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4 - QUATRO variáveis independentes/I/"/>
    </mc:Choice>
  </mc:AlternateContent>
  <xr:revisionPtr revIDLastSave="1859" documentId="8_{53D51731-633C-446C-AE8D-BE5D2622AD14}" xr6:coauthVersionLast="47" xr6:coauthVersionMax="47" xr10:uidLastSave="{D54A8260-142C-4D6E-8D8D-3F0A93B53157}"/>
  <bookViews>
    <workbookView xWindow="-120" yWindow="-120" windowWidth="29040" windowHeight="15720" xr2:uid="{1F4201A7-3895-4FFC-8593-79D99B2E80C2}"/>
  </bookViews>
  <sheets>
    <sheet name="REGRESSÃO LINEAR MÚLTIPLA" sheetId="1" r:id="rId1"/>
    <sheet name="LAUDO DE VISTORIA" sheetId="2" r:id="rId2"/>
  </sheets>
  <definedNames>
    <definedName name="_xlnm._FilterDatabase" localSheetId="0" hidden="1">'REGRESSÃO LINEAR MÚLTIPLA'!$A$10:$F$25</definedName>
    <definedName name="_xlnm.Print_Area" localSheetId="1">'LAUDO DE VISTORIA'!$A$1:$AM$146</definedName>
    <definedName name="_xlnm.Print_Area" localSheetId="0">'REGRESSÃO LINEAR MÚLTIPLA'!$A$1:$I$538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61" i="1" l="1"/>
  <c r="C301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54" i="1"/>
  <c r="C133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34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3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E451" i="1" l="1"/>
  <c r="E450" i="1"/>
  <c r="E449" i="1"/>
  <c r="E448" i="1"/>
  <c r="A310" i="1"/>
  <c r="A309" i="1"/>
  <c r="A308" i="1"/>
  <c r="A307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10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13" i="1"/>
  <c r="A153" i="1"/>
  <c r="A15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14" i="1"/>
  <c r="B92" i="1"/>
  <c r="B91" i="1"/>
  <c r="B90" i="1"/>
  <c r="B89" i="1"/>
  <c r="D50" i="1"/>
  <c r="C50" i="1"/>
  <c r="C49" i="1"/>
  <c r="B50" i="1"/>
  <c r="B49" i="1"/>
  <c r="B48" i="1"/>
  <c r="S38" i="1"/>
  <c r="R39" i="1"/>
  <c r="S39" i="1"/>
  <c r="R38" i="1"/>
  <c r="F464" i="1"/>
  <c r="F449" i="1"/>
  <c r="F450" i="1"/>
  <c r="F451" i="1"/>
  <c r="F448" i="1"/>
  <c r="F440" i="1"/>
  <c r="E440" i="1"/>
  <c r="D440" i="1"/>
  <c r="C440" i="1"/>
  <c r="A41" i="1"/>
  <c r="A40" i="1"/>
  <c r="A39" i="1"/>
  <c r="A38" i="1"/>
  <c r="A50" i="1"/>
  <c r="A49" i="1"/>
  <c r="A48" i="1"/>
  <c r="A47" i="1"/>
  <c r="E46" i="1"/>
  <c r="D46" i="1"/>
  <c r="C46" i="1"/>
  <c r="B46" i="1"/>
  <c r="R41" i="1" l="1" a="1"/>
  <c r="R41" i="1" s="1"/>
  <c r="AC556" i="1"/>
  <c r="AE556" i="1" s="1"/>
  <c r="AA558" i="1"/>
  <c r="AA560" i="1" s="1"/>
  <c r="AF553" i="1"/>
  <c r="AB557" i="1" s="1"/>
  <c r="W12" i="1"/>
  <c r="X12" i="1"/>
  <c r="Y12" i="1"/>
  <c r="Z12" i="1"/>
  <c r="W13" i="1"/>
  <c r="X13" i="1"/>
  <c r="Y13" i="1"/>
  <c r="Z13" i="1"/>
  <c r="W14" i="1"/>
  <c r="X14" i="1"/>
  <c r="Y14" i="1"/>
  <c r="Z14" i="1"/>
  <c r="W15" i="1"/>
  <c r="X15" i="1"/>
  <c r="Y15" i="1"/>
  <c r="Z15" i="1"/>
  <c r="W16" i="1"/>
  <c r="X16" i="1"/>
  <c r="Y16" i="1"/>
  <c r="Z16" i="1"/>
  <c r="W17" i="1"/>
  <c r="X17" i="1"/>
  <c r="Y17" i="1"/>
  <c r="Z17" i="1"/>
  <c r="W18" i="1"/>
  <c r="X18" i="1"/>
  <c r="Y18" i="1"/>
  <c r="Z18" i="1"/>
  <c r="W19" i="1"/>
  <c r="X19" i="1"/>
  <c r="Y19" i="1"/>
  <c r="Z19" i="1"/>
  <c r="W20" i="1"/>
  <c r="X20" i="1"/>
  <c r="Y20" i="1"/>
  <c r="Z20" i="1"/>
  <c r="W21" i="1"/>
  <c r="X21" i="1"/>
  <c r="Y21" i="1"/>
  <c r="Z21" i="1"/>
  <c r="W22" i="1"/>
  <c r="X22" i="1"/>
  <c r="Y22" i="1"/>
  <c r="Z22" i="1"/>
  <c r="W23" i="1"/>
  <c r="X23" i="1"/>
  <c r="Y23" i="1"/>
  <c r="Z23" i="1"/>
  <c r="W24" i="1"/>
  <c r="X24" i="1"/>
  <c r="Y24" i="1"/>
  <c r="Z24" i="1"/>
  <c r="W25" i="1"/>
  <c r="X25" i="1"/>
  <c r="Y25" i="1"/>
  <c r="Z25" i="1"/>
  <c r="X11" i="1"/>
  <c r="Y11" i="1"/>
  <c r="Z11" i="1"/>
  <c r="W11" i="1"/>
  <c r="AC557" i="1" l="1"/>
  <c r="AB558" i="1"/>
  <c r="Z58" i="1"/>
  <c r="X52" i="1"/>
  <c r="Z55" i="1"/>
  <c r="X48" i="1"/>
  <c r="Y58" i="1"/>
  <c r="Z51" i="1"/>
  <c r="Z47" i="1"/>
  <c r="X59" i="1"/>
  <c r="X56" i="1"/>
  <c r="W59" i="1"/>
  <c r="W56" i="1"/>
  <c r="X53" i="1"/>
  <c r="X50" i="1"/>
  <c r="X47" i="1"/>
  <c r="X28" i="1"/>
  <c r="W53" i="1"/>
  <c r="W50" i="1"/>
  <c r="W47" i="1"/>
  <c r="W31" i="1"/>
  <c r="Z52" i="1"/>
  <c r="Z49" i="1"/>
  <c r="Z31" i="1"/>
  <c r="Y52" i="1"/>
  <c r="Y49" i="1"/>
  <c r="W55" i="1"/>
  <c r="Z30" i="1"/>
  <c r="X58" i="1"/>
  <c r="X49" i="1"/>
  <c r="X60" i="1"/>
  <c r="Z29" i="1"/>
  <c r="W58" i="1"/>
  <c r="W49" i="1"/>
  <c r="Z59" i="1"/>
  <c r="Z60" i="1"/>
  <c r="Z57" i="1"/>
  <c r="Z48" i="1"/>
  <c r="Y60" i="1"/>
  <c r="Y57" i="1"/>
  <c r="Y48" i="1"/>
  <c r="X57" i="1"/>
  <c r="W57" i="1"/>
  <c r="Y59" i="1"/>
  <c r="Y56" i="1"/>
  <c r="Y53" i="1"/>
  <c r="Y50" i="1"/>
  <c r="Y55" i="1"/>
  <c r="X31" i="1"/>
  <c r="Y51" i="1"/>
  <c r="Y47" i="1"/>
  <c r="Y29" i="1"/>
  <c r="X29" i="1"/>
  <c r="W54" i="1"/>
  <c r="X30" i="1"/>
  <c r="W26" i="1"/>
  <c r="X55" i="1"/>
  <c r="X51" i="1"/>
  <c r="Z26" i="1"/>
  <c r="W52" i="1"/>
  <c r="Z54" i="1"/>
  <c r="Z50" i="1"/>
  <c r="Z46" i="1"/>
  <c r="Y28" i="1"/>
  <c r="Y26" i="1"/>
  <c r="W51" i="1"/>
  <c r="Y54" i="1"/>
  <c r="Y46" i="1"/>
  <c r="X26" i="1"/>
  <c r="X54" i="1"/>
  <c r="X46" i="1"/>
  <c r="Y30" i="1"/>
  <c r="W46" i="1"/>
  <c r="Z53" i="1"/>
  <c r="Y31" i="1"/>
  <c r="W60" i="1"/>
  <c r="W48" i="1"/>
  <c r="W28" i="1"/>
  <c r="Z28" i="1"/>
  <c r="W29" i="1"/>
  <c r="Z56" i="1"/>
  <c r="W30" i="1"/>
  <c r="AE557" i="1" l="1"/>
  <c r="AD556" i="1"/>
  <c r="AC558" i="1"/>
  <c r="AB559" i="1"/>
  <c r="W34" i="1" a="1"/>
  <c r="W34" i="1" s="1"/>
  <c r="W82" i="1" s="1" a="1"/>
  <c r="W82" i="1" s="1"/>
  <c r="W74" i="1" a="1"/>
  <c r="W74" i="1" s="1"/>
  <c r="Y3651" i="1"/>
  <c r="Y3335" i="1"/>
  <c r="Y693" i="1"/>
  <c r="Y880" i="1"/>
  <c r="Y660" i="1"/>
  <c r="Y671" i="1"/>
  <c r="Y1079" i="1"/>
  <c r="Y1125" i="1"/>
  <c r="Y1249" i="1"/>
  <c r="Y828" i="1"/>
  <c r="Y1137" i="1"/>
  <c r="Y920" i="1"/>
  <c r="Y1287" i="1"/>
  <c r="Y1300" i="1"/>
  <c r="Y999" i="1"/>
  <c r="Y1177" i="1"/>
  <c r="Y969" i="1"/>
  <c r="Y1059" i="1"/>
  <c r="Y1302" i="1"/>
  <c r="Y831" i="1"/>
  <c r="Y575" i="1"/>
  <c r="Y1031" i="1"/>
  <c r="Y1153" i="1"/>
  <c r="Y1937" i="1"/>
  <c r="Y2137" i="1"/>
  <c r="Y2320" i="1"/>
  <c r="Y2844" i="1"/>
  <c r="Y2936" i="1"/>
  <c r="Y1135" i="1"/>
  <c r="Y1844" i="1"/>
  <c r="Y1985" i="1"/>
  <c r="Y2085" i="1"/>
  <c r="Y2241" i="1"/>
  <c r="Y2356" i="1"/>
  <c r="Y2373" i="1"/>
  <c r="Y1483" i="1"/>
  <c r="Y1700" i="1"/>
  <c r="Y2944" i="1"/>
  <c r="Y1356" i="1"/>
  <c r="Y2212" i="1"/>
  <c r="Y2905" i="1"/>
  <c r="Y1828" i="1"/>
  <c r="Y2069" i="1"/>
  <c r="Y2329" i="1"/>
  <c r="Y2448" i="1"/>
  <c r="Y2840" i="1"/>
  <c r="Y2884" i="1"/>
  <c r="Y3001" i="1"/>
  <c r="Y839" i="1"/>
  <c r="Y2005" i="1"/>
  <c r="Y2408" i="1"/>
  <c r="Y2473" i="1"/>
  <c r="Y2701" i="1"/>
  <c r="Y2777" i="1"/>
  <c r="Y2823" i="1"/>
  <c r="Y1479" i="1"/>
  <c r="Y2105" i="1"/>
  <c r="Y2461" i="1"/>
  <c r="Y2485" i="1"/>
  <c r="Y2497" i="1"/>
  <c r="Y2520" i="1"/>
  <c r="Y2129" i="1"/>
  <c r="Y2364" i="1"/>
  <c r="Y2556" i="1"/>
  <c r="Y2760" i="1"/>
  <c r="Y1532" i="1"/>
  <c r="Y2157" i="1"/>
  <c r="Y2692" i="1"/>
  <c r="Y2761" i="1"/>
  <c r="Y1196" i="1"/>
  <c r="Y1460" i="1"/>
  <c r="Y2112" i="1"/>
  <c r="Y2216" i="1"/>
  <c r="Y2580" i="1"/>
  <c r="Y2593" i="1"/>
  <c r="Y2609" i="1"/>
  <c r="Y2820" i="1"/>
  <c r="Y1853" i="1"/>
  <c r="Y3177" i="1"/>
  <c r="Y3449" i="1"/>
  <c r="Y4561" i="1"/>
  <c r="Y4634" i="1"/>
  <c r="Y4697" i="1"/>
  <c r="Y4714" i="1"/>
  <c r="Y4778" i="1"/>
  <c r="Y4862" i="1"/>
  <c r="Y4868" i="1"/>
  <c r="Y5033" i="1"/>
  <c r="Y5108" i="1"/>
  <c r="Y5225" i="1"/>
  <c r="Y5285" i="1"/>
  <c r="Y5402" i="1"/>
  <c r="Y5556" i="1"/>
  <c r="CB5133" i="1"/>
  <c r="CB5228" i="1"/>
  <c r="CB5242" i="1"/>
  <c r="CB5434" i="1"/>
  <c r="Y3097" i="1"/>
  <c r="Y4156" i="1"/>
  <c r="Y4477" i="1"/>
  <c r="Y4765" i="1"/>
  <c r="Y4829" i="1"/>
  <c r="Y5034" i="1"/>
  <c r="Y5173" i="1"/>
  <c r="Y5354" i="1"/>
  <c r="Y5521" i="1"/>
  <c r="CB5446" i="1"/>
  <c r="Y3193" i="1"/>
  <c r="Y3209" i="1"/>
  <c r="Y3384" i="1"/>
  <c r="Y3513" i="1"/>
  <c r="Y3912" i="1"/>
  <c r="Y4180" i="1"/>
  <c r="Y4445" i="1"/>
  <c r="Y4601" i="1"/>
  <c r="Y4613" i="1"/>
  <c r="Y4732" i="1"/>
  <c r="Y4766" i="1"/>
  <c r="Y4852" i="1"/>
  <c r="Y4881" i="1"/>
  <c r="Y5138" i="1"/>
  <c r="Y5397" i="1"/>
  <c r="Y5546" i="1"/>
  <c r="CB5158" i="1"/>
  <c r="CB5182" i="1"/>
  <c r="CB5194" i="1"/>
  <c r="CB5412" i="1"/>
  <c r="Y1061" i="1"/>
  <c r="Y1663" i="1"/>
  <c r="Y3340" i="1"/>
  <c r="Y3405" i="1"/>
  <c r="Y3649" i="1"/>
  <c r="Y4964" i="1"/>
  <c r="Y5162" i="1"/>
  <c r="Y5528" i="1"/>
  <c r="CB5230" i="1"/>
  <c r="CB5374" i="1"/>
  <c r="Y4366" i="1"/>
  <c r="Y4541" i="1"/>
  <c r="Y4637" i="1"/>
  <c r="Y4706" i="1"/>
  <c r="Y4756" i="1"/>
  <c r="Y4792" i="1"/>
  <c r="Y5029" i="1"/>
  <c r="Y5066" i="1"/>
  <c r="Y5105" i="1"/>
  <c r="Y5245" i="1"/>
  <c r="Y5269" i="1"/>
  <c r="Y5380" i="1"/>
  <c r="Y5421" i="1"/>
  <c r="Y5476" i="1"/>
  <c r="Y5553" i="1"/>
  <c r="CB5281" i="1"/>
  <c r="CB5322" i="1"/>
  <c r="CB5362" i="1"/>
  <c r="Y3261" i="1"/>
  <c r="Y3569" i="1"/>
  <c r="Y3665" i="1"/>
  <c r="Y3801" i="1"/>
  <c r="Y4008" i="1"/>
  <c r="Y4170" i="1"/>
  <c r="Y4429" i="1"/>
  <c r="Y4648" i="1"/>
  <c r="Y4693" i="1"/>
  <c r="Y4768" i="1"/>
  <c r="Y4793" i="1"/>
  <c r="Y4936" i="1"/>
  <c r="Y4949" i="1"/>
  <c r="Y5381" i="1"/>
  <c r="Y5488" i="1"/>
  <c r="CB5282" i="1"/>
  <c r="CB5317" i="1"/>
  <c r="CB5346" i="1"/>
  <c r="CB5442" i="1"/>
  <c r="Y2020" i="1"/>
  <c r="Y3196" i="1"/>
  <c r="Y3201" i="1"/>
  <c r="Y3432" i="1"/>
  <c r="Y3601" i="1"/>
  <c r="Y3960" i="1"/>
  <c r="Y4338" i="1"/>
  <c r="Y4386" i="1"/>
  <c r="Y4465" i="1"/>
  <c r="Y4525" i="1"/>
  <c r="Y4776" i="1"/>
  <c r="Y4837" i="1"/>
  <c r="Y5189" i="1"/>
  <c r="Y5217" i="1"/>
  <c r="Y5253" i="1"/>
  <c r="Y5317" i="1"/>
  <c r="Y5334" i="1"/>
  <c r="Y5429" i="1"/>
  <c r="Y5452" i="1"/>
  <c r="Y5502" i="1"/>
  <c r="Y5549" i="1"/>
  <c r="CB5186" i="1"/>
  <c r="CB5220" i="1"/>
  <c r="CB5342" i="1"/>
  <c r="Y1452" i="1"/>
  <c r="Y3393" i="1"/>
  <c r="Y4453" i="1"/>
  <c r="Y4493" i="1"/>
  <c r="Y4673" i="1"/>
  <c r="Y4885" i="1"/>
  <c r="Y5044" i="1"/>
  <c r="Y5165" i="1"/>
  <c r="Y5277" i="1"/>
  <c r="Y5329" i="1"/>
  <c r="Y5388" i="1"/>
  <c r="CB5121" i="1"/>
  <c r="CB5377" i="1"/>
  <c r="CB5410" i="1"/>
  <c r="Y3864" i="1"/>
  <c r="Y4457" i="1"/>
  <c r="Y5198" i="1"/>
  <c r="CB5101" i="1"/>
  <c r="CB5170" i="1"/>
  <c r="CB5189" i="1"/>
  <c r="CB5298" i="1"/>
  <c r="Y4609" i="1"/>
  <c r="Y4937" i="1"/>
  <c r="Y5465" i="1"/>
  <c r="CB5136" i="1"/>
  <c r="Y4938" i="1"/>
  <c r="Y5060" i="1"/>
  <c r="Y5216" i="1"/>
  <c r="Y5252" i="1"/>
  <c r="Y5445" i="1"/>
  <c r="CB5226" i="1"/>
  <c r="CB5246" i="1"/>
  <c r="CB5370" i="1"/>
  <c r="Y5201" i="1"/>
  <c r="Y5377" i="1"/>
  <c r="CB5122" i="1"/>
  <c r="CB5302" i="1"/>
  <c r="Y3481" i="1"/>
  <c r="Y4961" i="1"/>
  <c r="Y5417" i="1"/>
  <c r="Y5524" i="1"/>
  <c r="CB5233" i="1"/>
  <c r="Y1748" i="1"/>
  <c r="Y2581" i="1"/>
  <c r="Y3497" i="1"/>
  <c r="Y4753" i="1"/>
  <c r="Y4910" i="1"/>
  <c r="Y4945" i="1"/>
  <c r="Y5086" i="1"/>
  <c r="CB5254" i="1"/>
  <c r="CB5378" i="1"/>
  <c r="Y3337" i="1"/>
  <c r="Y3353" i="1"/>
  <c r="Y3920" i="1"/>
  <c r="Y4385" i="1"/>
  <c r="Y4810" i="1"/>
  <c r="Y5054" i="1"/>
  <c r="Y5073" i="1"/>
  <c r="Y5229" i="1"/>
  <c r="CB5185" i="1"/>
  <c r="CB5330" i="1"/>
  <c r="Y4588" i="1"/>
  <c r="Y5284" i="1"/>
  <c r="Y5352" i="1"/>
  <c r="Y5389" i="1"/>
  <c r="Y5480" i="1"/>
  <c r="Y5497" i="1"/>
  <c r="CB5241" i="1"/>
  <c r="CB5278" i="1"/>
  <c r="Y3165" i="1"/>
  <c r="Y4514" i="1"/>
  <c r="Y4769" i="1"/>
  <c r="Y4925" i="1"/>
  <c r="CB5178" i="1"/>
  <c r="Y4826" i="1"/>
  <c r="Y4985" i="1"/>
  <c r="CB5294" i="1"/>
  <c r="Y4682" i="1"/>
  <c r="Y5257" i="1"/>
  <c r="Y3541" i="1"/>
  <c r="Y4274" i="1"/>
  <c r="Y4636" i="1"/>
  <c r="Y5156" i="1"/>
  <c r="Y5053" i="1"/>
  <c r="CB5097" i="1"/>
  <c r="Y3509" i="1"/>
  <c r="Y2360" i="1"/>
  <c r="CB5109" i="1"/>
  <c r="Y4192" i="1"/>
  <c r="Y4965" i="1"/>
  <c r="Y3244" i="1"/>
  <c r="CB5274" i="1"/>
  <c r="CB9983" i="1"/>
  <c r="CB9743" i="1"/>
  <c r="CB9551" i="1"/>
  <c r="CB9529" i="1"/>
  <c r="CB5329" i="1"/>
  <c r="CB9878" i="1"/>
  <c r="CB9686" i="1"/>
  <c r="CB8078" i="1"/>
  <c r="CB7514" i="1"/>
  <c r="CB8622" i="1"/>
  <c r="CB8574" i="1"/>
  <c r="CB7998" i="1"/>
  <c r="CB7722" i="1"/>
  <c r="CB8646" i="1"/>
  <c r="CB8118" i="1"/>
  <c r="CB6152" i="1"/>
  <c r="CB6621" i="1"/>
  <c r="CB5609" i="1"/>
  <c r="CB5364" i="1"/>
  <c r="CB7102" i="1"/>
  <c r="CB6945" i="1"/>
  <c r="CB5909" i="1"/>
  <c r="CB6401" i="1"/>
  <c r="CB6021" i="1"/>
  <c r="CB5849" i="1"/>
  <c r="CB5837" i="1"/>
  <c r="CB5432" i="1"/>
  <c r="CB5336" i="1"/>
  <c r="CB5326" i="1"/>
  <c r="CB5612" i="1"/>
  <c r="CB5160" i="1"/>
  <c r="CB5104" i="1"/>
  <c r="Y4286" i="1"/>
  <c r="CB5493" i="1"/>
  <c r="CB5234" i="1"/>
  <c r="Y4418" i="1"/>
  <c r="CB6150" i="1"/>
  <c r="Y4462" i="1"/>
  <c r="Y5350" i="1"/>
  <c r="Y5021" i="1"/>
  <c r="CB5217" i="1"/>
  <c r="Y4654" i="1"/>
  <c r="Y4621" i="1"/>
  <c r="Y4705" i="1"/>
  <c r="Y4413" i="1"/>
  <c r="Y4093" i="1"/>
  <c r="Y3853" i="1"/>
  <c r="Y3352" i="1"/>
  <c r="Y3584" i="1"/>
  <c r="Y2931" i="1"/>
  <c r="Y2699" i="1"/>
  <c r="Y2953" i="1"/>
  <c r="Y2901" i="1"/>
  <c r="Y2641" i="1"/>
  <c r="Y2843" i="1"/>
  <c r="Y2792" i="1"/>
  <c r="Y2555" i="1"/>
  <c r="Y2509" i="1"/>
  <c r="Y2859" i="1"/>
  <c r="Y2327" i="1"/>
  <c r="Y2307" i="1"/>
  <c r="Y1939" i="1"/>
  <c r="Y1951" i="1"/>
  <c r="Y1968" i="1"/>
  <c r="Y1888" i="1"/>
  <c r="Y1480" i="1"/>
  <c r="Y1963" i="1"/>
  <c r="Y1949" i="1"/>
  <c r="Y1873" i="1"/>
  <c r="Y1289" i="1"/>
  <c r="Y1228" i="1"/>
  <c r="Y1259" i="1"/>
  <c r="Y1515" i="1"/>
  <c r="Y1216" i="1"/>
  <c r="Y799" i="1"/>
  <c r="Y948" i="1"/>
  <c r="Y785" i="1"/>
  <c r="Y641" i="1"/>
  <c r="Y725" i="1"/>
  <c r="Y705" i="1"/>
  <c r="AE558" i="1" l="1"/>
  <c r="AB560" i="1"/>
  <c r="AC559" i="1"/>
  <c r="AD557" i="1"/>
  <c r="CB9817" i="1"/>
  <c r="CB7070" i="1"/>
  <c r="CB5245" i="1"/>
  <c r="Y1364" i="1"/>
  <c r="Y3496" i="1"/>
  <c r="CB5269" i="1"/>
  <c r="CB6466" i="1"/>
  <c r="CB7430" i="1"/>
  <c r="Y1458" i="1"/>
  <c r="Y4576" i="1"/>
  <c r="Y3152" i="1"/>
  <c r="CB5266" i="1"/>
  <c r="CB5078" i="1"/>
  <c r="Y1659" i="1"/>
  <c r="CB5173" i="1"/>
  <c r="CB8193" i="1"/>
  <c r="W98" i="1" a="1"/>
  <c r="V105" i="1" s="1"/>
  <c r="Y4405" i="1"/>
  <c r="Y5101" i="1"/>
  <c r="CB6744" i="1"/>
  <c r="Y3135" i="1"/>
  <c r="CB7305" i="1"/>
  <c r="CB5072" i="1"/>
  <c r="CB5877" i="1"/>
  <c r="CB7342" i="1"/>
  <c r="CB8618" i="1"/>
  <c r="CB9564" i="1"/>
  <c r="Y648" i="1"/>
  <c r="Y1499" i="1"/>
  <c r="Y2975" i="1"/>
  <c r="Y4125" i="1"/>
  <c r="Y4926" i="1"/>
  <c r="CB6430" i="1"/>
  <c r="CB5981" i="1"/>
  <c r="CB6926" i="1"/>
  <c r="CB6530" i="1"/>
  <c r="CB6352" i="1"/>
  <c r="CB6805" i="1"/>
  <c r="CB7694" i="1"/>
  <c r="Y3985" i="1"/>
  <c r="Y5533" i="1"/>
  <c r="CB6162" i="1"/>
  <c r="Y797" i="1"/>
  <c r="Y801" i="1"/>
  <c r="Y1410" i="1"/>
  <c r="Y2053" i="1"/>
  <c r="Y2207" i="1"/>
  <c r="Y3537" i="1"/>
  <c r="Y4080" i="1"/>
  <c r="Y4848" i="1"/>
  <c r="Y5506" i="1"/>
  <c r="CB6454" i="1"/>
  <c r="CB6478" i="1"/>
  <c r="CB6190" i="1"/>
  <c r="CB6381" i="1"/>
  <c r="CB6414" i="1"/>
  <c r="CB7982" i="1"/>
  <c r="Y649" i="1"/>
  <c r="Y2119" i="1"/>
  <c r="Y2399" i="1"/>
  <c r="Y3572" i="1"/>
  <c r="Y4272" i="1"/>
  <c r="CB5536" i="1"/>
  <c r="CB5880" i="1"/>
  <c r="CB7686" i="1"/>
  <c r="CB8270" i="1"/>
  <c r="CB7703" i="1"/>
  <c r="Y2691" i="1"/>
  <c r="Y2983" i="1"/>
  <c r="Y3921" i="1"/>
  <c r="Y4068" i="1"/>
  <c r="CB6561" i="1"/>
  <c r="CB5901" i="1"/>
  <c r="CB7121" i="1"/>
  <c r="CB6501" i="1"/>
  <c r="CB8558" i="1"/>
  <c r="CB8174" i="1"/>
  <c r="Y4742" i="1"/>
  <c r="Y2627" i="1"/>
  <c r="Y2499" i="1"/>
  <c r="Y3800" i="1"/>
  <c r="Y4012" i="1"/>
  <c r="CB5608" i="1"/>
  <c r="CB8262" i="1"/>
  <c r="CB7658" i="1"/>
  <c r="Y805" i="1"/>
  <c r="Y3408" i="1"/>
  <c r="Y4117" i="1"/>
  <c r="Y4178" i="1"/>
  <c r="CB6233" i="1"/>
  <c r="CB6294" i="1"/>
  <c r="CB8042" i="1"/>
  <c r="Y1627" i="1"/>
  <c r="Y1795" i="1"/>
  <c r="Y2471" i="1"/>
  <c r="Y2684" i="1"/>
  <c r="Y3956" i="1"/>
  <c r="CB8234" i="1"/>
  <c r="Y5390" i="1"/>
  <c r="CB5809" i="1"/>
  <c r="CB6358" i="1"/>
  <c r="CB7089" i="1"/>
  <c r="CB8378" i="1"/>
  <c r="CB8106" i="1"/>
  <c r="Y3468" i="1"/>
  <c r="CB7197" i="1"/>
  <c r="CB9839" i="1"/>
  <c r="CB9961" i="1"/>
  <c r="CB5444" i="1"/>
  <c r="Y1475" i="1"/>
  <c r="Y4060" i="1"/>
  <c r="CB5997" i="1"/>
  <c r="CB6257" i="1"/>
  <c r="CB6692" i="1"/>
  <c r="CB6766" i="1"/>
  <c r="CB6564" i="1"/>
  <c r="CB7248" i="1"/>
  <c r="CB5732" i="1"/>
  <c r="CB6228" i="1"/>
  <c r="CB6304" i="1"/>
  <c r="CB7470" i="1"/>
  <c r="Y3860" i="1"/>
  <c r="CB9695" i="1"/>
  <c r="Y1398" i="1"/>
  <c r="CB6997" i="1"/>
  <c r="CB6604" i="1"/>
  <c r="CB7830" i="1"/>
  <c r="CB10044" i="1"/>
  <c r="Y2015" i="1"/>
  <c r="Y5110" i="1"/>
  <c r="CB7866" i="1"/>
  <c r="CB9721" i="1"/>
  <c r="CB6341" i="1"/>
  <c r="CB7250" i="1"/>
  <c r="Y1412" i="1"/>
  <c r="Y2135" i="1"/>
  <c r="Y2324" i="1"/>
  <c r="Y5478" i="1"/>
  <c r="CB7290" i="1"/>
  <c r="CB7108" i="1"/>
  <c r="CB6312" i="1"/>
  <c r="CB8462" i="1"/>
  <c r="Y3725" i="1"/>
  <c r="CB6310" i="1"/>
  <c r="CB5464" i="1"/>
  <c r="CB8406" i="1"/>
  <c r="CB8538" i="1"/>
  <c r="CB7594" i="1"/>
  <c r="Y3693" i="1"/>
  <c r="CB5218" i="1"/>
  <c r="CB7233" i="1"/>
  <c r="CB7950" i="1"/>
  <c r="CB8654" i="1"/>
  <c r="CB5498" i="1"/>
  <c r="CB5584" i="1"/>
  <c r="CB6468" i="1"/>
  <c r="CB7125" i="1"/>
  <c r="Y627" i="1"/>
  <c r="Y1823" i="1"/>
  <c r="Y5261" i="1"/>
  <c r="CB6406" i="1"/>
  <c r="CB6709" i="1"/>
  <c r="CB6134" i="1"/>
  <c r="CB7362" i="1"/>
  <c r="CB8526" i="1"/>
  <c r="Y1847" i="1"/>
  <c r="Y1880" i="1"/>
  <c r="CB6425" i="1"/>
  <c r="CB6514" i="1"/>
  <c r="CB6510" i="1"/>
  <c r="CB7156" i="1"/>
  <c r="CB7397" i="1"/>
  <c r="CB7217" i="1"/>
  <c r="CB7373" i="1"/>
  <c r="CB9673" i="1"/>
  <c r="Y4297" i="1"/>
  <c r="CB6624" i="1"/>
  <c r="CB8220" i="1"/>
  <c r="CB6058" i="1"/>
  <c r="CB8310" i="1"/>
  <c r="CB8761" i="1"/>
  <c r="CB8510" i="1"/>
  <c r="CB9734" i="1"/>
  <c r="Y4341" i="1"/>
  <c r="Y4261" i="1"/>
  <c r="Y5062" i="1"/>
  <c r="Y675" i="1"/>
  <c r="CB6086" i="1"/>
  <c r="CB6670" i="1"/>
  <c r="CB6904" i="1"/>
  <c r="CB5256" i="1"/>
  <c r="CB6006" i="1"/>
  <c r="CB7289" i="1"/>
  <c r="Y2151" i="1"/>
  <c r="Y4225" i="1"/>
  <c r="CB6568" i="1"/>
  <c r="Y1303" i="1"/>
  <c r="Y2495" i="1"/>
  <c r="CB5149" i="1"/>
  <c r="CB7128" i="1"/>
  <c r="Y2561" i="1"/>
  <c r="CB5224" i="1"/>
  <c r="CB10070" i="1"/>
  <c r="CB6160" i="1"/>
  <c r="CB7578" i="1"/>
  <c r="CB6213" i="1"/>
  <c r="CB9363" i="1"/>
  <c r="Y4997" i="1"/>
  <c r="Y5438" i="1"/>
  <c r="Y2044" i="1"/>
  <c r="CB5390" i="1"/>
  <c r="Y4646" i="1"/>
  <c r="Y3288" i="1"/>
  <c r="Y2736" i="1"/>
  <c r="Y2308" i="1"/>
  <c r="Y771" i="1"/>
  <c r="Y3772" i="1"/>
  <c r="Y3929" i="1"/>
  <c r="Y4666" i="1"/>
  <c r="CB6413" i="1"/>
  <c r="Y3901" i="1"/>
  <c r="Y4944" i="1"/>
  <c r="Y3724" i="1"/>
  <c r="Y1404" i="1"/>
  <c r="Y2245" i="1"/>
  <c r="Y1703" i="1"/>
  <c r="Y2133" i="1"/>
  <c r="Y580" i="1"/>
  <c r="CB6789" i="1"/>
  <c r="CB8286" i="1"/>
  <c r="Y3312" i="1"/>
  <c r="CB7030" i="1"/>
  <c r="CB8666" i="1"/>
  <c r="CB9590" i="1"/>
  <c r="Y2569" i="1"/>
  <c r="Y4717" i="1"/>
  <c r="Y5449" i="1"/>
  <c r="Y4025" i="1"/>
  <c r="CB5145" i="1"/>
  <c r="Y4788" i="1"/>
  <c r="Y2987" i="1"/>
  <c r="Y1815" i="1"/>
  <c r="Y4610" i="1"/>
  <c r="Y1807" i="1"/>
  <c r="Y4900" i="1"/>
  <c r="Y4250" i="1"/>
  <c r="Y2421" i="1"/>
  <c r="Y5254" i="1"/>
  <c r="Y3119" i="1"/>
  <c r="Y2128" i="1"/>
  <c r="CB5289" i="1"/>
  <c r="Y4874" i="1"/>
  <c r="Y4104" i="1"/>
  <c r="Y4872" i="1"/>
  <c r="Y4757" i="1"/>
  <c r="Y4513" i="1"/>
  <c r="Y4302" i="1"/>
  <c r="Y3925" i="1"/>
  <c r="Y3164" i="1"/>
  <c r="CB5396" i="1"/>
  <c r="Y5450" i="1"/>
  <c r="CB5118" i="1"/>
  <c r="Y4929" i="1"/>
  <c r="Y4624" i="1"/>
  <c r="Y5149" i="1"/>
  <c r="Y4478" i="1"/>
  <c r="Y1396" i="1"/>
  <c r="Y4658" i="1"/>
  <c r="Y4121" i="1"/>
  <c r="Y1925" i="1"/>
  <c r="CB5265" i="1"/>
  <c r="Y5069" i="1"/>
  <c r="Y3873" i="1"/>
  <c r="Y3024" i="1"/>
  <c r="Y2660" i="1"/>
  <c r="Y1831" i="1"/>
  <c r="Y1436" i="1"/>
  <c r="Y3037" i="1"/>
  <c r="Y2365" i="1"/>
  <c r="Y1576" i="1"/>
  <c r="Y1603" i="1"/>
  <c r="Y3059" i="1"/>
  <c r="Y2725" i="1"/>
  <c r="Y2336" i="1"/>
  <c r="Y2127" i="1"/>
  <c r="Y1745" i="1"/>
  <c r="Y3093" i="1"/>
  <c r="Y2483" i="1"/>
  <c r="Y2304" i="1"/>
  <c r="Y2139" i="1"/>
  <c r="Y2004" i="1"/>
  <c r="Y2856" i="1"/>
  <c r="Y2541" i="1"/>
  <c r="Y2413" i="1"/>
  <c r="Y1927" i="1"/>
  <c r="Y2028" i="1"/>
  <c r="Y1915" i="1"/>
  <c r="Y1444" i="1"/>
  <c r="Y3033" i="1"/>
  <c r="Y2400" i="1"/>
  <c r="Y2745" i="1"/>
  <c r="Y983" i="1"/>
  <c r="Y885" i="1"/>
  <c r="Y1308" i="1"/>
  <c r="Y689" i="1"/>
  <c r="Y1145" i="1"/>
  <c r="Y793" i="1"/>
  <c r="Y728" i="1"/>
  <c r="Y744" i="1"/>
  <c r="Y741" i="1"/>
  <c r="Y5513" i="1"/>
  <c r="Y1899" i="1"/>
  <c r="CB5386" i="1"/>
  <c r="Y4400" i="1"/>
  <c r="CB5605" i="1"/>
  <c r="Y5056" i="1"/>
  <c r="Y3015" i="1"/>
  <c r="Y1087" i="1"/>
  <c r="Y1996" i="1"/>
  <c r="CB6877" i="1"/>
  <c r="CB7018" i="1"/>
  <c r="CB6456" i="1"/>
  <c r="Y4194" i="1"/>
  <c r="Y4238" i="1"/>
  <c r="Y5514" i="1"/>
  <c r="Y4573" i="1"/>
  <c r="Y5281" i="1"/>
  <c r="Y3396" i="1"/>
  <c r="Y1631" i="1"/>
  <c r="Y3613" i="1"/>
  <c r="Y5313" i="1"/>
  <c r="Y2545" i="1"/>
  <c r="Y2032" i="1"/>
  <c r="Y2997" i="1"/>
  <c r="Y3092" i="1"/>
  <c r="Y1567" i="1"/>
  <c r="Y993" i="1"/>
  <c r="Y1261" i="1"/>
  <c r="CB7228" i="1"/>
  <c r="Y4176" i="1"/>
  <c r="Y5104" i="1"/>
  <c r="Y4890" i="1"/>
  <c r="Y3585" i="1"/>
  <c r="CB5232" i="1"/>
  <c r="Y4977" i="1"/>
  <c r="CB5398" i="1"/>
  <c r="Y4702" i="1"/>
  <c r="Y3409" i="1"/>
  <c r="Y4597" i="1"/>
  <c r="CB5300" i="1"/>
  <c r="Y5412" i="1"/>
  <c r="CB5154" i="1"/>
  <c r="Y5357" i="1"/>
  <c r="Y3143" i="1"/>
  <c r="Y4540" i="1"/>
  <c r="Y3249" i="1"/>
  <c r="Y5453" i="1"/>
  <c r="Y3637" i="1"/>
  <c r="Y2783" i="1"/>
  <c r="CB5093" i="1"/>
  <c r="Y4974" i="1"/>
  <c r="Y2744" i="1"/>
  <c r="Y1516" i="1"/>
  <c r="Y5530" i="1"/>
  <c r="Y5393" i="1"/>
  <c r="Y4108" i="1"/>
  <c r="Y3129" i="1"/>
  <c r="Y5258" i="1"/>
  <c r="Y3820" i="1"/>
  <c r="Y3705" i="1"/>
  <c r="Y3529" i="1"/>
  <c r="Y1095" i="1"/>
  <c r="Y5076" i="1"/>
  <c r="Y4906" i="1"/>
  <c r="Y2452" i="1"/>
  <c r="Y5409" i="1"/>
  <c r="Y5121" i="1"/>
  <c r="Y4934" i="1"/>
  <c r="Y4772" i="1"/>
  <c r="Y4056" i="1"/>
  <c r="Y3593" i="1"/>
  <c r="Y5545" i="1"/>
  <c r="Y4916" i="1"/>
  <c r="Y4226" i="1"/>
  <c r="Y3273" i="1"/>
  <c r="CB5338" i="1"/>
  <c r="Y5424" i="1"/>
  <c r="Y4213" i="1"/>
  <c r="Y3577" i="1"/>
  <c r="Y3349" i="1"/>
  <c r="Y3072" i="1"/>
  <c r="Y2881" i="1"/>
  <c r="Y2516" i="1"/>
  <c r="Y2055" i="1"/>
  <c r="Y2864" i="1"/>
  <c r="Y1651" i="1"/>
  <c r="Y1575" i="1"/>
  <c r="Y1840" i="1"/>
  <c r="Y2868" i="1"/>
  <c r="Y2155" i="1"/>
  <c r="Y2017" i="1"/>
  <c r="Y2889" i="1"/>
  <c r="Y3068" i="1"/>
  <c r="Y2829" i="1"/>
  <c r="Y2395" i="1"/>
  <c r="Y2264" i="1"/>
  <c r="Y2029" i="1"/>
  <c r="Y1892" i="1"/>
  <c r="Y3079" i="1"/>
  <c r="Y2803" i="1"/>
  <c r="Y2176" i="1"/>
  <c r="Y900" i="1"/>
  <c r="Y1675" i="1"/>
  <c r="Y832" i="1"/>
  <c r="Y977" i="1"/>
  <c r="Y1157" i="1"/>
  <c r="Y685" i="1"/>
  <c r="Y769" i="1"/>
  <c r="Y1161" i="1"/>
  <c r="Y1051" i="1"/>
  <c r="CB5208" i="1"/>
  <c r="Y2168" i="1"/>
  <c r="Y3053" i="1"/>
  <c r="CB6396" i="1"/>
  <c r="CB7261" i="1"/>
  <c r="CB7056" i="1"/>
  <c r="CB7152" i="1"/>
  <c r="CB8586" i="1"/>
  <c r="CB6589" i="1"/>
  <c r="Y4384" i="1"/>
  <c r="Y1346" i="1"/>
  <c r="Y5008" i="1"/>
  <c r="Y5153" i="1"/>
  <c r="Y1647" i="1"/>
  <c r="CB5250" i="1"/>
  <c r="Y4842" i="1"/>
  <c r="Y2927" i="1"/>
  <c r="Y1047" i="1"/>
  <c r="Y2449" i="1"/>
  <c r="Y1793" i="1"/>
  <c r="Y657" i="1"/>
  <c r="CB6252" i="1"/>
  <c r="Y1399" i="1"/>
  <c r="Y2707" i="1"/>
  <c r="Y3789" i="1"/>
  <c r="CB6444" i="1"/>
  <c r="Y5114" i="1"/>
  <c r="Y3301" i="1"/>
  <c r="Y5197" i="1"/>
  <c r="Y1887" i="1"/>
  <c r="Y2475" i="1"/>
  <c r="Y2027" i="1"/>
  <c r="Y4278" i="1"/>
  <c r="Y2893" i="1"/>
  <c r="CB7028" i="1"/>
  <c r="CB6317" i="1"/>
  <c r="CB7706" i="1"/>
  <c r="CB5433" i="1"/>
  <c r="Y4864" i="1"/>
  <c r="CB5290" i="1"/>
  <c r="Y4281" i="1"/>
  <c r="Y4374" i="1"/>
  <c r="CB5077" i="1"/>
  <c r="Y3153" i="1"/>
  <c r="Y5302" i="1"/>
  <c r="Y1623" i="1"/>
  <c r="Y1723" i="1"/>
  <c r="Y2177" i="1"/>
  <c r="Y1507" i="1"/>
  <c r="Y1684" i="1"/>
  <c r="Y1591" i="1"/>
  <c r="CB5528" i="1"/>
  <c r="CB7850" i="1"/>
  <c r="Y5130" i="1"/>
  <c r="Y4996" i="1"/>
  <c r="Y5157" i="1"/>
  <c r="Y5213" i="1"/>
  <c r="Y4381" i="1"/>
  <c r="Y4789" i="1"/>
  <c r="Y1903" i="1"/>
  <c r="Y1204" i="1"/>
  <c r="Y1201" i="1"/>
  <c r="Y2547" i="1"/>
  <c r="CB6613" i="1"/>
  <c r="Y4553" i="1"/>
  <c r="CB7948" i="1"/>
  <c r="CB8735" i="1"/>
  <c r="Y985" i="1"/>
  <c r="Y857" i="1"/>
  <c r="Y3604" i="1"/>
  <c r="CB9599" i="1"/>
  <c r="Y4209" i="1"/>
  <c r="Y4957" i="1"/>
  <c r="CB7041" i="1"/>
  <c r="Y2211" i="1"/>
  <c r="Y5166" i="1"/>
  <c r="CB6438" i="1"/>
  <c r="CB9450" i="1"/>
  <c r="CB9974" i="1"/>
  <c r="CB9913" i="1"/>
  <c r="CB10009" i="1"/>
  <c r="CB9023" i="1"/>
  <c r="Y3011" i="1"/>
  <c r="Y817" i="1"/>
  <c r="Y1012" i="1"/>
  <c r="Y1011" i="1"/>
  <c r="Y1905" i="1"/>
  <c r="Y2068" i="1"/>
  <c r="Y2769" i="1"/>
  <c r="Y2433" i="1"/>
  <c r="CB5508" i="1"/>
  <c r="CB9485" i="1"/>
  <c r="CB8084" i="1"/>
  <c r="CB5816" i="1"/>
  <c r="Y833" i="1"/>
  <c r="Y1920" i="1"/>
  <c r="Y4680" i="1"/>
  <c r="CB6853" i="1"/>
  <c r="CB7410" i="1"/>
  <c r="CB8070" i="1"/>
  <c r="CB9498" i="1"/>
  <c r="CB9935" i="1"/>
  <c r="CB7676" i="1"/>
  <c r="Y709" i="1"/>
  <c r="Y1193" i="1"/>
  <c r="Y761" i="1"/>
  <c r="Y2731" i="1"/>
  <c r="Y4350" i="1"/>
  <c r="Y4884" i="1"/>
  <c r="CB5922" i="1"/>
  <c r="CB5581" i="1"/>
  <c r="CB7044" i="1"/>
  <c r="CB9660" i="1"/>
  <c r="CB8892" i="1"/>
  <c r="Y1999" i="1"/>
  <c r="Y2420" i="1"/>
  <c r="CB5156" i="1"/>
  <c r="CB6700" i="1"/>
  <c r="CB6437" i="1"/>
  <c r="CB8465" i="1"/>
  <c r="Y1269" i="1"/>
  <c r="CB5372" i="1"/>
  <c r="CB7334" i="1"/>
  <c r="CB5557" i="1"/>
  <c r="CB7140" i="1"/>
  <c r="CB9865" i="1"/>
  <c r="Y737" i="1"/>
  <c r="Y1555" i="1"/>
  <c r="Y2021" i="1"/>
  <c r="Y2535" i="1"/>
  <c r="Y3168" i="1"/>
  <c r="Y3253" i="1"/>
  <c r="Y5176" i="1"/>
  <c r="CB6130" i="1"/>
  <c r="CB7058" i="1"/>
  <c r="CB7812" i="1"/>
  <c r="Y5473" i="1"/>
  <c r="CB9328" i="1"/>
  <c r="CB6477" i="1"/>
  <c r="Y5541" i="1"/>
  <c r="Y4649" i="1"/>
  <c r="Y3692" i="1"/>
  <c r="Y5188" i="1"/>
  <c r="Y3257" i="1"/>
  <c r="Y2903" i="1"/>
  <c r="Y5116" i="1"/>
  <c r="Y3192" i="1"/>
  <c r="Y4293" i="1"/>
  <c r="Y2967" i="1"/>
  <c r="Y2309" i="1"/>
  <c r="Y652" i="1"/>
  <c r="Y5489" i="1"/>
  <c r="Y5244" i="1"/>
  <c r="Y5125" i="1"/>
  <c r="CB5180" i="1"/>
  <c r="CB5092" i="1"/>
  <c r="Y5152" i="1"/>
  <c r="Y1841" i="1"/>
  <c r="Y3448" i="1"/>
  <c r="Y3372" i="1"/>
  <c r="Y5444" i="1"/>
  <c r="Y4285" i="1"/>
  <c r="Y5320" i="1"/>
  <c r="Y4801" i="1"/>
  <c r="Y2231" i="1"/>
  <c r="Y4740" i="1"/>
  <c r="Y4598" i="1"/>
  <c r="CB5425" i="1"/>
  <c r="Y5158" i="1"/>
  <c r="Y5013" i="1"/>
  <c r="Y4762" i="1"/>
  <c r="Y3321" i="1"/>
  <c r="CB5268" i="1"/>
  <c r="Y5321" i="1"/>
  <c r="CB5418" i="1"/>
  <c r="Y5208" i="1"/>
  <c r="Y4813" i="1"/>
  <c r="Y4790" i="1"/>
  <c r="Y2655" i="1"/>
  <c r="Y3617" i="1"/>
  <c r="Y3107" i="1"/>
  <c r="Y2083" i="1"/>
  <c r="Y2648" i="1"/>
  <c r="Y2456" i="1"/>
  <c r="Y2316" i="1"/>
  <c r="Y2639" i="1"/>
  <c r="Y2171" i="1"/>
  <c r="Y1495" i="1"/>
  <c r="Y2855" i="1"/>
  <c r="Y2235" i="1"/>
  <c r="Y1071" i="1"/>
  <c r="Y2937" i="1"/>
  <c r="Y2587" i="1"/>
  <c r="Y1500" i="1"/>
  <c r="Y1235" i="1"/>
  <c r="Y1324" i="1"/>
  <c r="Y1179" i="1"/>
  <c r="Y1064" i="1"/>
  <c r="Y757" i="1"/>
  <c r="Y1108" i="1"/>
  <c r="Y924" i="1"/>
  <c r="Y592" i="1"/>
  <c r="CB6357" i="1"/>
  <c r="CB7974" i="1"/>
  <c r="CB7802" i="1"/>
  <c r="Y4502" i="1"/>
  <c r="CB5328" i="1"/>
  <c r="CB6948" i="1"/>
  <c r="CB6916" i="1"/>
  <c r="CB6472" i="1"/>
  <c r="CB6365" i="1"/>
  <c r="CB6901" i="1"/>
  <c r="CB8022" i="1"/>
  <c r="CB5537" i="1"/>
  <c r="CB7914" i="1"/>
  <c r="Y2511" i="1"/>
  <c r="CB5973" i="1"/>
  <c r="CB6988" i="1"/>
  <c r="CB8670" i="1"/>
  <c r="CB7421" i="1"/>
  <c r="CB7384" i="1"/>
  <c r="CB5204" i="1"/>
  <c r="CB6648" i="1"/>
  <c r="CB6034" i="1"/>
  <c r="CB6516" i="1"/>
  <c r="CB7118" i="1"/>
  <c r="CB6461" i="1"/>
  <c r="CB8166" i="1"/>
  <c r="CB7333" i="1"/>
  <c r="CB8202" i="1"/>
  <c r="Y4728" i="1"/>
  <c r="CB7200" i="1"/>
  <c r="CB7838" i="1"/>
  <c r="CB5361" i="1"/>
  <c r="CB7252" i="1"/>
  <c r="Y4430" i="1"/>
  <c r="Y4324" i="1"/>
  <c r="Y4365" i="1"/>
  <c r="Y2179" i="1"/>
  <c r="Y4369" i="1"/>
  <c r="Y2615" i="1"/>
  <c r="CB5276" i="1"/>
  <c r="Y4245" i="1"/>
  <c r="Y4980" i="1"/>
  <c r="Y3600" i="1"/>
  <c r="CB5172" i="1"/>
  <c r="Y3048" i="1"/>
  <c r="CB5085" i="1"/>
  <c r="Y5234" i="1"/>
  <c r="CB5368" i="1"/>
  <c r="CB5221" i="1"/>
  <c r="Y4065" i="1"/>
  <c r="Y3877" i="1"/>
  <c r="Y5222" i="1"/>
  <c r="Y4924" i="1"/>
  <c r="Y4412" i="1"/>
  <c r="Y2940" i="1"/>
  <c r="Y5494" i="1"/>
  <c r="Y5373" i="1"/>
  <c r="Y4901" i="1"/>
  <c r="Y4774" i="1"/>
  <c r="Y4574" i="1"/>
  <c r="CB5333" i="1"/>
  <c r="Y5006" i="1"/>
  <c r="Y5492" i="1"/>
  <c r="Y4870" i="1"/>
  <c r="Y3228" i="1"/>
  <c r="Y4869" i="1"/>
  <c r="Y4185" i="1"/>
  <c r="CB5313" i="1"/>
  <c r="Y3773" i="1"/>
  <c r="Y3308" i="1"/>
  <c r="Y3157" i="1"/>
  <c r="Y2443" i="1"/>
  <c r="Y1491" i="1"/>
  <c r="Y1913" i="1"/>
  <c r="Y2544" i="1"/>
  <c r="Y2215" i="1"/>
  <c r="Y1953" i="1"/>
  <c r="Y2196" i="1"/>
  <c r="Y2100" i="1"/>
  <c r="Y1580" i="1"/>
  <c r="Y972" i="1"/>
  <c r="Y2689" i="1"/>
  <c r="Y1800" i="1"/>
  <c r="Y2583" i="1"/>
  <c r="Y2223" i="1"/>
  <c r="Y2079" i="1"/>
  <c r="Y2096" i="1"/>
  <c r="Y1471" i="1"/>
  <c r="Y623" i="1"/>
  <c r="Y1115" i="1"/>
  <c r="Y5072" i="1"/>
  <c r="Y4841" i="1"/>
  <c r="Y4312" i="1"/>
  <c r="Y4432" i="1"/>
  <c r="Y3737" i="1"/>
  <c r="Y5240" i="1"/>
  <c r="Y4746" i="1"/>
  <c r="Y4252" i="1"/>
  <c r="Y3881" i="1"/>
  <c r="Y5181" i="1"/>
  <c r="CB5365" i="1"/>
  <c r="CB5198" i="1"/>
  <c r="Y5537" i="1"/>
  <c r="Y4298" i="1"/>
  <c r="Y5477" i="1"/>
  <c r="Y5349" i="1"/>
  <c r="Y4781" i="1"/>
  <c r="Y3680" i="1"/>
  <c r="Y3205" i="1"/>
  <c r="Y4440" i="1"/>
  <c r="Y4052" i="1"/>
  <c r="Y3640" i="1"/>
  <c r="Y2251" i="1"/>
  <c r="Y5133" i="1"/>
  <c r="Y4840" i="1"/>
  <c r="Y4669" i="1"/>
  <c r="Y3997" i="1"/>
  <c r="Y3345" i="1"/>
  <c r="CB5520" i="1"/>
  <c r="Y5361" i="1"/>
  <c r="Y4248" i="1"/>
  <c r="Y4017" i="1"/>
  <c r="CB5314" i="1"/>
  <c r="Y4444" i="1"/>
  <c r="Y5544" i="1"/>
  <c r="Y5365" i="1"/>
  <c r="Y5092" i="1"/>
  <c r="Y4981" i="1"/>
  <c r="Y4589" i="1"/>
  <c r="Y4145" i="1"/>
  <c r="Y2832" i="1"/>
  <c r="Y1359" i="1"/>
  <c r="Y2208" i="1"/>
  <c r="Y3049" i="1"/>
  <c r="Y2185" i="1"/>
  <c r="Y3116" i="1"/>
  <c r="Y2629" i="1"/>
  <c r="Y2369" i="1"/>
  <c r="Y1751" i="1"/>
  <c r="Y2663" i="1"/>
  <c r="Y2352" i="1"/>
  <c r="Y2237" i="1"/>
  <c r="Y2205" i="1"/>
  <c r="Y1351" i="1"/>
  <c r="Y1551" i="1"/>
  <c r="Y2269" i="1"/>
  <c r="Y1611" i="1"/>
  <c r="Y3085" i="1"/>
  <c r="Y2827" i="1"/>
  <c r="Y1099" i="1"/>
  <c r="Y1035" i="1"/>
  <c r="Y968" i="1"/>
  <c r="Y1131" i="1"/>
  <c r="Y1225" i="1"/>
  <c r="Y4800" i="1"/>
  <c r="CB5990" i="1"/>
  <c r="CB7758" i="1"/>
  <c r="CB9830" i="1"/>
  <c r="CB6748" i="1"/>
  <c r="CB6458" i="1"/>
  <c r="CB6650" i="1"/>
  <c r="Y1152" i="1"/>
  <c r="Y2391" i="1"/>
  <c r="Y3109" i="1"/>
  <c r="Y3500" i="1"/>
  <c r="Y3969" i="1"/>
  <c r="Y5358" i="1"/>
  <c r="Y4606" i="1"/>
  <c r="CB5958" i="1"/>
  <c r="CB5481" i="1"/>
  <c r="CB5506" i="1"/>
  <c r="CB6032" i="1"/>
  <c r="CB7185" i="1"/>
  <c r="CB5917" i="1"/>
  <c r="CB7266" i="1"/>
  <c r="CB5653" i="1"/>
  <c r="CB6962" i="1"/>
  <c r="CB7016" i="1"/>
  <c r="CB8126" i="1"/>
  <c r="Y677" i="1"/>
  <c r="Y680" i="1"/>
  <c r="Y849" i="1"/>
  <c r="Y1143" i="1"/>
  <c r="Y1615" i="1"/>
  <c r="Y2579" i="1"/>
  <c r="Y1984" i="1"/>
  <c r="Y2552" i="1"/>
  <c r="Y3296" i="1"/>
  <c r="Y4454" i="1"/>
  <c r="Y4269" i="1"/>
  <c r="Y4317" i="1"/>
  <c r="Y4877" i="1"/>
  <c r="Y5408" i="1"/>
  <c r="CB6189" i="1"/>
  <c r="CB6696" i="1"/>
  <c r="CB6042" i="1"/>
  <c r="CB6344" i="1"/>
  <c r="CB6370" i="1"/>
  <c r="CB6708" i="1"/>
  <c r="CB6400" i="1"/>
  <c r="CB5984" i="1"/>
  <c r="CB6733" i="1"/>
  <c r="CB6014" i="1"/>
  <c r="CB6074" i="1"/>
  <c r="CB7188" i="1"/>
  <c r="CB6829" i="1"/>
  <c r="CB5800" i="1"/>
  <c r="CB7962" i="1"/>
  <c r="CB9206" i="1"/>
  <c r="CB6826" i="1"/>
  <c r="Y956" i="1"/>
  <c r="Y1447" i="1"/>
  <c r="Y1891" i="1"/>
  <c r="Y2507" i="1"/>
  <c r="Y4480" i="1"/>
  <c r="Y4357" i="1"/>
  <c r="Y5184" i="1"/>
  <c r="Y4510" i="1"/>
  <c r="CB5473" i="1"/>
  <c r="CB5632" i="1"/>
  <c r="CB5253" i="1"/>
  <c r="CB6209" i="1"/>
  <c r="CB5458" i="1"/>
  <c r="CB7020" i="1"/>
  <c r="CB6108" i="1"/>
  <c r="CB7946" i="1"/>
  <c r="CB8522" i="1"/>
  <c r="Y2047" i="1"/>
  <c r="Y3080" i="1"/>
  <c r="CB5466" i="1"/>
  <c r="CB5600" i="1"/>
  <c r="CB6418" i="1"/>
  <c r="CB7034" i="1"/>
  <c r="CB6000" i="1"/>
  <c r="CB7270" i="1"/>
  <c r="CB7994" i="1"/>
  <c r="CB8570" i="1"/>
  <c r="CB7598" i="1"/>
  <c r="CB9516" i="1"/>
  <c r="Y765" i="1"/>
  <c r="Y1160" i="1"/>
  <c r="Y1316" i="1"/>
  <c r="Y748" i="1"/>
  <c r="Y596" i="1"/>
  <c r="Y2063" i="1"/>
  <c r="Y1664" i="1"/>
  <c r="Y2427" i="1"/>
  <c r="Y2591" i="1"/>
  <c r="Y2979" i="1"/>
  <c r="Y3136" i="1"/>
  <c r="Y3805" i="1"/>
  <c r="Y3652" i="1"/>
  <c r="Y5280" i="1"/>
  <c r="Y4584" i="1"/>
  <c r="Y5190" i="1"/>
  <c r="CB5704" i="1"/>
  <c r="CB5852" i="1"/>
  <c r="CB5496" i="1"/>
  <c r="CB6245" i="1"/>
  <c r="CB6949" i="1"/>
  <c r="CB6756" i="1"/>
  <c r="CB8154" i="1"/>
  <c r="CB6890" i="1"/>
  <c r="CB7566" i="1"/>
  <c r="CB8190" i="1"/>
  <c r="CB8918" i="1"/>
  <c r="CB5781" i="1"/>
  <c r="CB7141" i="1"/>
  <c r="Y717" i="1"/>
  <c r="Y733" i="1"/>
  <c r="Y617" i="1"/>
  <c r="Y2115" i="1"/>
  <c r="Y3063" i="1"/>
  <c r="Y2985" i="1"/>
  <c r="Y2709" i="1"/>
  <c r="Y3141" i="1"/>
  <c r="Y4100" i="1"/>
  <c r="Y4526" i="1"/>
  <c r="Y4678" i="1"/>
  <c r="CB5986" i="1"/>
  <c r="CB6276" i="1"/>
  <c r="CB6238" i="1"/>
  <c r="CB6888" i="1"/>
  <c r="CB6464" i="1"/>
  <c r="CB5936" i="1"/>
  <c r="CB5580" i="1"/>
  <c r="CB6490" i="1"/>
  <c r="CB7132" i="1"/>
  <c r="CB6808" i="1"/>
  <c r="CB6389" i="1"/>
  <c r="CB7021" i="1"/>
  <c r="CB7182" i="1"/>
  <c r="CB5633" i="1"/>
  <c r="CB6626" i="1"/>
  <c r="CB7734" i="1"/>
  <c r="CB7614" i="1"/>
  <c r="CB9612" i="1"/>
  <c r="CB5864" i="1"/>
  <c r="Y661" i="1"/>
  <c r="Y1327" i="1"/>
  <c r="Y1855" i="1"/>
  <c r="Y2292" i="1"/>
  <c r="Y2232" i="1"/>
  <c r="Y2651" i="1"/>
  <c r="Y2747" i="1"/>
  <c r="Y3047" i="1"/>
  <c r="Y2711" i="1"/>
  <c r="Y3133" i="1"/>
  <c r="Y4148" i="1"/>
  <c r="Y3936" i="1"/>
  <c r="Y4161" i="1"/>
  <c r="Y5458" i="1"/>
  <c r="CB5564" i="1"/>
  <c r="CB6300" i="1"/>
  <c r="CB6180" i="1"/>
  <c r="CB6488" i="1"/>
  <c r="CB6202" i="1"/>
  <c r="CB7029" i="1"/>
  <c r="CB7117" i="1"/>
  <c r="CB7101" i="1"/>
  <c r="CB7210" i="1"/>
  <c r="CB8138" i="1"/>
  <c r="CB9638" i="1"/>
  <c r="CB5930" i="1"/>
  <c r="CB5150" i="1"/>
  <c r="Y573" i="1"/>
  <c r="Y781" i="1"/>
  <c r="Y2284" i="1"/>
  <c r="Y2040" i="1"/>
  <c r="Y2577" i="1"/>
  <c r="Y2727" i="1"/>
  <c r="Y3095" i="1"/>
  <c r="Y3123" i="1"/>
  <c r="Y3420" i="1"/>
  <c r="Y4129" i="1"/>
  <c r="Y4954" i="1"/>
  <c r="Y5290" i="1"/>
  <c r="Y5512" i="1"/>
  <c r="CB5252" i="1"/>
  <c r="CB5724" i="1"/>
  <c r="CB6932" i="1"/>
  <c r="CB5962" i="1"/>
  <c r="CB7160" i="1"/>
  <c r="CB5942" i="1"/>
  <c r="CB6844" i="1"/>
  <c r="CB8382" i="1"/>
  <c r="CB10057" i="1"/>
  <c r="Y604" i="1"/>
  <c r="Y873" i="1"/>
  <c r="Y812" i="1"/>
  <c r="Y1643" i="1"/>
  <c r="Y1386" i="1"/>
  <c r="Y2293" i="1"/>
  <c r="Y2643" i="1"/>
  <c r="Y2915" i="1"/>
  <c r="Y3704" i="1"/>
  <c r="Y4224" i="1"/>
  <c r="Y4344" i="1"/>
  <c r="CB6066" i="1"/>
  <c r="CB5629" i="1"/>
  <c r="CB6526" i="1"/>
  <c r="CB6740" i="1"/>
  <c r="CB7137" i="1"/>
  <c r="CB5885" i="1"/>
  <c r="CB6542" i="1"/>
  <c r="CB6486" i="1"/>
  <c r="CB6637" i="1"/>
  <c r="CB8346" i="1"/>
  <c r="CB7806" i="1"/>
  <c r="CB8430" i="1"/>
  <c r="CB6145" i="1"/>
  <c r="Y584" i="1"/>
  <c r="Y2928" i="1"/>
  <c r="Y5308" i="1"/>
  <c r="Y5050" i="1"/>
  <c r="CB6305" i="1"/>
  <c r="CB6753" i="1"/>
  <c r="CB6669" i="1"/>
  <c r="CB7278" i="1"/>
  <c r="CB7770" i="1"/>
  <c r="CB7854" i="1"/>
  <c r="CB6384" i="1"/>
  <c r="Y577" i="1"/>
  <c r="Y908" i="1"/>
  <c r="Y1519" i="1"/>
  <c r="Y1455" i="1"/>
  <c r="Y1340" i="1"/>
  <c r="Y2321" i="1"/>
  <c r="Y2075" i="1"/>
  <c r="Y1837" i="1"/>
  <c r="Y3532" i="1"/>
  <c r="Y4045" i="1"/>
  <c r="Y4166" i="1"/>
  <c r="Y4865" i="1"/>
  <c r="CB5898" i="1"/>
  <c r="CB6377" i="1"/>
  <c r="CB6552" i="1"/>
  <c r="CB6141" i="1"/>
  <c r="CB6274" i="1"/>
  <c r="CB6432" i="1"/>
  <c r="CB7180" i="1"/>
  <c r="CB5773" i="1"/>
  <c r="CB7273" i="1"/>
  <c r="CB5938" i="1"/>
  <c r="CB6940" i="1"/>
  <c r="CB6724" i="1"/>
  <c r="CB6772" i="1"/>
  <c r="CB6114" i="1"/>
  <c r="CB7742" i="1"/>
  <c r="CB8318" i="1"/>
  <c r="CB6770" i="1"/>
  <c r="CB6293" i="1"/>
  <c r="Y836" i="1"/>
  <c r="Y1563" i="1"/>
  <c r="Y1883" i="1"/>
  <c r="Y1956" i="1"/>
  <c r="Y2299" i="1"/>
  <c r="Y1931" i="1"/>
  <c r="Y2989" i="1"/>
  <c r="CB6204" i="1"/>
  <c r="CB6492" i="1"/>
  <c r="CB6600" i="1"/>
  <c r="CB7176" i="1"/>
  <c r="CB7246" i="1"/>
  <c r="CB6412" i="1"/>
  <c r="CB6005" i="1"/>
  <c r="CB7154" i="1"/>
  <c r="CB7790" i="1"/>
  <c r="CB8366" i="1"/>
  <c r="CB9900" i="1"/>
  <c r="Y1639" i="1"/>
  <c r="Y1861" i="1"/>
  <c r="Y2301" i="1"/>
  <c r="Y2833" i="1"/>
  <c r="Y3765" i="1"/>
  <c r="Y3973" i="1"/>
  <c r="CB5140" i="1"/>
  <c r="Y5464" i="1"/>
  <c r="CB5409" i="1"/>
  <c r="CB5532" i="1"/>
  <c r="CB6281" i="1"/>
  <c r="CB5090" i="1"/>
  <c r="CB5556" i="1"/>
  <c r="CB6768" i="1"/>
  <c r="CB7174" i="1"/>
  <c r="CB6892" i="1"/>
  <c r="CB6408" i="1"/>
  <c r="CB6721" i="1"/>
  <c r="CB7258" i="1"/>
  <c r="CB6781" i="1"/>
  <c r="CB7349" i="1"/>
  <c r="CB7237" i="1"/>
  <c r="CB7782" i="1"/>
  <c r="CB8358" i="1"/>
  <c r="CB6660" i="1"/>
  <c r="CB6885" i="1"/>
  <c r="CB9756" i="1"/>
  <c r="Y681" i="1"/>
  <c r="Y1944" i="1"/>
  <c r="Y2401" i="1"/>
  <c r="Y2491" i="1"/>
  <c r="Y3111" i="1"/>
  <c r="Y2775" i="1"/>
  <c r="CB5514" i="1"/>
  <c r="Y5220" i="1"/>
  <c r="Y5456" i="1"/>
  <c r="CB5525" i="1"/>
  <c r="CB5949" i="1"/>
  <c r="CB6080" i="1"/>
  <c r="CB6685" i="1"/>
  <c r="CB6820" i="1"/>
  <c r="CB6390" i="1"/>
  <c r="CB6360" i="1"/>
  <c r="CB6914" i="1"/>
  <c r="CB9180" i="1"/>
  <c r="Y1935" i="1"/>
  <c r="Y2877" i="1"/>
  <c r="CB5848" i="1"/>
  <c r="Y1431" i="1"/>
  <c r="Y2095" i="1"/>
  <c r="Y749" i="1"/>
  <c r="Y2064" i="1"/>
  <c r="Y2755" i="1"/>
  <c r="Y2436" i="1"/>
  <c r="Y3824" i="1"/>
  <c r="Y4249" i="1"/>
  <c r="CB5588" i="1"/>
  <c r="CB5680" i="1"/>
  <c r="CB6026" i="1"/>
  <c r="CB6864" i="1"/>
  <c r="CB7010" i="1"/>
  <c r="CB6485" i="1"/>
  <c r="CB6866" i="1"/>
  <c r="CB7353" i="1"/>
  <c r="CB6480" i="1"/>
  <c r="CB6261" i="1"/>
  <c r="CB6554" i="1"/>
  <c r="CB6833" i="1"/>
  <c r="CB7878" i="1"/>
  <c r="CB8454" i="1"/>
  <c r="CB7662" i="1"/>
  <c r="CB8238" i="1"/>
  <c r="CB7260" i="1"/>
  <c r="CB8030" i="1"/>
  <c r="CB8606" i="1"/>
  <c r="CB6785" i="1"/>
  <c r="CB8601" i="1"/>
  <c r="CB6734" i="1"/>
  <c r="Y1418" i="1"/>
  <c r="Y2173" i="1"/>
  <c r="Y2924" i="1"/>
  <c r="Y2935" i="1"/>
  <c r="Y4309" i="1"/>
  <c r="Y4946" i="1"/>
  <c r="CB6348" i="1"/>
  <c r="CB6164" i="1"/>
  <c r="CB6588" i="1"/>
  <c r="CB5676" i="1"/>
  <c r="CB6442" i="1"/>
  <c r="CB6122" i="1"/>
  <c r="CB7113" i="1"/>
  <c r="CB5829" i="1"/>
  <c r="CB6532" i="1"/>
  <c r="CB6178" i="1"/>
  <c r="CB7926" i="1"/>
  <c r="CB8502" i="1"/>
  <c r="Y4004" i="1"/>
  <c r="Y895" i="1"/>
  <c r="Y776" i="1"/>
  <c r="Y1583" i="1"/>
  <c r="Y1523" i="1"/>
  <c r="Y1619" i="1"/>
  <c r="Y1783" i="1"/>
  <c r="Y2247" i="1"/>
  <c r="Y2199" i="1"/>
  <c r="Y2504" i="1"/>
  <c r="Y2771" i="1"/>
  <c r="Y3180" i="1"/>
  <c r="Y2949" i="1"/>
  <c r="Y3949" i="1"/>
  <c r="Y3977" i="1"/>
  <c r="Y4694" i="1"/>
  <c r="CB5832" i="1"/>
  <c r="CB6636" i="1"/>
  <c r="CB5197" i="1"/>
  <c r="Y1200" i="1"/>
  <c r="Y696" i="1"/>
  <c r="Y820" i="1"/>
  <c r="Y2303" i="1"/>
  <c r="Y2076" i="1"/>
  <c r="Y2468" i="1"/>
  <c r="Y2571" i="1"/>
  <c r="Y2972" i="1"/>
  <c r="Y3260" i="1"/>
  <c r="Y3676" i="1"/>
  <c r="Y3753" i="1"/>
  <c r="Y4141" i="1"/>
  <c r="CB5128" i="1"/>
  <c r="Y4552" i="1"/>
  <c r="Y5376" i="1"/>
  <c r="Y5474" i="1"/>
  <c r="CB5086" i="1"/>
  <c r="CB5304" i="1"/>
  <c r="CB6184" i="1"/>
  <c r="CB6334" i="1"/>
  <c r="CB6368" i="1"/>
  <c r="CB6609" i="1"/>
  <c r="CB6684" i="1"/>
  <c r="CB5780" i="1"/>
  <c r="CB6045" i="1"/>
  <c r="CB6128" i="1"/>
  <c r="CB7409" i="1"/>
  <c r="CB5890" i="1"/>
  <c r="CB6232" i="1"/>
  <c r="CB8058" i="1"/>
  <c r="CB8634" i="1"/>
  <c r="CB9782" i="1"/>
  <c r="Y1803" i="1"/>
  <c r="Y1933" i="1"/>
  <c r="Y5344" i="1"/>
  <c r="Y4353" i="1"/>
  <c r="Y4858" i="1"/>
  <c r="CB6497" i="1"/>
  <c r="CB6125" i="1"/>
  <c r="CB5720" i="1"/>
  <c r="CB5744" i="1"/>
  <c r="CB6674" i="1"/>
  <c r="CB6842" i="1"/>
  <c r="CB5729" i="1"/>
  <c r="CB6652" i="1"/>
  <c r="CB7064" i="1"/>
  <c r="CB7530" i="1"/>
  <c r="CB7466" i="1"/>
  <c r="Y3324" i="1"/>
  <c r="Y4896" i="1"/>
  <c r="CB5074" i="1"/>
  <c r="CB6836" i="1"/>
  <c r="CB7325" i="1"/>
  <c r="CB7084" i="1"/>
  <c r="CB8478" i="1"/>
  <c r="CB9804" i="1"/>
  <c r="Y1192" i="1"/>
  <c r="Y2447" i="1"/>
  <c r="CB7054" i="1"/>
  <c r="Y1044" i="1"/>
  <c r="Y3031" i="1"/>
  <c r="CB5169" i="1"/>
  <c r="Y889" i="1"/>
  <c r="Y724" i="1"/>
  <c r="Y1434" i="1"/>
  <c r="Y1252" i="1"/>
  <c r="Y1173" i="1"/>
  <c r="Y1468" i="1"/>
  <c r="Y1712" i="1"/>
  <c r="Y1607" i="1"/>
  <c r="Y1527" i="1"/>
  <c r="Y1696" i="1"/>
  <c r="Y2675" i="1"/>
  <c r="Y1967" i="1"/>
  <c r="Y1975" i="1"/>
  <c r="Y2295" i="1"/>
  <c r="Y2557" i="1"/>
  <c r="Y2225" i="1"/>
  <c r="Y2795" i="1"/>
  <c r="Y2976" i="1"/>
  <c r="Y2589" i="1"/>
  <c r="Y2388" i="1"/>
  <c r="Y3087" i="1"/>
  <c r="Y3540" i="1"/>
  <c r="Y4340" i="1"/>
  <c r="Y4501" i="1"/>
  <c r="Y5341" i="1"/>
  <c r="CB5142" i="1"/>
  <c r="Y5288" i="1"/>
  <c r="Y4730" i="1"/>
  <c r="Y3552" i="1"/>
  <c r="Y4081" i="1"/>
  <c r="CB5888" i="1"/>
  <c r="CB5533" i="1"/>
  <c r="CB5576" i="1"/>
  <c r="CB5796" i="1"/>
  <c r="CB6541" i="1"/>
  <c r="CB6376" i="1"/>
  <c r="CB6285" i="1"/>
  <c r="CB7236" i="1"/>
  <c r="CB6237" i="1"/>
  <c r="CB6010" i="1"/>
  <c r="CB7093" i="1"/>
  <c r="CB6280" i="1"/>
  <c r="Y4794" i="1"/>
  <c r="Y5370" i="1"/>
  <c r="Y5266" i="1"/>
  <c r="Y5061" i="1"/>
  <c r="CB5084" i="1"/>
  <c r="CB5106" i="1"/>
  <c r="Y4398" i="1"/>
  <c r="Y3309" i="1"/>
  <c r="Y1459" i="1"/>
  <c r="Y1129" i="1"/>
  <c r="Y736" i="1"/>
  <c r="Y1511" i="1"/>
  <c r="Y1057" i="1"/>
  <c r="Y633" i="1"/>
  <c r="Y777" i="1"/>
  <c r="Y701" i="1"/>
  <c r="Y601" i="1"/>
  <c r="Y745" i="1"/>
  <c r="Y589" i="1"/>
  <c r="Y713" i="1"/>
  <c r="Y859" i="1"/>
  <c r="Y996" i="1"/>
  <c r="Y1041" i="1"/>
  <c r="Y1388" i="1"/>
  <c r="Y1760" i="1"/>
  <c r="Y2283" i="1"/>
  <c r="Y2339" i="1"/>
  <c r="Y2092" i="1"/>
  <c r="Y1484" i="1"/>
  <c r="Y2379" i="1"/>
  <c r="Y2567" i="1"/>
  <c r="Y2347" i="1"/>
  <c r="Y2640" i="1"/>
  <c r="Y2631" i="1"/>
  <c r="Y2919" i="1"/>
  <c r="Y2729" i="1"/>
  <c r="Y3440" i="1"/>
  <c r="Y3252" i="1"/>
  <c r="Y3365" i="1"/>
  <c r="Y4113" i="1"/>
  <c r="Y3908" i="1"/>
  <c r="Y3624" i="1"/>
  <c r="Y2528" i="1"/>
  <c r="Y4152" i="1"/>
  <c r="Y3964" i="1"/>
  <c r="Y5005" i="1"/>
  <c r="Y5437" i="1"/>
  <c r="Y4517" i="1"/>
  <c r="Y4993" i="1"/>
  <c r="Y5542" i="1"/>
  <c r="CB6657" i="1"/>
  <c r="CB5978" i="1"/>
  <c r="Y5057" i="1"/>
  <c r="CB5825" i="1"/>
  <c r="CB6698" i="1"/>
  <c r="CB5869" i="1"/>
  <c r="CB6429" i="1"/>
  <c r="Y1579" i="1"/>
  <c r="Y1943" i="1"/>
  <c r="Y4973" i="1"/>
  <c r="CB5560" i="1"/>
  <c r="Y2459" i="1"/>
  <c r="Y4982" i="1"/>
  <c r="Y4672" i="1"/>
  <c r="Y975" i="1"/>
  <c r="Y1077" i="1"/>
  <c r="Y1595" i="1"/>
  <c r="Y1362" i="1"/>
  <c r="Y1279" i="1"/>
  <c r="Y1420" i="1"/>
  <c r="Y1587" i="1"/>
  <c r="Y1959" i="1"/>
  <c r="Y1655" i="1"/>
  <c r="Y1757" i="1"/>
  <c r="Y1719" i="1"/>
  <c r="Y2103" i="1"/>
  <c r="Y1733" i="1"/>
  <c r="Y1972" i="1"/>
  <c r="Y1979" i="1"/>
  <c r="Y1845" i="1"/>
  <c r="Y1863" i="1"/>
  <c r="Y1965" i="1"/>
  <c r="Y2708" i="1"/>
  <c r="Y2853" i="1"/>
  <c r="Y2999" i="1"/>
  <c r="Y2539" i="1"/>
  <c r="Y2817" i="1"/>
  <c r="Y2805" i="1"/>
  <c r="Y3075" i="1"/>
  <c r="Y3032" i="1"/>
  <c r="Y3144" i="1"/>
  <c r="Y3888" i="1"/>
  <c r="Y4233" i="1"/>
  <c r="Y4752" i="1"/>
  <c r="Y4329" i="1"/>
  <c r="Y4558" i="1"/>
  <c r="Y3757" i="1"/>
  <c r="Y4549" i="1"/>
  <c r="CB5348" i="1"/>
  <c r="Y4785" i="1"/>
  <c r="Y5374" i="1"/>
  <c r="Y4904" i="1"/>
  <c r="CB5316" i="1"/>
  <c r="CB6088" i="1"/>
  <c r="CB6448" i="1"/>
  <c r="CB6521" i="1"/>
  <c r="CB7045" i="1"/>
  <c r="CB7201" i="1"/>
  <c r="CB7886" i="1"/>
  <c r="Y637" i="1"/>
  <c r="Y700" i="1"/>
  <c r="Y621" i="1"/>
  <c r="Y789" i="1"/>
  <c r="Y872" i="1"/>
  <c r="Y961" i="1"/>
  <c r="Y987" i="1"/>
  <c r="Y1205" i="1"/>
  <c r="Y1020" i="1"/>
  <c r="Y1227" i="1"/>
  <c r="Y1109" i="1"/>
  <c r="Y1442" i="1"/>
  <c r="Y1911" i="1"/>
  <c r="Y1781" i="1"/>
  <c r="Y2187" i="1"/>
  <c r="Y2332" i="1"/>
  <c r="Y2603" i="1"/>
  <c r="Y2463" i="1"/>
  <c r="Y1960" i="1"/>
  <c r="Y2824" i="1"/>
  <c r="Y2872" i="1"/>
  <c r="Y3120" i="1"/>
  <c r="Y3433" i="1"/>
  <c r="Y3633" i="1"/>
  <c r="Y3208" i="1"/>
  <c r="Y4020" i="1"/>
  <c r="Y4190" i="1"/>
  <c r="Y4334" i="1"/>
  <c r="Y5226" i="1"/>
  <c r="Y4897" i="1"/>
  <c r="Y5144" i="1"/>
  <c r="Y4657" i="1"/>
  <c r="CB5422" i="1"/>
  <c r="Y5297" i="1"/>
  <c r="CB6117" i="1"/>
  <c r="CB6757" i="1"/>
  <c r="CB6188" i="1"/>
  <c r="CB6520" i="1"/>
  <c r="CB6538" i="1"/>
  <c r="Y613" i="1"/>
  <c r="Y1571" i="1"/>
  <c r="Y2077" i="1"/>
  <c r="Y2411" i="1"/>
  <c r="Y5064" i="1"/>
  <c r="Y875" i="1"/>
  <c r="Y1180" i="1"/>
  <c r="Y1544" i="1"/>
  <c r="Y2749" i="1"/>
  <c r="Y4208" i="1"/>
  <c r="Y5485" i="1"/>
  <c r="Y5041" i="1"/>
  <c r="Y5032" i="1"/>
  <c r="Y632" i="1"/>
  <c r="Y788" i="1"/>
  <c r="Y1240" i="1"/>
  <c r="Y1864" i="1"/>
  <c r="Y2167" i="1"/>
  <c r="Y1809" i="1"/>
  <c r="Y1879" i="1"/>
  <c r="Y2519" i="1"/>
  <c r="Y2721" i="1"/>
  <c r="Y3689" i="1"/>
  <c r="Y3788" i="1"/>
  <c r="Y3984" i="1"/>
  <c r="Y3521" i="1"/>
  <c r="Y4021" i="1"/>
  <c r="Y4528" i="1"/>
  <c r="Y4032" i="1"/>
  <c r="Y4632" i="1"/>
  <c r="Y4886" i="1"/>
  <c r="Y5326" i="1"/>
  <c r="Y5040" i="1"/>
  <c r="Y5472" i="1"/>
  <c r="Y4645" i="1"/>
  <c r="Y3717" i="1"/>
  <c r="CB5237" i="1"/>
  <c r="CB5470" i="1"/>
  <c r="Y5396" i="1"/>
  <c r="CB6496" i="1"/>
  <c r="CB5202" i="1"/>
  <c r="Y1535" i="1"/>
  <c r="Y2756" i="1"/>
  <c r="Y3071" i="1"/>
  <c r="Y4393" i="1"/>
  <c r="Y5426" i="1"/>
  <c r="CB5176" i="1"/>
  <c r="Y913" i="1"/>
  <c r="Y1065" i="1"/>
  <c r="Y1314" i="1"/>
  <c r="Y2951" i="1"/>
  <c r="Y4861" i="1"/>
  <c r="CB5460" i="1"/>
  <c r="Y5446" i="1"/>
  <c r="Y5109" i="1"/>
  <c r="Y813" i="1"/>
  <c r="Y629" i="1"/>
  <c r="Y809" i="1"/>
  <c r="Y1253" i="1"/>
  <c r="Y1117" i="1"/>
  <c r="Y1992" i="1"/>
  <c r="Y612" i="1"/>
  <c r="Y1672" i="1"/>
  <c r="Y2435" i="1"/>
  <c r="Y1656" i="1"/>
  <c r="Y1901" i="1"/>
  <c r="Y2385" i="1"/>
  <c r="Y2033" i="1"/>
  <c r="Y2259" i="1"/>
  <c r="Y2679" i="1"/>
  <c r="Y2319" i="1"/>
  <c r="Y2763" i="1"/>
  <c r="Y3128" i="1"/>
  <c r="Y3131" i="1"/>
  <c r="Y3145" i="1"/>
  <c r="Y3821" i="1"/>
  <c r="Y3489" i="1"/>
  <c r="Y3241" i="1"/>
  <c r="Y3728" i="1"/>
  <c r="Y4550" i="1"/>
  <c r="Y4202" i="1"/>
  <c r="Y3868" i="1"/>
  <c r="Y4358" i="1"/>
  <c r="Y4421" i="1"/>
  <c r="Y4404" i="1"/>
  <c r="Y4565" i="1"/>
  <c r="Y5293" i="1"/>
  <c r="CB5272" i="1"/>
  <c r="Y5469" i="1"/>
  <c r="CB5240" i="1"/>
  <c r="CB6208" i="1"/>
  <c r="Y1671" i="1"/>
  <c r="Y1835" i="1"/>
  <c r="Y1709" i="1"/>
  <c r="Y2024" i="1"/>
  <c r="Y3081" i="1"/>
  <c r="Y2811" i="1"/>
  <c r="Y3240" i="1"/>
  <c r="Y5338" i="1"/>
  <c r="Y581" i="1"/>
  <c r="Y997" i="1"/>
  <c r="Y892" i="1"/>
  <c r="Y2353" i="1"/>
  <c r="Y3336" i="1"/>
  <c r="CB6288" i="1"/>
  <c r="Y5018" i="1"/>
  <c r="Y1144" i="1"/>
  <c r="Y569" i="1"/>
  <c r="Y2387" i="1"/>
  <c r="Y673" i="1"/>
  <c r="Y669" i="1"/>
  <c r="Y723" i="1"/>
  <c r="Y860" i="1"/>
  <c r="Y1275" i="1"/>
  <c r="Y883" i="1"/>
  <c r="Y1100" i="1"/>
  <c r="Y1067" i="1"/>
  <c r="Y1363" i="1"/>
  <c r="Y825" i="1"/>
  <c r="Y1531" i="1"/>
  <c r="Y1028" i="1"/>
  <c r="Y1338" i="1"/>
  <c r="Y1290" i="1"/>
  <c r="Y1487" i="1"/>
  <c r="Y1089" i="1"/>
  <c r="Y1009" i="1"/>
  <c r="Y1288" i="1"/>
  <c r="Y1423" i="1"/>
  <c r="Y1767" i="1"/>
  <c r="Y1687" i="1"/>
  <c r="Y2016" i="1"/>
  <c r="Y2007" i="1"/>
  <c r="Y2703" i="1"/>
  <c r="Y2496" i="1"/>
  <c r="Y2797" i="1"/>
  <c r="Y3040" i="1"/>
  <c r="Y3785" i="1"/>
  <c r="Y3636" i="1"/>
  <c r="Y3740" i="1"/>
  <c r="Y3281" i="1"/>
  <c r="Y4069" i="1"/>
  <c r="Y4197" i="1"/>
  <c r="Y4960" i="1"/>
  <c r="Y4733" i="1"/>
  <c r="Y5172" i="1"/>
  <c r="Y5526" i="1"/>
  <c r="Y4456" i="1"/>
  <c r="Y4816" i="1"/>
  <c r="Y5462" i="1"/>
  <c r="Y3752" i="1"/>
  <c r="CB5821" i="1"/>
  <c r="CB7150" i="1"/>
  <c r="CB5868" i="1"/>
  <c r="CB5768" i="1"/>
  <c r="CB5749" i="1"/>
  <c r="CB6925" i="1"/>
  <c r="CB7092" i="1"/>
  <c r="Y2423" i="1"/>
  <c r="Y625" i="1"/>
  <c r="Y740" i="1"/>
  <c r="Y1728" i="1"/>
  <c r="Y1867" i="1"/>
  <c r="Y585" i="1"/>
  <c r="Y597" i="1"/>
  <c r="Y971" i="1"/>
  <c r="Y1183" i="1"/>
  <c r="Y1292" i="1"/>
  <c r="Y1021" i="1"/>
  <c r="Y1559" i="1"/>
  <c r="Y756" i="1"/>
  <c r="Y2531" i="1"/>
  <c r="Y2417" i="1"/>
  <c r="Y2048" i="1"/>
  <c r="Y2788" i="1"/>
  <c r="Y2635" i="1"/>
  <c r="Y2653" i="1"/>
  <c r="Y3023" i="1"/>
  <c r="Y3441" i="1"/>
  <c r="Y3833" i="1"/>
  <c r="Y3385" i="1"/>
  <c r="Y3776" i="1"/>
  <c r="Y4346" i="1"/>
  <c r="Y4073" i="1"/>
  <c r="CB5141" i="1"/>
  <c r="Y4685" i="1"/>
  <c r="Y4370" i="1"/>
  <c r="Y5078" i="1"/>
  <c r="Y4966" i="1"/>
  <c r="CB5438" i="1"/>
  <c r="CB6054" i="1"/>
  <c r="Y5505" i="1"/>
  <c r="CB6578" i="1"/>
  <c r="CB6580" i="1"/>
  <c r="Y1812" i="1"/>
  <c r="Y1560" i="1"/>
  <c r="Y1983" i="1"/>
  <c r="Y2487" i="1"/>
  <c r="Y1771" i="1"/>
  <c r="Y3027" i="1"/>
  <c r="Y4173" i="1"/>
  <c r="Y4536" i="1"/>
  <c r="Y4504" i="1"/>
  <c r="CB5285" i="1"/>
  <c r="Y600" i="1"/>
  <c r="Y1592" i="1"/>
  <c r="Y2287" i="1"/>
  <c r="Y2723" i="1"/>
  <c r="Y2764" i="1"/>
  <c r="Y3837" i="1"/>
  <c r="Y3653" i="1"/>
  <c r="CB5965" i="1"/>
  <c r="Y688" i="1"/>
  <c r="Y605" i="1"/>
  <c r="Y865" i="1"/>
  <c r="Y1004" i="1"/>
  <c r="Y1735" i="1"/>
  <c r="Y1852" i="1"/>
  <c r="Y2372" i="1"/>
  <c r="Y2273" i="1"/>
  <c r="Y773" i="1"/>
  <c r="Y729" i="1"/>
  <c r="Y653" i="1"/>
  <c r="Y697" i="1"/>
  <c r="Y593" i="1"/>
  <c r="Y936" i="1"/>
  <c r="Y991" i="1"/>
  <c r="Y881" i="1"/>
  <c r="Y640" i="1"/>
  <c r="Y665" i="1"/>
  <c r="Y1375" i="1"/>
  <c r="Y1547" i="1"/>
  <c r="Y1503" i="1"/>
  <c r="Y1599" i="1"/>
  <c r="Y1539" i="1"/>
  <c r="Y1635" i="1"/>
  <c r="Y1776" i="1"/>
  <c r="Y852" i="1"/>
  <c r="Y1528" i="1"/>
  <c r="Y2209" i="1"/>
  <c r="Y1721" i="1"/>
  <c r="Y2521" i="1"/>
  <c r="Y2807" i="1"/>
  <c r="Y2605" i="1"/>
  <c r="Y2592" i="1"/>
  <c r="Y2739" i="1"/>
  <c r="Y2941" i="1"/>
  <c r="Y2808" i="1"/>
  <c r="Y2984" i="1"/>
  <c r="Y3813" i="1"/>
  <c r="Y3553" i="1"/>
  <c r="Y4221" i="1"/>
  <c r="Y4128" i="1"/>
  <c r="Y4322" i="1"/>
  <c r="Y4704" i="1"/>
  <c r="Y5270" i="1"/>
  <c r="CB5081" i="1"/>
  <c r="Y5557" i="1"/>
  <c r="Y4218" i="1"/>
  <c r="CB5457" i="1"/>
  <c r="Y3916" i="1"/>
  <c r="CB5872" i="1"/>
  <c r="CB5824" i="1"/>
  <c r="CB7106" i="1"/>
  <c r="CB6176" i="1"/>
  <c r="CB7265" i="1"/>
  <c r="CB7130" i="1"/>
  <c r="CB9577" i="1"/>
  <c r="Y2665" i="1"/>
  <c r="Y2759" i="1"/>
  <c r="Y3140" i="1"/>
  <c r="Y3741" i="1"/>
  <c r="Y4600" i="1"/>
  <c r="Y5128" i="1"/>
  <c r="Y1103" i="1"/>
  <c r="Y1821" i="1"/>
  <c r="Y1512" i="1"/>
  <c r="Y4200" i="1"/>
  <c r="Y609" i="1"/>
  <c r="Y753" i="1"/>
  <c r="Y721" i="1"/>
  <c r="Y853" i="1"/>
  <c r="Y645" i="1"/>
  <c r="Y800" i="1"/>
  <c r="Y1019" i="1"/>
  <c r="Y848" i="1"/>
  <c r="Y933" i="1"/>
  <c r="Y1083" i="1"/>
  <c r="Y1372" i="1"/>
  <c r="Y1213" i="1"/>
  <c r="Y1496" i="1"/>
  <c r="Y1987" i="1"/>
  <c r="Y1148" i="1"/>
  <c r="Y1543" i="1"/>
  <c r="Y1744" i="1"/>
  <c r="Y1769" i="1"/>
  <c r="Y2253" i="1"/>
  <c r="Y2439" i="1"/>
  <c r="Y2484" i="1"/>
  <c r="Y2619" i="1"/>
  <c r="Y2465" i="1"/>
  <c r="Y2404" i="1"/>
  <c r="Y2963" i="1"/>
  <c r="Y3020" i="1"/>
  <c r="Y2819" i="1"/>
  <c r="Y2712" i="1"/>
  <c r="Y3045" i="1"/>
  <c r="Y3289" i="1"/>
  <c r="Y3461" i="1"/>
  <c r="Y3221" i="1"/>
  <c r="Y3937" i="1"/>
  <c r="Y4406" i="1"/>
  <c r="Y4469" i="1"/>
  <c r="Y4622" i="1"/>
  <c r="Y4990" i="1"/>
  <c r="Y5117" i="1"/>
  <c r="Y4849" i="1"/>
  <c r="Y4488" i="1"/>
  <c r="Y4909" i="1"/>
  <c r="Y4720" i="1"/>
  <c r="CB5518" i="1"/>
  <c r="CB5113" i="1"/>
  <c r="CB5696" i="1"/>
  <c r="CB6082" i="1"/>
  <c r="CB6424" i="1"/>
  <c r="Y4264" i="1"/>
  <c r="Y4696" i="1"/>
  <c r="Y3388" i="1"/>
  <c r="Y3297" i="1"/>
  <c r="Y2181" i="1"/>
  <c r="Y4417" i="1"/>
  <c r="Y5185" i="1"/>
  <c r="Y5461" i="1"/>
  <c r="Y4970" i="1"/>
  <c r="CB5400" i="1"/>
  <c r="Y5353" i="1"/>
  <c r="Y5081" i="1"/>
  <c r="Y2001" i="1"/>
  <c r="Y1348" i="1"/>
  <c r="Y2816" i="1"/>
  <c r="Y1105" i="1"/>
  <c r="Y1007" i="1"/>
  <c r="Y1017" i="1"/>
  <c r="Y1244" i="1"/>
  <c r="Y1045" i="1"/>
  <c r="CB9647" i="1"/>
  <c r="CB6960" i="1"/>
  <c r="CB6894" i="1"/>
  <c r="CB6912" i="1"/>
  <c r="CB8356" i="1"/>
  <c r="CB6073" i="1"/>
  <c r="CB6920" i="1"/>
  <c r="Y5249" i="1"/>
  <c r="CB6884" i="1"/>
  <c r="CB6876" i="1"/>
  <c r="CB6529" i="1"/>
  <c r="CB7313" i="1"/>
  <c r="CB6840" i="1"/>
  <c r="CB9769" i="1"/>
  <c r="CB9852" i="1"/>
  <c r="CB6616" i="1"/>
  <c r="CB6246" i="1"/>
  <c r="CB6596" i="1"/>
  <c r="CB7447" i="1"/>
  <c r="CB9948" i="1"/>
  <c r="CB7301" i="1"/>
  <c r="CB6816" i="1"/>
  <c r="CB6664" i="1"/>
  <c r="CB7032" i="1"/>
  <c r="CB9708" i="1"/>
  <c r="CB6973" i="1"/>
  <c r="CB6224" i="1"/>
  <c r="CB6298" i="1"/>
  <c r="CB6049" i="1"/>
  <c r="CB6760" i="1"/>
  <c r="CB6388" i="1"/>
  <c r="CB6286" i="1"/>
  <c r="CB6961" i="1"/>
  <c r="CB6984" i="1"/>
  <c r="CB6824" i="1"/>
  <c r="CB7124" i="1"/>
  <c r="CB6169" i="1"/>
  <c r="CB7401" i="1"/>
  <c r="CB6436" i="1"/>
  <c r="CB6272" i="1"/>
  <c r="CB5474" i="1"/>
  <c r="CB9887" i="1"/>
  <c r="CB7096" i="1"/>
  <c r="CB6248" i="1"/>
  <c r="CB6040" i="1"/>
  <c r="CB6769" i="1"/>
  <c r="N35" i="1"/>
  <c r="O35" i="1" s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11" i="1"/>
  <c r="K9" i="1"/>
  <c r="V107" i="1" l="1"/>
  <c r="V109" i="1"/>
  <c r="V108" i="1"/>
  <c r="V110" i="1"/>
  <c r="V99" i="1"/>
  <c r="W98" i="1"/>
  <c r="V98" i="1" s="1"/>
  <c r="V103" i="1"/>
  <c r="AE559" i="1"/>
  <c r="V102" i="1"/>
  <c r="V101" i="1"/>
  <c r="V111" i="1"/>
  <c r="AD558" i="1"/>
  <c r="AB561" i="1"/>
  <c r="AC560" i="1"/>
  <c r="CB6830" i="1"/>
  <c r="CB6056" i="1"/>
  <c r="CB6012" i="1"/>
  <c r="CB6512" i="1"/>
  <c r="CB5845" i="1"/>
  <c r="CB6093" i="1"/>
  <c r="CB7294" i="1"/>
  <c r="CB6938" i="1"/>
  <c r="CB6392" i="1"/>
  <c r="CB7172" i="1"/>
  <c r="V112" i="1"/>
  <c r="CB6154" i="1"/>
  <c r="CB6502" i="1"/>
  <c r="CB7144" i="1"/>
  <c r="CB6852" i="1"/>
  <c r="CB6865" i="1"/>
  <c r="CB6222" i="1"/>
  <c r="CB7429" i="1"/>
  <c r="V100" i="1"/>
  <c r="V106" i="1"/>
  <c r="CB5857" i="1"/>
  <c r="CB5672" i="1"/>
  <c r="CB5776" i="1"/>
  <c r="CB7214" i="1"/>
  <c r="CB6874" i="1"/>
  <c r="CB6372" i="1"/>
  <c r="CB6672" i="1"/>
  <c r="CB6673" i="1"/>
  <c r="CB7134" i="1"/>
  <c r="CB6193" i="1"/>
  <c r="CB6322" i="1"/>
  <c r="CB6328" i="1"/>
  <c r="CB6173" i="1"/>
  <c r="CB6565" i="1"/>
  <c r="CB6001" i="1"/>
  <c r="CB5486" i="1"/>
  <c r="CB5492" i="1"/>
  <c r="CB5728" i="1"/>
  <c r="CB6440" i="1"/>
  <c r="CB6796" i="1"/>
  <c r="CB6504" i="1"/>
  <c r="CB6801" i="1"/>
  <c r="CB5772" i="1"/>
  <c r="CB6849" i="1"/>
  <c r="CB6508" i="1"/>
  <c r="CB5636" i="1"/>
  <c r="CB6382" i="1"/>
  <c r="CB6548" i="1"/>
  <c r="CB7164" i="1"/>
  <c r="CB5677" i="1"/>
  <c r="CB5792" i="1"/>
  <c r="CB6612" i="1"/>
  <c r="CB6686" i="1"/>
  <c r="CB6416" i="1"/>
  <c r="CB6722" i="1"/>
  <c r="CB9791" i="1"/>
  <c r="CB5910" i="1"/>
  <c r="CB6540" i="1"/>
  <c r="CB6661" i="1"/>
  <c r="CB6309" i="1"/>
  <c r="CB8330" i="1"/>
  <c r="CB8490" i="1"/>
  <c r="CB7224" i="1"/>
  <c r="CB6250" i="1"/>
  <c r="CB5701" i="1"/>
  <c r="CB7542" i="1"/>
  <c r="CB7189" i="1"/>
  <c r="CB7285" i="1"/>
  <c r="CB5648" i="1"/>
  <c r="V104" i="1"/>
  <c r="CB6484" i="1"/>
  <c r="CB7006" i="1"/>
  <c r="CB6102" i="1"/>
  <c r="CB5725" i="1"/>
  <c r="CB5482" i="1"/>
  <c r="CB5656" i="1"/>
  <c r="CB6996" i="1"/>
  <c r="CB6528" i="1"/>
  <c r="CB5505" i="1"/>
  <c r="CB7446" i="1"/>
  <c r="CB7036" i="1"/>
  <c r="CB6240" i="1"/>
  <c r="CB6221" i="1"/>
  <c r="CB6262" i="1"/>
  <c r="CB6453" i="1"/>
  <c r="CB9625" i="1"/>
  <c r="CB6226" i="1"/>
  <c r="CB5828" i="1"/>
  <c r="CB6216" i="1"/>
  <c r="CB6296" i="1"/>
  <c r="CB6336" i="1"/>
  <c r="CB7382" i="1"/>
  <c r="CB6576" i="1"/>
  <c r="CB5604" i="1"/>
  <c r="CB6720" i="1"/>
  <c r="CB7105" i="1"/>
  <c r="CB5660" i="1"/>
  <c r="CB5624" i="1"/>
  <c r="CB6460" i="1"/>
  <c r="CB6256" i="1"/>
  <c r="CB7818" i="1"/>
  <c r="CB6106" i="1"/>
  <c r="CB6342" i="1"/>
  <c r="CB5628" i="1"/>
  <c r="CB6556" i="1"/>
  <c r="CB6394" i="1"/>
  <c r="CB7008" i="1"/>
  <c r="CB6897" i="1"/>
  <c r="CB6644" i="1"/>
  <c r="CB7202" i="1"/>
  <c r="CB5521" i="1"/>
  <c r="CB6214" i="1"/>
  <c r="CB6420" i="1"/>
  <c r="CB6794" i="1"/>
  <c r="CB6509" i="1"/>
  <c r="CB9049" i="1"/>
  <c r="CB7730" i="1"/>
  <c r="CB5752" i="1"/>
  <c r="CB5797" i="1"/>
  <c r="CB6746" i="1"/>
  <c r="CB7562" i="1"/>
  <c r="CB7104" i="1"/>
  <c r="CB5804" i="1"/>
  <c r="CB6900" i="1"/>
  <c r="CB6788" i="1"/>
  <c r="CB6868" i="1"/>
  <c r="CB6780" i="1"/>
  <c r="CB7646" i="1"/>
  <c r="CB7381" i="1"/>
  <c r="CB6320" i="1"/>
  <c r="CB5876" i="1"/>
  <c r="CB6182" i="1"/>
  <c r="CB7076" i="1"/>
  <c r="CB8094" i="1"/>
  <c r="CB6818" i="1"/>
  <c r="CB5844" i="1"/>
  <c r="CB5652" i="1"/>
  <c r="CB7286" i="1"/>
  <c r="CB5914" i="1"/>
  <c r="CB6732" i="1"/>
  <c r="CB7240" i="1"/>
  <c r="CB10031" i="1"/>
  <c r="CB5748" i="1"/>
  <c r="CB6676" i="1"/>
  <c r="CB6872" i="1"/>
  <c r="CB6804" i="1"/>
  <c r="CB7080" i="1"/>
  <c r="CB5820" i="1"/>
  <c r="CB6628" i="1"/>
  <c r="CB7518" i="1"/>
  <c r="CB6324" i="1"/>
  <c r="CB6405" i="1"/>
  <c r="CB7494" i="1"/>
  <c r="CB8442" i="1"/>
  <c r="CB7361" i="1"/>
  <c r="CB8298" i="1"/>
  <c r="CB7710" i="1"/>
  <c r="CB8250" i="1"/>
  <c r="CB5700" i="1"/>
  <c r="CB6269" i="1"/>
  <c r="CB6792" i="1"/>
  <c r="CB6198" i="1"/>
  <c r="CB6096" i="1"/>
  <c r="CB6730" i="1"/>
  <c r="CB8334" i="1"/>
  <c r="CB8142" i="1"/>
  <c r="CB8046" i="1"/>
  <c r="CB5684" i="1"/>
  <c r="CB5756" i="1"/>
  <c r="CB6936" i="1"/>
  <c r="CB6693" i="1"/>
  <c r="CB6329" i="1"/>
  <c r="CB8222" i="1"/>
  <c r="CB6705" i="1"/>
  <c r="CB6622" i="1"/>
  <c r="CB7482" i="1"/>
  <c r="CB7626" i="1"/>
  <c r="CB7754" i="1"/>
  <c r="CB6602" i="1"/>
  <c r="CB6814" i="1"/>
  <c r="CB6862" i="1"/>
  <c r="CB5540" i="1"/>
  <c r="CB8474" i="1"/>
  <c r="CB8186" i="1"/>
  <c r="CB8010" i="1"/>
  <c r="CB7638" i="1"/>
  <c r="CB5708" i="1"/>
  <c r="CB7674" i="1"/>
  <c r="CB5705" i="1"/>
  <c r="CB5840" i="1"/>
  <c r="CB5904" i="1"/>
  <c r="CB8394" i="1"/>
  <c r="CB6346" i="1"/>
  <c r="CB8090" i="1"/>
  <c r="CB10022" i="1"/>
  <c r="CB6993" i="1"/>
  <c r="CB7042" i="1"/>
  <c r="CB8282" i="1"/>
  <c r="CB6473" i="1"/>
  <c r="CB8426" i="1"/>
  <c r="CB7934" i="1"/>
  <c r="CB7314" i="1"/>
  <c r="CB6140" i="1"/>
  <c r="CB6574" i="1"/>
  <c r="CB6353" i="1"/>
  <c r="CB7898" i="1"/>
  <c r="CB7053" i="1"/>
  <c r="CB7610" i="1"/>
  <c r="CB9542" i="1"/>
  <c r="CB6333" i="1"/>
  <c r="CB5552" i="1"/>
  <c r="CB7220" i="1"/>
  <c r="CB6878" i="1"/>
  <c r="CB6980" i="1"/>
  <c r="CB6958" i="1"/>
  <c r="CB7161" i="1"/>
  <c r="CB6062" i="1"/>
  <c r="CB9996" i="1"/>
  <c r="CB6144" i="1"/>
  <c r="CB7502" i="1"/>
  <c r="CB5785" i="1"/>
  <c r="CB6264" i="1"/>
  <c r="CB9926" i="1"/>
  <c r="CB7198" i="1"/>
  <c r="CB6718" i="1"/>
  <c r="CB7257" i="1"/>
  <c r="CB8550" i="1"/>
  <c r="CB5801" i="1"/>
  <c r="CB6449" i="1"/>
  <c r="CB8214" i="1"/>
  <c r="CB7506" i="1"/>
  <c r="CB8414" i="1"/>
  <c r="CB6910" i="1"/>
  <c r="CB8598" i="1"/>
  <c r="CB7454" i="1"/>
  <c r="CB7550" i="1"/>
  <c r="CB7902" i="1"/>
  <c r="CB7590" i="1"/>
  <c r="CB10061" i="1"/>
  <c r="CB10048" i="1"/>
  <c r="Y3034" i="1"/>
  <c r="Y3471" i="1"/>
  <c r="CB7207" i="1"/>
  <c r="CB7190" i="1"/>
  <c r="CB9310" i="1"/>
  <c r="Y5246" i="1"/>
  <c r="Y4320" i="1"/>
  <c r="CB9403" i="1"/>
  <c r="CB9247" i="1"/>
  <c r="CB9654" i="1"/>
  <c r="Y615" i="1"/>
  <c r="CB5717" i="1"/>
  <c r="Y3698" i="1"/>
  <c r="CB6809" i="1"/>
  <c r="Y4905" i="1"/>
  <c r="CB5592" i="1"/>
  <c r="CB6387" i="1"/>
  <c r="CB8851" i="1"/>
  <c r="CB9611" i="1"/>
  <c r="Y3269" i="1"/>
  <c r="CB8702" i="1"/>
  <c r="CB9070" i="1"/>
  <c r="Y932" i="1"/>
  <c r="Y3439" i="1"/>
  <c r="Y5015" i="1"/>
  <c r="CB8121" i="1"/>
  <c r="CB6151" i="1"/>
  <c r="CB8110" i="1"/>
  <c r="Y855" i="1"/>
  <c r="Y2432" i="1"/>
  <c r="Y4075" i="1"/>
  <c r="CB9012" i="1"/>
  <c r="Y1318" i="1"/>
  <c r="Y4952" i="1"/>
  <c r="CB6655" i="1"/>
  <c r="CB7037" i="1"/>
  <c r="Y1917" i="1"/>
  <c r="Y5232" i="1"/>
  <c r="CB8780" i="1"/>
  <c r="Y5012" i="1"/>
  <c r="CB9972" i="1"/>
  <c r="Y759" i="1"/>
  <c r="Y3161" i="1"/>
  <c r="CB6101" i="1"/>
  <c r="CB9361" i="1"/>
  <c r="Y4097" i="1"/>
  <c r="Y2453" i="1"/>
  <c r="Y4647" i="1"/>
  <c r="CB5239" i="1"/>
  <c r="CB9988" i="1"/>
  <c r="Y2148" i="1"/>
  <c r="Y4433" i="1"/>
  <c r="Y3507" i="1"/>
  <c r="Y3105" i="1"/>
  <c r="Y3182" i="1"/>
  <c r="CB6786" i="1"/>
  <c r="CB9209" i="1"/>
  <c r="Y3947" i="1"/>
  <c r="CB5675" i="1"/>
  <c r="Y5178" i="1"/>
  <c r="Y758" i="1"/>
  <c r="Y1677" i="1"/>
  <c r="Y4962" i="1"/>
  <c r="CB8403" i="1"/>
  <c r="CB7915" i="1"/>
  <c r="Y1517" i="1"/>
  <c r="Y2974" i="1"/>
  <c r="CB5850" i="1"/>
  <c r="Y5112" i="1"/>
  <c r="CB6462" i="1"/>
  <c r="CB8267" i="1"/>
  <c r="CB8931" i="1"/>
  <c r="Y1191" i="1"/>
  <c r="Y3101" i="1"/>
  <c r="Y5179" i="1"/>
  <c r="Y4559" i="1"/>
  <c r="CB9589" i="1"/>
  <c r="Y2917" i="1"/>
  <c r="Y4602" i="1"/>
  <c r="Y3671" i="1"/>
  <c r="CB7784" i="1"/>
  <c r="Y3810" i="1"/>
  <c r="Y1130" i="1"/>
  <c r="CB7437" i="1"/>
  <c r="CB8457" i="1"/>
  <c r="CB9275" i="1"/>
  <c r="CB8717" i="1"/>
  <c r="Y1608" i="1"/>
  <c r="CB5745" i="1"/>
  <c r="CB6821" i="1"/>
  <c r="CB7483" i="1"/>
  <c r="CB7516" i="1"/>
  <c r="Y2595" i="1"/>
  <c r="Y4518" i="1"/>
  <c r="Y3702" i="1"/>
  <c r="CB8506" i="1"/>
  <c r="CB8076" i="1"/>
  <c r="CB9060" i="1"/>
  <c r="Y1862" i="1"/>
  <c r="Y2405" i="1"/>
  <c r="CB5867" i="1"/>
  <c r="CB5559" i="1"/>
  <c r="Y3892" i="1"/>
  <c r="CB9351" i="1"/>
  <c r="Y1667" i="1"/>
  <c r="CB6713" i="1"/>
  <c r="CB7192" i="1"/>
  <c r="Y3250" i="1"/>
  <c r="CB5944" i="1"/>
  <c r="Y5079" i="1"/>
  <c r="CB6867" i="1"/>
  <c r="CB7905" i="1"/>
  <c r="CB9402" i="1"/>
  <c r="Y1136" i="1"/>
  <c r="Y2252" i="1"/>
  <c r="CB9446" i="1"/>
  <c r="CB9504" i="1"/>
  <c r="Y676" i="1"/>
  <c r="Y780" i="1"/>
  <c r="Y1040" i="1"/>
  <c r="Y2791" i="1"/>
  <c r="Y1833" i="1"/>
  <c r="Y1846" i="1"/>
  <c r="Y2916" i="1"/>
  <c r="Y2213" i="1"/>
  <c r="Y1661" i="1"/>
  <c r="Y2962" i="1"/>
  <c r="Y1397" i="1"/>
  <c r="Y2515" i="1"/>
  <c r="Y3548" i="1"/>
  <c r="Y4594" i="1"/>
  <c r="Y3858" i="1"/>
  <c r="Y5279" i="1"/>
  <c r="CB5606" i="1"/>
  <c r="Y3699" i="1"/>
  <c r="Y4726" i="1"/>
  <c r="CB5539" i="1"/>
  <c r="Y3275" i="1"/>
  <c r="CB5579" i="1"/>
  <c r="Y3362" i="1"/>
  <c r="Y4211" i="1"/>
  <c r="Y2434" i="1"/>
  <c r="Y4015" i="1"/>
  <c r="Y5091" i="1"/>
  <c r="CB5427" i="1"/>
  <c r="Y2370" i="1"/>
  <c r="Y4013" i="1"/>
  <c r="CB6171" i="1"/>
  <c r="CB6115" i="1"/>
  <c r="Y4832" i="1"/>
  <c r="Y3056" i="1"/>
  <c r="Y3231" i="1"/>
  <c r="CB5622" i="1"/>
  <c r="CB7094" i="1"/>
  <c r="CB8962" i="1"/>
  <c r="Y5295" i="1"/>
  <c r="CB7908" i="1"/>
  <c r="CB8788" i="1"/>
  <c r="CB7949" i="1"/>
  <c r="CB6787" i="1"/>
  <c r="CB7936" i="1"/>
  <c r="CB5305" i="1"/>
  <c r="CB7396" i="1"/>
  <c r="CB8453" i="1"/>
  <c r="CB9461" i="1"/>
  <c r="CB7413" i="1"/>
  <c r="CB9086" i="1"/>
  <c r="CB7085" i="1"/>
  <c r="CB8241" i="1"/>
  <c r="CB9104" i="1"/>
  <c r="CB6811" i="1"/>
  <c r="Y5221" i="1"/>
  <c r="CB7377" i="1"/>
  <c r="CB9166" i="1"/>
  <c r="CB9951" i="1"/>
  <c r="CB9706" i="1"/>
  <c r="CB9505" i="1"/>
  <c r="Y4914" i="1"/>
  <c r="CB8256" i="1"/>
  <c r="Y647" i="1"/>
  <c r="Y947" i="1"/>
  <c r="Y934" i="1"/>
  <c r="Y1616" i="1"/>
  <c r="Y2224" i="1"/>
  <c r="Y2392" i="1"/>
  <c r="Y1408" i="1"/>
  <c r="Y2233" i="1"/>
  <c r="Y2169" i="1"/>
  <c r="Y4612" i="1"/>
  <c r="Y3295" i="1"/>
  <c r="Y5500" i="1"/>
  <c r="Y2117" i="1"/>
  <c r="Y3715" i="1"/>
  <c r="Y5095" i="1"/>
  <c r="CB5834" i="1"/>
  <c r="Y3332" i="1"/>
  <c r="Y4327" i="1"/>
  <c r="CB5718" i="1"/>
  <c r="CB5530" i="1"/>
  <c r="Y5535" i="1"/>
  <c r="CB5870" i="1"/>
  <c r="Y3941" i="1"/>
  <c r="CB6227" i="1"/>
  <c r="Y4219" i="1"/>
  <c r="CB7002" i="1"/>
  <c r="Y4139" i="1"/>
  <c r="Y4999" i="1"/>
  <c r="CB6535" i="1"/>
  <c r="CB6584" i="1"/>
  <c r="CB8261" i="1"/>
  <c r="CB9259" i="1"/>
  <c r="CB7772" i="1"/>
  <c r="CB8638" i="1"/>
  <c r="Y3106" i="1"/>
  <c r="CB8240" i="1"/>
  <c r="CB9103" i="1"/>
  <c r="CB7596" i="1"/>
  <c r="CB7418" i="1"/>
  <c r="CB8381" i="1"/>
  <c r="CB7683" i="1"/>
  <c r="CB8685" i="1"/>
  <c r="CB6831" i="1"/>
  <c r="CB7910" i="1"/>
  <c r="Y5275" i="1"/>
  <c r="CB7643" i="1"/>
  <c r="CB9798" i="1"/>
  <c r="CB9904" i="1"/>
  <c r="CB9697" i="1"/>
  <c r="CB9937" i="1"/>
  <c r="CB9586" i="1"/>
  <c r="CB9751" i="1"/>
  <c r="CB9821" i="1"/>
  <c r="Y840" i="1"/>
  <c r="Y638" i="1"/>
  <c r="Y953" i="1"/>
  <c r="Y1049" i="1"/>
  <c r="Y2932" i="1"/>
  <c r="Y2238" i="1"/>
  <c r="Y3089" i="1"/>
  <c r="Y2568" i="1"/>
  <c r="CB5485" i="1"/>
  <c r="Y4893" i="1"/>
  <c r="Y3634" i="1"/>
  <c r="Y4882" i="1"/>
  <c r="CB5721" i="1"/>
  <c r="CB5190" i="1"/>
  <c r="Y4809" i="1"/>
  <c r="Y3927" i="1"/>
  <c r="Y5183" i="1"/>
  <c r="CB6060" i="1"/>
  <c r="Y3999" i="1"/>
  <c r="CB5678" i="1"/>
  <c r="Y5369" i="1"/>
  <c r="Y3305" i="1"/>
  <c r="CB6426" i="1"/>
  <c r="CB6507" i="1"/>
  <c r="CB7750" i="1"/>
  <c r="CB8612" i="1"/>
  <c r="CB9483" i="1"/>
  <c r="CB7837" i="1"/>
  <c r="CB6378" i="1"/>
  <c r="CB7752" i="1"/>
  <c r="CB8900" i="1"/>
  <c r="CB9828" i="1"/>
  <c r="CB9531" i="1"/>
  <c r="CB10027" i="1"/>
  <c r="Y1281" i="1"/>
  <c r="Y967" i="1"/>
  <c r="Y1093" i="1"/>
  <c r="Y1325" i="1"/>
  <c r="Y1432" i="1"/>
  <c r="Y2945" i="1"/>
  <c r="Y2437" i="1"/>
  <c r="Y2276" i="1"/>
  <c r="Y1564" i="1"/>
  <c r="Y2685" i="1"/>
  <c r="Y2050" i="1"/>
  <c r="Y3224" i="1"/>
  <c r="Y4348" i="1"/>
  <c r="CB5183" i="1"/>
  <c r="Y3316" i="1"/>
  <c r="Y4700" i="1"/>
  <c r="CB5511" i="1"/>
  <c r="Y4206" i="1"/>
  <c r="Y5447" i="1"/>
  <c r="CB6071" i="1"/>
  <c r="Y5145" i="1"/>
  <c r="CB6573" i="1"/>
  <c r="CB6603" i="1"/>
  <c r="CB6087" i="1"/>
  <c r="Y3643" i="1"/>
  <c r="CB7422" i="1"/>
  <c r="Y4140" i="1"/>
  <c r="CB5691" i="1"/>
  <c r="CB5596" i="1"/>
  <c r="CB7844" i="1"/>
  <c r="CB8709" i="1"/>
  <c r="CB7238" i="1"/>
  <c r="CB8280" i="1"/>
  <c r="CB9277" i="1"/>
  <c r="CB6822" i="1"/>
  <c r="CB7449" i="1"/>
  <c r="CB8254" i="1"/>
  <c r="CB9121" i="1"/>
  <c r="CB6373" i="1"/>
  <c r="CB7846" i="1"/>
  <c r="CB8707" i="1"/>
  <c r="CB6601" i="1"/>
  <c r="CB6968" i="1"/>
  <c r="CB9811" i="1"/>
  <c r="CB9815" i="1"/>
  <c r="CB9801" i="1"/>
  <c r="CB8038" i="1"/>
  <c r="CB8787" i="1"/>
  <c r="Y591" i="1"/>
  <c r="Y1165" i="1"/>
  <c r="Y1243" i="1"/>
  <c r="Y818" i="1"/>
  <c r="Y1273" i="1"/>
  <c r="Y965" i="1"/>
  <c r="Y1596" i="1"/>
  <c r="Y1392" i="1"/>
  <c r="Y1752" i="1"/>
  <c r="Y3528" i="1"/>
  <c r="Y4354" i="1"/>
  <c r="Y5547" i="1"/>
  <c r="CB5995" i="1"/>
  <c r="Y4262" i="1"/>
  <c r="Y5123" i="1"/>
  <c r="Y3207" i="1"/>
  <c r="Y5049" i="1"/>
  <c r="CB6615" i="1"/>
  <c r="CB7179" i="1"/>
  <c r="Y5490" i="1"/>
  <c r="Y2163" i="1"/>
  <c r="CB6163" i="1"/>
  <c r="Y4604" i="1"/>
  <c r="CB6728" i="1"/>
  <c r="CB8722" i="1"/>
  <c r="Y3347" i="1"/>
  <c r="CB9290" i="1"/>
  <c r="CB7007" i="1"/>
  <c r="CB8998" i="1"/>
  <c r="CB6546" i="1"/>
  <c r="CB9422" i="1"/>
  <c r="CB7524" i="1"/>
  <c r="CB8720" i="1"/>
  <c r="CB8926" i="1"/>
  <c r="CB8029" i="1"/>
  <c r="CB9802" i="1"/>
  <c r="CB9917" i="1"/>
  <c r="CB9774" i="1"/>
  <c r="CB9860" i="1"/>
  <c r="Y616" i="1"/>
  <c r="Y692" i="1"/>
  <c r="Y1291" i="1"/>
  <c r="Y2599" i="1"/>
  <c r="Y1874" i="1"/>
  <c r="Y3016" i="1"/>
  <c r="Y2357" i="1"/>
  <c r="Y2530" i="1"/>
  <c r="Y2895" i="1"/>
  <c r="Y2161" i="1"/>
  <c r="Y1977" i="1"/>
  <c r="Y624" i="1"/>
  <c r="Y2343" i="1"/>
  <c r="Y3582" i="1"/>
  <c r="CB5255" i="1"/>
  <c r="Y3283" i="1"/>
  <c r="Y4255" i="1"/>
  <c r="CB5373" i="1"/>
  <c r="Y3274" i="1"/>
  <c r="Y5558" i="1"/>
  <c r="Y3710" i="1"/>
  <c r="Y4831" i="1"/>
  <c r="CB5688" i="1"/>
  <c r="Y4596" i="1"/>
  <c r="CB5882" i="1"/>
  <c r="Y3631" i="1"/>
  <c r="CB5489" i="1"/>
  <c r="Y4932" i="1"/>
  <c r="Y4847" i="1"/>
  <c r="CB6447" i="1"/>
  <c r="Y4991" i="1"/>
  <c r="CB6132" i="1"/>
  <c r="CB6905" i="1"/>
  <c r="Y4650" i="1"/>
  <c r="Y5120" i="1"/>
  <c r="CB6559" i="1"/>
  <c r="Y5479" i="1"/>
  <c r="CB6511" i="1"/>
  <c r="Y4969" i="1"/>
  <c r="CB7556" i="1"/>
  <c r="CB8438" i="1"/>
  <c r="CB9307" i="1"/>
  <c r="CB7976" i="1"/>
  <c r="CB8849" i="1"/>
  <c r="CB5915" i="1"/>
  <c r="CB7406" i="1"/>
  <c r="CB8571" i="1"/>
  <c r="CB9439" i="1"/>
  <c r="CB8059" i="1"/>
  <c r="CB7558" i="1"/>
  <c r="CB8436" i="1"/>
  <c r="Y1978" i="1"/>
  <c r="CB7177" i="1"/>
  <c r="CB7969" i="1"/>
  <c r="Y4187" i="1"/>
  <c r="CB7965" i="1"/>
  <c r="CB9894" i="1"/>
  <c r="CB9603" i="1"/>
  <c r="CB10033" i="1"/>
  <c r="CB9631" i="1"/>
  <c r="CB9949" i="1"/>
  <c r="CB9604" i="1"/>
  <c r="CB9559" i="1"/>
  <c r="Y734" i="1"/>
  <c r="Y720" i="1"/>
  <c r="Y1158" i="1"/>
  <c r="Y1545" i="1"/>
  <c r="Y1489" i="1"/>
  <c r="Y2559" i="1"/>
  <c r="Y1649" i="1"/>
  <c r="Y588" i="1"/>
  <c r="Y2275" i="1"/>
  <c r="Y2612" i="1"/>
  <c r="Y2166" i="1"/>
  <c r="Y1981" i="1"/>
  <c r="Y2282" i="1"/>
  <c r="Y1425" i="1"/>
  <c r="Y3014" i="1"/>
  <c r="Y2922" i="1"/>
  <c r="Y3839" i="1"/>
  <c r="Y4640" i="1"/>
  <c r="CB5379" i="1"/>
  <c r="Y2517" i="1"/>
  <c r="Y4101" i="1"/>
  <c r="Y5051" i="1"/>
  <c r="CB5646" i="1"/>
  <c r="Y3907" i="1"/>
  <c r="CB5795" i="1"/>
  <c r="Y3230" i="1"/>
  <c r="Y4496" i="1"/>
  <c r="Y1673" i="1"/>
  <c r="Y4866" i="1"/>
  <c r="CB5740" i="1"/>
  <c r="Y3526" i="1"/>
  <c r="CB5388" i="1"/>
  <c r="Y2059" i="1"/>
  <c r="Y5080" i="1"/>
  <c r="Y5394" i="1"/>
  <c r="Y3701" i="1"/>
  <c r="CB6283" i="1"/>
  <c r="Y4494" i="1"/>
  <c r="CB6677" i="1"/>
  <c r="CB6678" i="1"/>
  <c r="Y3980" i="1"/>
  <c r="Y5004" i="1"/>
  <c r="CB8157" i="1"/>
  <c r="CB9032" i="1"/>
  <c r="CB6738" i="1"/>
  <c r="CB7695" i="1"/>
  <c r="CB8561" i="1"/>
  <c r="CB7498" i="1"/>
  <c r="CB8521" i="1"/>
  <c r="Y2257" i="1"/>
  <c r="CB7203" i="1"/>
  <c r="CB8018" i="1"/>
  <c r="CB8868" i="1"/>
  <c r="CB8746" i="1"/>
  <c r="Y3148" i="1"/>
  <c r="CB7938" i="1"/>
  <c r="CB8804" i="1"/>
  <c r="CB7803" i="1"/>
  <c r="CB7635" i="1"/>
  <c r="CB9915" i="1"/>
  <c r="CB8583" i="1"/>
  <c r="CB9844" i="1"/>
  <c r="CB9123" i="1"/>
  <c r="Y755" i="1"/>
  <c r="Y1187" i="1"/>
  <c r="Y1266" i="1"/>
  <c r="Y926" i="1"/>
  <c r="Y1202" i="1"/>
  <c r="Y1101" i="1"/>
  <c r="Y1236" i="1"/>
  <c r="Y2229" i="1"/>
  <c r="Y718" i="1"/>
  <c r="Y2280" i="1"/>
  <c r="Y1870" i="1"/>
  <c r="Y2911" i="1"/>
  <c r="Y2162" i="1"/>
  <c r="Y2750" i="1"/>
  <c r="Y3223" i="1"/>
  <c r="Y4111" i="1"/>
  <c r="Y5486" i="1"/>
  <c r="CB5951" i="1"/>
  <c r="Y3659" i="1"/>
  <c r="Y4784" i="1"/>
  <c r="CB5544" i="1"/>
  <c r="Y3474" i="1"/>
  <c r="Y4659" i="1"/>
  <c r="CB5249" i="1"/>
  <c r="CB5261" i="1"/>
  <c r="Y3306" i="1"/>
  <c r="Y3373" i="1"/>
  <c r="Y4708" i="1"/>
  <c r="CB5933" i="1"/>
  <c r="Y3976" i="1"/>
  <c r="Y4951" i="1"/>
  <c r="CB5611" i="1"/>
  <c r="CB5694" i="1"/>
  <c r="Y4149" i="1"/>
  <c r="CB7319" i="1"/>
  <c r="Y4684" i="1"/>
  <c r="CB6451" i="1"/>
  <c r="CB6536" i="1"/>
  <c r="CB6701" i="1"/>
  <c r="CB7148" i="1"/>
  <c r="CB5079" i="1"/>
  <c r="CB6689" i="1"/>
  <c r="CB8104" i="1"/>
  <c r="CB9112" i="1"/>
  <c r="CB9457" i="1"/>
  <c r="CB7322" i="1"/>
  <c r="CB8617" i="1"/>
  <c r="Y4486" i="1"/>
  <c r="CB6731" i="1"/>
  <c r="CB8151" i="1"/>
  <c r="CB9144" i="1"/>
  <c r="CB7807" i="1"/>
  <c r="CB8673" i="1"/>
  <c r="CB9580" i="1"/>
  <c r="CB9816" i="1"/>
  <c r="CB8492" i="1"/>
  <c r="CB6974" i="1"/>
  <c r="Y1003" i="1"/>
  <c r="Y884" i="1"/>
  <c r="Y1254" i="1"/>
  <c r="Y595" i="1"/>
  <c r="Y2200" i="1"/>
  <c r="Y1746" i="1"/>
  <c r="Y1604" i="1"/>
  <c r="Y1704" i="1"/>
  <c r="Y3844" i="1"/>
  <c r="CB6051" i="1"/>
  <c r="CB5545" i="1"/>
  <c r="Y3446" i="1"/>
  <c r="CB6019" i="1"/>
  <c r="Y3954" i="1"/>
  <c r="Y5204" i="1"/>
  <c r="CB5810" i="1"/>
  <c r="Y3423" i="1"/>
  <c r="Y4448" i="1"/>
  <c r="Y4582" i="1"/>
  <c r="CB5192" i="1"/>
  <c r="CB6375" i="1"/>
  <c r="CB6681" i="1"/>
  <c r="CB5575" i="1"/>
  <c r="Y3522" i="1"/>
  <c r="CB6598" i="1"/>
  <c r="Y2261" i="1"/>
  <c r="Y3722" i="1"/>
  <c r="CB6077" i="1"/>
  <c r="Y5248" i="1"/>
  <c r="Y1537" i="1"/>
  <c r="CB7269" i="1"/>
  <c r="CB8910" i="1"/>
  <c r="CB6255" i="1"/>
  <c r="Y4620" i="1"/>
  <c r="CB7777" i="1"/>
  <c r="CB8639" i="1"/>
  <c r="CB9500" i="1"/>
  <c r="CB7386" i="1"/>
  <c r="CB8272" i="1"/>
  <c r="CB9147" i="1"/>
  <c r="CB6081" i="1"/>
  <c r="CB7602" i="1"/>
  <c r="CB8464" i="1"/>
  <c r="CB9323" i="1"/>
  <c r="CB7069" i="1"/>
  <c r="CB10056" i="1"/>
  <c r="CB9934" i="1"/>
  <c r="CB9171" i="1"/>
  <c r="CB9588" i="1"/>
  <c r="CB10032" i="1"/>
  <c r="CB8660" i="1"/>
  <c r="CB9608" i="1"/>
  <c r="CB9790" i="1"/>
  <c r="Y3876" i="1"/>
  <c r="Y1124" i="1"/>
  <c r="Y1339" i="1"/>
  <c r="Y1443" i="1"/>
  <c r="Y1402" i="1"/>
  <c r="Y2858" i="1"/>
  <c r="Y1720" i="1"/>
  <c r="Y1424" i="1"/>
  <c r="CB5129" i="1"/>
  <c r="Y3479" i="1"/>
  <c r="Y4446" i="1"/>
  <c r="CB5327" i="1"/>
  <c r="Y4401" i="1"/>
  <c r="CB5683" i="1"/>
  <c r="Y4339" i="1"/>
  <c r="Y5160" i="1"/>
  <c r="CB6506" i="1"/>
  <c r="CB5354" i="1"/>
  <c r="Y4064" i="1"/>
  <c r="CB6254" i="1"/>
  <c r="CB5702" i="1"/>
  <c r="Y3622" i="1"/>
  <c r="CB6159" i="1"/>
  <c r="CB7649" i="1"/>
  <c r="CB8511" i="1"/>
  <c r="CB9381" i="1"/>
  <c r="Y1285" i="1"/>
  <c r="CB7291" i="1"/>
  <c r="CB8192" i="1"/>
  <c r="CB9048" i="1"/>
  <c r="CB9834" i="1"/>
  <c r="CB10003" i="1"/>
  <c r="CB9993" i="1"/>
  <c r="CB5689" i="1"/>
  <c r="CB7630" i="1"/>
  <c r="Y929" i="1"/>
  <c r="Y893" i="1"/>
  <c r="Y1333" i="1"/>
  <c r="Y732" i="1"/>
  <c r="Y912" i="1"/>
  <c r="Y2361" i="1"/>
  <c r="Y2057" i="1"/>
  <c r="Y1676" i="1"/>
  <c r="Y2867" i="1"/>
  <c r="Y2194" i="1"/>
  <c r="Y1513" i="1"/>
  <c r="Y2646" i="1"/>
  <c r="Y2206" i="1"/>
  <c r="Y2455" i="1"/>
  <c r="Y1481" i="1"/>
  <c r="Y2929" i="1"/>
  <c r="Y2191" i="1"/>
  <c r="Y2031" i="1"/>
  <c r="Y4011" i="1"/>
  <c r="Y4410" i="1"/>
  <c r="Y4132" i="1"/>
  <c r="Y3568" i="1"/>
  <c r="Y3331" i="1"/>
  <c r="Y2192" i="1"/>
  <c r="Y4713" i="1"/>
  <c r="CB5343" i="1"/>
  <c r="Y5200" i="1"/>
  <c r="CB6712" i="1"/>
  <c r="Y2054" i="1"/>
  <c r="CB5805" i="1"/>
  <c r="CB7457" i="1"/>
  <c r="CB8352" i="1"/>
  <c r="CB9211" i="1"/>
  <c r="CB7885" i="1"/>
  <c r="CB9041" i="1"/>
  <c r="Y4314" i="1"/>
  <c r="CB7232" i="1"/>
  <c r="CB8994" i="1"/>
  <c r="CB9335" i="1"/>
  <c r="CB7048" i="1"/>
  <c r="CB8209" i="1"/>
  <c r="CB9069" i="1"/>
  <c r="CB6791" i="1"/>
  <c r="CB7733" i="1"/>
  <c r="Y4959" i="1"/>
  <c r="CB7738" i="1"/>
  <c r="CB8600" i="1"/>
  <c r="CB7191" i="1"/>
  <c r="CB8269" i="1"/>
  <c r="CB9271" i="1"/>
  <c r="CB8447" i="1"/>
  <c r="CB8713" i="1"/>
  <c r="CB9621" i="1"/>
  <c r="CB10065" i="1"/>
  <c r="CB9405" i="1"/>
  <c r="CB9583" i="1"/>
  <c r="CB9757" i="1"/>
  <c r="CB10071" i="1"/>
  <c r="CB9453" i="1"/>
  <c r="CB9880" i="1"/>
  <c r="CB8165" i="1"/>
  <c r="CB7242" i="1"/>
  <c r="CB10017" i="1"/>
  <c r="CB9337" i="1"/>
  <c r="Y995" i="1"/>
  <c r="Y2548" i="1"/>
  <c r="Y1536" i="1"/>
  <c r="Y1624" i="1"/>
  <c r="Y2065" i="1"/>
  <c r="Y4288" i="1"/>
  <c r="Y3445" i="1"/>
  <c r="Y4411" i="1"/>
  <c r="CB5124" i="1"/>
  <c r="Y1768" i="1"/>
  <c r="Y3656" i="1"/>
  <c r="Y4258" i="1"/>
  <c r="Y3378" i="1"/>
  <c r="Y4304" i="1"/>
  <c r="CB5627" i="1"/>
  <c r="CB6244" i="1"/>
  <c r="Y5043" i="1"/>
  <c r="Y3792" i="1"/>
  <c r="CB6474" i="1"/>
  <c r="CB6929" i="1"/>
  <c r="Y4414" i="1"/>
  <c r="CB5599" i="1"/>
  <c r="Y4054" i="1"/>
  <c r="CB6632" i="1"/>
  <c r="CB8770" i="1"/>
  <c r="Y3661" i="1"/>
  <c r="CB6147" i="1"/>
  <c r="CB9338" i="1"/>
  <c r="CB7423" i="1"/>
  <c r="CB8616" i="1"/>
  <c r="CB6278" i="1"/>
  <c r="CB9182" i="1"/>
  <c r="CB6566" i="1"/>
  <c r="Y4188" i="1"/>
  <c r="CB7684" i="1"/>
  <c r="CB9145" i="1"/>
  <c r="CB9739" i="1"/>
  <c r="Y898" i="1"/>
  <c r="Y2396" i="1"/>
  <c r="CB5423" i="1"/>
  <c r="Y4167" i="1"/>
  <c r="CB6880" i="1"/>
  <c r="CB8741" i="1"/>
  <c r="CB7603" i="1"/>
  <c r="Y2664" i="1"/>
  <c r="CB5171" i="1"/>
  <c r="CB6518" i="1"/>
  <c r="CB8385" i="1"/>
  <c r="CB8051" i="1"/>
  <c r="CB9986" i="1"/>
  <c r="CB9607" i="1"/>
  <c r="Y5307" i="1"/>
  <c r="CB5358" i="1"/>
  <c r="Y4686" i="1"/>
  <c r="CB10055" i="1"/>
  <c r="Y1078" i="1"/>
  <c r="CB5502" i="1"/>
  <c r="CB5349" i="1"/>
  <c r="CB9142" i="1"/>
  <c r="CB6230" i="1"/>
  <c r="Y1335" i="1"/>
  <c r="Y3718" i="1"/>
  <c r="Y5552" i="1"/>
  <c r="CB7717" i="1"/>
  <c r="Y2010" i="1"/>
  <c r="Y3987" i="1"/>
  <c r="Y3787" i="1"/>
  <c r="Y5031" i="1"/>
  <c r="CB7840" i="1"/>
  <c r="CB8079" i="1"/>
  <c r="Y1326" i="1"/>
  <c r="Y2300" i="1"/>
  <c r="CB5658" i="1"/>
  <c r="CB8755" i="1"/>
  <c r="CB7436" i="1"/>
  <c r="Y917" i="1"/>
  <c r="CB5319" i="1"/>
  <c r="CB6725" i="1"/>
  <c r="CB7341" i="1"/>
  <c r="CB8794" i="1"/>
  <c r="CB9977" i="1"/>
  <c r="Y4721" i="1"/>
  <c r="Y3417" i="1"/>
  <c r="CB6313" i="1"/>
  <c r="CB6100" i="1"/>
  <c r="CB10019" i="1"/>
  <c r="Y2291" i="1"/>
  <c r="Y5196" i="1"/>
  <c r="Y4182" i="1"/>
  <c r="Y4817" i="1"/>
  <c r="CB9355" i="1"/>
  <c r="CB8354" i="1"/>
  <c r="CB7486" i="1"/>
  <c r="CB5414" i="1"/>
  <c r="CB6764" i="1"/>
  <c r="Y1366" i="1"/>
  <c r="CB6282" i="1"/>
  <c r="CB8517" i="1"/>
  <c r="CB8582" i="1"/>
  <c r="Y1126" i="1"/>
  <c r="Y2111" i="1"/>
  <c r="CB5344" i="1"/>
  <c r="CB5996" i="1"/>
  <c r="CB8675" i="1"/>
  <c r="CB6972" i="1"/>
  <c r="Y1974" i="1"/>
  <c r="Y4277" i="1"/>
  <c r="CB5846" i="1"/>
  <c r="Y5414" i="1"/>
  <c r="CB9128" i="1"/>
  <c r="CB9260" i="1"/>
  <c r="CB8799" i="1"/>
  <c r="CB8957" i="1"/>
  <c r="Y888" i="1"/>
  <c r="Y1824" i="1"/>
  <c r="Y5023" i="1"/>
  <c r="CB5722" i="1"/>
  <c r="Y3172" i="1"/>
  <c r="CB6745" i="1"/>
  <c r="CB8632" i="1"/>
  <c r="CB9132" i="1"/>
  <c r="Y2696" i="1"/>
  <c r="CB5123" i="1"/>
  <c r="CB5225" i="1"/>
  <c r="CB7027" i="1"/>
  <c r="Y3400" i="1"/>
  <c r="CB5928" i="1"/>
  <c r="CB6815" i="1"/>
  <c r="CB9090" i="1"/>
  <c r="CB10014" i="1"/>
  <c r="Y702" i="1"/>
  <c r="CB9020" i="1"/>
  <c r="Y2558" i="1"/>
  <c r="Y5171" i="1"/>
  <c r="CB7142" i="1"/>
  <c r="CB7868" i="1"/>
  <c r="CB8881" i="1"/>
  <c r="CB9906" i="1"/>
  <c r="Y1219" i="1"/>
  <c r="Y4416" i="1"/>
  <c r="CB5647" i="1"/>
  <c r="CB6873" i="1"/>
  <c r="CB5839" i="1"/>
  <c r="Y925" i="1"/>
  <c r="Y2525" i="1"/>
  <c r="Y3917" i="1"/>
  <c r="Y5059" i="1"/>
  <c r="Y2854" i="1"/>
  <c r="CB6933" i="1"/>
  <c r="CB9340" i="1"/>
  <c r="Y2323" i="1"/>
  <c r="CB8651" i="1"/>
  <c r="Y1265" i="1"/>
  <c r="Y1023" i="1"/>
  <c r="Y715" i="1"/>
  <c r="Y1280" i="1"/>
  <c r="Y2389" i="1"/>
  <c r="Y1556" i="1"/>
  <c r="Y2888" i="1"/>
  <c r="Y2214" i="1"/>
  <c r="Y1636" i="1"/>
  <c r="Y3096" i="1"/>
  <c r="Y2326" i="1"/>
  <c r="CB5193" i="1"/>
  <c r="Y2240" i="1"/>
  <c r="Y3199" i="1"/>
  <c r="Y4002" i="1"/>
  <c r="Y5139" i="1"/>
  <c r="CB5659" i="1"/>
  <c r="Y4336" i="1"/>
  <c r="Y4184" i="1"/>
  <c r="Y5296" i="1"/>
  <c r="Y3462" i="1"/>
  <c r="Y4531" i="1"/>
  <c r="CB6594" i="1"/>
  <c r="CB5291" i="1"/>
  <c r="CB6452" i="1"/>
  <c r="CB7315" i="1"/>
  <c r="CB8239" i="1"/>
  <c r="CB7013" i="1"/>
  <c r="CB9098" i="1"/>
  <c r="CB8806" i="1"/>
  <c r="CB7538" i="1"/>
  <c r="CB8372" i="1"/>
  <c r="CB7901" i="1"/>
  <c r="CB9065" i="1"/>
  <c r="CB6089" i="1"/>
  <c r="CB7779" i="1"/>
  <c r="CB8773" i="1"/>
  <c r="CB7535" i="1"/>
  <c r="CB8437" i="1"/>
  <c r="CB9807" i="1"/>
  <c r="CB9692" i="1"/>
  <c r="CB9289" i="1"/>
  <c r="CB9764" i="1"/>
  <c r="CB9650" i="1"/>
  <c r="Y834" i="1"/>
  <c r="Y1255" i="1"/>
  <c r="Y946" i="1"/>
  <c r="Y866" i="1"/>
  <c r="Y1749" i="1"/>
  <c r="Y576" i="1"/>
  <c r="Y3103" i="1"/>
  <c r="Y2899" i="1"/>
  <c r="Y2236" i="1"/>
  <c r="Y3046" i="1"/>
  <c r="Y2414" i="1"/>
  <c r="Y1457" i="1"/>
  <c r="Y2549" i="1"/>
  <c r="Y1774" i="1"/>
  <c r="Y3083" i="1"/>
  <c r="Y2428" i="1"/>
  <c r="Y2716" i="1"/>
  <c r="Y3678" i="1"/>
  <c r="CB5554" i="1"/>
  <c r="Y3248" i="1"/>
  <c r="Y4191" i="1"/>
  <c r="CB5188" i="1"/>
  <c r="Y3233" i="1"/>
  <c r="Y4266" i="1"/>
  <c r="Y3614" i="1"/>
  <c r="Y4568" i="1"/>
  <c r="CB5573" i="1"/>
  <c r="Y4458" i="1"/>
  <c r="Y3581" i="1"/>
  <c r="Y4736" i="1"/>
  <c r="Y3506" i="1"/>
  <c r="Y5351" i="1"/>
  <c r="CB6913" i="1"/>
  <c r="CB7668" i="1"/>
  <c r="CB8534" i="1"/>
  <c r="CB9395" i="1"/>
  <c r="CB7337" i="1"/>
  <c r="CB6133" i="1"/>
  <c r="CB8754" i="1"/>
  <c r="Y3452" i="1"/>
  <c r="CB9383" i="1"/>
  <c r="CB8790" i="1"/>
  <c r="CB8786" i="1"/>
  <c r="CB5270" i="1"/>
  <c r="CB7725" i="1"/>
  <c r="CB8587" i="1"/>
  <c r="CB9463" i="1"/>
  <c r="CB8233" i="1"/>
  <c r="CB9535" i="1"/>
  <c r="CB9853" i="1"/>
  <c r="CB8388" i="1"/>
  <c r="CB9433" i="1"/>
  <c r="Y990" i="1"/>
  <c r="Y1132" i="1"/>
  <c r="Y1322" i="1"/>
  <c r="Y1066" i="1"/>
  <c r="Y2682" i="1"/>
  <c r="Y2910" i="1"/>
  <c r="Y1869" i="1"/>
  <c r="Y3058" i="1"/>
  <c r="Y2572" i="1"/>
  <c r="Y1602" i="1"/>
  <c r="Y2566" i="1"/>
  <c r="Y1641" i="1"/>
  <c r="Y1526" i="1"/>
  <c r="Y2964" i="1"/>
  <c r="Y3558" i="1"/>
  <c r="Y4483" i="1"/>
  <c r="CB5777" i="1"/>
  <c r="Y4203" i="1"/>
  <c r="CB5618" i="1"/>
  <c r="Y3238" i="1"/>
  <c r="Y5098" i="1"/>
  <c r="CB5761" i="1"/>
  <c r="Y3749" i="1"/>
  <c r="Y5150" i="1"/>
  <c r="Y4239" i="1"/>
  <c r="CB5476" i="1"/>
  <c r="Y3186" i="1"/>
  <c r="Y4662" i="1"/>
  <c r="CB5247" i="1"/>
  <c r="Y4201" i="1"/>
  <c r="CB5833" i="1"/>
  <c r="Y4236" i="1"/>
  <c r="CB6887" i="1"/>
  <c r="CB6457" i="1"/>
  <c r="Y5491" i="1"/>
  <c r="CB5707" i="1"/>
  <c r="CB6771" i="1"/>
  <c r="CB6183" i="1"/>
  <c r="CB5391" i="1"/>
  <c r="CB7980" i="1"/>
  <c r="CB8984" i="1"/>
  <c r="CB7799" i="1"/>
  <c r="Y4619" i="1"/>
  <c r="CB7390" i="1"/>
  <c r="CB8253" i="1"/>
  <c r="CB9120" i="1"/>
  <c r="CB8117" i="1"/>
  <c r="CB9116" i="1"/>
  <c r="CB6882" i="1"/>
  <c r="CB7553" i="1"/>
  <c r="CB8390" i="1"/>
  <c r="CB9252" i="1"/>
  <c r="CB6727" i="1"/>
  <c r="CB8986" i="1"/>
  <c r="CB7774" i="1"/>
  <c r="CB8636" i="1"/>
  <c r="Y1435" i="1"/>
  <c r="CB7312" i="1"/>
  <c r="CB8228" i="1"/>
  <c r="CB9083" i="1"/>
  <c r="CB6806" i="1"/>
  <c r="CB8682" i="1"/>
  <c r="CB8726" i="1"/>
  <c r="CB9824" i="1"/>
  <c r="CB8944" i="1"/>
  <c r="CB9958" i="1"/>
  <c r="CB7186" i="1"/>
  <c r="CB8120" i="1"/>
  <c r="CB7680" i="1"/>
  <c r="CB9254" i="1"/>
  <c r="CB8460" i="1"/>
  <c r="Y1298" i="1"/>
  <c r="Y930" i="1"/>
  <c r="Y1250" i="1"/>
  <c r="Y1123" i="1"/>
  <c r="Y1234" i="1"/>
  <c r="Y2570" i="1"/>
  <c r="Y1665" i="1"/>
  <c r="Y583" i="1"/>
  <c r="Y1590" i="1"/>
  <c r="Y970" i="1"/>
  <c r="Y2584" i="1"/>
  <c r="Y2690" i="1"/>
  <c r="Y1808" i="1"/>
  <c r="Y1683" i="1"/>
  <c r="Y2826" i="1"/>
  <c r="Y3187" i="1"/>
  <c r="CB5332" i="1"/>
  <c r="Y1626" i="1"/>
  <c r="Y3874" i="1"/>
  <c r="CB5623" i="1"/>
  <c r="Y3879" i="1"/>
  <c r="Y5534" i="1"/>
  <c r="CB5480" i="1"/>
  <c r="Y3524" i="1"/>
  <c r="Y4474" i="1"/>
  <c r="CB5643" i="1"/>
  <c r="Y4815" i="1"/>
  <c r="Y3482" i="1"/>
  <c r="Y4345" i="1"/>
  <c r="Y2647" i="1"/>
  <c r="Y3234" i="1"/>
  <c r="CB5119" i="1"/>
  <c r="Y5339" i="1"/>
  <c r="CB6234" i="1"/>
  <c r="CB7559" i="1"/>
  <c r="CB6009" i="1"/>
  <c r="CB6547" i="1"/>
  <c r="CB5382" i="1"/>
  <c r="CB6776" i="1"/>
  <c r="Y3302" i="1"/>
  <c r="CB7507" i="1"/>
  <c r="CB8679" i="1"/>
  <c r="Y3351" i="1"/>
  <c r="CB6982" i="1"/>
  <c r="CB7981" i="1"/>
  <c r="CB8985" i="1"/>
  <c r="CB7755" i="1"/>
  <c r="CB8776" i="1"/>
  <c r="Y4836" i="1"/>
  <c r="CB7801" i="1"/>
  <c r="CB8956" i="1"/>
  <c r="Y5432" i="1"/>
  <c r="CB7515" i="1"/>
  <c r="CB8668" i="1"/>
  <c r="CB7229" i="1"/>
  <c r="CB8487" i="1"/>
  <c r="CB9772" i="1"/>
  <c r="CB9667" i="1"/>
  <c r="CB8628" i="1"/>
  <c r="CB9522" i="1"/>
  <c r="CB9930" i="1"/>
  <c r="CB9729" i="1"/>
  <c r="Y590" i="1"/>
  <c r="Y1286" i="1"/>
  <c r="Y570" i="1"/>
  <c r="Y754" i="1"/>
  <c r="Y1782" i="1"/>
  <c r="Y2871" i="1"/>
  <c r="Y2258" i="1"/>
  <c r="Y1734" i="1"/>
  <c r="Y1417" i="1"/>
  <c r="Y2409" i="1"/>
  <c r="Y1441" i="1"/>
  <c r="Y2986" i="1"/>
  <c r="Y1791" i="1"/>
  <c r="Y2789" i="1"/>
  <c r="Y4091" i="1"/>
  <c r="CB5919" i="1"/>
  <c r="Y3774" i="1"/>
  <c r="Y4760" i="1"/>
  <c r="Y4618" i="1"/>
  <c r="CB5968" i="1"/>
  <c r="Y1902" i="1"/>
  <c r="Y5523" i="1"/>
  <c r="Y3280" i="1"/>
  <c r="Y3502" i="1"/>
  <c r="Y4351" i="1"/>
  <c r="CB5616" i="1"/>
  <c r="Y5206" i="1"/>
  <c r="Y3775" i="1"/>
  <c r="CB6201" i="1"/>
  <c r="Y4119" i="1"/>
  <c r="Y5009" i="1"/>
  <c r="Y4270" i="1"/>
  <c r="CB6638" i="1"/>
  <c r="Y5441" i="1"/>
  <c r="Y3660" i="1"/>
  <c r="CB7708" i="1"/>
  <c r="CB6095" i="1"/>
  <c r="CB7561" i="1"/>
  <c r="CB8402" i="1"/>
  <c r="CB9268" i="1"/>
  <c r="CB7438" i="1"/>
  <c r="CB8584" i="1"/>
  <c r="CB7181" i="1"/>
  <c r="CB8276" i="1"/>
  <c r="CB6902" i="1"/>
  <c r="CB7764" i="1"/>
  <c r="CB8630" i="1"/>
  <c r="CB9509" i="1"/>
  <c r="CB7568" i="1"/>
  <c r="Y3859" i="1"/>
  <c r="CB7003" i="1"/>
  <c r="CB7960" i="1"/>
  <c r="CB8969" i="1"/>
  <c r="Y5540" i="1"/>
  <c r="CB7670" i="1"/>
  <c r="CB8532" i="1"/>
  <c r="CB9397" i="1"/>
  <c r="CB8210" i="1"/>
  <c r="CB10047" i="1"/>
  <c r="CB6931" i="1"/>
  <c r="CB8546" i="1"/>
  <c r="CB9508" i="1"/>
  <c r="CB9788" i="1"/>
  <c r="CB9843" i="1"/>
  <c r="CB7984" i="1"/>
  <c r="CB9001" i="1"/>
  <c r="CB9547" i="1"/>
  <c r="CB10043" i="1"/>
  <c r="Y915" i="1"/>
  <c r="Y830" i="1"/>
  <c r="Y1198" i="1"/>
  <c r="Y1612" i="1"/>
  <c r="Y1717" i="1"/>
  <c r="Y1469" i="1"/>
  <c r="Y2806" i="1"/>
  <c r="Y1409" i="1"/>
  <c r="Y2892" i="1"/>
  <c r="Y4629" i="1"/>
  <c r="Y3664" i="1"/>
  <c r="Y4484" i="1"/>
  <c r="Y5362" i="1"/>
  <c r="CB5903" i="1"/>
  <c r="Y3635" i="1"/>
  <c r="Y5548" i="1"/>
  <c r="Y4850" i="1"/>
  <c r="Y3463" i="1"/>
  <c r="CB5731" i="1"/>
  <c r="Y1154" i="1"/>
  <c r="Y5520" i="1"/>
  <c r="CB7050" i="1"/>
  <c r="Y4998" i="1"/>
  <c r="CB5803" i="1"/>
  <c r="CB7727" i="1"/>
  <c r="CB8593" i="1"/>
  <c r="CB9443" i="1"/>
  <c r="CB8946" i="1"/>
  <c r="Y4943" i="1"/>
  <c r="CB7573" i="1"/>
  <c r="CB8585" i="1"/>
  <c r="CB8838" i="1"/>
  <c r="CB8834" i="1"/>
  <c r="Y5276" i="1"/>
  <c r="CB7639" i="1"/>
  <c r="CB8505" i="1"/>
  <c r="CB9367" i="1"/>
  <c r="CB9649" i="1"/>
  <c r="CB8800" i="1"/>
  <c r="CB9952" i="1"/>
  <c r="CB9725" i="1"/>
  <c r="CB8469" i="1"/>
  <c r="CB9149" i="1"/>
  <c r="Y1015" i="1"/>
  <c r="Y1091" i="1"/>
  <c r="Y1195" i="1"/>
  <c r="Y656" i="1"/>
  <c r="Y1111" i="1"/>
  <c r="Y3054" i="1"/>
  <c r="Y2072" i="1"/>
  <c r="Y5309" i="1"/>
  <c r="Y3669" i="1"/>
  <c r="Y4490" i="1"/>
  <c r="CB5083" i="1"/>
  <c r="Y3766" i="1"/>
  <c r="Y4701" i="1"/>
  <c r="Y3828" i="1"/>
  <c r="CB5747" i="1"/>
  <c r="CB6325" i="1"/>
  <c r="Y4362" i="1"/>
  <c r="Y2887" i="1"/>
  <c r="CB5513" i="1"/>
  <c r="CB6374" i="1"/>
  <c r="CB9438" i="1"/>
  <c r="CB7448" i="1"/>
  <c r="CB8312" i="1"/>
  <c r="CB9168" i="1"/>
  <c r="CB6841" i="1"/>
  <c r="CB8004" i="1"/>
  <c r="CB8876" i="1"/>
  <c r="Y5047" i="1"/>
  <c r="Y5209" i="1"/>
  <c r="CB8014" i="1"/>
  <c r="CB7978" i="1"/>
  <c r="CB8847" i="1"/>
  <c r="CB5375" i="1"/>
  <c r="CB8137" i="1"/>
  <c r="CB9131" i="1"/>
  <c r="CB6851" i="1"/>
  <c r="CB9568" i="1"/>
  <c r="CB9776" i="1"/>
  <c r="CB9546" i="1"/>
  <c r="CB6924" i="1"/>
  <c r="CB9472" i="1"/>
  <c r="CB9651" i="1"/>
  <c r="CB8415" i="1"/>
  <c r="CB8966" i="1"/>
  <c r="Y1185" i="1"/>
  <c r="Y1804" i="1"/>
  <c r="Y2285" i="1"/>
  <c r="Y2628" i="1"/>
  <c r="Y2578" i="1"/>
  <c r="Y1448" i="1"/>
  <c r="Y2262" i="1"/>
  <c r="Y3163" i="1"/>
  <c r="Y4047" i="1"/>
  <c r="Y2113" i="1"/>
  <c r="Y3846" i="1"/>
  <c r="Y4683" i="1"/>
  <c r="Y3431" i="1"/>
  <c r="Y5002" i="1"/>
  <c r="CB5763" i="1"/>
  <c r="Y3531" i="1"/>
  <c r="Y5055" i="1"/>
  <c r="Y1353" i="1"/>
  <c r="Y5340" i="1"/>
  <c r="CB5788" i="1"/>
  <c r="CB6035" i="1"/>
  <c r="Y3206" i="1"/>
  <c r="CB6314" i="1"/>
  <c r="Y5148" i="1"/>
  <c r="CB6682" i="1"/>
  <c r="CB7455" i="1"/>
  <c r="Y5119" i="1"/>
  <c r="Y4276" i="1"/>
  <c r="CB5098" i="1"/>
  <c r="CB6131" i="1"/>
  <c r="CB8039" i="1"/>
  <c r="CB9045" i="1"/>
  <c r="CB6235" i="1"/>
  <c r="CB7858" i="1"/>
  <c r="CB8727" i="1"/>
  <c r="Y3755" i="1"/>
  <c r="CB7276" i="1"/>
  <c r="CB8176" i="1"/>
  <c r="CB9037" i="1"/>
  <c r="CB7723" i="1"/>
  <c r="CB8589" i="1"/>
  <c r="CB9465" i="1"/>
  <c r="CB7882" i="1"/>
  <c r="CB8737" i="1"/>
  <c r="Y5315" i="1"/>
  <c r="CB7697" i="1"/>
  <c r="CB8559" i="1"/>
  <c r="CB9436" i="1"/>
  <c r="CB6917" i="1"/>
  <c r="CB6857" i="1"/>
  <c r="CB9965" i="1"/>
  <c r="CB8483" i="1"/>
  <c r="CB9389" i="1"/>
  <c r="CB10050" i="1"/>
  <c r="CB7825" i="1"/>
  <c r="CB8501" i="1"/>
  <c r="CB9635" i="1"/>
  <c r="CB10001" i="1"/>
  <c r="CB9525" i="1"/>
  <c r="CB9799" i="1"/>
  <c r="Y579" i="1"/>
  <c r="Y803" i="1"/>
  <c r="Y1050" i="1"/>
  <c r="Y1317" i="1"/>
  <c r="Y1104" i="1"/>
  <c r="Y861" i="1"/>
  <c r="Y2656" i="1"/>
  <c r="Y2067" i="1"/>
  <c r="Y3067" i="1"/>
  <c r="Y2425" i="1"/>
  <c r="Y1794" i="1"/>
  <c r="Y1345" i="1"/>
  <c r="Y2341" i="1"/>
  <c r="Y1569" i="1"/>
  <c r="Y2330" i="1"/>
  <c r="Y2654" i="1"/>
  <c r="Y1753" i="1"/>
  <c r="Y2779" i="1"/>
  <c r="Y2008" i="1"/>
  <c r="Y3126" i="1"/>
  <c r="Y4963" i="1"/>
  <c r="CB5303" i="1"/>
  <c r="Y2102" i="1"/>
  <c r="Y4311" i="1"/>
  <c r="Y1859" i="1"/>
  <c r="Y5475" i="1"/>
  <c r="Y3988" i="1"/>
  <c r="Y5122" i="1"/>
  <c r="Y4750" i="1"/>
  <c r="CB5214" i="1"/>
  <c r="Y3557" i="1"/>
  <c r="Y3460" i="1"/>
  <c r="Y4712" i="1"/>
  <c r="CB5126" i="1"/>
  <c r="Y4130" i="1"/>
  <c r="CB6433" i="1"/>
  <c r="CB7467" i="1"/>
  <c r="CB8361" i="1"/>
  <c r="CB9224" i="1"/>
  <c r="CB8180" i="1"/>
  <c r="CB7931" i="1"/>
  <c r="CB8928" i="1"/>
  <c r="CB7923" i="1"/>
  <c r="CB8916" i="1"/>
  <c r="CB7928" i="1"/>
  <c r="CB7597" i="1"/>
  <c r="CB8751" i="1"/>
  <c r="CB7335" i="1"/>
  <c r="CB8278" i="1"/>
  <c r="CB9140" i="1"/>
  <c r="CB9943" i="1"/>
  <c r="CB9245" i="1"/>
  <c r="CB9718" i="1"/>
  <c r="CB7657" i="1"/>
  <c r="Y586" i="1"/>
  <c r="Y1343" i="1"/>
  <c r="Y1589" i="1"/>
  <c r="Y2667" i="1"/>
  <c r="Y2786" i="1"/>
  <c r="Y2086" i="1"/>
  <c r="Y2735" i="1"/>
  <c r="Y2380" i="1"/>
  <c r="Y1650" i="1"/>
  <c r="Y1391" i="1"/>
  <c r="Y2659" i="1"/>
  <c r="Y3768" i="1"/>
  <c r="Y4839" i="1"/>
  <c r="CB5709" i="1"/>
  <c r="Y3518" i="1"/>
  <c r="Y4863" i="1"/>
  <c r="CB5456" i="1"/>
  <c r="Y3214" i="1"/>
  <c r="CB5315" i="1"/>
  <c r="Y3266" i="1"/>
  <c r="CB5459" i="1"/>
  <c r="Y4919" i="1"/>
  <c r="CB5815" i="1"/>
  <c r="Y4627" i="1"/>
  <c r="CB5421" i="1"/>
  <c r="Y5427" i="1"/>
  <c r="CB6110" i="1"/>
  <c r="CB5155" i="1"/>
  <c r="CB6754" i="1"/>
  <c r="CB7243" i="1"/>
  <c r="Y4515" i="1"/>
  <c r="Y3742" i="1"/>
  <c r="CB5603" i="1"/>
  <c r="CB8189" i="1"/>
  <c r="CB9207" i="1"/>
  <c r="CB7522" i="1"/>
  <c r="CB8371" i="1"/>
  <c r="CB9229" i="1"/>
  <c r="CB6758" i="1"/>
  <c r="CB7927" i="1"/>
  <c r="CB8793" i="1"/>
  <c r="CB7855" i="1"/>
  <c r="CB8728" i="1"/>
  <c r="CB7402" i="1"/>
  <c r="CB8508" i="1"/>
  <c r="CB7183" i="1"/>
  <c r="CB8223" i="1"/>
  <c r="CB9091" i="1"/>
  <c r="CB7475" i="1"/>
  <c r="CB8323" i="1"/>
  <c r="CB9196" i="1"/>
  <c r="CB6266" i="1"/>
  <c r="CB7852" i="1"/>
  <c r="CB8865" i="1"/>
  <c r="CB8988" i="1"/>
  <c r="CB7235" i="1"/>
  <c r="CB9062" i="1"/>
  <c r="CB10002" i="1"/>
  <c r="CB10066" i="1"/>
  <c r="CB8061" i="1"/>
  <c r="Y1092" i="1"/>
  <c r="Y1247" i="1"/>
  <c r="Y1508" i="1"/>
  <c r="Y2278" i="1"/>
  <c r="Y4691" i="1"/>
  <c r="Y2486" i="1"/>
  <c r="Y4237" i="1"/>
  <c r="Y5468" i="1"/>
  <c r="Y1826" i="1"/>
  <c r="Y5327" i="1"/>
  <c r="CB5893" i="1"/>
  <c r="Y3456" i="1"/>
  <c r="Y4542" i="1"/>
  <c r="CB5569" i="1"/>
  <c r="Y2981" i="1"/>
  <c r="Y4115" i="1"/>
  <c r="Y5195" i="1"/>
  <c r="CB5690" i="1"/>
  <c r="Y3953" i="1"/>
  <c r="CB5711" i="1"/>
  <c r="Y4303" i="1"/>
  <c r="CB6668" i="1"/>
  <c r="CB6850" i="1"/>
  <c r="Y4892" i="1"/>
  <c r="CB6354" i="1"/>
  <c r="Y4452" i="1"/>
  <c r="Y5212" i="1"/>
  <c r="Y4204" i="1"/>
  <c r="CB6859" i="1"/>
  <c r="CB6236" i="1"/>
  <c r="CB7781" i="1"/>
  <c r="CB8915" i="1"/>
  <c r="CB7768" i="1"/>
  <c r="CB8911" i="1"/>
  <c r="Y5310" i="1"/>
  <c r="CB7380" i="1"/>
  <c r="CB8263" i="1"/>
  <c r="CB6889" i="1"/>
  <c r="CB7760" i="1"/>
  <c r="CB8626" i="1"/>
  <c r="CB7170" i="1"/>
  <c r="CB8886" i="1"/>
  <c r="CB9458" i="1"/>
  <c r="CB9846" i="1"/>
  <c r="Y3291" i="1"/>
  <c r="CB9626" i="1"/>
  <c r="CB7280" i="1"/>
  <c r="CB9541" i="1"/>
  <c r="CB9601" i="1"/>
  <c r="CB6679" i="1"/>
  <c r="CB9668" i="1"/>
  <c r="Y1220" i="1"/>
  <c r="Y986" i="1"/>
  <c r="Y1086" i="1"/>
  <c r="Y790" i="1"/>
  <c r="Y2446" i="1"/>
  <c r="Y1670" i="1"/>
  <c r="Y2700" i="1"/>
  <c r="Y1766" i="1"/>
  <c r="Y2718" i="1"/>
  <c r="Y1875" i="1"/>
  <c r="Y1634" i="1"/>
  <c r="Y2753" i="1"/>
  <c r="Y2306" i="1"/>
  <c r="Y918" i="1"/>
  <c r="Y2186" i="1"/>
  <c r="Y3503" i="1"/>
  <c r="Y5347" i="1"/>
  <c r="CB6067" i="1"/>
  <c r="Y3809" i="1"/>
  <c r="Y5070" i="1"/>
  <c r="CB5435" i="1"/>
  <c r="Y2415" i="1"/>
  <c r="Y4122" i="1"/>
  <c r="Y5174" i="1"/>
  <c r="CB6039" i="1"/>
  <c r="CB5280" i="1"/>
  <c r="Y2147" i="1"/>
  <c r="Y3855" i="1"/>
  <c r="Y4688" i="1"/>
  <c r="CB5666" i="1"/>
  <c r="Y4391" i="1"/>
  <c r="CB5806" i="1"/>
  <c r="Y4165" i="1"/>
  <c r="CB6586" i="1"/>
  <c r="CB6167" i="1"/>
  <c r="CB7078" i="1"/>
  <c r="Y3132" i="1"/>
  <c r="Y1884" i="1"/>
  <c r="CB5519" i="1"/>
  <c r="CB7912" i="1"/>
  <c r="CB8021" i="1"/>
  <c r="CB9028" i="1"/>
  <c r="CB6666" i="1"/>
  <c r="CB7759" i="1"/>
  <c r="CB8625" i="1"/>
  <c r="CB9478" i="1"/>
  <c r="CB7528" i="1"/>
  <c r="CB8399" i="1"/>
  <c r="CB9269" i="1"/>
  <c r="CB7601" i="1"/>
  <c r="CB8463" i="1"/>
  <c r="CB8345" i="1"/>
  <c r="CB7856" i="1"/>
  <c r="CB8729" i="1"/>
  <c r="CB8015" i="1"/>
  <c r="CB8869" i="1"/>
  <c r="CB6570" i="1"/>
  <c r="CB8830" i="1"/>
  <c r="CB9466" i="1"/>
  <c r="CB6249" i="1"/>
  <c r="CB9794" i="1"/>
  <c r="CB8730" i="1"/>
  <c r="Y2672" i="1"/>
  <c r="Y764" i="1"/>
  <c r="Y3663" i="1"/>
  <c r="CB5733" i="1"/>
  <c r="Y4451" i="1"/>
  <c r="CB5565" i="1"/>
  <c r="CB8235" i="1"/>
  <c r="CB6935" i="1"/>
  <c r="CB9114" i="1"/>
  <c r="Y3467" i="1"/>
  <c r="Y4547" i="1"/>
  <c r="CB7917" i="1"/>
  <c r="CB8829" i="1"/>
  <c r="CB8909" i="1"/>
  <c r="Y919" i="1"/>
  <c r="Y3994" i="1"/>
  <c r="CB6597" i="1"/>
  <c r="CB6947" i="1"/>
  <c r="CB9684" i="1"/>
  <c r="Y1697" i="1"/>
  <c r="CB8853" i="1"/>
  <c r="CB6203" i="1"/>
  <c r="CB9345" i="1"/>
  <c r="Y976" i="1"/>
  <c r="Y1315" i="1"/>
  <c r="CB6553" i="1"/>
  <c r="Y2426" i="1"/>
  <c r="Y4791" i="1"/>
  <c r="Y4978" i="1"/>
  <c r="CB5764" i="1"/>
  <c r="CB8579" i="1"/>
  <c r="Y3451" i="1"/>
  <c r="CB9877" i="1"/>
  <c r="Y1070" i="1"/>
  <c r="Y2407" i="1"/>
  <c r="Y4928" i="1"/>
  <c r="Y4067" i="1"/>
  <c r="CB5950" i="1"/>
  <c r="CB9176" i="1"/>
  <c r="CB7655" i="1"/>
  <c r="CB9771" i="1"/>
  <c r="Y1062" i="1"/>
  <c r="Y1494" i="1"/>
  <c r="Y1895" i="1"/>
  <c r="Y3761" i="1"/>
  <c r="CB9256" i="1"/>
  <c r="CB9288" i="1"/>
  <c r="Y3188" i="1"/>
  <c r="Y5470" i="1"/>
  <c r="CB5970" i="1"/>
  <c r="CB9054" i="1"/>
  <c r="CB7543" i="1"/>
  <c r="CB8609" i="1"/>
  <c r="CB9781" i="1"/>
  <c r="CB9672" i="1"/>
  <c r="Y2013" i="1"/>
  <c r="Y4551" i="1"/>
  <c r="Y2464" i="1"/>
  <c r="Y1102" i="1"/>
  <c r="Y2159" i="1"/>
  <c r="Y4126" i="1"/>
  <c r="Y2226" i="1"/>
  <c r="CB8019" i="1"/>
  <c r="CB9736" i="1"/>
  <c r="CB9842" i="1"/>
  <c r="CB9524" i="1"/>
  <c r="Y1894" i="1"/>
  <c r="Y4631" i="1"/>
  <c r="Y4437" i="1"/>
  <c r="CB5263" i="1"/>
  <c r="CB6199" i="1"/>
  <c r="CB5443" i="1"/>
  <c r="CB7609" i="1"/>
  <c r="Y3421" i="1"/>
  <c r="CB7780" i="1"/>
  <c r="Y4107" i="1"/>
  <c r="Y5401" i="1"/>
  <c r="CB7138" i="1"/>
  <c r="CB6116" i="1"/>
  <c r="CB8917" i="1"/>
  <c r="CB9620" i="1"/>
  <c r="Y1506" i="1"/>
  <c r="Y1521" i="1"/>
  <c r="Y3739" i="1"/>
  <c r="Y4459" i="1"/>
  <c r="CB6630" i="1"/>
  <c r="CB7813" i="1"/>
  <c r="CB8898" i="1"/>
  <c r="CB9709" i="1"/>
  <c r="Y2849" i="1"/>
  <c r="Y1802" i="1"/>
  <c r="Y3375" i="1"/>
  <c r="CB5754" i="1"/>
  <c r="CB6611" i="1"/>
  <c r="Y3495" i="1"/>
  <c r="CB9227" i="1"/>
  <c r="CB9947" i="1"/>
  <c r="Y1912" i="1"/>
  <c r="Y4072" i="1"/>
  <c r="Y3745" i="1"/>
  <c r="Y4254" i="1"/>
  <c r="CB7900" i="1"/>
  <c r="CB6843" i="1"/>
  <c r="CB9628" i="1"/>
  <c r="CB9560" i="1"/>
  <c r="Y1973" i="1"/>
  <c r="Y1691" i="1"/>
  <c r="Y3198" i="1"/>
  <c r="CB5738" i="1"/>
  <c r="CB6683" i="1"/>
  <c r="CB8105" i="1"/>
  <c r="CB9903" i="1"/>
  <c r="CB9644" i="1"/>
  <c r="Y1352" i="1"/>
  <c r="CB5206" i="1"/>
  <c r="CB7304" i="1"/>
  <c r="CB8711" i="1"/>
  <c r="CB8324" i="1"/>
  <c r="Y2382" i="1"/>
  <c r="Y4676" i="1"/>
  <c r="CB6191" i="1"/>
  <c r="CB9312" i="1"/>
  <c r="CB7350" i="1"/>
  <c r="Y2818" i="1"/>
  <c r="Y3430" i="1"/>
  <c r="Y3647" i="1"/>
  <c r="CB6581" i="1"/>
  <c r="CB8184" i="1"/>
  <c r="CB8871" i="1"/>
  <c r="CB8745" i="1"/>
  <c r="CB8023" i="1"/>
  <c r="CB8716" i="1"/>
  <c r="Y940" i="1"/>
  <c r="Y2104" i="1"/>
  <c r="Y2289" i="1"/>
  <c r="CB5405" i="1"/>
  <c r="CB5484" i="1"/>
  <c r="CB6560" i="1"/>
  <c r="CB9368" i="1"/>
  <c r="CB8895" i="1"/>
  <c r="CB8419" i="1"/>
  <c r="Y2960" i="1"/>
  <c r="Y1625" i="1"/>
  <c r="CB5595" i="1"/>
  <c r="Y3475" i="1"/>
  <c r="CB6185" i="1"/>
  <c r="CB5883" i="1"/>
  <c r="CB8516" i="1"/>
  <c r="CB6803" i="1"/>
  <c r="CB7519" i="1"/>
  <c r="CB7606" i="1"/>
  <c r="CB8211" i="1"/>
  <c r="CB7099" i="1"/>
  <c r="Y1465" i="1"/>
  <c r="CB5686" i="1"/>
  <c r="CB5107" i="1"/>
  <c r="CB5108" i="1"/>
  <c r="CB5634" i="1"/>
  <c r="CB5116" i="1"/>
  <c r="CB9055" i="1"/>
  <c r="CB8408" i="1"/>
  <c r="CB8738" i="1"/>
  <c r="CB9415" i="1"/>
  <c r="Y5387" i="1"/>
  <c r="Y1421" i="1"/>
  <c r="Y2977" i="1"/>
  <c r="Y2799" i="1"/>
  <c r="Y2377" i="1"/>
  <c r="Y1961" i="1"/>
  <c r="Y1726" i="1"/>
  <c r="Y4024" i="1"/>
  <c r="CB5546" i="1"/>
  <c r="CB5774" i="1"/>
  <c r="Y4918" i="1"/>
  <c r="Y4643" i="1"/>
  <c r="CB7221" i="1"/>
  <c r="CB6886" i="1"/>
  <c r="CB8307" i="1"/>
  <c r="CB7904" i="1"/>
  <c r="CB7682" i="1"/>
  <c r="CB6869" i="1"/>
  <c r="CB7746" i="1"/>
  <c r="CB7344" i="1"/>
  <c r="CB8631" i="1"/>
  <c r="CB7234" i="1"/>
  <c r="CB8001" i="1"/>
  <c r="CB8873" i="1"/>
  <c r="Y4907" i="1"/>
  <c r="CB7247" i="1"/>
  <c r="CB8160" i="1"/>
  <c r="CB9013" i="1"/>
  <c r="CB8974" i="1"/>
  <c r="CB9982" i="1"/>
  <c r="CB9634" i="1"/>
  <c r="CB7916" i="1"/>
  <c r="Y2091" i="1"/>
  <c r="Y1357" i="1"/>
  <c r="Y2416" i="1"/>
  <c r="Y3243" i="1"/>
  <c r="CB5957" i="1"/>
  <c r="Y4665" i="1"/>
  <c r="Y5423" i="1"/>
  <c r="CB6165" i="1"/>
  <c r="CB9076" i="1"/>
  <c r="CB7316" i="1"/>
  <c r="CB7665" i="1"/>
  <c r="CB9454" i="1"/>
  <c r="CB9566" i="1"/>
  <c r="CB7816" i="1"/>
  <c r="Y1400" i="1"/>
  <c r="Y2778" i="1"/>
  <c r="Y5379" i="1"/>
  <c r="Y3596" i="1"/>
  <c r="CB6339" i="1"/>
  <c r="CB5737" i="1"/>
  <c r="CB8062" i="1"/>
  <c r="CB8530" i="1"/>
  <c r="CB7973" i="1"/>
  <c r="CB7933" i="1"/>
  <c r="CB9733" i="1"/>
  <c r="CB9376" i="1"/>
  <c r="Y1632" i="1"/>
  <c r="Y1668" i="1"/>
  <c r="Y3903" i="1"/>
  <c r="Y4098" i="1"/>
  <c r="Y3292" i="1"/>
  <c r="Y5430" i="1"/>
  <c r="Y5289" i="1"/>
  <c r="Y3981" i="1"/>
  <c r="CB6443" i="1"/>
  <c r="CB7014" i="1"/>
  <c r="CB8907" i="1"/>
  <c r="CB9396" i="1"/>
  <c r="CB8268" i="1"/>
  <c r="CB7145" i="1"/>
  <c r="CB8183" i="1"/>
  <c r="CB9929" i="1"/>
  <c r="CB9536" i="1"/>
  <c r="CB9924" i="1"/>
  <c r="CB9840" i="1"/>
  <c r="CB9543" i="1"/>
  <c r="CB7531" i="1"/>
  <c r="Y619" i="1"/>
  <c r="Y1411" i="1"/>
  <c r="Y3764" i="1"/>
  <c r="CB5727" i="1"/>
  <c r="Y4804" i="1"/>
  <c r="Y3202" i="1"/>
  <c r="Y4387" i="1"/>
  <c r="CB6640" i="1"/>
  <c r="Y3712" i="1"/>
  <c r="CB6827" i="1"/>
  <c r="CB8997" i="1"/>
  <c r="Y4670" i="1"/>
  <c r="Y3620" i="1"/>
  <c r="CB5927" i="1"/>
  <c r="CB8540" i="1"/>
  <c r="CB8995" i="1"/>
  <c r="CB6156" i="1"/>
  <c r="CB7393" i="1"/>
  <c r="CB9690" i="1"/>
  <c r="CB9527" i="1"/>
  <c r="CB9827" i="1"/>
  <c r="Y691" i="1"/>
  <c r="Y816" i="1"/>
  <c r="Y1446" i="1"/>
  <c r="Y1954" i="1"/>
  <c r="Y4505" i="1"/>
  <c r="Y5274" i="1"/>
  <c r="CB5380" i="1"/>
  <c r="Y4586" i="1"/>
  <c r="CB5381" i="1"/>
  <c r="Y4537" i="1"/>
  <c r="Y4509" i="1"/>
  <c r="Y3267" i="1"/>
  <c r="CB5714" i="1"/>
  <c r="Y2503" i="1"/>
  <c r="Y3232" i="1"/>
  <c r="CB9010" i="1"/>
  <c r="Y3666" i="1"/>
  <c r="CB5975" i="1"/>
  <c r="CB8846" i="1"/>
  <c r="CB7996" i="1"/>
  <c r="CB7165" i="1"/>
  <c r="CB7425" i="1"/>
  <c r="CB9214" i="1"/>
  <c r="CB9664" i="1"/>
  <c r="CB9806" i="1"/>
  <c r="CB8826" i="1"/>
  <c r="CB8551" i="1"/>
  <c r="CB9572" i="1"/>
  <c r="Y1127" i="1"/>
  <c r="Y1297" i="1"/>
  <c r="Y1393" i="1"/>
  <c r="Y2125" i="1"/>
  <c r="Y1427" i="1"/>
  <c r="Y2810" i="1"/>
  <c r="Y1904" i="1"/>
  <c r="Y2835" i="1"/>
  <c r="Y1957" i="1"/>
  <c r="Y1502" i="1"/>
  <c r="Y2601" i="1"/>
  <c r="Y1707" i="1"/>
  <c r="Y1053" i="1"/>
  <c r="Y2272" i="1"/>
  <c r="Y1554" i="1"/>
  <c r="Y2598" i="1"/>
  <c r="Y2227" i="1"/>
  <c r="Y2825" i="1"/>
  <c r="Y3834" i="1"/>
  <c r="CB5924" i="1"/>
  <c r="CB5743" i="1"/>
  <c r="Y3598" i="1"/>
  <c r="Y2493" i="1"/>
  <c r="Y4123" i="1"/>
  <c r="Y5151" i="1"/>
  <c r="Y1542" i="1"/>
  <c r="CB5387" i="1"/>
  <c r="Y2780" i="1"/>
  <c r="Y4090" i="1"/>
  <c r="Y5131" i="1"/>
  <c r="CB6043" i="1"/>
  <c r="CB5191" i="1"/>
  <c r="Y2608" i="1"/>
  <c r="Y1488" i="1"/>
  <c r="CB5366" i="1"/>
  <c r="CB6593" i="1"/>
  <c r="CB7862" i="1"/>
  <c r="CB8731" i="1"/>
  <c r="CB8266" i="1"/>
  <c r="CB9137" i="1"/>
  <c r="Y3756" i="1"/>
  <c r="CB7709" i="1"/>
  <c r="CB8863" i="1"/>
  <c r="Y4835" i="1"/>
  <c r="CB7493" i="1"/>
  <c r="CB8349" i="1"/>
  <c r="CB7860" i="1"/>
  <c r="CB8733" i="1"/>
  <c r="CB7414" i="1"/>
  <c r="CB8255" i="1"/>
  <c r="CB6658" i="1"/>
  <c r="CB8251" i="1"/>
  <c r="CB6495" i="1"/>
  <c r="CB10013" i="1"/>
  <c r="CB9606" i="1"/>
  <c r="CB7612" i="1"/>
  <c r="CB9459" i="1"/>
  <c r="CB9928" i="1"/>
  <c r="CB8610" i="1"/>
  <c r="CB9661" i="1"/>
  <c r="CB8975" i="1"/>
  <c r="CB9883" i="1"/>
  <c r="CB8297" i="1"/>
  <c r="Y5386" i="1"/>
  <c r="Y1321" i="1"/>
  <c r="Y835" i="1"/>
  <c r="Y618" i="1"/>
  <c r="Y1792" i="1"/>
  <c r="Y1897" i="1"/>
  <c r="Y2920" i="1"/>
  <c r="Y2218" i="1"/>
  <c r="Y2536" i="1"/>
  <c r="Y1858" i="1"/>
  <c r="Y2900" i="1"/>
  <c r="Y2607" i="1"/>
  <c r="Y2317" i="1"/>
  <c r="Y1598" i="1"/>
  <c r="Y2614" i="1"/>
  <c r="Y2349" i="1"/>
  <c r="Y2649" i="1"/>
  <c r="Y4106" i="1"/>
  <c r="Y5143" i="1"/>
  <c r="CB5807" i="1"/>
  <c r="Y3299" i="1"/>
  <c r="Y4522" i="1"/>
  <c r="CB5082" i="1"/>
  <c r="Y1365" i="1"/>
  <c r="Y4220" i="1"/>
  <c r="CB5076" i="1"/>
  <c r="Y2523" i="1"/>
  <c r="Y3841" i="1"/>
  <c r="Y3966" i="1"/>
  <c r="Y5026" i="1"/>
  <c r="CB5662" i="1"/>
  <c r="Y3236" i="1"/>
  <c r="CB6694" i="1"/>
  <c r="CB5783" i="1"/>
  <c r="CB5667" i="1"/>
  <c r="CB6098" i="1"/>
  <c r="CB7571" i="1"/>
  <c r="CB8443" i="1"/>
  <c r="CB9320" i="1"/>
  <c r="CB7135" i="1"/>
  <c r="CB7985" i="1"/>
  <c r="Y4930" i="1"/>
  <c r="CB7800" i="1"/>
  <c r="CB8955" i="1"/>
  <c r="CB6186" i="1"/>
  <c r="CB7469" i="1"/>
  <c r="CB8304" i="1"/>
  <c r="CB9156" i="1"/>
  <c r="CB9034" i="1"/>
  <c r="CB6247" i="1"/>
  <c r="CB7166" i="1"/>
  <c r="CB8224" i="1"/>
  <c r="CB9092" i="1"/>
  <c r="CB9881" i="1"/>
  <c r="CB8274" i="1"/>
  <c r="CB9407" i="1"/>
  <c r="CB9780" i="1"/>
  <c r="CB9627" i="1"/>
  <c r="CB6839" i="1"/>
  <c r="CB9765" i="1"/>
  <c r="Y5071" i="1"/>
  <c r="Y1215" i="1"/>
  <c r="Y1016" i="1"/>
  <c r="Y1207" i="1"/>
  <c r="Y847" i="1"/>
  <c r="Y1042" i="1"/>
  <c r="Y707" i="1"/>
  <c r="Y2182" i="1"/>
  <c r="Y1716" i="1"/>
  <c r="Y2925" i="1"/>
  <c r="Y2553" i="1"/>
  <c r="Y2990" i="1"/>
  <c r="Y2906" i="1"/>
  <c r="Y2172" i="1"/>
  <c r="Y2444" i="1"/>
  <c r="Y2043" i="1"/>
  <c r="Y3498" i="1"/>
  <c r="Y4427" i="1"/>
  <c r="CB5389" i="1"/>
  <c r="Y2551" i="1"/>
  <c r="Y3943" i="1"/>
  <c r="Y5319" i="1"/>
  <c r="CB5755" i="1"/>
  <c r="Y3790" i="1"/>
  <c r="Y4983" i="1"/>
  <c r="CB5681" i="1"/>
  <c r="CB5630" i="1"/>
  <c r="Y2768" i="1"/>
  <c r="Y3646" i="1"/>
  <c r="Y3242" i="1"/>
  <c r="Y4299" i="1"/>
  <c r="Y5538" i="1"/>
  <c r="CB5971" i="1"/>
  <c r="Y5484" i="1"/>
  <c r="Y1548" i="1"/>
  <c r="CB5073" i="1"/>
  <c r="CB6627" i="1"/>
  <c r="CB7025" i="1"/>
  <c r="Y5193" i="1"/>
  <c r="Y3629" i="1"/>
  <c r="CB7354" i="1"/>
  <c r="CB8535" i="1"/>
  <c r="CB9400" i="1"/>
  <c r="CB7208" i="1"/>
  <c r="CB7896" i="1"/>
  <c r="CB8899" i="1"/>
  <c r="CB6691" i="1"/>
  <c r="CB8441" i="1"/>
  <c r="CB9432" i="1"/>
  <c r="CB7171" i="1"/>
  <c r="CB8097" i="1"/>
  <c r="CB8961" i="1"/>
  <c r="Y4500" i="1"/>
  <c r="CB8456" i="1"/>
  <c r="CB7551" i="1"/>
  <c r="CB9437" i="1"/>
  <c r="CB9918" i="1"/>
  <c r="Y3155" i="1"/>
  <c r="CB9184" i="1"/>
  <c r="CB9655" i="1"/>
  <c r="CB9685" i="1"/>
  <c r="Y904" i="1"/>
  <c r="Y1172" i="1"/>
  <c r="Y2164" i="1"/>
  <c r="Y1524" i="1"/>
  <c r="Y2018" i="1"/>
  <c r="Y1492" i="1"/>
  <c r="Y2773" i="1"/>
  <c r="Y2089" i="1"/>
  <c r="Y2913" i="1"/>
  <c r="Y3325" i="1"/>
  <c r="Y4043" i="1"/>
  <c r="Y2670" i="1"/>
  <c r="Y1775" i="1"/>
  <c r="Y3682" i="1"/>
  <c r="Y4903" i="1"/>
  <c r="CB5553" i="1"/>
  <c r="Y4822" i="1"/>
  <c r="Y4301" i="1"/>
  <c r="Y3476" i="1"/>
  <c r="CB6345" i="1"/>
  <c r="CB6861" i="1"/>
  <c r="Y4035" i="1"/>
  <c r="CB6229" i="1"/>
  <c r="CB6503" i="1"/>
  <c r="Y3562" i="1"/>
  <c r="CB5884" i="1"/>
  <c r="CB5177" i="1"/>
  <c r="CB9198" i="1"/>
  <c r="CB7083" i="1"/>
  <c r="CB8063" i="1"/>
  <c r="CB8924" i="1"/>
  <c r="CB7696" i="1"/>
  <c r="CB8562" i="1"/>
  <c r="CB9435" i="1"/>
  <c r="CB7055" i="1"/>
  <c r="CB8938" i="1"/>
  <c r="CB7888" i="1"/>
  <c r="CB8747" i="1"/>
  <c r="CB9284" i="1"/>
  <c r="CB10016" i="1"/>
  <c r="CB7340" i="1"/>
  <c r="CB8152" i="1"/>
  <c r="CB10011" i="1"/>
  <c r="CB9215" i="1"/>
  <c r="CB9744" i="1"/>
  <c r="CB9735" i="1"/>
  <c r="Y670" i="1"/>
  <c r="Y1344" i="1"/>
  <c r="Y901" i="1"/>
  <c r="Y902" i="1"/>
  <c r="Y3028" i="1"/>
  <c r="Y1934" i="1"/>
  <c r="Y2784" i="1"/>
  <c r="Y2142" i="1"/>
  <c r="Y4857" i="1"/>
  <c r="Y3714" i="1"/>
  <c r="Y4995" i="1"/>
  <c r="Y3466" i="1"/>
  <c r="Y5210" i="1"/>
  <c r="CB5959" i="1"/>
  <c r="Y3272" i="1"/>
  <c r="Y4593" i="1"/>
  <c r="Y5395" i="1"/>
  <c r="Y3036" i="1"/>
  <c r="CB5334" i="1"/>
  <c r="Y3866" i="1"/>
  <c r="Y4821" i="1"/>
  <c r="CB6762" i="1"/>
  <c r="Y4333" i="1"/>
  <c r="CB6800" i="1"/>
  <c r="CB7935" i="1"/>
  <c r="CB8805" i="1"/>
  <c r="Y4109" i="1"/>
  <c r="Y4379" i="1"/>
  <c r="CB7616" i="1"/>
  <c r="CB8482" i="1"/>
  <c r="CB9336" i="1"/>
  <c r="CB10021" i="1"/>
  <c r="Y2084" i="1"/>
  <c r="CB9705" i="1"/>
  <c r="CB9875" i="1"/>
  <c r="CB9975" i="1"/>
  <c r="CB9331" i="1"/>
  <c r="CB9717" i="1"/>
  <c r="Y998" i="1"/>
  <c r="Y1188" i="1"/>
  <c r="Y823" i="1"/>
  <c r="Y1088" i="1"/>
  <c r="Y1214" i="1"/>
  <c r="Y1426" i="1"/>
  <c r="Y2650" i="1"/>
  <c r="Y2441" i="1"/>
  <c r="Y1932" i="1"/>
  <c r="Y1401" i="1"/>
  <c r="Y2560" i="1"/>
  <c r="Y2023" i="1"/>
  <c r="Y2971" i="1"/>
  <c r="Y2490" i="1"/>
  <c r="Y1714" i="1"/>
  <c r="Y950" i="1"/>
  <c r="Y2666" i="1"/>
  <c r="Y3410" i="1"/>
  <c r="Y4438" i="1"/>
  <c r="Y3673" i="1"/>
  <c r="Y4506" i="1"/>
  <c r="Y3840" i="1"/>
  <c r="Y4819" i="1"/>
  <c r="Y3560" i="1"/>
  <c r="Y4638" i="1"/>
  <c r="CB5671" i="1"/>
  <c r="Y3862" i="1"/>
  <c r="Y4975" i="1"/>
  <c r="Y3447" i="1"/>
  <c r="CB6172" i="1"/>
  <c r="Y3931" i="1"/>
  <c r="CB6385" i="1"/>
  <c r="CB6583" i="1"/>
  <c r="CB7776" i="1"/>
  <c r="CB8642" i="1"/>
  <c r="CB9499" i="1"/>
  <c r="CB8316" i="1"/>
  <c r="CB9329" i="1"/>
  <c r="CB6330" i="1"/>
  <c r="CB6371" i="1"/>
  <c r="CB9282" i="1"/>
  <c r="CB7067" i="1"/>
  <c r="Y4585" i="1"/>
  <c r="CB7633" i="1"/>
  <c r="CB8495" i="1"/>
  <c r="CB7074" i="1"/>
  <c r="CB8164" i="1"/>
  <c r="CB8024" i="1"/>
  <c r="CB7490" i="1"/>
  <c r="CB8695" i="1"/>
  <c r="CB9884" i="1"/>
  <c r="CB6607" i="1"/>
  <c r="CB9748" i="1"/>
  <c r="CB6950" i="1"/>
  <c r="CB10037" i="1"/>
  <c r="CB6845" i="1"/>
  <c r="CB8365" i="1"/>
  <c r="CB9905" i="1"/>
  <c r="CB7871" i="1"/>
  <c r="CB9592" i="1"/>
  <c r="CB8347" i="1"/>
  <c r="CB9758" i="1"/>
  <c r="CB9681" i="1"/>
  <c r="CB8809" i="1"/>
  <c r="Y903" i="1"/>
  <c r="Y1217" i="1"/>
  <c r="Y747" i="1"/>
  <c r="Y2156" i="1"/>
  <c r="Y1464" i="1"/>
  <c r="Y1849" i="1"/>
  <c r="Y2954" i="1"/>
  <c r="Y5498" i="1"/>
  <c r="Y5237" i="1"/>
  <c r="Y5325" i="1"/>
  <c r="Y3679" i="1"/>
  <c r="Y4641" i="1"/>
  <c r="CB5527" i="1"/>
  <c r="Y3940" i="1"/>
  <c r="Y3677" i="1"/>
  <c r="Y4571" i="1"/>
  <c r="CB5976" i="1"/>
  <c r="CB6620" i="1"/>
  <c r="Y3932" i="1"/>
  <c r="Y4827" i="1"/>
  <c r="CB9058" i="1"/>
  <c r="CB7019" i="1"/>
  <c r="CB8762" i="1"/>
  <c r="Y4070" i="1"/>
  <c r="CB7895" i="1"/>
  <c r="CB5767" i="1"/>
  <c r="CB9470" i="1"/>
  <c r="CB8115" i="1"/>
  <c r="CB7667" i="1"/>
  <c r="CB9512" i="1"/>
  <c r="Y1955" i="1"/>
  <c r="Y2118" i="1"/>
  <c r="Y3490" i="1"/>
  <c r="Y3771" i="1"/>
  <c r="CB8053" i="1"/>
  <c r="CB8765" i="1"/>
  <c r="Y571" i="1"/>
  <c r="Y3370" i="1"/>
  <c r="CB5871" i="1"/>
  <c r="Y4851" i="1"/>
  <c r="CB7336" i="1"/>
  <c r="CB7478" i="1"/>
  <c r="CB7548" i="1"/>
  <c r="CB7788" i="1"/>
  <c r="CB9553" i="1"/>
  <c r="CB9637" i="1"/>
  <c r="Y2038" i="1"/>
  <c r="Y2088" i="1"/>
  <c r="CB8814" i="1"/>
  <c r="CB7891" i="1"/>
  <c r="CB6990" i="1"/>
  <c r="CB9044" i="1"/>
  <c r="CB7545" i="1"/>
  <c r="Y2355" i="1"/>
  <c r="Y3251" i="1"/>
  <c r="CB5723" i="1"/>
  <c r="CB7987" i="1"/>
  <c r="CB9657" i="1"/>
  <c r="Y662" i="1"/>
  <c r="CB5195" i="1"/>
  <c r="Y4409" i="1"/>
  <c r="CB5746" i="1"/>
  <c r="CB8866" i="1"/>
  <c r="CB9658" i="1"/>
  <c r="Y607" i="1"/>
  <c r="Y1851" i="1"/>
  <c r="Y3746" i="1"/>
  <c r="Y5180" i="1"/>
  <c r="CB5075" i="1"/>
  <c r="CB9451" i="1"/>
  <c r="CB8114" i="1"/>
  <c r="Y1182" i="1"/>
  <c r="Y2305" i="1"/>
  <c r="CB5479" i="1"/>
  <c r="Y3564" i="1"/>
  <c r="Y3961" i="1"/>
  <c r="CB8811" i="1"/>
  <c r="CB6195" i="1"/>
  <c r="Y1081" i="1"/>
  <c r="Y2575" i="1"/>
  <c r="CB5146" i="1"/>
  <c r="Y5147" i="1"/>
  <c r="CB8479" i="1"/>
  <c r="CB6986" i="1"/>
  <c r="Y4053" i="1"/>
  <c r="CB6211" i="1"/>
  <c r="CB7922" i="1"/>
  <c r="CB9888" i="1"/>
  <c r="Y1233" i="1"/>
  <c r="Y4460" i="1"/>
  <c r="CB8337" i="1"/>
  <c r="Y876" i="1"/>
  <c r="Y3469" i="1"/>
  <c r="Y3687" i="1"/>
  <c r="CB5542" i="1"/>
  <c r="CB9831" i="1"/>
  <c r="CB9241" i="1"/>
  <c r="CB5431" i="1"/>
  <c r="Y1674" i="1"/>
  <c r="Y2532" i="1"/>
  <c r="CB5512" i="1"/>
  <c r="CB6356" i="1"/>
  <c r="CB8914" i="1"/>
  <c r="Y3944" i="1"/>
  <c r="CB6617" i="1"/>
  <c r="Y3185" i="1"/>
  <c r="CB7049" i="1"/>
  <c r="CB7829" i="1"/>
  <c r="Y4845" i="1"/>
  <c r="Y5263" i="1"/>
  <c r="Y4160" i="1"/>
  <c r="Y3926" i="1"/>
  <c r="CB5287" i="1"/>
  <c r="Y973" i="1"/>
  <c r="Y2368" i="1"/>
  <c r="CB5760" i="1"/>
  <c r="CB5402" i="1"/>
  <c r="Y3276" i="1"/>
  <c r="CB7399" i="1"/>
  <c r="Y1159" i="1"/>
  <c r="Y2524" i="1"/>
  <c r="Y3683" i="1"/>
  <c r="Y1832" i="1"/>
  <c r="CB8125" i="1"/>
  <c r="CB8398" i="1"/>
  <c r="CB8373" i="1"/>
  <c r="Y703" i="1"/>
  <c r="Y1711" i="1"/>
  <c r="Y2505" i="1"/>
  <c r="Y4051" i="1"/>
  <c r="Y3226" i="1"/>
  <c r="CB7433" i="1"/>
  <c r="CB8920" i="1"/>
  <c r="CB9523" i="1"/>
  <c r="Y894" i="1"/>
  <c r="Y2160" i="1"/>
  <c r="Y3893" i="1"/>
  <c r="Y3402" i="1"/>
  <c r="CB6307" i="1"/>
  <c r="CB8543" i="1"/>
  <c r="CB8677" i="1"/>
  <c r="CB8252" i="1"/>
  <c r="Y2066" i="1"/>
  <c r="Y4739" i="1"/>
  <c r="CB5765" i="1"/>
  <c r="CB8723" i="1"/>
  <c r="Y3993" i="1"/>
  <c r="CB8978" i="1"/>
  <c r="CB7540" i="1"/>
  <c r="Y2122" i="1"/>
  <c r="CB7591" i="1"/>
  <c r="CB8119" i="1"/>
  <c r="CB7420" i="1"/>
  <c r="CB5413" i="1"/>
  <c r="CB6064" i="1"/>
  <c r="CB6239" i="1"/>
  <c r="Y3428" i="1"/>
  <c r="CB7999" i="1"/>
  <c r="CB6895" i="1"/>
  <c r="CB5979" i="1"/>
  <c r="CB7043" i="1"/>
  <c r="Y1206" i="1"/>
  <c r="Y3062" i="1"/>
  <c r="Y2658" i="1"/>
  <c r="Y5087" i="1"/>
  <c r="CB5112" i="1"/>
  <c r="Y3561" i="1"/>
  <c r="CB8325" i="1"/>
  <c r="CB7073" i="1"/>
  <c r="CB6909" i="1"/>
  <c r="CB10062" i="1"/>
  <c r="Y842" i="1"/>
  <c r="Y1367" i="1"/>
  <c r="Y5103" i="1"/>
  <c r="Y3566" i="1"/>
  <c r="CB5610" i="1"/>
  <c r="CB7654" i="1"/>
  <c r="CB8937" i="1"/>
  <c r="CB9235" i="1"/>
  <c r="Y824" i="1"/>
  <c r="Y2613" i="1"/>
  <c r="Y4319" i="1"/>
  <c r="Y4287" i="1"/>
  <c r="CB5210" i="1"/>
  <c r="Y4860" i="1"/>
  <c r="CB7033" i="1"/>
  <c r="CB8067" i="1"/>
  <c r="CB7533" i="1"/>
  <c r="CB8759" i="1"/>
  <c r="CB6767" i="1"/>
  <c r="CB9702" i="1"/>
  <c r="CB9027" i="1"/>
  <c r="CB8992" i="1"/>
  <c r="CB9193" i="1"/>
  <c r="CB8401" i="1"/>
  <c r="Y1276" i="1"/>
  <c r="Y2297" i="1"/>
  <c r="Y2862" i="1"/>
  <c r="Y2933" i="1"/>
  <c r="Y3952" i="1"/>
  <c r="CB5561" i="1"/>
  <c r="Y4232" i="1"/>
  <c r="Y3175" i="1"/>
  <c r="Y3662" i="1"/>
  <c r="CB6271" i="1"/>
  <c r="Y3487" i="1"/>
  <c r="CB8057" i="1"/>
  <c r="CB6854" i="1"/>
  <c r="CB9413" i="1"/>
  <c r="Y602" i="1"/>
  <c r="Y2834" i="1"/>
  <c r="Y1107" i="1"/>
  <c r="Y2542" i="1"/>
  <c r="Y1630" i="1"/>
  <c r="Y5227" i="1"/>
  <c r="Y3590" i="1"/>
  <c r="Y4315" i="1"/>
  <c r="CB6020" i="1"/>
  <c r="CB7219" i="1"/>
  <c r="CB7364" i="1"/>
  <c r="CB8226" i="1"/>
  <c r="CB5408" i="1"/>
  <c r="CB8527" i="1"/>
  <c r="CB6475" i="1"/>
  <c r="CB9950" i="1"/>
  <c r="CB9866" i="1"/>
  <c r="CB9359" i="1"/>
  <c r="Y1174" i="1"/>
  <c r="Y1552" i="1"/>
  <c r="Y3685" i="1"/>
  <c r="Y1415" i="1"/>
  <c r="CB5814" i="1"/>
  <c r="CB6533" i="1"/>
  <c r="CB8683" i="1"/>
  <c r="CB8945" i="1"/>
  <c r="Y4931" i="1"/>
  <c r="CB8027" i="1"/>
  <c r="CB9747" i="1"/>
  <c r="CB9832" i="1"/>
  <c r="Y742" i="1"/>
  <c r="Y2680" i="1"/>
  <c r="Y4617" i="1"/>
  <c r="Y5292" i="1"/>
  <c r="Y5256" i="1"/>
  <c r="Y5517" i="1"/>
  <c r="Y3381" i="1"/>
  <c r="Y5259" i="1"/>
  <c r="CB5461" i="1"/>
  <c r="Y4380" i="1"/>
  <c r="CB6362" i="1"/>
  <c r="CB8036" i="1"/>
  <c r="CB7111" i="1"/>
  <c r="Y3780" i="1"/>
  <c r="CB7133" i="1"/>
  <c r="CB9188" i="1"/>
  <c r="CB9540" i="1"/>
  <c r="CB8206" i="1"/>
  <c r="CB10036" i="1"/>
  <c r="CB9800" i="1"/>
  <c r="Y659" i="1"/>
  <c r="Y2879" i="1"/>
  <c r="Y2344" i="1"/>
  <c r="Y4738" i="1"/>
  <c r="CB5416" i="1"/>
  <c r="Y3642" i="1"/>
  <c r="Y2294" i="1"/>
  <c r="CB6065" i="1"/>
  <c r="CB6549" i="1"/>
  <c r="CB8134" i="1"/>
  <c r="CB7552" i="1"/>
  <c r="CB8701" i="1"/>
  <c r="CB6527" i="1"/>
  <c r="CB7678" i="1"/>
  <c r="CB8132" i="1"/>
  <c r="CB5426" i="1"/>
  <c r="CB9911" i="1"/>
  <c r="CB9513" i="1"/>
  <c r="CB9585" i="1"/>
  <c r="CB9306" i="1"/>
  <c r="Y1122" i="1"/>
  <c r="Y1540" i="1"/>
  <c r="Y4595" i="1"/>
  <c r="Y4485" i="1"/>
  <c r="Y3621" i="1"/>
  <c r="Y3458" i="1"/>
  <c r="Y5318" i="1"/>
  <c r="CB6265" i="1"/>
  <c r="CB7577" i="1"/>
  <c r="CB6174" i="1"/>
  <c r="Y4207" i="1"/>
  <c r="CB5741" i="1"/>
  <c r="CB6083" i="1"/>
  <c r="CB8714" i="1"/>
  <c r="CB9286" i="1"/>
  <c r="CB9008" i="1"/>
  <c r="Y3556" i="1"/>
  <c r="CB9514" i="1"/>
  <c r="CB10046" i="1"/>
  <c r="CB5784" i="1"/>
  <c r="CB6975" i="1"/>
  <c r="Y935" i="1"/>
  <c r="Y1027" i="1"/>
  <c r="Y1245" i="1"/>
  <c r="Y1241" i="1"/>
  <c r="Y1600" i="1"/>
  <c r="Y2772" i="1"/>
  <c r="Y1493" i="1"/>
  <c r="Y2710" i="1"/>
  <c r="Y5097" i="1"/>
  <c r="Y4461" i="1"/>
  <c r="Y5510" i="1"/>
  <c r="CB5977" i="1"/>
  <c r="Y3484" i="1"/>
  <c r="Y4318" i="1"/>
  <c r="Y5493" i="1"/>
  <c r="Y5233" i="1"/>
  <c r="CB5699" i="1"/>
  <c r="Y3277" i="1"/>
  <c r="Y4466" i="1"/>
  <c r="Y4744" i="1"/>
  <c r="Y4390" i="1"/>
  <c r="CB6434" i="1"/>
  <c r="Y4833" i="1"/>
  <c r="Y5328" i="1"/>
  <c r="Y3258" i="1"/>
  <c r="CB7663" i="1"/>
  <c r="CB8529" i="1"/>
  <c r="CB9386" i="1"/>
  <c r="CB9094" i="1"/>
  <c r="CB6860" i="1"/>
  <c r="CB7796" i="1"/>
  <c r="CB8662" i="1"/>
  <c r="Y3726" i="1"/>
  <c r="CB7284" i="1"/>
  <c r="CB8332" i="1"/>
  <c r="CB9353" i="1"/>
  <c r="CB6967" i="1"/>
  <c r="CB8069" i="1"/>
  <c r="CB9061" i="1"/>
  <c r="CB7861" i="1"/>
  <c r="CB9519" i="1"/>
  <c r="CB9036" i="1"/>
  <c r="CB9989" i="1"/>
  <c r="CB9084" i="1"/>
  <c r="CB10053" i="1"/>
  <c r="CB8704" i="1"/>
  <c r="Y1270" i="1"/>
  <c r="Y786" i="1"/>
  <c r="Y1156" i="1"/>
  <c r="Y1112" i="1"/>
  <c r="Y1578" i="1"/>
  <c r="Y1622" i="1"/>
  <c r="Y1445" i="1"/>
  <c r="Y2466" i="1"/>
  <c r="Y1806" i="1"/>
  <c r="Y2695" i="1"/>
  <c r="Y1813" i="1"/>
  <c r="Y678" i="1"/>
  <c r="Y2202" i="1"/>
  <c r="Y1652" i="1"/>
  <c r="Y4046" i="1"/>
  <c r="Y5384" i="1"/>
  <c r="CB5891" i="1"/>
  <c r="Y3554" i="1"/>
  <c r="Y4876" i="1"/>
  <c r="Y3894" i="1"/>
  <c r="CB5310" i="1"/>
  <c r="Y3220" i="1"/>
  <c r="Y4216" i="1"/>
  <c r="Y4071" i="1"/>
  <c r="Y5301" i="1"/>
  <c r="Y4782" i="1"/>
  <c r="Y5306" i="1"/>
  <c r="Y784" i="1"/>
  <c r="Y3832" i="1"/>
  <c r="CB5639" i="1"/>
  <c r="Y4403" i="1"/>
  <c r="Y4463" i="1"/>
  <c r="CB7958" i="1"/>
  <c r="CB8819" i="1"/>
  <c r="CB9042" i="1"/>
  <c r="CB6410" i="1"/>
  <c r="Y4948" i="1"/>
  <c r="CB9078" i="1"/>
  <c r="CB9074" i="1"/>
  <c r="CB8011" i="1"/>
  <c r="CB8887" i="1"/>
  <c r="CB8831" i="1"/>
  <c r="CB9309" i="1"/>
  <c r="CB8175" i="1"/>
  <c r="CB9565" i="1"/>
  <c r="CB9796" i="1"/>
  <c r="CB10040" i="1"/>
  <c r="Y3154" i="1"/>
  <c r="CB8569" i="1"/>
  <c r="Y568" i="1"/>
  <c r="Y1293" i="1"/>
  <c r="Y1226" i="1"/>
  <c r="Y594" i="1"/>
  <c r="Y871" i="1"/>
  <c r="Y1264" i="1"/>
  <c r="Y1754" i="1"/>
  <c r="Y2705" i="1"/>
  <c r="Y2132" i="1"/>
  <c r="Y1242" i="1"/>
  <c r="Y2144" i="1"/>
  <c r="Y2873" i="1"/>
  <c r="Y1818" i="1"/>
  <c r="Y1786" i="1"/>
  <c r="Y3061" i="1"/>
  <c r="Y3794" i="1"/>
  <c r="Y5027" i="1"/>
  <c r="Y1594" i="1"/>
  <c r="Y5403" i="1"/>
  <c r="CB5843" i="1"/>
  <c r="Y4423" i="1"/>
  <c r="Y2246" i="1"/>
  <c r="Y3311" i="1"/>
  <c r="Y4608" i="1"/>
  <c r="CB5937" i="1"/>
  <c r="CB6008" i="1"/>
  <c r="Y3472" i="1"/>
  <c r="Y5107" i="1"/>
  <c r="CB5593" i="1"/>
  <c r="Y4088" i="1"/>
  <c r="CB6741" i="1"/>
  <c r="CB6736" i="1"/>
  <c r="CB6651" i="1"/>
  <c r="CB5594" i="1"/>
  <c r="Y4223" i="1"/>
  <c r="Y1454" i="1"/>
  <c r="CB6129" i="1"/>
  <c r="CB6200" i="1"/>
  <c r="CB6969" i="1"/>
  <c r="CB8411" i="1"/>
  <c r="CB9272" i="1"/>
  <c r="CB8089" i="1"/>
  <c r="CB7677" i="1"/>
  <c r="CB8539" i="1"/>
  <c r="CB9408" i="1"/>
  <c r="CB7169" i="1"/>
  <c r="CB8548" i="1"/>
  <c r="CB9404" i="1"/>
  <c r="Y4735" i="1"/>
  <c r="CB7814" i="1"/>
  <c r="CB8676" i="1"/>
  <c r="CB9274" i="1"/>
  <c r="CB7296" i="1"/>
  <c r="CB8060" i="1"/>
  <c r="CB8943" i="1"/>
  <c r="CB6138" i="1"/>
  <c r="CB7652" i="1"/>
  <c r="CB8518" i="1"/>
  <c r="CB9371" i="1"/>
  <c r="CB9808" i="1"/>
  <c r="CB9670" i="1"/>
  <c r="CB9594" i="1"/>
  <c r="Y682" i="1"/>
  <c r="Y1232" i="1"/>
  <c r="Y1046" i="1"/>
  <c r="Y1001" i="1"/>
  <c r="Y2861" i="1"/>
  <c r="Y2114" i="1"/>
  <c r="Y1529" i="1"/>
  <c r="Y2633" i="1"/>
  <c r="Y1928" i="1"/>
  <c r="Y3002" i="1"/>
  <c r="Y982" i="1"/>
  <c r="Y2410" i="1"/>
  <c r="Y1971" i="1"/>
  <c r="Y2625" i="1"/>
  <c r="Y3567" i="1"/>
  <c r="Y4748" i="1"/>
  <c r="CB5577" i="1"/>
  <c r="Y5539" i="1"/>
  <c r="Y2244" i="1"/>
  <c r="Y4289" i="1"/>
  <c r="CB5766" i="1"/>
  <c r="Y3913" i="1"/>
  <c r="Y3806" i="1"/>
  <c r="Y5118" i="1"/>
  <c r="Y2255" i="1"/>
  <c r="Y5264" i="1"/>
  <c r="Y1482" i="1"/>
  <c r="Y3747" i="1"/>
  <c r="CB5598" i="1"/>
  <c r="Y4118" i="1"/>
  <c r="CB5887" i="1"/>
  <c r="Y3124" i="1"/>
  <c r="CB5905" i="1"/>
  <c r="CB6545" i="1"/>
  <c r="Y4921" i="1"/>
  <c r="CB6893" i="1"/>
  <c r="Y3751" i="1"/>
  <c r="Y5509" i="1"/>
  <c r="CB6059" i="1"/>
  <c r="CB7817" i="1"/>
  <c r="CB8967" i="1"/>
  <c r="CB8412" i="1"/>
  <c r="CB9273" i="1"/>
  <c r="CB8045" i="1"/>
  <c r="CB9064" i="1"/>
  <c r="CB9409" i="1"/>
  <c r="CB6953" i="1"/>
  <c r="CB7158" i="1"/>
  <c r="CB8232" i="1"/>
  <c r="CB9244" i="1"/>
  <c r="CB7947" i="1"/>
  <c r="CB8952" i="1"/>
  <c r="CB6417" i="1"/>
  <c r="CB7625" i="1"/>
  <c r="CB8769" i="1"/>
  <c r="CB9392" i="1"/>
  <c r="CB8179" i="1"/>
  <c r="CB8279" i="1"/>
  <c r="CB8578" i="1"/>
  <c r="CB9228" i="1"/>
  <c r="Y869" i="1"/>
  <c r="Y822" i="1"/>
  <c r="Y980" i="1"/>
  <c r="Y1005" i="1"/>
  <c r="Y1140" i="1"/>
  <c r="Y1330" i="1"/>
  <c r="Y2290" i="1"/>
  <c r="Y1466" i="1"/>
  <c r="Y2540" i="1"/>
  <c r="Y1638" i="1"/>
  <c r="Y2662" i="1"/>
  <c r="Y1839" i="1"/>
  <c r="Y1918" i="1"/>
  <c r="Y1549" i="1"/>
  <c r="Y2733" i="1"/>
  <c r="Y2221" i="1"/>
  <c r="CB5248" i="1"/>
  <c r="Y1658" i="1"/>
  <c r="Y4087" i="1"/>
  <c r="Y5303" i="1"/>
  <c r="CB5873" i="1"/>
  <c r="CB5200" i="1"/>
  <c r="Y3127" i="1"/>
  <c r="Y4642" i="1"/>
  <c r="CB5654" i="1"/>
  <c r="CB5516" i="1"/>
  <c r="Y3762" i="1"/>
  <c r="Y4844" i="1"/>
  <c r="CB5906" i="1"/>
  <c r="Y4656" i="1"/>
  <c r="CB5138" i="1"/>
  <c r="Y4955" i="1"/>
  <c r="CB6834" i="1"/>
  <c r="CB8139" i="1"/>
  <c r="CB7826" i="1"/>
  <c r="CB8692" i="1"/>
  <c r="Y4722" i="1"/>
  <c r="CB7863" i="1"/>
  <c r="CB7700" i="1"/>
  <c r="CB8566" i="1"/>
  <c r="CB7157" i="1"/>
  <c r="CB8054" i="1"/>
  <c r="CB8933" i="1"/>
  <c r="CB6469" i="1"/>
  <c r="CB7991" i="1"/>
  <c r="CB6763" i="1"/>
  <c r="CB8391" i="1"/>
  <c r="CB9257" i="1"/>
  <c r="CB7956" i="1"/>
  <c r="CB8821" i="1"/>
  <c r="CB7634" i="1"/>
  <c r="CB8496" i="1"/>
  <c r="CB9759" i="1"/>
  <c r="CB9501" i="1"/>
  <c r="CB9818" i="1"/>
  <c r="CB10023" i="1"/>
  <c r="CB7570" i="1"/>
  <c r="CB9280" i="1"/>
  <c r="Y1043" i="1"/>
  <c r="Y1080" i="1"/>
  <c r="Y899" i="1"/>
  <c r="Y2876" i="1"/>
  <c r="Y3608" i="1"/>
  <c r="Y4922" i="1"/>
  <c r="Y4958" i="1"/>
  <c r="Y3948" i="1"/>
  <c r="Y4767" i="1"/>
  <c r="CB5385" i="1"/>
  <c r="Y3904" i="1"/>
  <c r="Y4843" i="1"/>
  <c r="Y3951" i="1"/>
  <c r="Y5503" i="1"/>
  <c r="Y1796" i="1"/>
  <c r="CB5522" i="1"/>
  <c r="CB5661" i="1"/>
  <c r="Y4059" i="1"/>
  <c r="CB6111" i="1"/>
  <c r="CB7441" i="1"/>
  <c r="CB6340" i="1"/>
  <c r="CB5462" i="1"/>
  <c r="Y3383" i="1"/>
  <c r="CB6092" i="1"/>
  <c r="Y3392" i="1"/>
  <c r="CB7281" i="1"/>
  <c r="CB6951" i="1"/>
  <c r="CB8017" i="1"/>
  <c r="CB8867" i="1"/>
  <c r="CB9234" i="1"/>
  <c r="CB7864" i="1"/>
  <c r="CB8855" i="1"/>
  <c r="CB5881" i="1"/>
  <c r="CB5258" i="1"/>
  <c r="CB9126" i="1"/>
  <c r="CB9122" i="1"/>
  <c r="CB7929" i="1"/>
  <c r="CB8791" i="1"/>
  <c r="CB8669" i="1"/>
  <c r="Y4653" i="1"/>
  <c r="CB6697" i="1"/>
  <c r="Y1055" i="1"/>
  <c r="Y714" i="1"/>
  <c r="Y1048" i="1"/>
  <c r="Y850" i="1"/>
  <c r="Y1628" i="1"/>
  <c r="Y1430" i="1"/>
  <c r="Y3364" i="1"/>
  <c r="Y3958" i="1"/>
  <c r="Y4773" i="1"/>
  <c r="CB5619" i="1"/>
  <c r="Y4984" i="1"/>
  <c r="Y3149" i="1"/>
  <c r="Y4019" i="1"/>
  <c r="Y5422" i="1"/>
  <c r="Y2056" i="1"/>
  <c r="Y4120" i="1"/>
  <c r="Y5335" i="1"/>
  <c r="Y3341" i="1"/>
  <c r="CB6363" i="1"/>
  <c r="Y4492" i="1"/>
  <c r="CB7204" i="1"/>
  <c r="Y4259" i="1"/>
  <c r="CB6187" i="1"/>
  <c r="Y5177" i="1"/>
  <c r="CB6649" i="1"/>
  <c r="CB8862" i="1"/>
  <c r="CB7736" i="1"/>
  <c r="CB8602" i="1"/>
  <c r="CB9456" i="1"/>
  <c r="CB7412" i="1"/>
  <c r="CB8294" i="1"/>
  <c r="CB9164" i="1"/>
  <c r="CB7009" i="1"/>
  <c r="CB8300" i="1"/>
  <c r="CB7419" i="1"/>
  <c r="CB8264" i="1"/>
  <c r="CB9135" i="1"/>
  <c r="CB8568" i="1"/>
  <c r="CB9419" i="1"/>
  <c r="CB9869" i="1"/>
  <c r="CB9910" i="1"/>
  <c r="CB7875" i="1"/>
  <c r="CB9678" i="1"/>
  <c r="CB6943" i="1"/>
  <c r="Y719" i="1"/>
  <c r="Y1644" i="1"/>
  <c r="Y1718" i="1"/>
  <c r="Y2952" i="1"/>
  <c r="Y1296" i="1"/>
  <c r="Y2790" i="1"/>
  <c r="Y3549" i="1"/>
  <c r="Y4808" i="1"/>
  <c r="Y3239" i="1"/>
  <c r="Y4153" i="1"/>
  <c r="Y5019" i="1"/>
  <c r="CB5974" i="1"/>
  <c r="Y3781" i="1"/>
  <c r="Y1679" i="1"/>
  <c r="Y3797" i="1"/>
  <c r="Y5359" i="1"/>
  <c r="Y4426" i="1"/>
  <c r="Y3386" i="1"/>
  <c r="Y4268" i="1"/>
  <c r="CB6369" i="1"/>
  <c r="CB6706" i="1"/>
  <c r="CB6161" i="1"/>
  <c r="CB6923" i="1"/>
  <c r="CB6107" i="1"/>
  <c r="CB5566" i="1"/>
  <c r="Y2912" i="1"/>
  <c r="CB5811" i="1"/>
  <c r="Y3818" i="1"/>
  <c r="CB8329" i="1"/>
  <c r="CB9333" i="1"/>
  <c r="CB8144" i="1"/>
  <c r="CB9015" i="1"/>
  <c r="CB7600" i="1"/>
  <c r="CB8466" i="1"/>
  <c r="CB9325" i="1"/>
  <c r="CB8013" i="1"/>
  <c r="CB8889" i="1"/>
  <c r="Y5099" i="1"/>
  <c r="CB7332" i="1"/>
  <c r="CB8168" i="1"/>
  <c r="CB9025" i="1"/>
  <c r="CB7983" i="1"/>
  <c r="CB8860" i="1"/>
  <c r="CB9907" i="1"/>
  <c r="CB9258" i="1"/>
  <c r="CB9762" i="1"/>
  <c r="CB9897" i="1"/>
  <c r="CB6715" i="1"/>
  <c r="CB9591" i="1"/>
  <c r="CB8002" i="1"/>
  <c r="CB9511" i="1"/>
  <c r="Y658" i="1"/>
  <c r="Y706" i="1"/>
  <c r="Y1361" i="1"/>
  <c r="Y2477" i="1"/>
  <c r="Y1462" i="1"/>
  <c r="Y1002" i="1"/>
  <c r="Y2730" i="1"/>
  <c r="Y1778" i="1"/>
  <c r="Y2652" i="1"/>
  <c r="Y1773" i="1"/>
  <c r="Y2946" i="1"/>
  <c r="Y2195" i="1"/>
  <c r="Y1725" i="1"/>
  <c r="Y2934" i="1"/>
  <c r="Y2197" i="1"/>
  <c r="Y3055" i="1"/>
  <c r="Y2445" i="1"/>
  <c r="Y3419" i="1"/>
  <c r="Y4305" i="1"/>
  <c r="Y5202" i="1"/>
  <c r="CB5531" i="1"/>
  <c r="Y4556" i="1"/>
  <c r="CB5297" i="1"/>
  <c r="Y3639" i="1"/>
  <c r="Y4687" i="1"/>
  <c r="CB5292" i="1"/>
  <c r="Y3470" i="1"/>
  <c r="Y4428" i="1"/>
  <c r="Y5463" i="1"/>
  <c r="CB5947" i="1"/>
  <c r="Y5042" i="1"/>
  <c r="Y4367" i="1"/>
  <c r="CB5125" i="1"/>
  <c r="Y3867" i="1"/>
  <c r="CB5645" i="1"/>
  <c r="Y1908" i="1"/>
  <c r="Y5501" i="1"/>
  <c r="Y5236" i="1"/>
  <c r="Y4397" i="1"/>
  <c r="Y4879" i="1"/>
  <c r="CB7785" i="1"/>
  <c r="CB8647" i="1"/>
  <c r="CB7604" i="1"/>
  <c r="CB8470" i="1"/>
  <c r="CB8221" i="1"/>
  <c r="CB9216" i="1"/>
  <c r="CB7239" i="1"/>
  <c r="CB8213" i="1"/>
  <c r="CB9204" i="1"/>
  <c r="CB8218" i="1"/>
  <c r="CB7091" i="1"/>
  <c r="CB8028" i="1"/>
  <c r="CB9039" i="1"/>
  <c r="CB6397" i="1"/>
  <c r="Y4751" i="1"/>
  <c r="CB7702" i="1"/>
  <c r="CB8564" i="1"/>
  <c r="CB9428" i="1"/>
  <c r="CB9689" i="1"/>
  <c r="CB7580" i="1"/>
  <c r="CB6793" i="1"/>
  <c r="CB8088" i="1"/>
  <c r="CB9515" i="1"/>
  <c r="Y710" i="1"/>
  <c r="Y762" i="1"/>
  <c r="Y1110" i="1"/>
  <c r="Y1223" i="1"/>
  <c r="Y2061" i="1"/>
  <c r="Y2073" i="1"/>
  <c r="Y3086" i="1"/>
  <c r="Y666" i="1"/>
  <c r="Y2669" i="1"/>
  <c r="Y1871" i="1"/>
  <c r="Y1498" i="1"/>
  <c r="Y2538" i="1"/>
  <c r="Y4027" i="1"/>
  <c r="CB5181" i="1"/>
  <c r="Y3982" i="1"/>
  <c r="Y5262" i="1"/>
  <c r="CB5697" i="1"/>
  <c r="Y3523" i="1"/>
  <c r="Y5035" i="1"/>
  <c r="Y1896" i="1"/>
  <c r="Y3770" i="1"/>
  <c r="Y5228" i="1"/>
  <c r="CB5786" i="1"/>
  <c r="Y750" i="1"/>
  <c r="Y3697" i="1"/>
  <c r="CB5854" i="1"/>
  <c r="Y3998" i="1"/>
  <c r="CB5762" i="1"/>
  <c r="Y4373" i="1"/>
  <c r="CB6550" i="1"/>
  <c r="CB5987" i="1"/>
  <c r="Y4076" i="1"/>
  <c r="CB7509" i="1"/>
  <c r="CB5179" i="1"/>
  <c r="CB6242" i="1"/>
  <c r="Y4520" i="1"/>
  <c r="CB6170" i="1"/>
  <c r="CB7477" i="1"/>
  <c r="CB8620" i="1"/>
  <c r="CB9495" i="1"/>
  <c r="CB7795" i="1"/>
  <c r="CB8661" i="1"/>
  <c r="Y2809" i="1"/>
  <c r="CB7310" i="1"/>
  <c r="CB8217" i="1"/>
  <c r="CB9081" i="1"/>
  <c r="CB8145" i="1"/>
  <c r="CB9016" i="1"/>
  <c r="CB5357" i="1"/>
  <c r="CB7787" i="1"/>
  <c r="CB8785" i="1"/>
  <c r="CB5257" i="1"/>
  <c r="CB7647" i="1"/>
  <c r="CB8513" i="1"/>
  <c r="Y3681" i="1"/>
  <c r="CB7747" i="1"/>
  <c r="CB8613" i="1"/>
  <c r="CB9484" i="1"/>
  <c r="CB7205" i="1"/>
  <c r="CB8283" i="1"/>
  <c r="CB9153" i="1"/>
  <c r="CB9715" i="1"/>
  <c r="CB7621" i="1"/>
  <c r="CB9714" i="1"/>
  <c r="Y1231" i="1"/>
  <c r="Y878" i="1"/>
  <c r="Y1740" i="1"/>
  <c r="Y2737" i="1"/>
  <c r="Y1689" i="1"/>
  <c r="Y2574" i="1"/>
  <c r="CB5861" i="1"/>
  <c r="Y3957" i="1"/>
  <c r="CB5567" i="1"/>
  <c r="Y3610" i="1"/>
  <c r="Y4424" i="1"/>
  <c r="CB5275" i="1"/>
  <c r="Y1941" i="1"/>
  <c r="Y3418" i="1"/>
  <c r="Y5515" i="1"/>
  <c r="Y2266" i="1"/>
  <c r="Y4692" i="1"/>
  <c r="CB5283" i="1"/>
  <c r="CB6332" i="1"/>
  <c r="CB5199" i="1"/>
  <c r="Y5247" i="1"/>
  <c r="CB6142" i="1"/>
  <c r="CB6253" i="1"/>
  <c r="CB6994" i="1"/>
  <c r="CB8212" i="1"/>
  <c r="CB9203" i="1"/>
  <c r="CB8199" i="1"/>
  <c r="CB9199" i="1"/>
  <c r="CB7687" i="1"/>
  <c r="CB8553" i="1"/>
  <c r="CB7227" i="1"/>
  <c r="CB8050" i="1"/>
  <c r="CB8903" i="1"/>
  <c r="CB5096" i="1"/>
  <c r="Y3322" i="1"/>
  <c r="CB9174" i="1"/>
  <c r="CB6942" i="1"/>
  <c r="CB8882" i="1"/>
  <c r="CB6210" i="1"/>
  <c r="CB9882" i="1"/>
  <c r="CB9558" i="1"/>
  <c r="CB8664" i="1"/>
  <c r="CB8143" i="1"/>
  <c r="CB9315" i="1"/>
  <c r="CB9616" i="1"/>
  <c r="CB8052" i="1"/>
  <c r="CB8397" i="1"/>
  <c r="CB10042" i="1"/>
  <c r="CB7404" i="1"/>
  <c r="Y1034" i="1"/>
  <c r="Y1054" i="1"/>
  <c r="Y1699" i="1"/>
  <c r="Y2751" i="1"/>
  <c r="Y2418" i="1"/>
  <c r="Y1921" i="1"/>
  <c r="Y796" i="1"/>
  <c r="Y2189" i="1"/>
  <c r="Y3006" i="1"/>
  <c r="Y2921" i="1"/>
  <c r="Y2087" i="1"/>
  <c r="Y3082" i="1"/>
  <c r="Y1609" i="1"/>
  <c r="Y2624" i="1"/>
  <c r="Y1582" i="1"/>
  <c r="Y2492" i="1"/>
  <c r="Y1995" i="1"/>
  <c r="Y1994" i="1"/>
  <c r="Y3883" i="1"/>
  <c r="Y4663" i="1"/>
  <c r="CB5157" i="1"/>
  <c r="Y3183" i="1"/>
  <c r="Y4146" i="1"/>
  <c r="Y5336" i="1"/>
  <c r="CB5669" i="1"/>
  <c r="Y3488" i="1"/>
  <c r="Y4495" i="1"/>
  <c r="CB5100" i="1"/>
  <c r="Y2661" i="1"/>
  <c r="Y4164" i="1"/>
  <c r="Y5187" i="1"/>
  <c r="CB5751" i="1"/>
  <c r="CB6069" i="1"/>
  <c r="Y5364" i="1"/>
  <c r="CB5939" i="1"/>
  <c r="Y2526" i="1"/>
  <c r="Y1610" i="1"/>
  <c r="Y5182" i="1"/>
  <c r="Y1919" i="1"/>
  <c r="CB6435" i="1"/>
  <c r="CB7473" i="1"/>
  <c r="CB6112" i="1"/>
  <c r="CB6470" i="1"/>
  <c r="Y4247" i="1"/>
  <c r="CB6136" i="1"/>
  <c r="CB7046" i="1"/>
  <c r="CB8343" i="1"/>
  <c r="CB7155" i="1"/>
  <c r="CB8452" i="1"/>
  <c r="CB9316" i="1"/>
  <c r="CB8049" i="1"/>
  <c r="CB8902" i="1"/>
  <c r="CB7823" i="1"/>
  <c r="CB8693" i="1"/>
  <c r="CB7061" i="1"/>
  <c r="CB7887" i="1"/>
  <c r="Y4383" i="1"/>
  <c r="CB7624" i="1"/>
  <c r="CB8768" i="1"/>
  <c r="CB5932" i="1"/>
  <c r="CB7360" i="1"/>
  <c r="CB8146" i="1"/>
  <c r="CB9017" i="1"/>
  <c r="CB5734" i="1"/>
  <c r="CB7445" i="1"/>
  <c r="CB8305" i="1"/>
  <c r="CB9157" i="1"/>
  <c r="CB7057" i="1"/>
  <c r="CB9118" i="1"/>
  <c r="CB9999" i="1"/>
  <c r="Y683" i="1"/>
  <c r="Y2970" i="1"/>
  <c r="Y4360" i="1"/>
  <c r="CB8386" i="1"/>
  <c r="CB10026" i="1"/>
  <c r="Y5250" i="1"/>
  <c r="CB7741" i="1"/>
  <c r="CB6303" i="1"/>
  <c r="Y949" i="1"/>
  <c r="CB6079" i="1"/>
  <c r="CB6070" i="1"/>
  <c r="CB7897" i="1"/>
  <c r="Y2794" i="1"/>
  <c r="CB8425" i="1"/>
  <c r="CB9265" i="1"/>
  <c r="CB9534" i="1"/>
  <c r="Y1416" i="1"/>
  <c r="Y1387" i="1"/>
  <c r="CB9434" i="1"/>
  <c r="CB9716" i="1"/>
  <c r="Y2673" i="1"/>
  <c r="CB5589" i="1"/>
  <c r="CB6041" i="1"/>
  <c r="CB7557" i="1"/>
  <c r="Y4229" i="1"/>
  <c r="CB9750" i="1"/>
  <c r="CB9521" i="1"/>
  <c r="Y1485" i="1"/>
  <c r="CB6023" i="1"/>
  <c r="Y4867" i="1"/>
  <c r="CB6911" i="1"/>
  <c r="CB6987" i="1"/>
  <c r="CB7311" i="1"/>
  <c r="CB7821" i="1"/>
  <c r="Y2009" i="1"/>
  <c r="Y3804" i="1"/>
  <c r="Y1380" i="1"/>
  <c r="Y4731" i="1"/>
  <c r="CB8417" i="1"/>
  <c r="CB8342" i="1"/>
  <c r="Y1817" i="1"/>
  <c r="Y3594" i="1"/>
  <c r="Y890" i="1"/>
  <c r="Y3025" i="1"/>
  <c r="CB5478" i="1"/>
  <c r="CB6223" i="1"/>
  <c r="CB9185" i="1"/>
  <c r="CB9213" i="1"/>
  <c r="Y3875" i="1"/>
  <c r="CB9197" i="1"/>
  <c r="Y3070" i="1"/>
  <c r="Y3559" i="1"/>
  <c r="Y4625" i="1"/>
  <c r="CB9482" i="1"/>
  <c r="Y1218" i="1"/>
  <c r="Y2476" i="1"/>
  <c r="CB6270" i="1"/>
  <c r="CB7487" i="1"/>
  <c r="CB8950" i="1"/>
  <c r="CB9663" i="1"/>
  <c r="CB10049" i="1"/>
  <c r="Y3118" i="1"/>
  <c r="Y3300" i="1"/>
  <c r="CB8743" i="1"/>
  <c r="CB9324" i="1"/>
  <c r="Y3052" i="1"/>
  <c r="Y4359" i="1"/>
  <c r="Y3338" i="1"/>
  <c r="CB6965" i="1"/>
  <c r="CB9130" i="1"/>
  <c r="CB9851" i="1"/>
  <c r="Y2489" i="1"/>
  <c r="Y3700" i="1"/>
  <c r="CB6168" i="1"/>
  <c r="CB8823" i="1"/>
  <c r="CB7563" i="1"/>
  <c r="Y862" i="1"/>
  <c r="Y2457" i="1"/>
  <c r="CB6044" i="1"/>
  <c r="CB7681" i="1"/>
  <c r="CB8789" i="1"/>
  <c r="CB6192" i="1"/>
  <c r="Y4376" i="1"/>
  <c r="Y3823" i="1"/>
  <c r="CB8982" i="1"/>
  <c r="Y1889" i="1"/>
  <c r="CB5515" i="1"/>
  <c r="Y3512" i="1"/>
  <c r="Y3990" i="1"/>
  <c r="CB8991" i="1"/>
  <c r="CB10054" i="1"/>
  <c r="Y783" i="1"/>
  <c r="Y4854" i="1"/>
  <c r="Y5242" i="1"/>
  <c r="CB5415" i="1"/>
  <c r="CB10051" i="1"/>
  <c r="Y694" i="1"/>
  <c r="Y1139" i="1"/>
  <c r="Y3278" i="1"/>
  <c r="Y4092" i="1"/>
  <c r="CB5948" i="1"/>
  <c r="Y4503" i="1"/>
  <c r="CB7462" i="1"/>
  <c r="CB7883" i="1"/>
  <c r="CB8922" i="1"/>
  <c r="Y1969" i="1"/>
  <c r="Y3360" i="1"/>
  <c r="CB7368" i="1"/>
  <c r="CB7347" i="1"/>
  <c r="CB8072" i="1"/>
  <c r="CB7424" i="1"/>
  <c r="CB7997" i="1"/>
  <c r="Y1060" i="1"/>
  <c r="Y3315" i="1"/>
  <c r="CB6251" i="1"/>
  <c r="Y5330" i="1"/>
  <c r="CB7913" i="1"/>
  <c r="CB9885" i="1"/>
  <c r="Y572" i="1"/>
  <c r="Y1805" i="1"/>
  <c r="Y4567" i="1"/>
  <c r="CB10072" i="1"/>
  <c r="Y3091" i="1"/>
  <c r="Y2134" i="1"/>
  <c r="Y3938" i="1"/>
  <c r="CB5886" i="1"/>
  <c r="CB5921" i="1"/>
  <c r="CB5860" i="1"/>
  <c r="Y3638" i="1"/>
  <c r="CB9250" i="1"/>
  <c r="CB8380" i="1"/>
  <c r="CB7732" i="1"/>
  <c r="CB9374" i="1"/>
  <c r="CB9040" i="1"/>
  <c r="Y981" i="1"/>
  <c r="Y1141" i="1"/>
  <c r="Y3563" i="1"/>
  <c r="Y5028" i="1"/>
  <c r="CB5966" i="1"/>
  <c r="CB6289" i="1"/>
  <c r="CB7255" i="1"/>
  <c r="Y4205" i="1"/>
  <c r="CB9391" i="1"/>
  <c r="CB8807" i="1"/>
  <c r="CB8196" i="1"/>
  <c r="CB7884" i="1"/>
  <c r="Y634" i="1"/>
  <c r="Y1155" i="1"/>
  <c r="Y778" i="1"/>
  <c r="Y2943" i="1"/>
  <c r="Y1433" i="1"/>
  <c r="Y2846" i="1"/>
  <c r="Y2686" i="1"/>
  <c r="Y4041" i="1"/>
  <c r="Y3350" i="1"/>
  <c r="CB5168" i="1"/>
  <c r="Y4163" i="1"/>
  <c r="Y3706" i="1"/>
  <c r="Y4471" i="1"/>
  <c r="CB5865" i="1"/>
  <c r="Y5024" i="1"/>
  <c r="CB7249" i="1"/>
  <c r="Y5300" i="1"/>
  <c r="CB6364" i="1"/>
  <c r="CB9394" i="1"/>
  <c r="CB8339" i="1"/>
  <c r="CB8525" i="1"/>
  <c r="CB7468" i="1"/>
  <c r="CB6995" i="1"/>
  <c r="CB6391" i="1"/>
  <c r="Y4894" i="1"/>
  <c r="Y5316" i="1"/>
  <c r="CB9786" i="1"/>
  <c r="CB8020" i="1"/>
  <c r="CB9722" i="1"/>
  <c r="CB7024" i="1"/>
  <c r="Y1221" i="1"/>
  <c r="Y1304" i="1"/>
  <c r="Y2869" i="1"/>
  <c r="Y3038" i="1"/>
  <c r="Y3723" i="1"/>
  <c r="Y1878" i="1"/>
  <c r="Y1779" i="1"/>
  <c r="CB6177" i="1"/>
  <c r="CB5209" i="1"/>
  <c r="Y5400" i="1"/>
  <c r="CB7685" i="1"/>
  <c r="CB9089" i="1"/>
  <c r="Y3179" i="1"/>
  <c r="CB8172" i="1"/>
  <c r="CB6797" i="1"/>
  <c r="CB6941" i="1"/>
  <c r="CB9117" i="1"/>
  <c r="CB8341" i="1"/>
  <c r="CB7120" i="1"/>
  <c r="CB9688" i="1"/>
  <c r="CB8596" i="1"/>
  <c r="Y608" i="1"/>
  <c r="Y1558" i="1"/>
  <c r="Y1900" i="1"/>
  <c r="Y1381" i="1"/>
  <c r="Y4489" i="1"/>
  <c r="Y3573" i="1"/>
  <c r="Y5385" i="1"/>
  <c r="Y4342" i="1"/>
  <c r="CB5351" i="1"/>
  <c r="Y3485" i="1"/>
  <c r="Y4222" i="1"/>
  <c r="Y5507" i="1"/>
  <c r="Y3438" i="1"/>
  <c r="Y4633" i="1"/>
  <c r="CB5127" i="1"/>
  <c r="CB5120" i="1"/>
  <c r="Y3626" i="1"/>
  <c r="CB7168" i="1"/>
  <c r="Y4280" i="1"/>
  <c r="Y4422" i="1"/>
  <c r="CB6524" i="1"/>
  <c r="CB9102" i="1"/>
  <c r="CB6774" i="1"/>
  <c r="CB7143" i="1"/>
  <c r="CB8181" i="1"/>
  <c r="CB9051" i="1"/>
  <c r="Y3545" i="1"/>
  <c r="CB7253" i="1"/>
  <c r="CB8413" i="1"/>
  <c r="CB7223" i="1"/>
  <c r="CB8328" i="1"/>
  <c r="CB9332" i="1"/>
  <c r="CB9785" i="1"/>
  <c r="CB9973" i="1"/>
  <c r="CB8879" i="1"/>
  <c r="CB9963" i="1"/>
  <c r="CB9696" i="1"/>
  <c r="CB9953" i="1"/>
  <c r="CB9573" i="1"/>
  <c r="CB9895" i="1"/>
  <c r="Y851" i="1"/>
  <c r="Y826" i="1"/>
  <c r="Y1648" i="1"/>
  <c r="Y2149" i="1"/>
  <c r="Y1181" i="1"/>
  <c r="Y1964" i="1"/>
  <c r="Y1538" i="1"/>
  <c r="Y3264" i="1"/>
  <c r="Y4214" i="1"/>
  <c r="Y4888" i="1"/>
  <c r="CB5892" i="1"/>
  <c r="Y4234" i="1"/>
  <c r="Y4968" i="1"/>
  <c r="Y3298" i="1"/>
  <c r="Y4498" i="1"/>
  <c r="CB5543" i="1"/>
  <c r="CB6143" i="1"/>
  <c r="Y4030" i="1"/>
  <c r="CB6663" i="1"/>
  <c r="Y5467" i="1"/>
  <c r="CB6463" i="1"/>
  <c r="CB5411" i="1"/>
  <c r="Y3861" i="1"/>
  <c r="Y4055" i="1"/>
  <c r="CB6723" i="1"/>
  <c r="CB6981" i="1"/>
  <c r="CB8275" i="1"/>
  <c r="CB9141" i="1"/>
  <c r="CB6483" i="1"/>
  <c r="CB7704" i="1"/>
  <c r="CB8845" i="1"/>
  <c r="CB7369" i="1"/>
  <c r="CB6450" i="1"/>
  <c r="CB7819" i="1"/>
  <c r="CB8689" i="1"/>
  <c r="CB8277" i="1"/>
  <c r="CB9139" i="1"/>
  <c r="CB6870" i="1"/>
  <c r="CB9699" i="1"/>
  <c r="CB9938" i="1"/>
  <c r="CB8778" i="1"/>
  <c r="CB9683" i="1"/>
  <c r="CB8433" i="1"/>
  <c r="Y1257" i="1"/>
  <c r="Y2513" i="1"/>
  <c r="Y1829" i="1"/>
  <c r="Y1581" i="1"/>
  <c r="Y2800" i="1"/>
  <c r="Y3473" i="1"/>
  <c r="Y4628" i="1"/>
  <c r="Y3744" i="1"/>
  <c r="Y3939" i="1"/>
  <c r="Y4749" i="1"/>
  <c r="CB5601" i="1"/>
  <c r="Y3189" i="1"/>
  <c r="Y3515" i="1"/>
  <c r="Y4707" i="1"/>
  <c r="Y3803" i="1"/>
  <c r="Y4814" i="1"/>
  <c r="CB6585" i="1"/>
  <c r="CB5954" i="1"/>
  <c r="Y3782" i="1"/>
  <c r="CB6335" i="1"/>
  <c r="Y5102" i="1"/>
  <c r="Y3382" i="1"/>
  <c r="Y3743" i="1"/>
  <c r="CB6219" i="1"/>
  <c r="CB9154" i="1"/>
  <c r="CB6956" i="1"/>
  <c r="CB8858" i="1"/>
  <c r="CB6015" i="1"/>
  <c r="CB9430" i="1"/>
  <c r="CB8990" i="1"/>
  <c r="CB8141" i="1"/>
  <c r="CB9152" i="1"/>
  <c r="CB7328" i="1"/>
  <c r="CB6623" i="1"/>
  <c r="Y5223" i="1"/>
  <c r="CB9358" i="1"/>
  <c r="CB9890" i="1"/>
  <c r="CB8752" i="1"/>
  <c r="CB9662" i="1"/>
  <c r="CB9902" i="1"/>
  <c r="CB8043" i="1"/>
  <c r="CB7481" i="1"/>
  <c r="CB9097" i="1"/>
  <c r="Y1310" i="1"/>
  <c r="Y684" i="1"/>
  <c r="Y1029" i="1"/>
  <c r="Y679" i="1"/>
  <c r="Y1787" i="1"/>
  <c r="Y3010" i="1"/>
  <c r="Y2263" i="1"/>
  <c r="Y1562" i="1"/>
  <c r="Y2938" i="1"/>
  <c r="Y2961" i="1"/>
  <c r="Y2265" i="1"/>
  <c r="Y1618" i="1"/>
  <c r="Y2714" i="1"/>
  <c r="Y1976" i="1"/>
  <c r="Y1593" i="1"/>
  <c r="Y2715" i="1"/>
  <c r="Y1698" i="1"/>
  <c r="Y2738" i="1"/>
  <c r="Y2371" i="1"/>
  <c r="Y3972" i="1"/>
  <c r="CB6050" i="1"/>
  <c r="Y3779" i="1"/>
  <c r="Y5046" i="1"/>
  <c r="CB6078" i="1"/>
  <c r="Y3759" i="1"/>
  <c r="Y5127" i="1"/>
  <c r="Y2488" i="1"/>
  <c r="Y4033" i="1"/>
  <c r="Y4912" i="1"/>
  <c r="Y3215" i="1"/>
  <c r="Y4395" i="1"/>
  <c r="Y4014" i="1"/>
  <c r="CB5523" i="1"/>
  <c r="Y3212" i="1"/>
  <c r="CB5144" i="1"/>
  <c r="Y2025" i="1"/>
  <c r="Y4105" i="1"/>
  <c r="Y3326" i="1"/>
  <c r="CB5985" i="1"/>
  <c r="Y3160" i="1"/>
  <c r="CB6688" i="1"/>
  <c r="CB6489" i="1"/>
  <c r="CB5945" i="1"/>
  <c r="Y3398" i="1"/>
  <c r="CB6109" i="1"/>
  <c r="CB6846" i="1"/>
  <c r="CB8003" i="1"/>
  <c r="CB8875" i="1"/>
  <c r="Y4464" i="1"/>
  <c r="CB7400" i="1"/>
  <c r="CB8407" i="1"/>
  <c r="CB9281" i="1"/>
  <c r="CB6097" i="1"/>
  <c r="CB7995" i="1"/>
  <c r="CB9007" i="1"/>
  <c r="CB5614" i="1"/>
  <c r="CB7628" i="1"/>
  <c r="CB8494" i="1"/>
  <c r="CB7022" i="1"/>
  <c r="CB8005" i="1"/>
  <c r="CB8877" i="1"/>
  <c r="CB6299" i="1"/>
  <c r="CB7544" i="1"/>
  <c r="CB8400" i="1"/>
  <c r="CB8396" i="1"/>
  <c r="CB9642" i="1"/>
  <c r="CB9322" i="1"/>
  <c r="CB9933" i="1"/>
  <c r="CB6751" i="1"/>
  <c r="CB9784" i="1"/>
  <c r="CB10063" i="1"/>
  <c r="CB7848" i="1"/>
  <c r="CB9517" i="1"/>
  <c r="CB8170" i="1"/>
  <c r="CB7017" i="1"/>
  <c r="Y610" i="1"/>
  <c r="Y1210" i="1"/>
  <c r="Y712" i="1"/>
  <c r="Y1010" i="1"/>
  <c r="Y837" i="1"/>
  <c r="Y1168" i="1"/>
  <c r="Y2175" i="1"/>
  <c r="Y2138" i="1"/>
  <c r="Y3021" i="1"/>
  <c r="Y2362" i="1"/>
  <c r="Y1755" i="1"/>
  <c r="Y2683" i="1"/>
  <c r="Y1993" i="1"/>
  <c r="Y2890" i="1"/>
  <c r="Y2431" i="1"/>
  <c r="Y1662" i="1"/>
  <c r="Y2620" i="1"/>
  <c r="Y3483" i="1"/>
  <c r="Y3450" i="1"/>
  <c r="Y4652" i="1"/>
  <c r="CB5243" i="1"/>
  <c r="Y4450" i="1"/>
  <c r="CB5216" i="1"/>
  <c r="CB5790" i="1"/>
  <c r="Y3979" i="1"/>
  <c r="CB5534" i="1"/>
  <c r="Y4296" i="1"/>
  <c r="Y5554" i="1"/>
  <c r="Y2814" i="1"/>
  <c r="Y4099" i="1"/>
  <c r="Y5346" i="1"/>
  <c r="CB5782" i="1"/>
  <c r="Y3850" i="1"/>
  <c r="Y3190" i="1"/>
  <c r="Y5466" i="1"/>
  <c r="Y1715" i="1"/>
  <c r="CB6127" i="1"/>
  <c r="CB7450" i="1"/>
  <c r="CB6090" i="1"/>
  <c r="CB5500" i="1"/>
  <c r="Y3399" i="1"/>
  <c r="CB7726" i="1"/>
  <c r="CB8588" i="1"/>
  <c r="CB9464" i="1"/>
  <c r="CB7287" i="1"/>
  <c r="CB8130" i="1"/>
  <c r="CB6013" i="1"/>
  <c r="CB6921" i="1"/>
  <c r="CB7945" i="1"/>
  <c r="CB9099" i="1"/>
  <c r="CB7583" i="1"/>
  <c r="CB8449" i="1"/>
  <c r="CB9300" i="1"/>
  <c r="CB9178" i="1"/>
  <c r="CB6695" i="1"/>
  <c r="CB7451" i="1"/>
  <c r="CB8369" i="1"/>
  <c r="CB9236" i="1"/>
  <c r="CB9737" i="1"/>
  <c r="CB9636" i="1"/>
  <c r="CB9475" i="1"/>
  <c r="CB9936" i="1"/>
  <c r="CB9643" i="1"/>
  <c r="CB5535" i="1"/>
  <c r="Y1171" i="1"/>
  <c r="Y655" i="1"/>
  <c r="Y1309" i="1"/>
  <c r="Y1405" i="1"/>
  <c r="Y2429" i="1"/>
  <c r="Y1909" i="1"/>
  <c r="Y1036" i="1"/>
  <c r="Y3099" i="1"/>
  <c r="Y1379" i="1"/>
  <c r="Y2311" i="1"/>
  <c r="Y1190" i="1"/>
  <c r="Y2891" i="1"/>
  <c r="Y2174" i="1"/>
  <c r="Y4807" i="1"/>
  <c r="Y3178" i="1"/>
  <c r="Y4283" i="1"/>
  <c r="Y5448" i="1"/>
  <c r="CB5902" i="1"/>
  <c r="Y4077" i="1"/>
  <c r="Y5314" i="1"/>
  <c r="CB5802" i="1"/>
  <c r="CB5808" i="1"/>
  <c r="Y5305" i="1"/>
  <c r="Y3348" i="1"/>
  <c r="CB5167" i="1"/>
  <c r="CB6350" i="1"/>
  <c r="Y3437" i="1"/>
  <c r="CB7206" i="1"/>
  <c r="CB7309" i="1"/>
  <c r="CB6631" i="1"/>
  <c r="CB7060" i="1"/>
  <c r="CB7508" i="1"/>
  <c r="CB8680" i="1"/>
  <c r="CB8041" i="1"/>
  <c r="CB9043" i="1"/>
  <c r="Y4290" i="1"/>
  <c r="CB7574" i="1"/>
  <c r="CB8712" i="1"/>
  <c r="CB7268" i="1"/>
  <c r="CB8242" i="1"/>
  <c r="CB9105" i="1"/>
  <c r="CB10012" i="1"/>
  <c r="CB7721" i="1"/>
  <c r="CB6287" i="1"/>
  <c r="CB8691" i="1"/>
  <c r="CB8333" i="1"/>
  <c r="CB9528" i="1"/>
  <c r="Y1119" i="1"/>
  <c r="Y578" i="1"/>
  <c r="Y1063" i="1"/>
  <c r="Y1323" i="1"/>
  <c r="Y760" i="1"/>
  <c r="Y1856" i="1"/>
  <c r="Y3329" i="1"/>
  <c r="CB6046" i="1"/>
  <c r="Y4193" i="1"/>
  <c r="Y5215" i="1"/>
  <c r="Y3838" i="1"/>
  <c r="Y5074" i="1"/>
  <c r="CB5695" i="1"/>
  <c r="Y4005" i="1"/>
  <c r="Y4711" i="1"/>
  <c r="Y4235" i="1"/>
  <c r="CB6487" i="1"/>
  <c r="CB5907" i="1"/>
  <c r="CB6946" i="1"/>
  <c r="Y5419" i="1"/>
  <c r="Y3878" i="1"/>
  <c r="CB6148" i="1"/>
  <c r="Y3975" i="1"/>
  <c r="CB9342" i="1"/>
  <c r="CB7000" i="1"/>
  <c r="CB8208" i="1"/>
  <c r="CB9068" i="1"/>
  <c r="CB7841" i="1"/>
  <c r="CB8715" i="1"/>
  <c r="CB9082" i="1"/>
  <c r="CB8033" i="1"/>
  <c r="CB8891" i="1"/>
  <c r="CB9872" i="1"/>
  <c r="CB7230" i="1"/>
  <c r="CB9867" i="1"/>
  <c r="CB8338" i="1"/>
  <c r="CB9600" i="1"/>
  <c r="CB9652" i="1"/>
  <c r="CB9957" i="1"/>
  <c r="CB8678" i="1"/>
  <c r="Y782" i="1"/>
  <c r="Y1164" i="1"/>
  <c r="Y2883" i="1"/>
  <c r="Y2109" i="1"/>
  <c r="Y2116" i="1"/>
  <c r="Y2201" i="1"/>
  <c r="Y2586" i="1"/>
  <c r="Y3293" i="1"/>
  <c r="Y1360" i="1"/>
  <c r="Y3884" i="1"/>
  <c r="Y5238" i="1"/>
  <c r="CB5851" i="1"/>
  <c r="Y3811" i="1"/>
  <c r="CB5143" i="1"/>
  <c r="Y5085" i="1"/>
  <c r="Y3571" i="1"/>
  <c r="Y4724" i="1"/>
  <c r="CB5094" i="1"/>
  <c r="CB6308" i="1"/>
  <c r="Y3227" i="1"/>
  <c r="CB6680" i="1"/>
  <c r="CB7071" i="1"/>
  <c r="CB8080" i="1"/>
  <c r="CB8949" i="1"/>
  <c r="CB7116" i="1"/>
  <c r="CB7761" i="1"/>
  <c r="CB8623" i="1"/>
  <c r="CB9480" i="1"/>
  <c r="CB9964" i="1"/>
  <c r="CB7308" i="1"/>
  <c r="CB9571" i="1"/>
  <c r="CB9876" i="1"/>
  <c r="CB9561" i="1"/>
  <c r="CB9731" i="1"/>
  <c r="CB9892" i="1"/>
  <c r="CB8524" i="1"/>
  <c r="CB9595" i="1"/>
  <c r="Y1120" i="1"/>
  <c r="Y1311" i="1"/>
  <c r="Y958" i="1"/>
  <c r="Y1203" i="1"/>
  <c r="Y3051" i="1"/>
  <c r="Y3057" i="1"/>
  <c r="Y2046" i="1"/>
  <c r="Y2724" i="1"/>
  <c r="Y2178" i="1"/>
  <c r="Y2939" i="1"/>
  <c r="Y1854" i="1"/>
  <c r="Y1470" i="1"/>
  <c r="Y2767" i="1"/>
  <c r="Y1872" i="1"/>
  <c r="Y3527" i="1"/>
  <c r="Y4578" i="1"/>
  <c r="Y5516" i="1"/>
  <c r="Y5082" i="1"/>
  <c r="Y3493" i="1"/>
  <c r="Y4681" i="1"/>
  <c r="CB5286" i="1"/>
  <c r="Y3174" i="1"/>
  <c r="Y4083" i="1"/>
  <c r="Y4941" i="1"/>
  <c r="Y3796" i="1"/>
  <c r="Y4895" i="1"/>
  <c r="CB5943" i="1"/>
  <c r="Y4402" i="1"/>
  <c r="Y4000" i="1"/>
  <c r="Y5142" i="1"/>
  <c r="CB5817" i="1"/>
  <c r="CB6639" i="1"/>
  <c r="CB6099" i="1"/>
  <c r="Y3807" i="1"/>
  <c r="CB6277" i="1"/>
  <c r="CB7100" i="1"/>
  <c r="Y4431" i="1"/>
  <c r="CB6667" i="1"/>
  <c r="CB7921" i="1"/>
  <c r="CB8779" i="1"/>
  <c r="CB7427" i="1"/>
  <c r="CB8461" i="1"/>
  <c r="CB9473" i="1"/>
  <c r="CB7072" i="1"/>
  <c r="CB6743" i="1"/>
  <c r="CB9426" i="1"/>
  <c r="CB7778" i="1"/>
  <c r="CB8640" i="1"/>
  <c r="CB7366" i="1"/>
  <c r="CB8309" i="1"/>
  <c r="CB7086" i="1"/>
  <c r="CB8169" i="1"/>
  <c r="CB6605" i="1"/>
  <c r="CB7693" i="1"/>
  <c r="CB9379" i="1"/>
  <c r="CB9119" i="1"/>
  <c r="CB9740" i="1"/>
  <c r="CB9665" i="1"/>
  <c r="Y3380" i="1"/>
  <c r="CB9893" i="1"/>
  <c r="CB10015" i="1"/>
  <c r="CB9991" i="1"/>
  <c r="CB9614" i="1"/>
  <c r="CB7372" i="1"/>
  <c r="CB8107" i="1"/>
  <c r="Y1033" i="1"/>
  <c r="Y674" i="1"/>
  <c r="Y1151" i="1"/>
  <c r="Y2342" i="1"/>
  <c r="Y3835" i="1"/>
  <c r="Y4935" i="1"/>
  <c r="CB5819" i="1"/>
  <c r="Y3245" i="1"/>
  <c r="Y4039" i="1"/>
  <c r="Y3812" i="1"/>
  <c r="Y3852" i="1"/>
  <c r="Y4690" i="1"/>
  <c r="CB5174" i="1"/>
  <c r="CB5115" i="1"/>
  <c r="CB9202" i="1"/>
  <c r="CB6976" i="1"/>
  <c r="CB8906" i="1"/>
  <c r="CB5131" i="1"/>
  <c r="CB8040" i="1"/>
  <c r="Y3130" i="1"/>
  <c r="CB8750" i="1"/>
  <c r="CB8260" i="1"/>
  <c r="CB9855" i="1"/>
  <c r="Y731" i="1"/>
  <c r="Y1962" i="1"/>
  <c r="Y5058" i="1"/>
  <c r="Y3318" i="1"/>
  <c r="CB6737" i="1"/>
  <c r="CB9106" i="1"/>
  <c r="CB8081" i="1"/>
  <c r="CB9230" i="1"/>
  <c r="Y1037" i="1"/>
  <c r="Y4482" i="1"/>
  <c r="CB6120" i="1"/>
  <c r="CB8547" i="1"/>
  <c r="CB8667" i="1"/>
  <c r="Y2345" i="1"/>
  <c r="Y5161" i="1"/>
  <c r="Y3181" i="1"/>
  <c r="CB9984" i="1"/>
  <c r="Y4003" i="1"/>
  <c r="Y4086" i="1"/>
  <c r="CB9421" i="1"/>
  <c r="CB8395" i="1"/>
  <c r="Y5170" i="1"/>
  <c r="CB9682" i="1"/>
  <c r="Y2313" i="1"/>
  <c r="Y3655" i="1"/>
  <c r="CB5196" i="1"/>
  <c r="Y5459" i="1"/>
  <c r="CB8864" i="1"/>
  <c r="CB7241" i="1"/>
  <c r="Y2734" i="1"/>
  <c r="Y1371" i="1"/>
  <c r="CB6643" i="1"/>
  <c r="CB8993" i="1"/>
  <c r="CB8581" i="1"/>
  <c r="CB9455" i="1"/>
  <c r="Y897" i="1"/>
  <c r="Y1383" i="1"/>
  <c r="Y3218" i="1"/>
  <c r="Y5420" i="1"/>
  <c r="CB5495" i="1"/>
  <c r="CB6455" i="1"/>
  <c r="Y3619" i="1"/>
  <c r="CB7216" i="1"/>
  <c r="CB8948" i="1"/>
  <c r="CB9761" i="1"/>
  <c r="Y846" i="1"/>
  <c r="Y2374" i="1"/>
  <c r="Y4803" i="1"/>
  <c r="CB6855" i="1"/>
  <c r="CB8817" i="1"/>
  <c r="Y4016" i="1"/>
  <c r="Y2012" i="1"/>
  <c r="Y2642" i="1"/>
  <c r="CB9291" i="1"/>
  <c r="CB7743" i="1"/>
  <c r="CB8265" i="1"/>
  <c r="CB7789" i="1"/>
  <c r="Y766" i="1"/>
  <c r="Y3357" i="1"/>
  <c r="CB6004" i="1"/>
  <c r="CB6404" i="1"/>
  <c r="CB8656" i="1"/>
  <c r="Y3317" i="1"/>
  <c r="CB9849" i="1"/>
  <c r="Y2982" i="1"/>
  <c r="Y3121" i="1"/>
  <c r="Y3511" i="1"/>
  <c r="CB7631" i="1"/>
  <c r="CB9479" i="1"/>
  <c r="CB7879" i="1"/>
  <c r="CB7925" i="1"/>
  <c r="CB8687" i="1"/>
  <c r="Y2796" i="1"/>
  <c r="Y4529" i="1"/>
  <c r="Y3536" i="1"/>
  <c r="Y3587" i="1"/>
  <c r="CB9326" i="1"/>
  <c r="CB7068" i="1"/>
  <c r="CB8374" i="1"/>
  <c r="Y2474" i="1"/>
  <c r="Y4363" i="1"/>
  <c r="CB8384" i="1"/>
  <c r="CB7716" i="1"/>
  <c r="Y2978" i="1"/>
  <c r="Y5016" i="1"/>
  <c r="CB5295" i="1"/>
  <c r="Y4481" i="1"/>
  <c r="CB8930" i="1"/>
  <c r="CB7653" i="1"/>
  <c r="Y1118" i="1"/>
  <c r="Y2706" i="1"/>
  <c r="CB5726" i="1"/>
  <c r="Y3730" i="1"/>
  <c r="CB7026" i="1"/>
  <c r="CB7547" i="1"/>
  <c r="CB7505" i="1"/>
  <c r="CB9922" i="1"/>
  <c r="Y1991" i="1"/>
  <c r="Y3064" i="1"/>
  <c r="CB5451" i="1"/>
  <c r="Y4103" i="1"/>
  <c r="CB5436" i="1"/>
  <c r="CB7175" i="1"/>
  <c r="CB8087" i="1"/>
  <c r="Y672" i="1"/>
  <c r="Y2367" i="1"/>
  <c r="Y2458" i="1"/>
  <c r="Y5045" i="1"/>
  <c r="CB7853" i="1"/>
  <c r="CB8421" i="1"/>
  <c r="CB7811" i="1"/>
  <c r="CB7297" i="1"/>
  <c r="Y1403" i="1"/>
  <c r="Y3795" i="1"/>
  <c r="CB7343" i="1"/>
  <c r="CB9854" i="1"/>
  <c r="Y1312" i="1"/>
  <c r="Y5140" i="1"/>
  <c r="Y5224" i="1"/>
  <c r="CB5665" i="1"/>
  <c r="CB8155" i="1"/>
  <c r="CB8423" i="1"/>
  <c r="Y2081" i="1"/>
  <c r="Y3989" i="1"/>
  <c r="CB5836" i="1"/>
  <c r="CB6571" i="1"/>
  <c r="CB9189" i="1"/>
  <c r="CB8321" i="1"/>
  <c r="CB7842" i="1"/>
  <c r="Y1710" i="1"/>
  <c r="Y1645" i="1"/>
  <c r="Y4136" i="1"/>
  <c r="Y5164" i="1"/>
  <c r="Y4036" i="1"/>
  <c r="CB8068" i="1"/>
  <c r="CB9833" i="1"/>
  <c r="CB9574" i="1"/>
  <c r="CB9481" i="1"/>
  <c r="Y2600" i="1"/>
  <c r="Y3694" i="1"/>
  <c r="CB5563" i="1"/>
  <c r="CB6415" i="1"/>
  <c r="CB9373" i="1"/>
  <c r="CB8872" i="1"/>
  <c r="CB8653" i="1"/>
  <c r="CB8468" i="1"/>
  <c r="CB9009" i="1"/>
  <c r="CB9859" i="1"/>
  <c r="Y770" i="1"/>
  <c r="Y1640" i="1"/>
  <c r="Y2728" i="1"/>
  <c r="CB6002" i="1"/>
  <c r="Y5383" i="1"/>
  <c r="Y4284" i="1"/>
  <c r="CB6934" i="1"/>
  <c r="CB6476" i="1"/>
  <c r="CB9030" i="1"/>
  <c r="CB7329" i="1"/>
  <c r="CB9998" i="1"/>
  <c r="CB9825" i="1"/>
  <c r="CB9803" i="1"/>
  <c r="Y896" i="1"/>
  <c r="Y2626" i="1"/>
  <c r="Y1945" i="1"/>
  <c r="Y1756" i="1"/>
  <c r="Y3748" i="1"/>
  <c r="Y3310" i="1"/>
  <c r="Y2802" i="1"/>
  <c r="Y4859" i="1"/>
  <c r="Y4883" i="1"/>
  <c r="CB5799" i="1"/>
  <c r="Y5550" i="1"/>
  <c r="CB5712" i="1"/>
  <c r="CB6717" i="1"/>
  <c r="CB5769" i="1"/>
  <c r="Y4436" i="1"/>
  <c r="CB5812" i="1"/>
  <c r="CB9172" i="1"/>
  <c r="CB8758" i="1"/>
  <c r="CB8544" i="1"/>
  <c r="CB8608" i="1"/>
  <c r="Y2188" i="1"/>
  <c r="Y2121" i="1"/>
  <c r="Y1407" i="1"/>
  <c r="Y2947" i="1"/>
  <c r="CB5549" i="1"/>
  <c r="Y4023" i="1"/>
  <c r="Y3670" i="1"/>
  <c r="Y3443" i="1"/>
  <c r="CB5713" i="1"/>
  <c r="CB6395" i="1"/>
  <c r="Y5003" i="1"/>
  <c r="CB8198" i="1"/>
  <c r="CB8885" i="1"/>
  <c r="CB10008" i="1"/>
  <c r="CB8288" i="1"/>
  <c r="Y626" i="1"/>
  <c r="Y943" i="1"/>
  <c r="Y2848" i="1"/>
  <c r="Y2930" i="1"/>
  <c r="CB5874" i="1"/>
  <c r="Y4786" i="1"/>
  <c r="Y5368" i="1"/>
  <c r="Y4639" i="1"/>
  <c r="CB5878" i="1"/>
  <c r="Y4891" i="1"/>
  <c r="CB7526" i="1"/>
  <c r="CB7225" i="1"/>
  <c r="CB7664" i="1"/>
  <c r="CB7660" i="1"/>
  <c r="CB8973" i="1"/>
  <c r="CB6799" i="1"/>
  <c r="CB9494" i="1"/>
  <c r="CB8905" i="1"/>
  <c r="CB8739" i="1"/>
  <c r="Y1056" i="1"/>
  <c r="Y2338" i="1"/>
  <c r="CB8958" i="1"/>
  <c r="CB10004" i="1"/>
  <c r="Y821" i="1"/>
  <c r="Y1085" i="1"/>
  <c r="Y631" i="1"/>
  <c r="Y772" i="1"/>
  <c r="Y2334" i="1"/>
  <c r="Y2310" i="1"/>
  <c r="Y1541" i="1"/>
  <c r="Y2243" i="1"/>
  <c r="Y1763" i="1"/>
  <c r="Y3077" i="1"/>
  <c r="Y1731" i="1"/>
  <c r="Y5219" i="1"/>
  <c r="CB5879" i="1"/>
  <c r="Y4572" i="1"/>
  <c r="Y2000" i="1"/>
  <c r="Y5372" i="1"/>
  <c r="Y3899" i="1"/>
  <c r="Y5084" i="1"/>
  <c r="Y3591" i="1"/>
  <c r="Y5543" i="1"/>
  <c r="CB6537" i="1"/>
  <c r="CB6562" i="1"/>
  <c r="Y5324" i="1"/>
  <c r="Y3906" i="1"/>
  <c r="CB7352" i="1"/>
  <c r="CB9220" i="1"/>
  <c r="CB7527" i="1"/>
  <c r="CB8367" i="1"/>
  <c r="CB7877" i="1"/>
  <c r="CB9029" i="1"/>
  <c r="CB7810" i="1"/>
  <c r="CB8672" i="1"/>
  <c r="CB6284" i="1"/>
  <c r="CB8734" i="1"/>
  <c r="CB9755" i="1"/>
  <c r="CB7461" i="1"/>
  <c r="CB9966" i="1"/>
  <c r="CB8624" i="1"/>
  <c r="CB7834" i="1"/>
  <c r="Y2268" i="1"/>
  <c r="Y1376" i="1"/>
  <c r="CB5715" i="1"/>
  <c r="Y5499" i="1"/>
  <c r="Y3791" i="1"/>
  <c r="CB5625" i="1"/>
  <c r="Y4811" i="1"/>
  <c r="Y4189" i="1"/>
  <c r="Y3159" i="1"/>
  <c r="CB6441" i="1"/>
  <c r="CB6645" i="1"/>
  <c r="CB7523" i="1"/>
  <c r="Y3287" i="1"/>
  <c r="CB8827" i="1"/>
  <c r="CB8203" i="1"/>
  <c r="CB7052" i="1"/>
  <c r="CB5655" i="1"/>
  <c r="CB7809" i="1"/>
  <c r="CB8671" i="1"/>
  <c r="CB7001" i="1"/>
  <c r="CB7805" i="1"/>
  <c r="CB8951" i="1"/>
  <c r="CB8259" i="1"/>
  <c r="CB7392" i="1"/>
  <c r="CB8219" i="1"/>
  <c r="CB8813" i="1"/>
  <c r="CB9981" i="1"/>
  <c r="CB7038" i="1"/>
  <c r="Y1584" i="1"/>
  <c r="Y1368" i="1"/>
  <c r="Y2874" i="1"/>
  <c r="Y1732" i="1"/>
  <c r="Y1350" i="1"/>
  <c r="Y2351" i="1"/>
  <c r="Y1682" i="1"/>
  <c r="Y2863" i="1"/>
  <c r="Y2838" i="1"/>
  <c r="CB6084" i="1"/>
  <c r="Y3609" i="1"/>
  <c r="Y4563" i="1"/>
  <c r="CB5164" i="1"/>
  <c r="CB6063" i="1"/>
  <c r="CB5153" i="1"/>
  <c r="Y2082" i="1"/>
  <c r="CB5964" i="1"/>
  <c r="Y3414" i="1"/>
  <c r="Y4599" i="1"/>
  <c r="CB6016" i="1"/>
  <c r="Y4763" i="1"/>
  <c r="CB6220" i="1"/>
  <c r="CB6146" i="1"/>
  <c r="Y4066" i="1"/>
  <c r="CB6505" i="1"/>
  <c r="CB6807" i="1"/>
  <c r="CB7808" i="1"/>
  <c r="Y3078" i="1"/>
  <c r="Y3262" i="1"/>
  <c r="CB9238" i="1"/>
  <c r="CB7941" i="1"/>
  <c r="CB6205" i="1"/>
  <c r="CB8477" i="1"/>
  <c r="CB9497" i="1"/>
  <c r="CB8355" i="1"/>
  <c r="CB9205" i="1"/>
  <c r="CB8006" i="1"/>
  <c r="CB8857" i="1"/>
  <c r="Y3290" i="1"/>
  <c r="CB8016" i="1"/>
  <c r="CB9845" i="1"/>
  <c r="CB8229" i="1"/>
  <c r="CB9931" i="1"/>
  <c r="Y3695" i="1"/>
  <c r="Y827" i="1"/>
  <c r="Y909" i="1"/>
  <c r="Y582" i="1"/>
  <c r="Y1267" i="1"/>
  <c r="Y1030" i="1"/>
  <c r="Y2394" i="1"/>
  <c r="Y1743" i="1"/>
  <c r="Y2622" i="1"/>
  <c r="Y1910" i="1"/>
  <c r="Y2857" i="1"/>
  <c r="Y2140" i="1"/>
  <c r="Y2522" i="1"/>
  <c r="Y2479" i="1"/>
  <c r="Y4328" i="1"/>
  <c r="CB5205" i="1"/>
  <c r="CB6022" i="1"/>
  <c r="Y3713" i="1"/>
  <c r="Y4994" i="1"/>
  <c r="Y3210" i="1"/>
  <c r="Y4007" i="1"/>
  <c r="Y5287" i="1"/>
  <c r="CB5963" i="1"/>
  <c r="Y4913" i="1"/>
  <c r="Y3367" i="1"/>
  <c r="Y4569" i="1"/>
  <c r="Y5495" i="1"/>
  <c r="Y3716" i="1"/>
  <c r="Y5407" i="1"/>
  <c r="Y5271" i="1"/>
  <c r="CB6494" i="1"/>
  <c r="CB6123" i="1"/>
  <c r="Y4263" i="1"/>
  <c r="CB6031" i="1"/>
  <c r="Y4828" i="1"/>
  <c r="CB5340" i="1"/>
  <c r="Y5345" i="1"/>
  <c r="CB7357" i="1"/>
  <c r="CB8099" i="1"/>
  <c r="CB8963" i="1"/>
  <c r="CB9186" i="1"/>
  <c r="CB9222" i="1"/>
  <c r="CB9218" i="1"/>
  <c r="CB8156" i="1"/>
  <c r="CB9031" i="1"/>
  <c r="CB8075" i="1"/>
  <c r="Y2386" i="1"/>
  <c r="CB9967" i="1"/>
  <c r="CB7263" i="1"/>
  <c r="CB9713" i="1"/>
  <c r="CB9813" i="1"/>
  <c r="CB7617" i="1"/>
  <c r="CB7698" i="1"/>
  <c r="Y654" i="1"/>
  <c r="Y845" i="1"/>
  <c r="Y630" i="1"/>
  <c r="Y877" i="1"/>
  <c r="Y1162" i="1"/>
  <c r="Y1926" i="1"/>
  <c r="Y1838" i="1"/>
  <c r="Y2322" i="1"/>
  <c r="Y1922" i="1"/>
  <c r="Y2145" i="1"/>
  <c r="Y3007" i="1"/>
  <c r="Y2550" i="1"/>
  <c r="Y2130" i="1"/>
  <c r="Y2585" i="1"/>
  <c r="Y4061" i="1"/>
  <c r="Y5115" i="1"/>
  <c r="Y3254" i="1"/>
  <c r="CB5211" i="1"/>
  <c r="CB5994" i="1"/>
  <c r="Y3729" i="1"/>
  <c r="Y4607" i="1"/>
  <c r="Y5522" i="1"/>
  <c r="CB5469" i="1"/>
  <c r="Y3510" i="1"/>
  <c r="Y4942" i="1"/>
  <c r="CB6052" i="1"/>
  <c r="CB5165" i="1"/>
  <c r="Y1449" i="1"/>
  <c r="Y3721" i="1"/>
  <c r="Y5260" i="1"/>
  <c r="CB5736" i="1"/>
  <c r="Y3044" i="1"/>
  <c r="CB5558" i="1"/>
  <c r="CB6273" i="1"/>
  <c r="Y4570" i="1"/>
  <c r="CB8556" i="1"/>
  <c r="CB9416" i="1"/>
  <c r="CB7109" i="1"/>
  <c r="CB8375" i="1"/>
  <c r="CB6927" i="1"/>
  <c r="CB7822" i="1"/>
  <c r="CB8688" i="1"/>
  <c r="CB7488" i="1"/>
  <c r="CB8684" i="1"/>
  <c r="Y3270" i="1"/>
  <c r="CB6810" i="1"/>
  <c r="CB7955" i="1"/>
  <c r="CB8820" i="1"/>
  <c r="Y3950" i="1"/>
  <c r="CB7398" i="1"/>
  <c r="CB8205" i="1"/>
  <c r="CB9087" i="1"/>
  <c r="CB7797" i="1"/>
  <c r="CB8659" i="1"/>
  <c r="Y5014" i="1"/>
  <c r="CB8883" i="1"/>
  <c r="CB7367" i="1"/>
  <c r="CB9526" i="1"/>
  <c r="CB9158" i="1"/>
  <c r="CB9738" i="1"/>
  <c r="Y574" i="1"/>
  <c r="Y642" i="1"/>
  <c r="Y1134" i="1"/>
  <c r="Y1759" i="1"/>
  <c r="Y2529" i="1"/>
  <c r="Y1633" i="1"/>
  <c r="Y2776" i="1"/>
  <c r="Y2384" i="1"/>
  <c r="Y2074" i="1"/>
  <c r="Y2011" i="1"/>
  <c r="Y843" i="1"/>
  <c r="Y2271" i="1"/>
  <c r="Y1419" i="1"/>
  <c r="Y2697" i="1"/>
  <c r="Y2136" i="1"/>
  <c r="Y3814" i="1"/>
  <c r="Y4887" i="1"/>
  <c r="CB5789" i="1"/>
  <c r="Y3415" i="1"/>
  <c r="Y4364" i="1"/>
  <c r="CB5223" i="1"/>
  <c r="Y3259" i="1"/>
  <c r="Y4434" i="1"/>
  <c r="Y2314" i="1"/>
  <c r="Y891" i="1"/>
  <c r="Y3919" i="1"/>
  <c r="Y5251" i="1"/>
  <c r="CB5184" i="1"/>
  <c r="Y1948" i="1"/>
  <c r="Y3946" i="1"/>
  <c r="CB5753" i="1"/>
  <c r="CB5685" i="1"/>
  <c r="Y4507" i="1"/>
  <c r="CB6196" i="1"/>
  <c r="Y3565" i="1"/>
  <c r="CB6206" i="1"/>
  <c r="CB8103" i="1"/>
  <c r="CB9111" i="1"/>
  <c r="CB6795" i="1"/>
  <c r="Y5090" i="1"/>
  <c r="CB7503" i="1"/>
  <c r="CB8557" i="1"/>
  <c r="CB9417" i="1"/>
  <c r="CB7149" i="1"/>
  <c r="CB8331" i="1"/>
  <c r="CB9208" i="1"/>
  <c r="Y3589" i="1"/>
  <c r="CB7403" i="1"/>
  <c r="CB8377" i="1"/>
  <c r="CB9388" i="1"/>
  <c r="CB6998" i="1"/>
  <c r="CB8092" i="1"/>
  <c r="CB9096" i="1"/>
  <c r="CB6819" i="1"/>
  <c r="CB7911" i="1"/>
  <c r="CB8913" i="1"/>
  <c r="CB8700" i="1"/>
  <c r="CB8774" i="1"/>
  <c r="CB9954" i="1"/>
  <c r="CB7153" i="1"/>
  <c r="CB8822" i="1"/>
  <c r="CB9783" i="1"/>
  <c r="CB7511" i="1"/>
  <c r="CB8515" i="1"/>
  <c r="Y1305" i="1"/>
  <c r="Y1150" i="1"/>
  <c r="Y1184" i="1"/>
  <c r="Y838" i="1"/>
  <c r="Y1284" i="1"/>
  <c r="Y1377" i="1"/>
  <c r="Y2412" i="1"/>
  <c r="Y1850" i="1"/>
  <c r="Y1373" i="1"/>
  <c r="Y2442" i="1"/>
  <c r="Y2281" i="1"/>
  <c r="Y1693" i="1"/>
  <c r="Y3708" i="1"/>
  <c r="Y4754" i="1"/>
  <c r="CB5468" i="1"/>
  <c r="Y3147" i="1"/>
  <c r="Y4371" i="1"/>
  <c r="CB6072" i="1"/>
  <c r="Y5168" i="1"/>
  <c r="Y3371" i="1"/>
  <c r="CB5620" i="1"/>
  <c r="Y3955" i="1"/>
  <c r="Y5124" i="1"/>
  <c r="CB6037" i="1"/>
  <c r="CB5264" i="1"/>
  <c r="Y5163" i="1"/>
  <c r="Y3657" i="1"/>
  <c r="CB6422" i="1"/>
  <c r="CB6105" i="1"/>
  <c r="CB6103" i="1"/>
  <c r="CB7005" i="1"/>
  <c r="CB8284" i="1"/>
  <c r="CB7122" i="1"/>
  <c r="CB7967" i="1"/>
  <c r="CB8836" i="1"/>
  <c r="CB8008" i="1"/>
  <c r="CB6543" i="1"/>
  <c r="CB7845" i="1"/>
  <c r="Y3406" i="1"/>
  <c r="CB7327" i="1"/>
  <c r="CB8195" i="1"/>
  <c r="CB9077" i="1"/>
  <c r="CB6823" i="1"/>
  <c r="CB8136" i="1"/>
  <c r="CB6966" i="1"/>
  <c r="CB7408" i="1"/>
  <c r="CB8536" i="1"/>
  <c r="CB9401" i="1"/>
  <c r="CB8101" i="1"/>
  <c r="CB8965" i="1"/>
  <c r="CB7775" i="1"/>
  <c r="CB8641" i="1"/>
  <c r="CB9615" i="1"/>
  <c r="CB9941" i="1"/>
  <c r="CB8796" i="1"/>
  <c r="CB9674" i="1"/>
  <c r="CB9940" i="1"/>
  <c r="CB7560" i="1"/>
  <c r="Y1263" i="1"/>
  <c r="Y2165" i="1"/>
  <c r="Y3213" i="1"/>
  <c r="CB5503" i="1"/>
  <c r="CB5238" i="1"/>
  <c r="Y3285" i="1"/>
  <c r="Y5129" i="1"/>
  <c r="Y4230" i="1"/>
  <c r="CB5284" i="1"/>
  <c r="CB6166" i="1"/>
  <c r="Y1621" i="1"/>
  <c r="Y3286" i="1"/>
  <c r="Y3758" i="1"/>
  <c r="CB7264" i="1"/>
  <c r="CB8162" i="1"/>
  <c r="CB9011" i="1"/>
  <c r="CB6835" i="1"/>
  <c r="CB9378" i="1"/>
  <c r="CB7195" i="1"/>
  <c r="CB8009" i="1"/>
  <c r="CB8999" i="1"/>
  <c r="CB9270" i="1"/>
  <c r="CB7549" i="1"/>
  <c r="CB9266" i="1"/>
  <c r="CB7159" i="1"/>
  <c r="CB8074" i="1"/>
  <c r="CB8935" i="1"/>
  <c r="CB8592" i="1"/>
  <c r="CB9789" i="1"/>
  <c r="CB9778" i="1"/>
  <c r="CB7346" i="1"/>
  <c r="Y787" i="1"/>
  <c r="Y978" i="1"/>
  <c r="Y1729" i="1"/>
  <c r="Y2720" i="1"/>
  <c r="Y1577" i="1"/>
  <c r="Y2785" i="1"/>
  <c r="Y4242" i="1"/>
  <c r="Y5481" i="1"/>
  <c r="CB5940" i="1"/>
  <c r="Y2348" i="1"/>
  <c r="Y3279" i="1"/>
  <c r="Y4038" i="1"/>
  <c r="Y4923" i="1"/>
  <c r="Y3422" i="1"/>
  <c r="Y3328" i="1"/>
  <c r="Y4555" i="1"/>
  <c r="Y5532" i="1"/>
  <c r="CB6493" i="1"/>
  <c r="Y4771" i="1"/>
  <c r="CB6591" i="1"/>
  <c r="CB9006" i="1"/>
  <c r="CB7881" i="1"/>
  <c r="CB8736" i="1"/>
  <c r="CB8435" i="1"/>
  <c r="CB9308" i="1"/>
  <c r="CB6582" i="1"/>
  <c r="CB8445" i="1"/>
  <c r="Y2604" i="1"/>
  <c r="CB7564" i="1"/>
  <c r="CB8409" i="1"/>
  <c r="CB9279" i="1"/>
  <c r="CB7554" i="1"/>
  <c r="CB8699" i="1"/>
  <c r="CB9864" i="1"/>
  <c r="CB8537" i="1"/>
  <c r="CB8247" i="1"/>
  <c r="CB9766" i="1"/>
  <c r="CB7031" i="1"/>
  <c r="CB8870" i="1"/>
  <c r="CB9838" i="1"/>
  <c r="Y663" i="1"/>
  <c r="Y1336" i="1"/>
  <c r="Y864" i="1"/>
  <c r="Y1000" i="1"/>
  <c r="Y2688" i="1"/>
  <c r="Y1761" i="1"/>
  <c r="Y1876" i="1"/>
  <c r="Y1588" i="1"/>
  <c r="Y2948" i="1"/>
  <c r="Y3597" i="1"/>
  <c r="CB5490" i="1"/>
  <c r="Y3674" i="1"/>
  <c r="Y5094" i="1"/>
  <c r="Y3426" i="1"/>
  <c r="Y4279" i="1"/>
  <c r="Y1736" i="1"/>
  <c r="Y4029" i="1"/>
  <c r="Y2090" i="1"/>
  <c r="Y3971" i="1"/>
  <c r="CB5393" i="1"/>
  <c r="Y4560" i="1"/>
  <c r="CB5312" i="1"/>
  <c r="Y4591" i="1"/>
  <c r="Y4661" i="1"/>
  <c r="CB5454" i="1"/>
  <c r="Y3434" i="1"/>
  <c r="CB6259" i="1"/>
  <c r="Y3900" i="1"/>
  <c r="CB5993" i="1"/>
  <c r="Y3427" i="1"/>
  <c r="CB6124" i="1"/>
  <c r="Y4231" i="1"/>
  <c r="CB6752" i="1"/>
  <c r="CB7442" i="1"/>
  <c r="CB8615" i="1"/>
  <c r="CB9477" i="1"/>
  <c r="CB8289" i="1"/>
  <c r="CB9159" i="1"/>
  <c r="CB6847" i="1"/>
  <c r="CB7745" i="1"/>
  <c r="CB8607" i="1"/>
  <c r="CB9469" i="1"/>
  <c r="CB8158" i="1"/>
  <c r="CB9033" i="1"/>
  <c r="CB5716" i="1"/>
  <c r="Y4079" i="1"/>
  <c r="CB7474" i="1"/>
  <c r="CB8313" i="1"/>
  <c r="CB9169" i="1"/>
  <c r="CB6817" i="1"/>
  <c r="CB7222" i="1"/>
  <c r="CB8128" i="1"/>
  <c r="CB9004" i="1"/>
  <c r="CB5682" i="1"/>
  <c r="Y4094" i="1"/>
  <c r="CB9763" i="1"/>
  <c r="CB9960" i="1"/>
  <c r="CB9618" i="1"/>
  <c r="CB9753" i="1"/>
  <c r="CB10067" i="1"/>
  <c r="CB7766" i="1"/>
  <c r="CB9507" i="1"/>
  <c r="CB9979" i="1"/>
  <c r="CB8783" i="1"/>
  <c r="Y664" i="1"/>
  <c r="Y1248" i="1"/>
  <c r="Y751" i="1"/>
  <c r="Y1094" i="1"/>
  <c r="Y1534" i="1"/>
  <c r="Y2638" i="1"/>
  <c r="Y1606" i="1"/>
  <c r="Y1406" i="1"/>
  <c r="Y2878" i="1"/>
  <c r="Y1886" i="1"/>
  <c r="Y2830" i="1"/>
  <c r="Y3094" i="1"/>
  <c r="Y2623" i="1"/>
  <c r="Y1866" i="1"/>
  <c r="Y3030" i="1"/>
  <c r="Y2398" i="1"/>
  <c r="Y3648" i="1"/>
  <c r="Y5360" i="1"/>
  <c r="CB5866" i="1"/>
  <c r="Y3508" i="1"/>
  <c r="CB5572" i="1"/>
  <c r="Y3825" i="1"/>
  <c r="Y3583" i="1"/>
  <c r="Y4545" i="1"/>
  <c r="CB5147" i="1"/>
  <c r="Y3200" i="1"/>
  <c r="Y4775" i="1"/>
  <c r="CB5323" i="1"/>
  <c r="Y2296" i="1"/>
  <c r="Y4987" i="1"/>
  <c r="CB5823" i="1"/>
  <c r="Y3387" i="1"/>
  <c r="CB5318" i="1"/>
  <c r="Y4497" i="1"/>
  <c r="CB6398" i="1"/>
  <c r="CB6775" i="1"/>
  <c r="CB6290" i="1"/>
  <c r="CB7930" i="1"/>
  <c r="CB8792" i="1"/>
  <c r="CB7749" i="1"/>
  <c r="CB8611" i="1"/>
  <c r="CB8507" i="1"/>
  <c r="CB9360" i="1"/>
  <c r="CB7282" i="1"/>
  <c r="CB6761" i="1"/>
  <c r="Y3271" i="1"/>
  <c r="CB7370" i="1"/>
  <c r="CB8499" i="1"/>
  <c r="CB7376" i="1"/>
  <c r="CB8359" i="1"/>
  <c r="CB8173" i="1"/>
  <c r="CB9183" i="1"/>
  <c r="CB6954" i="1"/>
  <c r="CB7843" i="1"/>
  <c r="CB8708" i="1"/>
  <c r="CB9545" i="1"/>
  <c r="CB7757" i="1"/>
  <c r="CB6625" i="1"/>
  <c r="CB7178" i="1"/>
  <c r="CB7889" i="1"/>
  <c r="CB8835" i="1"/>
  <c r="Y1337" i="1"/>
  <c r="Y690" i="1"/>
  <c r="Y2170" i="1"/>
  <c r="Y1208" i="1"/>
  <c r="Y1073" i="1"/>
  <c r="Y2346" i="1"/>
  <c r="Y2514" i="1"/>
  <c r="Y2467" i="1"/>
  <c r="Y2094" i="1"/>
  <c r="Y2681" i="1"/>
  <c r="Y3424" i="1"/>
  <c r="Y4316" i="1"/>
  <c r="CB5308" i="1"/>
  <c r="Y2203" i="1"/>
  <c r="Y4323" i="1"/>
  <c r="Y5366" i="1"/>
  <c r="CB5818" i="1"/>
  <c r="Y5214" i="1"/>
  <c r="Y2866" i="1"/>
  <c r="CB5952" i="1"/>
  <c r="Y3890" i="1"/>
  <c r="CB6024" i="1"/>
  <c r="CB5471" i="1"/>
  <c r="Y1810" i="1"/>
  <c r="Y3882" i="1"/>
  <c r="Y5230" i="1"/>
  <c r="CB5955" i="1"/>
  <c r="Y4838" i="1"/>
  <c r="Y4372" i="1"/>
  <c r="CB6499" i="1"/>
  <c r="Y5536" i="1"/>
  <c r="Y2847" i="1"/>
  <c r="CB6215" i="1"/>
  <c r="Y4802" i="1"/>
  <c r="CB6610" i="1"/>
  <c r="Y2573" i="1"/>
  <c r="CB5841" i="1"/>
  <c r="CB6366" i="1"/>
  <c r="Y4709" i="1"/>
  <c r="Y1830" i="1"/>
  <c r="Y5135" i="1"/>
  <c r="CB7613" i="1"/>
  <c r="CB8775" i="1"/>
  <c r="CB5130" i="1"/>
  <c r="CB7940" i="1"/>
  <c r="CB8797" i="1"/>
  <c r="CB8362" i="1"/>
  <c r="CB9225" i="1"/>
  <c r="CB7288" i="1"/>
  <c r="CB8290" i="1"/>
  <c r="CB9160" i="1"/>
  <c r="CB6671" i="1"/>
  <c r="CB7932" i="1"/>
  <c r="CB8929" i="1"/>
  <c r="CB7792" i="1"/>
  <c r="CB8658" i="1"/>
  <c r="CB7892" i="1"/>
  <c r="CB8764" i="1"/>
  <c r="Y3555" i="1"/>
  <c r="CB8428" i="1"/>
  <c r="CB9297" i="1"/>
  <c r="CB9820" i="1"/>
  <c r="CB9533" i="1"/>
  <c r="CB9570" i="1"/>
  <c r="Y687" i="1"/>
  <c r="Y767" i="1"/>
  <c r="Y874" i="1"/>
  <c r="Y1572" i="1"/>
  <c r="Y1660" i="1"/>
  <c r="Y1395" i="1"/>
  <c r="Y1906" i="1"/>
  <c r="Y2836" i="1"/>
  <c r="Y2693" i="1"/>
  <c r="CB5983" i="1"/>
  <c r="Y4151" i="1"/>
  <c r="Y5243" i="1"/>
  <c r="CB5674" i="1"/>
  <c r="Y3819" i="1"/>
  <c r="Y4846" i="1"/>
  <c r="Y3760" i="1"/>
  <c r="Y4535" i="1"/>
  <c r="Y2602" i="1"/>
  <c r="Y5030" i="1"/>
  <c r="Y3547" i="1"/>
  <c r="Y4611" i="1"/>
  <c r="CB5307" i="1"/>
  <c r="Y5272" i="1"/>
  <c r="CB5982" i="1"/>
  <c r="CB6592" i="1"/>
  <c r="CB5617" i="1"/>
  <c r="Y3117" i="1"/>
  <c r="CB6459" i="1"/>
  <c r="Y3842" i="1"/>
  <c r="CB7299" i="1"/>
  <c r="CB8357" i="1"/>
  <c r="CB9347" i="1"/>
  <c r="CB7271" i="1"/>
  <c r="CB8344" i="1"/>
  <c r="CB9343" i="1"/>
  <c r="CB6971" i="1"/>
  <c r="CB7832" i="1"/>
  <c r="CB8191" i="1"/>
  <c r="CB9047" i="1"/>
  <c r="CB6118" i="1"/>
  <c r="Y4950" i="1"/>
  <c r="CB9318" i="1"/>
  <c r="CB9026" i="1"/>
  <c r="CB8839" i="1"/>
  <c r="CB10058" i="1"/>
  <c r="CB7739" i="1"/>
  <c r="CB7218" i="1"/>
  <c r="CB7426" i="1"/>
  <c r="CB8637" i="1"/>
  <c r="CB9822" i="1"/>
  <c r="CB9746" i="1"/>
  <c r="CB10030" i="1"/>
  <c r="CB9370" i="1"/>
  <c r="CB7127" i="1"/>
  <c r="CB7303" i="1"/>
  <c r="CB9537" i="1"/>
  <c r="CB9898" i="1"/>
  <c r="CB6091" i="1"/>
  <c r="Y628" i="1"/>
  <c r="Y1072" i="1"/>
  <c r="Y1816" i="1"/>
  <c r="Y2909" i="1"/>
  <c r="Y3039" i="1"/>
  <c r="Y2035" i="1"/>
  <c r="Y1394" i="1"/>
  <c r="Y2286" i="1"/>
  <c r="Y3104" i="1"/>
  <c r="Y3115" i="1"/>
  <c r="Y2184" i="1"/>
  <c r="Y1708" i="1"/>
  <c r="Y2754" i="1"/>
  <c r="Y1741" i="1"/>
  <c r="Y2267" i="1"/>
  <c r="Y3060" i="1"/>
  <c r="Y4006" i="1"/>
  <c r="Y4812" i="1"/>
  <c r="Y5455" i="1"/>
  <c r="CB5771" i="1"/>
  <c r="Y3628" i="1"/>
  <c r="Y4675" i="1"/>
  <c r="CB5267" i="1"/>
  <c r="CB5925" i="1"/>
  <c r="Y3436" i="1"/>
  <c r="Y4313" i="1"/>
  <c r="CB5875" i="1"/>
  <c r="Y5322" i="1"/>
  <c r="Y3986" i="1"/>
  <c r="Y5508" i="1"/>
  <c r="Y1385" i="1"/>
  <c r="CB5337" i="1"/>
  <c r="CB5693" i="1"/>
  <c r="CB6519" i="1"/>
  <c r="Y5519" i="1"/>
  <c r="Y4031" i="1"/>
  <c r="CB6217" i="1"/>
  <c r="Y4310" i="1"/>
  <c r="CB6577" i="1"/>
  <c r="CB6275" i="1"/>
  <c r="CB8488" i="1"/>
  <c r="CB7320" i="1"/>
  <c r="CB8597" i="1"/>
  <c r="CB9460" i="1"/>
  <c r="CB7162" i="1"/>
  <c r="CB8194" i="1"/>
  <c r="CB9046" i="1"/>
  <c r="CB6707" i="1"/>
  <c r="CB7968" i="1"/>
  <c r="CB8837" i="1"/>
  <c r="CB7215" i="1"/>
  <c r="CB8032" i="1"/>
  <c r="CB7769" i="1"/>
  <c r="CB8912" i="1"/>
  <c r="CB6355" i="1"/>
  <c r="CB7435" i="1"/>
  <c r="CB8287" i="1"/>
  <c r="CB9161" i="1"/>
  <c r="CB7584" i="1"/>
  <c r="CB8450" i="1"/>
  <c r="CB9301" i="1"/>
  <c r="CB7184" i="1"/>
  <c r="CB9262" i="1"/>
  <c r="Y5333" i="1"/>
  <c r="CB9053" i="1"/>
  <c r="Y819" i="1"/>
  <c r="Y2813" i="1"/>
  <c r="CB5703" i="1"/>
  <c r="Y4564" i="1"/>
  <c r="CB9248" i="1"/>
  <c r="CB9562" i="1"/>
  <c r="Y3970" i="1"/>
  <c r="Y3197" i="1"/>
  <c r="CB9680" i="1"/>
  <c r="CB8542" i="1"/>
  <c r="Y4352" i="1"/>
  <c r="CB5615" i="1"/>
  <c r="CB6409" i="1"/>
  <c r="CB7989" i="1"/>
  <c r="CB9971" i="1"/>
  <c r="Y2340" i="1"/>
  <c r="Y4479" i="1"/>
  <c r="CB7432" i="1"/>
  <c r="CB7851" i="1"/>
  <c r="Y1750" i="1"/>
  <c r="Y5218" i="1"/>
  <c r="Y5460" i="1"/>
  <c r="CB7715" i="1"/>
  <c r="CB8619" i="1"/>
  <c r="Y2787" i="1"/>
  <c r="Y4271" i="1"/>
  <c r="Y3018" i="1"/>
  <c r="Y4795" i="1"/>
  <c r="CB8890" i="1"/>
  <c r="CB9632" i="1"/>
  <c r="CB8188" i="1"/>
  <c r="Y2793" i="1"/>
  <c r="CB8296" i="1"/>
  <c r="Y3880" i="1"/>
  <c r="CB5822" i="1"/>
  <c r="CB6703" i="1"/>
  <c r="CB6135" i="1"/>
  <c r="CB9646" i="1"/>
  <c r="Y1525" i="1"/>
  <c r="Y4889" i="1"/>
  <c r="CB7193" i="1"/>
  <c r="CB7480" i="1"/>
  <c r="Y2393" i="1"/>
  <c r="CB8497" i="1"/>
  <c r="CB10028" i="1"/>
  <c r="CB5597" i="1"/>
  <c r="Y4855" i="1"/>
  <c r="Y3407" i="1"/>
  <c r="CB5213" i="1"/>
  <c r="CB7735" i="1"/>
  <c r="Y3379" i="1"/>
  <c r="CB7082" i="1"/>
  <c r="CB8934" i="1"/>
  <c r="CB8953" i="1"/>
  <c r="Y1239" i="1"/>
  <c r="Y806" i="1"/>
  <c r="Y3847" i="1"/>
  <c r="CB7669" i="1"/>
  <c r="CB6871" i="1"/>
  <c r="Y1797" i="1"/>
  <c r="CB5395" i="1"/>
  <c r="Y4667" i="1"/>
  <c r="CB9129" i="1"/>
  <c r="CB9100" i="1"/>
  <c r="Y1613" i="1"/>
  <c r="Y1566" i="1"/>
  <c r="Y4133" i="1"/>
  <c r="CB7375" i="1"/>
  <c r="CB9113" i="1"/>
  <c r="CB9962" i="1"/>
  <c r="Y3084" i="1"/>
  <c r="CB6777" i="1"/>
  <c r="Y3173" i="1"/>
  <c r="CB5899" i="1"/>
  <c r="CB7047" i="1"/>
  <c r="Y3139" i="1"/>
  <c r="Y3606" i="1"/>
  <c r="Y966" i="1"/>
  <c r="Y906" i="1"/>
  <c r="Y3098" i="1"/>
  <c r="Y2494" i="1"/>
  <c r="Y1501" i="1"/>
  <c r="Y2606" i="1"/>
  <c r="Y1557" i="1"/>
  <c r="Y2460" i="1"/>
  <c r="Y1898" i="1"/>
  <c r="Y3012" i="1"/>
  <c r="Y2358" i="1"/>
  <c r="Y2991" i="1"/>
  <c r="Y1877" i="1"/>
  <c r="Y1090" i="1"/>
  <c r="Y2801" i="1"/>
  <c r="Y3019" i="1"/>
  <c r="Y5378" i="1"/>
  <c r="CB6017" i="1"/>
  <c r="Y4715" i="1"/>
  <c r="CB5339" i="1"/>
  <c r="Y2726" i="1"/>
  <c r="Y4260" i="1"/>
  <c r="CB5152" i="1"/>
  <c r="Y2002" i="1"/>
  <c r="Y1669" i="1"/>
  <c r="Y4058" i="1"/>
  <c r="CB5299" i="1"/>
  <c r="Y3816" i="1"/>
  <c r="Y5363" i="1"/>
  <c r="Y1349" i="1"/>
  <c r="Y3707" i="1"/>
  <c r="Y4806" i="1"/>
  <c r="CB5227" i="1"/>
  <c r="CB5960" i="1"/>
  <c r="Y3142" i="1"/>
  <c r="Y5443" i="1"/>
  <c r="CB6711" i="1"/>
  <c r="CB5437" i="1"/>
  <c r="Y3551" i="1"/>
  <c r="CB6513" i="1"/>
  <c r="CB6197" i="1"/>
  <c r="CB7378" i="1"/>
  <c r="CB6618" i="1"/>
  <c r="CB5621" i="1"/>
  <c r="Y4796" i="1"/>
  <c r="CB8674" i="1"/>
  <c r="CB7622" i="1"/>
  <c r="CB8484" i="1"/>
  <c r="CB9364" i="1"/>
  <c r="CB7659" i="1"/>
  <c r="CB7650" i="1"/>
  <c r="CB8512" i="1"/>
  <c r="CB7123" i="1"/>
  <c r="CB8163" i="1"/>
  <c r="CB9173" i="1"/>
  <c r="CB8798" i="1"/>
  <c r="CB7951" i="1"/>
  <c r="CB8816" i="1"/>
  <c r="CB6153" i="1"/>
  <c r="CB7387" i="1"/>
  <c r="CB7119" i="1"/>
  <c r="CB6782" i="1"/>
  <c r="CB8878" i="1"/>
  <c r="CB8970" i="1"/>
  <c r="CB9994" i="1"/>
  <c r="CB6399" i="1"/>
  <c r="CB9578" i="1"/>
  <c r="CB7644" i="1"/>
  <c r="Y636" i="1"/>
  <c r="Y2193" i="1"/>
  <c r="Y1568" i="1"/>
  <c r="Y1553" i="1"/>
  <c r="Y2996" i="1"/>
  <c r="Y1780" i="1"/>
  <c r="Y1737" i="1"/>
  <c r="CB5989" i="1"/>
  <c r="Y3854" i="1"/>
  <c r="CB5555" i="1"/>
  <c r="Y4063" i="1"/>
  <c r="CB5926" i="1"/>
  <c r="CB5602" i="1"/>
  <c r="Y2470" i="1"/>
  <c r="Y3905" i="1"/>
  <c r="Y4939" i="1"/>
  <c r="Y3579" i="1"/>
  <c r="CB6729" i="1"/>
  <c r="CB5644" i="1"/>
  <c r="CB6778" i="1"/>
  <c r="CB6629" i="1"/>
  <c r="Y3166" i="1"/>
  <c r="CB5894" i="1"/>
  <c r="Y3783" i="1"/>
  <c r="CB6267" i="1"/>
  <c r="CB7971" i="1"/>
  <c r="CB8971" i="1"/>
  <c r="CB7492" i="1"/>
  <c r="CB8348" i="1"/>
  <c r="CB9233" i="1"/>
  <c r="CB7213" i="1"/>
  <c r="CB6802" i="1"/>
  <c r="CB7954" i="1"/>
  <c r="CB8815" i="1"/>
  <c r="Y4630" i="1"/>
  <c r="CB7136" i="1"/>
  <c r="CB8317" i="1"/>
  <c r="CB6959" i="1"/>
  <c r="CB8091" i="1"/>
  <c r="CB9095" i="1"/>
  <c r="CB8404" i="1"/>
  <c r="CB9261" i="1"/>
  <c r="CB7620" i="1"/>
  <c r="CB8486" i="1"/>
  <c r="CB7307" i="1"/>
  <c r="CB8364" i="1"/>
  <c r="CB7112" i="1"/>
  <c r="CB9899" i="1"/>
  <c r="CB9837" i="1"/>
  <c r="CB9344" i="1"/>
  <c r="CB9544" i="1"/>
  <c r="CB9136" i="1"/>
  <c r="CB9891" i="1"/>
  <c r="Y959" i="1"/>
  <c r="Y814" i="1"/>
  <c r="Y2828" i="1"/>
  <c r="Y1456" i="1"/>
  <c r="Y2248" i="1"/>
  <c r="Y3041" i="1"/>
  <c r="Y1692" i="1"/>
  <c r="Y1533" i="1"/>
  <c r="Y4737" i="1"/>
  <c r="Y3219" i="1"/>
  <c r="Y4468" i="1"/>
  <c r="Y3615" i="1"/>
  <c r="Y4441" i="1"/>
  <c r="Y3602" i="1"/>
  <c r="Y4741" i="1"/>
  <c r="CB5679" i="1"/>
  <c r="Y4780" i="1"/>
  <c r="Y4356" i="1"/>
  <c r="CB6784" i="1"/>
  <c r="CB7262" i="1"/>
  <c r="CB5477" i="1"/>
  <c r="Y3333" i="1"/>
  <c r="CB6318" i="1"/>
  <c r="Y5371" i="1"/>
  <c r="CB6704" i="1"/>
  <c r="CB7363" i="1"/>
  <c r="CB9246" i="1"/>
  <c r="Y3575" i="1"/>
  <c r="CB7428" i="1"/>
  <c r="CB8326" i="1"/>
  <c r="CB9195" i="1"/>
  <c r="Y5001" i="1"/>
  <c r="CB7499" i="1"/>
  <c r="CB6587" i="1"/>
  <c r="CB7388" i="1"/>
  <c r="CB8473" i="1"/>
  <c r="CB9476" i="1"/>
  <c r="CB9641" i="1"/>
  <c r="CB7880" i="1"/>
  <c r="CB9819" i="1"/>
  <c r="CB8927" i="1"/>
  <c r="CB9552" i="1"/>
  <c r="CB8306" i="1"/>
  <c r="Y979" i="1"/>
  <c r="Y763" i="1"/>
  <c r="Y960" i="1"/>
  <c r="Y2988" i="1"/>
  <c r="Y1770" i="1"/>
  <c r="Y2860" i="1"/>
  <c r="Y4018" i="1"/>
  <c r="Y5065" i="1"/>
  <c r="Y3397" i="1"/>
  <c r="Y4447" i="1"/>
  <c r="Y5113" i="1"/>
  <c r="Y3453" i="1"/>
  <c r="Y4651" i="1"/>
  <c r="Y4089" i="1"/>
  <c r="CB6301" i="1"/>
  <c r="Y4408" i="1"/>
  <c r="CB6790" i="1"/>
  <c r="CB5663" i="1"/>
  <c r="Y4240" i="1"/>
  <c r="CB6653" i="1"/>
  <c r="CB5770" i="1"/>
  <c r="Y4587" i="1"/>
  <c r="Y4880" i="1"/>
  <c r="Y3391" i="1"/>
  <c r="CB7541" i="1"/>
  <c r="CB8420" i="1"/>
  <c r="CB9285" i="1"/>
  <c r="CB6944" i="1"/>
  <c r="CB7849" i="1"/>
  <c r="CB8989" i="1"/>
  <c r="CB6989" i="1"/>
  <c r="CB7964" i="1"/>
  <c r="CB8833" i="1"/>
  <c r="Y5052" i="1"/>
  <c r="CB8422" i="1"/>
  <c r="CB9283" i="1"/>
  <c r="CB8519" i="1"/>
  <c r="CB9707" i="1"/>
  <c r="CB7004" i="1"/>
  <c r="CB7798" i="1"/>
  <c r="CB7957" i="1"/>
  <c r="CB9539" i="1"/>
  <c r="CB6832" i="1"/>
  <c r="CB7589" i="1"/>
  <c r="Y951" i="1"/>
  <c r="Y2740" i="1"/>
  <c r="Y1777" i="1"/>
  <c r="Y2657" i="1"/>
  <c r="Y1702" i="1"/>
  <c r="Y2896" i="1"/>
  <c r="Y2141" i="1"/>
  <c r="Y2980" i="1"/>
  <c r="Y2366" i="1"/>
  <c r="Y5425" i="1"/>
  <c r="Y4186" i="1"/>
  <c r="CB5406" i="1"/>
  <c r="Y3229" i="1"/>
  <c r="Y4028" i="1"/>
  <c r="CB5739" i="1"/>
  <c r="Y4825" i="1"/>
  <c r="CB5953" i="1"/>
  <c r="Y3630" i="1"/>
  <c r="Y4820" i="1"/>
  <c r="Y3942" i="1"/>
  <c r="Y4759" i="1"/>
  <c r="CB6759" i="1"/>
  <c r="CB6155" i="1"/>
  <c r="Y4044" i="1"/>
  <c r="Y3359" i="1"/>
  <c r="CB6539" i="1"/>
  <c r="Y4275" i="1"/>
  <c r="CB5445" i="1"/>
  <c r="Y3891" i="1"/>
  <c r="Y4131" i="1"/>
  <c r="CB9298" i="1"/>
  <c r="CB6523" i="1"/>
  <c r="CB9002" i="1"/>
  <c r="CB8710" i="1"/>
  <c r="CB9134" i="1"/>
  <c r="CB8427" i="1"/>
  <c r="CB9296" i="1"/>
  <c r="CB7196" i="1"/>
  <c r="CB5529" i="1"/>
  <c r="CB10035" i="1"/>
  <c r="CB9602" i="1"/>
  <c r="CB7748" i="1"/>
  <c r="CB9518" i="1"/>
  <c r="CB7075" i="1"/>
  <c r="CB10018" i="1"/>
  <c r="CB8379" i="1"/>
  <c r="Y722" i="1"/>
  <c r="Y727" i="1"/>
  <c r="Y1271" i="1"/>
  <c r="Y644" i="1"/>
  <c r="Y2153" i="1"/>
  <c r="Y2746" i="1"/>
  <c r="Y1788" i="1"/>
  <c r="Y1378" i="1"/>
  <c r="Y2270" i="1"/>
  <c r="Y1076" i="1"/>
  <c r="Y1724" i="1"/>
  <c r="Y2885" i="1"/>
  <c r="Y1657" i="1"/>
  <c r="Y1860" i="1"/>
  <c r="Y2865" i="1"/>
  <c r="Y2527" i="1"/>
  <c r="Y3355" i="1"/>
  <c r="Y4911" i="1"/>
  <c r="Y2481" i="1"/>
  <c r="Y3923" i="1"/>
  <c r="Y5431" i="1"/>
  <c r="Y3898" i="1"/>
  <c r="Y5298" i="1"/>
  <c r="Y3376" i="1"/>
  <c r="Y4491" i="1"/>
  <c r="CB5369" i="1"/>
  <c r="Y5282" i="1"/>
  <c r="CB5638" i="1"/>
  <c r="Y3363" i="1"/>
  <c r="Y4368" i="1"/>
  <c r="CB5271" i="1"/>
  <c r="Y4147" i="1"/>
  <c r="CB6207" i="1"/>
  <c r="Y3686" i="1"/>
  <c r="Y4442" i="1"/>
  <c r="CB6551" i="1"/>
  <c r="CB6181" i="1"/>
  <c r="CB6225" i="1"/>
  <c r="CB6567" i="1"/>
  <c r="CB7012" i="1"/>
  <c r="CB8148" i="1"/>
  <c r="CB9019" i="1"/>
  <c r="CB5288" i="1"/>
  <c r="CB7690" i="1"/>
  <c r="CB8552" i="1"/>
  <c r="CB9425" i="1"/>
  <c r="CB8140" i="1"/>
  <c r="CB9151" i="1"/>
  <c r="CB7773" i="1"/>
  <c r="CB8635" i="1"/>
  <c r="Y1642" i="1"/>
  <c r="CB8150" i="1"/>
  <c r="CB9021" i="1"/>
  <c r="CB7679" i="1"/>
  <c r="CB8545" i="1"/>
  <c r="CB7675" i="1"/>
  <c r="CB8541" i="1"/>
  <c r="CB7839" i="1"/>
  <c r="CB9629" i="1"/>
  <c r="CB9640" i="1"/>
  <c r="CB9919" i="1"/>
  <c r="CB7292" i="1"/>
  <c r="CB9656" i="1"/>
  <c r="CB9847" i="1"/>
  <c r="Y622" i="1"/>
  <c r="Y1331" i="1"/>
  <c r="Y858" i="1"/>
  <c r="Y1166" i="1"/>
  <c r="Y905" i="1"/>
  <c r="Y879" i="1"/>
  <c r="Y2279" i="1"/>
  <c r="Y964" i="1"/>
  <c r="Y2678" i="1"/>
  <c r="Y1916" i="1"/>
  <c r="Y2850" i="1"/>
  <c r="Y2298" i="1"/>
  <c r="Y1865" i="1"/>
  <c r="Y2719" i="1"/>
  <c r="Y1825" i="1"/>
  <c r="Y2886" i="1"/>
  <c r="Y2743" i="1"/>
  <c r="Y2923" i="1"/>
  <c r="Y4392" i="1"/>
  <c r="CB5139" i="1"/>
  <c r="CB6055" i="1"/>
  <c r="Y3618" i="1"/>
  <c r="Y4779" i="1"/>
  <c r="CB5384" i="1"/>
  <c r="Y3435" i="1"/>
  <c r="CB5447" i="1"/>
  <c r="Y4181" i="1"/>
  <c r="Y5088" i="1"/>
  <c r="Y4138" i="1"/>
  <c r="CB5863" i="1"/>
  <c r="Y3535" i="1"/>
  <c r="Y3222" i="1"/>
  <c r="Y5496" i="1"/>
  <c r="CB5923" i="1"/>
  <c r="Y3731" i="1"/>
  <c r="CB5835" i="1"/>
  <c r="CB6347" i="1"/>
  <c r="CB6316" i="1"/>
  <c r="Y4179" i="1"/>
  <c r="CB7867" i="1"/>
  <c r="CB8744" i="1"/>
  <c r="CB8271" i="1"/>
  <c r="Y3802" i="1"/>
  <c r="CB7572" i="1"/>
  <c r="CB8231" i="1"/>
  <c r="CB9243" i="1"/>
  <c r="CB7728" i="1"/>
  <c r="CB8594" i="1"/>
  <c r="CB7317" i="1"/>
  <c r="Y3871" i="1"/>
  <c r="CB7648" i="1"/>
  <c r="CB8514" i="1"/>
  <c r="CB9593" i="1"/>
  <c r="CB10064" i="1"/>
  <c r="CB10020" i="1"/>
  <c r="CB8614" i="1"/>
  <c r="CB9792" i="1"/>
  <c r="CB8034" i="1"/>
  <c r="CB9829" i="1"/>
  <c r="Y635" i="1"/>
  <c r="Y887" i="1"/>
  <c r="Y974" i="1"/>
  <c r="Y1550" i="1"/>
  <c r="Y2621" i="1"/>
  <c r="Y2039" i="1"/>
  <c r="Y1573" i="1"/>
  <c r="Y2822" i="1"/>
  <c r="Y2062" i="1"/>
  <c r="Y1146" i="1"/>
  <c r="Y1530" i="1"/>
  <c r="Y2618" i="1"/>
  <c r="Y1678" i="1"/>
  <c r="Y3003" i="1"/>
  <c r="Y2480" i="1"/>
  <c r="Y3738" i="1"/>
  <c r="CB5635" i="1"/>
  <c r="Y3304" i="1"/>
  <c r="Y4388" i="1"/>
  <c r="CB5095" i="1"/>
  <c r="Y2381" i="1"/>
  <c r="Y4227" i="1"/>
  <c r="Y5436" i="1"/>
  <c r="CB6028" i="1"/>
  <c r="CB5920" i="1"/>
  <c r="Y5169" i="1"/>
  <c r="Y5439" i="1"/>
  <c r="Y3667" i="1"/>
  <c r="Y3358" i="1"/>
  <c r="CB5889" i="1"/>
  <c r="CB7062" i="1"/>
  <c r="CB6522" i="1"/>
  <c r="Y3974" i="1"/>
  <c r="CB7416" i="1"/>
  <c r="CB7244" i="1"/>
  <c r="CB7673" i="1"/>
  <c r="CB8824" i="1"/>
  <c r="CB7015" i="1"/>
  <c r="CB8327" i="1"/>
  <c r="CB9187" i="1"/>
  <c r="CB7720" i="1"/>
  <c r="CB8856" i="1"/>
  <c r="CB7456" i="1"/>
  <c r="CB8383" i="1"/>
  <c r="CB9249" i="1"/>
  <c r="CB9868" i="1"/>
  <c r="CB9619" i="1"/>
  <c r="CB9767" i="1"/>
  <c r="CB9440" i="1"/>
  <c r="CB7356" i="1"/>
  <c r="CB8861" i="1"/>
  <c r="Y1332" i="1"/>
  <c r="Y963" i="1"/>
  <c r="Y886" i="1"/>
  <c r="Y2045" i="1"/>
  <c r="Y1940" i="1"/>
  <c r="Y1354" i="1"/>
  <c r="Y2698" i="1"/>
  <c r="Y4449" i="1"/>
  <c r="Y4698" i="1"/>
  <c r="Y5017" i="1"/>
  <c r="CB5710" i="1"/>
  <c r="Y3709" i="1"/>
  <c r="CB5309" i="1"/>
  <c r="Y1605" i="1"/>
  <c r="Y4325" i="1"/>
  <c r="Y3342" i="1"/>
  <c r="Y4902" i="1"/>
  <c r="CB5453" i="1"/>
  <c r="Y3125" i="1"/>
  <c r="Y4135" i="1"/>
  <c r="Y3156" i="1"/>
  <c r="CB5998" i="1"/>
  <c r="CB6104" i="1"/>
  <c r="CB6742" i="1"/>
  <c r="CB6179" i="1"/>
  <c r="CB7358" i="1"/>
  <c r="Y4787" i="1"/>
  <c r="CB5215" i="1"/>
  <c r="Y5265" i="1"/>
  <c r="CB6479" i="1"/>
  <c r="CB6906" i="1"/>
  <c r="CB5547" i="1"/>
  <c r="CB9486" i="1"/>
  <c r="CB7326" i="1"/>
  <c r="CB7458" i="1"/>
  <c r="CB8353" i="1"/>
  <c r="CB9212" i="1"/>
  <c r="CB6977" i="1"/>
  <c r="CB7986" i="1"/>
  <c r="CB8859" i="1"/>
  <c r="CB9348" i="1"/>
  <c r="CB9226" i="1"/>
  <c r="CB7267" i="1"/>
  <c r="CB8178" i="1"/>
  <c r="CB9035" i="1"/>
  <c r="CB6641" i="1"/>
  <c r="CB9856" i="1"/>
  <c r="CB9728" i="1"/>
  <c r="CB9889" i="1"/>
  <c r="CB9723" i="1"/>
  <c r="CB9569" i="1"/>
  <c r="CB9835" i="1"/>
  <c r="Y5175" i="1"/>
  <c r="Y808" i="1"/>
  <c r="Y1277" i="1"/>
  <c r="Y916" i="1"/>
  <c r="Y1274" i="1"/>
  <c r="Y2228" i="1"/>
  <c r="Y1784" i="1"/>
  <c r="Y907" i="1"/>
  <c r="Y1620" i="1"/>
  <c r="Y2704" i="1"/>
  <c r="Y3644" i="1"/>
  <c r="Y4102" i="1"/>
  <c r="Y5487" i="1"/>
  <c r="Y5356" i="1"/>
  <c r="Y3959" i="1"/>
  <c r="Y3727" i="1"/>
  <c r="CB5507" i="1"/>
  <c r="Y4050" i="1"/>
  <c r="Y4986" i="1"/>
  <c r="CB6446" i="1"/>
  <c r="Y5267" i="1"/>
  <c r="CB8225" i="1"/>
  <c r="CB9093" i="1"/>
  <c r="Y4723" i="1"/>
  <c r="CB7463" i="1"/>
  <c r="CB6654" i="1"/>
  <c r="Y5159" i="1"/>
  <c r="CB7906" i="1"/>
  <c r="CB8760" i="1"/>
  <c r="CB7345" i="1"/>
  <c r="CB9719" i="1"/>
  <c r="CB9587" i="1"/>
  <c r="CB9809" i="1"/>
  <c r="CB7762" i="1"/>
  <c r="CB9468" i="1"/>
  <c r="Y1038" i="1"/>
  <c r="Y775" i="1"/>
  <c r="Y1705" i="1"/>
  <c r="Y2242" i="1"/>
  <c r="Y1950" i="1"/>
  <c r="Y3110" i="1"/>
  <c r="Y1762" i="1"/>
  <c r="Y3088" i="1"/>
  <c r="Y2071" i="1"/>
  <c r="Y1747" i="1"/>
  <c r="Y2908" i="1"/>
  <c r="Y4668" i="1"/>
  <c r="CB5163" i="1"/>
  <c r="CB5509" i="1"/>
  <c r="Y3330" i="1"/>
  <c r="Y4215" i="1"/>
  <c r="CB5424" i="1"/>
  <c r="CB5430" i="1"/>
  <c r="Y4048" i="1"/>
  <c r="CB6075" i="1"/>
  <c r="Y3146" i="1"/>
  <c r="Y4443" i="1"/>
  <c r="Y4953" i="1"/>
  <c r="Y4217" i="1"/>
  <c r="Y2234" i="1"/>
  <c r="CB7226" i="1"/>
  <c r="Y4770" i="1"/>
  <c r="CB6726" i="1"/>
  <c r="CB5166" i="1"/>
  <c r="Y3517" i="1"/>
  <c r="CB6755" i="1"/>
  <c r="CB8066" i="1"/>
  <c r="CB8923" i="1"/>
  <c r="CB7595" i="1"/>
  <c r="CB8753" i="1"/>
  <c r="CB8706" i="1"/>
  <c r="Y5311" i="1"/>
  <c r="CB7365" i="1"/>
  <c r="CB7919" i="1"/>
  <c r="CB8781" i="1"/>
  <c r="CB5980" i="1"/>
  <c r="CB7440" i="1"/>
  <c r="CB8595" i="1"/>
  <c r="CB7465" i="1"/>
  <c r="CB8314" i="1"/>
  <c r="CB6891" i="1"/>
  <c r="CB7979" i="1"/>
  <c r="CB8983" i="1"/>
  <c r="CB9956" i="1"/>
  <c r="CB8320" i="1"/>
  <c r="CB9596" i="1"/>
  <c r="CB5637" i="1"/>
  <c r="CB9749" i="1"/>
  <c r="CB9871" i="1"/>
  <c r="CB10045" i="1"/>
  <c r="CB9985" i="1"/>
  <c r="CB10029" i="1"/>
  <c r="CB9354" i="1"/>
  <c r="CB7975" i="1"/>
  <c r="CB8940" i="1"/>
  <c r="CB7167" i="1"/>
  <c r="Y1342" i="1"/>
  <c r="Y1176" i="1"/>
  <c r="Y931" i="1"/>
  <c r="Y726" i="1"/>
  <c r="Y1369" i="1"/>
  <c r="Y2450" i="1"/>
  <c r="Y2897" i="1"/>
  <c r="CB5394" i="1"/>
  <c r="Y4294" i="1"/>
  <c r="Y3169" i="1"/>
  <c r="Y3968" i="1"/>
  <c r="Y5111" i="1"/>
  <c r="Y3442" i="1"/>
  <c r="Y4143" i="1"/>
  <c r="Y2124" i="1"/>
  <c r="Y3991" i="1"/>
  <c r="Y4956" i="1"/>
  <c r="Y3401" i="1"/>
  <c r="Y3235" i="1"/>
  <c r="CB6569" i="1"/>
  <c r="Y4856" i="1"/>
  <c r="Y3013" i="1"/>
  <c r="Y4605" i="1"/>
  <c r="CB7212" i="1"/>
  <c r="CB9346" i="1"/>
  <c r="CB9050" i="1"/>
  <c r="CB6292" i="1"/>
  <c r="CB8185" i="1"/>
  <c r="CB7090" i="1"/>
  <c r="Y4171" i="1"/>
  <c r="CB8894" i="1"/>
  <c r="Y5529" i="1"/>
  <c r="CB6359" i="1"/>
  <c r="CB8405" i="1"/>
  <c r="CB9711" i="1"/>
  <c r="Y1980" i="1"/>
  <c r="Y3849" i="1"/>
  <c r="CB5967" i="1"/>
  <c r="CB7587" i="1"/>
  <c r="Y4908" i="1"/>
  <c r="CB10010" i="1"/>
  <c r="Y2210" i="1"/>
  <c r="CB5359" i="1"/>
  <c r="Y3184" i="1"/>
  <c r="Y2397" i="1"/>
  <c r="Y3225" i="1"/>
  <c r="Y4475" i="1"/>
  <c r="CB5911" i="1"/>
  <c r="CB8763" i="1"/>
  <c r="Y4473" i="1"/>
  <c r="CB5132" i="1"/>
  <c r="Y911" i="1"/>
  <c r="Y4470" i="1"/>
  <c r="CB6765" i="1"/>
  <c r="Y841" i="1"/>
  <c r="Y2146" i="1"/>
  <c r="Y3831" i="1"/>
  <c r="CB6714" i="1"/>
  <c r="CB9431" i="1"/>
  <c r="CB10005" i="1"/>
  <c r="Y2757" i="1"/>
  <c r="CB5896" i="1"/>
  <c r="CB6003" i="1"/>
  <c r="CB8302" i="1"/>
  <c r="CB6517" i="1"/>
  <c r="Y1389" i="1"/>
  <c r="Y3623" i="1"/>
  <c r="CB6952" i="1"/>
  <c r="CB7952" i="1"/>
  <c r="Y1024" i="1"/>
  <c r="Y5093" i="1"/>
  <c r="Y3983" i="1"/>
  <c r="CB5151" i="1"/>
  <c r="Y4169" i="1"/>
  <c r="Y1260" i="1"/>
  <c r="CB5441" i="1"/>
  <c r="CB6327" i="1"/>
  <c r="CB9101" i="1"/>
  <c r="Y1881" i="1"/>
  <c r="Y3684" i="1"/>
  <c r="CB6268" i="1"/>
  <c r="Y815" i="1"/>
  <c r="CB5719" i="1"/>
  <c r="CB9242" i="1"/>
  <c r="CB9411" i="1"/>
  <c r="Y1597" i="1"/>
  <c r="Y3505" i="1"/>
  <c r="CB5673" i="1"/>
  <c r="CB6907" i="1"/>
  <c r="CB7870" i="1"/>
  <c r="CB9879" i="1"/>
  <c r="Y698" i="1"/>
  <c r="CB5941" i="1"/>
  <c r="CB6647" i="1"/>
  <c r="CB6445" i="1"/>
  <c r="CB8531" i="1"/>
  <c r="Y1069" i="1"/>
  <c r="Y2841" i="1"/>
  <c r="CB5827" i="1"/>
  <c r="CB7672" i="1"/>
  <c r="CB7661" i="1"/>
  <c r="Y3395" i="1"/>
  <c r="CB5759" i="1"/>
  <c r="CB7567" i="1"/>
  <c r="Y2668" i="1"/>
  <c r="CB5219" i="1"/>
  <c r="Y695" i="1"/>
  <c r="CB5105" i="1"/>
  <c r="CB8149" i="1"/>
  <c r="CB9908" i="1"/>
  <c r="CB6061" i="1"/>
  <c r="CB9555" i="1"/>
  <c r="CB9777" i="1"/>
  <c r="Y598" i="1"/>
  <c r="Y792" i="1"/>
  <c r="Y1868" i="1"/>
  <c r="Y1237" i="1"/>
  <c r="Y794" i="1"/>
  <c r="Y923" i="1"/>
  <c r="Y1946" i="1"/>
  <c r="Y2026" i="1"/>
  <c r="Y4162" i="1"/>
  <c r="Y3533" i="1"/>
  <c r="Y3719" i="1"/>
  <c r="Y4699" i="1"/>
  <c r="CB5452" i="1"/>
  <c r="Y3576" i="1"/>
  <c r="Y4875" i="1"/>
  <c r="Y3150" i="1"/>
  <c r="CB6687" i="1"/>
  <c r="CB6919" i="1"/>
  <c r="CB7953" i="1"/>
  <c r="CB8810" i="1"/>
  <c r="CB5449" i="1"/>
  <c r="CB9382" i="1"/>
  <c r="CB8086" i="1"/>
  <c r="CB7611" i="1"/>
  <c r="CB8777" i="1"/>
  <c r="CB7302" i="1"/>
  <c r="CB8500" i="1"/>
  <c r="CB9349" i="1"/>
  <c r="CB7211" i="1"/>
  <c r="CB8147" i="1"/>
  <c r="CB8102" i="1"/>
  <c r="CB7114" i="1"/>
  <c r="CB9701" i="1"/>
  <c r="CB9980" i="1"/>
  <c r="CB7330" i="1"/>
  <c r="CB9639" i="1"/>
  <c r="Y945" i="1"/>
  <c r="Y1194" i="1"/>
  <c r="Y1477" i="1"/>
  <c r="Y2501" i="1"/>
  <c r="Y2315" i="1"/>
  <c r="Y1701" i="1"/>
  <c r="Y2765" i="1"/>
  <c r="Y2058" i="1"/>
  <c r="Y3017" i="1"/>
  <c r="Y2249" i="1"/>
  <c r="Y2123" i="1"/>
  <c r="Y3162" i="1"/>
  <c r="Y4472" i="1"/>
  <c r="Y1561" i="1"/>
  <c r="Y3863" i="1"/>
  <c r="Y5155" i="1"/>
  <c r="Y3366" i="1"/>
  <c r="Y4112" i="1"/>
  <c r="Y5511" i="1"/>
  <c r="CB6068" i="1"/>
  <c r="Y5089" i="1"/>
  <c r="Y3480" i="1"/>
  <c r="Y4671" i="1"/>
  <c r="Y3191" i="1"/>
  <c r="Y4375" i="1"/>
  <c r="CB5235" i="1"/>
  <c r="CB6544" i="1"/>
  <c r="CB5103" i="1"/>
  <c r="CB6465" i="1"/>
  <c r="CB5640" i="1"/>
  <c r="CB5859" i="1"/>
  <c r="CB8244" i="1"/>
  <c r="CB9107" i="1"/>
  <c r="CB7300" i="1"/>
  <c r="CB9330" i="1"/>
  <c r="CB7097" i="1"/>
  <c r="CB9366" i="1"/>
  <c r="CB9362" i="1"/>
  <c r="CB7383" i="1"/>
  <c r="CB8301" i="1"/>
  <c r="CB9175" i="1"/>
  <c r="CB7199" i="1"/>
  <c r="CB9693" i="1"/>
  <c r="CB9823" i="1"/>
  <c r="Y4009" i="1"/>
  <c r="CB9691" i="1"/>
  <c r="CB9921" i="1"/>
  <c r="CB6858" i="1"/>
  <c r="Y650" i="1"/>
  <c r="Y1142" i="1"/>
  <c r="Y804" i="1"/>
  <c r="Y1272" i="1"/>
  <c r="Y2274" i="1"/>
  <c r="Y2097" i="1"/>
  <c r="Y2994" i="1"/>
  <c r="Y2617" i="1"/>
  <c r="Y1585" i="1"/>
  <c r="Y2230" i="1"/>
  <c r="Y1414" i="1"/>
  <c r="Y2842" i="1"/>
  <c r="Y2239" i="1"/>
  <c r="Y3339" i="1"/>
  <c r="Y4196" i="1"/>
  <c r="Y5231" i="1"/>
  <c r="Y3390" i="1"/>
  <c r="Y4899" i="1"/>
  <c r="Y2106" i="1"/>
  <c r="Y3869" i="1"/>
  <c r="Y4755" i="1"/>
  <c r="CB5360" i="1"/>
  <c r="CB5578" i="1"/>
  <c r="Y3690" i="1"/>
  <c r="Y5399" i="1"/>
  <c r="Y2220" i="1"/>
  <c r="Y4575" i="1"/>
  <c r="Y1914" i="1"/>
  <c r="Y4026" i="1"/>
  <c r="Y5434" i="1"/>
  <c r="Y1848" i="1"/>
  <c r="Y5038" i="1"/>
  <c r="CB6126" i="1"/>
  <c r="Y3268" i="1"/>
  <c r="CB6500" i="1"/>
  <c r="CB7407" i="1"/>
  <c r="CB5992" i="1"/>
  <c r="Y3798" i="1"/>
  <c r="CB6411" i="1"/>
  <c r="Y3346" i="1"/>
  <c r="CB7536" i="1"/>
  <c r="CB8696" i="1"/>
  <c r="CB8520" i="1"/>
  <c r="CB7077" i="1"/>
  <c r="CB7963" i="1"/>
  <c r="CB8832" i="1"/>
  <c r="CB5758" i="1"/>
  <c r="CB7827" i="1"/>
  <c r="CB8828" i="1"/>
  <c r="CB5407" i="1"/>
  <c r="CB6983" i="1"/>
  <c r="CB8100" i="1"/>
  <c r="CB8964" i="1"/>
  <c r="CB5568" i="1"/>
  <c r="CB8698" i="1"/>
  <c r="Y5531" i="1"/>
  <c r="CB7529" i="1"/>
  <c r="CB8350" i="1"/>
  <c r="CB9231" i="1"/>
  <c r="CB6863" i="1"/>
  <c r="CB7942" i="1"/>
  <c r="CB8795" i="1"/>
  <c r="CB9720" i="1"/>
  <c r="CB7857" i="1"/>
  <c r="CB6175" i="1"/>
  <c r="CB9870" i="1"/>
  <c r="CB9398" i="1"/>
  <c r="CB9742" i="1"/>
  <c r="CB9624" i="1"/>
  <c r="Y863" i="1"/>
  <c r="Y810" i="1"/>
  <c r="Y1268" i="1"/>
  <c r="Y2131" i="1"/>
  <c r="Y2839" i="1"/>
  <c r="Y1772" i="1"/>
  <c r="Y3074" i="1"/>
  <c r="Y2804" i="1"/>
  <c r="Y2254" i="1"/>
  <c r="Y2150" i="1"/>
  <c r="Y2403" i="1"/>
  <c r="Y1570" i="1"/>
  <c r="Y2256" i="1"/>
  <c r="Y3962" i="1"/>
  <c r="Y5126" i="1"/>
  <c r="CB5913" i="1"/>
  <c r="Y3578" i="1"/>
  <c r="Y4499" i="1"/>
  <c r="CB5355" i="1"/>
  <c r="Y3588" i="1"/>
  <c r="Y3170" i="1"/>
  <c r="Y4074" i="1"/>
  <c r="Y5411" i="1"/>
  <c r="Y4040" i="1"/>
  <c r="Y5440" i="1"/>
  <c r="CB5900" i="1"/>
  <c r="CB5912" i="1"/>
  <c r="Y4798" i="1"/>
  <c r="CB7173" i="1"/>
  <c r="CB6337" i="1"/>
  <c r="CB7115" i="1"/>
  <c r="CB8248" i="1"/>
  <c r="CB9255" i="1"/>
  <c r="CB5916" i="1"/>
  <c r="CB7691" i="1"/>
  <c r="CB8697" i="1"/>
  <c r="CB8476" i="1"/>
  <c r="CB9352" i="1"/>
  <c r="CB7504" i="1"/>
  <c r="CB7534" i="1"/>
  <c r="CB8663" i="1"/>
  <c r="Y1730" i="1"/>
  <c r="CB7139" i="1"/>
  <c r="CB8237" i="1"/>
  <c r="CB9240" i="1"/>
  <c r="CB6979" i="1"/>
  <c r="CB9057" i="1"/>
  <c r="CB7993" i="1"/>
  <c r="CB9810" i="1"/>
  <c r="CB7565" i="1"/>
  <c r="CB9700" i="1"/>
  <c r="CB9909" i="1"/>
  <c r="CB7501" i="1"/>
  <c r="Y1074" i="1"/>
  <c r="Y1262" i="1"/>
  <c r="Y1295" i="1"/>
  <c r="Y1522" i="1"/>
  <c r="Y2582" i="1"/>
  <c r="Y1997" i="1"/>
  <c r="Y2845" i="1"/>
  <c r="Y1885" i="1"/>
  <c r="Y1473" i="1"/>
  <c r="Y2956" i="1"/>
  <c r="Y2758" i="1"/>
  <c r="Y2590" i="1"/>
  <c r="Y2250" i="1"/>
  <c r="Y1836" i="1"/>
  <c r="Y922" i="1"/>
  <c r="Y3829" i="1"/>
  <c r="Y5039" i="1"/>
  <c r="CB5583" i="1"/>
  <c r="Y4511" i="1"/>
  <c r="CB5229" i="1"/>
  <c r="Y2277" i="1"/>
  <c r="CB5613" i="1"/>
  <c r="Y4137" i="1"/>
  <c r="CB5897" i="1"/>
  <c r="Y3930" i="1"/>
  <c r="Y4972" i="1"/>
  <c r="Y3895" i="1"/>
  <c r="CB6030" i="1"/>
  <c r="Y4049" i="1"/>
  <c r="CB5259" i="1"/>
  <c r="CB5548" i="1"/>
  <c r="CB5135" i="1"/>
  <c r="CB6482" i="1"/>
  <c r="CB6212" i="1"/>
  <c r="CB6555" i="1"/>
  <c r="CB8429" i="1"/>
  <c r="CB8112" i="1"/>
  <c r="CB8980" i="1"/>
  <c r="CB7095" i="1"/>
  <c r="CB8153" i="1"/>
  <c r="CB7990" i="1"/>
  <c r="CB7439" i="1"/>
  <c r="CB8340" i="1"/>
  <c r="CB9221" i="1"/>
  <c r="CB7283" i="1"/>
  <c r="CB8281" i="1"/>
  <c r="CB7131" i="1"/>
  <c r="CB7539" i="1"/>
  <c r="CB8681" i="1"/>
  <c r="Y2354" i="1"/>
  <c r="CB8246" i="1"/>
  <c r="CB9109" i="1"/>
  <c r="CB6825" i="1"/>
  <c r="CB9357" i="1"/>
  <c r="CB8748" i="1"/>
  <c r="CB9797" i="1"/>
  <c r="Y3650" i="1"/>
  <c r="CB7903" i="1"/>
  <c r="CB9530" i="1"/>
  <c r="CB9857" i="1"/>
  <c r="CB9896" i="1"/>
  <c r="Y1189" i="1"/>
  <c r="Y844" i="1"/>
  <c r="Y1472" i="1"/>
  <c r="Y2596" i="1"/>
  <c r="Y2537" i="1"/>
  <c r="Y2880" i="1"/>
  <c r="Y2312" i="1"/>
  <c r="Y3265" i="1"/>
  <c r="Y4142" i="1"/>
  <c r="Y5083" i="1"/>
  <c r="CB5607" i="1"/>
  <c r="Y3412" i="1"/>
  <c r="Y4114" i="1"/>
  <c r="Y3217" i="1"/>
  <c r="Y4415" i="1"/>
  <c r="CB5439" i="1"/>
  <c r="CB5353" i="1"/>
  <c r="Y3374" i="1"/>
  <c r="Y3856" i="1"/>
  <c r="CB6665" i="1"/>
  <c r="Y4689" i="1"/>
  <c r="CB6349" i="1"/>
  <c r="CB7443" i="1"/>
  <c r="CB8303" i="1"/>
  <c r="CB9155" i="1"/>
  <c r="CB6241" i="1"/>
  <c r="CB7306" i="1"/>
  <c r="CB8295" i="1"/>
  <c r="CB9143" i="1"/>
  <c r="CB6779" i="1"/>
  <c r="CB6856" i="1"/>
  <c r="CB9414" i="1"/>
  <c r="CB9410" i="1"/>
  <c r="CB8215" i="1"/>
  <c r="CB9079" i="1"/>
  <c r="CB7939" i="1"/>
  <c r="CB9645" i="1"/>
  <c r="CB10039" i="1"/>
  <c r="CB9978" i="1"/>
  <c r="CB6992" i="1"/>
  <c r="CB8848" i="1"/>
  <c r="CB9912" i="1"/>
  <c r="Y1133" i="1"/>
  <c r="Y1209" i="1"/>
  <c r="Y2424" i="1"/>
  <c r="Y1474" i="1"/>
  <c r="Y1820" i="1"/>
  <c r="Y3592" i="1"/>
  <c r="Y4797" i="1"/>
  <c r="Y3425" i="1"/>
  <c r="CB6007" i="1"/>
  <c r="Y4615" i="1"/>
  <c r="CB5251" i="1"/>
  <c r="Y4246" i="1"/>
  <c r="Y3477" i="1"/>
  <c r="Y4679" i="1"/>
  <c r="CB5162" i="1"/>
  <c r="Y4198" i="1"/>
  <c r="Y3389" i="1"/>
  <c r="Y3377" i="1"/>
  <c r="Y5191" i="1"/>
  <c r="CB6119" i="1"/>
  <c r="Y5294" i="1"/>
  <c r="Y3525" i="1"/>
  <c r="CB7405" i="1"/>
  <c r="CB9150" i="1"/>
  <c r="CB6957" i="1"/>
  <c r="CB8026" i="1"/>
  <c r="CB8880" i="1"/>
  <c r="CB6113" i="1"/>
  <c r="CB7718" i="1"/>
  <c r="CB8580" i="1"/>
  <c r="CB9452" i="1"/>
  <c r="CB7040" i="1"/>
  <c r="CB6848" i="1"/>
  <c r="CB9444" i="1"/>
  <c r="CB7724" i="1"/>
  <c r="CB8590" i="1"/>
  <c r="CB7688" i="1"/>
  <c r="CB8554" i="1"/>
  <c r="CB9423" i="1"/>
  <c r="CB7847" i="1"/>
  <c r="CB8843" i="1"/>
  <c r="Y5382" i="1"/>
  <c r="CB9380" i="1"/>
  <c r="CB7496" i="1"/>
  <c r="CB9424" i="1"/>
  <c r="CB9622" i="1"/>
  <c r="CB9773" i="1"/>
  <c r="CB9538" i="1"/>
  <c r="CB9694" i="1"/>
  <c r="Y1294" i="1"/>
  <c r="Y921" i="1"/>
  <c r="Y1283" i="1"/>
  <c r="Y708" i="1"/>
  <c r="Y1988" i="1"/>
  <c r="Y1990" i="1"/>
  <c r="Y3102" i="1"/>
  <c r="Y4933" i="1"/>
  <c r="Y3815" i="1"/>
  <c r="Y5203" i="1"/>
  <c r="Y3599" i="1"/>
  <c r="Y4407" i="1"/>
  <c r="Y5299" i="1"/>
  <c r="Y2498" i="1"/>
  <c r="Y4134" i="1"/>
  <c r="CB5403" i="1"/>
  <c r="Y2882" i="1"/>
  <c r="Y4253" i="1"/>
  <c r="CB5793" i="1"/>
  <c r="Y5304" i="1"/>
  <c r="CB6608" i="1"/>
  <c r="Y5025" i="1"/>
  <c r="Y3911" i="1"/>
  <c r="CB6403" i="1"/>
  <c r="CB7209" i="1"/>
  <c r="Y4396" i="1"/>
  <c r="CB6690" i="1"/>
  <c r="CB6194" i="1"/>
  <c r="Y5022" i="1"/>
  <c r="CB7608" i="1"/>
  <c r="CB8757" i="1"/>
  <c r="CB8434" i="1"/>
  <c r="CB9303" i="1"/>
  <c r="CB6970" i="1"/>
  <c r="CB7890" i="1"/>
  <c r="CB8749" i="1"/>
  <c r="CB8299" i="1"/>
  <c r="CB9177" i="1"/>
  <c r="Y5048" i="1"/>
  <c r="CB7592" i="1"/>
  <c r="CB8458" i="1"/>
  <c r="CB7355" i="1"/>
  <c r="CB8273" i="1"/>
  <c r="CB9148" i="1"/>
  <c r="Y5433" i="1"/>
  <c r="CB5483" i="1"/>
  <c r="CB9795" i="1"/>
  <c r="CB9609" i="1"/>
  <c r="CB9923" i="1"/>
  <c r="CB8844" i="1"/>
  <c r="CB8025" i="1"/>
  <c r="CB7970" i="1"/>
  <c r="Y606" i="1"/>
  <c r="Y774" i="1"/>
  <c r="Y882" i="1"/>
  <c r="Y829" i="1"/>
  <c r="Y1098" i="1"/>
  <c r="Y611" i="1"/>
  <c r="Y2222" i="1"/>
  <c r="Y2781" i="1"/>
  <c r="Y1822" i="1"/>
  <c r="Y1546" i="1"/>
  <c r="Y3022" i="1"/>
  <c r="Y2030" i="1"/>
  <c r="Y2995" i="1"/>
  <c r="Y2110" i="1"/>
  <c r="Y2180" i="1"/>
  <c r="Y3763" i="1"/>
  <c r="Y4583" i="1"/>
  <c r="Y5527" i="1"/>
  <c r="CB5999" i="1"/>
  <c r="Y3688" i="1"/>
  <c r="Y4834" i="1"/>
  <c r="CB5813" i="1"/>
  <c r="Y3978" i="1"/>
  <c r="Y5192" i="1"/>
  <c r="Y4664" i="1"/>
  <c r="Y5332" i="1"/>
  <c r="Y5413" i="1"/>
  <c r="Y4172" i="1"/>
  <c r="Y5154" i="1"/>
  <c r="Y4989" i="1"/>
  <c r="Y3851" i="1"/>
  <c r="Y4729" i="1"/>
  <c r="CB6750" i="1"/>
  <c r="Y3171" i="1"/>
  <c r="CB5587" i="1"/>
  <c r="Y4282" i="1"/>
  <c r="CB8071" i="1"/>
  <c r="CB8936" i="1"/>
  <c r="CB7039" i="1"/>
  <c r="CB7894" i="1"/>
  <c r="CB7517" i="1"/>
  <c r="CB8652" i="1"/>
  <c r="Y4326" i="1"/>
  <c r="CB7513" i="1"/>
  <c r="CB8644" i="1"/>
  <c r="CB7642" i="1"/>
  <c r="CB8504" i="1"/>
  <c r="CB7371" i="1"/>
  <c r="CB8459" i="1"/>
  <c r="CB9327" i="1"/>
  <c r="CB7098" i="1"/>
  <c r="CB6898" i="1"/>
  <c r="CB7988" i="1"/>
  <c r="CB8852" i="1"/>
  <c r="CB9584" i="1"/>
  <c r="Y3246" i="1"/>
  <c r="CB10006" i="1"/>
  <c r="CB7394" i="1"/>
  <c r="CB9293" i="1"/>
  <c r="CB7051" i="1"/>
  <c r="CB7943" i="1"/>
  <c r="Y768" i="1"/>
  <c r="Y854" i="1"/>
  <c r="Y928" i="1"/>
  <c r="Y2378" i="1"/>
  <c r="Y2482" i="1"/>
  <c r="Y1727" i="1"/>
  <c r="Y1422" i="1"/>
  <c r="Y2454" i="1"/>
  <c r="Y3100" i="1"/>
  <c r="Y1758" i="1"/>
  <c r="Y2918" i="1"/>
  <c r="Y3009" i="1"/>
  <c r="Y3538" i="1"/>
  <c r="Y4455" i="1"/>
  <c r="CB5417" i="1"/>
  <c r="Y2959" i="1"/>
  <c r="Y5504" i="1"/>
  <c r="CB5972" i="1"/>
  <c r="Y3830" i="1"/>
  <c r="Y5482" i="1"/>
  <c r="Y1637" i="1"/>
  <c r="Y4331" i="1"/>
  <c r="Y5483" i="1"/>
  <c r="Y2049" i="1"/>
  <c r="Y4199" i="1"/>
  <c r="CB5586" i="1"/>
  <c r="Y4010" i="1"/>
  <c r="Y5418" i="1"/>
  <c r="Y1486" i="1"/>
  <c r="Y4992" i="1"/>
  <c r="CB5650" i="1"/>
  <c r="Y4727" i="1"/>
  <c r="CB6699" i="1"/>
  <c r="CB5420" i="1"/>
  <c r="Y3491" i="1"/>
  <c r="CB6351" i="1"/>
  <c r="Y5255" i="1"/>
  <c r="CB6985" i="1"/>
  <c r="Y3586" i="1"/>
  <c r="CB6139" i="1"/>
  <c r="Y5283" i="1"/>
  <c r="Y4307" i="1"/>
  <c r="CB7298" i="1"/>
  <c r="CB5649" i="1"/>
  <c r="CB7899" i="1"/>
  <c r="CB8919" i="1"/>
  <c r="CB8085" i="1"/>
  <c r="CB8941" i="1"/>
  <c r="CB7641" i="1"/>
  <c r="CB8503" i="1"/>
  <c r="CB9369" i="1"/>
  <c r="CB7391" i="1"/>
  <c r="CB8431" i="1"/>
  <c r="CB9304" i="1"/>
  <c r="CB8077" i="1"/>
  <c r="CB9073" i="1"/>
  <c r="CB7937" i="1"/>
  <c r="CB8803" i="1"/>
  <c r="CB6471" i="1"/>
  <c r="CB8037" i="1"/>
  <c r="CB8908" i="1"/>
  <c r="Y4805" i="1"/>
  <c r="CB7525" i="1"/>
  <c r="CB8573" i="1"/>
  <c r="CB9441" i="1"/>
  <c r="CB9676" i="1"/>
  <c r="CB9886" i="1"/>
  <c r="CB9066" i="1"/>
  <c r="CB10069" i="1"/>
  <c r="CB9219" i="1"/>
  <c r="CB9110" i="1"/>
  <c r="Y599" i="1"/>
  <c r="Y1299" i="1"/>
  <c r="Y1075" i="1"/>
  <c r="Y1167" i="1"/>
  <c r="Y1334" i="1"/>
  <c r="Y1355" i="1"/>
  <c r="Y2335" i="1"/>
  <c r="Y2006" i="1"/>
  <c r="Y3076" i="1"/>
  <c r="Y2969" i="1"/>
  <c r="Y3632" i="1"/>
  <c r="Y2034" i="1"/>
  <c r="Y4300" i="1"/>
  <c r="Y5342" i="1"/>
  <c r="CB5935" i="1"/>
  <c r="Y3933" i="1"/>
  <c r="CB5692" i="1"/>
  <c r="CB5642" i="1"/>
  <c r="Y3865" i="1"/>
  <c r="Y5036" i="1"/>
  <c r="CB5551" i="1"/>
  <c r="Y1742" i="1"/>
  <c r="Y3817" i="1"/>
  <c r="Y4747" i="1"/>
  <c r="CB5404" i="1"/>
  <c r="Y2630" i="1"/>
  <c r="Y3327" i="1"/>
  <c r="CB6402" i="1"/>
  <c r="CB6575" i="1"/>
  <c r="Y3151" i="1"/>
  <c r="CB6027" i="1"/>
  <c r="Y3486" i="1"/>
  <c r="CB5570" i="1"/>
  <c r="Y3848" i="1"/>
  <c r="CB6662" i="1"/>
  <c r="CB7059" i="1"/>
  <c r="Y4873" i="1"/>
  <c r="Y4158" i="1"/>
  <c r="CB7512" i="1"/>
  <c r="CB8643" i="1"/>
  <c r="CB9491" i="1"/>
  <c r="CB7453" i="1"/>
  <c r="CB8489" i="1"/>
  <c r="CB9487" i="1"/>
  <c r="CB7103" i="1"/>
  <c r="CB7977" i="1"/>
  <c r="CB6297" i="1"/>
  <c r="CB7484" i="1"/>
  <c r="CB8336" i="1"/>
  <c r="CB9191" i="1"/>
  <c r="CB9462" i="1"/>
  <c r="CB9170" i="1"/>
  <c r="CB9914" i="1"/>
  <c r="CB6918" i="1"/>
  <c r="CB9582" i="1"/>
  <c r="CB9970" i="1"/>
  <c r="CB7712" i="1"/>
  <c r="CB9554" i="1"/>
  <c r="CB8451" i="1"/>
  <c r="CB8424" i="1"/>
  <c r="CB10068" i="1"/>
  <c r="CB9754" i="1"/>
  <c r="Y651" i="1"/>
  <c r="Y1306" i="1"/>
  <c r="Y868" i="1"/>
  <c r="Y2014" i="1"/>
  <c r="Y1722" i="1"/>
  <c r="Y2390" i="1"/>
  <c r="Y1518" i="1"/>
  <c r="Y2430" i="1"/>
  <c r="Y1246" i="1"/>
  <c r="Y1842" i="1"/>
  <c r="Y2902" i="1"/>
  <c r="Y1907" i="1"/>
  <c r="Y3043" i="1"/>
  <c r="Y2563" i="1"/>
  <c r="Y4116" i="1"/>
  <c r="Y4940" i="1"/>
  <c r="CB5651" i="1"/>
  <c r="Y3464" i="1"/>
  <c r="Y3799" i="1"/>
  <c r="Y4830" i="1"/>
  <c r="CB5491" i="1"/>
  <c r="Y4057" i="1"/>
  <c r="Y5410" i="1"/>
  <c r="CB6018" i="1"/>
  <c r="Y4419" i="1"/>
  <c r="CB5991" i="1"/>
  <c r="Y4349" i="1"/>
  <c r="Y2914" i="1"/>
  <c r="Y4110" i="1"/>
  <c r="CB5301" i="1"/>
  <c r="Y5136" i="1"/>
  <c r="Y3924" i="1"/>
  <c r="CB6085" i="1"/>
  <c r="Y4644" i="1"/>
  <c r="CB6838" i="1"/>
  <c r="Y3915" i="1"/>
  <c r="CB6263" i="1"/>
  <c r="CB6427" i="1"/>
  <c r="CB7452" i="1"/>
  <c r="CB8633" i="1"/>
  <c r="CB7731" i="1"/>
  <c r="CB8740" i="1"/>
  <c r="Y3934" i="1"/>
  <c r="CB8335" i="1"/>
  <c r="CB9190" i="1"/>
  <c r="CB8113" i="1"/>
  <c r="CB8981" i="1"/>
  <c r="CB8177" i="1"/>
  <c r="CB6029" i="1"/>
  <c r="CB8055" i="1"/>
  <c r="CB9056" i="1"/>
  <c r="CB6710" i="1"/>
  <c r="CB7579" i="1"/>
  <c r="CB8432" i="1"/>
  <c r="CB9305" i="1"/>
  <c r="CB6749" i="1"/>
  <c r="CB7729" i="1"/>
  <c r="CB8591" i="1"/>
  <c r="CB9445" i="1"/>
  <c r="CB7274" i="1"/>
  <c r="CB9406" i="1"/>
  <c r="CB7415" i="1"/>
  <c r="CB8197" i="1"/>
  <c r="Y994" i="1"/>
  <c r="Y1509" i="1"/>
  <c r="Y5391" i="1"/>
  <c r="CB5791" i="1"/>
  <c r="CB5626" i="1"/>
  <c r="CB10034" i="1"/>
  <c r="Y2973" i="1"/>
  <c r="CB6383" i="1"/>
  <c r="CB8801" i="1"/>
  <c r="CB7828" i="1"/>
  <c r="CB9976" i="1"/>
  <c r="Y1857" i="1"/>
  <c r="Y4174" i="1"/>
  <c r="Y3204" i="1"/>
  <c r="CB8123" i="1"/>
  <c r="Y1251" i="1"/>
  <c r="CB6747" i="1"/>
  <c r="Y5273" i="1"/>
  <c r="Y3303" i="1"/>
  <c r="Y989" i="1"/>
  <c r="CB5641" i="1"/>
  <c r="CB5858" i="1"/>
  <c r="Y5375" i="1"/>
  <c r="CB8719" i="1"/>
  <c r="CB7339" i="1"/>
  <c r="CB9071" i="1"/>
  <c r="Y1690" i="1"/>
  <c r="Y2462" i="1"/>
  <c r="CB5931" i="1"/>
  <c r="CB10025" i="1"/>
  <c r="CB9992" i="1"/>
  <c r="Y2875" i="1"/>
  <c r="CB5475" i="1"/>
  <c r="Y4150" i="1"/>
  <c r="CB8249" i="1"/>
  <c r="Y4382" i="1"/>
  <c r="Y4616" i="1"/>
  <c r="Y4256" i="1"/>
  <c r="CB6798" i="1"/>
  <c r="CB9167" i="1"/>
  <c r="Y2101" i="1"/>
  <c r="Y5291" i="1"/>
  <c r="CB9192" i="1"/>
  <c r="Y1614" i="1"/>
  <c r="CB5117" i="1"/>
  <c r="CB8555" i="1"/>
  <c r="Y3356" i="1"/>
  <c r="Y5241" i="1"/>
  <c r="CB7651" i="1"/>
  <c r="CB7924" i="1"/>
  <c r="CB9548" i="1"/>
  <c r="Y2554" i="1"/>
  <c r="Y4590" i="1"/>
  <c r="Y2821" i="1"/>
  <c r="CB6875" i="1"/>
  <c r="CB6121" i="1"/>
  <c r="Y1998" i="1"/>
  <c r="Y4355" i="1"/>
  <c r="CB6048" i="1"/>
  <c r="CB9264" i="1"/>
  <c r="Y2687" i="1"/>
  <c r="Y3344" i="1"/>
  <c r="Y3616" i="1"/>
  <c r="CB9489" i="1"/>
  <c r="Y2518" i="1"/>
  <c r="Y3769" i="1"/>
  <c r="CB5698" i="1"/>
  <c r="CB7909" i="1"/>
  <c r="CB8351" i="1"/>
  <c r="Y1586" i="1"/>
  <c r="CB6428" i="1"/>
  <c r="CB7719" i="1"/>
  <c r="CB8650" i="1"/>
  <c r="Y1229" i="1"/>
  <c r="CB6531" i="1"/>
  <c r="CB6011" i="1"/>
  <c r="CB9659" i="1"/>
  <c r="Y941" i="1"/>
  <c r="Y2694" i="1"/>
  <c r="Y1617" i="1"/>
  <c r="Y2752" i="1"/>
  <c r="Y1695" i="1"/>
  <c r="Y2741" i="1"/>
  <c r="Y2041" i="1"/>
  <c r="Y2674" i="1"/>
  <c r="Y2359" i="1"/>
  <c r="Y2942" i="1"/>
  <c r="Y3444" i="1"/>
  <c r="Y4467" i="1"/>
  <c r="Y5551" i="1"/>
  <c r="Y1461" i="1"/>
  <c r="Y3703" i="1"/>
  <c r="Y4988" i="1"/>
  <c r="CB5463" i="1"/>
  <c r="Y4399" i="1"/>
  <c r="CB5321" i="1"/>
  <c r="Y2898" i="1"/>
  <c r="Y3889" i="1"/>
  <c r="CB5562" i="1"/>
  <c r="Y3108" i="1"/>
  <c r="CB5465" i="1"/>
  <c r="Y3211" i="1"/>
  <c r="Y4084" i="1"/>
  <c r="CB5148" i="1"/>
  <c r="Y1843" i="1"/>
  <c r="Y3896" i="1"/>
  <c r="Y4927" i="1"/>
  <c r="CB5331" i="1"/>
  <c r="Y3519" i="1"/>
  <c r="CB5779" i="1"/>
  <c r="Y2637" i="1"/>
  <c r="CB5853" i="1"/>
  <c r="Y3910" i="1"/>
  <c r="CB6773" i="1"/>
  <c r="CB6260" i="1"/>
  <c r="Y4516" i="1"/>
  <c r="Y944" i="1"/>
  <c r="CB8818" i="1"/>
  <c r="Y4154" i="1"/>
  <c r="CB7763" i="1"/>
  <c r="CB8629" i="1"/>
  <c r="CB7804" i="1"/>
  <c r="CB7791" i="1"/>
  <c r="CB8657" i="1"/>
  <c r="Y2562" i="1"/>
  <c r="CB7295" i="1"/>
  <c r="CB8308" i="1"/>
  <c r="CB9317" i="1"/>
  <c r="CB8942" i="1"/>
  <c r="CB6922" i="1"/>
  <c r="CB8096" i="1"/>
  <c r="CB8960" i="1"/>
  <c r="CB6491" i="1"/>
  <c r="Y3645" i="1"/>
  <c r="CB9022" i="1"/>
  <c r="CB9925" i="1"/>
  <c r="CB9850" i="1"/>
  <c r="CB7476" i="1"/>
  <c r="CB9162" i="1"/>
  <c r="CB9826" i="1"/>
  <c r="CB9969" i="1"/>
  <c r="CB6937" i="1"/>
  <c r="Y730" i="1"/>
  <c r="Y1121" i="1"/>
  <c r="Y643" i="1"/>
  <c r="Y807" i="1"/>
  <c r="Y2677" i="1"/>
  <c r="Y1785" i="1"/>
  <c r="Y739" i="1"/>
  <c r="Y2837" i="1"/>
  <c r="Y1930" i="1"/>
  <c r="CB5320" i="1"/>
  <c r="Y2037" i="1"/>
  <c r="CB5908" i="1"/>
  <c r="Y1798" i="1"/>
  <c r="Y4343" i="1"/>
  <c r="Y5239" i="1"/>
  <c r="CB6047" i="1"/>
  <c r="Y3595" i="1"/>
  <c r="Y4799" i="1"/>
  <c r="CB5706" i="1"/>
  <c r="Y3176" i="1"/>
  <c r="Y4195" i="1"/>
  <c r="Y5096" i="1"/>
  <c r="CB5488" i="1"/>
  <c r="Y3611" i="1"/>
  <c r="CB6053" i="1"/>
  <c r="Y3612" i="1"/>
  <c r="Y3691" i="1"/>
  <c r="CB6157" i="1"/>
  <c r="CB6379" i="1"/>
  <c r="Y4554" i="1"/>
  <c r="CB6423" i="1"/>
  <c r="CB8116" i="1"/>
  <c r="CB9115" i="1"/>
  <c r="CB7627" i="1"/>
  <c r="CB8493" i="1"/>
  <c r="CB9377" i="1"/>
  <c r="CB7385" i="1"/>
  <c r="CB7163" i="1"/>
  <c r="CB8095" i="1"/>
  <c r="CB8959" i="1"/>
  <c r="CB5356" i="1"/>
  <c r="CB8603" i="1"/>
  <c r="CB7259" i="1"/>
  <c r="CB8236" i="1"/>
  <c r="CB9239" i="1"/>
  <c r="CB7489" i="1"/>
  <c r="CB8549" i="1"/>
  <c r="CB7765" i="1"/>
  <c r="CB8627" i="1"/>
  <c r="CB8509" i="1"/>
  <c r="CB9942" i="1"/>
  <c r="CB9841" i="1"/>
  <c r="CB9995" i="1"/>
  <c r="CB7575" i="1"/>
  <c r="CB9630" i="1"/>
  <c r="CB6323" i="1"/>
  <c r="Y1039" i="1"/>
  <c r="Y1128" i="1"/>
  <c r="Y939" i="1"/>
  <c r="Y2472" i="1"/>
  <c r="Y1113" i="1"/>
  <c r="Y2260" i="1"/>
  <c r="Y1958" i="1"/>
  <c r="Y1764" i="1"/>
  <c r="CB5350" i="1"/>
  <c r="Y3504" i="1"/>
  <c r="Y4579" i="1"/>
  <c r="Y3720" i="1"/>
  <c r="CB5352" i="1"/>
  <c r="Y3778" i="1"/>
  <c r="CB5895" i="1"/>
  <c r="Y5077" i="1"/>
  <c r="Y3520" i="1"/>
  <c r="Y5323" i="1"/>
  <c r="CB6634" i="1"/>
  <c r="Y5037" i="1"/>
  <c r="CB5657" i="1"/>
  <c r="Y3256" i="1"/>
  <c r="CB7374" i="1"/>
  <c r="CB9390" i="1"/>
  <c r="CB7605" i="1"/>
  <c r="CB8467" i="1"/>
  <c r="CB9339" i="1"/>
  <c r="CB7692" i="1"/>
  <c r="CB5376" i="1"/>
  <c r="CB7607" i="1"/>
  <c r="CB8756" i="1"/>
  <c r="CB9427" i="1"/>
  <c r="CB6999" i="1"/>
  <c r="CB9675" i="1"/>
  <c r="CB8093" i="1"/>
  <c r="CB7599" i="1"/>
  <c r="Y1149" i="1"/>
  <c r="Y811" i="1"/>
  <c r="Y1186" i="1"/>
  <c r="Y1032" i="1"/>
  <c r="Y1440" i="1"/>
  <c r="Y2852" i="1"/>
  <c r="Y1942" i="1"/>
  <c r="Y3066" i="1"/>
  <c r="Y4917" i="1"/>
  <c r="Y3122" i="1"/>
  <c r="Y4127" i="1"/>
  <c r="Y5343" i="1"/>
  <c r="Y3625" i="1"/>
  <c r="Y4580" i="1"/>
  <c r="CB5363" i="1"/>
  <c r="Y2644" i="1"/>
  <c r="Y3607" i="1"/>
  <c r="Y5312" i="1"/>
  <c r="CB6421" i="1"/>
  <c r="CB6467" i="1"/>
  <c r="CB5730" i="1"/>
  <c r="Y3314" i="1"/>
  <c r="CB6094" i="1"/>
  <c r="Y4581" i="1"/>
  <c r="Y3394" i="1"/>
  <c r="CB6279" i="1"/>
  <c r="CB5296" i="1"/>
  <c r="Y4716" i="1"/>
  <c r="CB7699" i="1"/>
  <c r="CB8565" i="1"/>
  <c r="CB9429" i="1"/>
  <c r="CB8135" i="1"/>
  <c r="CB9133" i="1"/>
  <c r="Y3361" i="1"/>
  <c r="CB7321" i="1"/>
  <c r="CB8109" i="1"/>
  <c r="CB8977" i="1"/>
  <c r="CB5670" i="1"/>
  <c r="CB7701" i="1"/>
  <c r="CB8563" i="1"/>
  <c r="CB6243" i="1"/>
  <c r="CB8056" i="1"/>
  <c r="CB10060" i="1"/>
  <c r="CB9955" i="1"/>
  <c r="CB9987" i="1"/>
  <c r="CB9945" i="1"/>
  <c r="CB7147" i="1"/>
  <c r="CB9075" i="1"/>
  <c r="Y639" i="1"/>
  <c r="Y711" i="1"/>
  <c r="Y1013" i="1"/>
  <c r="Y667" i="1"/>
  <c r="Y1970" i="1"/>
  <c r="Y3042" i="1"/>
  <c r="Y2762" i="1"/>
  <c r="Y3429" i="1"/>
  <c r="Y4306" i="1"/>
  <c r="Y3411" i="1"/>
  <c r="Y5348" i="1"/>
  <c r="Y1320" i="1"/>
  <c r="Y4967" i="1"/>
  <c r="Y1952" i="1"/>
  <c r="Y4095" i="1"/>
  <c r="Y4915" i="1"/>
  <c r="CB6899" i="1"/>
  <c r="Y4979" i="1"/>
  <c r="CB6659" i="1"/>
  <c r="CB5842" i="1"/>
  <c r="Y4332" i="1"/>
  <c r="Y4898" i="1"/>
  <c r="CB7389" i="1"/>
  <c r="CB9442" i="1"/>
  <c r="CB7256" i="1"/>
  <c r="CB9146" i="1"/>
  <c r="CB6828" i="1"/>
  <c r="CB8854" i="1"/>
  <c r="CB5510" i="1"/>
  <c r="CB9278" i="1"/>
  <c r="CB8572" i="1"/>
  <c r="CB7323" i="1"/>
  <c r="CB7920" i="1"/>
  <c r="CB8782" i="1"/>
  <c r="CB9677" i="1"/>
  <c r="CB9946" i="1"/>
  <c r="CB6812" i="1"/>
  <c r="CB6439" i="1"/>
  <c r="Y646" i="1"/>
  <c r="Y1175" i="1"/>
  <c r="Y1301" i="1"/>
  <c r="Y1163" i="1"/>
  <c r="Y2302" i="1"/>
  <c r="Y1680" i="1"/>
  <c r="Y2894" i="1"/>
  <c r="Y2003" i="1"/>
  <c r="Y1478" i="1"/>
  <c r="Y2402" i="1"/>
  <c r="Y1439" i="1"/>
  <c r="Y2782" i="1"/>
  <c r="Y1834" i="1"/>
  <c r="Y3035" i="1"/>
  <c r="Y1819" i="1"/>
  <c r="Y2992" i="1"/>
  <c r="Y2019" i="1"/>
  <c r="Y2998" i="1"/>
  <c r="Y3478" i="1"/>
  <c r="Y3158" i="1"/>
  <c r="Y4096" i="1"/>
  <c r="CB5236" i="1"/>
  <c r="Y3134" i="1"/>
  <c r="Y4062" i="1"/>
  <c r="Y5415" i="1"/>
  <c r="Y4377" i="1"/>
  <c r="Y5186" i="1"/>
  <c r="CB5750" i="1"/>
  <c r="Y3550" i="1"/>
  <c r="CB5499" i="1"/>
  <c r="Y3516" i="1"/>
  <c r="Y4543" i="1"/>
  <c r="CB5371" i="1"/>
  <c r="CB6319" i="1"/>
  <c r="Y4592" i="1"/>
  <c r="Y3887" i="1"/>
  <c r="CB6311" i="1"/>
  <c r="Y4521" i="1"/>
  <c r="CB7411" i="1"/>
  <c r="CB8293" i="1"/>
  <c r="CB9163" i="1"/>
  <c r="CB7831" i="1"/>
  <c r="CB8705" i="1"/>
  <c r="Y3574" i="1"/>
  <c r="CB7194" i="1"/>
  <c r="CB8285" i="1"/>
  <c r="CB9295" i="1"/>
  <c r="CB7918" i="1"/>
  <c r="Y3945" i="1"/>
  <c r="CB6978" i="1"/>
  <c r="CB8291" i="1"/>
  <c r="CB9165" i="1"/>
  <c r="CB7023" i="1"/>
  <c r="CB7824" i="1"/>
  <c r="Y2968" i="1"/>
  <c r="CB7820" i="1"/>
  <c r="CB7254" i="1"/>
  <c r="CB10038" i="1"/>
  <c r="CB8410" i="1"/>
  <c r="CB9775" i="1"/>
  <c r="CB9687" i="1"/>
  <c r="Y3965" i="1"/>
  <c r="CB9311" i="1"/>
  <c r="CB9703" i="1"/>
  <c r="Y603" i="1"/>
  <c r="Y962" i="1"/>
  <c r="Y1282" i="1"/>
  <c r="Y1052" i="1"/>
  <c r="Y1025" i="1"/>
  <c r="Y2383" i="1"/>
  <c r="Y2052" i="1"/>
  <c r="Y2966" i="1"/>
  <c r="Y2478" i="1"/>
  <c r="Y2070" i="1"/>
  <c r="Y1982" i="1"/>
  <c r="Y2870" i="1"/>
  <c r="Y3733" i="1"/>
  <c r="Y4544" i="1"/>
  <c r="CB5260" i="1"/>
  <c r="Y1890" i="1"/>
  <c r="Y3928" i="1"/>
  <c r="Y4947" i="1"/>
  <c r="Y3784" i="1"/>
  <c r="Y4971" i="1"/>
  <c r="CB5664" i="1"/>
  <c r="Y2632" i="1"/>
  <c r="Y4273" i="1"/>
  <c r="CB5969" i="1"/>
  <c r="CB5397" i="1"/>
  <c r="Y3368" i="1"/>
  <c r="Y4566" i="1"/>
  <c r="CB5277" i="1"/>
  <c r="CB6076" i="1"/>
  <c r="CB5582" i="1"/>
  <c r="CB5591" i="1"/>
  <c r="Y4183" i="1"/>
  <c r="Y1514" i="1"/>
  <c r="CB6137" i="1"/>
  <c r="Y3808" i="1"/>
  <c r="CB6557" i="1"/>
  <c r="Y3886" i="1"/>
  <c r="CB8012" i="1"/>
  <c r="CB8888" i="1"/>
  <c r="CB5341" i="1"/>
  <c r="CB7576" i="1"/>
  <c r="CB8416" i="1"/>
  <c r="CB7348" i="1"/>
  <c r="CB8376" i="1"/>
  <c r="CB9387" i="1"/>
  <c r="CB7035" i="1"/>
  <c r="CB7873" i="1"/>
  <c r="CB8724" i="1"/>
  <c r="Y4175" i="1"/>
  <c r="CB5311" i="1"/>
  <c r="CB7793" i="1"/>
  <c r="CB8655" i="1"/>
  <c r="CB8533" i="1"/>
  <c r="CB10059" i="1"/>
  <c r="CB9420" i="1"/>
  <c r="CB9648" i="1"/>
  <c r="CB9927" i="1"/>
  <c r="CB9563" i="1"/>
  <c r="Y587" i="1"/>
  <c r="Y1022" i="1"/>
  <c r="Y1097" i="1"/>
  <c r="Y738" i="1"/>
  <c r="Y1058" i="1"/>
  <c r="Y1694" i="1"/>
  <c r="Y2904" i="1"/>
  <c r="Y2143" i="1"/>
  <c r="Y1799" i="1"/>
  <c r="Y2950" i="1"/>
  <c r="Y2183" i="1"/>
  <c r="Y1490" i="1"/>
  <c r="Y1629" i="1"/>
  <c r="Y2748" i="1"/>
  <c r="Y779" i="1"/>
  <c r="Y2636" i="1"/>
  <c r="Y1923" i="1"/>
  <c r="Y3996" i="1"/>
  <c r="Y5167" i="1"/>
  <c r="CB5831" i="1"/>
  <c r="Y3459" i="1"/>
  <c r="CB5401" i="1"/>
  <c r="Y3294" i="1"/>
  <c r="Y4335" i="1"/>
  <c r="Y2594" i="1"/>
  <c r="Y5398" i="1"/>
  <c r="Y3843" i="1"/>
  <c r="Y4783" i="1"/>
  <c r="CB5450" i="1"/>
  <c r="Y1510" i="1"/>
  <c r="Y3777" i="1"/>
  <c r="Y4420" i="1"/>
  <c r="CB6380" i="1"/>
  <c r="CB6057" i="1"/>
  <c r="Y3570" i="1"/>
  <c r="CB7581" i="1"/>
  <c r="Y3935" i="1"/>
  <c r="CB7417" i="1"/>
  <c r="CB6315" i="1"/>
  <c r="CB7959" i="1"/>
  <c r="CB8968" i="1"/>
  <c r="CB9313" i="1"/>
  <c r="CB7151" i="1"/>
  <c r="CB8472" i="1"/>
  <c r="CB6321" i="1"/>
  <c r="CB7865" i="1"/>
  <c r="CB9000" i="1"/>
  <c r="CB7666" i="1"/>
  <c r="CB8528" i="1"/>
  <c r="CB9393" i="1"/>
  <c r="CB9724" i="1"/>
  <c r="CB10052" i="1"/>
  <c r="CB9372" i="1"/>
  <c r="CB9623" i="1"/>
  <c r="CB10007" i="1"/>
  <c r="CB6955" i="1"/>
  <c r="CB9874" i="1"/>
  <c r="CB6361" i="1"/>
  <c r="Y1014" i="1"/>
  <c r="Y1765" i="1"/>
  <c r="Y1390" i="1"/>
  <c r="Y2742" i="1"/>
  <c r="Y984" i="1"/>
  <c r="Y2533" i="1"/>
  <c r="Y1476" i="1"/>
  <c r="Y3004" i="1"/>
  <c r="CB5856" i="1"/>
  <c r="Y3845" i="1"/>
  <c r="Y4824" i="1"/>
  <c r="Y2217" i="1"/>
  <c r="Y4435" i="1"/>
  <c r="CB5574" i="1"/>
  <c r="Y3307" i="1"/>
  <c r="Y4292" i="1"/>
  <c r="Y4321" i="1"/>
  <c r="CB5080" i="1"/>
  <c r="Y2732" i="1"/>
  <c r="Y4337" i="1"/>
  <c r="Y2546" i="1"/>
  <c r="CB7500" i="1"/>
  <c r="Y3167" i="1"/>
  <c r="CB5668" i="1"/>
  <c r="Y4674" i="1"/>
  <c r="CB6675" i="1"/>
  <c r="CB8766" i="1"/>
  <c r="Y4210" i="1"/>
  <c r="Y2500" i="1"/>
  <c r="CB7632" i="1"/>
  <c r="CB8498" i="1"/>
  <c r="CB9356" i="1"/>
  <c r="CB8127" i="1"/>
  <c r="CB9003" i="1"/>
  <c r="CB9492" i="1"/>
  <c r="Y3501" i="1"/>
  <c r="CB8319" i="1"/>
  <c r="CB9179" i="1"/>
  <c r="CB9232" i="1"/>
  <c r="CB9014" i="1"/>
  <c r="CB9732" i="1"/>
  <c r="CB9579" i="1"/>
  <c r="CB6158" i="1"/>
  <c r="Y955" i="1"/>
  <c r="Y1178" i="1"/>
  <c r="Y927" i="1"/>
  <c r="Y1893" i="1"/>
  <c r="Y1428" i="1"/>
  <c r="Y2766" i="1"/>
  <c r="Y2331" i="1"/>
  <c r="Y4562" i="1"/>
  <c r="Y3194" i="1"/>
  <c r="Y4295" i="1"/>
  <c r="CB5159" i="1"/>
  <c r="Y2333" i="1"/>
  <c r="Y3872" i="1"/>
  <c r="Y5435" i="1"/>
  <c r="CB6606" i="1"/>
  <c r="CB6572" i="1"/>
  <c r="CB5934" i="1"/>
  <c r="CB7472" i="1"/>
  <c r="CB8370" i="1"/>
  <c r="CB9237" i="1"/>
  <c r="CB5347" i="1"/>
  <c r="CB6928" i="1"/>
  <c r="CB6896" i="1"/>
  <c r="CB8047" i="1"/>
  <c r="CB8904" i="1"/>
  <c r="CB9575" i="1"/>
  <c r="CB9959" i="1"/>
  <c r="CB8311" i="1"/>
  <c r="Y791" i="1"/>
  <c r="Y746" i="1"/>
  <c r="Y1222" i="1"/>
  <c r="Y2198" i="1"/>
  <c r="Y1738" i="1"/>
  <c r="Y1601" i="1"/>
  <c r="Y2588" i="1"/>
  <c r="Y2098" i="1"/>
  <c r="Y1313" i="1"/>
  <c r="Y2502" i="1"/>
  <c r="Y2093" i="1"/>
  <c r="Y2318" i="1"/>
  <c r="Y3050" i="1"/>
  <c r="Y2107" i="1"/>
  <c r="Y3897" i="1"/>
  <c r="Y4818" i="1"/>
  <c r="CB5279" i="1"/>
  <c r="Y3455" i="1"/>
  <c r="Y3195" i="1"/>
  <c r="Y4159" i="1"/>
  <c r="Y5194" i="1"/>
  <c r="Y4577" i="1"/>
  <c r="CB5187" i="1"/>
  <c r="Y5337" i="1"/>
  <c r="CB6525" i="1"/>
  <c r="Y4695" i="1"/>
  <c r="Y3492" i="1"/>
  <c r="CB5110" i="1"/>
  <c r="CB8207" i="1"/>
  <c r="CB9067" i="1"/>
  <c r="CB7740" i="1"/>
  <c r="CB8897" i="1"/>
  <c r="Y5404" i="1"/>
  <c r="CB8850" i="1"/>
  <c r="CB8064" i="1"/>
  <c r="CB8925" i="1"/>
  <c r="CB6393" i="1"/>
  <c r="CB7588" i="1"/>
  <c r="CB7593" i="1"/>
  <c r="CB8455" i="1"/>
  <c r="CB7063" i="1"/>
  <c r="CB8124" i="1"/>
  <c r="CB9127" i="1"/>
  <c r="CB7585" i="1"/>
  <c r="CB9488" i="1"/>
  <c r="CB9848" i="1"/>
  <c r="CB9605" i="1"/>
  <c r="CB9727" i="1"/>
  <c r="CB9901" i="1"/>
  <c r="CB10024" i="1"/>
  <c r="CB9741" i="1"/>
  <c r="Y4655" i="1"/>
  <c r="CB8161" i="1"/>
  <c r="CB9812" i="1"/>
  <c r="Y1197" i="1"/>
  <c r="Y1384" i="1"/>
  <c r="Y1497" i="1"/>
  <c r="Y2597" i="1"/>
  <c r="Y3237" i="1"/>
  <c r="CB5929" i="1"/>
  <c r="Y3320" i="1"/>
  <c r="Y3605" i="1"/>
  <c r="Y5457" i="1"/>
  <c r="Y3546" i="1"/>
  <c r="Y5451" i="1"/>
  <c r="Y3247" i="1"/>
  <c r="Y4155" i="1"/>
  <c r="CB5455" i="1"/>
  <c r="Y4677" i="1"/>
  <c r="CB6656" i="1"/>
  <c r="CB6326" i="1"/>
  <c r="Y5278" i="1"/>
  <c r="CB9490" i="1"/>
  <c r="CB7293" i="1"/>
  <c r="CB9194" i="1"/>
  <c r="CB7066" i="1"/>
  <c r="CB8471" i="1"/>
  <c r="Y5100" i="1"/>
  <c r="CB7338" i="1"/>
  <c r="CB9038" i="1"/>
  <c r="CB7471" i="1"/>
  <c r="CB9567" i="1"/>
  <c r="CB9861" i="1"/>
  <c r="Y1801" i="1"/>
  <c r="Y3992" i="1"/>
  <c r="CB5862" i="1"/>
  <c r="Y4389" i="1"/>
  <c r="CB8932" i="1"/>
  <c r="CB9710" i="1"/>
  <c r="Y4725" i="1"/>
  <c r="Y4603" i="1"/>
  <c r="CB6735" i="1"/>
  <c r="Y1082" i="1"/>
  <c r="Y5106" i="1"/>
  <c r="CB8048" i="1"/>
  <c r="Y2328" i="1"/>
  <c r="Y3514" i="1"/>
  <c r="CB9671" i="1"/>
  <c r="Y4378" i="1"/>
  <c r="Y3857" i="1"/>
  <c r="Y2022" i="1"/>
  <c r="Y3767" i="1"/>
  <c r="CB6964" i="1"/>
  <c r="CB8204" i="1"/>
  <c r="CB5212" i="1"/>
  <c r="CB9805" i="1"/>
  <c r="Y1685" i="1"/>
  <c r="Y1453" i="1"/>
  <c r="Y5442" i="1"/>
  <c r="Y3909" i="1"/>
  <c r="CB5742" i="1"/>
  <c r="CB8159" i="1"/>
  <c r="CB8243" i="1"/>
  <c r="Y2713" i="1"/>
  <c r="Y4265" i="1"/>
  <c r="CB5262" i="1"/>
  <c r="CB6218" i="1"/>
  <c r="CB7751" i="1"/>
  <c r="CB9276" i="1"/>
  <c r="Y4758" i="1"/>
  <c r="Y4878" i="1"/>
  <c r="Y3542" i="1"/>
  <c r="CB6908" i="1"/>
  <c r="CB9467" i="1"/>
  <c r="Y2376" i="1"/>
  <c r="Y3313" i="1"/>
  <c r="CB5988" i="1"/>
  <c r="CB7794" i="1"/>
  <c r="CB9944" i="1"/>
  <c r="Y1811" i="1"/>
  <c r="CB8171" i="1"/>
  <c r="CB9138" i="1"/>
  <c r="CB6903" i="1"/>
  <c r="CB9613" i="1"/>
  <c r="Y1328" i="1"/>
  <c r="Y3786" i="1"/>
  <c r="Y4718" i="1"/>
  <c r="Y2993" i="1"/>
  <c r="CB6579" i="1"/>
  <c r="CB6939" i="1"/>
  <c r="CB8187" i="1"/>
  <c r="Y2108" i="1"/>
  <c r="Y4871" i="1"/>
  <c r="Y3922" i="1"/>
  <c r="Y1238" i="1"/>
  <c r="Y938" i="1"/>
  <c r="CB6033" i="1"/>
  <c r="CB5631" i="1"/>
  <c r="Y3736" i="1"/>
  <c r="CB7944" i="1"/>
  <c r="CB9814" i="1"/>
  <c r="CB7671" i="1"/>
  <c r="Y1666" i="1"/>
  <c r="Y4623" i="1"/>
  <c r="CB5467" i="1"/>
  <c r="Y4308" i="1"/>
  <c r="CB8808" i="1"/>
  <c r="Y1068" i="1"/>
  <c r="Y1814" i="1"/>
  <c r="CB6025" i="1"/>
  <c r="CB9412" i="1"/>
  <c r="CB7705" i="1"/>
  <c r="Y988" i="1"/>
  <c r="Y2469" i="1"/>
  <c r="CB5775" i="1"/>
  <c r="CB7872" i="1"/>
  <c r="CB5787" i="1"/>
  <c r="CB7961" i="1"/>
  <c r="Y4614" i="1"/>
  <c r="CB5961" i="1"/>
  <c r="CB8718" i="1"/>
  <c r="Y1224" i="1"/>
  <c r="Y3369" i="1"/>
  <c r="Y4523" i="1"/>
  <c r="Y5146" i="1"/>
  <c r="CB6036" i="1"/>
  <c r="CB5517" i="1"/>
  <c r="CB9181" i="1"/>
  <c r="Y3284" i="1"/>
  <c r="CB10041" i="1"/>
  <c r="Y1256" i="1"/>
  <c r="Y2508" i="1"/>
  <c r="Y3203" i="1"/>
  <c r="Y4719" i="1"/>
  <c r="CB7640" i="1"/>
  <c r="CB9072" i="1"/>
  <c r="CB8073" i="1"/>
  <c r="CB7510" i="1"/>
  <c r="Y1789" i="1"/>
  <c r="Y5207" i="1"/>
  <c r="CB5550" i="1"/>
  <c r="Y4920" i="1"/>
  <c r="Y4177" i="1"/>
  <c r="CB8475" i="1"/>
  <c r="CB8000" i="1"/>
  <c r="CB8368" i="1"/>
  <c r="CB9858" i="1"/>
  <c r="Y2440" i="1"/>
  <c r="CB5440" i="1"/>
  <c r="Y5559" i="1"/>
  <c r="CB9059" i="1"/>
  <c r="CB7771" i="1"/>
  <c r="CB9633" i="1"/>
  <c r="Y716" i="1"/>
  <c r="Y1106" i="1"/>
  <c r="Y614" i="1"/>
  <c r="Y942" i="1"/>
  <c r="Y1169" i="1"/>
  <c r="Y1382" i="1"/>
  <c r="Y1451" i="1"/>
  <c r="Y2042" i="1"/>
  <c r="Y686" i="1"/>
  <c r="Y1504" i="1"/>
  <c r="Y2158" i="1"/>
  <c r="Y3544" i="1"/>
  <c r="Y4853" i="1"/>
  <c r="Y4228" i="1"/>
  <c r="CB5335" i="1"/>
  <c r="Y1520" i="1"/>
  <c r="Y3732" i="1"/>
  <c r="Y5010" i="1"/>
  <c r="CB6481" i="1"/>
  <c r="Y4124" i="1"/>
  <c r="CB6431" i="1"/>
  <c r="Y5454" i="1"/>
  <c r="CB6306" i="1"/>
  <c r="CB5222" i="1"/>
  <c r="Y3255" i="1"/>
  <c r="CB8098" i="1"/>
  <c r="CB6739" i="1"/>
  <c r="CB8954" i="1"/>
  <c r="CB6386" i="1"/>
  <c r="CB8227" i="1"/>
  <c r="CB7756" i="1"/>
  <c r="CB8921" i="1"/>
  <c r="CB7485" i="1"/>
  <c r="CB8645" i="1"/>
  <c r="CB9493" i="1"/>
  <c r="CB8292" i="1"/>
  <c r="CB7275" i="1"/>
  <c r="CB9863" i="1"/>
  <c r="CB9557" i="1"/>
  <c r="CB9836" i="1"/>
  <c r="CB9556" i="1"/>
  <c r="CB9704" i="1"/>
  <c r="Y1114" i="1"/>
  <c r="Y798" i="1"/>
  <c r="Y752" i="1"/>
  <c r="Y2965" i="1"/>
  <c r="Y2798" i="1"/>
  <c r="Y2611" i="1"/>
  <c r="Y2126" i="1"/>
  <c r="Y2926" i="1"/>
  <c r="Y1008" i="1"/>
  <c r="Y2363" i="1"/>
  <c r="Y2958" i="1"/>
  <c r="Y3319" i="1"/>
  <c r="CB5428" i="1"/>
  <c r="Y3026" i="1"/>
  <c r="Y4001" i="1"/>
  <c r="Y5286" i="1"/>
  <c r="Y4168" i="1"/>
  <c r="Y3499" i="1"/>
  <c r="Y4330" i="1"/>
  <c r="CB5345" i="1"/>
  <c r="Y3282" i="1"/>
  <c r="Y4476" i="1"/>
  <c r="CB5383" i="1"/>
  <c r="Y4761" i="1"/>
  <c r="CB6716" i="1"/>
  <c r="CB6881" i="1"/>
  <c r="Y4532" i="1"/>
  <c r="Y5020" i="1"/>
  <c r="CB6331" i="1"/>
  <c r="CB6813" i="1"/>
  <c r="CB6558" i="1"/>
  <c r="CB7537" i="1"/>
  <c r="CB8389" i="1"/>
  <c r="CB9251" i="1"/>
  <c r="CB9474" i="1"/>
  <c r="CB9510" i="1"/>
  <c r="CB7495" i="1"/>
  <c r="CB9506" i="1"/>
  <c r="CB7555" i="1"/>
  <c r="CB8446" i="1"/>
  <c r="CB9319" i="1"/>
  <c r="CB9549" i="1"/>
  <c r="CB9088" i="1"/>
  <c r="CB9679" i="1"/>
  <c r="CB9997" i="1"/>
  <c r="CB9263" i="1"/>
  <c r="Y668" i="1"/>
  <c r="Y957" i="1"/>
  <c r="Y1138" i="1"/>
  <c r="Y1258" i="1"/>
  <c r="Y2564" i="1"/>
  <c r="Y2204" i="1"/>
  <c r="Y3114" i="1"/>
  <c r="Y2770" i="1"/>
  <c r="Y1706" i="1"/>
  <c r="Y2419" i="1"/>
  <c r="Y1463" i="1"/>
  <c r="Y2375" i="1"/>
  <c r="Y1565" i="1"/>
  <c r="Y1936" i="1"/>
  <c r="Y3454" i="1"/>
  <c r="Y4347" i="1"/>
  <c r="CB5325" i="1"/>
  <c r="Y4037" i="1"/>
  <c r="Y5011" i="1"/>
  <c r="Y2831" i="1"/>
  <c r="Y4042" i="1"/>
  <c r="CB5590" i="1"/>
  <c r="Y3914" i="1"/>
  <c r="Y3112" i="1"/>
  <c r="Y3836" i="1"/>
  <c r="CB5504" i="1"/>
  <c r="Y2610" i="1"/>
  <c r="Y4487" i="1"/>
  <c r="Y5555" i="1"/>
  <c r="Y2543" i="1"/>
  <c r="CB5419" i="1"/>
  <c r="CB6295" i="1"/>
  <c r="Y3627" i="1"/>
  <c r="CB7532" i="1"/>
  <c r="CB6291" i="1"/>
  <c r="Y4548" i="1"/>
  <c r="CB6642" i="1"/>
  <c r="CB6614" i="1"/>
  <c r="Y4512" i="1"/>
  <c r="CB7835" i="1"/>
  <c r="CB8840" i="1"/>
  <c r="Y4257" i="1"/>
  <c r="CB7497" i="1"/>
  <c r="CB8665" i="1"/>
  <c r="CB7231" i="1"/>
  <c r="CB8108" i="1"/>
  <c r="CB8976" i="1"/>
  <c r="CB7972" i="1"/>
  <c r="CB8972" i="1"/>
  <c r="CB7444" i="1"/>
  <c r="CB8245" i="1"/>
  <c r="CB9108" i="1"/>
  <c r="CB8842" i="1"/>
  <c r="CB6837" i="1"/>
  <c r="CB7629" i="1"/>
  <c r="CB8491" i="1"/>
  <c r="CB9375" i="1"/>
  <c r="CB6991" i="1"/>
  <c r="CB8083" i="1"/>
  <c r="CB8939" i="1"/>
  <c r="CB9712" i="1"/>
  <c r="CB9968" i="1"/>
  <c r="CB7081" i="1"/>
  <c r="CB8111" i="1"/>
  <c r="CB9005" i="1"/>
  <c r="CB8605" i="1"/>
  <c r="CB9598" i="1"/>
  <c r="CB9341" i="1"/>
  <c r="Y1170" i="1"/>
  <c r="Y954" i="1"/>
  <c r="Y2406" i="1"/>
  <c r="Y3000" i="1"/>
  <c r="Y2154" i="1"/>
  <c r="Y1467" i="1"/>
  <c r="Y1646" i="1"/>
  <c r="Y1370" i="1"/>
  <c r="Y2451" i="1"/>
  <c r="Y1688" i="1"/>
  <c r="Y4082" i="1"/>
  <c r="CB5088" i="1"/>
  <c r="CB6038" i="1"/>
  <c r="Y3754" i="1"/>
  <c r="Y4743" i="1"/>
  <c r="CB5497" i="1"/>
  <c r="Y3734" i="1"/>
  <c r="Y5268" i="1"/>
  <c r="Y4244" i="1"/>
  <c r="Y5518" i="1"/>
  <c r="Y3885" i="1"/>
  <c r="Y3343" i="1"/>
  <c r="CB5087" i="1"/>
  <c r="Y1882" i="1"/>
  <c r="Y3793" i="1"/>
  <c r="Y4508" i="1"/>
  <c r="Y5471" i="1"/>
  <c r="Y5406" i="1"/>
  <c r="CB6498" i="1"/>
  <c r="CB7379" i="1"/>
  <c r="CB8393" i="1"/>
  <c r="CB9399" i="1"/>
  <c r="CB7088" i="1"/>
  <c r="CB7836" i="1"/>
  <c r="CB8841" i="1"/>
  <c r="Y4734" i="1"/>
  <c r="CB7434" i="1"/>
  <c r="CB8621" i="1"/>
  <c r="CB9496" i="1"/>
  <c r="CB7277" i="1"/>
  <c r="CB7656" i="1"/>
  <c r="CB8812" i="1"/>
  <c r="Y3826" i="1"/>
  <c r="CB7318" i="1"/>
  <c r="CB8523" i="1"/>
  <c r="CB9384" i="1"/>
  <c r="CB7146" i="1"/>
  <c r="CB8201" i="1"/>
  <c r="CB9201" i="1"/>
  <c r="CB9916" i="1"/>
  <c r="CB6963" i="1"/>
  <c r="CB9666" i="1"/>
  <c r="CB8979" i="1"/>
  <c r="CB9617" i="1"/>
  <c r="CB9787" i="1"/>
  <c r="CB9873" i="1"/>
  <c r="Y910" i="1"/>
  <c r="Y1653" i="1"/>
  <c r="Y2717" i="1"/>
  <c r="Y2120" i="1"/>
  <c r="Y3005" i="1"/>
  <c r="Y1986" i="1"/>
  <c r="Y1006" i="1"/>
  <c r="Y3069" i="1"/>
  <c r="Y3029" i="1"/>
  <c r="Y2099" i="1"/>
  <c r="Y1018" i="1"/>
  <c r="Y2422" i="1"/>
  <c r="Y2152" i="1"/>
  <c r="Y3967" i="1"/>
  <c r="Y5132" i="1"/>
  <c r="CB5794" i="1"/>
  <c r="Y3603" i="1"/>
  <c r="Y4635" i="1"/>
  <c r="CB5367" i="1"/>
  <c r="Y3065" i="1"/>
  <c r="Y4439" i="1"/>
  <c r="CB5778" i="1"/>
  <c r="Y4251" i="1"/>
  <c r="Y5416" i="1"/>
  <c r="Y2288" i="1"/>
  <c r="Y3354" i="1"/>
  <c r="Y4212" i="1"/>
  <c r="CB5472" i="1"/>
  <c r="Y4241" i="1"/>
  <c r="CB5918" i="1"/>
  <c r="CB5487" i="1"/>
  <c r="Y3580" i="1"/>
  <c r="CB6338" i="1"/>
  <c r="Y4425" i="1"/>
  <c r="Y3672" i="1"/>
  <c r="CB6343" i="1"/>
  <c r="CB7546" i="1"/>
  <c r="CB7395" i="1"/>
  <c r="CB8257" i="1"/>
  <c r="CB9124" i="1"/>
  <c r="CB7251" i="1"/>
  <c r="CB8439" i="1"/>
  <c r="CB8131" i="1"/>
  <c r="CB7619" i="1"/>
  <c r="CB8485" i="1"/>
  <c r="CB9365" i="1"/>
  <c r="CB7459" i="1"/>
  <c r="CB8567" i="1"/>
  <c r="CB7272" i="1"/>
  <c r="CB6619" i="1"/>
  <c r="CB7815" i="1"/>
  <c r="CB8825" i="1"/>
  <c r="Y3870" i="1"/>
  <c r="CB7520" i="1"/>
  <c r="CB8387" i="1"/>
  <c r="CB9253" i="1"/>
  <c r="CB7011" i="1"/>
  <c r="CB8065" i="1"/>
  <c r="CB7966" i="1"/>
  <c r="CB7744" i="1"/>
  <c r="CB9653" i="1"/>
  <c r="CB9932" i="1"/>
  <c r="CB8874" i="1"/>
  <c r="CB9669" i="1"/>
  <c r="CB7893" i="1"/>
  <c r="Y704" i="1"/>
  <c r="Y1084" i="1"/>
  <c r="Y2702" i="1"/>
  <c r="Y2774" i="1"/>
  <c r="Y5137" i="1"/>
  <c r="Y3534" i="1"/>
  <c r="Y4660" i="1"/>
  <c r="Y3530" i="1"/>
  <c r="Y4291" i="1"/>
  <c r="Y5405" i="1"/>
  <c r="CB5735" i="1"/>
  <c r="Y3323" i="1"/>
  <c r="Y4764" i="1"/>
  <c r="CB5571" i="1"/>
  <c r="Y4557" i="1"/>
  <c r="CB6633" i="1"/>
  <c r="Y5063" i="1"/>
  <c r="Y5141" i="1"/>
  <c r="Y5134" i="1"/>
  <c r="CB6719" i="1"/>
  <c r="CB7586" i="1"/>
  <c r="CB8448" i="1"/>
  <c r="CB9299" i="1"/>
  <c r="CB6915" i="1"/>
  <c r="CB8802" i="1"/>
  <c r="CB7464" i="1"/>
  <c r="CB8440" i="1"/>
  <c r="CB9287" i="1"/>
  <c r="CB8694" i="1"/>
  <c r="CB8690" i="1"/>
  <c r="Y3827" i="1"/>
  <c r="CB7431" i="1"/>
  <c r="CB8360" i="1"/>
  <c r="CB9223" i="1"/>
  <c r="CB9503" i="1"/>
  <c r="CB9793" i="1"/>
  <c r="CB9502" i="1"/>
  <c r="CB9520" i="1"/>
  <c r="CB7107" i="1"/>
  <c r="CB9576" i="1"/>
  <c r="Y735" i="1"/>
  <c r="Y1278" i="1"/>
  <c r="Y1341" i="1"/>
  <c r="Y2616" i="1"/>
  <c r="Y1438" i="1"/>
  <c r="Y2815" i="1"/>
  <c r="Y1713" i="1"/>
  <c r="Y2812" i="1"/>
  <c r="Y743" i="1"/>
  <c r="Y1966" i="1"/>
  <c r="Y3090" i="1"/>
  <c r="CB5526" i="1"/>
  <c r="Y3539" i="1"/>
  <c r="Y4394" i="1"/>
  <c r="Y5367" i="1"/>
  <c r="Y3641" i="1"/>
  <c r="Y4745" i="1"/>
  <c r="Y3658" i="1"/>
  <c r="Y4777" i="1"/>
  <c r="CB5111" i="1"/>
  <c r="Y3413" i="1"/>
  <c r="CB6231" i="1"/>
  <c r="Y4538" i="1"/>
  <c r="CB6646" i="1"/>
  <c r="CB9294" i="1"/>
  <c r="CB7129" i="1"/>
  <c r="CB8167" i="1"/>
  <c r="CB9024" i="1"/>
  <c r="CB6595" i="1"/>
  <c r="CB7859" i="1"/>
  <c r="CB8732" i="1"/>
  <c r="Y3494" i="1"/>
  <c r="CB7869" i="1"/>
  <c r="CB7833" i="1"/>
  <c r="CB8703" i="1"/>
  <c r="CB7992" i="1"/>
  <c r="CB8987" i="1"/>
  <c r="CB6515" i="1"/>
  <c r="CB10000" i="1"/>
  <c r="CB9302" i="1"/>
  <c r="CB9920" i="1"/>
  <c r="CB6419" i="1"/>
  <c r="CB7907" i="1"/>
  <c r="Y3696" i="1"/>
  <c r="CB9210" i="1"/>
  <c r="CB9550" i="1"/>
  <c r="Y867" i="1"/>
  <c r="Y856" i="1"/>
  <c r="Y2438" i="1"/>
  <c r="Y1989" i="1"/>
  <c r="Y2078" i="1"/>
  <c r="Y4533" i="1"/>
  <c r="CB5089" i="1"/>
  <c r="Y3963" i="1"/>
  <c r="Y1437" i="1"/>
  <c r="Y3735" i="1"/>
  <c r="Y4519" i="1"/>
  <c r="CB5091" i="1"/>
  <c r="Y4626" i="1"/>
  <c r="CB5541" i="1"/>
  <c r="CB5207" i="1"/>
  <c r="Y5428" i="1"/>
  <c r="CB6149" i="1"/>
  <c r="Y4527" i="1"/>
  <c r="CB6563" i="1"/>
  <c r="Y3543" i="1"/>
  <c r="Y5211" i="1"/>
  <c r="CB5501" i="1"/>
  <c r="CB7753" i="1"/>
  <c r="CB8901" i="1"/>
  <c r="CB5392" i="1"/>
  <c r="CB7713" i="1"/>
  <c r="CB8575" i="1"/>
  <c r="CB9447" i="1"/>
  <c r="CB8031" i="1"/>
  <c r="CB8893" i="1"/>
  <c r="CB7582" i="1"/>
  <c r="CB8444" i="1"/>
  <c r="CB9321" i="1"/>
  <c r="CB6599" i="1"/>
  <c r="CB7737" i="1"/>
  <c r="CB8599" i="1"/>
  <c r="Y3137" i="1"/>
  <c r="CB7569" i="1"/>
  <c r="CB8418" i="1"/>
  <c r="CB9292" i="1"/>
  <c r="CB6534" i="1"/>
  <c r="CB8560" i="1"/>
  <c r="CB9385" i="1"/>
  <c r="CB9779" i="1"/>
  <c r="CB8007" i="1"/>
  <c r="CB9752" i="1"/>
  <c r="CB5585" i="1"/>
  <c r="CB7087" i="1"/>
  <c r="Y699" i="1"/>
  <c r="Y914" i="1"/>
  <c r="Y992" i="1"/>
  <c r="Y802" i="1"/>
  <c r="Y2506" i="1"/>
  <c r="Y1938" i="1"/>
  <c r="Y2955" i="1"/>
  <c r="Y2080" i="1"/>
  <c r="Y1681" i="1"/>
  <c r="Y1413" i="1"/>
  <c r="Y2219" i="1"/>
  <c r="Y2851" i="1"/>
  <c r="Y2325" i="1"/>
  <c r="Y2676" i="1"/>
  <c r="Y1358" i="1"/>
  <c r="Y3902" i="1"/>
  <c r="Y4823" i="1"/>
  <c r="CB5175" i="1"/>
  <c r="Y1026" i="1"/>
  <c r="Y4976" i="1"/>
  <c r="CB5946" i="1"/>
  <c r="Y4243" i="1"/>
  <c r="Y5355" i="1"/>
  <c r="CB5429" i="1"/>
  <c r="CB5448" i="1"/>
  <c r="Y3675" i="1"/>
  <c r="Y5067" i="1"/>
  <c r="Y5525" i="1"/>
  <c r="Y3263" i="1"/>
  <c r="Y5392" i="1"/>
  <c r="CB6258" i="1"/>
  <c r="CB5137" i="1"/>
  <c r="CB6302" i="1"/>
  <c r="Y5205" i="1"/>
  <c r="Y3711" i="1"/>
  <c r="CB8216" i="1"/>
  <c r="CB9080" i="1"/>
  <c r="CB7187" i="1"/>
  <c r="CB8035" i="1"/>
  <c r="CB7645" i="1"/>
  <c r="CB8784" i="1"/>
  <c r="CB7110" i="1"/>
  <c r="CB5306" i="1"/>
  <c r="CB7637" i="1"/>
  <c r="CB8772" i="1"/>
  <c r="CB5201" i="1"/>
  <c r="CB7783" i="1"/>
  <c r="CB8649" i="1"/>
  <c r="CB7460" i="1"/>
  <c r="CB8604" i="1"/>
  <c r="CB9471" i="1"/>
  <c r="CB8133" i="1"/>
  <c r="CB8996" i="1"/>
  <c r="CB9581" i="1"/>
  <c r="CB9862" i="1"/>
  <c r="CB8392" i="1"/>
  <c r="CB9418" i="1"/>
  <c r="CB9730" i="1"/>
  <c r="Y620" i="1"/>
  <c r="Y1211" i="1"/>
  <c r="Y1116" i="1"/>
  <c r="Y1230" i="1"/>
  <c r="Y2512" i="1"/>
  <c r="Y2645" i="1"/>
  <c r="Y1827" i="1"/>
  <c r="Y1686" i="1"/>
  <c r="Y2576" i="1"/>
  <c r="Y2036" i="1"/>
  <c r="Y1574" i="1"/>
  <c r="Y2510" i="1"/>
  <c r="Y1947" i="1"/>
  <c r="Y3654" i="1"/>
  <c r="Y4703" i="1"/>
  <c r="CB5538" i="1"/>
  <c r="Y3334" i="1"/>
  <c r="Y4710" i="1"/>
  <c r="CB5134" i="1"/>
  <c r="Y1929" i="1"/>
  <c r="Y4157" i="1"/>
  <c r="Y3073" i="1"/>
  <c r="Y4546" i="1"/>
  <c r="CB5293" i="1"/>
  <c r="Y2907" i="1"/>
  <c r="Y3138" i="1"/>
  <c r="Y4144" i="1"/>
  <c r="CB5324" i="1"/>
  <c r="Y2337" i="1"/>
  <c r="CB5830" i="1"/>
  <c r="Y5007" i="1"/>
  <c r="Y2534" i="1"/>
  <c r="CB5798" i="1"/>
  <c r="Y5235" i="1"/>
  <c r="CB7126" i="1"/>
  <c r="Y3216" i="1"/>
  <c r="CB5203" i="1"/>
  <c r="CB5231" i="1"/>
  <c r="CB7065" i="1"/>
  <c r="CB8044" i="1"/>
  <c r="CB9063" i="1"/>
  <c r="CB7331" i="1"/>
  <c r="CB8230" i="1"/>
  <c r="CB9085" i="1"/>
  <c r="CB6367" i="1"/>
  <c r="CB7786" i="1"/>
  <c r="CB8648" i="1"/>
  <c r="CB7714" i="1"/>
  <c r="CB8576" i="1"/>
  <c r="CB9448" i="1"/>
  <c r="CB7245" i="1"/>
  <c r="CB8363" i="1"/>
  <c r="CB9217" i="1"/>
  <c r="CB7079" i="1"/>
  <c r="CB8082" i="1"/>
  <c r="CB8947" i="1"/>
  <c r="CB7279" i="1"/>
  <c r="CB8182" i="1"/>
  <c r="CB9052" i="1"/>
  <c r="CB5161" i="1"/>
  <c r="CB7707" i="1"/>
  <c r="CB8721" i="1"/>
  <c r="CB9532" i="1"/>
  <c r="CB9768" i="1"/>
  <c r="CB8129" i="1"/>
  <c r="CB8315" i="1"/>
  <c r="CB9267" i="1"/>
  <c r="CB9726" i="1"/>
  <c r="CB6590" i="1"/>
  <c r="CB8896" i="1"/>
  <c r="Y1199" i="1"/>
  <c r="Y952" i="1"/>
  <c r="Y1307" i="1"/>
  <c r="Y795" i="1"/>
  <c r="Y1147" i="1"/>
  <c r="Y1374" i="1"/>
  <c r="Y2190" i="1"/>
  <c r="Y1347" i="1"/>
  <c r="Y1924" i="1"/>
  <c r="Y3113" i="1"/>
  <c r="Y2722" i="1"/>
  <c r="Y1790" i="1"/>
  <c r="Y5331" i="1"/>
  <c r="CB5838" i="1"/>
  <c r="Y4534" i="1"/>
  <c r="CB5826" i="1"/>
  <c r="Y4034" i="1"/>
  <c r="Y5199" i="1"/>
  <c r="CB5757" i="1"/>
  <c r="Y4361" i="1"/>
  <c r="CB5114" i="1"/>
  <c r="Y3995" i="1"/>
  <c r="Y5068" i="1"/>
  <c r="CB5524" i="1"/>
  <c r="Y3416" i="1"/>
  <c r="CB5244" i="1"/>
  <c r="Y3822" i="1"/>
  <c r="CB7491" i="1"/>
  <c r="Y4022" i="1"/>
  <c r="Y4085" i="1"/>
  <c r="CB5847" i="1"/>
  <c r="CB6783" i="1"/>
  <c r="CB5494" i="1"/>
  <c r="CB7636" i="1"/>
  <c r="CB8771" i="1"/>
  <c r="CB7623" i="1"/>
  <c r="CB8767" i="1"/>
  <c r="Y4078" i="1"/>
  <c r="CB8122" i="1"/>
  <c r="CB6635" i="1"/>
  <c r="CB7615" i="1"/>
  <c r="CB8481" i="1"/>
  <c r="CB8742" i="1"/>
  <c r="Y3465" i="1"/>
  <c r="CB9314" i="1"/>
  <c r="CB9990" i="1"/>
  <c r="CB9350" i="1"/>
  <c r="CB9770" i="1"/>
  <c r="CB7351" i="1"/>
  <c r="CB9760" i="1"/>
  <c r="CB6879" i="1"/>
  <c r="CB9018" i="1"/>
  <c r="CB7689" i="1"/>
  <c r="CB9698" i="1"/>
  <c r="CB9597" i="1"/>
  <c r="CB7521" i="1"/>
  <c r="CB9745" i="1"/>
  <c r="CB9610" i="1"/>
  <c r="Y1096" i="1"/>
  <c r="Y870" i="1"/>
  <c r="Y937" i="1"/>
  <c r="Y1212" i="1"/>
  <c r="Y1319" i="1"/>
  <c r="Y2350" i="1"/>
  <c r="Y2051" i="1"/>
  <c r="Y1450" i="1"/>
  <c r="Y2565" i="1"/>
  <c r="Y1654" i="1"/>
  <c r="Y1739" i="1"/>
  <c r="Y2634" i="1"/>
  <c r="Y2957" i="1"/>
  <c r="Y3008" i="1"/>
  <c r="Y2060" i="1"/>
  <c r="Y1329" i="1"/>
  <c r="Y2671" i="1"/>
  <c r="Y3404" i="1"/>
  <c r="Y5075" i="1"/>
  <c r="CB5956" i="1"/>
  <c r="Y3668" i="1"/>
  <c r="Y4539" i="1"/>
  <c r="CB5273" i="1"/>
  <c r="Y1429" i="1"/>
  <c r="Y3918" i="1"/>
  <c r="Y5000" i="1"/>
  <c r="CB5687" i="1"/>
  <c r="Y1505" i="1"/>
  <c r="Y3750" i="1"/>
  <c r="Y4530" i="1"/>
  <c r="CB5102" i="1"/>
  <c r="Y4524" i="1"/>
  <c r="Y3403" i="1"/>
  <c r="CB5399" i="1"/>
  <c r="Y4267" i="1"/>
  <c r="CB5855" i="1"/>
  <c r="CB6702" i="1"/>
  <c r="Y3457" i="1"/>
  <c r="CB6407" i="1"/>
  <c r="CB5099" i="1"/>
  <c r="CB7767" i="1"/>
  <c r="CB7876" i="1"/>
  <c r="CB8884" i="1"/>
  <c r="CB7618" i="1"/>
  <c r="CB8480" i="1"/>
  <c r="CB9334" i="1"/>
  <c r="CB7359" i="1"/>
  <c r="CB8258" i="1"/>
  <c r="CB9125" i="1"/>
  <c r="CB7479" i="1"/>
  <c r="CB8322" i="1"/>
  <c r="CB8200" i="1"/>
  <c r="CB9200" i="1"/>
  <c r="CB6883" i="1"/>
  <c r="CB7711" i="1"/>
  <c r="CB8577" i="1"/>
  <c r="CB9449" i="1"/>
  <c r="CB6930" i="1"/>
  <c r="CB7874" i="1"/>
  <c r="CB8725" i="1"/>
  <c r="CB8686" i="1"/>
  <c r="CB9939" i="1"/>
  <c r="CB7324" i="1"/>
  <c r="F465" i="1"/>
  <c r="AF22" i="1"/>
  <c r="AE24" i="1"/>
  <c r="AG22" i="1" s="1"/>
  <c r="AE26" i="1"/>
  <c r="AI22" i="1" s="1"/>
  <c r="AE27" i="1"/>
  <c r="AJ22" i="1" s="1"/>
  <c r="AE560" i="1" l="1"/>
  <c r="AD559" i="1"/>
  <c r="AB562" i="1"/>
  <c r="AC561" i="1"/>
  <c r="C27" i="1"/>
  <c r="D27" i="1"/>
  <c r="E27" i="1"/>
  <c r="F27" i="1"/>
  <c r="C28" i="1"/>
  <c r="D28" i="1"/>
  <c r="E28" i="1"/>
  <c r="F28" i="1"/>
  <c r="C31" i="1"/>
  <c r="D31" i="1"/>
  <c r="E31" i="1"/>
  <c r="F31" i="1"/>
  <c r="C32" i="1"/>
  <c r="D32" i="1"/>
  <c r="E32" i="1"/>
  <c r="F32" i="1"/>
  <c r="B32" i="1"/>
  <c r="B31" i="1"/>
  <c r="B28" i="1"/>
  <c r="B27" i="1"/>
  <c r="E62" i="1"/>
  <c r="E61" i="1"/>
  <c r="E60" i="1"/>
  <c r="AE561" i="1" l="1"/>
  <c r="AB563" i="1"/>
  <c r="AC562" i="1"/>
  <c r="AD560" i="1"/>
  <c r="E29" i="1"/>
  <c r="D29" i="1"/>
  <c r="D33" i="1"/>
  <c r="E33" i="1"/>
  <c r="C33" i="1"/>
  <c r="C29" i="1"/>
  <c r="F33" i="1"/>
  <c r="F29" i="1"/>
  <c r="D66" i="1" a="1"/>
  <c r="D66" i="1" s="1"/>
  <c r="AE562" i="1" l="1"/>
  <c r="AB564" i="1"/>
  <c r="AC563" i="1"/>
  <c r="AD561" i="1"/>
  <c r="AE563" i="1" l="1"/>
  <c r="AB565" i="1"/>
  <c r="AC564" i="1"/>
  <c r="AD562" i="1"/>
  <c r="B64" i="1"/>
  <c r="B65" i="1" l="1"/>
  <c r="H263" i="1" s="1"/>
  <c r="C302" i="1"/>
  <c r="C303" i="1" s="1"/>
  <c r="C304" i="1" s="1"/>
  <c r="D310" i="1" s="1"/>
  <c r="H262" i="1"/>
  <c r="AE564" i="1"/>
  <c r="AD563" i="1"/>
  <c r="AB566" i="1"/>
  <c r="AC565" i="1"/>
  <c r="H264" i="1" l="1"/>
  <c r="D308" i="1"/>
  <c r="D307" i="1"/>
  <c r="D309" i="1"/>
  <c r="AE565" i="1"/>
  <c r="AD564" i="1"/>
  <c r="AB567" i="1"/>
  <c r="AC566" i="1"/>
  <c r="D439" i="1"/>
  <c r="E439" i="1"/>
  <c r="F439" i="1"/>
  <c r="C439" i="1"/>
  <c r="C410" i="1"/>
  <c r="D410" i="1"/>
  <c r="E410" i="1"/>
  <c r="F410" i="1"/>
  <c r="C411" i="1"/>
  <c r="D411" i="1"/>
  <c r="E411" i="1"/>
  <c r="F411" i="1"/>
  <c r="C412" i="1"/>
  <c r="D412" i="1"/>
  <c r="E412" i="1"/>
  <c r="F412" i="1"/>
  <c r="C413" i="1"/>
  <c r="D413" i="1"/>
  <c r="E413" i="1"/>
  <c r="F413" i="1"/>
  <c r="C414" i="1"/>
  <c r="D414" i="1"/>
  <c r="E414" i="1"/>
  <c r="F414" i="1"/>
  <c r="C415" i="1"/>
  <c r="D415" i="1"/>
  <c r="E415" i="1"/>
  <c r="F415" i="1"/>
  <c r="C416" i="1"/>
  <c r="D416" i="1"/>
  <c r="E416" i="1"/>
  <c r="F416" i="1"/>
  <c r="C417" i="1"/>
  <c r="D417" i="1"/>
  <c r="E417" i="1"/>
  <c r="F417" i="1"/>
  <c r="C418" i="1"/>
  <c r="D418" i="1"/>
  <c r="E418" i="1"/>
  <c r="F418" i="1"/>
  <c r="C419" i="1"/>
  <c r="D419" i="1"/>
  <c r="E419" i="1"/>
  <c r="F419" i="1"/>
  <c r="C420" i="1"/>
  <c r="D420" i="1"/>
  <c r="E420" i="1"/>
  <c r="F420" i="1"/>
  <c r="C421" i="1"/>
  <c r="D421" i="1"/>
  <c r="E421" i="1"/>
  <c r="F421" i="1"/>
  <c r="C422" i="1"/>
  <c r="D422" i="1"/>
  <c r="E422" i="1"/>
  <c r="F422" i="1"/>
  <c r="C423" i="1"/>
  <c r="D423" i="1"/>
  <c r="E423" i="1"/>
  <c r="F423" i="1"/>
  <c r="C424" i="1"/>
  <c r="D424" i="1"/>
  <c r="E424" i="1"/>
  <c r="F424" i="1"/>
  <c r="F409" i="1"/>
  <c r="E429" i="1" l="1"/>
  <c r="E433" i="1" s="1"/>
  <c r="E430" i="1"/>
  <c r="E434" i="1" s="1"/>
  <c r="C430" i="1"/>
  <c r="C429" i="1"/>
  <c r="F429" i="1"/>
  <c r="F433" i="1" s="1"/>
  <c r="F430" i="1"/>
  <c r="F434" i="1" s="1"/>
  <c r="D429" i="1"/>
  <c r="D433" i="1" s="1"/>
  <c r="D430" i="1"/>
  <c r="D434" i="1" s="1"/>
  <c r="AE566" i="1"/>
  <c r="AB568" i="1"/>
  <c r="AC567" i="1"/>
  <c r="AD565" i="1"/>
  <c r="AE567" i="1" l="1"/>
  <c r="AD566" i="1"/>
  <c r="AC568" i="1"/>
  <c r="AB569" i="1"/>
  <c r="AE568" i="1" l="1"/>
  <c r="AC569" i="1"/>
  <c r="AB570" i="1"/>
  <c r="AD567" i="1"/>
  <c r="B83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I7" i="1"/>
  <c r="AM10" i="1" s="1"/>
  <c r="AJ7" i="1"/>
  <c r="AI8" i="1"/>
  <c r="AN10" i="1" s="1"/>
  <c r="AJ8" i="1"/>
  <c r="AI9" i="1"/>
  <c r="AO10" i="1" s="1"/>
  <c r="AJ9" i="1"/>
  <c r="AI10" i="1"/>
  <c r="AP10" i="1" s="1"/>
  <c r="AJ10" i="1"/>
  <c r="AI11" i="1"/>
  <c r="AQ10" i="1" s="1"/>
  <c r="AJ11" i="1"/>
  <c r="AI12" i="1"/>
  <c r="AR10" i="1" s="1"/>
  <c r="AJ12" i="1"/>
  <c r="AI13" i="1"/>
  <c r="AS10" i="1" s="1"/>
  <c r="AJ13" i="1"/>
  <c r="AI14" i="1"/>
  <c r="AT10" i="1" s="1"/>
  <c r="AJ14" i="1"/>
  <c r="AI15" i="1"/>
  <c r="AU10" i="1" s="1"/>
  <c r="AJ15" i="1"/>
  <c r="AI16" i="1"/>
  <c r="AV10" i="1" s="1"/>
  <c r="AJ16" i="1"/>
  <c r="AI17" i="1"/>
  <c r="AW10" i="1" s="1"/>
  <c r="AJ17" i="1"/>
  <c r="AI18" i="1"/>
  <c r="AX10" i="1" s="1"/>
  <c r="AJ18" i="1"/>
  <c r="AI19" i="1"/>
  <c r="AY10" i="1" s="1"/>
  <c r="AJ19" i="1"/>
  <c r="AI20" i="1"/>
  <c r="AZ10" i="1" s="1"/>
  <c r="AJ20" i="1"/>
  <c r="AJ6" i="1"/>
  <c r="AH7" i="1"/>
  <c r="AM9" i="1" s="1"/>
  <c r="AH8" i="1"/>
  <c r="AN9" i="1" s="1"/>
  <c r="AH9" i="1"/>
  <c r="AO9" i="1" s="1"/>
  <c r="AH10" i="1"/>
  <c r="AP9" i="1" s="1"/>
  <c r="AH11" i="1"/>
  <c r="AQ9" i="1" s="1"/>
  <c r="AH12" i="1"/>
  <c r="AR9" i="1" s="1"/>
  <c r="AH13" i="1"/>
  <c r="AS9" i="1" s="1"/>
  <c r="AH14" i="1"/>
  <c r="AT9" i="1" s="1"/>
  <c r="AH15" i="1"/>
  <c r="AU9" i="1" s="1"/>
  <c r="AH16" i="1"/>
  <c r="AV9" i="1" s="1"/>
  <c r="AH17" i="1"/>
  <c r="AW9" i="1" s="1"/>
  <c r="AH18" i="1"/>
  <c r="AX9" i="1" s="1"/>
  <c r="AH19" i="1"/>
  <c r="AY9" i="1" s="1"/>
  <c r="AH20" i="1"/>
  <c r="AZ9" i="1" s="1"/>
  <c r="AG17" i="1"/>
  <c r="AW8" i="1" s="1"/>
  <c r="AG18" i="1"/>
  <c r="AX8" i="1" s="1"/>
  <c r="AG19" i="1"/>
  <c r="AY8" i="1" s="1"/>
  <c r="AG20" i="1"/>
  <c r="AZ8" i="1" s="1"/>
  <c r="AF17" i="1"/>
  <c r="AW7" i="1" s="1"/>
  <c r="AF18" i="1"/>
  <c r="AX7" i="1" s="1"/>
  <c r="AF19" i="1"/>
  <c r="AY7" i="1" s="1"/>
  <c r="AF20" i="1"/>
  <c r="AZ7" i="1" s="1"/>
  <c r="AE569" i="1" l="1"/>
  <c r="AD568" i="1"/>
  <c r="AB571" i="1"/>
  <c r="AC570" i="1"/>
  <c r="B82" i="1"/>
  <c r="B81" i="1"/>
  <c r="B80" i="1"/>
  <c r="D165" i="1" l="1"/>
  <c r="D168" i="1"/>
  <c r="D161" i="1"/>
  <c r="D158" i="1"/>
  <c r="D167" i="1"/>
  <c r="D155" i="1"/>
  <c r="D162" i="1"/>
  <c r="D154" i="1"/>
  <c r="D164" i="1"/>
  <c r="D160" i="1"/>
  <c r="D157" i="1"/>
  <c r="D163" i="1"/>
  <c r="D166" i="1"/>
  <c r="D159" i="1"/>
  <c r="D156" i="1"/>
  <c r="AE570" i="1"/>
  <c r="AD569" i="1"/>
  <c r="AC571" i="1"/>
  <c r="AB572" i="1"/>
  <c r="D409" i="1"/>
  <c r="E409" i="1"/>
  <c r="S554" i="1"/>
  <c r="S553" i="1"/>
  <c r="N541" i="1"/>
  <c r="B75" i="1"/>
  <c r="H474" i="1" s="1"/>
  <c r="H475" i="1" s="1"/>
  <c r="B74" i="1"/>
  <c r="D170" i="1" l="1"/>
  <c r="C76" i="1" s="1"/>
  <c r="AE571" i="1"/>
  <c r="AB573" i="1"/>
  <c r="AC572" i="1"/>
  <c r="AD570" i="1"/>
  <c r="I465" i="1"/>
  <c r="H465" i="1"/>
  <c r="G465" i="1"/>
  <c r="S555" i="1"/>
  <c r="B76" i="1"/>
  <c r="AE572" i="1" l="1"/>
  <c r="AD571" i="1"/>
  <c r="AB574" i="1"/>
  <c r="AC573" i="1"/>
  <c r="AH6" i="1"/>
  <c r="AL9" i="1" s="1"/>
  <c r="AG16" i="1"/>
  <c r="AV8" i="1" s="1"/>
  <c r="AG15" i="1"/>
  <c r="AU8" i="1" s="1"/>
  <c r="AF16" i="1"/>
  <c r="AV7" i="1" s="1"/>
  <c r="AF15" i="1"/>
  <c r="AU7" i="1" s="1"/>
  <c r="AE573" i="1" l="1"/>
  <c r="AC574" i="1"/>
  <c r="AB575" i="1"/>
  <c r="AD572" i="1"/>
  <c r="AE574" i="1" l="1"/>
  <c r="AB576" i="1"/>
  <c r="AC575" i="1"/>
  <c r="AD573" i="1"/>
  <c r="AE575" i="1" l="1"/>
  <c r="AD574" i="1"/>
  <c r="AC576" i="1"/>
  <c r="AB577" i="1"/>
  <c r="C409" i="1"/>
  <c r="AI6" i="1"/>
  <c r="AL10" i="1" s="1"/>
  <c r="AF7" i="1"/>
  <c r="AM7" i="1" s="1"/>
  <c r="AG7" i="1"/>
  <c r="AM8" i="1" s="1"/>
  <c r="AF8" i="1"/>
  <c r="AN7" i="1" s="1"/>
  <c r="AG8" i="1"/>
  <c r="AN8" i="1" s="1"/>
  <c r="AF9" i="1"/>
  <c r="AO7" i="1" s="1"/>
  <c r="AG9" i="1"/>
  <c r="AO8" i="1" s="1"/>
  <c r="AF10" i="1"/>
  <c r="AP7" i="1" s="1"/>
  <c r="AG10" i="1"/>
  <c r="AP8" i="1" s="1"/>
  <c r="AF11" i="1"/>
  <c r="AQ7" i="1" s="1"/>
  <c r="AG11" i="1"/>
  <c r="AQ8" i="1" s="1"/>
  <c r="AF12" i="1"/>
  <c r="AR7" i="1" s="1"/>
  <c r="AG12" i="1"/>
  <c r="AR8" i="1" s="1"/>
  <c r="AF13" i="1"/>
  <c r="AS7" i="1" s="1"/>
  <c r="AG13" i="1"/>
  <c r="AS8" i="1" s="1"/>
  <c r="AF14" i="1"/>
  <c r="AT7" i="1" s="1"/>
  <c r="AG14" i="1"/>
  <c r="AT8" i="1" s="1"/>
  <c r="AG6" i="1"/>
  <c r="AL8" i="1" s="1"/>
  <c r="AF6" i="1"/>
  <c r="AL7" i="1" s="1"/>
  <c r="AE576" i="1" l="1"/>
  <c r="AC577" i="1"/>
  <c r="AD576" i="1" s="1"/>
  <c r="AB578" i="1"/>
  <c r="AD575" i="1"/>
  <c r="AL27" i="1" a="1"/>
  <c r="AL27" i="1" s="1"/>
  <c r="AL13" i="1" a="1"/>
  <c r="AL13" i="1" s="1"/>
  <c r="AL20" i="1" s="1" a="1"/>
  <c r="AL20" i="1" s="1"/>
  <c r="AE577" i="1" l="1"/>
  <c r="AB579" i="1"/>
  <c r="AC578" i="1"/>
  <c r="AL34" i="1" a="1"/>
  <c r="AL34" i="1" s="1"/>
  <c r="C79" i="1" s="1"/>
  <c r="AE37" i="1" a="1"/>
  <c r="AE37" i="1" s="1"/>
  <c r="AE54" i="1" s="1" a="1"/>
  <c r="AD62" i="1" s="1"/>
  <c r="AE578" i="1" l="1"/>
  <c r="AD577" i="1"/>
  <c r="AC579" i="1"/>
  <c r="AB580" i="1"/>
  <c r="C82" i="1"/>
  <c r="C81" i="1"/>
  <c r="D90" i="1" s="1"/>
  <c r="C80" i="1"/>
  <c r="D89" i="1" s="1"/>
  <c r="C83" i="1"/>
  <c r="D92" i="1" s="1"/>
  <c r="AE54" i="1"/>
  <c r="AD54" i="1" s="1"/>
  <c r="G211" i="1" s="1"/>
  <c r="H211" i="1" s="1"/>
  <c r="P11" i="1" s="1"/>
  <c r="AD66" i="1"/>
  <c r="G223" i="1" s="1"/>
  <c r="H223" i="1" s="1"/>
  <c r="P23" i="1" s="1"/>
  <c r="AD65" i="1"/>
  <c r="G222" i="1" s="1"/>
  <c r="H222" i="1" s="1"/>
  <c r="P22" i="1" s="1"/>
  <c r="AD64" i="1"/>
  <c r="G221" i="1" s="1"/>
  <c r="H221" i="1" s="1"/>
  <c r="P21" i="1" s="1"/>
  <c r="AD63" i="1"/>
  <c r="G220" i="1" s="1"/>
  <c r="H220" i="1" s="1"/>
  <c r="P20" i="1" s="1"/>
  <c r="G219" i="1"/>
  <c r="H219" i="1" s="1"/>
  <c r="P19" i="1" s="1"/>
  <c r="AD61" i="1"/>
  <c r="G218" i="1" s="1"/>
  <c r="H218" i="1" s="1"/>
  <c r="P18" i="1" s="1"/>
  <c r="AD60" i="1"/>
  <c r="G217" i="1" s="1"/>
  <c r="H217" i="1" s="1"/>
  <c r="P17" i="1" s="1"/>
  <c r="AD59" i="1"/>
  <c r="G216" i="1" s="1"/>
  <c r="H216" i="1" s="1"/>
  <c r="P16" i="1" s="1"/>
  <c r="AD58" i="1"/>
  <c r="G215" i="1" s="1"/>
  <c r="H215" i="1" s="1"/>
  <c r="P15" i="1" s="1"/>
  <c r="AD57" i="1"/>
  <c r="G214" i="1" s="1"/>
  <c r="H214" i="1" s="1"/>
  <c r="P14" i="1" s="1"/>
  <c r="AD68" i="1"/>
  <c r="G225" i="1" s="1"/>
  <c r="H225" i="1" s="1"/>
  <c r="P25" i="1" s="1"/>
  <c r="AD56" i="1"/>
  <c r="G213" i="1" s="1"/>
  <c r="H213" i="1" s="1"/>
  <c r="P13" i="1" s="1"/>
  <c r="AD67" i="1"/>
  <c r="G224" i="1" s="1"/>
  <c r="H224" i="1" s="1"/>
  <c r="P24" i="1" s="1"/>
  <c r="AD55" i="1"/>
  <c r="G212" i="1" s="1"/>
  <c r="H212" i="1" s="1"/>
  <c r="P12" i="1" s="1"/>
  <c r="Q23" i="1" l="1"/>
  <c r="R23" i="1" s="1"/>
  <c r="Q11" i="1"/>
  <c r="R11" i="1" s="1"/>
  <c r="Q22" i="1"/>
  <c r="R22" i="1" s="1"/>
  <c r="Q14" i="1"/>
  <c r="R14" i="1" s="1"/>
  <c r="Q21" i="1"/>
  <c r="R21" i="1" s="1"/>
  <c r="Q12" i="1"/>
  <c r="R12" i="1" s="1"/>
  <c r="Q24" i="1"/>
  <c r="R24" i="1" s="1"/>
  <c r="Q13" i="1"/>
  <c r="R13" i="1" s="1"/>
  <c r="Q25" i="1"/>
  <c r="R25" i="1" s="1"/>
  <c r="Q15" i="1"/>
  <c r="R15" i="1" s="1"/>
  <c r="Q16" i="1"/>
  <c r="R16" i="1" s="1"/>
  <c r="Q17" i="1"/>
  <c r="R17" i="1" s="1"/>
  <c r="Q18" i="1"/>
  <c r="R18" i="1" s="1"/>
  <c r="Q19" i="1"/>
  <c r="R19" i="1" s="1"/>
  <c r="Q20" i="1"/>
  <c r="R20" i="1" s="1"/>
  <c r="B309" i="1"/>
  <c r="D91" i="1"/>
  <c r="B85" i="1"/>
  <c r="AE579" i="1"/>
  <c r="AB581" i="1"/>
  <c r="AC580" i="1"/>
  <c r="AD578" i="1"/>
  <c r="B116" i="1"/>
  <c r="B115" i="1"/>
  <c r="B124" i="1"/>
  <c r="B122" i="1"/>
  <c r="B126" i="1"/>
  <c r="B121" i="1"/>
  <c r="B125" i="1"/>
  <c r="B120" i="1"/>
  <c r="B119" i="1"/>
  <c r="B118" i="1"/>
  <c r="B123" i="1"/>
  <c r="B114" i="1"/>
  <c r="B117" i="1"/>
  <c r="B128" i="1"/>
  <c r="B127" i="1"/>
  <c r="B307" i="1"/>
  <c r="B308" i="1"/>
  <c r="G451" i="1"/>
  <c r="I451" i="1" s="1"/>
  <c r="B310" i="1"/>
  <c r="G448" i="1"/>
  <c r="D124" i="1" l="1"/>
  <c r="C144" i="1"/>
  <c r="D144" i="1" s="1"/>
  <c r="C137" i="1"/>
  <c r="D137" i="1" s="1"/>
  <c r="D117" i="1"/>
  <c r="C136" i="1"/>
  <c r="D136" i="1" s="1"/>
  <c r="D116" i="1"/>
  <c r="D122" i="1"/>
  <c r="C142" i="1"/>
  <c r="D142" i="1" s="1"/>
  <c r="C148" i="1"/>
  <c r="D148" i="1" s="1"/>
  <c r="D128" i="1"/>
  <c r="C134" i="1"/>
  <c r="D134" i="1" s="1"/>
  <c r="D114" i="1"/>
  <c r="D123" i="1"/>
  <c r="C143" i="1"/>
  <c r="D143" i="1" s="1"/>
  <c r="D119" i="1"/>
  <c r="C139" i="1"/>
  <c r="D139" i="1" s="1"/>
  <c r="D126" i="1"/>
  <c r="C146" i="1"/>
  <c r="D146" i="1" s="1"/>
  <c r="D115" i="1"/>
  <c r="C135" i="1"/>
  <c r="D135" i="1" s="1"/>
  <c r="D127" i="1"/>
  <c r="C147" i="1"/>
  <c r="D147" i="1" s="1"/>
  <c r="D118" i="1"/>
  <c r="C138" i="1"/>
  <c r="D138" i="1" s="1"/>
  <c r="C140" i="1"/>
  <c r="D140" i="1" s="1"/>
  <c r="D120" i="1"/>
  <c r="D125" i="1"/>
  <c r="C145" i="1"/>
  <c r="D145" i="1" s="1"/>
  <c r="D121" i="1"/>
  <c r="C141" i="1"/>
  <c r="D141" i="1" s="1"/>
  <c r="AE580" i="1"/>
  <c r="AD579" i="1"/>
  <c r="AB582" i="1"/>
  <c r="AC581" i="1"/>
  <c r="G450" i="1"/>
  <c r="I450" i="1" s="1"/>
  <c r="G449" i="1"/>
  <c r="I455" i="1"/>
  <c r="H138" i="1" l="1"/>
  <c r="B215" i="1"/>
  <c r="H148" i="1"/>
  <c r="B225" i="1"/>
  <c r="H135" i="1"/>
  <c r="B212" i="1"/>
  <c r="H134" i="1"/>
  <c r="B211" i="1"/>
  <c r="H142" i="1"/>
  <c r="B219" i="1"/>
  <c r="H147" i="1"/>
  <c r="B224" i="1"/>
  <c r="H141" i="1"/>
  <c r="B218" i="1"/>
  <c r="H146" i="1"/>
  <c r="B223" i="1"/>
  <c r="H136" i="1"/>
  <c r="B213" i="1"/>
  <c r="H145" i="1"/>
  <c r="B222" i="1"/>
  <c r="H139" i="1"/>
  <c r="B216" i="1"/>
  <c r="H137" i="1"/>
  <c r="B214" i="1"/>
  <c r="H143" i="1"/>
  <c r="B220" i="1"/>
  <c r="H144" i="1"/>
  <c r="B221" i="1"/>
  <c r="H140" i="1"/>
  <c r="B217" i="1"/>
  <c r="D150" i="1"/>
  <c r="C75" i="1" s="1"/>
  <c r="E225" i="1"/>
  <c r="AE581" i="1"/>
  <c r="AB583" i="1"/>
  <c r="AC582" i="1"/>
  <c r="AD580" i="1"/>
  <c r="E224" i="1" l="1"/>
  <c r="E223" i="1"/>
  <c r="D130" i="1"/>
  <c r="C74" i="1" s="1"/>
  <c r="AE582" i="1"/>
  <c r="AD581" i="1"/>
  <c r="AB584" i="1"/>
  <c r="AC583" i="1"/>
  <c r="E211" i="1"/>
  <c r="E216" i="1" l="1"/>
  <c r="E220" i="1"/>
  <c r="E212" i="1"/>
  <c r="E219" i="1"/>
  <c r="E217" i="1"/>
  <c r="E214" i="1"/>
  <c r="E215" i="1"/>
  <c r="E221" i="1"/>
  <c r="E213" i="1"/>
  <c r="E222" i="1"/>
  <c r="E218" i="1"/>
  <c r="AE583" i="1"/>
  <c r="AB585" i="1"/>
  <c r="AC584" i="1"/>
  <c r="AD582" i="1"/>
  <c r="AE584" i="1" l="1"/>
  <c r="AD583" i="1"/>
  <c r="AB586" i="1"/>
  <c r="AC585" i="1"/>
  <c r="B67" i="1"/>
  <c r="C223" i="1" l="1"/>
  <c r="L23" i="1" s="1"/>
  <c r="G139" i="1"/>
  <c r="G134" i="1"/>
  <c r="K176" i="1" s="1"/>
  <c r="G147" i="1"/>
  <c r="G146" i="1"/>
  <c r="G136" i="1"/>
  <c r="G144" i="1"/>
  <c r="G145" i="1"/>
  <c r="G148" i="1"/>
  <c r="G135" i="1"/>
  <c r="G141" i="1"/>
  <c r="G137" i="1"/>
  <c r="G140" i="1"/>
  <c r="G138" i="1"/>
  <c r="G142" i="1"/>
  <c r="G143" i="1"/>
  <c r="AE585" i="1"/>
  <c r="AD584" i="1"/>
  <c r="AB587" i="1"/>
  <c r="AC586" i="1"/>
  <c r="D82" i="1"/>
  <c r="D81" i="1"/>
  <c r="D80" i="1"/>
  <c r="C307" i="1" s="1"/>
  <c r="E307" i="1" s="1"/>
  <c r="D79" i="1"/>
  <c r="D83" i="1"/>
  <c r="C225" i="1"/>
  <c r="C224" i="1"/>
  <c r="C211" i="1"/>
  <c r="C221" i="1"/>
  <c r="C222" i="1"/>
  <c r="C218" i="1"/>
  <c r="C212" i="1"/>
  <c r="C220" i="1"/>
  <c r="C217" i="1"/>
  <c r="C213" i="1"/>
  <c r="C216" i="1"/>
  <c r="C215" i="1"/>
  <c r="C214" i="1"/>
  <c r="C219" i="1"/>
  <c r="K189" i="1"/>
  <c r="H477" i="1"/>
  <c r="K181" i="1"/>
  <c r="K178" i="1"/>
  <c r="K180" i="1"/>
  <c r="K182" i="1"/>
  <c r="K187" i="1" l="1"/>
  <c r="D223" i="1"/>
  <c r="K188" i="1"/>
  <c r="K183" i="1"/>
  <c r="K185" i="1"/>
  <c r="K190" i="1"/>
  <c r="K186" i="1"/>
  <c r="K177" i="1"/>
  <c r="K179" i="1"/>
  <c r="D224" i="1"/>
  <c r="L24" i="1"/>
  <c r="D215" i="1"/>
  <c r="L15" i="1"/>
  <c r="D216" i="1"/>
  <c r="L16" i="1"/>
  <c r="D213" i="1"/>
  <c r="L13" i="1"/>
  <c r="D217" i="1"/>
  <c r="L17" i="1"/>
  <c r="D220" i="1"/>
  <c r="L20" i="1"/>
  <c r="D212" i="1"/>
  <c r="L12" i="1"/>
  <c r="D218" i="1"/>
  <c r="L18" i="1"/>
  <c r="D222" i="1"/>
  <c r="L22" i="1"/>
  <c r="D221" i="1"/>
  <c r="L21" i="1"/>
  <c r="D211" i="1"/>
  <c r="L11" i="1"/>
  <c r="D219" i="1"/>
  <c r="L19" i="1"/>
  <c r="D214" i="1"/>
  <c r="L14" i="1"/>
  <c r="D225" i="1"/>
  <c r="L25" i="1"/>
  <c r="AE586" i="1"/>
  <c r="AB588" i="1"/>
  <c r="AC587" i="1"/>
  <c r="AD585" i="1"/>
  <c r="E82" i="1"/>
  <c r="F82" i="1" s="1"/>
  <c r="J82" i="1" s="1"/>
  <c r="C309" i="1"/>
  <c r="E309" i="1" s="1"/>
  <c r="E81" i="1"/>
  <c r="F81" i="1" s="1"/>
  <c r="C308" i="1"/>
  <c r="E308" i="1" s="1"/>
  <c r="F307" i="1"/>
  <c r="K314" i="1"/>
  <c r="H307" i="1"/>
  <c r="E83" i="1"/>
  <c r="F83" i="1" s="1"/>
  <c r="C310" i="1"/>
  <c r="E310" i="1" s="1"/>
  <c r="O553" i="1"/>
  <c r="K184" i="1"/>
  <c r="E80" i="1"/>
  <c r="F80" i="1" s="1"/>
  <c r="N31" i="1" s="1"/>
  <c r="O31" i="1" s="1"/>
  <c r="D75" i="1"/>
  <c r="F225" i="1" l="1"/>
  <c r="F224" i="1"/>
  <c r="F223" i="1"/>
  <c r="F215" i="1"/>
  <c r="F220" i="1"/>
  <c r="F221" i="1"/>
  <c r="F213" i="1"/>
  <c r="F216" i="1"/>
  <c r="F222" i="1"/>
  <c r="F217" i="1"/>
  <c r="F212" i="1"/>
  <c r="F219" i="1"/>
  <c r="F218" i="1"/>
  <c r="F214" i="1"/>
  <c r="AE587" i="1"/>
  <c r="AD586" i="1"/>
  <c r="AB589" i="1"/>
  <c r="AC588" i="1"/>
  <c r="J81" i="1"/>
  <c r="N33" i="1"/>
  <c r="O33" i="1" s="1"/>
  <c r="J83" i="1"/>
  <c r="N37" i="1"/>
  <c r="O37" i="1" s="1"/>
  <c r="I225" i="1"/>
  <c r="I224" i="1"/>
  <c r="M24" i="1" s="1"/>
  <c r="I223" i="1"/>
  <c r="I216" i="1"/>
  <c r="M16" i="1" s="1"/>
  <c r="I215" i="1"/>
  <c r="M15" i="1" s="1"/>
  <c r="I220" i="1"/>
  <c r="M20" i="1" s="1"/>
  <c r="I211" i="1"/>
  <c r="I221" i="1"/>
  <c r="M21" i="1" s="1"/>
  <c r="I218" i="1"/>
  <c r="M18" i="1" s="1"/>
  <c r="I212" i="1"/>
  <c r="M12" i="1" s="1"/>
  <c r="I217" i="1"/>
  <c r="M17" i="1" s="1"/>
  <c r="I213" i="1"/>
  <c r="I219" i="1"/>
  <c r="I222" i="1"/>
  <c r="M22" i="1" s="1"/>
  <c r="I214" i="1"/>
  <c r="M14" i="1" s="1"/>
  <c r="F211" i="1"/>
  <c r="H308" i="1"/>
  <c r="K315" i="1"/>
  <c r="F308" i="1"/>
  <c r="F309" i="1"/>
  <c r="H309" i="1"/>
  <c r="K316" i="1"/>
  <c r="F310" i="1"/>
  <c r="K317" i="1"/>
  <c r="H310" i="1"/>
  <c r="O552" i="1"/>
  <c r="J80" i="1"/>
  <c r="E79" i="1"/>
  <c r="F79" i="1" s="1"/>
  <c r="AE588" i="1" l="1"/>
  <c r="AD587" i="1"/>
  <c r="AB590" i="1"/>
  <c r="AC589" i="1"/>
  <c r="M19" i="1"/>
  <c r="M25" i="1"/>
  <c r="M13" i="1"/>
  <c r="M11" i="1"/>
  <c r="M23" i="1"/>
  <c r="AP251" i="1"/>
  <c r="O555" i="1"/>
  <c r="O617" i="1" s="1"/>
  <c r="J79" i="1"/>
  <c r="N23" i="1" l="1"/>
  <c r="N20" i="1"/>
  <c r="N15" i="1"/>
  <c r="AE589" i="1"/>
  <c r="AD588" i="1"/>
  <c r="AB591" i="1"/>
  <c r="AC590" i="1"/>
  <c r="N17" i="1"/>
  <c r="N11" i="1"/>
  <c r="N14" i="1"/>
  <c r="N21" i="1"/>
  <c r="N13" i="1"/>
  <c r="N22" i="1"/>
  <c r="N24" i="1"/>
  <c r="N18" i="1"/>
  <c r="N16" i="1"/>
  <c r="N25" i="1"/>
  <c r="N19" i="1"/>
  <c r="N12" i="1"/>
  <c r="O2102" i="1"/>
  <c r="P2102" i="1" s="1"/>
  <c r="O2414" i="1"/>
  <c r="P2414" i="1" s="1"/>
  <c r="O694" i="1"/>
  <c r="Q694" i="1" s="1"/>
  <c r="O1181" i="1"/>
  <c r="P1181" i="1" s="1"/>
  <c r="O912" i="1"/>
  <c r="Q912" i="1" s="1"/>
  <c r="O1642" i="1"/>
  <c r="P1642" i="1" s="1"/>
  <c r="O2319" i="1"/>
  <c r="P2319" i="1" s="1"/>
  <c r="O1361" i="1"/>
  <c r="P1361" i="1" s="1"/>
  <c r="O1744" i="1"/>
  <c r="P1744" i="1" s="1"/>
  <c r="O2084" i="1"/>
  <c r="P2084" i="1" s="1"/>
  <c r="O2186" i="1"/>
  <c r="P2186" i="1" s="1"/>
  <c r="O1220" i="1"/>
  <c r="Q1220" i="1" s="1"/>
  <c r="O797" i="1"/>
  <c r="P797" i="1" s="1"/>
  <c r="O1631" i="1"/>
  <c r="P1631" i="1" s="1"/>
  <c r="O1300" i="1"/>
  <c r="P1300" i="1" s="1"/>
  <c r="O2056" i="1"/>
  <c r="Q2056" i="1" s="1"/>
  <c r="O1080" i="1"/>
  <c r="Q1080" i="1" s="1"/>
  <c r="O2144" i="1"/>
  <c r="P2144" i="1" s="1"/>
  <c r="O754" i="1"/>
  <c r="P754" i="1" s="1"/>
  <c r="O1630" i="1"/>
  <c r="P1630" i="1" s="1"/>
  <c r="O907" i="1"/>
  <c r="Q907" i="1" s="1"/>
  <c r="O1012" i="1"/>
  <c r="Q1012" i="1" s="1"/>
  <c r="O2252" i="1"/>
  <c r="P2252" i="1" s="1"/>
  <c r="O1516" i="1"/>
  <c r="Q1516" i="1" s="1"/>
  <c r="O1476" i="1"/>
  <c r="Q1476" i="1" s="1"/>
  <c r="O2445" i="1"/>
  <c r="Q2445" i="1" s="1"/>
  <c r="O1347" i="1"/>
  <c r="P1347" i="1" s="1"/>
  <c r="O1162" i="1"/>
  <c r="Q1162" i="1" s="1"/>
  <c r="O1899" i="1"/>
  <c r="P1899" i="1" s="1"/>
  <c r="O2073" i="1"/>
  <c r="P2073" i="1" s="1"/>
  <c r="O896" i="1"/>
  <c r="Q896" i="1" s="1"/>
  <c r="O1833" i="1"/>
  <c r="P1833" i="1" s="1"/>
  <c r="O643" i="1"/>
  <c r="P643" i="1" s="1"/>
  <c r="O1566" i="1"/>
  <c r="P1566" i="1" s="1"/>
  <c r="O1848" i="1"/>
  <c r="Q1848" i="1" s="1"/>
  <c r="O2180" i="1"/>
  <c r="P2180" i="1" s="1"/>
  <c r="O1598" i="1"/>
  <c r="P1598" i="1" s="1"/>
  <c r="O1839" i="1"/>
  <c r="Q1839" i="1" s="1"/>
  <c r="O639" i="1"/>
  <c r="P639" i="1" s="1"/>
  <c r="O1517" i="1"/>
  <c r="Q1517" i="1" s="1"/>
  <c r="O2275" i="1"/>
  <c r="Q2275" i="1" s="1"/>
  <c r="O1059" i="1"/>
  <c r="P1059" i="1" s="1"/>
  <c r="O2307" i="1"/>
  <c r="Q2307" i="1" s="1"/>
  <c r="O1386" i="1"/>
  <c r="Q1386" i="1" s="1"/>
  <c r="O1596" i="1"/>
  <c r="O697" i="1"/>
  <c r="P697" i="1" s="1"/>
  <c r="O1277" i="1"/>
  <c r="Q1277" i="1" s="1"/>
  <c r="O2128" i="1"/>
  <c r="P2128" i="1" s="1"/>
  <c r="O1135" i="1"/>
  <c r="P1135" i="1" s="1"/>
  <c r="O1123" i="1"/>
  <c r="P1123" i="1" s="1"/>
  <c r="O2541" i="1"/>
  <c r="O1731" i="1"/>
  <c r="Q1731" i="1" s="1"/>
  <c r="O1776" i="1"/>
  <c r="Q1776" i="1" s="1"/>
  <c r="O1124" i="1"/>
  <c r="P1124" i="1" s="1"/>
  <c r="O1679" i="1"/>
  <c r="P1679" i="1" s="1"/>
  <c r="O897" i="1"/>
  <c r="Q897" i="1" s="1"/>
  <c r="O2214" i="1"/>
  <c r="P2214" i="1" s="1"/>
  <c r="O1423" i="1"/>
  <c r="P1423" i="1" s="1"/>
  <c r="O1750" i="1"/>
  <c r="P1750" i="1" s="1"/>
  <c r="O1006" i="1"/>
  <c r="P1006" i="1" s="1"/>
  <c r="O2244" i="1"/>
  <c r="P2244" i="1" s="1"/>
  <c r="O1397" i="1"/>
  <c r="P1397" i="1" s="1"/>
  <c r="O621" i="1"/>
  <c r="O2207" i="1"/>
  <c r="O2227" i="1"/>
  <c r="P2227" i="1" s="1"/>
  <c r="O2119" i="1"/>
  <c r="P2119" i="1" s="1"/>
  <c r="O845" i="1"/>
  <c r="Q845" i="1" s="1"/>
  <c r="O2114" i="1"/>
  <c r="P2114" i="1" s="1"/>
  <c r="O1299" i="1"/>
  <c r="O1721" i="1"/>
  <c r="P1721" i="1" s="1"/>
  <c r="O635" i="1"/>
  <c r="P635" i="1" s="1"/>
  <c r="O1321" i="1"/>
  <c r="P1321" i="1" s="1"/>
  <c r="O2254" i="1"/>
  <c r="P2254" i="1" s="1"/>
  <c r="O945" i="1"/>
  <c r="P945" i="1" s="1"/>
  <c r="O2259" i="1"/>
  <c r="P2259" i="1" s="1"/>
  <c r="O1258" i="1"/>
  <c r="O1183" i="1"/>
  <c r="Q1183" i="1" s="1"/>
  <c r="O2529" i="1"/>
  <c r="P2529" i="1" s="1"/>
  <c r="O1219" i="1"/>
  <c r="O2100" i="1"/>
  <c r="Q2100" i="1" s="1"/>
  <c r="O972" i="1"/>
  <c r="O2364" i="1"/>
  <c r="P2364" i="1" s="1"/>
  <c r="O2501" i="1"/>
  <c r="P2501" i="1" s="1"/>
  <c r="O1646" i="1"/>
  <c r="P1646" i="1" s="1"/>
  <c r="O1748" i="1"/>
  <c r="Q1748" i="1" s="1"/>
  <c r="O1032" i="1"/>
  <c r="P1032" i="1" s="1"/>
  <c r="O1558" i="1"/>
  <c r="O852" i="1"/>
  <c r="O2178" i="1"/>
  <c r="P2178" i="1" s="1"/>
  <c r="O1375" i="1"/>
  <c r="P1375" i="1" s="1"/>
  <c r="O1640" i="1"/>
  <c r="O915" i="1"/>
  <c r="P915" i="1" s="1"/>
  <c r="O2203" i="1"/>
  <c r="O1374" i="1"/>
  <c r="Q1374" i="1" s="1"/>
  <c r="O575" i="1"/>
  <c r="P575" i="1" s="1"/>
  <c r="O782" i="1"/>
  <c r="P782" i="1" s="1"/>
  <c r="O1926" i="1"/>
  <c r="Q1926" i="1" s="1"/>
  <c r="O2165" i="1"/>
  <c r="Q2165" i="1" s="1"/>
  <c r="O1472" i="1"/>
  <c r="P1472" i="1" s="1"/>
  <c r="O978" i="1"/>
  <c r="P978" i="1" s="1"/>
  <c r="O1503" i="1"/>
  <c r="P1503" i="1" s="1"/>
  <c r="O768" i="1"/>
  <c r="Q768" i="1" s="1"/>
  <c r="O2041" i="1"/>
  <c r="Q2041" i="1" s="1"/>
  <c r="O1193" i="1"/>
  <c r="P1193" i="1" s="1"/>
  <c r="O1579" i="1"/>
  <c r="O878" i="1"/>
  <c r="Q878" i="1" s="1"/>
  <c r="O2066" i="1"/>
  <c r="P2066" i="1" s="1"/>
  <c r="O1242" i="1"/>
  <c r="P1242" i="1" s="1"/>
  <c r="O2274" i="1"/>
  <c r="P2274" i="1" s="1"/>
  <c r="O2418" i="1"/>
  <c r="Q2418" i="1" s="1"/>
  <c r="O1126" i="1"/>
  <c r="O1274" i="1"/>
  <c r="Q1274" i="1" s="1"/>
  <c r="O1147" i="1"/>
  <c r="P1147" i="1" s="1"/>
  <c r="O2407" i="1"/>
  <c r="P2407" i="1" s="1"/>
  <c r="O851" i="1"/>
  <c r="P851" i="1" s="1"/>
  <c r="O1647" i="1"/>
  <c r="P1647" i="1" s="1"/>
  <c r="O1866" i="1"/>
  <c r="Q1866" i="1" s="1"/>
  <c r="O729" i="1"/>
  <c r="P729" i="1" s="1"/>
  <c r="O2171" i="1"/>
  <c r="Q2171" i="1" s="1"/>
  <c r="O2037" i="1"/>
  <c r="P2037" i="1" s="1"/>
  <c r="O1110" i="1"/>
  <c r="Q1110" i="1" s="1"/>
  <c r="O2163" i="1"/>
  <c r="Q2163" i="1" s="1"/>
  <c r="O2482" i="1"/>
  <c r="P2482" i="1" s="1"/>
  <c r="O693" i="1"/>
  <c r="Q693" i="1" s="1"/>
  <c r="O1095" i="1"/>
  <c r="Q1095" i="1" s="1"/>
  <c r="O1838" i="1"/>
  <c r="Q1838" i="1" s="1"/>
  <c r="O1074" i="1"/>
  <c r="Q1074" i="1" s="1"/>
  <c r="O1944" i="1"/>
  <c r="Q1944" i="1" s="1"/>
  <c r="O842" i="1"/>
  <c r="O2229" i="1"/>
  <c r="P2229" i="1" s="1"/>
  <c r="O2225" i="1"/>
  <c r="Q2225" i="1" s="1"/>
  <c r="O758" i="1"/>
  <c r="Q758" i="1" s="1"/>
  <c r="O1770" i="1"/>
  <c r="P1770" i="1" s="1"/>
  <c r="O2503" i="1"/>
  <c r="Q2503" i="1" s="1"/>
  <c r="O1499" i="1"/>
  <c r="Q1499" i="1" s="1"/>
  <c r="O2168" i="1"/>
  <c r="O1276" i="1"/>
  <c r="Q1276" i="1" s="1"/>
  <c r="O1530" i="1"/>
  <c r="Q1530" i="1" s="1"/>
  <c r="O849" i="1"/>
  <c r="P849" i="1" s="1"/>
  <c r="O1366" i="1"/>
  <c r="Q1366" i="1" s="1"/>
  <c r="O674" i="1"/>
  <c r="P674" i="1" s="1"/>
  <c r="O1919" i="1"/>
  <c r="Q1919" i="1" s="1"/>
  <c r="O1026" i="1"/>
  <c r="Q1026" i="1" s="1"/>
  <c r="O1435" i="1"/>
  <c r="P1435" i="1" s="1"/>
  <c r="O728" i="1"/>
  <c r="P728" i="1" s="1"/>
  <c r="O1874" i="1"/>
  <c r="Q1874" i="1" s="1"/>
  <c r="O1134" i="1"/>
  <c r="O1359" i="1"/>
  <c r="O1850" i="1"/>
  <c r="Q1850" i="1" s="1"/>
  <c r="O1060" i="1"/>
  <c r="Q1060" i="1" s="1"/>
  <c r="O2441" i="1"/>
  <c r="Q2441" i="1" s="1"/>
  <c r="O1052" i="1"/>
  <c r="P1052" i="1" s="1"/>
  <c r="O1832" i="1"/>
  <c r="Q1832" i="1" s="1"/>
  <c r="O1937" i="1"/>
  <c r="Q1937" i="1" s="1"/>
  <c r="O2189" i="1"/>
  <c r="P2189" i="1" s="1"/>
  <c r="O2121" i="1"/>
  <c r="P2121" i="1" s="1"/>
  <c r="O696" i="1"/>
  <c r="P696" i="1" s="1"/>
  <c r="O2236" i="1"/>
  <c r="P2236" i="1" s="1"/>
  <c r="O1348" i="1"/>
  <c r="P1348" i="1" s="1"/>
  <c r="O2164" i="1"/>
  <c r="O1236" i="1"/>
  <c r="P1236" i="1" s="1"/>
  <c r="O761" i="1"/>
  <c r="Q761" i="1" s="1"/>
  <c r="O1310" i="1"/>
  <c r="Q1310" i="1" s="1"/>
  <c r="O666" i="1"/>
  <c r="Q666" i="1" s="1"/>
  <c r="O1893" i="1"/>
  <c r="O1021" i="1"/>
  <c r="Q1021" i="1" s="1"/>
  <c r="O1388" i="1"/>
  <c r="P1388" i="1" s="1"/>
  <c r="O715" i="1"/>
  <c r="P715" i="1" s="1"/>
  <c r="O1857" i="1"/>
  <c r="Q1857" i="1" s="1"/>
  <c r="O1108" i="1"/>
  <c r="Q1108" i="1" s="1"/>
  <c r="O1817" i="1"/>
  <c r="Q1817" i="1" s="1"/>
  <c r="O745" i="1"/>
  <c r="Q745" i="1" s="1"/>
  <c r="O1818" i="1"/>
  <c r="Q1818" i="1" s="1"/>
  <c r="O1040" i="1"/>
  <c r="Q1040" i="1" s="1"/>
  <c r="O1067" i="1"/>
  <c r="P1067" i="1" s="1"/>
  <c r="O1826" i="1"/>
  <c r="Q1826" i="1" s="1"/>
  <c r="O829" i="1"/>
  <c r="P829" i="1" s="1"/>
  <c r="O1541" i="1"/>
  <c r="P1541" i="1" s="1"/>
  <c r="O2057" i="1"/>
  <c r="Q2057" i="1" s="1"/>
  <c r="O2095" i="1"/>
  <c r="Q2095" i="1" s="1"/>
  <c r="O2497" i="1"/>
  <c r="Q2497" i="1" s="1"/>
  <c r="O958" i="1"/>
  <c r="Q958" i="1" s="1"/>
  <c r="O2356" i="1"/>
  <c r="P2356" i="1" s="1"/>
  <c r="O1524" i="1"/>
  <c r="Q1524" i="1" s="1"/>
  <c r="O1813" i="1"/>
  <c r="P1813" i="1" s="1"/>
  <c r="O2112" i="1"/>
  <c r="P2112" i="1" s="1"/>
  <c r="O2078" i="1"/>
  <c r="Q2078" i="1" s="1"/>
  <c r="O1037" i="1"/>
  <c r="Q1037" i="1" s="1"/>
  <c r="O718" i="1"/>
  <c r="O1761" i="1"/>
  <c r="P1761" i="1" s="1"/>
  <c r="O1525" i="1"/>
  <c r="P1525" i="1" s="1"/>
  <c r="O1117" i="1"/>
  <c r="P1117" i="1" s="1"/>
  <c r="O2537" i="1"/>
  <c r="Q2537" i="1" s="1"/>
  <c r="O2551" i="1"/>
  <c r="Q2551" i="1" s="1"/>
  <c r="O991" i="1"/>
  <c r="O2088" i="1"/>
  <c r="O2405" i="1"/>
  <c r="P2405" i="1" s="1"/>
  <c r="O2031" i="1"/>
  <c r="P2031" i="1" s="1"/>
  <c r="O857" i="1"/>
  <c r="P857" i="1" s="1"/>
  <c r="O1810" i="1"/>
  <c r="Q1810" i="1" s="1"/>
  <c r="O1005" i="1"/>
  <c r="O1920" i="1"/>
  <c r="P1920" i="1" s="1"/>
  <c r="O703" i="1"/>
  <c r="P703" i="1" s="1"/>
  <c r="O1905" i="1"/>
  <c r="P1905" i="1" s="1"/>
  <c r="O2108" i="1"/>
  <c r="P2108" i="1" s="1"/>
  <c r="O689" i="1"/>
  <c r="P689" i="1" s="1"/>
  <c r="O1724" i="1"/>
  <c r="Q1724" i="1" s="1"/>
  <c r="O2220" i="1"/>
  <c r="P2220" i="1" s="1"/>
  <c r="O1093" i="1"/>
  <c r="Q1093" i="1" s="1"/>
  <c r="O2147" i="1"/>
  <c r="P2147" i="1" s="1"/>
  <c r="O1217" i="1"/>
  <c r="P1217" i="1" s="1"/>
  <c r="O1485" i="1"/>
  <c r="Q1485" i="1" s="1"/>
  <c r="O1260" i="1"/>
  <c r="P1260" i="1" s="1"/>
  <c r="O654" i="1"/>
  <c r="Q654" i="1" s="1"/>
  <c r="O1889" i="1"/>
  <c r="Q1889" i="1" s="1"/>
  <c r="O998" i="1"/>
  <c r="Q998" i="1" s="1"/>
  <c r="O1379" i="1"/>
  <c r="Q1379" i="1" s="1"/>
  <c r="O669" i="1"/>
  <c r="Q669" i="1" s="1"/>
  <c r="O1092" i="1"/>
  <c r="P1092" i="1" s="1"/>
  <c r="O2455" i="1"/>
  <c r="P2455" i="1" s="1"/>
  <c r="O2243" i="1"/>
  <c r="Q2243" i="1" s="1"/>
  <c r="O1555" i="1"/>
  <c r="P1555" i="1" s="1"/>
  <c r="O2167" i="1"/>
  <c r="O2448" i="1"/>
  <c r="P2448" i="1" s="1"/>
  <c r="O1571" i="1"/>
  <c r="O2231" i="1"/>
  <c r="P2231" i="1" s="1"/>
  <c r="O1989" i="1"/>
  <c r="P1989" i="1" s="1"/>
  <c r="O741" i="1"/>
  <c r="P741" i="1" s="1"/>
  <c r="O1700" i="1"/>
  <c r="Q1700" i="1" s="1"/>
  <c r="O817" i="1"/>
  <c r="P817" i="1" s="1"/>
  <c r="O1864" i="1"/>
  <c r="P1864" i="1" s="1"/>
  <c r="O579" i="1"/>
  <c r="O1792" i="1"/>
  <c r="Q1792" i="1" s="1"/>
  <c r="O2002" i="1"/>
  <c r="Q2002" i="1" s="1"/>
  <c r="O2402" i="1"/>
  <c r="O1673" i="1"/>
  <c r="Q1673" i="1" s="1"/>
  <c r="O2111" i="1"/>
  <c r="O880" i="1"/>
  <c r="Q880" i="1" s="1"/>
  <c r="O2045" i="1"/>
  <c r="P2045" i="1" s="1"/>
  <c r="O1061" i="1"/>
  <c r="Q1061" i="1" s="1"/>
  <c r="O1443" i="1"/>
  <c r="Q1443" i="1" s="1"/>
  <c r="O712" i="1"/>
  <c r="P712" i="1" s="1"/>
  <c r="O1226" i="1"/>
  <c r="P1226" i="1" s="1"/>
  <c r="O573" i="1"/>
  <c r="Q573" i="1" s="1"/>
  <c r="O1797" i="1"/>
  <c r="P1797" i="1" s="1"/>
  <c r="O926" i="1"/>
  <c r="Q926" i="1" s="1"/>
  <c r="O1346" i="1"/>
  <c r="O652" i="1"/>
  <c r="P652" i="1" s="1"/>
  <c r="O1733" i="1"/>
  <c r="O993" i="1"/>
  <c r="P993" i="1" s="1"/>
  <c r="O2282" i="1"/>
  <c r="P2282" i="1" s="1"/>
  <c r="O1851" i="1"/>
  <c r="P1851" i="1" s="1"/>
  <c r="O1139" i="1"/>
  <c r="P1139" i="1" s="1"/>
  <c r="O2135" i="1"/>
  <c r="P2135" i="1" s="1"/>
  <c r="O2412" i="1"/>
  <c r="P2412" i="1" s="1"/>
  <c r="O1493" i="1"/>
  <c r="O1948" i="1"/>
  <c r="P1948" i="1" s="1"/>
  <c r="O1963" i="1"/>
  <c r="Q1963" i="1" s="1"/>
  <c r="O713" i="1"/>
  <c r="O1658" i="1"/>
  <c r="P1658" i="1" s="1"/>
  <c r="O810" i="1"/>
  <c r="P810" i="1" s="1"/>
  <c r="O1802" i="1"/>
  <c r="P1802" i="1" s="1"/>
  <c r="O2556" i="1"/>
  <c r="Q2556" i="1" s="1"/>
  <c r="O1762" i="1"/>
  <c r="Q1762" i="1" s="1"/>
  <c r="O1966" i="1"/>
  <c r="P1966" i="1" s="1"/>
  <c r="O2266" i="1"/>
  <c r="Q2266" i="1" s="1"/>
  <c r="O1593" i="1"/>
  <c r="P1593" i="1" s="1"/>
  <c r="O2075" i="1"/>
  <c r="O831" i="1"/>
  <c r="Q831" i="1" s="1"/>
  <c r="O2019" i="1"/>
  <c r="P2019" i="1" s="1"/>
  <c r="O1018" i="1"/>
  <c r="O1390" i="1"/>
  <c r="P1390" i="1" s="1"/>
  <c r="O686" i="1"/>
  <c r="P686" i="1" s="1"/>
  <c r="O1207" i="1"/>
  <c r="Q1207" i="1" s="1"/>
  <c r="O559" i="1"/>
  <c r="P559" i="1" s="1"/>
  <c r="O1785" i="1"/>
  <c r="Q1785" i="1" s="1"/>
  <c r="O827" i="1"/>
  <c r="Q827" i="1" s="1"/>
  <c r="O1317" i="1"/>
  <c r="P1317" i="1" s="1"/>
  <c r="O632" i="1"/>
  <c r="Q632" i="1" s="1"/>
  <c r="O1695" i="1"/>
  <c r="O988" i="1"/>
  <c r="Q988" i="1" s="1"/>
  <c r="O2523" i="1"/>
  <c r="P2523" i="1" s="1"/>
  <c r="O2256" i="1"/>
  <c r="O1307" i="1"/>
  <c r="Q1307" i="1" s="1"/>
  <c r="O2513" i="1"/>
  <c r="Q2513" i="1" s="1"/>
  <c r="O1088" i="1"/>
  <c r="P1088" i="1" s="1"/>
  <c r="O2359" i="1"/>
  <c r="P2359" i="1" s="1"/>
  <c r="O1344" i="1"/>
  <c r="P1344" i="1" s="1"/>
  <c r="O1798" i="1"/>
  <c r="P1798" i="1" s="1"/>
  <c r="O1796" i="1"/>
  <c r="P1796" i="1" s="1"/>
  <c r="O2499" i="1"/>
  <c r="Q2499" i="1" s="1"/>
  <c r="O1597" i="1"/>
  <c r="O685" i="1"/>
  <c r="P685" i="1" s="1"/>
  <c r="O1741" i="1"/>
  <c r="Q1741" i="1" s="1"/>
  <c r="O2393" i="1"/>
  <c r="O1491" i="1"/>
  <c r="P1491" i="1" s="1"/>
  <c r="O1927" i="1"/>
  <c r="Q1927" i="1" s="1"/>
  <c r="O2069" i="1"/>
  <c r="Q2069" i="1" s="1"/>
  <c r="O1527" i="1"/>
  <c r="P1527" i="1" s="1"/>
  <c r="O1837" i="1"/>
  <c r="Q1837" i="1" s="1"/>
  <c r="O2508" i="1"/>
  <c r="Q2508" i="1" s="1"/>
  <c r="O1992" i="1"/>
  <c r="Q1992" i="1" s="1"/>
  <c r="O949" i="1"/>
  <c r="Q949" i="1" s="1"/>
  <c r="O1356" i="1"/>
  <c r="O609" i="1"/>
  <c r="Q609" i="1" s="1"/>
  <c r="O1103" i="1"/>
  <c r="P1103" i="1" s="1"/>
  <c r="O2458" i="1"/>
  <c r="O1758" i="1"/>
  <c r="P1758" i="1" s="1"/>
  <c r="O796" i="1"/>
  <c r="Q796" i="1" s="1"/>
  <c r="O1185" i="1"/>
  <c r="P1185" i="1" s="1"/>
  <c r="O2457" i="1"/>
  <c r="P2457" i="1" s="1"/>
  <c r="O1661" i="1"/>
  <c r="P1661" i="1" s="1"/>
  <c r="O948" i="1"/>
  <c r="P948" i="1" s="1"/>
  <c r="O2488" i="1"/>
  <c r="P2488" i="1" s="1"/>
  <c r="O2531" i="1"/>
  <c r="P2531" i="1" s="1"/>
  <c r="O2153" i="1"/>
  <c r="O2216" i="1"/>
  <c r="Q2216" i="1" s="1"/>
  <c r="O2315" i="1"/>
  <c r="P2315" i="1" s="1"/>
  <c r="O2012" i="1"/>
  <c r="Q2012" i="1" s="1"/>
  <c r="O2261" i="1"/>
  <c r="P2261" i="1" s="1"/>
  <c r="O608" i="1"/>
  <c r="P608" i="1" s="1"/>
  <c r="O1591" i="1"/>
  <c r="Q1591" i="1" s="1"/>
  <c r="O2308" i="1"/>
  <c r="P2308" i="1" s="1"/>
  <c r="O1254" i="1"/>
  <c r="Q1254" i="1" s="1"/>
  <c r="O2447" i="1"/>
  <c r="P2447" i="1" s="1"/>
  <c r="O1448" i="1"/>
  <c r="P1448" i="1" s="1"/>
  <c r="O1716" i="1"/>
  <c r="Q1716" i="1" s="1"/>
  <c r="O973" i="1"/>
  <c r="P973" i="1" s="1"/>
  <c r="O1585" i="1"/>
  <c r="P1585" i="1" s="1"/>
  <c r="O2208" i="1"/>
  <c r="P2208" i="1" s="1"/>
  <c r="O1175" i="1"/>
  <c r="P1175" i="1" s="1"/>
  <c r="O1349" i="1"/>
  <c r="Q1349" i="1" s="1"/>
  <c r="O2245" i="1"/>
  <c r="P2245" i="1" s="1"/>
  <c r="O1856" i="1"/>
  <c r="P1856" i="1" s="1"/>
  <c r="O646" i="1"/>
  <c r="P646" i="1" s="1"/>
  <c r="O1163" i="1"/>
  <c r="Q1163" i="1" s="1"/>
  <c r="O1714" i="1"/>
  <c r="Q1714" i="1" s="1"/>
  <c r="O939" i="1"/>
  <c r="Q939" i="1" s="1"/>
  <c r="O2328" i="1"/>
  <c r="O1552" i="1"/>
  <c r="Q1552" i="1" s="1"/>
  <c r="O1784" i="1"/>
  <c r="P1784" i="1" s="1"/>
  <c r="O1053" i="1"/>
  <c r="P1053" i="1" s="1"/>
  <c r="O2290" i="1"/>
  <c r="O1468" i="1"/>
  <c r="Q1468" i="1" s="1"/>
  <c r="O783" i="1"/>
  <c r="P783" i="1" s="1"/>
  <c r="O1928" i="1"/>
  <c r="Q1928" i="1" s="1"/>
  <c r="O2456" i="1"/>
  <c r="Q2456" i="1" s="1"/>
  <c r="O1924" i="1"/>
  <c r="Q1924" i="1" s="1"/>
  <c r="O2103" i="1"/>
  <c r="Q2103" i="1" s="1"/>
  <c r="O2298" i="1"/>
  <c r="P2298" i="1" s="1"/>
  <c r="O1806" i="1"/>
  <c r="Q1806" i="1" s="1"/>
  <c r="O2206" i="1"/>
  <c r="Q2206" i="1" s="1"/>
  <c r="O566" i="1"/>
  <c r="Q566" i="1" s="1"/>
  <c r="O1564" i="1"/>
  <c r="P1564" i="1" s="1"/>
  <c r="O2303" i="1"/>
  <c r="O1083" i="1"/>
  <c r="Q1083" i="1" s="1"/>
  <c r="O2409" i="1"/>
  <c r="P2409" i="1" s="1"/>
  <c r="O1417" i="1"/>
  <c r="P1417" i="1" s="1"/>
  <c r="O1612" i="1"/>
  <c r="Q1612" i="1" s="1"/>
  <c r="O923" i="1"/>
  <c r="P923" i="1" s="1"/>
  <c r="O1311" i="1"/>
  <c r="Q1311" i="1" s="1"/>
  <c r="O2195" i="1"/>
  <c r="P2195" i="1" s="1"/>
  <c r="O1168" i="1"/>
  <c r="P1168" i="1" s="1"/>
  <c r="O1171" i="1"/>
  <c r="O1942" i="1"/>
  <c r="Q1942" i="1" s="1"/>
  <c r="O1769" i="1"/>
  <c r="P1769" i="1" s="1"/>
  <c r="O577" i="1"/>
  <c r="Q577" i="1" s="1"/>
  <c r="O1148" i="1"/>
  <c r="P1148" i="1" s="1"/>
  <c r="O1692" i="1"/>
  <c r="O921" i="1"/>
  <c r="P921" i="1" s="1"/>
  <c r="O2218" i="1"/>
  <c r="Q2218" i="1" s="1"/>
  <c r="O1532" i="1"/>
  <c r="P1532" i="1" s="1"/>
  <c r="O1773" i="1"/>
  <c r="P1773" i="1" s="1"/>
  <c r="O1025" i="1"/>
  <c r="P1025" i="1" s="1"/>
  <c r="O2283" i="1"/>
  <c r="O1406" i="1"/>
  <c r="O739" i="1"/>
  <c r="Q739" i="1" s="1"/>
  <c r="P617" i="1"/>
  <c r="Q617" i="1"/>
  <c r="O2362" i="1"/>
  <c r="O2504" i="1"/>
  <c r="O2228" i="1"/>
  <c r="O2474" i="1"/>
  <c r="O2152" i="1"/>
  <c r="O1605" i="1"/>
  <c r="O1215" i="1"/>
  <c r="O2291" i="1"/>
  <c r="O2166" i="1"/>
  <c r="O2466" i="1"/>
  <c r="O1373" i="1"/>
  <c r="O1969" i="1"/>
  <c r="O1820" i="1"/>
  <c r="O2389" i="1"/>
  <c r="O679" i="1"/>
  <c r="O2011" i="1"/>
  <c r="O1442" i="1"/>
  <c r="O848" i="1"/>
  <c r="O2268" i="1"/>
  <c r="O1710" i="1"/>
  <c r="O968" i="1"/>
  <c r="O975" i="1"/>
  <c r="O2300" i="1"/>
  <c r="O1901" i="1"/>
  <c r="O1265" i="1"/>
  <c r="O599" i="1"/>
  <c r="O1515" i="1"/>
  <c r="O1895" i="1"/>
  <c r="O623" i="1"/>
  <c r="O2007" i="1"/>
  <c r="O1228" i="1"/>
  <c r="O649" i="1"/>
  <c r="O2120" i="1"/>
  <c r="O1704" i="1"/>
  <c r="O1035" i="1"/>
  <c r="O2117" i="1"/>
  <c r="O1028" i="1"/>
  <c r="O1064" i="1"/>
  <c r="O2514" i="1"/>
  <c r="O2061" i="1"/>
  <c r="O1694" i="1"/>
  <c r="O1196" i="1"/>
  <c r="O1771" i="1"/>
  <c r="O1471" i="1"/>
  <c r="O1041" i="1"/>
  <c r="O730" i="1"/>
  <c r="O1671" i="1"/>
  <c r="O1243" i="1"/>
  <c r="O892" i="1"/>
  <c r="O576" i="1"/>
  <c r="O2199" i="1"/>
  <c r="O1849" i="1"/>
  <c r="O1403" i="1"/>
  <c r="O994" i="1"/>
  <c r="O1652" i="1"/>
  <c r="O1357" i="1"/>
  <c r="O980" i="1"/>
  <c r="O664" i="1"/>
  <c r="O2223" i="1"/>
  <c r="O1738" i="1"/>
  <c r="O1378" i="1"/>
  <c r="O1057" i="1"/>
  <c r="O558" i="1"/>
  <c r="O584" i="1"/>
  <c r="O778" i="1"/>
  <c r="O920" i="1"/>
  <c r="O1020" i="1"/>
  <c r="O1159" i="1"/>
  <c r="O1246" i="1"/>
  <c r="O1383" i="1"/>
  <c r="O1509" i="1"/>
  <c r="O1634" i="1"/>
  <c r="O1783" i="1"/>
  <c r="O1925" i="1"/>
  <c r="O2097" i="1"/>
  <c r="O2260" i="1"/>
  <c r="O2390" i="1"/>
  <c r="O591" i="1"/>
  <c r="O702" i="1"/>
  <c r="O804" i="1"/>
  <c r="O901" i="1"/>
  <c r="O1034" i="1"/>
  <c r="O1155" i="1"/>
  <c r="O1305" i="1"/>
  <c r="O1419" i="1"/>
  <c r="O1519" i="1"/>
  <c r="O1644" i="1"/>
  <c r="O1791" i="1"/>
  <c r="O743" i="1"/>
  <c r="O916" i="1"/>
  <c r="O1089" i="1"/>
  <c r="O1211" i="1"/>
  <c r="O1407" i="1"/>
  <c r="O1595" i="1"/>
  <c r="O1746" i="1"/>
  <c r="O1869" i="1"/>
  <c r="O1981" i="1"/>
  <c r="O2132" i="1"/>
  <c r="O2262" i="1"/>
  <c r="O2422" i="1"/>
  <c r="O603" i="1"/>
  <c r="O699" i="1"/>
  <c r="O788" i="1"/>
  <c r="O911" i="1"/>
  <c r="O1069" i="1"/>
  <c r="O1212" i="1"/>
  <c r="O1362" i="1"/>
  <c r="O1489" i="1"/>
  <c r="O1653" i="1"/>
  <c r="O565" i="1"/>
  <c r="O663" i="1"/>
  <c r="O786" i="1"/>
  <c r="O935" i="1"/>
  <c r="O1048" i="1"/>
  <c r="O1209" i="1"/>
  <c r="O1364" i="1"/>
  <c r="O1495" i="1"/>
  <c r="O1620" i="1"/>
  <c r="O1740" i="1"/>
  <c r="O612" i="1"/>
  <c r="O889" i="1"/>
  <c r="O1144" i="1"/>
  <c r="O1323" i="1"/>
  <c r="O1550" i="1"/>
  <c r="O1789" i="1"/>
  <c r="O1909" i="1"/>
  <c r="O2052" i="1"/>
  <c r="O2217" i="1"/>
  <c r="O2363" i="1"/>
  <c r="O2534" i="1"/>
  <c r="O2452" i="1"/>
  <c r="O738" i="1"/>
  <c r="O1331" i="1"/>
  <c r="O2034" i="1"/>
  <c r="O2535" i="1"/>
  <c r="O1507" i="1"/>
  <c r="O1974" i="1"/>
  <c r="O2242" i="1"/>
  <c r="O676" i="1"/>
  <c r="O950" i="1"/>
  <c r="O1227" i="1"/>
  <c r="O1460" i="1"/>
  <c r="O1688" i="1"/>
  <c r="O1844" i="1"/>
  <c r="O2001" i="1"/>
  <c r="O2169" i="1"/>
  <c r="O1244" i="1"/>
  <c r="O2374" i="1"/>
  <c r="O807" i="1"/>
  <c r="O1004" i="1"/>
  <c r="O1303" i="1"/>
  <c r="O1779" i="1"/>
  <c r="O1979" i="1"/>
  <c r="O2158" i="1"/>
  <c r="O2392" i="1"/>
  <c r="O2549" i="1"/>
  <c r="O1324" i="1"/>
  <c r="O1648" i="1"/>
  <c r="O2129" i="1"/>
  <c r="O2325" i="1"/>
  <c r="O1221" i="1"/>
  <c r="O1896" i="1"/>
  <c r="O2410" i="1"/>
  <c r="O678" i="1"/>
  <c r="O941" i="1"/>
  <c r="O1205" i="1"/>
  <c r="O1410" i="1"/>
  <c r="O1690" i="1"/>
  <c r="O1853" i="1"/>
  <c r="O2008" i="1"/>
  <c r="O2142" i="1"/>
  <c r="O2346" i="1"/>
  <c r="O2550" i="1"/>
  <c r="O843" i="1"/>
  <c r="O1130" i="1"/>
  <c r="O721" i="1"/>
  <c r="O977" i="1"/>
  <c r="O1335" i="1"/>
  <c r="O1614" i="1"/>
  <c r="O1819" i="1"/>
  <c r="O1984" i="1"/>
  <c r="O2238" i="1"/>
  <c r="O2375" i="1"/>
  <c r="O2546" i="1"/>
  <c r="O908" i="1"/>
  <c r="O1166" i="1"/>
  <c r="O1315" i="1"/>
  <c r="O1581" i="1"/>
  <c r="O1759" i="1"/>
  <c r="O2005" i="1"/>
  <c r="O735" i="1"/>
  <c r="O1565" i="1"/>
  <c r="O611" i="1"/>
  <c r="O1510" i="1"/>
  <c r="O2125" i="1"/>
  <c r="O2526" i="1"/>
  <c r="O1249" i="1"/>
  <c r="O1908" i="1"/>
  <c r="O2406" i="1"/>
  <c r="O1464" i="1"/>
  <c r="O2130" i="1"/>
  <c r="O727" i="1"/>
  <c r="O1280" i="1"/>
  <c r="O2032" i="1"/>
  <c r="O2342" i="1"/>
  <c r="O830" i="1"/>
  <c r="O1547" i="1"/>
  <c r="O1990" i="1"/>
  <c r="O2377" i="1"/>
  <c r="O1376" i="1"/>
  <c r="O2317" i="1"/>
  <c r="O2437" i="1"/>
  <c r="O2519" i="1"/>
  <c r="O2077" i="1"/>
  <c r="O805" i="1"/>
  <c r="O1334" i="1"/>
  <c r="O2139" i="1"/>
  <c r="O601" i="1"/>
  <c r="O1070" i="1"/>
  <c r="O722" i="1"/>
  <c r="O2042" i="1"/>
  <c r="O928" i="1"/>
  <c r="O672" i="1"/>
  <c r="O844" i="1"/>
  <c r="O969" i="1"/>
  <c r="O1102" i="1"/>
  <c r="O1206" i="1"/>
  <c r="O1328" i="1"/>
  <c r="O1430" i="1"/>
  <c r="O1584" i="1"/>
  <c r="O1723" i="1"/>
  <c r="O1862" i="1"/>
  <c r="O2040" i="1"/>
  <c r="O2181" i="1"/>
  <c r="O2311" i="1"/>
  <c r="O2464" i="1"/>
  <c r="O660" i="1"/>
  <c r="O751" i="1"/>
  <c r="O861" i="1"/>
  <c r="O962" i="1"/>
  <c r="O1085" i="1"/>
  <c r="O1251" i="1"/>
  <c r="O1371" i="1"/>
  <c r="O1473" i="1"/>
  <c r="O1594" i="1"/>
  <c r="O1728" i="1"/>
  <c r="O638" i="1"/>
  <c r="O834" i="1"/>
  <c r="O1007" i="1"/>
  <c r="O1146" i="1"/>
  <c r="O1286" i="1"/>
  <c r="O1482" i="1"/>
  <c r="O1687" i="1"/>
  <c r="O642" i="1"/>
  <c r="O855" i="1"/>
  <c r="O997" i="1"/>
  <c r="O1154" i="1"/>
  <c r="O1296" i="1"/>
  <c r="O1418" i="1"/>
  <c r="O1590" i="1"/>
  <c r="O1745" i="1"/>
  <c r="O1906" i="1"/>
  <c r="O2110" i="1"/>
  <c r="O2296" i="1"/>
  <c r="O2471" i="1"/>
  <c r="O673" i="1"/>
  <c r="O787" i="1"/>
  <c r="O932" i="1"/>
  <c r="O1072" i="1"/>
  <c r="O1255" i="1"/>
  <c r="O1402" i="1"/>
  <c r="O1514" i="1"/>
  <c r="O1662" i="1"/>
  <c r="O618" i="1"/>
  <c r="O856" i="1"/>
  <c r="O1030" i="1"/>
  <c r="O1198" i="1"/>
  <c r="O1436" i="1"/>
  <c r="O1674" i="1"/>
  <c r="O1807" i="1"/>
  <c r="O1945" i="1"/>
  <c r="O2060" i="1"/>
  <c r="O2224" i="1"/>
  <c r="O2403" i="1"/>
  <c r="O587" i="1"/>
  <c r="O707" i="1"/>
  <c r="O806" i="1"/>
  <c r="O944" i="1"/>
  <c r="O1128" i="1"/>
  <c r="O1271" i="1"/>
  <c r="O1459" i="1"/>
  <c r="O1570" i="1"/>
  <c r="O1735" i="1"/>
  <c r="O640" i="1"/>
  <c r="O765" i="1"/>
  <c r="O924" i="1"/>
  <c r="O1065" i="1"/>
  <c r="O1222" i="1"/>
  <c r="O1396" i="1"/>
  <c r="O1534" i="1"/>
  <c r="O1665" i="1"/>
  <c r="O1781" i="1"/>
  <c r="O785" i="1"/>
  <c r="O1084" i="1"/>
  <c r="O1289" i="1"/>
  <c r="O1526" i="1"/>
  <c r="O1777" i="1"/>
  <c r="O1935" i="1"/>
  <c r="O2068" i="1"/>
  <c r="O2265" i="1"/>
  <c r="O2430" i="1"/>
  <c r="O2293" i="1"/>
  <c r="O2528" i="1"/>
  <c r="O1121" i="1"/>
  <c r="O1681" i="1"/>
  <c r="O2460" i="1"/>
  <c r="O1432" i="1"/>
  <c r="O1912" i="1"/>
  <c r="O2253" i="1"/>
  <c r="O750" i="1"/>
  <c r="O1055" i="1"/>
  <c r="O1338" i="1"/>
  <c r="O1602" i="1"/>
  <c r="O1790" i="1"/>
  <c r="O1931" i="1"/>
  <c r="O2133" i="1"/>
  <c r="O2305" i="1"/>
  <c r="O1044" i="1"/>
  <c r="O793" i="1"/>
  <c r="O1011" i="1"/>
  <c r="O1339" i="1"/>
  <c r="O1845" i="1"/>
  <c r="O2014" i="1"/>
  <c r="O2286" i="1"/>
  <c r="O2469" i="1"/>
  <c r="O1036" i="1"/>
  <c r="O1513" i="1"/>
  <c r="O1980" i="1"/>
  <c r="O2306" i="1"/>
  <c r="O1199" i="1"/>
  <c r="O1921" i="1"/>
  <c r="O2470" i="1"/>
  <c r="O726" i="1"/>
  <c r="O1056" i="1"/>
  <c r="O1279" i="1"/>
  <c r="O1553" i="1"/>
  <c r="O1809" i="1"/>
  <c r="O1956" i="1"/>
  <c r="O2101" i="1"/>
  <c r="O2320" i="1"/>
  <c r="O2530" i="1"/>
  <c r="O874" i="1"/>
  <c r="O1245" i="1"/>
  <c r="O803" i="1"/>
  <c r="O1125" i="1"/>
  <c r="O1463" i="1"/>
  <c r="O1719" i="1"/>
  <c r="O1897" i="1"/>
  <c r="O2089" i="1"/>
  <c r="O2340" i="1"/>
  <c r="O2525" i="1"/>
  <c r="O886" i="1"/>
  <c r="O1194" i="1"/>
  <c r="O1336" i="1"/>
  <c r="O1621" i="1"/>
  <c r="O1915" i="1"/>
  <c r="O2090" i="1"/>
  <c r="O1167" i="1"/>
  <c r="O698" i="1"/>
  <c r="O1248" i="1"/>
  <c r="O1965" i="1"/>
  <c r="O2495" i="1"/>
  <c r="O1201" i="1"/>
  <c r="O1930" i="1"/>
  <c r="O2462" i="1"/>
  <c r="O1622" i="1"/>
  <c r="O2264" i="1"/>
  <c r="O898" i="1"/>
  <c r="O1843" i="1"/>
  <c r="O2222" i="1"/>
  <c r="O581" i="1"/>
  <c r="O1322" i="1"/>
  <c r="O1953" i="1"/>
  <c r="O2360" i="1"/>
  <c r="O1539" i="1"/>
  <c r="O1381" i="1"/>
  <c r="O775" i="1"/>
  <c r="O910" i="1"/>
  <c r="O2436" i="1"/>
  <c r="O2388" i="1"/>
  <c r="O1885" i="1"/>
  <c r="O2440" i="1"/>
  <c r="O2250" i="1"/>
  <c r="O2545" i="1"/>
  <c r="O1914" i="1"/>
  <c r="O1023" i="1"/>
  <c r="O2354" i="1"/>
  <c r="O1203" i="1"/>
  <c r="O1281" i="1"/>
  <c r="O947" i="1"/>
  <c r="O2230" i="1"/>
  <c r="O1667" i="1"/>
  <c r="O2524" i="1"/>
  <c r="O2239" i="1"/>
  <c r="O647" i="1"/>
  <c r="O860" i="1"/>
  <c r="O1010" i="1"/>
  <c r="O1164" i="1"/>
  <c r="O1309" i="1"/>
  <c r="O1426" i="1"/>
  <c r="O1599" i="1"/>
  <c r="O1753" i="1"/>
  <c r="O1997" i="1"/>
  <c r="O2143" i="1"/>
  <c r="O2301" i="1"/>
  <c r="O2480" i="1"/>
  <c r="O683" i="1"/>
  <c r="O808" i="1"/>
  <c r="O937" i="1"/>
  <c r="O1077" i="1"/>
  <c r="O1262" i="1"/>
  <c r="O1411" i="1"/>
  <c r="O1523" i="1"/>
  <c r="O1668" i="1"/>
  <c r="O627" i="1"/>
  <c r="O868" i="1"/>
  <c r="O1043" i="1"/>
  <c r="O1224" i="1"/>
  <c r="O1451" i="1"/>
  <c r="O1682" i="1"/>
  <c r="O1812" i="1"/>
  <c r="O1950" i="1"/>
  <c r="O2076" i="1"/>
  <c r="O2232" i="1"/>
  <c r="O2408" i="1"/>
  <c r="O613" i="1"/>
  <c r="O711" i="1"/>
  <c r="O954" i="1"/>
  <c r="O1136" i="1"/>
  <c r="O1275" i="1"/>
  <c r="O1462" i="1"/>
  <c r="O1576" i="1"/>
  <c r="O1775" i="1"/>
  <c r="O650" i="1"/>
  <c r="O781" i="1"/>
  <c r="O946" i="1"/>
  <c r="O1071" i="1"/>
  <c r="O1250" i="1"/>
  <c r="O1421" i="1"/>
  <c r="O1540" i="1"/>
  <c r="O1672" i="1"/>
  <c r="O1788" i="1"/>
  <c r="O822" i="1"/>
  <c r="O1098" i="1"/>
  <c r="O1302" i="1"/>
  <c r="O1543" i="1"/>
  <c r="O1799" i="1"/>
  <c r="O1941" i="1"/>
  <c r="O2093" i="1"/>
  <c r="O2270" i="1"/>
  <c r="O2444" i="1"/>
  <c r="O2299" i="1"/>
  <c r="O2542" i="1"/>
  <c r="O1229" i="1"/>
  <c r="O1879" i="1"/>
  <c r="O2509" i="1"/>
  <c r="O1492" i="1"/>
  <c r="O1988" i="1"/>
  <c r="O2333" i="1"/>
  <c r="O776" i="1"/>
  <c r="O1355" i="1"/>
  <c r="O1609" i="1"/>
  <c r="O1800" i="1"/>
  <c r="O1936" i="1"/>
  <c r="O2141" i="1"/>
  <c r="O2331" i="1"/>
  <c r="O2160" i="1"/>
  <c r="O816" i="1"/>
  <c r="O1027" i="1"/>
  <c r="O1385" i="1"/>
  <c r="O1883" i="1"/>
  <c r="O2038" i="1"/>
  <c r="O2318" i="1"/>
  <c r="O2478" i="1"/>
  <c r="O1087" i="1"/>
  <c r="O1529" i="1"/>
  <c r="O1993" i="1"/>
  <c r="O2313" i="1"/>
  <c r="O1238" i="1"/>
  <c r="O1968" i="1"/>
  <c r="O2486" i="1"/>
  <c r="O752" i="1"/>
  <c r="O1101" i="1"/>
  <c r="O1285" i="1"/>
  <c r="O1611" i="1"/>
  <c r="O1822" i="1"/>
  <c r="O1961" i="1"/>
  <c r="O2109" i="1"/>
  <c r="O2339" i="1"/>
  <c r="O882" i="1"/>
  <c r="O1578" i="1"/>
  <c r="O811" i="1"/>
  <c r="O1157" i="1"/>
  <c r="O1486" i="1"/>
  <c r="O1737" i="1"/>
  <c r="O1902" i="1"/>
  <c r="O2124" i="1"/>
  <c r="O2347" i="1"/>
  <c r="O2532" i="1"/>
  <c r="O927" i="1"/>
  <c r="O1202" i="1"/>
  <c r="O1351" i="1"/>
  <c r="O1637" i="1"/>
  <c r="O1923" i="1"/>
  <c r="O2098" i="1"/>
  <c r="O1187" i="1"/>
  <c r="O780" i="1"/>
  <c r="O1269" i="1"/>
  <c r="O2044" i="1"/>
  <c r="O2510" i="1"/>
  <c r="O1341" i="1"/>
  <c r="O2511" i="1"/>
  <c r="O1824" i="1"/>
  <c r="O2310" i="1"/>
  <c r="O934" i="1"/>
  <c r="O1898" i="1"/>
  <c r="O2249" i="1"/>
  <c r="O668" i="1"/>
  <c r="O1400" i="1"/>
  <c r="O1972" i="1"/>
  <c r="O2396" i="1"/>
  <c r="O1718" i="1"/>
  <c r="O1549" i="1"/>
  <c r="O875" i="1"/>
  <c r="O967" i="1"/>
  <c r="O2493" i="1"/>
  <c r="O593" i="1"/>
  <c r="O2517" i="1"/>
  <c r="O2539" i="1"/>
  <c r="O594" i="1"/>
  <c r="O2080" i="1"/>
  <c r="O1066" i="1"/>
  <c r="O2443" i="1"/>
  <c r="O1580" i="1"/>
  <c r="O2419" i="1"/>
  <c r="O2022" i="1"/>
  <c r="O2487" i="1"/>
  <c r="O835" i="1"/>
  <c r="O2399" i="1"/>
  <c r="O687" i="1"/>
  <c r="O883" i="1"/>
  <c r="O1015" i="1"/>
  <c r="O1180" i="1"/>
  <c r="O1313" i="1"/>
  <c r="O1440" i="1"/>
  <c r="O1604" i="1"/>
  <c r="O1757" i="1"/>
  <c r="O2004" i="1"/>
  <c r="O2155" i="1"/>
  <c r="O2316" i="1"/>
  <c r="O562" i="1"/>
  <c r="O695" i="1"/>
  <c r="O814" i="1"/>
  <c r="O942" i="1"/>
  <c r="O1105" i="1"/>
  <c r="O1266" i="1"/>
  <c r="O1414" i="1"/>
  <c r="O1528" i="1"/>
  <c r="O1678" i="1"/>
  <c r="O661" i="1"/>
  <c r="O885" i="1"/>
  <c r="O1081" i="1"/>
  <c r="O1252" i="1"/>
  <c r="O1455" i="1"/>
  <c r="O1696" i="1"/>
  <c r="O1823" i="1"/>
  <c r="O1958" i="1"/>
  <c r="O2104" i="1"/>
  <c r="O2237" i="1"/>
  <c r="O2435" i="1"/>
  <c r="O622" i="1"/>
  <c r="O716" i="1"/>
  <c r="O828" i="1"/>
  <c r="O959" i="1"/>
  <c r="O1143" i="1"/>
  <c r="O1283" i="1"/>
  <c r="O1465" i="1"/>
  <c r="O1586" i="1"/>
  <c r="O1793" i="1"/>
  <c r="O659" i="1"/>
  <c r="O790" i="1"/>
  <c r="O952" i="1"/>
  <c r="O1272" i="1"/>
  <c r="O1425" i="1"/>
  <c r="O1563" i="1"/>
  <c r="O1676" i="1"/>
  <c r="O1801" i="1"/>
  <c r="O840" i="1"/>
  <c r="O1112" i="1"/>
  <c r="O1316" i="1"/>
  <c r="O1559" i="1"/>
  <c r="O1808" i="1"/>
  <c r="O1954" i="1"/>
  <c r="O2106" i="1"/>
  <c r="O2277" i="1"/>
  <c r="O2451" i="1"/>
  <c r="O2344" i="1"/>
  <c r="O598" i="1"/>
  <c r="O1291" i="1"/>
  <c r="O1911" i="1"/>
  <c r="O2521" i="1"/>
  <c r="O1522" i="1"/>
  <c r="O2003" i="1"/>
  <c r="O2358" i="1"/>
  <c r="O792" i="1"/>
  <c r="O1099" i="1"/>
  <c r="O1363" i="1"/>
  <c r="O1623" i="1"/>
  <c r="O1814" i="1"/>
  <c r="O1949" i="1"/>
  <c r="O2148" i="1"/>
  <c r="O777" i="1"/>
  <c r="O571" i="1"/>
  <c r="O1042" i="1"/>
  <c r="O1481" i="1"/>
  <c r="O1894" i="1"/>
  <c r="O2063" i="1"/>
  <c r="O2324" i="1"/>
  <c r="O2491" i="1"/>
  <c r="O1100" i="1"/>
  <c r="O1561" i="1"/>
  <c r="O2082" i="1"/>
  <c r="O2352" i="1"/>
  <c r="O1253" i="1"/>
  <c r="O1983" i="1"/>
  <c r="O2498" i="1"/>
  <c r="O766" i="1"/>
  <c r="O1116" i="1"/>
  <c r="O1325" i="1"/>
  <c r="O1619" i="1"/>
  <c r="O1836" i="1"/>
  <c r="O1982" i="1"/>
  <c r="O2134" i="1"/>
  <c r="O913" i="1"/>
  <c r="O1666" i="1"/>
  <c r="O826" i="1"/>
  <c r="O1179" i="1"/>
  <c r="O1548" i="1"/>
  <c r="O1786" i="1"/>
  <c r="O1922" i="1"/>
  <c r="O2145" i="1"/>
  <c r="O2367" i="1"/>
  <c r="O592" i="1"/>
  <c r="O992" i="1"/>
  <c r="O1210" i="1"/>
  <c r="O1368" i="1"/>
  <c r="O1929" i="1"/>
  <c r="O2105" i="1"/>
  <c r="O1234" i="1"/>
  <c r="O854" i="1"/>
  <c r="O1389" i="1"/>
  <c r="O2067" i="1"/>
  <c r="O2540" i="1"/>
  <c r="O1391" i="1"/>
  <c r="O2024" i="1"/>
  <c r="O692" i="1"/>
  <c r="O2327" i="1"/>
  <c r="O961" i="1"/>
  <c r="O1916" i="1"/>
  <c r="O2281" i="1"/>
  <c r="O773" i="1"/>
  <c r="O1449" i="1"/>
  <c r="O2013" i="1"/>
  <c r="O2413" i="1"/>
  <c r="O1636" i="1"/>
  <c r="O983" i="1"/>
  <c r="O1000" i="1"/>
  <c r="O2533" i="1"/>
  <c r="O760" i="1"/>
  <c r="O1976" i="1"/>
  <c r="O812" i="1"/>
  <c r="O762" i="1"/>
  <c r="O2173" i="1"/>
  <c r="O1097" i="1"/>
  <c r="O1713" i="1"/>
  <c r="O1033" i="1"/>
  <c r="O1326" i="1"/>
  <c r="O877" i="1"/>
  <c r="O995" i="1"/>
  <c r="O2489" i="1"/>
  <c r="O815" i="1"/>
  <c r="O1086" i="1"/>
  <c r="O2555" i="1"/>
  <c r="O1985" i="1"/>
  <c r="O1907" i="1"/>
  <c r="O2428" i="1"/>
  <c r="O1075" i="1"/>
  <c r="O824" i="1"/>
  <c r="O2365" i="1"/>
  <c r="O1651" i="1"/>
  <c r="O1859" i="1"/>
  <c r="O1760" i="1"/>
  <c r="O2536" i="1"/>
  <c r="O2475" i="1"/>
  <c r="O746" i="1"/>
  <c r="O564" i="1"/>
  <c r="O701" i="1"/>
  <c r="O895" i="1"/>
  <c r="O1029" i="1"/>
  <c r="O1184" i="1"/>
  <c r="O1320" i="1"/>
  <c r="O1454" i="1"/>
  <c r="O1625" i="1"/>
  <c r="O1803" i="1"/>
  <c r="O2015" i="1"/>
  <c r="O2172" i="1"/>
  <c r="O2332" i="1"/>
  <c r="O567" i="1"/>
  <c r="O706" i="1"/>
  <c r="O818" i="1"/>
  <c r="O953" i="1"/>
  <c r="O1109" i="1"/>
  <c r="O1270" i="1"/>
  <c r="O1427" i="1"/>
  <c r="O1536" i="1"/>
  <c r="O1691" i="1"/>
  <c r="O680" i="1"/>
  <c r="O902" i="1"/>
  <c r="O1096" i="1"/>
  <c r="O1256" i="1"/>
  <c r="O1458" i="1"/>
  <c r="O1701" i="1"/>
  <c r="O1831" i="1"/>
  <c r="O1964" i="1"/>
  <c r="O2126" i="1"/>
  <c r="O2273" i="1"/>
  <c r="O2446" i="1"/>
  <c r="O633" i="1"/>
  <c r="O720" i="1"/>
  <c r="O839" i="1"/>
  <c r="O963" i="1"/>
  <c r="O1151" i="1"/>
  <c r="O1287" i="1"/>
  <c r="O1469" i="1"/>
  <c r="O1592" i="1"/>
  <c r="O560" i="1"/>
  <c r="O671" i="1"/>
  <c r="O794" i="1"/>
  <c r="O956" i="1"/>
  <c r="O1091" i="1"/>
  <c r="O1295" i="1"/>
  <c r="O1429" i="1"/>
  <c r="O1567" i="1"/>
  <c r="O1689" i="1"/>
  <c r="O561" i="1"/>
  <c r="O870" i="1"/>
  <c r="O1120" i="1"/>
  <c r="O1329" i="1"/>
  <c r="O1583" i="1"/>
  <c r="O1827" i="1"/>
  <c r="O1959" i="1"/>
  <c r="O2127" i="1"/>
  <c r="O2284" i="1"/>
  <c r="O2476" i="1"/>
  <c r="O2350" i="1"/>
  <c r="O690" i="1"/>
  <c r="O1304" i="1"/>
  <c r="O1967" i="1"/>
  <c r="O2554" i="1"/>
  <c r="O1537" i="1"/>
  <c r="O2017" i="1"/>
  <c r="O2416" i="1"/>
  <c r="O823" i="1"/>
  <c r="O1106" i="1"/>
  <c r="O1393" i="1"/>
  <c r="O1632" i="1"/>
  <c r="O1821" i="1"/>
  <c r="O1960" i="1"/>
  <c r="O2156" i="1"/>
  <c r="O1698" i="1"/>
  <c r="O596" i="1"/>
  <c r="O859" i="1"/>
  <c r="O1079" i="1"/>
  <c r="O1490" i="1"/>
  <c r="O1910" i="1"/>
  <c r="O2081" i="1"/>
  <c r="O2351" i="1"/>
  <c r="O2496" i="1"/>
  <c r="O1176" i="1"/>
  <c r="O1618" i="1"/>
  <c r="O2159" i="1"/>
  <c r="O2357" i="1"/>
  <c r="O1439" i="1"/>
  <c r="O1995" i="1"/>
  <c r="O2516" i="1"/>
  <c r="O801" i="1"/>
  <c r="O1122" i="1"/>
  <c r="O1332" i="1"/>
  <c r="O1633" i="1"/>
  <c r="O1841" i="1"/>
  <c r="O1994" i="1"/>
  <c r="O2170" i="1"/>
  <c r="O2373" i="1"/>
  <c r="O589" i="1"/>
  <c r="O933" i="1"/>
  <c r="O2028" i="1"/>
  <c r="O847" i="1"/>
  <c r="O1208" i="1"/>
  <c r="O1557" i="1"/>
  <c r="O1795" i="1"/>
  <c r="O1939" i="1"/>
  <c r="O2184" i="1"/>
  <c r="O2382" i="1"/>
  <c r="O610" i="1"/>
  <c r="O1016" i="1"/>
  <c r="O1216" i="1"/>
  <c r="O1382" i="1"/>
  <c r="O1659" i="1"/>
  <c r="O1934" i="1"/>
  <c r="O2118" i="1"/>
  <c r="O1470" i="1"/>
  <c r="O583" i="1"/>
  <c r="O1413" i="1"/>
  <c r="O2175" i="1"/>
  <c r="O2558" i="1"/>
  <c r="O1441" i="1"/>
  <c r="O2161" i="1"/>
  <c r="O795" i="1"/>
  <c r="O1933" i="1"/>
  <c r="O2391" i="1"/>
  <c r="O1013" i="1"/>
  <c r="O1952" i="1"/>
  <c r="O2314" i="1"/>
  <c r="O802" i="1"/>
  <c r="O1574" i="1"/>
  <c r="O2072" i="1"/>
  <c r="O2432" i="1"/>
  <c r="O1873" i="1"/>
  <c r="O1683" i="1"/>
  <c r="O1240" i="1"/>
  <c r="O1090" i="1"/>
  <c r="O1940" i="1"/>
  <c r="O918" i="1"/>
  <c r="O2010" i="1"/>
  <c r="O2553" i="1"/>
  <c r="O1192" i="1"/>
  <c r="O869" i="1"/>
  <c r="O2200" i="1"/>
  <c r="O1350" i="1"/>
  <c r="O2500" i="1"/>
  <c r="O2029" i="1"/>
  <c r="O2096" i="1"/>
  <c r="O1456" i="1"/>
  <c r="O1282" i="1"/>
  <c r="O1412" i="1"/>
  <c r="O1867" i="1"/>
  <c r="O2336" i="1"/>
  <c r="O836" i="1"/>
  <c r="O2385" i="1"/>
  <c r="O2492" i="1"/>
  <c r="O1663" i="1"/>
  <c r="O2188" i="1"/>
  <c r="O615" i="1"/>
  <c r="O1137" i="1"/>
  <c r="O1918" i="1"/>
  <c r="O2086" i="1"/>
  <c r="O2520" i="1"/>
  <c r="O1297" i="1"/>
  <c r="O2177" i="1"/>
  <c r="O2371" i="1"/>
  <c r="O2048" i="1"/>
  <c r="O2544" i="1"/>
  <c r="O1138" i="1"/>
  <c r="O1372" i="1"/>
  <c r="O1641" i="1"/>
  <c r="O2016" i="1"/>
  <c r="O2182" i="1"/>
  <c r="O641" i="1"/>
  <c r="O943" i="1"/>
  <c r="O2122" i="1"/>
  <c r="O1247" i="1"/>
  <c r="O1589" i="1"/>
  <c r="O1805" i="1"/>
  <c r="O2248" i="1"/>
  <c r="O2398" i="1"/>
  <c r="O619" i="1"/>
  <c r="O1225" i="1"/>
  <c r="O1428" i="1"/>
  <c r="O1957" i="1"/>
  <c r="O675" i="1"/>
  <c r="O1496" i="1"/>
  <c r="O1533" i="1"/>
  <c r="O2190" i="1"/>
  <c r="O1487" i="1"/>
  <c r="O2191" i="1"/>
  <c r="O1951" i="1"/>
  <c r="O2465" i="1"/>
  <c r="O1971" i="1"/>
  <c r="O2329" i="1"/>
  <c r="O1627" i="1"/>
  <c r="O2450" i="1"/>
  <c r="O1903" i="1"/>
  <c r="O1657" i="1"/>
  <c r="O1172" i="1"/>
  <c r="O1017" i="1"/>
  <c r="O2079" i="1"/>
  <c r="O1479" i="1"/>
  <c r="O919" i="1"/>
  <c r="O1739" i="1"/>
  <c r="O2518" i="1"/>
  <c r="O2255" i="1"/>
  <c r="O1405" i="1"/>
  <c r="O2233" i="1"/>
  <c r="O719" i="1"/>
  <c r="O914" i="1"/>
  <c r="O1049" i="1"/>
  <c r="O1188" i="1"/>
  <c r="O1352" i="1"/>
  <c r="O1461" i="1"/>
  <c r="O1629" i="1"/>
  <c r="O1811" i="1"/>
  <c r="O2030" i="1"/>
  <c r="O2193" i="1"/>
  <c r="O2338" i="1"/>
  <c r="O585" i="1"/>
  <c r="O710" i="1"/>
  <c r="O833" i="1"/>
  <c r="O976" i="1"/>
  <c r="O1114" i="1"/>
  <c r="O1293" i="1"/>
  <c r="O1431" i="1"/>
  <c r="O1542" i="1"/>
  <c r="O1734" i="1"/>
  <c r="O691" i="1"/>
  <c r="O909" i="1"/>
  <c r="O1115" i="1"/>
  <c r="O1267" i="1"/>
  <c r="O1502" i="1"/>
  <c r="O1706" i="1"/>
  <c r="O1835" i="1"/>
  <c r="O1970" i="1"/>
  <c r="O2137" i="1"/>
  <c r="O2312" i="1"/>
  <c r="O2453" i="1"/>
  <c r="O648" i="1"/>
  <c r="O725" i="1"/>
  <c r="O846" i="1"/>
  <c r="O971" i="1"/>
  <c r="O1156" i="1"/>
  <c r="O1306" i="1"/>
  <c r="O1478" i="1"/>
  <c r="O1601" i="1"/>
  <c r="O570" i="1"/>
  <c r="O682" i="1"/>
  <c r="O964" i="1"/>
  <c r="O1107" i="1"/>
  <c r="O1312" i="1"/>
  <c r="O1433" i="1"/>
  <c r="O1577" i="1"/>
  <c r="O1699" i="1"/>
  <c r="O569" i="1"/>
  <c r="O879" i="1"/>
  <c r="O1152" i="1"/>
  <c r="O1337" i="1"/>
  <c r="O1616" i="1"/>
  <c r="O1834" i="1"/>
  <c r="O1978" i="1"/>
  <c r="O2140" i="1"/>
  <c r="O2292" i="1"/>
  <c r="O2490" i="1"/>
  <c r="O717" i="1"/>
  <c r="O1318" i="1"/>
  <c r="O2047" i="1"/>
  <c r="O863" i="1"/>
  <c r="O1554" i="1"/>
  <c r="O2055" i="1"/>
  <c r="O841" i="1"/>
  <c r="O1113" i="1"/>
  <c r="O1401" i="1"/>
  <c r="O1828" i="1"/>
  <c r="O1986" i="1"/>
  <c r="O1780" i="1"/>
  <c r="O872" i="1"/>
  <c r="O1498" i="1"/>
  <c r="O2369" i="1"/>
  <c r="O1664" i="1"/>
  <c r="O1500" i="1"/>
  <c r="O825" i="1"/>
  <c r="O1847" i="1"/>
  <c r="O2380" i="1"/>
  <c r="O866" i="1"/>
  <c r="O1947" i="1"/>
  <c r="O1024" i="1"/>
  <c r="O1684" i="1"/>
  <c r="O637" i="1"/>
  <c r="O568" i="1"/>
  <c r="O1058" i="1"/>
  <c r="O1038" i="1"/>
  <c r="O936" i="1"/>
  <c r="O2092" i="1"/>
  <c r="O1736" i="1"/>
  <c r="O2321" i="1"/>
  <c r="O769" i="1"/>
  <c r="O2226" i="1"/>
  <c r="O2289" i="1"/>
  <c r="O2215" i="1"/>
  <c r="O1999" i="1"/>
  <c r="O2505" i="1"/>
  <c r="O755" i="1"/>
  <c r="O931" i="1"/>
  <c r="O1062" i="1"/>
  <c r="O1214" i="1"/>
  <c r="O1370" i="1"/>
  <c r="O1505" i="1"/>
  <c r="O1677" i="1"/>
  <c r="O1842" i="1"/>
  <c r="O2046" i="1"/>
  <c r="O2210" i="1"/>
  <c r="O2383" i="1"/>
  <c r="O626" i="1"/>
  <c r="O724" i="1"/>
  <c r="O867" i="1"/>
  <c r="O984" i="1"/>
  <c r="O1141" i="1"/>
  <c r="O1333" i="1"/>
  <c r="O1445" i="1"/>
  <c r="O1600" i="1"/>
  <c r="O1767" i="1"/>
  <c r="O736" i="1"/>
  <c r="O966" i="1"/>
  <c r="O1131" i="1"/>
  <c r="O1342" i="1"/>
  <c r="O1546" i="1"/>
  <c r="O1742" i="1"/>
  <c r="O1876" i="1"/>
  <c r="O1998" i="1"/>
  <c r="O2157" i="1"/>
  <c r="O2334" i="1"/>
  <c r="O2473" i="1"/>
  <c r="O658" i="1"/>
  <c r="O756" i="1"/>
  <c r="O862" i="1"/>
  <c r="O989" i="1"/>
  <c r="O1170" i="1"/>
  <c r="O1314" i="1"/>
  <c r="O1494" i="1"/>
  <c r="O1675" i="1"/>
  <c r="O588" i="1"/>
  <c r="O700" i="1"/>
  <c r="O853" i="1"/>
  <c r="O982" i="1"/>
  <c r="O1129" i="1"/>
  <c r="O1327" i="1"/>
  <c r="O1467" i="1"/>
  <c r="O1588" i="1"/>
  <c r="O1715" i="1"/>
  <c r="O629" i="1"/>
  <c r="O940" i="1"/>
  <c r="O1204" i="1"/>
  <c r="O1354" i="1"/>
  <c r="O1639" i="1"/>
  <c r="O1861" i="1"/>
  <c r="O2000" i="1"/>
  <c r="O2154" i="1"/>
  <c r="O2337" i="1"/>
  <c r="O2507" i="1"/>
  <c r="O2438" i="1"/>
  <c r="O800" i="1"/>
  <c r="O1466" i="1"/>
  <c r="O2149" i="1"/>
  <c r="O1094" i="1"/>
  <c r="O1764" i="1"/>
  <c r="O2087" i="1"/>
  <c r="O2522" i="1"/>
  <c r="O858" i="1"/>
  <c r="O1153" i="1"/>
  <c r="O1416" i="1"/>
  <c r="O1680" i="1"/>
  <c r="O1852" i="1"/>
  <c r="O2062" i="1"/>
  <c r="O2201" i="1"/>
  <c r="O1973" i="1"/>
  <c r="O677" i="1"/>
  <c r="O900" i="1"/>
  <c r="O1182" i="1"/>
  <c r="O1610" i="1"/>
  <c r="O1943" i="1"/>
  <c r="O2115" i="1"/>
  <c r="O2386" i="1"/>
  <c r="O605" i="1"/>
  <c r="O1394" i="1"/>
  <c r="O1725" i="1"/>
  <c r="O2219" i="1"/>
  <c r="O2431" i="1"/>
  <c r="O1569" i="1"/>
  <c r="O2267" i="1"/>
  <c r="O572" i="1"/>
  <c r="O873" i="1"/>
  <c r="O1177" i="1"/>
  <c r="O1395" i="1"/>
  <c r="O1707" i="1"/>
  <c r="O1871" i="1"/>
  <c r="O2027" i="1"/>
  <c r="O2209" i="1"/>
  <c r="O2424" i="1"/>
  <c r="O665" i="1"/>
  <c r="O990" i="1"/>
  <c r="O644" i="1"/>
  <c r="O917" i="1"/>
  <c r="O1273" i="1"/>
  <c r="O1606" i="1"/>
  <c r="O1825" i="1"/>
  <c r="O2018" i="1"/>
  <c r="O2263" i="1"/>
  <c r="O2427" i="1"/>
  <c r="O655" i="1"/>
  <c r="O1068" i="1"/>
  <c r="O1268" i="1"/>
  <c r="O1452" i="1"/>
  <c r="O1702" i="1"/>
  <c r="O1977" i="1"/>
  <c r="O714" i="1"/>
  <c r="O1685" i="1"/>
  <c r="O662" i="1"/>
  <c r="O1720" i="1"/>
  <c r="O2368" i="1"/>
  <c r="O820" i="1"/>
  <c r="O1538" i="1"/>
  <c r="O2221" i="1"/>
  <c r="O1298" i="1"/>
  <c r="O2050" i="1"/>
  <c r="O574" i="1"/>
  <c r="O1233" i="1"/>
  <c r="O2051" i="1"/>
  <c r="O2376" i="1"/>
  <c r="O1014" i="1"/>
  <c r="O1730" i="1"/>
  <c r="O2131" i="1"/>
  <c r="O645" i="1"/>
  <c r="O2036" i="1"/>
  <c r="O1975" i="1"/>
  <c r="O2335" i="1"/>
  <c r="O1727" i="1"/>
  <c r="O757" i="1"/>
  <c r="O1508" i="1"/>
  <c r="O2198" i="1"/>
  <c r="O1353" i="1"/>
  <c r="O1708" i="1"/>
  <c r="O1140" i="1"/>
  <c r="O2353" i="1"/>
  <c r="O1946" i="1"/>
  <c r="O1608" i="1"/>
  <c r="O2527" i="1"/>
  <c r="O2099" i="1"/>
  <c r="O624" i="1"/>
  <c r="O1794" i="1"/>
  <c r="O2341" i="1"/>
  <c r="O2547" i="1"/>
  <c r="O607" i="1"/>
  <c r="O799" i="1"/>
  <c r="O965" i="1"/>
  <c r="O1118" i="1"/>
  <c r="O1230" i="1"/>
  <c r="O1387" i="1"/>
  <c r="O1551" i="1"/>
  <c r="O1712" i="1"/>
  <c r="O1880" i="1"/>
  <c r="O2070" i="1"/>
  <c r="O2272" i="1"/>
  <c r="O2433" i="1"/>
  <c r="O657" i="1"/>
  <c r="O763" i="1"/>
  <c r="O890" i="1"/>
  <c r="O1046" i="1"/>
  <c r="O1173" i="1"/>
  <c r="O1365" i="1"/>
  <c r="O1488" i="1"/>
  <c r="O1635" i="1"/>
  <c r="O580" i="1"/>
  <c r="O809" i="1"/>
  <c r="O1002" i="1"/>
  <c r="O1165" i="1"/>
  <c r="O1380" i="1"/>
  <c r="O1613" i="1"/>
  <c r="O1778" i="1"/>
  <c r="O1913" i="1"/>
  <c r="O2025" i="1"/>
  <c r="O2205" i="1"/>
  <c r="O2355" i="1"/>
  <c r="O563" i="1"/>
  <c r="O681" i="1"/>
  <c r="O779" i="1"/>
  <c r="O904" i="1"/>
  <c r="O1073" i="1"/>
  <c r="O1239" i="1"/>
  <c r="O1408" i="1"/>
  <c r="O1511" i="1"/>
  <c r="O1697" i="1"/>
  <c r="O604" i="1"/>
  <c r="O734" i="1"/>
  <c r="O881" i="1"/>
  <c r="O1019" i="1"/>
  <c r="O1195" i="1"/>
  <c r="O1360" i="1"/>
  <c r="O1504" i="1"/>
  <c r="O1628" i="1"/>
  <c r="O1765" i="1"/>
  <c r="O737" i="1"/>
  <c r="O1003" i="1"/>
  <c r="O1263" i="1"/>
  <c r="O1453" i="1"/>
  <c r="O1722" i="1"/>
  <c r="O1887" i="1"/>
  <c r="O2033" i="1"/>
  <c r="O2176" i="1"/>
  <c r="O2378" i="1"/>
  <c r="O2548" i="1"/>
  <c r="O2477" i="1"/>
  <c r="O996" i="1"/>
  <c r="O1587" i="1"/>
  <c r="O2294" i="1"/>
  <c r="O1292" i="1"/>
  <c r="O1816" i="1"/>
  <c r="O2150" i="1"/>
  <c r="O656" i="1"/>
  <c r="O929" i="1"/>
  <c r="O1257" i="1"/>
  <c r="O1544" i="1"/>
  <c r="O1747" i="1"/>
  <c r="O1900" i="1"/>
  <c r="O2107" i="1"/>
  <c r="O2234" i="1"/>
  <c r="O2241" i="1"/>
  <c r="O744" i="1"/>
  <c r="O951" i="1"/>
  <c r="O1237" i="1"/>
  <c r="O1754" i="1"/>
  <c r="O1987" i="1"/>
  <c r="O2235" i="1"/>
  <c r="O2415" i="1"/>
  <c r="O709" i="1"/>
  <c r="O1447" i="1"/>
  <c r="O1830" i="1"/>
  <c r="O2258" i="1"/>
  <c r="O2543" i="1"/>
  <c r="O1656" i="1"/>
  <c r="O2366" i="1"/>
  <c r="O606" i="1"/>
  <c r="O960" i="1"/>
  <c r="O1231" i="1"/>
  <c r="O1475" i="1"/>
  <c r="O1755" i="1"/>
  <c r="O1932" i="1"/>
  <c r="O2064" i="1"/>
  <c r="O2288" i="1"/>
  <c r="O2461" i="1"/>
  <c r="O772" i="1"/>
  <c r="O1050" i="1"/>
  <c r="O705" i="1"/>
  <c r="O999" i="1"/>
  <c r="O1367" i="1"/>
  <c r="O1670" i="1"/>
  <c r="O1881" i="1"/>
  <c r="O2065" i="1"/>
  <c r="O2297" i="1"/>
  <c r="O2483" i="1"/>
  <c r="O748" i="1"/>
  <c r="O1111" i="1"/>
  <c r="O1294" i="1"/>
  <c r="O1573" i="1"/>
  <c r="O1787" i="1"/>
  <c r="O2023" i="1"/>
  <c r="O986" i="1"/>
  <c r="O582" i="1"/>
  <c r="O979" i="1"/>
  <c r="O1855" i="1"/>
  <c r="O2426" i="1"/>
  <c r="O1031" i="1"/>
  <c r="O1768" i="1"/>
  <c r="O2309" i="1"/>
  <c r="O1444" i="1"/>
  <c r="O2146" i="1"/>
  <c r="O798" i="1"/>
  <c r="O1572" i="1"/>
  <c r="O2179" i="1"/>
  <c r="O2429" i="1"/>
  <c r="O1133" i="1"/>
  <c r="O1860" i="1"/>
  <c r="O2212" i="1"/>
  <c r="O905" i="1"/>
  <c r="O2187" i="1"/>
  <c r="O2269" i="1"/>
  <c r="O590" i="1"/>
  <c r="O2136" i="1"/>
  <c r="O2138" i="1"/>
  <c r="O1774" i="1"/>
  <c r="O2348" i="1"/>
  <c r="O1743" i="1"/>
  <c r="O2204" i="1"/>
  <c r="O1384" i="1"/>
  <c r="O2557" i="1"/>
  <c r="O2151" i="1"/>
  <c r="O1434" i="1"/>
  <c r="O1358" i="1"/>
  <c r="O2123" i="1"/>
  <c r="O1756" i="1"/>
  <c r="O894" i="1"/>
  <c r="O634" i="1"/>
  <c r="O837" i="1"/>
  <c r="O1531" i="1"/>
  <c r="O2434" i="1"/>
  <c r="O2538" i="1"/>
  <c r="O1645" i="1"/>
  <c r="O1392" i="1"/>
  <c r="O1149" i="1"/>
  <c r="O2484" i="1"/>
  <c r="O1962" i="1"/>
  <c r="O1882" i="1"/>
  <c r="O2394" i="1"/>
  <c r="O864" i="1"/>
  <c r="O1369" i="1"/>
  <c r="O1512" i="1"/>
  <c r="O1891" i="1"/>
  <c r="O628" i="1"/>
  <c r="O1875" i="1"/>
  <c r="O1288" i="1"/>
  <c r="O636" i="1"/>
  <c r="O2071" i="1"/>
  <c r="O1643" i="1"/>
  <c r="O789" i="1"/>
  <c r="O733" i="1"/>
  <c r="O2202" i="1"/>
  <c r="O1772" i="1"/>
  <c r="O1191" i="1"/>
  <c r="O2425" i="1"/>
  <c r="O2515" i="1"/>
  <c r="O1705" i="1"/>
  <c r="O2423" i="1"/>
  <c r="O1955" i="1"/>
  <c r="O981" i="1"/>
  <c r="O2116" i="1"/>
  <c r="O2026" i="1"/>
  <c r="O1560" i="1"/>
  <c r="O871" i="1"/>
  <c r="O1872" i="1"/>
  <c r="O2196" i="1"/>
  <c r="O731" i="1"/>
  <c r="O2384" i="1"/>
  <c r="O2006" i="1"/>
  <c r="O1520" i="1"/>
  <c r="O987" i="1"/>
  <c r="O1709" i="1"/>
  <c r="O1377" i="1"/>
  <c r="O1009" i="1"/>
  <c r="O630" i="1"/>
  <c r="O1506" i="1"/>
  <c r="O1161" i="1"/>
  <c r="O784" i="1"/>
  <c r="O2481" i="1"/>
  <c r="O2053" i="1"/>
  <c r="O1763" i="1"/>
  <c r="O1278" i="1"/>
  <c r="O819" i="1"/>
  <c r="O1617" i="1"/>
  <c r="O1189" i="1"/>
  <c r="O884" i="1"/>
  <c r="O602" i="1"/>
  <c r="O2085" i="1"/>
  <c r="O1686" i="1"/>
  <c r="O1259" i="1"/>
  <c r="O957" i="1"/>
  <c r="O1186" i="1"/>
  <c r="O1082" i="1"/>
  <c r="O651" i="1"/>
  <c r="O1474" i="1"/>
  <c r="O1422" i="1"/>
  <c r="O2485" i="1"/>
  <c r="O1904" i="1"/>
  <c r="O1437" i="1"/>
  <c r="O899" i="1"/>
  <c r="O1638" i="1"/>
  <c r="O1330" i="1"/>
  <c r="O906" i="1"/>
  <c r="O1078" i="1"/>
  <c r="O764" i="1"/>
  <c r="O2397" i="1"/>
  <c r="O2020" i="1"/>
  <c r="O1717" i="1"/>
  <c r="O1190" i="1"/>
  <c r="O747" i="1"/>
  <c r="O1501" i="1"/>
  <c r="O1169" i="1"/>
  <c r="O850" i="1"/>
  <c r="O2439" i="1"/>
  <c r="O2058" i="1"/>
  <c r="O1223" i="1"/>
  <c r="O925" i="1"/>
  <c r="O1232" i="1"/>
  <c r="O1484" i="1"/>
  <c r="O1868" i="1"/>
  <c r="O838" i="1"/>
  <c r="O2442" i="1"/>
  <c r="O1562" i="1"/>
  <c r="O1008" i="1"/>
  <c r="O1711" i="1"/>
  <c r="O2463" i="1"/>
  <c r="O1996" i="1"/>
  <c r="O1398" i="1"/>
  <c r="O653" i="1"/>
  <c r="O2502" i="1"/>
  <c r="O2054" i="1"/>
  <c r="O1649" i="1"/>
  <c r="O974" i="1"/>
  <c r="O2280" i="1"/>
  <c r="O2287" i="1"/>
  <c r="O1438" i="1"/>
  <c r="O2379" i="1"/>
  <c r="O1815" i="1"/>
  <c r="O922" i="1"/>
  <c r="O2285" i="1"/>
  <c r="O1878" i="1"/>
  <c r="O1409" i="1"/>
  <c r="O670" i="1"/>
  <c r="O1782" i="1"/>
  <c r="O1655" i="1"/>
  <c r="O2468" i="1"/>
  <c r="O2330" i="1"/>
  <c r="O1892" i="1"/>
  <c r="O1415" i="1"/>
  <c r="O770" i="1"/>
  <c r="O1624" i="1"/>
  <c r="O1319" i="1"/>
  <c r="O887" i="1"/>
  <c r="O595" i="1"/>
  <c r="O1446" i="1"/>
  <c r="O1054" i="1"/>
  <c r="O740" i="1"/>
  <c r="O2372" i="1"/>
  <c r="O2009" i="1"/>
  <c r="O1669" i="1"/>
  <c r="O1150" i="1"/>
  <c r="O732" i="1"/>
  <c r="O1497" i="1"/>
  <c r="O1160" i="1"/>
  <c r="O774" i="1"/>
  <c r="O2420" i="1"/>
  <c r="O2035" i="1"/>
  <c r="O1556" i="1"/>
  <c r="O1218" i="1"/>
  <c r="O832" i="1"/>
  <c r="O2421" i="1"/>
  <c r="O1076" i="1"/>
  <c r="O600" i="1"/>
  <c r="O1301" i="1"/>
  <c r="O903" i="1"/>
  <c r="O891" i="1"/>
  <c r="O1863" i="1"/>
  <c r="O1290" i="1"/>
  <c r="O631" i="1"/>
  <c r="O1603" i="1"/>
  <c r="O2459" i="1"/>
  <c r="O2257" i="1"/>
  <c r="O1877" i="1"/>
  <c r="O1345" i="1"/>
  <c r="O742" i="1"/>
  <c r="O1607" i="1"/>
  <c r="O1213" i="1"/>
  <c r="O876" i="1"/>
  <c r="O578" i="1"/>
  <c r="O1420" i="1"/>
  <c r="O1039" i="1"/>
  <c r="O688" i="1"/>
  <c r="O2349" i="1"/>
  <c r="O1991" i="1"/>
  <c r="O1626" i="1"/>
  <c r="O1142" i="1"/>
  <c r="O597" i="1"/>
  <c r="O1477" i="1"/>
  <c r="O1127" i="1"/>
  <c r="O767" i="1"/>
  <c r="O2395" i="1"/>
  <c r="O1888" i="1"/>
  <c r="O1535" i="1"/>
  <c r="O1197" i="1"/>
  <c r="O813" i="1"/>
  <c r="O2162" i="1"/>
  <c r="O2185" i="1"/>
  <c r="O2174" i="1"/>
  <c r="O2411" i="1"/>
  <c r="O1174" i="1"/>
  <c r="O1858" i="1"/>
  <c r="O1045" i="1"/>
  <c r="O1752" i="1"/>
  <c r="O2211" i="1"/>
  <c r="O749" i="1"/>
  <c r="O1766" i="1"/>
  <c r="O1751" i="1"/>
  <c r="O1261" i="1"/>
  <c r="O2494" i="1"/>
  <c r="O2043" i="1"/>
  <c r="O1457" i="1"/>
  <c r="O667" i="1"/>
  <c r="O2074" i="1"/>
  <c r="O1726" i="1"/>
  <c r="O1022" i="1"/>
  <c r="O2326" i="1"/>
  <c r="O2387" i="1"/>
  <c r="O2401" i="1"/>
  <c r="O1829" i="1"/>
  <c r="O930" i="1"/>
  <c r="O1846" i="1"/>
  <c r="O1917" i="1"/>
  <c r="O708" i="1"/>
  <c r="O1804" i="1"/>
  <c r="O2094" i="1"/>
  <c r="O2343" i="1"/>
  <c r="O1568" i="1"/>
  <c r="O2183" i="1"/>
  <c r="O1749" i="1"/>
  <c r="O2083" i="1"/>
  <c r="O970" i="1"/>
  <c r="O2381" i="1"/>
  <c r="O1047" i="1"/>
  <c r="O2552" i="1"/>
  <c r="O1703" i="1"/>
  <c r="O2194" i="1"/>
  <c r="O620" i="1"/>
  <c r="O955" i="1"/>
  <c r="O1158" i="1"/>
  <c r="O704" i="1"/>
  <c r="O1660" i="1"/>
  <c r="O1480" i="1"/>
  <c r="O2049" i="1"/>
  <c r="O2361" i="1"/>
  <c r="O2322" i="1"/>
  <c r="O2276" i="1"/>
  <c r="O2472" i="1"/>
  <c r="O753" i="1"/>
  <c r="O2113" i="1"/>
  <c r="O2512" i="1"/>
  <c r="O2323" i="1"/>
  <c r="O888" i="1"/>
  <c r="O1051" i="1"/>
  <c r="O938" i="1"/>
  <c r="O1693" i="1"/>
  <c r="O1132" i="1"/>
  <c r="O2449" i="1"/>
  <c r="O1890" i="1"/>
  <c r="O1343" i="1"/>
  <c r="O625" i="1"/>
  <c r="O2479" i="1"/>
  <c r="O2039" i="1"/>
  <c r="O1545" i="1"/>
  <c r="O2247" i="1"/>
  <c r="O2279" i="1"/>
  <c r="O1424" i="1"/>
  <c r="O2278" i="1"/>
  <c r="O1732" i="1"/>
  <c r="O2251" i="1"/>
  <c r="O1650" i="1"/>
  <c r="O2506" i="1"/>
  <c r="O2059" i="1"/>
  <c r="O1241" i="1"/>
  <c r="O1854" i="1"/>
  <c r="O2304" i="1"/>
  <c r="O2302" i="1"/>
  <c r="O2404" i="1"/>
  <c r="O2197" i="1"/>
  <c r="O2467" i="1"/>
  <c r="O1235" i="1"/>
  <c r="O2091" i="1"/>
  <c r="O2192" i="1"/>
  <c r="O2295" i="1"/>
  <c r="O616" i="1"/>
  <c r="O1001" i="1"/>
  <c r="O821" i="1"/>
  <c r="O1615" i="1"/>
  <c r="O1104" i="1"/>
  <c r="O2417" i="1"/>
  <c r="O1886" i="1"/>
  <c r="O1308" i="1"/>
  <c r="O1178" i="1"/>
  <c r="O2454" i="1"/>
  <c r="O2021" i="1"/>
  <c r="O1483" i="1"/>
  <c r="O893" i="1"/>
  <c r="O1865" i="1"/>
  <c r="O2246" i="1"/>
  <c r="O1340" i="1"/>
  <c r="O2271" i="1"/>
  <c r="O1654" i="1"/>
  <c r="O771" i="1"/>
  <c r="O2213" i="1"/>
  <c r="O1840" i="1"/>
  <c r="O1264" i="1"/>
  <c r="O614" i="1"/>
  <c r="O1404" i="1"/>
  <c r="O1521" i="1"/>
  <c r="O2400" i="1"/>
  <c r="O2240" i="1"/>
  <c r="O1870" i="1"/>
  <c r="O1284" i="1"/>
  <c r="O723" i="1"/>
  <c r="O1582" i="1"/>
  <c r="O1200" i="1"/>
  <c r="O865" i="1"/>
  <c r="O1729" i="1"/>
  <c r="O1399" i="1"/>
  <c r="O985" i="1"/>
  <c r="O684" i="1"/>
  <c r="O2345" i="1"/>
  <c r="O1938" i="1"/>
  <c r="O1575" i="1"/>
  <c r="O1119" i="1"/>
  <c r="O586" i="1"/>
  <c r="O1450" i="1"/>
  <c r="O1063" i="1"/>
  <c r="O759" i="1"/>
  <c r="O2370" i="1"/>
  <c r="O1884" i="1"/>
  <c r="O1518" i="1"/>
  <c r="O1145" i="1"/>
  <c r="O791" i="1"/>
  <c r="P1061" i="1" l="1"/>
  <c r="Q575" i="1"/>
  <c r="R575" i="1" s="1"/>
  <c r="Q741" i="1"/>
  <c r="R741" i="1" s="1"/>
  <c r="Q1242" i="1"/>
  <c r="R1242" i="1" s="1"/>
  <c r="P758" i="1"/>
  <c r="R758" i="1" s="1"/>
  <c r="Q1321" i="1"/>
  <c r="R1321" i="1" s="1"/>
  <c r="Q1646" i="1"/>
  <c r="S1646" i="1" s="1"/>
  <c r="P2456" i="1"/>
  <c r="R2456" i="1" s="1"/>
  <c r="S1254" i="1"/>
  <c r="S566" i="1"/>
  <c r="S831" i="1"/>
  <c r="S1093" i="1"/>
  <c r="S1276" i="1"/>
  <c r="S2275" i="1"/>
  <c r="S2206" i="1"/>
  <c r="S573" i="1"/>
  <c r="S745" i="1"/>
  <c r="S1274" i="1"/>
  <c r="R1517" i="1"/>
  <c r="S2499" i="1"/>
  <c r="S694" i="1"/>
  <c r="S2266" i="1"/>
  <c r="S2551" i="1"/>
  <c r="S1108" i="1"/>
  <c r="S1874" i="1"/>
  <c r="S2163" i="1"/>
  <c r="S2165" i="1"/>
  <c r="S1839" i="1"/>
  <c r="R1714" i="1"/>
  <c r="S2508" i="1"/>
  <c r="S827" i="1"/>
  <c r="R1700" i="1"/>
  <c r="S2497" i="1"/>
  <c r="S1926" i="1"/>
  <c r="R1476" i="1"/>
  <c r="S1163" i="1"/>
  <c r="R1785" i="1"/>
  <c r="S998" i="1"/>
  <c r="R1516" i="1"/>
  <c r="S2456" i="1"/>
  <c r="S2556" i="1"/>
  <c r="S1889" i="1"/>
  <c r="S1026" i="1"/>
  <c r="S2171" i="1"/>
  <c r="S1277" i="1"/>
  <c r="P1254" i="1"/>
  <c r="R1254" i="1" s="1"/>
  <c r="S1928" i="1"/>
  <c r="R1591" i="1"/>
  <c r="S1207" i="1"/>
  <c r="S880" i="1"/>
  <c r="S654" i="1"/>
  <c r="S1919" i="1"/>
  <c r="R1374" i="1"/>
  <c r="S1012" i="1"/>
  <c r="S1927" i="1"/>
  <c r="S1866" i="1"/>
  <c r="S907" i="1"/>
  <c r="Q782" i="1"/>
  <c r="S1083" i="1"/>
  <c r="R1468" i="1"/>
  <c r="R1349" i="1"/>
  <c r="R1307" i="1"/>
  <c r="R1673" i="1"/>
  <c r="R1485" i="1"/>
  <c r="R1810" i="1"/>
  <c r="S1037" i="1"/>
  <c r="S1826" i="1"/>
  <c r="S666" i="1"/>
  <c r="R1366" i="1"/>
  <c r="S1944" i="1"/>
  <c r="S2100" i="1"/>
  <c r="S897" i="1"/>
  <c r="R1386" i="1"/>
  <c r="S739" i="1"/>
  <c r="S2216" i="1"/>
  <c r="R1792" i="1"/>
  <c r="S1080" i="1"/>
  <c r="S2056" i="1"/>
  <c r="S632" i="1"/>
  <c r="S669" i="1"/>
  <c r="R1311" i="1"/>
  <c r="R1443" i="1"/>
  <c r="S1220" i="1"/>
  <c r="S2218" i="1"/>
  <c r="S2069" i="1"/>
  <c r="S1937" i="1"/>
  <c r="P2095" i="1"/>
  <c r="R2095" i="1" s="1"/>
  <c r="R617" i="1"/>
  <c r="S617" i="1"/>
  <c r="S577" i="1"/>
  <c r="S2012" i="1"/>
  <c r="S2078" i="1"/>
  <c r="R1310" i="1"/>
  <c r="S2441" i="1"/>
  <c r="S1074" i="1"/>
  <c r="S2041" i="1"/>
  <c r="S845" i="1"/>
  <c r="S2307" i="1"/>
  <c r="S896" i="1"/>
  <c r="S1942" i="1"/>
  <c r="S609" i="1"/>
  <c r="S988" i="1"/>
  <c r="S2243" i="1"/>
  <c r="S1818" i="1"/>
  <c r="S1850" i="1"/>
  <c r="S1095" i="1"/>
  <c r="S1183" i="1"/>
  <c r="R1776" i="1"/>
  <c r="S912" i="1"/>
  <c r="R1552" i="1"/>
  <c r="R1524" i="1"/>
  <c r="S693" i="1"/>
  <c r="R1731" i="1"/>
  <c r="S1162" i="1"/>
  <c r="R1806" i="1"/>
  <c r="R1716" i="1"/>
  <c r="S949" i="1"/>
  <c r="R1724" i="1"/>
  <c r="R1817" i="1"/>
  <c r="R1499" i="1"/>
  <c r="S939" i="1"/>
  <c r="S1992" i="1"/>
  <c r="S958" i="1"/>
  <c r="S2503" i="1"/>
  <c r="S2418" i="1"/>
  <c r="S2445" i="1"/>
  <c r="S2103" i="1"/>
  <c r="R1379" i="1"/>
  <c r="S2537" i="1"/>
  <c r="S1857" i="1"/>
  <c r="S1110" i="1"/>
  <c r="R1748" i="1"/>
  <c r="S1924" i="1"/>
  <c r="S1837" i="1"/>
  <c r="R1762" i="1"/>
  <c r="R1061" i="1"/>
  <c r="S1061" i="1"/>
  <c r="S2095" i="1"/>
  <c r="S758" i="1"/>
  <c r="Q1117" i="1"/>
  <c r="R1612" i="1"/>
  <c r="S2057" i="1"/>
  <c r="S2225" i="1"/>
  <c r="S1848" i="1"/>
  <c r="Q1661" i="1"/>
  <c r="S1021" i="1"/>
  <c r="S878" i="1"/>
  <c r="S796" i="1"/>
  <c r="S2513" i="1"/>
  <c r="S1832" i="1"/>
  <c r="Q1344" i="1"/>
  <c r="R1741" i="1"/>
  <c r="S1963" i="1"/>
  <c r="S926" i="1"/>
  <c r="S2002" i="1"/>
  <c r="S1040" i="1"/>
  <c r="S761" i="1"/>
  <c r="S1060" i="1"/>
  <c r="R1530" i="1"/>
  <c r="S1838" i="1"/>
  <c r="S768" i="1"/>
  <c r="Q728" i="1"/>
  <c r="P2497" i="1"/>
  <c r="R2497" i="1" s="1"/>
  <c r="Q2254" i="1"/>
  <c r="P1714" i="1"/>
  <c r="S1714" i="1" s="1"/>
  <c r="Q1798" i="1"/>
  <c r="Q2102" i="1"/>
  <c r="P2508" i="1"/>
  <c r="R2508" i="1" s="1"/>
  <c r="P1837" i="1"/>
  <c r="R1837" i="1" s="1"/>
  <c r="P1748" i="1"/>
  <c r="S1748" i="1" s="1"/>
  <c r="Q715" i="1"/>
  <c r="Q2121" i="1"/>
  <c r="P1857" i="1"/>
  <c r="R1857" i="1" s="1"/>
  <c r="P1926" i="1"/>
  <c r="R1926" i="1" s="1"/>
  <c r="Q923" i="1"/>
  <c r="P1724" i="1"/>
  <c r="S1724" i="1" s="1"/>
  <c r="Q2457" i="1"/>
  <c r="P2057" i="1"/>
  <c r="R2057" i="1" s="1"/>
  <c r="Q1525" i="1"/>
  <c r="P2218" i="1"/>
  <c r="R2218" i="1" s="1"/>
  <c r="P1612" i="1"/>
  <c r="S1612" i="1" s="1"/>
  <c r="Q1989" i="1"/>
  <c r="Q2189" i="1"/>
  <c r="Q945" i="1"/>
  <c r="P1108" i="1"/>
  <c r="R1108" i="1" s="1"/>
  <c r="AE590" i="1"/>
  <c r="Q1769" i="1"/>
  <c r="P694" i="1"/>
  <c r="R694" i="1" s="1"/>
  <c r="AD589" i="1"/>
  <c r="AC591" i="1"/>
  <c r="AB592" i="1"/>
  <c r="Q1851" i="1"/>
  <c r="Q1797" i="1"/>
  <c r="P2243" i="1"/>
  <c r="R2243" i="1" s="1"/>
  <c r="Q1784" i="1"/>
  <c r="Q1813" i="1"/>
  <c r="P1080" i="1"/>
  <c r="R1080" i="1" s="1"/>
  <c r="P739" i="1"/>
  <c r="R739" i="1" s="1"/>
  <c r="P1524" i="1"/>
  <c r="S1524" i="1" s="1"/>
  <c r="P1792" i="1"/>
  <c r="S1792" i="1" s="1"/>
  <c r="Q1905" i="1"/>
  <c r="Q2227" i="1"/>
  <c r="P2275" i="1"/>
  <c r="R2275" i="1" s="1"/>
  <c r="Q1532" i="1"/>
  <c r="P1163" i="1"/>
  <c r="R1163" i="1" s="1"/>
  <c r="Q829" i="1"/>
  <c r="P1516" i="1"/>
  <c r="S1516" i="1" s="1"/>
  <c r="Q1631" i="1"/>
  <c r="P2225" i="1"/>
  <c r="R2225" i="1" s="1"/>
  <c r="P1785" i="1"/>
  <c r="S1785" i="1" s="1"/>
  <c r="P1762" i="1"/>
  <c r="S1762" i="1" s="1"/>
  <c r="Q2031" i="1"/>
  <c r="P2002" i="1"/>
  <c r="R2002" i="1" s="1"/>
  <c r="Q1564" i="1"/>
  <c r="Q2529" i="1"/>
  <c r="Q1059" i="1"/>
  <c r="Q2112" i="1"/>
  <c r="P880" i="1"/>
  <c r="R880" i="1" s="1"/>
  <c r="P878" i="1"/>
  <c r="R878" i="1" s="1"/>
  <c r="Q2180" i="1"/>
  <c r="Q1181" i="1"/>
  <c r="Q2186" i="1"/>
  <c r="Q2414" i="1"/>
  <c r="P1924" i="1"/>
  <c r="R1924" i="1" s="1"/>
  <c r="Q646" i="1"/>
  <c r="Q1185" i="1"/>
  <c r="Q2364" i="1"/>
  <c r="Q993" i="1"/>
  <c r="Q2231" i="1"/>
  <c r="Q1566" i="1"/>
  <c r="Q1920" i="1"/>
  <c r="P998" i="1"/>
  <c r="R998" i="1" s="1"/>
  <c r="Q1417" i="1"/>
  <c r="Q1541" i="1"/>
  <c r="P1374" i="1"/>
  <c r="S1374" i="1" s="1"/>
  <c r="Q1721" i="1"/>
  <c r="Q1423" i="1"/>
  <c r="P1937" i="1"/>
  <c r="R1937" i="1" s="1"/>
  <c r="P1919" i="1"/>
  <c r="R1919" i="1" s="1"/>
  <c r="P1021" i="1"/>
  <c r="R1021" i="1" s="1"/>
  <c r="P654" i="1"/>
  <c r="R654" i="1" s="1"/>
  <c r="Q2084" i="1"/>
  <c r="P2069" i="1"/>
  <c r="R2069" i="1" s="1"/>
  <c r="Q921" i="1"/>
  <c r="Q1761" i="1"/>
  <c r="Q2229" i="1"/>
  <c r="Q1088" i="1"/>
  <c r="P1928" i="1"/>
  <c r="R1928" i="1" s="1"/>
  <c r="Q729" i="1"/>
  <c r="Q2308" i="1"/>
  <c r="P1012" i="1"/>
  <c r="R1012" i="1" s="1"/>
  <c r="P1944" i="1"/>
  <c r="R1944" i="1" s="1"/>
  <c r="Q1148" i="1"/>
  <c r="P897" i="1"/>
  <c r="R897" i="1" s="1"/>
  <c r="Q1193" i="1"/>
  <c r="P1741" i="1"/>
  <c r="S1741" i="1" s="1"/>
  <c r="P1826" i="1"/>
  <c r="R1826" i="1" s="1"/>
  <c r="P2100" i="1"/>
  <c r="R2100" i="1" s="1"/>
  <c r="Q2119" i="1"/>
  <c r="Q1052" i="1"/>
  <c r="P1386" i="1"/>
  <c r="S1386" i="1" s="1"/>
  <c r="P1468" i="1"/>
  <c r="S1468" i="1" s="1"/>
  <c r="Q1758" i="1"/>
  <c r="P1349" i="1"/>
  <c r="S1349" i="1" s="1"/>
  <c r="P1366" i="1"/>
  <c r="S1366" i="1" s="1"/>
  <c r="P768" i="1"/>
  <c r="R768" i="1" s="1"/>
  <c r="P1307" i="1"/>
  <c r="S1307" i="1" s="1"/>
  <c r="Q652" i="1"/>
  <c r="Q2448" i="1"/>
  <c r="P761" i="1"/>
  <c r="R761" i="1" s="1"/>
  <c r="P1037" i="1"/>
  <c r="R1037" i="1" s="1"/>
  <c r="P2056" i="1"/>
  <c r="R2056" i="1" s="1"/>
  <c r="P666" i="1"/>
  <c r="R666" i="1" s="1"/>
  <c r="Q2407" i="1"/>
  <c r="P1040" i="1"/>
  <c r="R1040" i="1" s="1"/>
  <c r="Q915" i="1"/>
  <c r="P1060" i="1"/>
  <c r="R1060" i="1" s="1"/>
  <c r="Q1630" i="1"/>
  <c r="Q1103" i="1"/>
  <c r="Q2114" i="1"/>
  <c r="Q2073" i="1"/>
  <c r="Q2523" i="1"/>
  <c r="Q2261" i="1"/>
  <c r="P926" i="1"/>
  <c r="R926" i="1" s="1"/>
  <c r="Q1647" i="1"/>
  <c r="Q1491" i="1"/>
  <c r="P1673" i="1"/>
  <c r="S1673" i="1" s="1"/>
  <c r="Q1555" i="1"/>
  <c r="Q1658" i="1"/>
  <c r="P1810" i="1"/>
  <c r="S1810" i="1" s="1"/>
  <c r="Q1375" i="1"/>
  <c r="P1083" i="1"/>
  <c r="R1083" i="1" s="1"/>
  <c r="Q1124" i="1"/>
  <c r="Q2147" i="1"/>
  <c r="Q1598" i="1"/>
  <c r="Q2128" i="1"/>
  <c r="P2041" i="1"/>
  <c r="R2041" i="1" s="1"/>
  <c r="Q1067" i="1"/>
  <c r="P1838" i="1"/>
  <c r="R1838" i="1" s="1"/>
  <c r="P2078" i="1"/>
  <c r="R2078" i="1" s="1"/>
  <c r="P577" i="1"/>
  <c r="R577" i="1" s="1"/>
  <c r="Q754" i="1"/>
  <c r="P1310" i="1"/>
  <c r="S1310" i="1" s="1"/>
  <c r="Q1390" i="1"/>
  <c r="P2556" i="1"/>
  <c r="R2556" i="1" s="1"/>
  <c r="Q2315" i="1"/>
  <c r="P2441" i="1"/>
  <c r="R2441" i="1" s="1"/>
  <c r="P907" i="1"/>
  <c r="R907" i="1" s="1"/>
  <c r="P1476" i="1"/>
  <c r="S1476" i="1" s="1"/>
  <c r="P845" i="1"/>
  <c r="R845" i="1" s="1"/>
  <c r="Q2019" i="1"/>
  <c r="P896" i="1"/>
  <c r="R896" i="1" s="1"/>
  <c r="P2307" i="1"/>
  <c r="R2307" i="1" s="1"/>
  <c r="Q2319" i="1"/>
  <c r="P1700" i="1"/>
  <c r="S1700" i="1" s="1"/>
  <c r="Q851" i="1"/>
  <c r="P1963" i="1"/>
  <c r="R1963" i="1" s="1"/>
  <c r="P1485" i="1"/>
  <c r="S1485" i="1" s="1"/>
  <c r="Q608" i="1"/>
  <c r="Q686" i="1"/>
  <c r="P912" i="1"/>
  <c r="R912" i="1" s="1"/>
  <c r="P1530" i="1"/>
  <c r="S1530" i="1" s="1"/>
  <c r="P1110" i="1"/>
  <c r="R1110" i="1" s="1"/>
  <c r="Q2245" i="1"/>
  <c r="Q1744" i="1"/>
  <c r="Q643" i="1"/>
  <c r="Q1585" i="1"/>
  <c r="P1927" i="1"/>
  <c r="R1927" i="1" s="1"/>
  <c r="P1832" i="1"/>
  <c r="R1832" i="1" s="1"/>
  <c r="Q674" i="1"/>
  <c r="Q2214" i="1"/>
  <c r="Q2144" i="1"/>
  <c r="Q1642" i="1"/>
  <c r="Q783" i="1"/>
  <c r="P796" i="1"/>
  <c r="R796" i="1" s="1"/>
  <c r="Q810" i="1"/>
  <c r="Q2108" i="1"/>
  <c r="Q1053" i="1"/>
  <c r="Q797" i="1"/>
  <c r="Q2037" i="1"/>
  <c r="Q857" i="1"/>
  <c r="Q1802" i="1"/>
  <c r="P1379" i="1"/>
  <c r="S1379" i="1" s="1"/>
  <c r="Q1856" i="1"/>
  <c r="P1591" i="1"/>
  <c r="S1591" i="1" s="1"/>
  <c r="P988" i="1"/>
  <c r="R988" i="1" s="1"/>
  <c r="P1207" i="1"/>
  <c r="R1207" i="1" s="1"/>
  <c r="Q2208" i="1"/>
  <c r="Q697" i="1"/>
  <c r="Q1139" i="1"/>
  <c r="Q1032" i="1"/>
  <c r="P2445" i="1"/>
  <c r="R2445" i="1" s="1"/>
  <c r="Q2066" i="1"/>
  <c r="P1992" i="1"/>
  <c r="R1992" i="1" s="1"/>
  <c r="Q1147" i="1"/>
  <c r="Q1796" i="1"/>
  <c r="P1443" i="1"/>
  <c r="S1443" i="1" s="1"/>
  <c r="P1183" i="1"/>
  <c r="R1183" i="1" s="1"/>
  <c r="Q635" i="1"/>
  <c r="Q2298" i="1"/>
  <c r="Q696" i="1"/>
  <c r="Q1317" i="1"/>
  <c r="Q559" i="1"/>
  <c r="Q1948" i="1"/>
  <c r="Q1135" i="1"/>
  <c r="Q1770" i="1"/>
  <c r="Q1123" i="1"/>
  <c r="P939" i="1"/>
  <c r="R939" i="1" s="1"/>
  <c r="P2503" i="1"/>
  <c r="R2503" i="1" s="1"/>
  <c r="Q2447" i="1"/>
  <c r="P2216" i="1"/>
  <c r="R2216" i="1" s="1"/>
  <c r="P958" i="1"/>
  <c r="R958" i="1" s="1"/>
  <c r="P2165" i="1"/>
  <c r="R2165" i="1" s="1"/>
  <c r="P2418" i="1"/>
  <c r="R2418" i="1" s="1"/>
  <c r="Q1025" i="1"/>
  <c r="Q689" i="1"/>
  <c r="P827" i="1"/>
  <c r="R827" i="1" s="1"/>
  <c r="P2266" i="1"/>
  <c r="R2266" i="1" s="1"/>
  <c r="P1874" i="1"/>
  <c r="R1874" i="1" s="1"/>
  <c r="P1095" i="1"/>
  <c r="R1095" i="1" s="1"/>
  <c r="Q1397" i="1"/>
  <c r="P1839" i="1"/>
  <c r="R1839" i="1" s="1"/>
  <c r="Q948" i="1"/>
  <c r="Q1503" i="1"/>
  <c r="Q685" i="1"/>
  <c r="Q2178" i="1"/>
  <c r="Q2045" i="1"/>
  <c r="P2171" i="1"/>
  <c r="R2171" i="1" s="1"/>
  <c r="Q1236" i="1"/>
  <c r="P1818" i="1"/>
  <c r="R1818" i="1" s="1"/>
  <c r="Q1773" i="1"/>
  <c r="P1850" i="1"/>
  <c r="R1850" i="1" s="1"/>
  <c r="Q817" i="1"/>
  <c r="Q1361" i="1"/>
  <c r="Q1347" i="1"/>
  <c r="P1162" i="1"/>
  <c r="R1162" i="1" s="1"/>
  <c r="P1220" i="1"/>
  <c r="R1220" i="1" s="1"/>
  <c r="Q1300" i="1"/>
  <c r="Q2412" i="1"/>
  <c r="Q1679" i="1"/>
  <c r="Q703" i="1"/>
  <c r="P2551" i="1"/>
  <c r="R2551" i="1" s="1"/>
  <c r="Q1435" i="1"/>
  <c r="P1276" i="1"/>
  <c r="R1276" i="1" s="1"/>
  <c r="Q1006" i="1"/>
  <c r="P1776" i="1"/>
  <c r="S1776" i="1" s="1"/>
  <c r="Q2405" i="1"/>
  <c r="Q2244" i="1"/>
  <c r="Q1388" i="1"/>
  <c r="P566" i="1"/>
  <c r="R566" i="1" s="1"/>
  <c r="P2163" i="1"/>
  <c r="R2163" i="1" s="1"/>
  <c r="Q2236" i="1"/>
  <c r="P669" i="1"/>
  <c r="R669" i="1" s="1"/>
  <c r="Q1750" i="1"/>
  <c r="Q1899" i="1"/>
  <c r="P2537" i="1"/>
  <c r="R2537" i="1" s="1"/>
  <c r="P693" i="1"/>
  <c r="R693" i="1" s="1"/>
  <c r="P1889" i="1"/>
  <c r="R1889" i="1" s="1"/>
  <c r="P609" i="1"/>
  <c r="R609" i="1" s="1"/>
  <c r="Q2274" i="1"/>
  <c r="Q712" i="1"/>
  <c r="Q2501" i="1"/>
  <c r="P1942" i="1"/>
  <c r="R1942" i="1" s="1"/>
  <c r="P831" i="1"/>
  <c r="R831" i="1" s="1"/>
  <c r="Q1966" i="1"/>
  <c r="P1026" i="1"/>
  <c r="R1026" i="1" s="1"/>
  <c r="Q1448" i="1"/>
  <c r="Q1527" i="1"/>
  <c r="Q2359" i="1"/>
  <c r="P1311" i="1"/>
  <c r="S1311" i="1" s="1"/>
  <c r="P1277" i="1"/>
  <c r="R1277" i="1" s="1"/>
  <c r="P2103" i="1"/>
  <c r="R2103" i="1" s="1"/>
  <c r="Q2488" i="1"/>
  <c r="Q2195" i="1"/>
  <c r="P1848" i="1"/>
  <c r="R1848" i="1" s="1"/>
  <c r="Q2252" i="1"/>
  <c r="Q2135" i="1"/>
  <c r="Q2282" i="1"/>
  <c r="P1093" i="1"/>
  <c r="R1093" i="1" s="1"/>
  <c r="Q1833" i="1"/>
  <c r="Q2356" i="1"/>
  <c r="P2499" i="1"/>
  <c r="R2499" i="1" s="1"/>
  <c r="Q1226" i="1"/>
  <c r="Q1348" i="1"/>
  <c r="P1552" i="1"/>
  <c r="S1552" i="1" s="1"/>
  <c r="Q2531" i="1"/>
  <c r="Q2303" i="1"/>
  <c r="P2303" i="1"/>
  <c r="P2290" i="1"/>
  <c r="Q2290" i="1"/>
  <c r="P2458" i="1"/>
  <c r="Q2458" i="1"/>
  <c r="Q2393" i="1"/>
  <c r="P2393" i="1"/>
  <c r="P2256" i="1"/>
  <c r="Q2256" i="1"/>
  <c r="P1018" i="1"/>
  <c r="Q1018" i="1"/>
  <c r="Q713" i="1"/>
  <c r="P713" i="1"/>
  <c r="Q1346" i="1"/>
  <c r="P1346" i="1"/>
  <c r="Q2402" i="1"/>
  <c r="P2402" i="1"/>
  <c r="P2167" i="1"/>
  <c r="Q2167" i="1"/>
  <c r="P1640" i="1"/>
  <c r="Q1640" i="1"/>
  <c r="P1219" i="1"/>
  <c r="Q1219" i="1"/>
  <c r="P1274" i="1"/>
  <c r="R1274" i="1" s="1"/>
  <c r="Q639" i="1"/>
  <c r="Q1258" i="1"/>
  <c r="P1258" i="1"/>
  <c r="Q2455" i="1"/>
  <c r="Q2220" i="1"/>
  <c r="P2206" i="1"/>
  <c r="R2206" i="1" s="1"/>
  <c r="P1499" i="1"/>
  <c r="S1499" i="1" s="1"/>
  <c r="P1716" i="1"/>
  <c r="S1716" i="1" s="1"/>
  <c r="P2207" i="1"/>
  <c r="Q2207" i="1"/>
  <c r="P1134" i="1"/>
  <c r="Q1134" i="1"/>
  <c r="Q978" i="1"/>
  <c r="Q849" i="1"/>
  <c r="Q1175" i="1"/>
  <c r="Q1092" i="1"/>
  <c r="P2153" i="1"/>
  <c r="Q2153" i="1"/>
  <c r="P1597" i="1"/>
  <c r="Q1597" i="1"/>
  <c r="P2075" i="1"/>
  <c r="Q2075" i="1"/>
  <c r="P1493" i="1"/>
  <c r="Q1493" i="1"/>
  <c r="Q2088" i="1"/>
  <c r="P2088" i="1"/>
  <c r="Q1359" i="1"/>
  <c r="P1359" i="1"/>
  <c r="Q2168" i="1"/>
  <c r="P2168" i="1"/>
  <c r="Q2482" i="1"/>
  <c r="Q2283" i="1"/>
  <c r="P2283" i="1"/>
  <c r="P2328" i="1"/>
  <c r="Q2328" i="1"/>
  <c r="P991" i="1"/>
  <c r="Q991" i="1"/>
  <c r="Q621" i="1"/>
  <c r="P621" i="1"/>
  <c r="P632" i="1"/>
  <c r="R632" i="1" s="1"/>
  <c r="P2513" i="1"/>
  <c r="R2513" i="1" s="1"/>
  <c r="P745" i="1"/>
  <c r="R745" i="1" s="1"/>
  <c r="Q2409" i="1"/>
  <c r="P1731" i="1"/>
  <c r="S1731" i="1" s="1"/>
  <c r="P1817" i="1"/>
  <c r="S1817" i="1" s="1"/>
  <c r="P1074" i="1"/>
  <c r="R1074" i="1" s="1"/>
  <c r="P2012" i="1"/>
  <c r="R2012" i="1" s="1"/>
  <c r="Q1126" i="1"/>
  <c r="P1126" i="1"/>
  <c r="P949" i="1"/>
  <c r="R949" i="1" s="1"/>
  <c r="Q1864" i="1"/>
  <c r="Q973" i="1"/>
  <c r="Q1260" i="1"/>
  <c r="Q1472" i="1"/>
  <c r="Q2259" i="1"/>
  <c r="Q1217" i="1"/>
  <c r="Q852" i="1"/>
  <c r="P852" i="1"/>
  <c r="P1558" i="1"/>
  <c r="Q1558" i="1"/>
  <c r="P1517" i="1"/>
  <c r="S1517" i="1" s="1"/>
  <c r="Q1168" i="1"/>
  <c r="Q1692" i="1"/>
  <c r="P1692" i="1"/>
  <c r="P1733" i="1"/>
  <c r="Q1733" i="1"/>
  <c r="P2111" i="1"/>
  <c r="Q2111" i="1"/>
  <c r="P1571" i="1"/>
  <c r="Q1571" i="1"/>
  <c r="Q1005" i="1"/>
  <c r="P1005" i="1"/>
  <c r="P718" i="1"/>
  <c r="Q718" i="1"/>
  <c r="P1893" i="1"/>
  <c r="Q1893" i="1"/>
  <c r="Q842" i="1"/>
  <c r="P842" i="1"/>
  <c r="P1579" i="1"/>
  <c r="Q1579" i="1"/>
  <c r="P2203" i="1"/>
  <c r="Q2203" i="1"/>
  <c r="Q972" i="1"/>
  <c r="P972" i="1"/>
  <c r="Q1299" i="1"/>
  <c r="P1299" i="1"/>
  <c r="Q1596" i="1"/>
  <c r="P1596" i="1"/>
  <c r="Q1406" i="1"/>
  <c r="P1406" i="1"/>
  <c r="P1171" i="1"/>
  <c r="Q1171" i="1"/>
  <c r="P1356" i="1"/>
  <c r="Q1356" i="1"/>
  <c r="Q1695" i="1"/>
  <c r="P1695" i="1"/>
  <c r="Q579" i="1"/>
  <c r="P579" i="1"/>
  <c r="P2164" i="1"/>
  <c r="Q2164" i="1"/>
  <c r="P2541" i="1"/>
  <c r="Q2541" i="1"/>
  <c r="P573" i="1"/>
  <c r="R573" i="1" s="1"/>
  <c r="P1806" i="1"/>
  <c r="S1806" i="1" s="1"/>
  <c r="Q1593" i="1"/>
  <c r="P1866" i="1"/>
  <c r="R1866" i="1" s="1"/>
  <c r="P1488" i="1"/>
  <c r="Q1488" i="1"/>
  <c r="Q1763" i="1"/>
  <c r="P1763" i="1"/>
  <c r="P2006" i="1"/>
  <c r="Q2006" i="1"/>
  <c r="P1705" i="1"/>
  <c r="Q1705" i="1"/>
  <c r="P1875" i="1"/>
  <c r="Q1875" i="1"/>
  <c r="P1645" i="1"/>
  <c r="Q1645" i="1"/>
  <c r="Q1551" i="1"/>
  <c r="P1551" i="1"/>
  <c r="P837" i="1"/>
  <c r="Q837" i="1"/>
  <c r="Q2179" i="1"/>
  <c r="P2179" i="1"/>
  <c r="P1367" i="1"/>
  <c r="Q1367" i="1"/>
  <c r="Q656" i="1"/>
  <c r="P656" i="1"/>
  <c r="P1887" i="1"/>
  <c r="Q1887" i="1"/>
  <c r="Q2355" i="1"/>
  <c r="P2355" i="1"/>
  <c r="P2527" i="1"/>
  <c r="Q2527" i="1"/>
  <c r="Q2221" i="1"/>
  <c r="P2221" i="1"/>
  <c r="P1068" i="1"/>
  <c r="Q1068" i="1"/>
  <c r="Q2219" i="1"/>
  <c r="P2219" i="1"/>
  <c r="P2201" i="1"/>
  <c r="Q2201" i="1"/>
  <c r="P629" i="1"/>
  <c r="Q629" i="1"/>
  <c r="Q1546" i="1"/>
  <c r="P1546" i="1"/>
  <c r="P724" i="1"/>
  <c r="Q724" i="1"/>
  <c r="P1058" i="1"/>
  <c r="Q1058" i="1"/>
  <c r="P2369" i="1"/>
  <c r="Q2369" i="1"/>
  <c r="P569" i="1"/>
  <c r="Q569" i="1"/>
  <c r="Q1156" i="1"/>
  <c r="P1156" i="1"/>
  <c r="P585" i="1"/>
  <c r="Q585" i="1"/>
  <c r="Q2233" i="1"/>
  <c r="P2233" i="1"/>
  <c r="Q1957" i="1"/>
  <c r="P1957" i="1"/>
  <c r="P2182" i="1"/>
  <c r="Q2182" i="1"/>
  <c r="P1456" i="1"/>
  <c r="Q1456" i="1"/>
  <c r="P1090" i="1"/>
  <c r="Q1090" i="1"/>
  <c r="Q1382" i="1"/>
  <c r="P1382" i="1"/>
  <c r="P1439" i="1"/>
  <c r="Q1439" i="1"/>
  <c r="P2554" i="1"/>
  <c r="Q2554" i="1"/>
  <c r="P1592" i="1"/>
  <c r="Q1592" i="1"/>
  <c r="Q953" i="1"/>
  <c r="P953" i="1"/>
  <c r="P1075" i="1"/>
  <c r="Q1075" i="1"/>
  <c r="P2013" i="1"/>
  <c r="Q2013" i="1"/>
  <c r="Q1786" i="1"/>
  <c r="P1786" i="1"/>
  <c r="Q1481" i="1"/>
  <c r="P1481" i="1"/>
  <c r="P2003" i="1"/>
  <c r="Q2003" i="1"/>
  <c r="Q1793" i="1"/>
  <c r="P1793" i="1"/>
  <c r="P1105" i="1"/>
  <c r="Q1105" i="1"/>
  <c r="P2080" i="1"/>
  <c r="Q2080" i="1"/>
  <c r="Q1400" i="1"/>
  <c r="P1400" i="1"/>
  <c r="P1737" i="1"/>
  <c r="Q1737" i="1"/>
  <c r="P1101" i="1"/>
  <c r="Q1101" i="1"/>
  <c r="P2333" i="1"/>
  <c r="Q2333" i="1"/>
  <c r="Q781" i="1"/>
  <c r="P781" i="1"/>
  <c r="Q1262" i="1"/>
  <c r="P1262" i="1"/>
  <c r="Q2354" i="1"/>
  <c r="P2354" i="1"/>
  <c r="Q1201" i="1"/>
  <c r="P1201" i="1"/>
  <c r="P2101" i="1"/>
  <c r="Q2101" i="1"/>
  <c r="P1931" i="1"/>
  <c r="Q1931" i="1"/>
  <c r="P1665" i="1"/>
  <c r="Q1665" i="1"/>
  <c r="P2471" i="1"/>
  <c r="Q2471" i="1"/>
  <c r="P1085" i="1"/>
  <c r="Q1085" i="1"/>
  <c r="Q2139" i="1"/>
  <c r="P2139" i="1"/>
  <c r="P611" i="1"/>
  <c r="Q611" i="1"/>
  <c r="P1853" i="1"/>
  <c r="Q1853" i="1"/>
  <c r="Q1331" i="1"/>
  <c r="P1331" i="1"/>
  <c r="P1981" i="1"/>
  <c r="Q1981" i="1"/>
  <c r="P1568" i="1"/>
  <c r="Q1568" i="1"/>
  <c r="P1022" i="1"/>
  <c r="Q1022" i="1"/>
  <c r="Q1752" i="1"/>
  <c r="P1752" i="1"/>
  <c r="P1497" i="1"/>
  <c r="Q1497" i="1"/>
  <c r="Q1624" i="1"/>
  <c r="P1624" i="1"/>
  <c r="P922" i="1"/>
  <c r="Q922" i="1"/>
  <c r="P1996" i="1"/>
  <c r="Q1996" i="1"/>
  <c r="Q2343" i="1"/>
  <c r="P2343" i="1"/>
  <c r="P1726" i="1"/>
  <c r="Q1726" i="1"/>
  <c r="P1045" i="1"/>
  <c r="Q1045" i="1"/>
  <c r="Q2199" i="1"/>
  <c r="P2199" i="1"/>
  <c r="P2514" i="1"/>
  <c r="Q2514" i="1"/>
  <c r="P1515" i="1"/>
  <c r="Q1515" i="1"/>
  <c r="Q679" i="1"/>
  <c r="P679" i="1"/>
  <c r="Q2228" i="1"/>
  <c r="P2228" i="1"/>
  <c r="Q986" i="1"/>
  <c r="P986" i="1"/>
  <c r="Q1450" i="1"/>
  <c r="P1450" i="1"/>
  <c r="P1582" i="1"/>
  <c r="Q1582" i="1"/>
  <c r="P771" i="1"/>
  <c r="Q771" i="1"/>
  <c r="Q1886" i="1"/>
  <c r="P1886" i="1"/>
  <c r="Q2197" i="1"/>
  <c r="P2197" i="1"/>
  <c r="Q1424" i="1"/>
  <c r="P1424" i="1"/>
  <c r="P938" i="1"/>
  <c r="Q938" i="1"/>
  <c r="Q1480" i="1"/>
  <c r="P1480" i="1"/>
  <c r="Q2083" i="1"/>
  <c r="P2083" i="1"/>
  <c r="P1754" i="1"/>
  <c r="Q1754" i="1"/>
  <c r="Q586" i="1"/>
  <c r="P586" i="1"/>
  <c r="Q723" i="1"/>
  <c r="P723" i="1"/>
  <c r="P1654" i="1"/>
  <c r="Q1654" i="1"/>
  <c r="Q2417" i="1"/>
  <c r="P2417" i="1"/>
  <c r="P2404" i="1"/>
  <c r="Q2404" i="1"/>
  <c r="Q2279" i="1"/>
  <c r="P2279" i="1"/>
  <c r="Q1051" i="1"/>
  <c r="P1051" i="1"/>
  <c r="Q1660" i="1"/>
  <c r="P1660" i="1"/>
  <c r="P1749" i="1"/>
  <c r="Q1749" i="1"/>
  <c r="P1169" i="1"/>
  <c r="Q1169" i="1"/>
  <c r="P899" i="1"/>
  <c r="Q899" i="1"/>
  <c r="Q1626" i="1"/>
  <c r="P1626" i="1"/>
  <c r="P1877" i="1"/>
  <c r="Q1877" i="1"/>
  <c r="P2421" i="1"/>
  <c r="Q2421" i="1"/>
  <c r="P2348" i="1"/>
  <c r="Q2348" i="1"/>
  <c r="Q960" i="1"/>
  <c r="P960" i="1"/>
  <c r="Q881" i="1"/>
  <c r="P881" i="1"/>
  <c r="P1975" i="1"/>
  <c r="Q1975" i="1"/>
  <c r="P2424" i="1"/>
  <c r="Q2424" i="1"/>
  <c r="Q1466" i="1"/>
  <c r="P1466" i="1"/>
  <c r="Q1314" i="1"/>
  <c r="P1314" i="1"/>
  <c r="P755" i="1"/>
  <c r="Q755" i="1"/>
  <c r="P2047" i="1"/>
  <c r="Q2047" i="1"/>
  <c r="Q1267" i="1"/>
  <c r="P1267" i="1"/>
  <c r="P2450" i="1"/>
  <c r="Q2450" i="1"/>
  <c r="Q1918" i="1"/>
  <c r="P1918" i="1"/>
  <c r="Q1933" i="1"/>
  <c r="P1933" i="1"/>
  <c r="P933" i="1"/>
  <c r="Q933" i="1"/>
  <c r="Q596" i="1"/>
  <c r="P596" i="1"/>
  <c r="P1120" i="1"/>
  <c r="Q1120" i="1"/>
  <c r="Q1831" i="1"/>
  <c r="P1831" i="1"/>
  <c r="P1029" i="1"/>
  <c r="Q1029" i="1"/>
  <c r="P1713" i="1"/>
  <c r="Q1713" i="1"/>
  <c r="P1389" i="1"/>
  <c r="Q1389" i="1"/>
  <c r="P766" i="1"/>
  <c r="Q766" i="1"/>
  <c r="P1559" i="1"/>
  <c r="Q1559" i="1"/>
  <c r="P1958" i="1"/>
  <c r="Q1958" i="1"/>
  <c r="P1180" i="1"/>
  <c r="Q1180" i="1"/>
  <c r="Q780" i="1"/>
  <c r="P780" i="1"/>
  <c r="P1883" i="1"/>
  <c r="Q1883" i="1"/>
  <c r="P1799" i="1"/>
  <c r="Q1799" i="1"/>
  <c r="Q2076" i="1"/>
  <c r="P2076" i="1"/>
  <c r="P1309" i="1"/>
  <c r="Q1309" i="1"/>
  <c r="Q1539" i="1"/>
  <c r="P1539" i="1"/>
  <c r="P2525" i="1"/>
  <c r="Q2525" i="1"/>
  <c r="Q1513" i="1"/>
  <c r="P1513" i="1"/>
  <c r="P2528" i="1"/>
  <c r="Q2528" i="1"/>
  <c r="Q1128" i="1"/>
  <c r="P1128" i="1"/>
  <c r="Q1198" i="1"/>
  <c r="P1198" i="1"/>
  <c r="Q1687" i="1"/>
  <c r="P1687" i="1"/>
  <c r="P1430" i="1"/>
  <c r="Q1430" i="1"/>
  <c r="Q2342" i="1"/>
  <c r="P2342" i="1"/>
  <c r="P1984" i="1"/>
  <c r="Q1984" i="1"/>
  <c r="P1324" i="1"/>
  <c r="Q1324" i="1"/>
  <c r="P2001" i="1"/>
  <c r="Q2001" i="1"/>
  <c r="Q889" i="1"/>
  <c r="P889" i="1"/>
  <c r="P1653" i="1"/>
  <c r="Q1653" i="1"/>
  <c r="P1419" i="1"/>
  <c r="Q1419" i="1"/>
  <c r="Q1783" i="1"/>
  <c r="P1783" i="1"/>
  <c r="P1991" i="1"/>
  <c r="Q1991" i="1"/>
  <c r="P1437" i="1"/>
  <c r="Q1437" i="1"/>
  <c r="P2053" i="1"/>
  <c r="Q2053" i="1"/>
  <c r="Q2515" i="1"/>
  <c r="P2515" i="1"/>
  <c r="P2538" i="1"/>
  <c r="Q2538" i="1"/>
  <c r="Q634" i="1"/>
  <c r="P634" i="1"/>
  <c r="Q1572" i="1"/>
  <c r="P1572" i="1"/>
  <c r="P999" i="1"/>
  <c r="Q999" i="1"/>
  <c r="P1237" i="1"/>
  <c r="Q1237" i="1"/>
  <c r="P1722" i="1"/>
  <c r="Q1722" i="1"/>
  <c r="Q2205" i="1"/>
  <c r="P2205" i="1"/>
  <c r="Q1387" i="1"/>
  <c r="P1387" i="1"/>
  <c r="P2036" i="1"/>
  <c r="Q2036" i="1"/>
  <c r="P655" i="1"/>
  <c r="Q655" i="1"/>
  <c r="P1725" i="1"/>
  <c r="Q1725" i="1"/>
  <c r="P800" i="1"/>
  <c r="Q800" i="1"/>
  <c r="P1170" i="1"/>
  <c r="Q1170" i="1"/>
  <c r="P626" i="1"/>
  <c r="Q626" i="1"/>
  <c r="Q1498" i="1"/>
  <c r="P1498" i="1"/>
  <c r="Q1699" i="1"/>
  <c r="P1699" i="1"/>
  <c r="Q1115" i="1"/>
  <c r="P1115" i="1"/>
  <c r="P1405" i="1"/>
  <c r="Q1405" i="1"/>
  <c r="P1428" i="1"/>
  <c r="Q1428" i="1"/>
  <c r="P1137" i="1"/>
  <c r="Q1137" i="1"/>
  <c r="P795" i="1"/>
  <c r="Q795" i="1"/>
  <c r="P589" i="1"/>
  <c r="Q589" i="1"/>
  <c r="P1967" i="1"/>
  <c r="Q1967" i="1"/>
  <c r="Q1701" i="1"/>
  <c r="P1701" i="1"/>
  <c r="P895" i="1"/>
  <c r="Q895" i="1"/>
  <c r="Q1097" i="1"/>
  <c r="P1097" i="1"/>
  <c r="P854" i="1"/>
  <c r="Q854" i="1"/>
  <c r="P2498" i="1"/>
  <c r="Q2498" i="1"/>
  <c r="Q1522" i="1"/>
  <c r="P1522" i="1"/>
  <c r="Q1586" i="1"/>
  <c r="P1586" i="1"/>
  <c r="P1015" i="1"/>
  <c r="Q1015" i="1"/>
  <c r="Q668" i="1"/>
  <c r="P668" i="1"/>
  <c r="Q1486" i="1"/>
  <c r="P1486" i="1"/>
  <c r="Q1988" i="1"/>
  <c r="P1988" i="1"/>
  <c r="Q650" i="1"/>
  <c r="P650" i="1"/>
  <c r="P1077" i="1"/>
  <c r="Q1077" i="1"/>
  <c r="Q1023" i="1"/>
  <c r="P1023" i="1"/>
  <c r="Q2495" i="1"/>
  <c r="P2495" i="1"/>
  <c r="P1956" i="1"/>
  <c r="Q1956" i="1"/>
  <c r="Q1790" i="1"/>
  <c r="P1790" i="1"/>
  <c r="Q1534" i="1"/>
  <c r="P1534" i="1"/>
  <c r="Q1030" i="1"/>
  <c r="P1030" i="1"/>
  <c r="P1482" i="1"/>
  <c r="Q1482" i="1"/>
  <c r="P1328" i="1"/>
  <c r="Q1328" i="1"/>
  <c r="P2032" i="1"/>
  <c r="Q2032" i="1"/>
  <c r="P1819" i="1"/>
  <c r="Q1819" i="1"/>
  <c r="Q2549" i="1"/>
  <c r="P2549" i="1"/>
  <c r="P612" i="1"/>
  <c r="Q612" i="1"/>
  <c r="Q1869" i="1"/>
  <c r="P1869" i="1"/>
  <c r="Q1634" i="1"/>
  <c r="P1634" i="1"/>
  <c r="Q1119" i="1"/>
  <c r="P1119" i="1"/>
  <c r="P1284" i="1"/>
  <c r="Q1284" i="1"/>
  <c r="P2271" i="1"/>
  <c r="Q2271" i="1"/>
  <c r="Q1104" i="1"/>
  <c r="P1104" i="1"/>
  <c r="Q2302" i="1"/>
  <c r="P2302" i="1"/>
  <c r="Q2247" i="1"/>
  <c r="P2247" i="1"/>
  <c r="P888" i="1"/>
  <c r="Q888" i="1"/>
  <c r="Q704" i="1"/>
  <c r="P704" i="1"/>
  <c r="P2183" i="1"/>
  <c r="Q2183" i="1"/>
  <c r="Q2094" i="1"/>
  <c r="P2094" i="1"/>
  <c r="P2074" i="1"/>
  <c r="Q2074" i="1"/>
  <c r="Q1858" i="1"/>
  <c r="P1858" i="1"/>
  <c r="Q813" i="1"/>
  <c r="P813" i="1"/>
  <c r="P2349" i="1"/>
  <c r="Q2349" i="1"/>
  <c r="P2459" i="1"/>
  <c r="Q2459" i="1"/>
  <c r="Q1150" i="1"/>
  <c r="P1150" i="1"/>
  <c r="Q1415" i="1"/>
  <c r="P1415" i="1"/>
  <c r="P2379" i="1"/>
  <c r="Q2379" i="1"/>
  <c r="Q1711" i="1"/>
  <c r="P1711" i="1"/>
  <c r="Q747" i="1"/>
  <c r="P747" i="1"/>
  <c r="P1904" i="1"/>
  <c r="Q1904" i="1"/>
  <c r="P957" i="1"/>
  <c r="Q957" i="1"/>
  <c r="Q2481" i="1"/>
  <c r="P2481" i="1"/>
  <c r="P731" i="1"/>
  <c r="Q731" i="1"/>
  <c r="Q2425" i="1"/>
  <c r="P2425" i="1"/>
  <c r="Q1891" i="1"/>
  <c r="P1891" i="1"/>
  <c r="P2434" i="1"/>
  <c r="Q2434" i="1"/>
  <c r="Q894" i="1"/>
  <c r="P894" i="1"/>
  <c r="P2138" i="1"/>
  <c r="Q2138" i="1"/>
  <c r="P798" i="1"/>
  <c r="Q798" i="1"/>
  <c r="P1787" i="1"/>
  <c r="Q1787" i="1"/>
  <c r="Q705" i="1"/>
  <c r="P705" i="1"/>
  <c r="P2366" i="1"/>
  <c r="Q2366" i="1"/>
  <c r="Q951" i="1"/>
  <c r="P951" i="1"/>
  <c r="P1816" i="1"/>
  <c r="Q1816" i="1"/>
  <c r="P1453" i="1"/>
  <c r="Q1453" i="1"/>
  <c r="Q604" i="1"/>
  <c r="P604" i="1"/>
  <c r="Q2025" i="1"/>
  <c r="P2025" i="1"/>
  <c r="P1173" i="1"/>
  <c r="Q1173" i="1"/>
  <c r="P1230" i="1"/>
  <c r="Q1230" i="1"/>
  <c r="Q1946" i="1"/>
  <c r="P1946" i="1"/>
  <c r="Q645" i="1"/>
  <c r="P645" i="1"/>
  <c r="P820" i="1"/>
  <c r="Q820" i="1"/>
  <c r="P2427" i="1"/>
  <c r="Q2427" i="1"/>
  <c r="Q2027" i="1"/>
  <c r="P2027" i="1"/>
  <c r="Q1394" i="1"/>
  <c r="P1394" i="1"/>
  <c r="P1852" i="1"/>
  <c r="Q1852" i="1"/>
  <c r="Q2438" i="1"/>
  <c r="P2438" i="1"/>
  <c r="Q1588" i="1"/>
  <c r="P1588" i="1"/>
  <c r="Q989" i="1"/>
  <c r="P989" i="1"/>
  <c r="Q1131" i="1"/>
  <c r="P1131" i="1"/>
  <c r="P2383" i="1"/>
  <c r="Q2383" i="1"/>
  <c r="P1999" i="1"/>
  <c r="Q1999" i="1"/>
  <c r="P637" i="1"/>
  <c r="Q637" i="1"/>
  <c r="Q872" i="1"/>
  <c r="P872" i="1"/>
  <c r="P717" i="1"/>
  <c r="Q717" i="1"/>
  <c r="P1577" i="1"/>
  <c r="Q1577" i="1"/>
  <c r="Q846" i="1"/>
  <c r="P846" i="1"/>
  <c r="Q909" i="1"/>
  <c r="P909" i="1"/>
  <c r="Q2193" i="1"/>
  <c r="P2193" i="1"/>
  <c r="Q2255" i="1"/>
  <c r="P2255" i="1"/>
  <c r="P2329" i="1"/>
  <c r="Q2329" i="1"/>
  <c r="P1225" i="1"/>
  <c r="Q1225" i="1"/>
  <c r="Q1641" i="1"/>
  <c r="P1641" i="1"/>
  <c r="Q615" i="1"/>
  <c r="P615" i="1"/>
  <c r="Q2029" i="1"/>
  <c r="P2029" i="1"/>
  <c r="Q1683" i="1"/>
  <c r="P1683" i="1"/>
  <c r="Q2161" i="1"/>
  <c r="P2161" i="1"/>
  <c r="P1016" i="1"/>
  <c r="Q1016" i="1"/>
  <c r="P2373" i="1"/>
  <c r="Q2373" i="1"/>
  <c r="P2159" i="1"/>
  <c r="Q2159" i="1"/>
  <c r="Q2156" i="1"/>
  <c r="P2156" i="1"/>
  <c r="Q1304" i="1"/>
  <c r="P1304" i="1"/>
  <c r="P561" i="1"/>
  <c r="Q561" i="1"/>
  <c r="Q1287" i="1"/>
  <c r="P1287" i="1"/>
  <c r="Q1458" i="1"/>
  <c r="P1458" i="1"/>
  <c r="P706" i="1"/>
  <c r="Q706" i="1"/>
  <c r="Q701" i="1"/>
  <c r="P701" i="1"/>
  <c r="P1907" i="1"/>
  <c r="Q1907" i="1"/>
  <c r="P2173" i="1"/>
  <c r="Q2173" i="1"/>
  <c r="Q773" i="1"/>
  <c r="P773" i="1"/>
  <c r="P1234" i="1"/>
  <c r="Q1234" i="1"/>
  <c r="Q1179" i="1"/>
  <c r="P1179" i="1"/>
  <c r="P1983" i="1"/>
  <c r="Q1983" i="1"/>
  <c r="Q571" i="1"/>
  <c r="P571" i="1"/>
  <c r="Q2521" i="1"/>
  <c r="P2521" i="1"/>
  <c r="Q1112" i="1"/>
  <c r="P1112" i="1"/>
  <c r="P1465" i="1"/>
  <c r="Q1465" i="1"/>
  <c r="Q1696" i="1"/>
  <c r="P1696" i="1"/>
  <c r="P814" i="1"/>
  <c r="Q814" i="1"/>
  <c r="P883" i="1"/>
  <c r="Q883" i="1"/>
  <c r="P2539" i="1"/>
  <c r="Q2539" i="1"/>
  <c r="Q2249" i="1"/>
  <c r="P2249" i="1"/>
  <c r="P2098" i="1"/>
  <c r="Q2098" i="1"/>
  <c r="P1157" i="1"/>
  <c r="Q1157" i="1"/>
  <c r="P2486" i="1"/>
  <c r="Q2486" i="1"/>
  <c r="P1027" i="1"/>
  <c r="Q1027" i="1"/>
  <c r="P1492" i="1"/>
  <c r="Q1492" i="1"/>
  <c r="Q1302" i="1"/>
  <c r="P1302" i="1"/>
  <c r="Q1775" i="1"/>
  <c r="P1775" i="1"/>
  <c r="Q1812" i="1"/>
  <c r="P1812" i="1"/>
  <c r="P937" i="1"/>
  <c r="Q937" i="1"/>
  <c r="P1010" i="1"/>
  <c r="Q1010" i="1"/>
  <c r="Q1914" i="1"/>
  <c r="P1914" i="1"/>
  <c r="P1953" i="1"/>
  <c r="Q1953" i="1"/>
  <c r="Q1965" i="1"/>
  <c r="P1965" i="1"/>
  <c r="P2089" i="1"/>
  <c r="Q2089" i="1"/>
  <c r="P1809" i="1"/>
  <c r="Q1809" i="1"/>
  <c r="P2469" i="1"/>
  <c r="Q2469" i="1"/>
  <c r="P1602" i="1"/>
  <c r="Q1602" i="1"/>
  <c r="P2430" i="1"/>
  <c r="Q2430" i="1"/>
  <c r="P1396" i="1"/>
  <c r="Q1396" i="1"/>
  <c r="Q806" i="1"/>
  <c r="P806" i="1"/>
  <c r="P856" i="1"/>
  <c r="Q856" i="1"/>
  <c r="P2110" i="1"/>
  <c r="Q2110" i="1"/>
  <c r="Q1286" i="1"/>
  <c r="P1286" i="1"/>
  <c r="P861" i="1"/>
  <c r="Q861" i="1"/>
  <c r="P1206" i="1"/>
  <c r="Q1206" i="1"/>
  <c r="Q805" i="1"/>
  <c r="P805" i="1"/>
  <c r="Q1280" i="1"/>
  <c r="P1280" i="1"/>
  <c r="P735" i="1"/>
  <c r="Q735" i="1"/>
  <c r="Q1614" i="1"/>
  <c r="P1614" i="1"/>
  <c r="Q1410" i="1"/>
  <c r="P1410" i="1"/>
  <c r="P2392" i="1"/>
  <c r="Q2392" i="1"/>
  <c r="P1688" i="1"/>
  <c r="Q1688" i="1"/>
  <c r="P2452" i="1"/>
  <c r="Q2452" i="1"/>
  <c r="Q1740" i="1"/>
  <c r="P1740" i="1"/>
  <c r="Q1362" i="1"/>
  <c r="P1362" i="1"/>
  <c r="P1746" i="1"/>
  <c r="Q1746" i="1"/>
  <c r="P1155" i="1"/>
  <c r="Q1155" i="1"/>
  <c r="P1509" i="1"/>
  <c r="Q1509" i="1"/>
  <c r="Q1378" i="1"/>
  <c r="P1378" i="1"/>
  <c r="Q892" i="1"/>
  <c r="P892" i="1"/>
  <c r="P1028" i="1"/>
  <c r="Q1028" i="1"/>
  <c r="P1265" i="1"/>
  <c r="Q1265" i="1"/>
  <c r="P1820" i="1"/>
  <c r="Q1820" i="1"/>
  <c r="P2362" i="1"/>
  <c r="Q2362" i="1"/>
  <c r="P2257" i="1"/>
  <c r="Q2257" i="1"/>
  <c r="Q732" i="1"/>
  <c r="P732" i="1"/>
  <c r="Q770" i="1"/>
  <c r="P770" i="1"/>
  <c r="P1815" i="1"/>
  <c r="Q1815" i="1"/>
  <c r="Q2463" i="1"/>
  <c r="P2463" i="1"/>
  <c r="Q1501" i="1"/>
  <c r="P1501" i="1"/>
  <c r="P2384" i="1"/>
  <c r="Q2384" i="1"/>
  <c r="Q628" i="1"/>
  <c r="P628" i="1"/>
  <c r="Q1774" i="1"/>
  <c r="P1774" i="1"/>
  <c r="Q2023" i="1"/>
  <c r="P2023" i="1"/>
  <c r="Q606" i="1"/>
  <c r="P606" i="1"/>
  <c r="P2150" i="1"/>
  <c r="Q2150" i="1"/>
  <c r="P734" i="1"/>
  <c r="Q734" i="1"/>
  <c r="P1365" i="1"/>
  <c r="Q1365" i="1"/>
  <c r="Q1608" i="1"/>
  <c r="P1608" i="1"/>
  <c r="P1538" i="1"/>
  <c r="Q1538" i="1"/>
  <c r="Q2209" i="1"/>
  <c r="P2209" i="1"/>
  <c r="P2062" i="1"/>
  <c r="Q2062" i="1"/>
  <c r="Q1715" i="1"/>
  <c r="P1715" i="1"/>
  <c r="Q1342" i="1"/>
  <c r="P1342" i="1"/>
  <c r="P2505" i="1"/>
  <c r="Q2505" i="1"/>
  <c r="Q568" i="1"/>
  <c r="P568" i="1"/>
  <c r="Q1318" i="1"/>
  <c r="P1318" i="1"/>
  <c r="P971" i="1"/>
  <c r="Q971" i="1"/>
  <c r="Q2338" i="1"/>
  <c r="P2338" i="1"/>
  <c r="Q1627" i="1"/>
  <c r="P1627" i="1"/>
  <c r="P2016" i="1"/>
  <c r="Q2016" i="1"/>
  <c r="P2096" i="1"/>
  <c r="Q2096" i="1"/>
  <c r="P1240" i="1"/>
  <c r="Q1240" i="1"/>
  <c r="Q1216" i="1"/>
  <c r="P1216" i="1"/>
  <c r="P2357" i="1"/>
  <c r="Q2357" i="1"/>
  <c r="P1698" i="1"/>
  <c r="Q1698" i="1"/>
  <c r="Q870" i="1"/>
  <c r="P870" i="1"/>
  <c r="P1469" i="1"/>
  <c r="Q1469" i="1"/>
  <c r="Q818" i="1"/>
  <c r="P818" i="1"/>
  <c r="P2428" i="1"/>
  <c r="Q2428" i="1"/>
  <c r="Q1449" i="1"/>
  <c r="P1449" i="1"/>
  <c r="Q1548" i="1"/>
  <c r="P1548" i="1"/>
  <c r="P1042" i="1"/>
  <c r="Q1042" i="1"/>
  <c r="Q1316" i="1"/>
  <c r="P1316" i="1"/>
  <c r="P1823" i="1"/>
  <c r="Q1823" i="1"/>
  <c r="P942" i="1"/>
  <c r="Q942" i="1"/>
  <c r="Q594" i="1"/>
  <c r="P594" i="1"/>
  <c r="Q1187" i="1"/>
  <c r="P1187" i="1"/>
  <c r="Q752" i="1"/>
  <c r="P752" i="1"/>
  <c r="P1385" i="1"/>
  <c r="Q1385" i="1"/>
  <c r="Q1543" i="1"/>
  <c r="P1543" i="1"/>
  <c r="Q1950" i="1"/>
  <c r="P1950" i="1"/>
  <c r="Q1164" i="1"/>
  <c r="P1164" i="1"/>
  <c r="P2360" i="1"/>
  <c r="Q2360" i="1"/>
  <c r="P2340" i="1"/>
  <c r="Q2340" i="1"/>
  <c r="Q1036" i="1"/>
  <c r="P1036" i="1"/>
  <c r="Q2293" i="1"/>
  <c r="P2293" i="1"/>
  <c r="P944" i="1"/>
  <c r="Q944" i="1"/>
  <c r="P2296" i="1"/>
  <c r="Q2296" i="1"/>
  <c r="Q962" i="1"/>
  <c r="P962" i="1"/>
  <c r="Q1334" i="1"/>
  <c r="P1334" i="1"/>
  <c r="P1565" i="1"/>
  <c r="Q1565" i="1"/>
  <c r="P1690" i="1"/>
  <c r="Q1690" i="1"/>
  <c r="P1844" i="1"/>
  <c r="Q1844" i="1"/>
  <c r="P738" i="1"/>
  <c r="Q738" i="1"/>
  <c r="Q1489" i="1"/>
  <c r="P1489" i="1"/>
  <c r="P1305" i="1"/>
  <c r="Q1305" i="1"/>
  <c r="P1057" i="1"/>
  <c r="Q1057" i="1"/>
  <c r="Q576" i="1"/>
  <c r="P576" i="1"/>
  <c r="Q1064" i="1"/>
  <c r="P1064" i="1"/>
  <c r="P599" i="1"/>
  <c r="Q599" i="1"/>
  <c r="P2389" i="1"/>
  <c r="Q2389" i="1"/>
  <c r="P2504" i="1"/>
  <c r="Q2504" i="1"/>
  <c r="Q1575" i="1"/>
  <c r="P1575" i="1"/>
  <c r="Q1870" i="1"/>
  <c r="P1870" i="1"/>
  <c r="Q1340" i="1"/>
  <c r="P1340" i="1"/>
  <c r="P1615" i="1"/>
  <c r="Q1615" i="1"/>
  <c r="P2304" i="1"/>
  <c r="Q2304" i="1"/>
  <c r="Q1545" i="1"/>
  <c r="P1545" i="1"/>
  <c r="Q2323" i="1"/>
  <c r="P2323" i="1"/>
  <c r="P1158" i="1"/>
  <c r="Q1158" i="1"/>
  <c r="P1804" i="1"/>
  <c r="Q1804" i="1"/>
  <c r="P667" i="1"/>
  <c r="Q667" i="1"/>
  <c r="Q1174" i="1"/>
  <c r="P1174" i="1"/>
  <c r="P1197" i="1"/>
  <c r="Q1197" i="1"/>
  <c r="P688" i="1"/>
  <c r="Q688" i="1"/>
  <c r="Q1603" i="1"/>
  <c r="P1603" i="1"/>
  <c r="P1669" i="1"/>
  <c r="Q1669" i="1"/>
  <c r="Q1892" i="1"/>
  <c r="P1892" i="1"/>
  <c r="Q1438" i="1"/>
  <c r="P1438" i="1"/>
  <c r="Q1008" i="1"/>
  <c r="P1008" i="1"/>
  <c r="Q1190" i="1"/>
  <c r="P1190" i="1"/>
  <c r="P2485" i="1"/>
  <c r="Q2485" i="1"/>
  <c r="P1259" i="1"/>
  <c r="Q1259" i="1"/>
  <c r="Q784" i="1"/>
  <c r="P784" i="1"/>
  <c r="Q2196" i="1"/>
  <c r="P2196" i="1"/>
  <c r="P1191" i="1"/>
  <c r="Q1191" i="1"/>
  <c r="P1512" i="1"/>
  <c r="Q1512" i="1"/>
  <c r="Q1531" i="1"/>
  <c r="P1531" i="1"/>
  <c r="Q1756" i="1"/>
  <c r="P1756" i="1"/>
  <c r="Q2136" i="1"/>
  <c r="P2136" i="1"/>
  <c r="P2146" i="1"/>
  <c r="Q2146" i="1"/>
  <c r="Q1573" i="1"/>
  <c r="P1573" i="1"/>
  <c r="P1050" i="1"/>
  <c r="Q1050" i="1"/>
  <c r="P1656" i="1"/>
  <c r="Q1656" i="1"/>
  <c r="Q744" i="1"/>
  <c r="P744" i="1"/>
  <c r="P1292" i="1"/>
  <c r="Q1292" i="1"/>
  <c r="Q1263" i="1"/>
  <c r="P1263" i="1"/>
  <c r="P1697" i="1"/>
  <c r="Q1697" i="1"/>
  <c r="P1913" i="1"/>
  <c r="Q1913" i="1"/>
  <c r="P1046" i="1"/>
  <c r="Q1046" i="1"/>
  <c r="Q1118" i="1"/>
  <c r="P1118" i="1"/>
  <c r="P2353" i="1"/>
  <c r="Q2353" i="1"/>
  <c r="Q2131" i="1"/>
  <c r="P2131" i="1"/>
  <c r="P2368" i="1"/>
  <c r="Q2368" i="1"/>
  <c r="Q2263" i="1"/>
  <c r="P2263" i="1"/>
  <c r="P1871" i="1"/>
  <c r="Q1871" i="1"/>
  <c r="P605" i="1"/>
  <c r="Q605" i="1"/>
  <c r="Q1680" i="1"/>
  <c r="P1680" i="1"/>
  <c r="P2507" i="1"/>
  <c r="Q2507" i="1"/>
  <c r="Q1467" i="1"/>
  <c r="P1467" i="1"/>
  <c r="Q862" i="1"/>
  <c r="P862" i="1"/>
  <c r="Q966" i="1"/>
  <c r="P966" i="1"/>
  <c r="P2210" i="1"/>
  <c r="Q2210" i="1"/>
  <c r="Q2215" i="1"/>
  <c r="P2215" i="1"/>
  <c r="Q1684" i="1"/>
  <c r="P1684" i="1"/>
  <c r="P1780" i="1"/>
  <c r="Q1780" i="1"/>
  <c r="Q2490" i="1"/>
  <c r="P2490" i="1"/>
  <c r="P1433" i="1"/>
  <c r="Q1433" i="1"/>
  <c r="P725" i="1"/>
  <c r="Q725" i="1"/>
  <c r="Q691" i="1"/>
  <c r="P691" i="1"/>
  <c r="Q2030" i="1"/>
  <c r="P2030" i="1"/>
  <c r="Q2518" i="1"/>
  <c r="P2518" i="1"/>
  <c r="P1971" i="1"/>
  <c r="Q1971" i="1"/>
  <c r="Q619" i="1"/>
  <c r="P619" i="1"/>
  <c r="Q1372" i="1"/>
  <c r="P1372" i="1"/>
  <c r="Q2188" i="1"/>
  <c r="P2188" i="1"/>
  <c r="P2500" i="1"/>
  <c r="Q2500" i="1"/>
  <c r="Q1873" i="1"/>
  <c r="P1873" i="1"/>
  <c r="P1441" i="1"/>
  <c r="Q1441" i="1"/>
  <c r="P610" i="1"/>
  <c r="Q610" i="1"/>
  <c r="P2170" i="1"/>
  <c r="Q2170" i="1"/>
  <c r="P1618" i="1"/>
  <c r="Q1618" i="1"/>
  <c r="P1960" i="1"/>
  <c r="Q1960" i="1"/>
  <c r="P690" i="1"/>
  <c r="Q690" i="1"/>
  <c r="P1689" i="1"/>
  <c r="Q1689" i="1"/>
  <c r="P1151" i="1"/>
  <c r="Q1151" i="1"/>
  <c r="Q1256" i="1"/>
  <c r="P1256" i="1"/>
  <c r="P567" i="1"/>
  <c r="Q567" i="1"/>
  <c r="Q564" i="1"/>
  <c r="P564" i="1"/>
  <c r="P1985" i="1"/>
  <c r="Q1985" i="1"/>
  <c r="Q762" i="1"/>
  <c r="P762" i="1"/>
  <c r="P2281" i="1"/>
  <c r="Q2281" i="1"/>
  <c r="P2105" i="1"/>
  <c r="Q2105" i="1"/>
  <c r="P826" i="1"/>
  <c r="Q826" i="1"/>
  <c r="Q1253" i="1"/>
  <c r="P1253" i="1"/>
  <c r="Q777" i="1"/>
  <c r="P777" i="1"/>
  <c r="Q1911" i="1"/>
  <c r="P1911" i="1"/>
  <c r="P840" i="1"/>
  <c r="Q840" i="1"/>
  <c r="Q1283" i="1"/>
  <c r="P1283" i="1"/>
  <c r="Q1455" i="1"/>
  <c r="P1455" i="1"/>
  <c r="P695" i="1"/>
  <c r="Q695" i="1"/>
  <c r="P687" i="1"/>
  <c r="Q687" i="1"/>
  <c r="Q2517" i="1"/>
  <c r="P2517" i="1"/>
  <c r="Q1898" i="1"/>
  <c r="P1898" i="1"/>
  <c r="Q1923" i="1"/>
  <c r="P1923" i="1"/>
  <c r="P811" i="1"/>
  <c r="Q811" i="1"/>
  <c r="Q1968" i="1"/>
  <c r="P1968" i="1"/>
  <c r="Q816" i="1"/>
  <c r="P816" i="1"/>
  <c r="P2509" i="1"/>
  <c r="Q2509" i="1"/>
  <c r="P1098" i="1"/>
  <c r="Q1098" i="1"/>
  <c r="P1576" i="1"/>
  <c r="Q1576" i="1"/>
  <c r="Q1682" i="1"/>
  <c r="P1682" i="1"/>
  <c r="P808" i="1"/>
  <c r="Q808" i="1"/>
  <c r="P860" i="1"/>
  <c r="Q860" i="1"/>
  <c r="P2545" i="1"/>
  <c r="Q2545" i="1"/>
  <c r="P1322" i="1"/>
  <c r="Q1322" i="1"/>
  <c r="P1248" i="1"/>
  <c r="Q1248" i="1"/>
  <c r="P1897" i="1"/>
  <c r="Q1897" i="1"/>
  <c r="P1553" i="1"/>
  <c r="Q1553" i="1"/>
  <c r="Q2286" i="1"/>
  <c r="P2286" i="1"/>
  <c r="Q1338" i="1"/>
  <c r="P1338" i="1"/>
  <c r="P2265" i="1"/>
  <c r="Q2265" i="1"/>
  <c r="Q1222" i="1"/>
  <c r="P1222" i="1"/>
  <c r="Q707" i="1"/>
  <c r="P707" i="1"/>
  <c r="Q618" i="1"/>
  <c r="P618" i="1"/>
  <c r="Q1906" i="1"/>
  <c r="P1906" i="1"/>
  <c r="Q1146" i="1"/>
  <c r="P1146" i="1"/>
  <c r="P751" i="1"/>
  <c r="Q751" i="1"/>
  <c r="Q1102" i="1"/>
  <c r="P1102" i="1"/>
  <c r="Q2077" i="1"/>
  <c r="P2077" i="1"/>
  <c r="Q727" i="1"/>
  <c r="P727" i="1"/>
  <c r="P2005" i="1"/>
  <c r="Q2005" i="1"/>
  <c r="Q1335" i="1"/>
  <c r="P1335" i="1"/>
  <c r="P1205" i="1"/>
  <c r="Q1205" i="1"/>
  <c r="P2158" i="1"/>
  <c r="Q2158" i="1"/>
  <c r="P1460" i="1"/>
  <c r="Q1460" i="1"/>
  <c r="P2534" i="1"/>
  <c r="Q2534" i="1"/>
  <c r="Q1620" i="1"/>
  <c r="P1620" i="1"/>
  <c r="Q1212" i="1"/>
  <c r="P1212" i="1"/>
  <c r="Q1595" i="1"/>
  <c r="P1595" i="1"/>
  <c r="Q1034" i="1"/>
  <c r="P1034" i="1"/>
  <c r="P1383" i="1"/>
  <c r="Q1383" i="1"/>
  <c r="P1738" i="1"/>
  <c r="Q1738" i="1"/>
  <c r="Q1243" i="1"/>
  <c r="P1243" i="1"/>
  <c r="P2117" i="1"/>
  <c r="Q2117" i="1"/>
  <c r="P1901" i="1"/>
  <c r="Q1901" i="1"/>
  <c r="P1969" i="1"/>
  <c r="Q1969" i="1"/>
  <c r="Q2246" i="1"/>
  <c r="P2246" i="1"/>
  <c r="Q1854" i="1"/>
  <c r="P1854" i="1"/>
  <c r="P955" i="1"/>
  <c r="Q955" i="1"/>
  <c r="Q1457" i="1"/>
  <c r="P1457" i="1"/>
  <c r="P1039" i="1"/>
  <c r="Q1039" i="1"/>
  <c r="Q631" i="1"/>
  <c r="P631" i="1"/>
  <c r="Q2009" i="1"/>
  <c r="P2009" i="1"/>
  <c r="Q2287" i="1"/>
  <c r="P2287" i="1"/>
  <c r="P1161" i="1"/>
  <c r="Q1161" i="1"/>
  <c r="Q1872" i="1"/>
  <c r="P1872" i="1"/>
  <c r="P1369" i="1"/>
  <c r="Q1369" i="1"/>
  <c r="Q2123" i="1"/>
  <c r="P2123" i="1"/>
  <c r="Q590" i="1"/>
  <c r="P590" i="1"/>
  <c r="Q1444" i="1"/>
  <c r="P1444" i="1"/>
  <c r="Q772" i="1"/>
  <c r="P772" i="1"/>
  <c r="P2543" i="1"/>
  <c r="Q2543" i="1"/>
  <c r="Q2294" i="1"/>
  <c r="P2294" i="1"/>
  <c r="P1003" i="1"/>
  <c r="Q1003" i="1"/>
  <c r="P1778" i="1"/>
  <c r="Q1778" i="1"/>
  <c r="Q890" i="1"/>
  <c r="P890" i="1"/>
  <c r="P965" i="1"/>
  <c r="Q965" i="1"/>
  <c r="P1730" i="1"/>
  <c r="Q1730" i="1"/>
  <c r="Q1720" i="1"/>
  <c r="P1720" i="1"/>
  <c r="Q1707" i="1"/>
  <c r="P1707" i="1"/>
  <c r="P2386" i="1"/>
  <c r="Q2386" i="1"/>
  <c r="P2337" i="1"/>
  <c r="Q2337" i="1"/>
  <c r="P1327" i="1"/>
  <c r="Q1327" i="1"/>
  <c r="Q736" i="1"/>
  <c r="P736" i="1"/>
  <c r="P2046" i="1"/>
  <c r="Q2046" i="1"/>
  <c r="Q1024" i="1"/>
  <c r="P1024" i="1"/>
  <c r="Q1312" i="1"/>
  <c r="P1312" i="1"/>
  <c r="Q1811" i="1"/>
  <c r="P1811" i="1"/>
  <c r="Q1138" i="1"/>
  <c r="P1138" i="1"/>
  <c r="Q1350" i="1"/>
  <c r="P1350" i="1"/>
  <c r="P2432" i="1"/>
  <c r="Q2432" i="1"/>
  <c r="P2382" i="1"/>
  <c r="Q2382" i="1"/>
  <c r="P1994" i="1"/>
  <c r="Q1994" i="1"/>
  <c r="P1821" i="1"/>
  <c r="Q1821" i="1"/>
  <c r="Q2350" i="1"/>
  <c r="P2350" i="1"/>
  <c r="Q1567" i="1"/>
  <c r="P1567" i="1"/>
  <c r="Q1096" i="1"/>
  <c r="P1096" i="1"/>
  <c r="Q2332" i="1"/>
  <c r="P2332" i="1"/>
  <c r="Q746" i="1"/>
  <c r="P746" i="1"/>
  <c r="P812" i="1"/>
  <c r="Q812" i="1"/>
  <c r="P1916" i="1"/>
  <c r="Q1916" i="1"/>
  <c r="Q1929" i="1"/>
  <c r="P1929" i="1"/>
  <c r="P2352" i="1"/>
  <c r="Q2352" i="1"/>
  <c r="Q2148" i="1"/>
  <c r="P2148" i="1"/>
  <c r="P1801" i="1"/>
  <c r="Q1801" i="1"/>
  <c r="P1143" i="1"/>
  <c r="Q1143" i="1"/>
  <c r="Q562" i="1"/>
  <c r="P562" i="1"/>
  <c r="Q2399" i="1"/>
  <c r="P2399" i="1"/>
  <c r="P934" i="1"/>
  <c r="Q934" i="1"/>
  <c r="Q1637" i="1"/>
  <c r="P1637" i="1"/>
  <c r="P1238" i="1"/>
  <c r="Q1238" i="1"/>
  <c r="Q2160" i="1"/>
  <c r="P2160" i="1"/>
  <c r="Q822" i="1"/>
  <c r="P822" i="1"/>
  <c r="Q1462" i="1"/>
  <c r="P1462" i="1"/>
  <c r="P683" i="1"/>
  <c r="Q683" i="1"/>
  <c r="P647" i="1"/>
  <c r="Q647" i="1"/>
  <c r="Q581" i="1"/>
  <c r="P581" i="1"/>
  <c r="P1279" i="1"/>
  <c r="Q1279" i="1"/>
  <c r="P587" i="1"/>
  <c r="Q587" i="1"/>
  <c r="P1745" i="1"/>
  <c r="Q1745" i="1"/>
  <c r="Q1007" i="1"/>
  <c r="P1007" i="1"/>
  <c r="P969" i="1"/>
  <c r="Q969" i="1"/>
  <c r="P2519" i="1"/>
  <c r="Q2519" i="1"/>
  <c r="Q1759" i="1"/>
  <c r="P1759" i="1"/>
  <c r="P941" i="1"/>
  <c r="Q941" i="1"/>
  <c r="P2363" i="1"/>
  <c r="Q2363" i="1"/>
  <c r="Q1069" i="1"/>
  <c r="P1069" i="1"/>
  <c r="P791" i="1"/>
  <c r="Q791" i="1"/>
  <c r="Q2345" i="1"/>
  <c r="P2345" i="1"/>
  <c r="P2400" i="1"/>
  <c r="Q2400" i="1"/>
  <c r="P1865" i="1"/>
  <c r="Q1865" i="1"/>
  <c r="P1001" i="1"/>
  <c r="Q1001" i="1"/>
  <c r="Q1241" i="1"/>
  <c r="P1241" i="1"/>
  <c r="Q2479" i="1"/>
  <c r="P2479" i="1"/>
  <c r="P2113" i="1"/>
  <c r="Q2113" i="1"/>
  <c r="Q620" i="1"/>
  <c r="P620" i="1"/>
  <c r="Q1917" i="1"/>
  <c r="P1917" i="1"/>
  <c r="Q2043" i="1"/>
  <c r="P2043" i="1"/>
  <c r="Q2174" i="1"/>
  <c r="P2174" i="1"/>
  <c r="Q1888" i="1"/>
  <c r="P1888" i="1"/>
  <c r="P1420" i="1"/>
  <c r="Q1420" i="1"/>
  <c r="Q1290" i="1"/>
  <c r="P1290" i="1"/>
  <c r="Q832" i="1"/>
  <c r="P832" i="1"/>
  <c r="P2372" i="1"/>
  <c r="Q2372" i="1"/>
  <c r="P2468" i="1"/>
  <c r="Q2468" i="1"/>
  <c r="P2280" i="1"/>
  <c r="Q2280" i="1"/>
  <c r="P2442" i="1"/>
  <c r="Q2442" i="1"/>
  <c r="Q2020" i="1"/>
  <c r="P2020" i="1"/>
  <c r="Q1474" i="1"/>
  <c r="P1474" i="1"/>
  <c r="Q2085" i="1"/>
  <c r="P2085" i="1"/>
  <c r="Q1506" i="1"/>
  <c r="P1506" i="1"/>
  <c r="Q871" i="1"/>
  <c r="P871" i="1"/>
  <c r="P2202" i="1"/>
  <c r="Q2202" i="1"/>
  <c r="Q864" i="1"/>
  <c r="P864" i="1"/>
  <c r="Q1358" i="1"/>
  <c r="P1358" i="1"/>
  <c r="Q2269" i="1"/>
  <c r="P2269" i="1"/>
  <c r="Q2309" i="1"/>
  <c r="P2309" i="1"/>
  <c r="Q1111" i="1"/>
  <c r="P1111" i="1"/>
  <c r="Q2461" i="1"/>
  <c r="P2461" i="1"/>
  <c r="P2258" i="1"/>
  <c r="Q2258" i="1"/>
  <c r="Q2234" i="1"/>
  <c r="P2234" i="1"/>
  <c r="P1587" i="1"/>
  <c r="Q1587" i="1"/>
  <c r="Q737" i="1"/>
  <c r="P737" i="1"/>
  <c r="Q1408" i="1"/>
  <c r="P1408" i="1"/>
  <c r="Q1613" i="1"/>
  <c r="P1613" i="1"/>
  <c r="P763" i="1"/>
  <c r="Q763" i="1"/>
  <c r="P799" i="1"/>
  <c r="Q799" i="1"/>
  <c r="Q1708" i="1"/>
  <c r="P1708" i="1"/>
  <c r="P1014" i="1"/>
  <c r="Q1014" i="1"/>
  <c r="P662" i="1"/>
  <c r="Q662" i="1"/>
  <c r="P1825" i="1"/>
  <c r="Q1825" i="1"/>
  <c r="P1395" i="1"/>
  <c r="Q1395" i="1"/>
  <c r="Q2115" i="1"/>
  <c r="P2115" i="1"/>
  <c r="P1153" i="1"/>
  <c r="Q1153" i="1"/>
  <c r="P2154" i="1"/>
  <c r="Q2154" i="1"/>
  <c r="P1129" i="1"/>
  <c r="Q1129" i="1"/>
  <c r="P658" i="1"/>
  <c r="Q658" i="1"/>
  <c r="Q1767" i="1"/>
  <c r="P1767" i="1"/>
  <c r="Q1842" i="1"/>
  <c r="P1842" i="1"/>
  <c r="P2226" i="1"/>
  <c r="Q2226" i="1"/>
  <c r="P1947" i="1"/>
  <c r="Q1947" i="1"/>
  <c r="P1828" i="1"/>
  <c r="Q1828" i="1"/>
  <c r="Q2140" i="1"/>
  <c r="P2140" i="1"/>
  <c r="P1107" i="1"/>
  <c r="Q1107" i="1"/>
  <c r="Q2453" i="1"/>
  <c r="P2453" i="1"/>
  <c r="Q1542" i="1"/>
  <c r="P1542" i="1"/>
  <c r="Q1629" i="1"/>
  <c r="P1629" i="1"/>
  <c r="P919" i="1"/>
  <c r="Q919" i="1"/>
  <c r="P1951" i="1"/>
  <c r="Q1951" i="1"/>
  <c r="P2248" i="1"/>
  <c r="Q2248" i="1"/>
  <c r="P2544" i="1"/>
  <c r="Q2544" i="1"/>
  <c r="P2492" i="1"/>
  <c r="Q2492" i="1"/>
  <c r="P2200" i="1"/>
  <c r="Q2200" i="1"/>
  <c r="Q2072" i="1"/>
  <c r="P2072" i="1"/>
  <c r="P2175" i="1"/>
  <c r="Q2175" i="1"/>
  <c r="Q2184" i="1"/>
  <c r="P2184" i="1"/>
  <c r="P1841" i="1"/>
  <c r="Q1841" i="1"/>
  <c r="P2496" i="1"/>
  <c r="Q2496" i="1"/>
  <c r="P1632" i="1"/>
  <c r="Q1632" i="1"/>
  <c r="P2476" i="1"/>
  <c r="Q2476" i="1"/>
  <c r="P1429" i="1"/>
  <c r="Q1429" i="1"/>
  <c r="Q839" i="1"/>
  <c r="P839" i="1"/>
  <c r="P902" i="1"/>
  <c r="Q902" i="1"/>
  <c r="Q2172" i="1"/>
  <c r="P2172" i="1"/>
  <c r="P2475" i="1"/>
  <c r="Q2475" i="1"/>
  <c r="P1086" i="1"/>
  <c r="Q1086" i="1"/>
  <c r="P1976" i="1"/>
  <c r="Q1976" i="1"/>
  <c r="Q961" i="1"/>
  <c r="P961" i="1"/>
  <c r="Q1368" i="1"/>
  <c r="P1368" i="1"/>
  <c r="P913" i="1"/>
  <c r="Q913" i="1"/>
  <c r="P2082" i="1"/>
  <c r="Q2082" i="1"/>
  <c r="Q1949" i="1"/>
  <c r="P1949" i="1"/>
  <c r="Q598" i="1"/>
  <c r="P598" i="1"/>
  <c r="Q1676" i="1"/>
  <c r="P1676" i="1"/>
  <c r="Q959" i="1"/>
  <c r="P959" i="1"/>
  <c r="P1081" i="1"/>
  <c r="Q1081" i="1"/>
  <c r="P2316" i="1"/>
  <c r="Q2316" i="1"/>
  <c r="Q835" i="1"/>
  <c r="P835" i="1"/>
  <c r="P2493" i="1"/>
  <c r="Q2493" i="1"/>
  <c r="Q2310" i="1"/>
  <c r="P2310" i="1"/>
  <c r="P1351" i="1"/>
  <c r="Q1351" i="1"/>
  <c r="Q882" i="1"/>
  <c r="P882" i="1"/>
  <c r="Q2313" i="1"/>
  <c r="P2313" i="1"/>
  <c r="Q2331" i="1"/>
  <c r="P2331" i="1"/>
  <c r="P1229" i="1"/>
  <c r="Q1229" i="1"/>
  <c r="P1788" i="1"/>
  <c r="Q1788" i="1"/>
  <c r="P1275" i="1"/>
  <c r="Q1275" i="1"/>
  <c r="Q1224" i="1"/>
  <c r="P1224" i="1"/>
  <c r="P2480" i="1"/>
  <c r="Q2480" i="1"/>
  <c r="Q2239" i="1"/>
  <c r="P2239" i="1"/>
  <c r="P2440" i="1"/>
  <c r="Q2440" i="1"/>
  <c r="P2222" i="1"/>
  <c r="Q2222" i="1"/>
  <c r="P1167" i="1"/>
  <c r="Q1167" i="1"/>
  <c r="P1463" i="1"/>
  <c r="Q1463" i="1"/>
  <c r="P1056" i="1"/>
  <c r="Q1056" i="1"/>
  <c r="Q1845" i="1"/>
  <c r="P1845" i="1"/>
  <c r="Q750" i="1"/>
  <c r="P750" i="1"/>
  <c r="P1935" i="1"/>
  <c r="Q1935" i="1"/>
  <c r="P924" i="1"/>
  <c r="Q924" i="1"/>
  <c r="P2403" i="1"/>
  <c r="Q2403" i="1"/>
  <c r="Q1514" i="1"/>
  <c r="P1514" i="1"/>
  <c r="P1590" i="1"/>
  <c r="Q1590" i="1"/>
  <c r="Q834" i="1"/>
  <c r="P834" i="1"/>
  <c r="P2464" i="1"/>
  <c r="Q2464" i="1"/>
  <c r="P844" i="1"/>
  <c r="Q844" i="1"/>
  <c r="P2437" i="1"/>
  <c r="Q2437" i="1"/>
  <c r="P1464" i="1"/>
  <c r="Q1464" i="1"/>
  <c r="P1581" i="1"/>
  <c r="Q1581" i="1"/>
  <c r="P721" i="1"/>
  <c r="Q721" i="1"/>
  <c r="Q678" i="1"/>
  <c r="P678" i="1"/>
  <c r="Q1779" i="1"/>
  <c r="P1779" i="1"/>
  <c r="Q950" i="1"/>
  <c r="P950" i="1"/>
  <c r="P2217" i="1"/>
  <c r="Q2217" i="1"/>
  <c r="Q1364" i="1"/>
  <c r="P1364" i="1"/>
  <c r="Q911" i="1"/>
  <c r="P911" i="1"/>
  <c r="P1211" i="1"/>
  <c r="Q1211" i="1"/>
  <c r="P804" i="1"/>
  <c r="Q804" i="1"/>
  <c r="P1159" i="1"/>
  <c r="Q1159" i="1"/>
  <c r="Q664" i="1"/>
  <c r="P664" i="1"/>
  <c r="P730" i="1"/>
  <c r="Q730" i="1"/>
  <c r="Q1704" i="1"/>
  <c r="P1704" i="1"/>
  <c r="Q975" i="1"/>
  <c r="P975" i="1"/>
  <c r="P2466" i="1"/>
  <c r="Q2466" i="1"/>
  <c r="P2240" i="1"/>
  <c r="Q2240" i="1"/>
  <c r="Q1422" i="1"/>
  <c r="P1422" i="1"/>
  <c r="P1734" i="1"/>
  <c r="Q1734" i="1"/>
  <c r="P2014" i="1"/>
  <c r="Q2014" i="1"/>
  <c r="P1145" i="1"/>
  <c r="Q1145" i="1"/>
  <c r="Q684" i="1"/>
  <c r="P684" i="1"/>
  <c r="P1521" i="1"/>
  <c r="Q1521" i="1"/>
  <c r="Q893" i="1"/>
  <c r="P893" i="1"/>
  <c r="P616" i="1"/>
  <c r="Q616" i="1"/>
  <c r="Q2059" i="1"/>
  <c r="P2059" i="1"/>
  <c r="Q625" i="1"/>
  <c r="P625" i="1"/>
  <c r="Q753" i="1"/>
  <c r="P753" i="1"/>
  <c r="P2194" i="1"/>
  <c r="Q2194" i="1"/>
  <c r="Q1846" i="1"/>
  <c r="P1846" i="1"/>
  <c r="P2494" i="1"/>
  <c r="Q2494" i="1"/>
  <c r="Q2185" i="1"/>
  <c r="P2185" i="1"/>
  <c r="P2395" i="1"/>
  <c r="Q2395" i="1"/>
  <c r="Q578" i="1"/>
  <c r="P578" i="1"/>
  <c r="P1863" i="1"/>
  <c r="Q1863" i="1"/>
  <c r="P1218" i="1"/>
  <c r="Q1218" i="1"/>
  <c r="Q740" i="1"/>
  <c r="P740" i="1"/>
  <c r="P1655" i="1"/>
  <c r="Q1655" i="1"/>
  <c r="P974" i="1"/>
  <c r="Q974" i="1"/>
  <c r="P838" i="1"/>
  <c r="Q838" i="1"/>
  <c r="P2397" i="1"/>
  <c r="Q2397" i="1"/>
  <c r="P651" i="1"/>
  <c r="Q651" i="1"/>
  <c r="P602" i="1"/>
  <c r="Q602" i="1"/>
  <c r="Q630" i="1"/>
  <c r="P630" i="1"/>
  <c r="Q1560" i="1"/>
  <c r="P1560" i="1"/>
  <c r="P733" i="1"/>
  <c r="Q733" i="1"/>
  <c r="P2394" i="1"/>
  <c r="Q2394" i="1"/>
  <c r="Q1434" i="1"/>
  <c r="P1434" i="1"/>
  <c r="Q2187" i="1"/>
  <c r="P2187" i="1"/>
  <c r="P1768" i="1"/>
  <c r="Q1768" i="1"/>
  <c r="P748" i="1"/>
  <c r="Q748" i="1"/>
  <c r="P2288" i="1"/>
  <c r="Q2288" i="1"/>
  <c r="Q1830" i="1"/>
  <c r="P1830" i="1"/>
  <c r="Q2107" i="1"/>
  <c r="P2107" i="1"/>
  <c r="P996" i="1"/>
  <c r="Q996" i="1"/>
  <c r="P1765" i="1"/>
  <c r="Q1765" i="1"/>
  <c r="P1239" i="1"/>
  <c r="Q1239" i="1"/>
  <c r="Q1380" i="1"/>
  <c r="P1380" i="1"/>
  <c r="Q657" i="1"/>
  <c r="P657" i="1"/>
  <c r="P607" i="1"/>
  <c r="Q607" i="1"/>
  <c r="P1353" i="1"/>
  <c r="Q1353" i="1"/>
  <c r="P2376" i="1"/>
  <c r="Q2376" i="1"/>
  <c r="P1685" i="1"/>
  <c r="Q1685" i="1"/>
  <c r="P1606" i="1"/>
  <c r="Q1606" i="1"/>
  <c r="Q1177" i="1"/>
  <c r="P1177" i="1"/>
  <c r="Q1943" i="1"/>
  <c r="P1943" i="1"/>
  <c r="P858" i="1"/>
  <c r="Q858" i="1"/>
  <c r="P2000" i="1"/>
  <c r="Q2000" i="1"/>
  <c r="P982" i="1"/>
  <c r="Q982" i="1"/>
  <c r="P2473" i="1"/>
  <c r="Q2473" i="1"/>
  <c r="P1600" i="1"/>
  <c r="Q1600" i="1"/>
  <c r="P1677" i="1"/>
  <c r="Q1677" i="1"/>
  <c r="Q769" i="1"/>
  <c r="P769" i="1"/>
  <c r="Q866" i="1"/>
  <c r="P866" i="1"/>
  <c r="Q1401" i="1"/>
  <c r="P1401" i="1"/>
  <c r="P1978" i="1"/>
  <c r="Q1978" i="1"/>
  <c r="P964" i="1"/>
  <c r="Q964" i="1"/>
  <c r="P2312" i="1"/>
  <c r="Q2312" i="1"/>
  <c r="P1431" i="1"/>
  <c r="Q1431" i="1"/>
  <c r="P1461" i="1"/>
  <c r="Q1461" i="1"/>
  <c r="Q1479" i="1"/>
  <c r="P1479" i="1"/>
  <c r="P2191" i="1"/>
  <c r="Q2191" i="1"/>
  <c r="P1805" i="1"/>
  <c r="Q1805" i="1"/>
  <c r="P2048" i="1"/>
  <c r="Q2048" i="1"/>
  <c r="Q2385" i="1"/>
  <c r="P2385" i="1"/>
  <c r="P869" i="1"/>
  <c r="Q869" i="1"/>
  <c r="Q1574" i="1"/>
  <c r="P1574" i="1"/>
  <c r="Q1413" i="1"/>
  <c r="P1413" i="1"/>
  <c r="Q1939" i="1"/>
  <c r="P1939" i="1"/>
  <c r="P1633" i="1"/>
  <c r="Q1633" i="1"/>
  <c r="Q2351" i="1"/>
  <c r="P2351" i="1"/>
  <c r="P1393" i="1"/>
  <c r="Q1393" i="1"/>
  <c r="Q2284" i="1"/>
  <c r="P2284" i="1"/>
  <c r="P1295" i="1"/>
  <c r="Q1295" i="1"/>
  <c r="Q720" i="1"/>
  <c r="P720" i="1"/>
  <c r="Q680" i="1"/>
  <c r="P680" i="1"/>
  <c r="P2015" i="1"/>
  <c r="Q2015" i="1"/>
  <c r="P2536" i="1"/>
  <c r="Q2536" i="1"/>
  <c r="P815" i="1"/>
  <c r="Q815" i="1"/>
  <c r="Q760" i="1"/>
  <c r="P760" i="1"/>
  <c r="Q2327" i="1"/>
  <c r="P2327" i="1"/>
  <c r="P1210" i="1"/>
  <c r="Q1210" i="1"/>
  <c r="P2134" i="1"/>
  <c r="Q2134" i="1"/>
  <c r="P1561" i="1"/>
  <c r="Q1561" i="1"/>
  <c r="Q1814" i="1"/>
  <c r="P1814" i="1"/>
  <c r="P2344" i="1"/>
  <c r="Q2344" i="1"/>
  <c r="Q1563" i="1"/>
  <c r="P1563" i="1"/>
  <c r="P828" i="1"/>
  <c r="Q828" i="1"/>
  <c r="Q885" i="1"/>
  <c r="P885" i="1"/>
  <c r="Q2155" i="1"/>
  <c r="P2155" i="1"/>
  <c r="P2487" i="1"/>
  <c r="Q2487" i="1"/>
  <c r="Q967" i="1"/>
  <c r="P967" i="1"/>
  <c r="P1824" i="1"/>
  <c r="Q1824" i="1"/>
  <c r="P1202" i="1"/>
  <c r="Q1202" i="1"/>
  <c r="Q2339" i="1"/>
  <c r="P2339" i="1"/>
  <c r="Q1993" i="1"/>
  <c r="P1993" i="1"/>
  <c r="P2141" i="1"/>
  <c r="Q2141" i="1"/>
  <c r="Q2542" i="1"/>
  <c r="P2542" i="1"/>
  <c r="Q1672" i="1"/>
  <c r="P1672" i="1"/>
  <c r="P1136" i="1"/>
  <c r="Q1136" i="1"/>
  <c r="Q1043" i="1"/>
  <c r="P1043" i="1"/>
  <c r="Q2301" i="1"/>
  <c r="P2301" i="1"/>
  <c r="P2524" i="1"/>
  <c r="Q2524" i="1"/>
  <c r="Q1885" i="1"/>
  <c r="P1885" i="1"/>
  <c r="Q1843" i="1"/>
  <c r="P1843" i="1"/>
  <c r="P2090" i="1"/>
  <c r="Q2090" i="1"/>
  <c r="P1125" i="1"/>
  <c r="Q1125" i="1"/>
  <c r="Q726" i="1"/>
  <c r="P726" i="1"/>
  <c r="Q1339" i="1"/>
  <c r="P1339" i="1"/>
  <c r="P2253" i="1"/>
  <c r="Q2253" i="1"/>
  <c r="P1777" i="1"/>
  <c r="Q1777" i="1"/>
  <c r="P765" i="1"/>
  <c r="Q765" i="1"/>
  <c r="P2224" i="1"/>
  <c r="Q2224" i="1"/>
  <c r="Q1402" i="1"/>
  <c r="P1402" i="1"/>
  <c r="Q1418" i="1"/>
  <c r="P1418" i="1"/>
  <c r="P638" i="1"/>
  <c r="Q638" i="1"/>
  <c r="Q2311" i="1"/>
  <c r="P2311" i="1"/>
  <c r="P672" i="1"/>
  <c r="Q672" i="1"/>
  <c r="P2317" i="1"/>
  <c r="Q2317" i="1"/>
  <c r="P2406" i="1"/>
  <c r="Q2406" i="1"/>
  <c r="Q1315" i="1"/>
  <c r="P1315" i="1"/>
  <c r="P1130" i="1"/>
  <c r="Q1130" i="1"/>
  <c r="P2410" i="1"/>
  <c r="Q2410" i="1"/>
  <c r="P1303" i="1"/>
  <c r="Q1303" i="1"/>
  <c r="P676" i="1"/>
  <c r="Q676" i="1"/>
  <c r="P2052" i="1"/>
  <c r="Q2052" i="1"/>
  <c r="P1209" i="1"/>
  <c r="Q1209" i="1"/>
  <c r="P788" i="1"/>
  <c r="Q788" i="1"/>
  <c r="Q1089" i="1"/>
  <c r="P1089" i="1"/>
  <c r="P702" i="1"/>
  <c r="Q702" i="1"/>
  <c r="P1020" i="1"/>
  <c r="Q1020" i="1"/>
  <c r="P980" i="1"/>
  <c r="Q980" i="1"/>
  <c r="P1041" i="1"/>
  <c r="Q1041" i="1"/>
  <c r="Q2120" i="1"/>
  <c r="P2120" i="1"/>
  <c r="P968" i="1"/>
  <c r="Q968" i="1"/>
  <c r="P2166" i="1"/>
  <c r="Q2166" i="1"/>
  <c r="Q1717" i="1"/>
  <c r="P1717" i="1"/>
  <c r="P2292" i="1"/>
  <c r="Q2292" i="1"/>
  <c r="P698" i="1"/>
  <c r="Q698" i="1"/>
  <c r="Q1518" i="1"/>
  <c r="P1518" i="1"/>
  <c r="Q985" i="1"/>
  <c r="P985" i="1"/>
  <c r="Q1404" i="1"/>
  <c r="P1404" i="1"/>
  <c r="Q1483" i="1"/>
  <c r="P1483" i="1"/>
  <c r="Q2295" i="1"/>
  <c r="P2295" i="1"/>
  <c r="Q2506" i="1"/>
  <c r="P2506" i="1"/>
  <c r="P1343" i="1"/>
  <c r="Q1343" i="1"/>
  <c r="P2472" i="1"/>
  <c r="Q2472" i="1"/>
  <c r="Q1703" i="1"/>
  <c r="P1703" i="1"/>
  <c r="Q930" i="1"/>
  <c r="P930" i="1"/>
  <c r="P1261" i="1"/>
  <c r="Q1261" i="1"/>
  <c r="P2162" i="1"/>
  <c r="Q2162" i="1"/>
  <c r="P767" i="1"/>
  <c r="Q767" i="1"/>
  <c r="P876" i="1"/>
  <c r="Q876" i="1"/>
  <c r="P891" i="1"/>
  <c r="Q891" i="1"/>
  <c r="P1556" i="1"/>
  <c r="Q1556" i="1"/>
  <c r="Q1054" i="1"/>
  <c r="P1054" i="1"/>
  <c r="Q1782" i="1"/>
  <c r="P1782" i="1"/>
  <c r="Q1649" i="1"/>
  <c r="P1649" i="1"/>
  <c r="P1868" i="1"/>
  <c r="Q1868" i="1"/>
  <c r="P925" i="1"/>
  <c r="Q925" i="1"/>
  <c r="P764" i="1"/>
  <c r="Q764" i="1"/>
  <c r="P1082" i="1"/>
  <c r="Q1082" i="1"/>
  <c r="P884" i="1"/>
  <c r="Q884" i="1"/>
  <c r="Q1009" i="1"/>
  <c r="P1009" i="1"/>
  <c r="P2026" i="1"/>
  <c r="Q2026" i="1"/>
  <c r="P789" i="1"/>
  <c r="Q789" i="1"/>
  <c r="Q1882" i="1"/>
  <c r="P1882" i="1"/>
  <c r="Q2151" i="1"/>
  <c r="P2151" i="1"/>
  <c r="P905" i="1"/>
  <c r="Q905" i="1"/>
  <c r="P1031" i="1"/>
  <c r="Q1031" i="1"/>
  <c r="P2483" i="1"/>
  <c r="Q2483" i="1"/>
  <c r="P2064" i="1"/>
  <c r="Q2064" i="1"/>
  <c r="Q1447" i="1"/>
  <c r="P1447" i="1"/>
  <c r="P1900" i="1"/>
  <c r="Q1900" i="1"/>
  <c r="P2477" i="1"/>
  <c r="Q2477" i="1"/>
  <c r="P1628" i="1"/>
  <c r="Q1628" i="1"/>
  <c r="P1073" i="1"/>
  <c r="Q1073" i="1"/>
  <c r="Q1165" i="1"/>
  <c r="P1165" i="1"/>
  <c r="P2433" i="1"/>
  <c r="Q2433" i="1"/>
  <c r="P2547" i="1"/>
  <c r="Q2547" i="1"/>
  <c r="P2198" i="1"/>
  <c r="Q2198" i="1"/>
  <c r="P2051" i="1"/>
  <c r="Q2051" i="1"/>
  <c r="Q714" i="1"/>
  <c r="P714" i="1"/>
  <c r="P1273" i="1"/>
  <c r="Q1273" i="1"/>
  <c r="P873" i="1"/>
  <c r="Q873" i="1"/>
  <c r="Q1610" i="1"/>
  <c r="P1610" i="1"/>
  <c r="P2522" i="1"/>
  <c r="Q2522" i="1"/>
  <c r="P1861" i="1"/>
  <c r="Q1861" i="1"/>
  <c r="Q853" i="1"/>
  <c r="P853" i="1"/>
  <c r="Q2334" i="1"/>
  <c r="P2334" i="1"/>
  <c r="P1445" i="1"/>
  <c r="Q1445" i="1"/>
  <c r="P1505" i="1"/>
  <c r="Q1505" i="1"/>
  <c r="Q2321" i="1"/>
  <c r="P2321" i="1"/>
  <c r="P2380" i="1"/>
  <c r="Q2380" i="1"/>
  <c r="Q1113" i="1"/>
  <c r="P1113" i="1"/>
  <c r="Q1834" i="1"/>
  <c r="P1834" i="1"/>
  <c r="P682" i="1"/>
  <c r="Q682" i="1"/>
  <c r="Q2137" i="1"/>
  <c r="P2137" i="1"/>
  <c r="P1293" i="1"/>
  <c r="Q1293" i="1"/>
  <c r="P1352" i="1"/>
  <c r="Q1352" i="1"/>
  <c r="P2079" i="1"/>
  <c r="Q2079" i="1"/>
  <c r="Q1487" i="1"/>
  <c r="P1487" i="1"/>
  <c r="Q1589" i="1"/>
  <c r="P1589" i="1"/>
  <c r="P2371" i="1"/>
  <c r="Q2371" i="1"/>
  <c r="P836" i="1"/>
  <c r="Q836" i="1"/>
  <c r="P1192" i="1"/>
  <c r="Q1192" i="1"/>
  <c r="P802" i="1"/>
  <c r="Q802" i="1"/>
  <c r="Q583" i="1"/>
  <c r="P583" i="1"/>
  <c r="Q1795" i="1"/>
  <c r="P1795" i="1"/>
  <c r="Q1332" i="1"/>
  <c r="P1332" i="1"/>
  <c r="P2081" i="1"/>
  <c r="Q2081" i="1"/>
  <c r="Q1106" i="1"/>
  <c r="P1106" i="1"/>
  <c r="P2127" i="1"/>
  <c r="Q2127" i="1"/>
  <c r="P1091" i="1"/>
  <c r="Q1091" i="1"/>
  <c r="Q633" i="1"/>
  <c r="P633" i="1"/>
  <c r="Q1691" i="1"/>
  <c r="P1691" i="1"/>
  <c r="P1803" i="1"/>
  <c r="Q1803" i="1"/>
  <c r="Q1760" i="1"/>
  <c r="P1760" i="1"/>
  <c r="Q2489" i="1"/>
  <c r="P2489" i="1"/>
  <c r="Q2533" i="1"/>
  <c r="P2533" i="1"/>
  <c r="P692" i="1"/>
  <c r="Q692" i="1"/>
  <c r="Q992" i="1"/>
  <c r="P992" i="1"/>
  <c r="Q1982" i="1"/>
  <c r="P1982" i="1"/>
  <c r="Q1100" i="1"/>
  <c r="P1100" i="1"/>
  <c r="Q1623" i="1"/>
  <c r="P1623" i="1"/>
  <c r="Q2451" i="1"/>
  <c r="P2451" i="1"/>
  <c r="P1425" i="1"/>
  <c r="Q1425" i="1"/>
  <c r="P716" i="1"/>
  <c r="Q716" i="1"/>
  <c r="Q661" i="1"/>
  <c r="P661" i="1"/>
  <c r="Q2004" i="1"/>
  <c r="P2004" i="1"/>
  <c r="P2022" i="1"/>
  <c r="Q2022" i="1"/>
  <c r="Q875" i="1"/>
  <c r="P875" i="1"/>
  <c r="Q2511" i="1"/>
  <c r="P2511" i="1"/>
  <c r="Q927" i="1"/>
  <c r="P927" i="1"/>
  <c r="Q2109" i="1"/>
  <c r="P2109" i="1"/>
  <c r="Q1529" i="1"/>
  <c r="P1529" i="1"/>
  <c r="Q1936" i="1"/>
  <c r="P1936" i="1"/>
  <c r="Q2299" i="1"/>
  <c r="P2299" i="1"/>
  <c r="P1540" i="1"/>
  <c r="Q1540" i="1"/>
  <c r="P954" i="1"/>
  <c r="Q954" i="1"/>
  <c r="Q868" i="1"/>
  <c r="P868" i="1"/>
  <c r="P2143" i="1"/>
  <c r="Q2143" i="1"/>
  <c r="Q1667" i="1"/>
  <c r="P1667" i="1"/>
  <c r="P2388" i="1"/>
  <c r="Q2388" i="1"/>
  <c r="P898" i="1"/>
  <c r="Q898" i="1"/>
  <c r="P1915" i="1"/>
  <c r="Q1915" i="1"/>
  <c r="Q803" i="1"/>
  <c r="P803" i="1"/>
  <c r="Q2470" i="1"/>
  <c r="P2470" i="1"/>
  <c r="P1011" i="1"/>
  <c r="Q1011" i="1"/>
  <c r="P1912" i="1"/>
  <c r="Q1912" i="1"/>
  <c r="Q1526" i="1"/>
  <c r="P1526" i="1"/>
  <c r="Q640" i="1"/>
  <c r="P640" i="1"/>
  <c r="Q2060" i="1"/>
  <c r="P2060" i="1"/>
  <c r="P1255" i="1"/>
  <c r="Q1255" i="1"/>
  <c r="P1296" i="1"/>
  <c r="Q1296" i="1"/>
  <c r="Q1728" i="1"/>
  <c r="P1728" i="1"/>
  <c r="Q2181" i="1"/>
  <c r="P2181" i="1"/>
  <c r="Q928" i="1"/>
  <c r="P928" i="1"/>
  <c r="Q1376" i="1"/>
  <c r="P1376" i="1"/>
  <c r="Q1908" i="1"/>
  <c r="P1908" i="1"/>
  <c r="P1166" i="1"/>
  <c r="Q1166" i="1"/>
  <c r="Q843" i="1"/>
  <c r="P843" i="1"/>
  <c r="Q1896" i="1"/>
  <c r="P1896" i="1"/>
  <c r="Q1004" i="1"/>
  <c r="P1004" i="1"/>
  <c r="Q2242" i="1"/>
  <c r="P2242" i="1"/>
  <c r="Q1909" i="1"/>
  <c r="P1909" i="1"/>
  <c r="P1048" i="1"/>
  <c r="Q1048" i="1"/>
  <c r="P699" i="1"/>
  <c r="Q699" i="1"/>
  <c r="Q916" i="1"/>
  <c r="P916" i="1"/>
  <c r="P591" i="1"/>
  <c r="Q591" i="1"/>
  <c r="P920" i="1"/>
  <c r="Q920" i="1"/>
  <c r="P1357" i="1"/>
  <c r="Q1357" i="1"/>
  <c r="P1471" i="1"/>
  <c r="Q1471" i="1"/>
  <c r="P649" i="1"/>
  <c r="Q649" i="1"/>
  <c r="Q1710" i="1"/>
  <c r="P1710" i="1"/>
  <c r="Q2291" i="1"/>
  <c r="P2291" i="1"/>
  <c r="P2330" i="1"/>
  <c r="Q2330" i="1"/>
  <c r="P2068" i="1"/>
  <c r="Q2068" i="1"/>
  <c r="Q1884" i="1"/>
  <c r="P1884" i="1"/>
  <c r="Q1399" i="1"/>
  <c r="P1399" i="1"/>
  <c r="P614" i="1"/>
  <c r="Q614" i="1"/>
  <c r="P2021" i="1"/>
  <c r="Q2021" i="1"/>
  <c r="P2192" i="1"/>
  <c r="Q2192" i="1"/>
  <c r="P1650" i="1"/>
  <c r="Q1650" i="1"/>
  <c r="Q1890" i="1"/>
  <c r="P1890" i="1"/>
  <c r="Q2276" i="1"/>
  <c r="P2276" i="1"/>
  <c r="P2552" i="1"/>
  <c r="Q2552" i="1"/>
  <c r="P1829" i="1"/>
  <c r="Q1829" i="1"/>
  <c r="Q1751" i="1"/>
  <c r="P1751" i="1"/>
  <c r="P1127" i="1"/>
  <c r="Q1127" i="1"/>
  <c r="Q1213" i="1"/>
  <c r="P1213" i="1"/>
  <c r="Q903" i="1"/>
  <c r="P903" i="1"/>
  <c r="Q2035" i="1"/>
  <c r="P2035" i="1"/>
  <c r="Q1446" i="1"/>
  <c r="P1446" i="1"/>
  <c r="Q670" i="1"/>
  <c r="P670" i="1"/>
  <c r="P2054" i="1"/>
  <c r="Q2054" i="1"/>
  <c r="P1484" i="1"/>
  <c r="Q1484" i="1"/>
  <c r="P1223" i="1"/>
  <c r="Q1223" i="1"/>
  <c r="P1078" i="1"/>
  <c r="Q1078" i="1"/>
  <c r="P1186" i="1"/>
  <c r="Q1186" i="1"/>
  <c r="P1189" i="1"/>
  <c r="Q1189" i="1"/>
  <c r="P1377" i="1"/>
  <c r="Q1377" i="1"/>
  <c r="P2116" i="1"/>
  <c r="Q2116" i="1"/>
  <c r="Q1643" i="1"/>
  <c r="P1643" i="1"/>
  <c r="P1962" i="1"/>
  <c r="Q1962" i="1"/>
  <c r="P2557" i="1"/>
  <c r="Q2557" i="1"/>
  <c r="Q2212" i="1"/>
  <c r="P2212" i="1"/>
  <c r="Q2426" i="1"/>
  <c r="P2426" i="1"/>
  <c r="P2297" i="1"/>
  <c r="Q2297" i="1"/>
  <c r="P1932" i="1"/>
  <c r="Q1932" i="1"/>
  <c r="Q709" i="1"/>
  <c r="P709" i="1"/>
  <c r="Q1747" i="1"/>
  <c r="P1747" i="1"/>
  <c r="P2548" i="1"/>
  <c r="Q2548" i="1"/>
  <c r="P1504" i="1"/>
  <c r="Q1504" i="1"/>
  <c r="P904" i="1"/>
  <c r="Q904" i="1"/>
  <c r="P1002" i="1"/>
  <c r="Q1002" i="1"/>
  <c r="P2272" i="1"/>
  <c r="Q2272" i="1"/>
  <c r="Q2341" i="1"/>
  <c r="P2341" i="1"/>
  <c r="P1508" i="1"/>
  <c r="Q1508" i="1"/>
  <c r="P1233" i="1"/>
  <c r="Q1233" i="1"/>
  <c r="Q1977" i="1"/>
  <c r="P1977" i="1"/>
  <c r="P917" i="1"/>
  <c r="Q917" i="1"/>
  <c r="P572" i="1"/>
  <c r="Q572" i="1"/>
  <c r="P1182" i="1"/>
  <c r="Q1182" i="1"/>
  <c r="P2087" i="1"/>
  <c r="Q2087" i="1"/>
  <c r="Q1639" i="1"/>
  <c r="P1639" i="1"/>
  <c r="P700" i="1"/>
  <c r="Q700" i="1"/>
  <c r="Q2157" i="1"/>
  <c r="P2157" i="1"/>
  <c r="P1333" i="1"/>
  <c r="Q1333" i="1"/>
  <c r="Q1370" i="1"/>
  <c r="P1370" i="1"/>
  <c r="P1736" i="1"/>
  <c r="Q1736" i="1"/>
  <c r="Q1847" i="1"/>
  <c r="P1847" i="1"/>
  <c r="Q841" i="1"/>
  <c r="P841" i="1"/>
  <c r="P1616" i="1"/>
  <c r="Q1616" i="1"/>
  <c r="Q570" i="1"/>
  <c r="P570" i="1"/>
  <c r="P1970" i="1"/>
  <c r="Q1970" i="1"/>
  <c r="Q1114" i="1"/>
  <c r="P1114" i="1"/>
  <c r="P1188" i="1"/>
  <c r="Q1188" i="1"/>
  <c r="Q1017" i="1"/>
  <c r="P1017" i="1"/>
  <c r="P2190" i="1"/>
  <c r="Q2190" i="1"/>
  <c r="P1247" i="1"/>
  <c r="Q1247" i="1"/>
  <c r="P2177" i="1"/>
  <c r="Q2177" i="1"/>
  <c r="P2336" i="1"/>
  <c r="Q2336" i="1"/>
  <c r="P2553" i="1"/>
  <c r="Q2553" i="1"/>
  <c r="P2314" i="1"/>
  <c r="Q2314" i="1"/>
  <c r="P1470" i="1"/>
  <c r="Q1470" i="1"/>
  <c r="Q1557" i="1"/>
  <c r="P1557" i="1"/>
  <c r="P1122" i="1"/>
  <c r="Q1122" i="1"/>
  <c r="P1910" i="1"/>
  <c r="Q1910" i="1"/>
  <c r="Q823" i="1"/>
  <c r="P823" i="1"/>
  <c r="P1959" i="1"/>
  <c r="Q1959" i="1"/>
  <c r="Q956" i="1"/>
  <c r="P956" i="1"/>
  <c r="P2446" i="1"/>
  <c r="Q2446" i="1"/>
  <c r="P1536" i="1"/>
  <c r="Q1536" i="1"/>
  <c r="P1625" i="1"/>
  <c r="Q1625" i="1"/>
  <c r="P1859" i="1"/>
  <c r="Q1859" i="1"/>
  <c r="P995" i="1"/>
  <c r="Q995" i="1"/>
  <c r="Q1000" i="1"/>
  <c r="P1000" i="1"/>
  <c r="P2024" i="1"/>
  <c r="Q2024" i="1"/>
  <c r="Q592" i="1"/>
  <c r="P592" i="1"/>
  <c r="P1836" i="1"/>
  <c r="Q1836" i="1"/>
  <c r="P2491" i="1"/>
  <c r="Q2491" i="1"/>
  <c r="Q1363" i="1"/>
  <c r="P1363" i="1"/>
  <c r="P2277" i="1"/>
  <c r="Q2277" i="1"/>
  <c r="P1272" i="1"/>
  <c r="Q1272" i="1"/>
  <c r="Q622" i="1"/>
  <c r="P622" i="1"/>
  <c r="Q1678" i="1"/>
  <c r="P1678" i="1"/>
  <c r="P1757" i="1"/>
  <c r="Q1757" i="1"/>
  <c r="P2419" i="1"/>
  <c r="Q2419" i="1"/>
  <c r="P1549" i="1"/>
  <c r="Q1549" i="1"/>
  <c r="Q1341" i="1"/>
  <c r="P1341" i="1"/>
  <c r="P2532" i="1"/>
  <c r="Q2532" i="1"/>
  <c r="Q1961" i="1"/>
  <c r="P1961" i="1"/>
  <c r="Q1087" i="1"/>
  <c r="P1087" i="1"/>
  <c r="Q1800" i="1"/>
  <c r="P1800" i="1"/>
  <c r="P2444" i="1"/>
  <c r="Q2444" i="1"/>
  <c r="Q1421" i="1"/>
  <c r="P1421" i="1"/>
  <c r="P711" i="1"/>
  <c r="Q711" i="1"/>
  <c r="Q627" i="1"/>
  <c r="P627" i="1"/>
  <c r="Q1997" i="1"/>
  <c r="P1997" i="1"/>
  <c r="P2230" i="1"/>
  <c r="Q2230" i="1"/>
  <c r="P2436" i="1"/>
  <c r="Q2436" i="1"/>
  <c r="P2264" i="1"/>
  <c r="Q2264" i="1"/>
  <c r="P1621" i="1"/>
  <c r="Q1621" i="1"/>
  <c r="P1245" i="1"/>
  <c r="Q1245" i="1"/>
  <c r="Q1921" i="1"/>
  <c r="P1921" i="1"/>
  <c r="P793" i="1"/>
  <c r="Q793" i="1"/>
  <c r="Q1432" i="1"/>
  <c r="P1432" i="1"/>
  <c r="P1289" i="1"/>
  <c r="Q1289" i="1"/>
  <c r="Q1735" i="1"/>
  <c r="P1735" i="1"/>
  <c r="P1945" i="1"/>
  <c r="Q1945" i="1"/>
  <c r="P1072" i="1"/>
  <c r="Q1072" i="1"/>
  <c r="P1154" i="1"/>
  <c r="Q1154" i="1"/>
  <c r="Q1594" i="1"/>
  <c r="P1594" i="1"/>
  <c r="Q2040" i="1"/>
  <c r="P2040" i="1"/>
  <c r="P2042" i="1"/>
  <c r="Q2042" i="1"/>
  <c r="P2377" i="1"/>
  <c r="Q2377" i="1"/>
  <c r="Q1249" i="1"/>
  <c r="P1249" i="1"/>
  <c r="Q908" i="1"/>
  <c r="P908" i="1"/>
  <c r="P2550" i="1"/>
  <c r="Q2550" i="1"/>
  <c r="Q1221" i="1"/>
  <c r="P1221" i="1"/>
  <c r="P807" i="1"/>
  <c r="Q807" i="1"/>
  <c r="P1974" i="1"/>
  <c r="Q1974" i="1"/>
  <c r="P1789" i="1"/>
  <c r="Q1789" i="1"/>
  <c r="Q935" i="1"/>
  <c r="P935" i="1"/>
  <c r="Q603" i="1"/>
  <c r="P603" i="1"/>
  <c r="Q743" i="1"/>
  <c r="P743" i="1"/>
  <c r="Q2390" i="1"/>
  <c r="P2390" i="1"/>
  <c r="P778" i="1"/>
  <c r="Q778" i="1"/>
  <c r="P1652" i="1"/>
  <c r="Q1652" i="1"/>
  <c r="Q1771" i="1"/>
  <c r="P1771" i="1"/>
  <c r="Q1228" i="1"/>
  <c r="P1228" i="1"/>
  <c r="P2268" i="1"/>
  <c r="Q2268" i="1"/>
  <c r="P1215" i="1"/>
  <c r="Q1215" i="1"/>
  <c r="Q1938" i="1"/>
  <c r="P1938" i="1"/>
  <c r="P2398" i="1"/>
  <c r="Q2398" i="1"/>
  <c r="P1065" i="1"/>
  <c r="Q1065" i="1"/>
  <c r="P2370" i="1"/>
  <c r="Q2370" i="1"/>
  <c r="P1729" i="1"/>
  <c r="Q1729" i="1"/>
  <c r="Q1264" i="1"/>
  <c r="P1264" i="1"/>
  <c r="Q2454" i="1"/>
  <c r="P2454" i="1"/>
  <c r="Q2091" i="1"/>
  <c r="P2091" i="1"/>
  <c r="Q2251" i="1"/>
  <c r="P2251" i="1"/>
  <c r="P2449" i="1"/>
  <c r="Q2449" i="1"/>
  <c r="P2322" i="1"/>
  <c r="Q2322" i="1"/>
  <c r="P1047" i="1"/>
  <c r="Q1047" i="1"/>
  <c r="Q2401" i="1"/>
  <c r="P2401" i="1"/>
  <c r="P1766" i="1"/>
  <c r="Q1766" i="1"/>
  <c r="P1477" i="1"/>
  <c r="Q1477" i="1"/>
  <c r="Q1607" i="1"/>
  <c r="P1607" i="1"/>
  <c r="P1301" i="1"/>
  <c r="Q1301" i="1"/>
  <c r="P2420" i="1"/>
  <c r="Q2420" i="1"/>
  <c r="P595" i="1"/>
  <c r="Q595" i="1"/>
  <c r="P1409" i="1"/>
  <c r="Q1409" i="1"/>
  <c r="P2502" i="1"/>
  <c r="Q2502" i="1"/>
  <c r="Q1232" i="1"/>
  <c r="P1232" i="1"/>
  <c r="P2058" i="1"/>
  <c r="Q2058" i="1"/>
  <c r="P906" i="1"/>
  <c r="Q906" i="1"/>
  <c r="Q1617" i="1"/>
  <c r="P1617" i="1"/>
  <c r="P1709" i="1"/>
  <c r="Q1709" i="1"/>
  <c r="P981" i="1"/>
  <c r="Q981" i="1"/>
  <c r="P2071" i="1"/>
  <c r="Q2071" i="1"/>
  <c r="P2484" i="1"/>
  <c r="Q2484" i="1"/>
  <c r="P1384" i="1"/>
  <c r="Q1384" i="1"/>
  <c r="P1860" i="1"/>
  <c r="Q1860" i="1"/>
  <c r="P1855" i="1"/>
  <c r="Q1855" i="1"/>
  <c r="P2065" i="1"/>
  <c r="Q2065" i="1"/>
  <c r="Q1755" i="1"/>
  <c r="P1755" i="1"/>
  <c r="P2415" i="1"/>
  <c r="Q2415" i="1"/>
  <c r="Q1544" i="1"/>
  <c r="P1544" i="1"/>
  <c r="P2378" i="1"/>
  <c r="Q2378" i="1"/>
  <c r="P1360" i="1"/>
  <c r="Q1360" i="1"/>
  <c r="P779" i="1"/>
  <c r="Q779" i="1"/>
  <c r="P809" i="1"/>
  <c r="Q809" i="1"/>
  <c r="P2070" i="1"/>
  <c r="Q2070" i="1"/>
  <c r="Q1794" i="1"/>
  <c r="P1794" i="1"/>
  <c r="P757" i="1"/>
  <c r="Q757" i="1"/>
  <c r="P574" i="1"/>
  <c r="Q574" i="1"/>
  <c r="P1702" i="1"/>
  <c r="Q1702" i="1"/>
  <c r="Q644" i="1"/>
  <c r="P644" i="1"/>
  <c r="Q2267" i="1"/>
  <c r="P2267" i="1"/>
  <c r="Q900" i="1"/>
  <c r="P900" i="1"/>
  <c r="Q1764" i="1"/>
  <c r="P1764" i="1"/>
  <c r="P1354" i="1"/>
  <c r="Q1354" i="1"/>
  <c r="Q588" i="1"/>
  <c r="P588" i="1"/>
  <c r="P1998" i="1"/>
  <c r="Q1998" i="1"/>
  <c r="P1141" i="1"/>
  <c r="Q1141" i="1"/>
  <c r="P1214" i="1"/>
  <c r="Q1214" i="1"/>
  <c r="Q2092" i="1"/>
  <c r="P2092" i="1"/>
  <c r="Q825" i="1"/>
  <c r="P825" i="1"/>
  <c r="P2055" i="1"/>
  <c r="Q2055" i="1"/>
  <c r="P1337" i="1"/>
  <c r="Q1337" i="1"/>
  <c r="Q1601" i="1"/>
  <c r="P1601" i="1"/>
  <c r="P1835" i="1"/>
  <c r="Q1835" i="1"/>
  <c r="P976" i="1"/>
  <c r="Q976" i="1"/>
  <c r="P1049" i="1"/>
  <c r="Q1049" i="1"/>
  <c r="Q1172" i="1"/>
  <c r="P1172" i="1"/>
  <c r="P1533" i="1"/>
  <c r="Q1533" i="1"/>
  <c r="P2122" i="1"/>
  <c r="Q2122" i="1"/>
  <c r="P1297" i="1"/>
  <c r="Q1297" i="1"/>
  <c r="P1867" i="1"/>
  <c r="Q1867" i="1"/>
  <c r="P2010" i="1"/>
  <c r="Q2010" i="1"/>
  <c r="P1952" i="1"/>
  <c r="Q1952" i="1"/>
  <c r="P2118" i="1"/>
  <c r="Q2118" i="1"/>
  <c r="P1208" i="1"/>
  <c r="Q1208" i="1"/>
  <c r="P801" i="1"/>
  <c r="Q801" i="1"/>
  <c r="Q1490" i="1"/>
  <c r="P1490" i="1"/>
  <c r="P2416" i="1"/>
  <c r="Q2416" i="1"/>
  <c r="Q1827" i="1"/>
  <c r="P1827" i="1"/>
  <c r="P794" i="1"/>
  <c r="Q794" i="1"/>
  <c r="Q2273" i="1"/>
  <c r="P2273" i="1"/>
  <c r="P1427" i="1"/>
  <c r="Q1427" i="1"/>
  <c r="Q1454" i="1"/>
  <c r="P1454" i="1"/>
  <c r="Q1651" i="1"/>
  <c r="P1651" i="1"/>
  <c r="Q877" i="1"/>
  <c r="P877" i="1"/>
  <c r="Q983" i="1"/>
  <c r="P983" i="1"/>
  <c r="P1391" i="1"/>
  <c r="Q1391" i="1"/>
  <c r="Q2367" i="1"/>
  <c r="P2367" i="1"/>
  <c r="P1619" i="1"/>
  <c r="Q1619" i="1"/>
  <c r="P2324" i="1"/>
  <c r="Q2324" i="1"/>
  <c r="P1099" i="1"/>
  <c r="Q1099" i="1"/>
  <c r="Q2106" i="1"/>
  <c r="P2106" i="1"/>
  <c r="P952" i="1"/>
  <c r="Q952" i="1"/>
  <c r="P2435" i="1"/>
  <c r="Q2435" i="1"/>
  <c r="P1528" i="1"/>
  <c r="Q1528" i="1"/>
  <c r="P1604" i="1"/>
  <c r="Q1604" i="1"/>
  <c r="P1580" i="1"/>
  <c r="Q1580" i="1"/>
  <c r="P1718" i="1"/>
  <c r="Q1718" i="1"/>
  <c r="P2510" i="1"/>
  <c r="Q2510" i="1"/>
  <c r="Q2347" i="1"/>
  <c r="P2347" i="1"/>
  <c r="Q1822" i="1"/>
  <c r="P1822" i="1"/>
  <c r="Q2478" i="1"/>
  <c r="P2478" i="1"/>
  <c r="P1609" i="1"/>
  <c r="Q1609" i="1"/>
  <c r="Q2270" i="1"/>
  <c r="P2270" i="1"/>
  <c r="P1250" i="1"/>
  <c r="Q1250" i="1"/>
  <c r="Q613" i="1"/>
  <c r="P613" i="1"/>
  <c r="Q1668" i="1"/>
  <c r="P1668" i="1"/>
  <c r="P1753" i="1"/>
  <c r="Q1753" i="1"/>
  <c r="P947" i="1"/>
  <c r="Q947" i="1"/>
  <c r="Q910" i="1"/>
  <c r="P910" i="1"/>
  <c r="P1622" i="1"/>
  <c r="Q1622" i="1"/>
  <c r="P1336" i="1"/>
  <c r="Q1336" i="1"/>
  <c r="P874" i="1"/>
  <c r="Q874" i="1"/>
  <c r="Q1199" i="1"/>
  <c r="P1199" i="1"/>
  <c r="Q1044" i="1"/>
  <c r="P1044" i="1"/>
  <c r="P2460" i="1"/>
  <c r="Q2460" i="1"/>
  <c r="P1084" i="1"/>
  <c r="Q1084" i="1"/>
  <c r="Q1570" i="1"/>
  <c r="P1570" i="1"/>
  <c r="Q1807" i="1"/>
  <c r="P1807" i="1"/>
  <c r="P932" i="1"/>
  <c r="Q932" i="1"/>
  <c r="Q997" i="1"/>
  <c r="P997" i="1"/>
  <c r="P1473" i="1"/>
  <c r="Q1473" i="1"/>
  <c r="Q1862" i="1"/>
  <c r="P1862" i="1"/>
  <c r="P722" i="1"/>
  <c r="Q722" i="1"/>
  <c r="P1990" i="1"/>
  <c r="Q1990" i="1"/>
  <c r="Q2526" i="1"/>
  <c r="P2526" i="1"/>
  <c r="P2546" i="1"/>
  <c r="Q2546" i="1"/>
  <c r="P2346" i="1"/>
  <c r="Q2346" i="1"/>
  <c r="Q2325" i="1"/>
  <c r="P2325" i="1"/>
  <c r="P2374" i="1"/>
  <c r="Q2374" i="1"/>
  <c r="Q1507" i="1"/>
  <c r="P1507" i="1"/>
  <c r="Q1550" i="1"/>
  <c r="P1550" i="1"/>
  <c r="P786" i="1"/>
  <c r="Q786" i="1"/>
  <c r="P2422" i="1"/>
  <c r="Q2422" i="1"/>
  <c r="P1791" i="1"/>
  <c r="Q1791" i="1"/>
  <c r="P2260" i="1"/>
  <c r="Q2260" i="1"/>
  <c r="Q584" i="1"/>
  <c r="P584" i="1"/>
  <c r="P994" i="1"/>
  <c r="Q994" i="1"/>
  <c r="P1196" i="1"/>
  <c r="Q1196" i="1"/>
  <c r="Q2007" i="1"/>
  <c r="P2007" i="1"/>
  <c r="P848" i="1"/>
  <c r="Q848" i="1"/>
  <c r="P1605" i="1"/>
  <c r="Q1605" i="1"/>
  <c r="P2512" i="1"/>
  <c r="Q2512" i="1"/>
  <c r="Q2465" i="1"/>
  <c r="P2465" i="1"/>
  <c r="Q1055" i="1"/>
  <c r="P1055" i="1"/>
  <c r="P759" i="1"/>
  <c r="Q759" i="1"/>
  <c r="P865" i="1"/>
  <c r="Q865" i="1"/>
  <c r="Q1840" i="1"/>
  <c r="P1840" i="1"/>
  <c r="P1178" i="1"/>
  <c r="Q1178" i="1"/>
  <c r="P1235" i="1"/>
  <c r="Q1235" i="1"/>
  <c r="Q1732" i="1"/>
  <c r="P1732" i="1"/>
  <c r="Q1132" i="1"/>
  <c r="P1132" i="1"/>
  <c r="P2361" i="1"/>
  <c r="Q2361" i="1"/>
  <c r="P2381" i="1"/>
  <c r="Q2381" i="1"/>
  <c r="Q2387" i="1"/>
  <c r="P2387" i="1"/>
  <c r="Q749" i="1"/>
  <c r="P749" i="1"/>
  <c r="Q597" i="1"/>
  <c r="P597" i="1"/>
  <c r="P742" i="1"/>
  <c r="Q742" i="1"/>
  <c r="Q600" i="1"/>
  <c r="P600" i="1"/>
  <c r="P774" i="1"/>
  <c r="Q774" i="1"/>
  <c r="P887" i="1"/>
  <c r="Q887" i="1"/>
  <c r="Q1878" i="1"/>
  <c r="P1878" i="1"/>
  <c r="P653" i="1"/>
  <c r="Q653" i="1"/>
  <c r="Q2439" i="1"/>
  <c r="P2439" i="1"/>
  <c r="Q1330" i="1"/>
  <c r="P1330" i="1"/>
  <c r="Q819" i="1"/>
  <c r="P819" i="1"/>
  <c r="P987" i="1"/>
  <c r="Q987" i="1"/>
  <c r="P1955" i="1"/>
  <c r="Q1955" i="1"/>
  <c r="Q636" i="1"/>
  <c r="P636" i="1"/>
  <c r="P1149" i="1"/>
  <c r="Q1149" i="1"/>
  <c r="Q2204" i="1"/>
  <c r="P2204" i="1"/>
  <c r="Q1133" i="1"/>
  <c r="P1133" i="1"/>
  <c r="Q979" i="1"/>
  <c r="P979" i="1"/>
  <c r="P1881" i="1"/>
  <c r="Q1881" i="1"/>
  <c r="Q1475" i="1"/>
  <c r="P1475" i="1"/>
  <c r="Q2235" i="1"/>
  <c r="P2235" i="1"/>
  <c r="P1257" i="1"/>
  <c r="Q1257" i="1"/>
  <c r="P2176" i="1"/>
  <c r="Q2176" i="1"/>
  <c r="P1195" i="1"/>
  <c r="Q1195" i="1"/>
  <c r="P681" i="1"/>
  <c r="Q681" i="1"/>
  <c r="Q580" i="1"/>
  <c r="P580" i="1"/>
  <c r="Q1880" i="1"/>
  <c r="P1880" i="1"/>
  <c r="Q624" i="1"/>
  <c r="P624" i="1"/>
  <c r="Q1727" i="1"/>
  <c r="P1727" i="1"/>
  <c r="P2050" i="1"/>
  <c r="Q2050" i="1"/>
  <c r="P1452" i="1"/>
  <c r="Q1452" i="1"/>
  <c r="Q990" i="1"/>
  <c r="P990" i="1"/>
  <c r="Q1569" i="1"/>
  <c r="P1569" i="1"/>
  <c r="P677" i="1"/>
  <c r="Q677" i="1"/>
  <c r="Q1094" i="1"/>
  <c r="P1094" i="1"/>
  <c r="Q1204" i="1"/>
  <c r="P1204" i="1"/>
  <c r="Q1675" i="1"/>
  <c r="P1675" i="1"/>
  <c r="P1876" i="1"/>
  <c r="Q1876" i="1"/>
  <c r="P984" i="1"/>
  <c r="Q984" i="1"/>
  <c r="Q1062" i="1"/>
  <c r="P1062" i="1"/>
  <c r="P936" i="1"/>
  <c r="Q936" i="1"/>
  <c r="Q1500" i="1"/>
  <c r="P1500" i="1"/>
  <c r="Q1554" i="1"/>
  <c r="P1554" i="1"/>
  <c r="Q1152" i="1"/>
  <c r="P1152" i="1"/>
  <c r="P1478" i="1"/>
  <c r="Q1478" i="1"/>
  <c r="P1706" i="1"/>
  <c r="Q1706" i="1"/>
  <c r="Q833" i="1"/>
  <c r="P833" i="1"/>
  <c r="P914" i="1"/>
  <c r="Q914" i="1"/>
  <c r="P1657" i="1"/>
  <c r="Q1657" i="1"/>
  <c r="Q1496" i="1"/>
  <c r="P1496" i="1"/>
  <c r="Q943" i="1"/>
  <c r="P943" i="1"/>
  <c r="P2520" i="1"/>
  <c r="Q2520" i="1"/>
  <c r="Q1412" i="1"/>
  <c r="P1412" i="1"/>
  <c r="Q918" i="1"/>
  <c r="P918" i="1"/>
  <c r="P1013" i="1"/>
  <c r="Q1013" i="1"/>
  <c r="Q1934" i="1"/>
  <c r="P1934" i="1"/>
  <c r="P847" i="1"/>
  <c r="Q847" i="1"/>
  <c r="P2516" i="1"/>
  <c r="Q2516" i="1"/>
  <c r="P1079" i="1"/>
  <c r="Q1079" i="1"/>
  <c r="P2017" i="1"/>
  <c r="Q2017" i="1"/>
  <c r="P1583" i="1"/>
  <c r="Q1583" i="1"/>
  <c r="P671" i="1"/>
  <c r="Q671" i="1"/>
  <c r="P2126" i="1"/>
  <c r="Q2126" i="1"/>
  <c r="Q1270" i="1"/>
  <c r="P1270" i="1"/>
  <c r="P1320" i="1"/>
  <c r="Q1320" i="1"/>
  <c r="P2365" i="1"/>
  <c r="Q2365" i="1"/>
  <c r="Q1326" i="1"/>
  <c r="P1326" i="1"/>
  <c r="P1636" i="1"/>
  <c r="Q1636" i="1"/>
  <c r="P2540" i="1"/>
  <c r="Q2540" i="1"/>
  <c r="P2145" i="1"/>
  <c r="Q2145" i="1"/>
  <c r="P1325" i="1"/>
  <c r="Q1325" i="1"/>
  <c r="P2063" i="1"/>
  <c r="Q2063" i="1"/>
  <c r="Q792" i="1"/>
  <c r="P792" i="1"/>
  <c r="P1954" i="1"/>
  <c r="Q1954" i="1"/>
  <c r="P790" i="1"/>
  <c r="Q790" i="1"/>
  <c r="P2237" i="1"/>
  <c r="Q2237" i="1"/>
  <c r="Q1414" i="1"/>
  <c r="P1414" i="1"/>
  <c r="P1440" i="1"/>
  <c r="Q1440" i="1"/>
  <c r="P2443" i="1"/>
  <c r="Q2443" i="1"/>
  <c r="P2396" i="1"/>
  <c r="Q2396" i="1"/>
  <c r="Q2044" i="1"/>
  <c r="P2044" i="1"/>
  <c r="P2124" i="1"/>
  <c r="Q2124" i="1"/>
  <c r="Q1611" i="1"/>
  <c r="P1611" i="1"/>
  <c r="Q2318" i="1"/>
  <c r="P2318" i="1"/>
  <c r="P1355" i="1"/>
  <c r="Q1355" i="1"/>
  <c r="P2093" i="1"/>
  <c r="Q2093" i="1"/>
  <c r="P1071" i="1"/>
  <c r="Q1071" i="1"/>
  <c r="P2408" i="1"/>
  <c r="Q2408" i="1"/>
  <c r="Q1523" i="1"/>
  <c r="P1523" i="1"/>
  <c r="Q1599" i="1"/>
  <c r="P1599" i="1"/>
  <c r="P1281" i="1"/>
  <c r="Q1281" i="1"/>
  <c r="Q775" i="1"/>
  <c r="P775" i="1"/>
  <c r="Q2462" i="1"/>
  <c r="P2462" i="1"/>
  <c r="P1194" i="1"/>
  <c r="Q1194" i="1"/>
  <c r="P2530" i="1"/>
  <c r="Q2530" i="1"/>
  <c r="P2306" i="1"/>
  <c r="Q2306" i="1"/>
  <c r="Q2305" i="1"/>
  <c r="P2305" i="1"/>
  <c r="Q1681" i="1"/>
  <c r="P1681" i="1"/>
  <c r="P785" i="1"/>
  <c r="Q785" i="1"/>
  <c r="Q1459" i="1"/>
  <c r="P1459" i="1"/>
  <c r="Q1674" i="1"/>
  <c r="P1674" i="1"/>
  <c r="P787" i="1"/>
  <c r="Q787" i="1"/>
  <c r="Q855" i="1"/>
  <c r="P855" i="1"/>
  <c r="P1371" i="1"/>
  <c r="Q1371" i="1"/>
  <c r="Q1723" i="1"/>
  <c r="P1723" i="1"/>
  <c r="P1070" i="1"/>
  <c r="Q1070" i="1"/>
  <c r="P1547" i="1"/>
  <c r="Q1547" i="1"/>
  <c r="Q2125" i="1"/>
  <c r="P2125" i="1"/>
  <c r="Q2375" i="1"/>
  <c r="P2375" i="1"/>
  <c r="Q2142" i="1"/>
  <c r="P2142" i="1"/>
  <c r="P2129" i="1"/>
  <c r="Q2129" i="1"/>
  <c r="Q1244" i="1"/>
  <c r="P1244" i="1"/>
  <c r="Q2535" i="1"/>
  <c r="P2535" i="1"/>
  <c r="P1323" i="1"/>
  <c r="Q1323" i="1"/>
  <c r="Q663" i="1"/>
  <c r="P663" i="1"/>
  <c r="Q2262" i="1"/>
  <c r="P2262" i="1"/>
  <c r="P1644" i="1"/>
  <c r="Q1644" i="1"/>
  <c r="Q2097" i="1"/>
  <c r="P2097" i="1"/>
  <c r="Q558" i="1"/>
  <c r="P558" i="1"/>
  <c r="Q1403" i="1"/>
  <c r="P1403" i="1"/>
  <c r="P1694" i="1"/>
  <c r="Q1694" i="1"/>
  <c r="P623" i="1"/>
  <c r="Q623" i="1"/>
  <c r="P1442" i="1"/>
  <c r="Q1442" i="1"/>
  <c r="P2152" i="1"/>
  <c r="Q2152" i="1"/>
  <c r="P821" i="1"/>
  <c r="Q821" i="1"/>
  <c r="P2039" i="1"/>
  <c r="Q2039" i="1"/>
  <c r="P708" i="1"/>
  <c r="Q708" i="1"/>
  <c r="Q2411" i="1"/>
  <c r="P2411" i="1"/>
  <c r="P1535" i="1"/>
  <c r="Q1535" i="1"/>
  <c r="Q1562" i="1"/>
  <c r="P1562" i="1"/>
  <c r="P1686" i="1"/>
  <c r="Q1686" i="1"/>
  <c r="Q1772" i="1"/>
  <c r="P1772" i="1"/>
  <c r="Q1294" i="1"/>
  <c r="P1294" i="1"/>
  <c r="P2241" i="1"/>
  <c r="Q2241" i="1"/>
  <c r="P1511" i="1"/>
  <c r="Q1511" i="1"/>
  <c r="Q1140" i="1"/>
  <c r="P1140" i="1"/>
  <c r="P2018" i="1"/>
  <c r="Q2018" i="1"/>
  <c r="Q1416" i="1"/>
  <c r="P1416" i="1"/>
  <c r="Q756" i="1"/>
  <c r="P756" i="1"/>
  <c r="Q2289" i="1"/>
  <c r="P2289" i="1"/>
  <c r="P1986" i="1"/>
  <c r="Q1986" i="1"/>
  <c r="Q648" i="1"/>
  <c r="P648" i="1"/>
  <c r="Q1739" i="1"/>
  <c r="P1739" i="1"/>
  <c r="P1663" i="1"/>
  <c r="Q1663" i="1"/>
  <c r="Q2558" i="1"/>
  <c r="P2558" i="1"/>
  <c r="P1176" i="1"/>
  <c r="Q1176" i="1"/>
  <c r="P963" i="1"/>
  <c r="Q963" i="1"/>
  <c r="P2555" i="1"/>
  <c r="Q2555" i="1"/>
  <c r="P1666" i="1"/>
  <c r="Q1666" i="1"/>
  <c r="Q1291" i="1"/>
  <c r="P1291" i="1"/>
  <c r="Q1252" i="1"/>
  <c r="P1252" i="1"/>
  <c r="Q593" i="1"/>
  <c r="P593" i="1"/>
  <c r="Q1578" i="1"/>
  <c r="P1578" i="1"/>
  <c r="Q1879" i="1"/>
  <c r="P1879" i="1"/>
  <c r="Q1451" i="1"/>
  <c r="P1451" i="1"/>
  <c r="Q2250" i="1"/>
  <c r="P2250" i="1"/>
  <c r="Q1719" i="1"/>
  <c r="P1719" i="1"/>
  <c r="Q1662" i="1"/>
  <c r="P1662" i="1"/>
  <c r="Q660" i="1"/>
  <c r="P660" i="1"/>
  <c r="P2130" i="1"/>
  <c r="Q2130" i="1"/>
  <c r="Q977" i="1"/>
  <c r="P977" i="1"/>
  <c r="Q1979" i="1"/>
  <c r="P1979" i="1"/>
  <c r="P1227" i="1"/>
  <c r="Q1227" i="1"/>
  <c r="Q1495" i="1"/>
  <c r="P1495" i="1"/>
  <c r="P1407" i="1"/>
  <c r="Q1407" i="1"/>
  <c r="Q901" i="1"/>
  <c r="P901" i="1"/>
  <c r="P1246" i="1"/>
  <c r="Q1246" i="1"/>
  <c r="P2223" i="1"/>
  <c r="Q2223" i="1"/>
  <c r="P1671" i="1"/>
  <c r="Q1671" i="1"/>
  <c r="P1035" i="1"/>
  <c r="Q1035" i="1"/>
  <c r="P2300" i="1"/>
  <c r="Q2300" i="1"/>
  <c r="Q1373" i="1"/>
  <c r="P1373" i="1"/>
  <c r="P1063" i="1"/>
  <c r="Q1063" i="1"/>
  <c r="P1200" i="1"/>
  <c r="Q1200" i="1"/>
  <c r="Q2213" i="1"/>
  <c r="P2213" i="1"/>
  <c r="P1308" i="1"/>
  <c r="Q1308" i="1"/>
  <c r="Q2467" i="1"/>
  <c r="P2467" i="1"/>
  <c r="Q2278" i="1"/>
  <c r="P2278" i="1"/>
  <c r="Q1693" i="1"/>
  <c r="P1693" i="1"/>
  <c r="Q2049" i="1"/>
  <c r="P2049" i="1"/>
  <c r="Q970" i="1"/>
  <c r="P970" i="1"/>
  <c r="Q2326" i="1"/>
  <c r="P2326" i="1"/>
  <c r="Q2211" i="1"/>
  <c r="P2211" i="1"/>
  <c r="P1142" i="1"/>
  <c r="Q1142" i="1"/>
  <c r="P1345" i="1"/>
  <c r="Q1345" i="1"/>
  <c r="P1076" i="1"/>
  <c r="Q1076" i="1"/>
  <c r="Q1160" i="1"/>
  <c r="P1160" i="1"/>
  <c r="Q1319" i="1"/>
  <c r="P1319" i="1"/>
  <c r="P2285" i="1"/>
  <c r="Q2285" i="1"/>
  <c r="Q1398" i="1"/>
  <c r="P1398" i="1"/>
  <c r="Q850" i="1"/>
  <c r="P850" i="1"/>
  <c r="P1638" i="1"/>
  <c r="Q1638" i="1"/>
  <c r="Q1278" i="1"/>
  <c r="P1278" i="1"/>
  <c r="P1520" i="1"/>
  <c r="Q1520" i="1"/>
  <c r="Q2423" i="1"/>
  <c r="P2423" i="1"/>
  <c r="P1288" i="1"/>
  <c r="Q1288" i="1"/>
  <c r="Q1392" i="1"/>
  <c r="P1392" i="1"/>
  <c r="Q1743" i="1"/>
  <c r="P1743" i="1"/>
  <c r="P2429" i="1"/>
  <c r="Q2429" i="1"/>
  <c r="P582" i="1"/>
  <c r="Q582" i="1"/>
  <c r="P1670" i="1"/>
  <c r="Q1670" i="1"/>
  <c r="P1231" i="1"/>
  <c r="Q1231" i="1"/>
  <c r="P1987" i="1"/>
  <c r="Q1987" i="1"/>
  <c r="P929" i="1"/>
  <c r="Q929" i="1"/>
  <c r="P2033" i="1"/>
  <c r="Q2033" i="1"/>
  <c r="P1019" i="1"/>
  <c r="Q1019" i="1"/>
  <c r="P563" i="1"/>
  <c r="Q563" i="1"/>
  <c r="P1635" i="1"/>
  <c r="Q1635" i="1"/>
  <c r="P1712" i="1"/>
  <c r="Q1712" i="1"/>
  <c r="P2099" i="1"/>
  <c r="Q2099" i="1"/>
  <c r="Q2335" i="1"/>
  <c r="P2335" i="1"/>
  <c r="Q1298" i="1"/>
  <c r="P1298" i="1"/>
  <c r="Q1268" i="1"/>
  <c r="P1268" i="1"/>
  <c r="P665" i="1"/>
  <c r="Q665" i="1"/>
  <c r="P2431" i="1"/>
  <c r="Q2431" i="1"/>
  <c r="Q1973" i="1"/>
  <c r="P1973" i="1"/>
  <c r="P2149" i="1"/>
  <c r="Q2149" i="1"/>
  <c r="Q940" i="1"/>
  <c r="P940" i="1"/>
  <c r="Q1494" i="1"/>
  <c r="P1494" i="1"/>
  <c r="P1742" i="1"/>
  <c r="Q1742" i="1"/>
  <c r="P867" i="1"/>
  <c r="Q867" i="1"/>
  <c r="P931" i="1"/>
  <c r="Q931" i="1"/>
  <c r="P1038" i="1"/>
  <c r="Q1038" i="1"/>
  <c r="Q1664" i="1"/>
  <c r="P1664" i="1"/>
  <c r="Q863" i="1"/>
  <c r="P863" i="1"/>
  <c r="Q879" i="1"/>
  <c r="P879" i="1"/>
  <c r="Q1306" i="1"/>
  <c r="P1306" i="1"/>
  <c r="Q1502" i="1"/>
  <c r="P1502" i="1"/>
  <c r="P710" i="1"/>
  <c r="Q710" i="1"/>
  <c r="P719" i="1"/>
  <c r="Q719" i="1"/>
  <c r="P1903" i="1"/>
  <c r="Q1903" i="1"/>
  <c r="P675" i="1"/>
  <c r="Q675" i="1"/>
  <c r="Q641" i="1"/>
  <c r="P641" i="1"/>
  <c r="P2086" i="1"/>
  <c r="Q2086" i="1"/>
  <c r="P1282" i="1"/>
  <c r="Q1282" i="1"/>
  <c r="Q1940" i="1"/>
  <c r="P1940" i="1"/>
  <c r="P2391" i="1"/>
  <c r="Q2391" i="1"/>
  <c r="P1659" i="1"/>
  <c r="Q1659" i="1"/>
  <c r="Q2028" i="1"/>
  <c r="P2028" i="1"/>
  <c r="Q1995" i="1"/>
  <c r="P1995" i="1"/>
  <c r="P859" i="1"/>
  <c r="Q859" i="1"/>
  <c r="P1537" i="1"/>
  <c r="Q1537" i="1"/>
  <c r="P1329" i="1"/>
  <c r="Q1329" i="1"/>
  <c r="Q560" i="1"/>
  <c r="P560" i="1"/>
  <c r="Q1964" i="1"/>
  <c r="P1964" i="1"/>
  <c r="P1109" i="1"/>
  <c r="Q1109" i="1"/>
  <c r="P1184" i="1"/>
  <c r="Q1184" i="1"/>
  <c r="P824" i="1"/>
  <c r="Q824" i="1"/>
  <c r="Q1033" i="1"/>
  <c r="P1033" i="1"/>
  <c r="P2413" i="1"/>
  <c r="Q2413" i="1"/>
  <c r="Q2067" i="1"/>
  <c r="P2067" i="1"/>
  <c r="P1922" i="1"/>
  <c r="Q1922" i="1"/>
  <c r="Q1116" i="1"/>
  <c r="P1116" i="1"/>
  <c r="Q1894" i="1"/>
  <c r="P1894" i="1"/>
  <c r="Q2358" i="1"/>
  <c r="P2358" i="1"/>
  <c r="P1808" i="1"/>
  <c r="Q1808" i="1"/>
  <c r="Q659" i="1"/>
  <c r="P659" i="1"/>
  <c r="P2104" i="1"/>
  <c r="Q2104" i="1"/>
  <c r="Q1266" i="1"/>
  <c r="P1266" i="1"/>
  <c r="P1313" i="1"/>
  <c r="Q1313" i="1"/>
  <c r="P1066" i="1"/>
  <c r="Q1066" i="1"/>
  <c r="P1972" i="1"/>
  <c r="Q1972" i="1"/>
  <c r="P1269" i="1"/>
  <c r="Q1269" i="1"/>
  <c r="Q1902" i="1"/>
  <c r="P1902" i="1"/>
  <c r="Q1285" i="1"/>
  <c r="P1285" i="1"/>
  <c r="P2038" i="1"/>
  <c r="Q2038" i="1"/>
  <c r="Q776" i="1"/>
  <c r="P776" i="1"/>
  <c r="P1941" i="1"/>
  <c r="Q1941" i="1"/>
  <c r="P946" i="1"/>
  <c r="Q946" i="1"/>
  <c r="P2232" i="1"/>
  <c r="Q2232" i="1"/>
  <c r="Q1411" i="1"/>
  <c r="P1411" i="1"/>
  <c r="Q1426" i="1"/>
  <c r="P1426" i="1"/>
  <c r="Q1203" i="1"/>
  <c r="P1203" i="1"/>
  <c r="Q1381" i="1"/>
  <c r="P1381" i="1"/>
  <c r="Q1930" i="1"/>
  <c r="P1930" i="1"/>
  <c r="P886" i="1"/>
  <c r="Q886" i="1"/>
  <c r="P2320" i="1"/>
  <c r="Q2320" i="1"/>
  <c r="P1980" i="1"/>
  <c r="Q1980" i="1"/>
  <c r="Q2133" i="1"/>
  <c r="P2133" i="1"/>
  <c r="P1121" i="1"/>
  <c r="Q1121" i="1"/>
  <c r="P1781" i="1"/>
  <c r="Q1781" i="1"/>
  <c r="P1271" i="1"/>
  <c r="Q1271" i="1"/>
  <c r="Q1436" i="1"/>
  <c r="P1436" i="1"/>
  <c r="P673" i="1"/>
  <c r="Q673" i="1"/>
  <c r="Q642" i="1"/>
  <c r="P642" i="1"/>
  <c r="Q1251" i="1"/>
  <c r="P1251" i="1"/>
  <c r="P1584" i="1"/>
  <c r="Q1584" i="1"/>
  <c r="P601" i="1"/>
  <c r="Q601" i="1"/>
  <c r="Q830" i="1"/>
  <c r="P830" i="1"/>
  <c r="Q1510" i="1"/>
  <c r="P1510" i="1"/>
  <c r="Q2238" i="1"/>
  <c r="P2238" i="1"/>
  <c r="P2008" i="1"/>
  <c r="Q2008" i="1"/>
  <c r="P1648" i="1"/>
  <c r="Q1648" i="1"/>
  <c r="Q2169" i="1"/>
  <c r="P2169" i="1"/>
  <c r="P2034" i="1"/>
  <c r="Q2034" i="1"/>
  <c r="Q1144" i="1"/>
  <c r="P1144" i="1"/>
  <c r="Q565" i="1"/>
  <c r="P565" i="1"/>
  <c r="P2132" i="1"/>
  <c r="Q2132" i="1"/>
  <c r="Q1519" i="1"/>
  <c r="P1519" i="1"/>
  <c r="P1925" i="1"/>
  <c r="Q1925" i="1"/>
  <c r="P1849" i="1"/>
  <c r="Q1849" i="1"/>
  <c r="P2061" i="1"/>
  <c r="Q2061" i="1"/>
  <c r="P1895" i="1"/>
  <c r="Q1895" i="1"/>
  <c r="Q2011" i="1"/>
  <c r="P2011" i="1"/>
  <c r="P2474" i="1"/>
  <c r="Q2474" i="1"/>
  <c r="S741" i="1" l="1"/>
  <c r="S575" i="1"/>
  <c r="S1242" i="1"/>
  <c r="S1321" i="1"/>
  <c r="R1646" i="1"/>
  <c r="R2039" i="1"/>
  <c r="S2039" i="1"/>
  <c r="R1195" i="1"/>
  <c r="S1195" i="1"/>
  <c r="R976" i="1"/>
  <c r="S976" i="1"/>
  <c r="R1211" i="1"/>
  <c r="S1211" i="1"/>
  <c r="R1821" i="1"/>
  <c r="S1821" i="1"/>
  <c r="R2360" i="1"/>
  <c r="S2360" i="1"/>
  <c r="R1204" i="1"/>
  <c r="S1204" i="1"/>
  <c r="R1678" i="1"/>
  <c r="S1678" i="1"/>
  <c r="R1376" i="1"/>
  <c r="S1376" i="1"/>
  <c r="R1674" i="1"/>
  <c r="S1674" i="1"/>
  <c r="R2188" i="1"/>
  <c r="S2188" i="1"/>
  <c r="S1849" i="1"/>
  <c r="R1849" i="1"/>
  <c r="S2320" i="1"/>
  <c r="R2320" i="1"/>
  <c r="S1184" i="1"/>
  <c r="R1184" i="1"/>
  <c r="S859" i="1"/>
  <c r="R859" i="1"/>
  <c r="R1282" i="1"/>
  <c r="S1282" i="1"/>
  <c r="R710" i="1"/>
  <c r="S710" i="1"/>
  <c r="S1038" i="1"/>
  <c r="R1038" i="1"/>
  <c r="R2149" i="1"/>
  <c r="S2149" i="1"/>
  <c r="S2033" i="1"/>
  <c r="R2033" i="1"/>
  <c r="S2429" i="1"/>
  <c r="R2429" i="1"/>
  <c r="R1671" i="1"/>
  <c r="S1671" i="1"/>
  <c r="R1227" i="1"/>
  <c r="S1227" i="1"/>
  <c r="R708" i="1"/>
  <c r="S708" i="1"/>
  <c r="R1694" i="1"/>
  <c r="S1694" i="1"/>
  <c r="R1281" i="1"/>
  <c r="S1281" i="1"/>
  <c r="R1355" i="1"/>
  <c r="S1355" i="1"/>
  <c r="R2443" i="1"/>
  <c r="S2443" i="1"/>
  <c r="S1583" i="1"/>
  <c r="R1583" i="1"/>
  <c r="R1013" i="1"/>
  <c r="S1013" i="1"/>
  <c r="R1657" i="1"/>
  <c r="S1657" i="1"/>
  <c r="R1452" i="1"/>
  <c r="S1452" i="1"/>
  <c r="R681" i="1"/>
  <c r="S681" i="1"/>
  <c r="R1881" i="1"/>
  <c r="S1881" i="1"/>
  <c r="R1955" i="1"/>
  <c r="S1955" i="1"/>
  <c r="R1235" i="1"/>
  <c r="S1235" i="1"/>
  <c r="R994" i="1"/>
  <c r="S994" i="1"/>
  <c r="R932" i="1"/>
  <c r="S932" i="1"/>
  <c r="S1753" i="1"/>
  <c r="R1753" i="1"/>
  <c r="R1604" i="1"/>
  <c r="S1604" i="1"/>
  <c r="R2324" i="1"/>
  <c r="S2324" i="1"/>
  <c r="S2416" i="1"/>
  <c r="R2416" i="1"/>
  <c r="R2010" i="1"/>
  <c r="S2010" i="1"/>
  <c r="S1049" i="1"/>
  <c r="R1049" i="1"/>
  <c r="R1354" i="1"/>
  <c r="S1354" i="1"/>
  <c r="S574" i="1"/>
  <c r="R574" i="1"/>
  <c r="R1360" i="1"/>
  <c r="S1360" i="1"/>
  <c r="R1855" i="1"/>
  <c r="S1855" i="1"/>
  <c r="R1709" i="1"/>
  <c r="S1709" i="1"/>
  <c r="R1409" i="1"/>
  <c r="S1409" i="1"/>
  <c r="R1766" i="1"/>
  <c r="S1766" i="1"/>
  <c r="S2398" i="1"/>
  <c r="R2398" i="1"/>
  <c r="S1652" i="1"/>
  <c r="R1652" i="1"/>
  <c r="S1789" i="1"/>
  <c r="R1789" i="1"/>
  <c r="S1072" i="1"/>
  <c r="R1072" i="1"/>
  <c r="R1757" i="1"/>
  <c r="S1757" i="1"/>
  <c r="R2491" i="1"/>
  <c r="S2491" i="1"/>
  <c r="R1859" i="1"/>
  <c r="S1859" i="1"/>
  <c r="S2553" i="1"/>
  <c r="R2553" i="1"/>
  <c r="R1188" i="1"/>
  <c r="S1188" i="1"/>
  <c r="R1233" i="1"/>
  <c r="S1233" i="1"/>
  <c r="R1504" i="1"/>
  <c r="S1504" i="1"/>
  <c r="R1377" i="1"/>
  <c r="S1377" i="1"/>
  <c r="R2054" i="1"/>
  <c r="S2054" i="1"/>
  <c r="R1127" i="1"/>
  <c r="S1127" i="1"/>
  <c r="R1650" i="1"/>
  <c r="S1650" i="1"/>
  <c r="S2068" i="1"/>
  <c r="R2068" i="1"/>
  <c r="R1357" i="1"/>
  <c r="S1357" i="1"/>
  <c r="S1255" i="1"/>
  <c r="R1255" i="1"/>
  <c r="R2143" i="1"/>
  <c r="S2143" i="1"/>
  <c r="R1192" i="1"/>
  <c r="S1192" i="1"/>
  <c r="R1352" i="1"/>
  <c r="S1352" i="1"/>
  <c r="S2380" i="1"/>
  <c r="R2380" i="1"/>
  <c r="S1861" i="1"/>
  <c r="R1861" i="1"/>
  <c r="R2051" i="1"/>
  <c r="S2051" i="1"/>
  <c r="R1628" i="1"/>
  <c r="S1628" i="1"/>
  <c r="R1031" i="1"/>
  <c r="S1031" i="1"/>
  <c r="R767" i="1"/>
  <c r="S767" i="1"/>
  <c r="R1343" i="1"/>
  <c r="S1343" i="1"/>
  <c r="R788" i="1"/>
  <c r="S788" i="1"/>
  <c r="S1130" i="1"/>
  <c r="R1130" i="1"/>
  <c r="R638" i="1"/>
  <c r="S638" i="1"/>
  <c r="S2253" i="1"/>
  <c r="R2253" i="1"/>
  <c r="S2344" i="1"/>
  <c r="R2344" i="1"/>
  <c r="R1295" i="1"/>
  <c r="S1295" i="1"/>
  <c r="R2191" i="1"/>
  <c r="S2191" i="1"/>
  <c r="R1978" i="1"/>
  <c r="S1978" i="1"/>
  <c r="R2473" i="1"/>
  <c r="S2473" i="1"/>
  <c r="R1606" i="1"/>
  <c r="S1606" i="1"/>
  <c r="R2288" i="1"/>
  <c r="S2288" i="1"/>
  <c r="S733" i="1"/>
  <c r="R733" i="1"/>
  <c r="R838" i="1"/>
  <c r="S838" i="1"/>
  <c r="R2466" i="1"/>
  <c r="S2466" i="1"/>
  <c r="R804" i="1"/>
  <c r="S804" i="1"/>
  <c r="R844" i="1"/>
  <c r="S844" i="1"/>
  <c r="R924" i="1"/>
  <c r="S924" i="1"/>
  <c r="S1167" i="1"/>
  <c r="R1167" i="1"/>
  <c r="R1275" i="1"/>
  <c r="S1275" i="1"/>
  <c r="S1351" i="1"/>
  <c r="R1351" i="1"/>
  <c r="R902" i="1"/>
  <c r="S902" i="1"/>
  <c r="R1841" i="1"/>
  <c r="S1841" i="1"/>
  <c r="S2544" i="1"/>
  <c r="R2544" i="1"/>
  <c r="S799" i="1"/>
  <c r="R799" i="1"/>
  <c r="R1865" i="1"/>
  <c r="S1865" i="1"/>
  <c r="R941" i="1"/>
  <c r="S941" i="1"/>
  <c r="R587" i="1"/>
  <c r="S587" i="1"/>
  <c r="R1916" i="1"/>
  <c r="S1916" i="1"/>
  <c r="R1327" i="1"/>
  <c r="S1327" i="1"/>
  <c r="R965" i="1"/>
  <c r="S965" i="1"/>
  <c r="R1161" i="1"/>
  <c r="S1161" i="1"/>
  <c r="S955" i="1"/>
  <c r="R955" i="1"/>
  <c r="S2005" i="1"/>
  <c r="R2005" i="1"/>
  <c r="R860" i="1"/>
  <c r="S860" i="1"/>
  <c r="R687" i="1"/>
  <c r="S687" i="1"/>
  <c r="R1985" i="1"/>
  <c r="S1985" i="1"/>
  <c r="R690" i="1"/>
  <c r="S690" i="1"/>
  <c r="R1780" i="1"/>
  <c r="S1780" i="1"/>
  <c r="S2368" i="1"/>
  <c r="R2368" i="1"/>
  <c r="R1697" i="1"/>
  <c r="S1697" i="1"/>
  <c r="R1191" i="1"/>
  <c r="S1191" i="1"/>
  <c r="R1197" i="1"/>
  <c r="S1197" i="1"/>
  <c r="R2504" i="1"/>
  <c r="S2504" i="1"/>
  <c r="R1305" i="1"/>
  <c r="S1305" i="1"/>
  <c r="R2340" i="1"/>
  <c r="S2340" i="1"/>
  <c r="R1042" i="1"/>
  <c r="S1042" i="1"/>
  <c r="R2016" i="1"/>
  <c r="S2016" i="1"/>
  <c r="R2505" i="1"/>
  <c r="S2505" i="1"/>
  <c r="R1028" i="1"/>
  <c r="S1028" i="1"/>
  <c r="S1602" i="1"/>
  <c r="R1602" i="1"/>
  <c r="R1492" i="1"/>
  <c r="S1492" i="1"/>
  <c r="R2539" i="1"/>
  <c r="S2539" i="1"/>
  <c r="R2173" i="1"/>
  <c r="S2173" i="1"/>
  <c r="R561" i="1"/>
  <c r="S561" i="1"/>
  <c r="S2329" i="1"/>
  <c r="R2329" i="1"/>
  <c r="R717" i="1"/>
  <c r="S717" i="1"/>
  <c r="R2427" i="1"/>
  <c r="S2427" i="1"/>
  <c r="R2349" i="1"/>
  <c r="S2349" i="1"/>
  <c r="R1284" i="1"/>
  <c r="S1284" i="1"/>
  <c r="S1819" i="1"/>
  <c r="R1819" i="1"/>
  <c r="S2498" i="1"/>
  <c r="R2498" i="1"/>
  <c r="R589" i="1"/>
  <c r="S589" i="1"/>
  <c r="R655" i="1"/>
  <c r="S655" i="1"/>
  <c r="R999" i="1"/>
  <c r="S999" i="1"/>
  <c r="R1437" i="1"/>
  <c r="S1437" i="1"/>
  <c r="R2001" i="1"/>
  <c r="S2001" i="1"/>
  <c r="R1309" i="1"/>
  <c r="S1309" i="1"/>
  <c r="S1958" i="1"/>
  <c r="R1958" i="1"/>
  <c r="R2450" i="1"/>
  <c r="S2450" i="1"/>
  <c r="R2424" i="1"/>
  <c r="S2424" i="1"/>
  <c r="R1877" i="1"/>
  <c r="S1877" i="1"/>
  <c r="R1726" i="1"/>
  <c r="S1726" i="1"/>
  <c r="R611" i="1"/>
  <c r="S611" i="1"/>
  <c r="R2101" i="1"/>
  <c r="S2101" i="1"/>
  <c r="S1101" i="1"/>
  <c r="R1101" i="1"/>
  <c r="R2003" i="1"/>
  <c r="S2003" i="1"/>
  <c r="S1592" i="1"/>
  <c r="R1592" i="1"/>
  <c r="R2182" i="1"/>
  <c r="S2182" i="1"/>
  <c r="S2369" i="1"/>
  <c r="R2369" i="1"/>
  <c r="S1875" i="1"/>
  <c r="R1875" i="1"/>
  <c r="R1171" i="1"/>
  <c r="S1171" i="1"/>
  <c r="S1579" i="1"/>
  <c r="R1579" i="1"/>
  <c r="R2111" i="1"/>
  <c r="S2111" i="1"/>
  <c r="R1217" i="1"/>
  <c r="S1217" i="1"/>
  <c r="S2283" i="1"/>
  <c r="R2283" i="1"/>
  <c r="S1597" i="1"/>
  <c r="R1597" i="1"/>
  <c r="S1226" i="1"/>
  <c r="R1226" i="1"/>
  <c r="S2405" i="1"/>
  <c r="R2405" i="1"/>
  <c r="R1347" i="1"/>
  <c r="S1347" i="1"/>
  <c r="R948" i="1"/>
  <c r="S948" i="1"/>
  <c r="R635" i="1"/>
  <c r="S635" i="1"/>
  <c r="R2019" i="1"/>
  <c r="S2019" i="1"/>
  <c r="S1758" i="1"/>
  <c r="R1758" i="1"/>
  <c r="R2364" i="1"/>
  <c r="S2364" i="1"/>
  <c r="R2529" i="1"/>
  <c r="S2529" i="1"/>
  <c r="S1525" i="1"/>
  <c r="R1525" i="1"/>
  <c r="S2102" i="1"/>
  <c r="R2102" i="1"/>
  <c r="R2232" i="1"/>
  <c r="S2232" i="1"/>
  <c r="S1638" i="1"/>
  <c r="R1638" i="1"/>
  <c r="R987" i="1"/>
  <c r="S987" i="1"/>
  <c r="R1867" i="1"/>
  <c r="S1867" i="1"/>
  <c r="S1945" i="1"/>
  <c r="R1945" i="1"/>
  <c r="R836" i="1"/>
  <c r="S836" i="1"/>
  <c r="R2469" i="1"/>
  <c r="S2469" i="1"/>
  <c r="S1754" i="1"/>
  <c r="R1754" i="1"/>
  <c r="R1979" i="1"/>
  <c r="S1979" i="1"/>
  <c r="R1500" i="1"/>
  <c r="S1500" i="1"/>
  <c r="S2092" i="1"/>
  <c r="R2092" i="1"/>
  <c r="R1114" i="1"/>
  <c r="S1114" i="1"/>
  <c r="R2310" i="1"/>
  <c r="S2310" i="1"/>
  <c r="R2131" i="1"/>
  <c r="S2131" i="1"/>
  <c r="R2028" i="1"/>
  <c r="S2028" i="1"/>
  <c r="R2535" i="1"/>
  <c r="S2535" i="1"/>
  <c r="R707" i="1"/>
  <c r="S707" i="1"/>
  <c r="R2034" i="1"/>
  <c r="S2034" i="1"/>
  <c r="R830" i="1"/>
  <c r="S830" i="1"/>
  <c r="R1436" i="1"/>
  <c r="S1436" i="1"/>
  <c r="R1411" i="1"/>
  <c r="S1411" i="1"/>
  <c r="R1285" i="1"/>
  <c r="S1285" i="1"/>
  <c r="R1266" i="1"/>
  <c r="S1266" i="1"/>
  <c r="R1116" i="1"/>
  <c r="S1116" i="1"/>
  <c r="S2335" i="1"/>
  <c r="R2335" i="1"/>
  <c r="R1278" i="1"/>
  <c r="S1278" i="1"/>
  <c r="S1160" i="1"/>
  <c r="R1160" i="1"/>
  <c r="R970" i="1"/>
  <c r="S970" i="1"/>
  <c r="R2213" i="1"/>
  <c r="S2213" i="1"/>
  <c r="R1719" i="1"/>
  <c r="S1719" i="1"/>
  <c r="R1252" i="1"/>
  <c r="S1252" i="1"/>
  <c r="R2558" i="1"/>
  <c r="S2558" i="1"/>
  <c r="R756" i="1"/>
  <c r="S756" i="1"/>
  <c r="R1294" i="1"/>
  <c r="S1294" i="1"/>
  <c r="S663" i="1"/>
  <c r="R663" i="1"/>
  <c r="S2375" i="1"/>
  <c r="R2375" i="1"/>
  <c r="R855" i="1"/>
  <c r="S855" i="1"/>
  <c r="S2305" i="1"/>
  <c r="R2305" i="1"/>
  <c r="R792" i="1"/>
  <c r="S792" i="1"/>
  <c r="R1326" i="1"/>
  <c r="S1326" i="1"/>
  <c r="R1554" i="1"/>
  <c r="S1554" i="1"/>
  <c r="S1675" i="1"/>
  <c r="R1675" i="1"/>
  <c r="R1878" i="1"/>
  <c r="S1878" i="1"/>
  <c r="R749" i="1"/>
  <c r="S749" i="1"/>
  <c r="S2465" i="1"/>
  <c r="R2465" i="1"/>
  <c r="R1550" i="1"/>
  <c r="S1550" i="1"/>
  <c r="R2526" i="1"/>
  <c r="S2526" i="1"/>
  <c r="R1199" i="1"/>
  <c r="S1199" i="1"/>
  <c r="R2478" i="1"/>
  <c r="S2478" i="1"/>
  <c r="R1651" i="1"/>
  <c r="S1651" i="1"/>
  <c r="R825" i="1"/>
  <c r="S825" i="1"/>
  <c r="S2091" i="1"/>
  <c r="R2091" i="1"/>
  <c r="S1249" i="1"/>
  <c r="R1249" i="1"/>
  <c r="S1921" i="1"/>
  <c r="R1921" i="1"/>
  <c r="R1997" i="1"/>
  <c r="S1997" i="1"/>
  <c r="R1087" i="1"/>
  <c r="S1087" i="1"/>
  <c r="S823" i="1"/>
  <c r="R823" i="1"/>
  <c r="R1847" i="1"/>
  <c r="S1847" i="1"/>
  <c r="S1639" i="1"/>
  <c r="R1639" i="1"/>
  <c r="R2426" i="1"/>
  <c r="S2426" i="1"/>
  <c r="S1909" i="1"/>
  <c r="R1909" i="1"/>
  <c r="S1908" i="1"/>
  <c r="R1908" i="1"/>
  <c r="S2470" i="1"/>
  <c r="R2470" i="1"/>
  <c r="S1529" i="1"/>
  <c r="R1529" i="1"/>
  <c r="S2004" i="1"/>
  <c r="R2004" i="1"/>
  <c r="S1100" i="1"/>
  <c r="R1100" i="1"/>
  <c r="S1760" i="1"/>
  <c r="R1760" i="1"/>
  <c r="R1106" i="1"/>
  <c r="S1106" i="1"/>
  <c r="S1009" i="1"/>
  <c r="R1009" i="1"/>
  <c r="S1649" i="1"/>
  <c r="R1649" i="1"/>
  <c r="R1518" i="1"/>
  <c r="S1518" i="1"/>
  <c r="S2120" i="1"/>
  <c r="R2120" i="1"/>
  <c r="R1885" i="1"/>
  <c r="S1885" i="1"/>
  <c r="R2542" i="1"/>
  <c r="S2542" i="1"/>
  <c r="S967" i="1"/>
  <c r="R967" i="1"/>
  <c r="R760" i="1"/>
  <c r="S760" i="1"/>
  <c r="R1413" i="1"/>
  <c r="S1413" i="1"/>
  <c r="S1380" i="1"/>
  <c r="R1380" i="1"/>
  <c r="R578" i="1"/>
  <c r="S578" i="1"/>
  <c r="R753" i="1"/>
  <c r="S753" i="1"/>
  <c r="R684" i="1"/>
  <c r="S684" i="1"/>
  <c r="S1779" i="1"/>
  <c r="R1779" i="1"/>
  <c r="S959" i="1"/>
  <c r="R959" i="1"/>
  <c r="R1368" i="1"/>
  <c r="S1368" i="1"/>
  <c r="S2453" i="1"/>
  <c r="R2453" i="1"/>
  <c r="R1842" i="1"/>
  <c r="S1842" i="1"/>
  <c r="S2115" i="1"/>
  <c r="R2115" i="1"/>
  <c r="R2234" i="1"/>
  <c r="S2234" i="1"/>
  <c r="S1358" i="1"/>
  <c r="R1358" i="1"/>
  <c r="R1474" i="1"/>
  <c r="S1474" i="1"/>
  <c r="R832" i="1"/>
  <c r="S832" i="1"/>
  <c r="R1917" i="1"/>
  <c r="S1917" i="1"/>
  <c r="R822" i="1"/>
  <c r="S822" i="1"/>
  <c r="R562" i="1"/>
  <c r="S562" i="1"/>
  <c r="S2350" i="1"/>
  <c r="R2350" i="1"/>
  <c r="S1138" i="1"/>
  <c r="R1138" i="1"/>
  <c r="R772" i="1"/>
  <c r="S772" i="1"/>
  <c r="S1243" i="1"/>
  <c r="R1243" i="1"/>
  <c r="R1620" i="1"/>
  <c r="S1620" i="1"/>
  <c r="R1906" i="1"/>
  <c r="S1906" i="1"/>
  <c r="S2286" i="1"/>
  <c r="R2286" i="1"/>
  <c r="R816" i="1"/>
  <c r="S816" i="1"/>
  <c r="R777" i="1"/>
  <c r="S777" i="1"/>
  <c r="S1873" i="1"/>
  <c r="R1873" i="1"/>
  <c r="R2518" i="1"/>
  <c r="S2518" i="1"/>
  <c r="R1467" i="1"/>
  <c r="S1467" i="1"/>
  <c r="S1573" i="1"/>
  <c r="R1573" i="1"/>
  <c r="R1008" i="1"/>
  <c r="S1008" i="1"/>
  <c r="R1545" i="1"/>
  <c r="S1545" i="1"/>
  <c r="R1334" i="1"/>
  <c r="S1334" i="1"/>
  <c r="R752" i="1"/>
  <c r="S752" i="1"/>
  <c r="R870" i="1"/>
  <c r="S870" i="1"/>
  <c r="S1608" i="1"/>
  <c r="R1608" i="1"/>
  <c r="R1774" i="1"/>
  <c r="S1774" i="1"/>
  <c r="R770" i="1"/>
  <c r="S770" i="1"/>
  <c r="R1362" i="1"/>
  <c r="S1362" i="1"/>
  <c r="S1614" i="1"/>
  <c r="R1614" i="1"/>
  <c r="S1286" i="1"/>
  <c r="R1286" i="1"/>
  <c r="R1914" i="1"/>
  <c r="S1914" i="1"/>
  <c r="S2521" i="1"/>
  <c r="R2521" i="1"/>
  <c r="S2161" i="1"/>
  <c r="R2161" i="1"/>
  <c r="R989" i="1"/>
  <c r="S989" i="1"/>
  <c r="R2025" i="1"/>
  <c r="S2025" i="1"/>
  <c r="R705" i="1"/>
  <c r="S705" i="1"/>
  <c r="R1891" i="1"/>
  <c r="S1891" i="1"/>
  <c r="R747" i="1"/>
  <c r="S747" i="1"/>
  <c r="R704" i="1"/>
  <c r="S704" i="1"/>
  <c r="S1790" i="1"/>
  <c r="R1790" i="1"/>
  <c r="S1988" i="1"/>
  <c r="R1988" i="1"/>
  <c r="S1699" i="1"/>
  <c r="R1699" i="1"/>
  <c r="R1198" i="1"/>
  <c r="S1198" i="1"/>
  <c r="R1831" i="1"/>
  <c r="S1831" i="1"/>
  <c r="S1051" i="1"/>
  <c r="R1051" i="1"/>
  <c r="R586" i="1"/>
  <c r="S586" i="1"/>
  <c r="S2197" i="1"/>
  <c r="R2197" i="1"/>
  <c r="R2228" i="1"/>
  <c r="S2228" i="1"/>
  <c r="R1752" i="1"/>
  <c r="S1752" i="1"/>
  <c r="R2219" i="1"/>
  <c r="S2219" i="1"/>
  <c r="R656" i="1"/>
  <c r="S656" i="1"/>
  <c r="S2259" i="1"/>
  <c r="R2259" i="1"/>
  <c r="S2409" i="1"/>
  <c r="R2409" i="1"/>
  <c r="S2482" i="1"/>
  <c r="R2482" i="1"/>
  <c r="R2167" i="1"/>
  <c r="S2167" i="1"/>
  <c r="R1361" i="1"/>
  <c r="S1361" i="1"/>
  <c r="S2447" i="1"/>
  <c r="R2447" i="1"/>
  <c r="R783" i="1"/>
  <c r="S783" i="1"/>
  <c r="R1067" i="1"/>
  <c r="S1067" i="1"/>
  <c r="R1491" i="1"/>
  <c r="S1491" i="1"/>
  <c r="S2407" i="1"/>
  <c r="R2407" i="1"/>
  <c r="S2308" i="1"/>
  <c r="R2308" i="1"/>
  <c r="R1185" i="1"/>
  <c r="S1185" i="1"/>
  <c r="R1564" i="1"/>
  <c r="S1564" i="1"/>
  <c r="R2227" i="1"/>
  <c r="S2227" i="1"/>
  <c r="R1798" i="1"/>
  <c r="S1798" i="1"/>
  <c r="S1661" i="1"/>
  <c r="R1661" i="1"/>
  <c r="S886" i="1"/>
  <c r="R886" i="1"/>
  <c r="S2063" i="1"/>
  <c r="R2063" i="1"/>
  <c r="S1860" i="1"/>
  <c r="R1860" i="1"/>
  <c r="R2336" i="1"/>
  <c r="S2336" i="1"/>
  <c r="S2524" i="1"/>
  <c r="R2524" i="1"/>
  <c r="R1788" i="1"/>
  <c r="S1788" i="1"/>
  <c r="R1698" i="1"/>
  <c r="S1698" i="1"/>
  <c r="S1559" i="1"/>
  <c r="R1559" i="1"/>
  <c r="R1599" i="1"/>
  <c r="S1599" i="1"/>
  <c r="S2387" i="1"/>
  <c r="R2387" i="1"/>
  <c r="R1454" i="1"/>
  <c r="S1454" i="1"/>
  <c r="S1938" i="1"/>
  <c r="R1938" i="1"/>
  <c r="R2506" i="1"/>
  <c r="S2506" i="1"/>
  <c r="R1814" i="1"/>
  <c r="S1814" i="1"/>
  <c r="R620" i="1"/>
  <c r="S620" i="1"/>
  <c r="R564" i="1"/>
  <c r="S564" i="1"/>
  <c r="R1438" i="1"/>
  <c r="S1438" i="1"/>
  <c r="R1187" i="1"/>
  <c r="S1187" i="1"/>
  <c r="R628" i="1"/>
  <c r="S628" i="1"/>
  <c r="S1683" i="1"/>
  <c r="R1683" i="1"/>
  <c r="S2425" i="1"/>
  <c r="R2425" i="1"/>
  <c r="S1572" i="1"/>
  <c r="R1572" i="1"/>
  <c r="S2076" i="1"/>
  <c r="R2076" i="1"/>
  <c r="R1267" i="1"/>
  <c r="S1267" i="1"/>
  <c r="S1626" i="1"/>
  <c r="R1626" i="1"/>
  <c r="S2279" i="1"/>
  <c r="R2279" i="1"/>
  <c r="S1886" i="1"/>
  <c r="R1886" i="1"/>
  <c r="S679" i="1"/>
  <c r="R679" i="1"/>
  <c r="R2343" i="1"/>
  <c r="S2343" i="1"/>
  <c r="S2139" i="1"/>
  <c r="R2139" i="1"/>
  <c r="R1201" i="1"/>
  <c r="S1201" i="1"/>
  <c r="R1481" i="1"/>
  <c r="S1481" i="1"/>
  <c r="R1957" i="1"/>
  <c r="S1957" i="1"/>
  <c r="R1406" i="1"/>
  <c r="S1406" i="1"/>
  <c r="R842" i="1"/>
  <c r="S842" i="1"/>
  <c r="R1260" i="1"/>
  <c r="S1260" i="1"/>
  <c r="R2168" i="1"/>
  <c r="S2168" i="1"/>
  <c r="R1527" i="1"/>
  <c r="S1527" i="1"/>
  <c r="S1796" i="1"/>
  <c r="R1796" i="1"/>
  <c r="R1856" i="1"/>
  <c r="S1856" i="1"/>
  <c r="R2144" i="1"/>
  <c r="S2144" i="1"/>
  <c r="R686" i="1"/>
  <c r="S686" i="1"/>
  <c r="R2128" i="1"/>
  <c r="S2128" i="1"/>
  <c r="R1052" i="1"/>
  <c r="S1052" i="1"/>
  <c r="R1721" i="1"/>
  <c r="S1721" i="1"/>
  <c r="S2031" i="1"/>
  <c r="R2031" i="1"/>
  <c r="S2254" i="1"/>
  <c r="R2254" i="1"/>
  <c r="R2474" i="1"/>
  <c r="S2474" i="1"/>
  <c r="S1648" i="1"/>
  <c r="R1648" i="1"/>
  <c r="R1584" i="1"/>
  <c r="S1584" i="1"/>
  <c r="R1781" i="1"/>
  <c r="S1781" i="1"/>
  <c r="R946" i="1"/>
  <c r="S946" i="1"/>
  <c r="R1269" i="1"/>
  <c r="S1269" i="1"/>
  <c r="R867" i="1"/>
  <c r="S867" i="1"/>
  <c r="R2431" i="1"/>
  <c r="S2431" i="1"/>
  <c r="R1712" i="1"/>
  <c r="S1712" i="1"/>
  <c r="R1987" i="1"/>
  <c r="S1987" i="1"/>
  <c r="S1345" i="1"/>
  <c r="R1345" i="1"/>
  <c r="S1063" i="1"/>
  <c r="R1063" i="1"/>
  <c r="R1246" i="1"/>
  <c r="S1246" i="1"/>
  <c r="R1666" i="1"/>
  <c r="S1666" i="1"/>
  <c r="S2018" i="1"/>
  <c r="R2018" i="1"/>
  <c r="R1686" i="1"/>
  <c r="S1686" i="1"/>
  <c r="R821" i="1"/>
  <c r="S821" i="1"/>
  <c r="R1547" i="1"/>
  <c r="S1547" i="1"/>
  <c r="S2530" i="1"/>
  <c r="R2530" i="1"/>
  <c r="S1325" i="1"/>
  <c r="R1325" i="1"/>
  <c r="R1320" i="1"/>
  <c r="S1320" i="1"/>
  <c r="S1079" i="1"/>
  <c r="R1079" i="1"/>
  <c r="R936" i="1"/>
  <c r="S936" i="1"/>
  <c r="R2176" i="1"/>
  <c r="S2176" i="1"/>
  <c r="R774" i="1"/>
  <c r="S774" i="1"/>
  <c r="S2381" i="1"/>
  <c r="R2381" i="1"/>
  <c r="R1605" i="1"/>
  <c r="S1605" i="1"/>
  <c r="R2260" i="1"/>
  <c r="S2260" i="1"/>
  <c r="S2374" i="1"/>
  <c r="R2374" i="1"/>
  <c r="R722" i="1"/>
  <c r="S722" i="1"/>
  <c r="R1336" i="1"/>
  <c r="S1336" i="1"/>
  <c r="S2435" i="1"/>
  <c r="R2435" i="1"/>
  <c r="R1427" i="1"/>
  <c r="S1427" i="1"/>
  <c r="R801" i="1"/>
  <c r="S801" i="1"/>
  <c r="R1297" i="1"/>
  <c r="S1297" i="1"/>
  <c r="R1835" i="1"/>
  <c r="S1835" i="1"/>
  <c r="R1214" i="1"/>
  <c r="S1214" i="1"/>
  <c r="R1384" i="1"/>
  <c r="S1384" i="1"/>
  <c r="R906" i="1"/>
  <c r="S906" i="1"/>
  <c r="R2420" i="1"/>
  <c r="S2420" i="1"/>
  <c r="R1047" i="1"/>
  <c r="S1047" i="1"/>
  <c r="R1215" i="1"/>
  <c r="S1215" i="1"/>
  <c r="R807" i="1"/>
  <c r="S807" i="1"/>
  <c r="R2042" i="1"/>
  <c r="S2042" i="1"/>
  <c r="R1621" i="1"/>
  <c r="S1621" i="1"/>
  <c r="R711" i="1"/>
  <c r="S711" i="1"/>
  <c r="R2532" i="1"/>
  <c r="S2532" i="1"/>
  <c r="R1536" i="1"/>
  <c r="S1536" i="1"/>
  <c r="R1122" i="1"/>
  <c r="S1122" i="1"/>
  <c r="R2177" i="1"/>
  <c r="S2177" i="1"/>
  <c r="R1970" i="1"/>
  <c r="S1970" i="1"/>
  <c r="R1182" i="1"/>
  <c r="S1182" i="1"/>
  <c r="S2557" i="1"/>
  <c r="R2557" i="1"/>
  <c r="R1186" i="1"/>
  <c r="S1186" i="1"/>
  <c r="R1829" i="1"/>
  <c r="S1829" i="1"/>
  <c r="R2021" i="1"/>
  <c r="S2021" i="1"/>
  <c r="R591" i="1"/>
  <c r="S591" i="1"/>
  <c r="R1915" i="1"/>
  <c r="S1915" i="1"/>
  <c r="R954" i="1"/>
  <c r="S954" i="1"/>
  <c r="R716" i="1"/>
  <c r="S716" i="1"/>
  <c r="S2371" i="1"/>
  <c r="R2371" i="1"/>
  <c r="R1505" i="1"/>
  <c r="S1505" i="1"/>
  <c r="R2547" i="1"/>
  <c r="S2547" i="1"/>
  <c r="S1900" i="1"/>
  <c r="R1900" i="1"/>
  <c r="R1082" i="1"/>
  <c r="S1082" i="1"/>
  <c r="R1261" i="1"/>
  <c r="S1261" i="1"/>
  <c r="R2292" i="1"/>
  <c r="S2292" i="1"/>
  <c r="R980" i="1"/>
  <c r="S980" i="1"/>
  <c r="S2052" i="1"/>
  <c r="R2052" i="1"/>
  <c r="R2406" i="1"/>
  <c r="S2406" i="1"/>
  <c r="S1561" i="1"/>
  <c r="R1561" i="1"/>
  <c r="R2536" i="1"/>
  <c r="S2536" i="1"/>
  <c r="S1393" i="1"/>
  <c r="R1393" i="1"/>
  <c r="R869" i="1"/>
  <c r="S869" i="1"/>
  <c r="R1461" i="1"/>
  <c r="S1461" i="1"/>
  <c r="R2000" i="1"/>
  <c r="S2000" i="1"/>
  <c r="R2376" i="1"/>
  <c r="S2376" i="1"/>
  <c r="R1765" i="1"/>
  <c r="S1765" i="1"/>
  <c r="R1768" i="1"/>
  <c r="S1768" i="1"/>
  <c r="R1655" i="1"/>
  <c r="S1655" i="1"/>
  <c r="R2014" i="1"/>
  <c r="S2014" i="1"/>
  <c r="S721" i="1"/>
  <c r="R721" i="1"/>
  <c r="S2440" i="1"/>
  <c r="R2440" i="1"/>
  <c r="R1229" i="1"/>
  <c r="S1229" i="1"/>
  <c r="R2493" i="1"/>
  <c r="S2493" i="1"/>
  <c r="R1976" i="1"/>
  <c r="S1976" i="1"/>
  <c r="S1429" i="1"/>
  <c r="R1429" i="1"/>
  <c r="S2175" i="1"/>
  <c r="R2175" i="1"/>
  <c r="S1951" i="1"/>
  <c r="R1951" i="1"/>
  <c r="R658" i="1"/>
  <c r="S658" i="1"/>
  <c r="S1825" i="1"/>
  <c r="R1825" i="1"/>
  <c r="R2202" i="1"/>
  <c r="S2202" i="1"/>
  <c r="R2442" i="1"/>
  <c r="S2442" i="1"/>
  <c r="R1420" i="1"/>
  <c r="S1420" i="1"/>
  <c r="R2113" i="1"/>
  <c r="S2113" i="1"/>
  <c r="S2519" i="1"/>
  <c r="R2519" i="1"/>
  <c r="R1238" i="1"/>
  <c r="S1238" i="1"/>
  <c r="R1801" i="1"/>
  <c r="S1801" i="1"/>
  <c r="S1994" i="1"/>
  <c r="R1994" i="1"/>
  <c r="S2386" i="1"/>
  <c r="R2386" i="1"/>
  <c r="R1778" i="1"/>
  <c r="S1778" i="1"/>
  <c r="R1383" i="1"/>
  <c r="S1383" i="1"/>
  <c r="R1460" i="1"/>
  <c r="S1460" i="1"/>
  <c r="R1897" i="1"/>
  <c r="S1897" i="1"/>
  <c r="S811" i="1"/>
  <c r="R811" i="1"/>
  <c r="S826" i="1"/>
  <c r="R826" i="1"/>
  <c r="R567" i="1"/>
  <c r="S567" i="1"/>
  <c r="R1618" i="1"/>
  <c r="S1618" i="1"/>
  <c r="S2353" i="1"/>
  <c r="R2353" i="1"/>
  <c r="R1292" i="1"/>
  <c r="S1292" i="1"/>
  <c r="S667" i="1"/>
  <c r="R667" i="1"/>
  <c r="R1615" i="1"/>
  <c r="S1615" i="1"/>
  <c r="R599" i="1"/>
  <c r="S599" i="1"/>
  <c r="R738" i="1"/>
  <c r="S738" i="1"/>
  <c r="S2296" i="1"/>
  <c r="R2296" i="1"/>
  <c r="S2357" i="1"/>
  <c r="R2357" i="1"/>
  <c r="R734" i="1"/>
  <c r="S734" i="1"/>
  <c r="R2384" i="1"/>
  <c r="S2384" i="1"/>
  <c r="R2257" i="1"/>
  <c r="S2257" i="1"/>
  <c r="S2452" i="1"/>
  <c r="R2452" i="1"/>
  <c r="R856" i="1"/>
  <c r="S856" i="1"/>
  <c r="R1809" i="1"/>
  <c r="S1809" i="1"/>
  <c r="S937" i="1"/>
  <c r="R937" i="1"/>
  <c r="R2486" i="1"/>
  <c r="S2486" i="1"/>
  <c r="R814" i="1"/>
  <c r="S814" i="1"/>
  <c r="R1983" i="1"/>
  <c r="S1983" i="1"/>
  <c r="R637" i="1"/>
  <c r="S637" i="1"/>
  <c r="R1453" i="1"/>
  <c r="S1453" i="1"/>
  <c r="R798" i="1"/>
  <c r="S798" i="1"/>
  <c r="R731" i="1"/>
  <c r="S731" i="1"/>
  <c r="S2379" i="1"/>
  <c r="R2379" i="1"/>
  <c r="R1328" i="1"/>
  <c r="S1328" i="1"/>
  <c r="S1137" i="1"/>
  <c r="R1137" i="1"/>
  <c r="R626" i="1"/>
  <c r="S626" i="1"/>
  <c r="S1984" i="1"/>
  <c r="R1984" i="1"/>
  <c r="R2528" i="1"/>
  <c r="S2528" i="1"/>
  <c r="R1799" i="1"/>
  <c r="S1799" i="1"/>
  <c r="R766" i="1"/>
  <c r="S766" i="1"/>
  <c r="R2047" i="1"/>
  <c r="S2047" i="1"/>
  <c r="R899" i="1"/>
  <c r="S899" i="1"/>
  <c r="S2404" i="1"/>
  <c r="R2404" i="1"/>
  <c r="R771" i="1"/>
  <c r="S771" i="1"/>
  <c r="R1515" i="1"/>
  <c r="S1515" i="1"/>
  <c r="R1996" i="1"/>
  <c r="S1996" i="1"/>
  <c r="R1568" i="1"/>
  <c r="S1568" i="1"/>
  <c r="S1085" i="1"/>
  <c r="R1085" i="1"/>
  <c r="R1439" i="1"/>
  <c r="S1439" i="1"/>
  <c r="R724" i="1"/>
  <c r="S724" i="1"/>
  <c r="S2006" i="1"/>
  <c r="R2006" i="1"/>
  <c r="S2164" i="1"/>
  <c r="R2164" i="1"/>
  <c r="R1893" i="1"/>
  <c r="S1893" i="1"/>
  <c r="S973" i="1"/>
  <c r="R973" i="1"/>
  <c r="R1092" i="1"/>
  <c r="S1092" i="1"/>
  <c r="R2455" i="1"/>
  <c r="S2455" i="1"/>
  <c r="R2402" i="1"/>
  <c r="S2402" i="1"/>
  <c r="R1448" i="1"/>
  <c r="S1448" i="1"/>
  <c r="S1899" i="1"/>
  <c r="R1899" i="1"/>
  <c r="R1435" i="1"/>
  <c r="S1435" i="1"/>
  <c r="R1773" i="1"/>
  <c r="S1773" i="1"/>
  <c r="R1123" i="1"/>
  <c r="S1123" i="1"/>
  <c r="R1147" i="1"/>
  <c r="S1147" i="1"/>
  <c r="R2214" i="1"/>
  <c r="S2214" i="1"/>
  <c r="R608" i="1"/>
  <c r="S608" i="1"/>
  <c r="R1598" i="1"/>
  <c r="S1598" i="1"/>
  <c r="R2261" i="1"/>
  <c r="S2261" i="1"/>
  <c r="R2119" i="1"/>
  <c r="S2119" i="1"/>
  <c r="S1088" i="1"/>
  <c r="R1088" i="1"/>
  <c r="R2414" i="1"/>
  <c r="S2414" i="1"/>
  <c r="R1769" i="1"/>
  <c r="S1769" i="1"/>
  <c r="R923" i="1"/>
  <c r="S923" i="1"/>
  <c r="R782" i="1"/>
  <c r="S782" i="1"/>
  <c r="R601" i="1"/>
  <c r="S601" i="1"/>
  <c r="S1922" i="1"/>
  <c r="R1922" i="1"/>
  <c r="S931" i="1"/>
  <c r="R931" i="1"/>
  <c r="S2223" i="1"/>
  <c r="R2223" i="1"/>
  <c r="S2365" i="1"/>
  <c r="R2365" i="1"/>
  <c r="R1178" i="1"/>
  <c r="S1178" i="1"/>
  <c r="R1990" i="1"/>
  <c r="S1990" i="1"/>
  <c r="R874" i="1"/>
  <c r="S874" i="1"/>
  <c r="S757" i="1"/>
  <c r="R757" i="1"/>
  <c r="R595" i="1"/>
  <c r="S595" i="1"/>
  <c r="R1974" i="1"/>
  <c r="S1974" i="1"/>
  <c r="S1736" i="1"/>
  <c r="R1736" i="1"/>
  <c r="S1508" i="1"/>
  <c r="R1508" i="1"/>
  <c r="R920" i="1"/>
  <c r="S920" i="1"/>
  <c r="S2081" i="1"/>
  <c r="R2081" i="1"/>
  <c r="R2522" i="1"/>
  <c r="S2522" i="1"/>
  <c r="R884" i="1"/>
  <c r="S884" i="1"/>
  <c r="R2162" i="1"/>
  <c r="S2162" i="1"/>
  <c r="R1209" i="1"/>
  <c r="S1209" i="1"/>
  <c r="R2141" i="1"/>
  <c r="S2141" i="1"/>
  <c r="R982" i="1"/>
  <c r="S982" i="1"/>
  <c r="R1685" i="1"/>
  <c r="S1685" i="1"/>
  <c r="R748" i="1"/>
  <c r="S748" i="1"/>
  <c r="R974" i="1"/>
  <c r="S974" i="1"/>
  <c r="R2222" i="1"/>
  <c r="S2222" i="1"/>
  <c r="S763" i="1"/>
  <c r="R763" i="1"/>
  <c r="S2400" i="1"/>
  <c r="R2400" i="1"/>
  <c r="R812" i="1"/>
  <c r="S812" i="1"/>
  <c r="S2534" i="1"/>
  <c r="R2534" i="1"/>
  <c r="R808" i="1"/>
  <c r="S808" i="1"/>
  <c r="R695" i="1"/>
  <c r="S695" i="1"/>
  <c r="S1960" i="1"/>
  <c r="R1960" i="1"/>
  <c r="R2146" i="1"/>
  <c r="S2146" i="1"/>
  <c r="S2304" i="1"/>
  <c r="R2304" i="1"/>
  <c r="R735" i="1"/>
  <c r="S735" i="1"/>
  <c r="R1010" i="1"/>
  <c r="S1010" i="1"/>
  <c r="R1907" i="1"/>
  <c r="S1907" i="1"/>
  <c r="R820" i="1"/>
  <c r="S820" i="1"/>
  <c r="R1787" i="1"/>
  <c r="S1787" i="1"/>
  <c r="S1956" i="1"/>
  <c r="R1956" i="1"/>
  <c r="R854" i="1"/>
  <c r="S854" i="1"/>
  <c r="R1324" i="1"/>
  <c r="S1324" i="1"/>
  <c r="R1120" i="1"/>
  <c r="S1120" i="1"/>
  <c r="R1068" i="1"/>
  <c r="S1068" i="1"/>
  <c r="R1367" i="1"/>
  <c r="S1367" i="1"/>
  <c r="S2541" i="1"/>
  <c r="R2541" i="1"/>
  <c r="R1472" i="1"/>
  <c r="S1472" i="1"/>
  <c r="S2153" i="1"/>
  <c r="R2153" i="1"/>
  <c r="S2356" i="1"/>
  <c r="R2356" i="1"/>
  <c r="S817" i="1"/>
  <c r="R817" i="1"/>
  <c r="S1647" i="1"/>
  <c r="R1647" i="1"/>
  <c r="R729" i="1"/>
  <c r="S729" i="1"/>
  <c r="R646" i="1"/>
  <c r="S646" i="1"/>
  <c r="R1905" i="1"/>
  <c r="S1905" i="1"/>
  <c r="R2457" i="1"/>
  <c r="S2457" i="1"/>
  <c r="R1344" i="1"/>
  <c r="S1344" i="1"/>
  <c r="R1995" i="1"/>
  <c r="S1995" i="1"/>
  <c r="R1502" i="1"/>
  <c r="S1502" i="1"/>
  <c r="S1291" i="1"/>
  <c r="R1291" i="1"/>
  <c r="R1416" i="1"/>
  <c r="S1416" i="1"/>
  <c r="S979" i="1"/>
  <c r="R979" i="1"/>
  <c r="R1807" i="1"/>
  <c r="S1807" i="1"/>
  <c r="R1764" i="1"/>
  <c r="S1764" i="1"/>
  <c r="S2401" i="1"/>
  <c r="R2401" i="1"/>
  <c r="R1751" i="1"/>
  <c r="S1751" i="1"/>
  <c r="R803" i="1"/>
  <c r="S803" i="1"/>
  <c r="S1982" i="1"/>
  <c r="R1982" i="1"/>
  <c r="S1782" i="1"/>
  <c r="R1782" i="1"/>
  <c r="S1315" i="1"/>
  <c r="R1315" i="1"/>
  <c r="S2284" i="1"/>
  <c r="R2284" i="1"/>
  <c r="R1479" i="1"/>
  <c r="S1479" i="1"/>
  <c r="R625" i="1"/>
  <c r="S625" i="1"/>
  <c r="R975" i="1"/>
  <c r="S975" i="1"/>
  <c r="R1676" i="1"/>
  <c r="S1676" i="1"/>
  <c r="S2184" i="1"/>
  <c r="R2184" i="1"/>
  <c r="S1767" i="1"/>
  <c r="R1767" i="1"/>
  <c r="S864" i="1"/>
  <c r="R864" i="1"/>
  <c r="R2020" i="1"/>
  <c r="S2020" i="1"/>
  <c r="R1444" i="1"/>
  <c r="S1444" i="1"/>
  <c r="R1854" i="1"/>
  <c r="S1854" i="1"/>
  <c r="S727" i="1"/>
  <c r="R727" i="1"/>
  <c r="R618" i="1"/>
  <c r="S618" i="1"/>
  <c r="R1263" i="1"/>
  <c r="S1263" i="1"/>
  <c r="R2196" i="1"/>
  <c r="S2196" i="1"/>
  <c r="S1489" i="1"/>
  <c r="R1489" i="1"/>
  <c r="R1342" i="1"/>
  <c r="S1342" i="1"/>
  <c r="R892" i="1"/>
  <c r="S892" i="1"/>
  <c r="R571" i="1"/>
  <c r="S571" i="1"/>
  <c r="R2255" i="1"/>
  <c r="S2255" i="1"/>
  <c r="R1588" i="1"/>
  <c r="S1588" i="1"/>
  <c r="R813" i="1"/>
  <c r="S813" i="1"/>
  <c r="R1119" i="1"/>
  <c r="S1119" i="1"/>
  <c r="R1486" i="1"/>
  <c r="S1486" i="1"/>
  <c r="R1498" i="1"/>
  <c r="S1498" i="1"/>
  <c r="R1519" i="1"/>
  <c r="S1519" i="1"/>
  <c r="S2067" i="1"/>
  <c r="R2067" i="1"/>
  <c r="S1693" i="1"/>
  <c r="R1693" i="1"/>
  <c r="R1727" i="1"/>
  <c r="S1727" i="1"/>
  <c r="S1840" i="1"/>
  <c r="R1840" i="1"/>
  <c r="R1570" i="1"/>
  <c r="S1570" i="1"/>
  <c r="R2367" i="1"/>
  <c r="S2367" i="1"/>
  <c r="R900" i="1"/>
  <c r="S900" i="1"/>
  <c r="R1264" i="1"/>
  <c r="S1264" i="1"/>
  <c r="R1735" i="1"/>
  <c r="S1735" i="1"/>
  <c r="R622" i="1"/>
  <c r="S622" i="1"/>
  <c r="R1370" i="1"/>
  <c r="S1370" i="1"/>
  <c r="R1747" i="1"/>
  <c r="S1747" i="1"/>
  <c r="R1446" i="1"/>
  <c r="S1446" i="1"/>
  <c r="R1004" i="1"/>
  <c r="S1004" i="1"/>
  <c r="R640" i="1"/>
  <c r="S640" i="1"/>
  <c r="R2137" i="1"/>
  <c r="S2137" i="1"/>
  <c r="S2151" i="1"/>
  <c r="R2151" i="1"/>
  <c r="R2301" i="1"/>
  <c r="S2301" i="1"/>
  <c r="R630" i="1"/>
  <c r="S630" i="1"/>
  <c r="R2059" i="1"/>
  <c r="S2059" i="1"/>
  <c r="R750" i="1"/>
  <c r="S750" i="1"/>
  <c r="R598" i="1"/>
  <c r="S598" i="1"/>
  <c r="S2345" i="1"/>
  <c r="R2345" i="1"/>
  <c r="R581" i="1"/>
  <c r="S581" i="1"/>
  <c r="S2246" i="1"/>
  <c r="R2246" i="1"/>
  <c r="R1682" i="1"/>
  <c r="S1682" i="1"/>
  <c r="S691" i="1"/>
  <c r="R691" i="1"/>
  <c r="R2215" i="1"/>
  <c r="S2215" i="1"/>
  <c r="R784" i="1"/>
  <c r="S784" i="1"/>
  <c r="S1892" i="1"/>
  <c r="R1892" i="1"/>
  <c r="R594" i="1"/>
  <c r="S594" i="1"/>
  <c r="S2338" i="1"/>
  <c r="R2338" i="1"/>
  <c r="R1715" i="1"/>
  <c r="S1715" i="1"/>
  <c r="R1378" i="1"/>
  <c r="S1378" i="1"/>
  <c r="R701" i="1"/>
  <c r="S701" i="1"/>
  <c r="R2156" i="1"/>
  <c r="S2156" i="1"/>
  <c r="S2029" i="1"/>
  <c r="R2029" i="1"/>
  <c r="R1858" i="1"/>
  <c r="S1858" i="1"/>
  <c r="S2247" i="1"/>
  <c r="R2247" i="1"/>
  <c r="R1634" i="1"/>
  <c r="S1634" i="1"/>
  <c r="S2495" i="1"/>
  <c r="R2495" i="1"/>
  <c r="R668" i="1"/>
  <c r="S668" i="1"/>
  <c r="R1097" i="1"/>
  <c r="S1097" i="1"/>
  <c r="R1387" i="1"/>
  <c r="S1387" i="1"/>
  <c r="R634" i="1"/>
  <c r="S634" i="1"/>
  <c r="R1783" i="1"/>
  <c r="S1783" i="1"/>
  <c r="R596" i="1"/>
  <c r="S596" i="1"/>
  <c r="R881" i="1"/>
  <c r="S881" i="1"/>
  <c r="R2083" i="1"/>
  <c r="S2083" i="1"/>
  <c r="R2354" i="1"/>
  <c r="S2354" i="1"/>
  <c r="R1400" i="1"/>
  <c r="S1400" i="1"/>
  <c r="R1786" i="1"/>
  <c r="S1786" i="1"/>
  <c r="S2233" i="1"/>
  <c r="R2233" i="1"/>
  <c r="R2221" i="1"/>
  <c r="S2221" i="1"/>
  <c r="S2179" i="1"/>
  <c r="R2179" i="1"/>
  <c r="S1596" i="1"/>
  <c r="R1596" i="1"/>
  <c r="R1692" i="1"/>
  <c r="S1692" i="1"/>
  <c r="S1864" i="1"/>
  <c r="R1864" i="1"/>
  <c r="R1359" i="1"/>
  <c r="S1359" i="1"/>
  <c r="R1175" i="1"/>
  <c r="S1175" i="1"/>
  <c r="S2290" i="1"/>
  <c r="R2290" i="1"/>
  <c r="R2282" i="1"/>
  <c r="S2282" i="1"/>
  <c r="R1750" i="1"/>
  <c r="S1750" i="1"/>
  <c r="R1770" i="1"/>
  <c r="S1770" i="1"/>
  <c r="R1802" i="1"/>
  <c r="S1802" i="1"/>
  <c r="R674" i="1"/>
  <c r="S674" i="1"/>
  <c r="S2315" i="1"/>
  <c r="R2315" i="1"/>
  <c r="R2147" i="1"/>
  <c r="S2147" i="1"/>
  <c r="R2523" i="1"/>
  <c r="S2523" i="1"/>
  <c r="S2229" i="1"/>
  <c r="R2229" i="1"/>
  <c r="S1541" i="1"/>
  <c r="R1541" i="1"/>
  <c r="R2186" i="1"/>
  <c r="S2186" i="1"/>
  <c r="R728" i="1"/>
  <c r="S728" i="1"/>
  <c r="R2132" i="1"/>
  <c r="S2132" i="1"/>
  <c r="S2008" i="1"/>
  <c r="R2008" i="1"/>
  <c r="S1121" i="1"/>
  <c r="R1121" i="1"/>
  <c r="R1941" i="1"/>
  <c r="S1941" i="1"/>
  <c r="S1972" i="1"/>
  <c r="R1972" i="1"/>
  <c r="R1808" i="1"/>
  <c r="S1808" i="1"/>
  <c r="S2413" i="1"/>
  <c r="R2413" i="1"/>
  <c r="S1659" i="1"/>
  <c r="R1659" i="1"/>
  <c r="S675" i="1"/>
  <c r="R675" i="1"/>
  <c r="R1742" i="1"/>
  <c r="S1742" i="1"/>
  <c r="R665" i="1"/>
  <c r="S665" i="1"/>
  <c r="S1635" i="1"/>
  <c r="R1635" i="1"/>
  <c r="S1231" i="1"/>
  <c r="R1231" i="1"/>
  <c r="R1288" i="1"/>
  <c r="S1288" i="1"/>
  <c r="R1142" i="1"/>
  <c r="S1142" i="1"/>
  <c r="R2130" i="1"/>
  <c r="S2130" i="1"/>
  <c r="S2555" i="1"/>
  <c r="R2555" i="1"/>
  <c r="R2152" i="1"/>
  <c r="S2152" i="1"/>
  <c r="R1070" i="1"/>
  <c r="S1070" i="1"/>
  <c r="R1194" i="1"/>
  <c r="S1194" i="1"/>
  <c r="R2408" i="1"/>
  <c r="S2408" i="1"/>
  <c r="S2124" i="1"/>
  <c r="R2124" i="1"/>
  <c r="R2237" i="1"/>
  <c r="S2237" i="1"/>
  <c r="S2145" i="1"/>
  <c r="R2145" i="1"/>
  <c r="R2516" i="1"/>
  <c r="S2516" i="1"/>
  <c r="S2520" i="1"/>
  <c r="R2520" i="1"/>
  <c r="R1706" i="1"/>
  <c r="S1706" i="1"/>
  <c r="S677" i="1"/>
  <c r="R677" i="1"/>
  <c r="R1257" i="1"/>
  <c r="S1257" i="1"/>
  <c r="S2361" i="1"/>
  <c r="R2361" i="1"/>
  <c r="S865" i="1"/>
  <c r="R865" i="1"/>
  <c r="R848" i="1"/>
  <c r="S848" i="1"/>
  <c r="R1791" i="1"/>
  <c r="S1791" i="1"/>
  <c r="R1084" i="1"/>
  <c r="S1084" i="1"/>
  <c r="R1622" i="1"/>
  <c r="S1622" i="1"/>
  <c r="R1250" i="1"/>
  <c r="S1250" i="1"/>
  <c r="R2510" i="1"/>
  <c r="S2510" i="1"/>
  <c r="S952" i="1"/>
  <c r="R952" i="1"/>
  <c r="R1391" i="1"/>
  <c r="S1391" i="1"/>
  <c r="R1208" i="1"/>
  <c r="S1208" i="1"/>
  <c r="S2122" i="1"/>
  <c r="R2122" i="1"/>
  <c r="R1141" i="1"/>
  <c r="S1141" i="1"/>
  <c r="R2070" i="1"/>
  <c r="S2070" i="1"/>
  <c r="R2415" i="1"/>
  <c r="S2415" i="1"/>
  <c r="S2484" i="1"/>
  <c r="R2484" i="1"/>
  <c r="R2058" i="1"/>
  <c r="S2058" i="1"/>
  <c r="R1301" i="1"/>
  <c r="S1301" i="1"/>
  <c r="R2322" i="1"/>
  <c r="S2322" i="1"/>
  <c r="S1729" i="1"/>
  <c r="R1729" i="1"/>
  <c r="R2268" i="1"/>
  <c r="S2268" i="1"/>
  <c r="R1289" i="1"/>
  <c r="S1289" i="1"/>
  <c r="S2264" i="1"/>
  <c r="R2264" i="1"/>
  <c r="R1272" i="1"/>
  <c r="S1272" i="1"/>
  <c r="R2024" i="1"/>
  <c r="S2024" i="1"/>
  <c r="S2446" i="1"/>
  <c r="R2446" i="1"/>
  <c r="S1247" i="1"/>
  <c r="R1247" i="1"/>
  <c r="S1333" i="1"/>
  <c r="R1333" i="1"/>
  <c r="R572" i="1"/>
  <c r="S572" i="1"/>
  <c r="S2272" i="1"/>
  <c r="R2272" i="1"/>
  <c r="R1962" i="1"/>
  <c r="S1962" i="1"/>
  <c r="R1078" i="1"/>
  <c r="S1078" i="1"/>
  <c r="R2552" i="1"/>
  <c r="S2552" i="1"/>
  <c r="R614" i="1"/>
  <c r="S614" i="1"/>
  <c r="R898" i="1"/>
  <c r="S898" i="1"/>
  <c r="R1540" i="1"/>
  <c r="S1540" i="1"/>
  <c r="R1425" i="1"/>
  <c r="S1425" i="1"/>
  <c r="R692" i="1"/>
  <c r="S692" i="1"/>
  <c r="R682" i="1"/>
  <c r="S682" i="1"/>
  <c r="R1445" i="1"/>
  <c r="S1445" i="1"/>
  <c r="R873" i="1"/>
  <c r="S873" i="1"/>
  <c r="R2433" i="1"/>
  <c r="S2433" i="1"/>
  <c r="R764" i="1"/>
  <c r="S764" i="1"/>
  <c r="S1556" i="1"/>
  <c r="R1556" i="1"/>
  <c r="R1020" i="1"/>
  <c r="S1020" i="1"/>
  <c r="R676" i="1"/>
  <c r="S676" i="1"/>
  <c r="S2317" i="1"/>
  <c r="R2317" i="1"/>
  <c r="R2224" i="1"/>
  <c r="S2224" i="1"/>
  <c r="R1125" i="1"/>
  <c r="S1125" i="1"/>
  <c r="R2134" i="1"/>
  <c r="S2134" i="1"/>
  <c r="R2015" i="1"/>
  <c r="S2015" i="1"/>
  <c r="R1431" i="1"/>
  <c r="S1431" i="1"/>
  <c r="R858" i="1"/>
  <c r="S858" i="1"/>
  <c r="R1353" i="1"/>
  <c r="S1353" i="1"/>
  <c r="R996" i="1"/>
  <c r="S996" i="1"/>
  <c r="R602" i="1"/>
  <c r="S602" i="1"/>
  <c r="R2494" i="1"/>
  <c r="S2494" i="1"/>
  <c r="R616" i="1"/>
  <c r="S616" i="1"/>
  <c r="R1734" i="1"/>
  <c r="S1734" i="1"/>
  <c r="R730" i="1"/>
  <c r="S730" i="1"/>
  <c r="R1581" i="1"/>
  <c r="S1581" i="1"/>
  <c r="R1590" i="1"/>
  <c r="S1590" i="1"/>
  <c r="R1086" i="1"/>
  <c r="S1086" i="1"/>
  <c r="S2476" i="1"/>
  <c r="R2476" i="1"/>
  <c r="S919" i="1"/>
  <c r="R919" i="1"/>
  <c r="R1828" i="1"/>
  <c r="S1828" i="1"/>
  <c r="R1129" i="1"/>
  <c r="S1129" i="1"/>
  <c r="R662" i="1"/>
  <c r="S662" i="1"/>
  <c r="R2280" i="1"/>
  <c r="S2280" i="1"/>
  <c r="R791" i="1"/>
  <c r="S791" i="1"/>
  <c r="R969" i="1"/>
  <c r="S969" i="1"/>
  <c r="R647" i="1"/>
  <c r="S647" i="1"/>
  <c r="S2382" i="1"/>
  <c r="R2382" i="1"/>
  <c r="S1003" i="1"/>
  <c r="R1003" i="1"/>
  <c r="S1969" i="1"/>
  <c r="R1969" i="1"/>
  <c r="S2158" i="1"/>
  <c r="R2158" i="1"/>
  <c r="R1248" i="1"/>
  <c r="S1248" i="1"/>
  <c r="R1576" i="1"/>
  <c r="S1576" i="1"/>
  <c r="R2105" i="1"/>
  <c r="S2105" i="1"/>
  <c r="R2170" i="1"/>
  <c r="S2170" i="1"/>
  <c r="R725" i="1"/>
  <c r="S725" i="1"/>
  <c r="S2210" i="1"/>
  <c r="R2210" i="1"/>
  <c r="R605" i="1"/>
  <c r="S605" i="1"/>
  <c r="R1259" i="1"/>
  <c r="S1259" i="1"/>
  <c r="S1669" i="1"/>
  <c r="R1669" i="1"/>
  <c r="R1804" i="1"/>
  <c r="S1804" i="1"/>
  <c r="R1844" i="1"/>
  <c r="S1844" i="1"/>
  <c r="R944" i="1"/>
  <c r="S944" i="1"/>
  <c r="R942" i="1"/>
  <c r="S942" i="1"/>
  <c r="S2428" i="1"/>
  <c r="R2428" i="1"/>
  <c r="R971" i="1"/>
  <c r="S971" i="1"/>
  <c r="R2062" i="1"/>
  <c r="S2062" i="1"/>
  <c r="S2150" i="1"/>
  <c r="R2150" i="1"/>
  <c r="S2362" i="1"/>
  <c r="R2362" i="1"/>
  <c r="R1509" i="1"/>
  <c r="S1509" i="1"/>
  <c r="R1688" i="1"/>
  <c r="S1688" i="1"/>
  <c r="S2089" i="1"/>
  <c r="R2089" i="1"/>
  <c r="R1157" i="1"/>
  <c r="S1157" i="1"/>
  <c r="R706" i="1"/>
  <c r="S706" i="1"/>
  <c r="R2159" i="1"/>
  <c r="S2159" i="1"/>
  <c r="R1999" i="1"/>
  <c r="S1999" i="1"/>
  <c r="R1852" i="1"/>
  <c r="S1852" i="1"/>
  <c r="R1816" i="1"/>
  <c r="S1816" i="1"/>
  <c r="S2138" i="1"/>
  <c r="R2138" i="1"/>
  <c r="S2074" i="1"/>
  <c r="R2074" i="1"/>
  <c r="S1482" i="1"/>
  <c r="R1482" i="1"/>
  <c r="S1015" i="1"/>
  <c r="R1015" i="1"/>
  <c r="S895" i="1"/>
  <c r="R895" i="1"/>
  <c r="R1428" i="1"/>
  <c r="S1428" i="1"/>
  <c r="R1170" i="1"/>
  <c r="S1170" i="1"/>
  <c r="R2538" i="1"/>
  <c r="S2538" i="1"/>
  <c r="R1419" i="1"/>
  <c r="S1419" i="1"/>
  <c r="R1883" i="1"/>
  <c r="S1883" i="1"/>
  <c r="R1389" i="1"/>
  <c r="S1389" i="1"/>
  <c r="R933" i="1"/>
  <c r="S933" i="1"/>
  <c r="R755" i="1"/>
  <c r="S755" i="1"/>
  <c r="S1169" i="1"/>
  <c r="R1169" i="1"/>
  <c r="R1582" i="1"/>
  <c r="S1582" i="1"/>
  <c r="R2514" i="1"/>
  <c r="S2514" i="1"/>
  <c r="R922" i="1"/>
  <c r="S922" i="1"/>
  <c r="S1981" i="1"/>
  <c r="R1981" i="1"/>
  <c r="S2471" i="1"/>
  <c r="R2471" i="1"/>
  <c r="R2080" i="1"/>
  <c r="S2080" i="1"/>
  <c r="R2013" i="1"/>
  <c r="S2013" i="1"/>
  <c r="R585" i="1"/>
  <c r="S585" i="1"/>
  <c r="R2527" i="1"/>
  <c r="S2527" i="1"/>
  <c r="R837" i="1"/>
  <c r="S837" i="1"/>
  <c r="R718" i="1"/>
  <c r="S718" i="1"/>
  <c r="R1168" i="1"/>
  <c r="S1168" i="1"/>
  <c r="R621" i="1"/>
  <c r="S621" i="1"/>
  <c r="R849" i="1"/>
  <c r="S849" i="1"/>
  <c r="R1258" i="1"/>
  <c r="S1258" i="1"/>
  <c r="S1346" i="1"/>
  <c r="R1346" i="1"/>
  <c r="S2135" i="1"/>
  <c r="R2135" i="1"/>
  <c r="R1966" i="1"/>
  <c r="S1966" i="1"/>
  <c r="S703" i="1"/>
  <c r="R703" i="1"/>
  <c r="R1236" i="1"/>
  <c r="S1236" i="1"/>
  <c r="R1135" i="1"/>
  <c r="S1135" i="1"/>
  <c r="S2066" i="1"/>
  <c r="R2066" i="1"/>
  <c r="R857" i="1"/>
  <c r="S857" i="1"/>
  <c r="S1124" i="1"/>
  <c r="R1124" i="1"/>
  <c r="S2073" i="1"/>
  <c r="R2073" i="1"/>
  <c r="R2448" i="1"/>
  <c r="S2448" i="1"/>
  <c r="R1761" i="1"/>
  <c r="S1761" i="1"/>
  <c r="R1417" i="1"/>
  <c r="S1417" i="1"/>
  <c r="R1181" i="1"/>
  <c r="S1181" i="1"/>
  <c r="R1200" i="1"/>
  <c r="S1200" i="1"/>
  <c r="R1440" i="1"/>
  <c r="S1440" i="1"/>
  <c r="R1836" i="1"/>
  <c r="S1836" i="1"/>
  <c r="R1041" i="1"/>
  <c r="S1041" i="1"/>
  <c r="S2464" i="1"/>
  <c r="R2464" i="1"/>
  <c r="R1975" i="1"/>
  <c r="S1975" i="1"/>
  <c r="R1772" i="1"/>
  <c r="S1772" i="1"/>
  <c r="R584" i="1"/>
  <c r="S584" i="1"/>
  <c r="R678" i="1"/>
  <c r="S678" i="1"/>
  <c r="S2030" i="1"/>
  <c r="R2030" i="1"/>
  <c r="S2220" i="1"/>
  <c r="R2220" i="1"/>
  <c r="R1414" i="1"/>
  <c r="S1414" i="1"/>
  <c r="R1133" i="1"/>
  <c r="S1133" i="1"/>
  <c r="R2390" i="1"/>
  <c r="S2390" i="1"/>
  <c r="S2291" i="1"/>
  <c r="R2291" i="1"/>
  <c r="R1332" i="1"/>
  <c r="S1332" i="1"/>
  <c r="R1993" i="1"/>
  <c r="S1993" i="1"/>
  <c r="R1704" i="1"/>
  <c r="S1704" i="1"/>
  <c r="R2009" i="1"/>
  <c r="S2009" i="1"/>
  <c r="S1280" i="1"/>
  <c r="R1280" i="1"/>
  <c r="R2011" i="1"/>
  <c r="S2011" i="1"/>
  <c r="R1251" i="1"/>
  <c r="S1251" i="1"/>
  <c r="S1381" i="1"/>
  <c r="R1381" i="1"/>
  <c r="R560" i="1"/>
  <c r="S560" i="1"/>
  <c r="R879" i="1"/>
  <c r="S879" i="1"/>
  <c r="R1398" i="1"/>
  <c r="S1398" i="1"/>
  <c r="S2278" i="1"/>
  <c r="R2278" i="1"/>
  <c r="S1373" i="1"/>
  <c r="R1373" i="1"/>
  <c r="S901" i="1"/>
  <c r="R901" i="1"/>
  <c r="R1879" i="1"/>
  <c r="S1879" i="1"/>
  <c r="R648" i="1"/>
  <c r="S648" i="1"/>
  <c r="R1140" i="1"/>
  <c r="S1140" i="1"/>
  <c r="R1562" i="1"/>
  <c r="S1562" i="1"/>
  <c r="S2097" i="1"/>
  <c r="R2097" i="1"/>
  <c r="R1244" i="1"/>
  <c r="S1244" i="1"/>
  <c r="S1459" i="1"/>
  <c r="R1459" i="1"/>
  <c r="R1270" i="1"/>
  <c r="S1270" i="1"/>
  <c r="R1062" i="1"/>
  <c r="S1062" i="1"/>
  <c r="R624" i="1"/>
  <c r="S624" i="1"/>
  <c r="R2204" i="1"/>
  <c r="S2204" i="1"/>
  <c r="R1330" i="1"/>
  <c r="S1330" i="1"/>
  <c r="S600" i="1"/>
  <c r="R600" i="1"/>
  <c r="S2325" i="1"/>
  <c r="R2325" i="1"/>
  <c r="R1862" i="1"/>
  <c r="S1862" i="1"/>
  <c r="S2273" i="1"/>
  <c r="R2273" i="1"/>
  <c r="R1601" i="1"/>
  <c r="S1601" i="1"/>
  <c r="S2267" i="1"/>
  <c r="R2267" i="1"/>
  <c r="R743" i="1"/>
  <c r="S743" i="1"/>
  <c r="R1221" i="1"/>
  <c r="S1221" i="1"/>
  <c r="S2040" i="1"/>
  <c r="R2040" i="1"/>
  <c r="S1421" i="1"/>
  <c r="R1421" i="1"/>
  <c r="R1341" i="1"/>
  <c r="S1341" i="1"/>
  <c r="R1557" i="1"/>
  <c r="S1557" i="1"/>
  <c r="R570" i="1"/>
  <c r="S570" i="1"/>
  <c r="S709" i="1"/>
  <c r="R709" i="1"/>
  <c r="R2035" i="1"/>
  <c r="S2035" i="1"/>
  <c r="R1710" i="1"/>
  <c r="S1710" i="1"/>
  <c r="R916" i="1"/>
  <c r="S916" i="1"/>
  <c r="S1896" i="1"/>
  <c r="R1896" i="1"/>
  <c r="S2181" i="1"/>
  <c r="R2181" i="1"/>
  <c r="S1526" i="1"/>
  <c r="R1526" i="1"/>
  <c r="S2511" i="1"/>
  <c r="R2511" i="1"/>
  <c r="R633" i="1"/>
  <c r="S633" i="1"/>
  <c r="R1795" i="1"/>
  <c r="S1795" i="1"/>
  <c r="R1589" i="1"/>
  <c r="S1589" i="1"/>
  <c r="S1447" i="1"/>
  <c r="R1447" i="1"/>
  <c r="R1882" i="1"/>
  <c r="S1882" i="1"/>
  <c r="S930" i="1"/>
  <c r="R930" i="1"/>
  <c r="R1483" i="1"/>
  <c r="S1483" i="1"/>
  <c r="S1717" i="1"/>
  <c r="R1717" i="1"/>
  <c r="R1043" i="1"/>
  <c r="S1043" i="1"/>
  <c r="S2339" i="1"/>
  <c r="R2339" i="1"/>
  <c r="R885" i="1"/>
  <c r="S885" i="1"/>
  <c r="S2351" i="1"/>
  <c r="R2351" i="1"/>
  <c r="S2385" i="1"/>
  <c r="R2385" i="1"/>
  <c r="S769" i="1"/>
  <c r="R769" i="1"/>
  <c r="S2187" i="1"/>
  <c r="R2187" i="1"/>
  <c r="R740" i="1"/>
  <c r="S740" i="1"/>
  <c r="R1364" i="1"/>
  <c r="S1364" i="1"/>
  <c r="S1845" i="1"/>
  <c r="R1845" i="1"/>
  <c r="R2239" i="1"/>
  <c r="S2239" i="1"/>
  <c r="S2331" i="1"/>
  <c r="R2331" i="1"/>
  <c r="S835" i="1"/>
  <c r="R835" i="1"/>
  <c r="R1949" i="1"/>
  <c r="S1949" i="1"/>
  <c r="S2072" i="1"/>
  <c r="R2072" i="1"/>
  <c r="R1408" i="1"/>
  <c r="S1408" i="1"/>
  <c r="R1111" i="1"/>
  <c r="S1111" i="1"/>
  <c r="S871" i="1"/>
  <c r="R871" i="1"/>
  <c r="R1888" i="1"/>
  <c r="S1888" i="1"/>
  <c r="R2479" i="1"/>
  <c r="S2479" i="1"/>
  <c r="R1637" i="1"/>
  <c r="S1637" i="1"/>
  <c r="S2148" i="1"/>
  <c r="R2148" i="1"/>
  <c r="S2332" i="1"/>
  <c r="R2332" i="1"/>
  <c r="R1024" i="1"/>
  <c r="S1024" i="1"/>
  <c r="S1707" i="1"/>
  <c r="R1707" i="1"/>
  <c r="R2123" i="1"/>
  <c r="S2123" i="1"/>
  <c r="R631" i="1"/>
  <c r="S631" i="1"/>
  <c r="R1034" i="1"/>
  <c r="S1034" i="1"/>
  <c r="S1102" i="1"/>
  <c r="R1102" i="1"/>
  <c r="R1222" i="1"/>
  <c r="S1222" i="1"/>
  <c r="R1923" i="1"/>
  <c r="S1923" i="1"/>
  <c r="R1283" i="1"/>
  <c r="S1283" i="1"/>
  <c r="R1256" i="1"/>
  <c r="S1256" i="1"/>
  <c r="R1372" i="1"/>
  <c r="S1372" i="1"/>
  <c r="R1118" i="1"/>
  <c r="S1118" i="1"/>
  <c r="R744" i="1"/>
  <c r="S744" i="1"/>
  <c r="R1756" i="1"/>
  <c r="S1756" i="1"/>
  <c r="R1340" i="1"/>
  <c r="S1340" i="1"/>
  <c r="R1064" i="1"/>
  <c r="S1064" i="1"/>
  <c r="S1950" i="1"/>
  <c r="R1950" i="1"/>
  <c r="R1216" i="1"/>
  <c r="S1216" i="1"/>
  <c r="S1501" i="1"/>
  <c r="R1501" i="1"/>
  <c r="S805" i="1"/>
  <c r="R805" i="1"/>
  <c r="R806" i="1"/>
  <c r="S806" i="1"/>
  <c r="R1812" i="1"/>
  <c r="S1812" i="1"/>
  <c r="R1696" i="1"/>
  <c r="S1696" i="1"/>
  <c r="R1179" i="1"/>
  <c r="S1179" i="1"/>
  <c r="R615" i="1"/>
  <c r="S615" i="1"/>
  <c r="R909" i="1"/>
  <c r="S909" i="1"/>
  <c r="S1946" i="1"/>
  <c r="R1946" i="1"/>
  <c r="R2481" i="1"/>
  <c r="S2481" i="1"/>
  <c r="S1415" i="1"/>
  <c r="R1415" i="1"/>
  <c r="S2302" i="1"/>
  <c r="R2302" i="1"/>
  <c r="R1869" i="1"/>
  <c r="S1869" i="1"/>
  <c r="R1023" i="1"/>
  <c r="S1023" i="1"/>
  <c r="S2205" i="1"/>
  <c r="R2205" i="1"/>
  <c r="S2342" i="1"/>
  <c r="R2342" i="1"/>
  <c r="S1513" i="1"/>
  <c r="R1513" i="1"/>
  <c r="R960" i="1"/>
  <c r="S960" i="1"/>
  <c r="S2417" i="1"/>
  <c r="R2417" i="1"/>
  <c r="R1480" i="1"/>
  <c r="S1480" i="1"/>
  <c r="R1262" i="1"/>
  <c r="S1262" i="1"/>
  <c r="R1382" i="1"/>
  <c r="S1382" i="1"/>
  <c r="R1546" i="1"/>
  <c r="S1546" i="1"/>
  <c r="R1763" i="1"/>
  <c r="S1763" i="1"/>
  <c r="R579" i="1"/>
  <c r="S579" i="1"/>
  <c r="R1299" i="1"/>
  <c r="S1299" i="1"/>
  <c r="S991" i="1"/>
  <c r="R991" i="1"/>
  <c r="R2088" i="1"/>
  <c r="S2088" i="1"/>
  <c r="R978" i="1"/>
  <c r="S978" i="1"/>
  <c r="R639" i="1"/>
  <c r="S639" i="1"/>
  <c r="R2252" i="1"/>
  <c r="S2252" i="1"/>
  <c r="R2236" i="1"/>
  <c r="S2236" i="1"/>
  <c r="R1679" i="1"/>
  <c r="S1679" i="1"/>
  <c r="R689" i="1"/>
  <c r="S689" i="1"/>
  <c r="S1948" i="1"/>
  <c r="R1948" i="1"/>
  <c r="S2037" i="1"/>
  <c r="R2037" i="1"/>
  <c r="R851" i="1"/>
  <c r="S851" i="1"/>
  <c r="R1390" i="1"/>
  <c r="S1390" i="1"/>
  <c r="R2114" i="1"/>
  <c r="S2114" i="1"/>
  <c r="S652" i="1"/>
  <c r="R652" i="1"/>
  <c r="R921" i="1"/>
  <c r="S921" i="1"/>
  <c r="R2180" i="1"/>
  <c r="S2180" i="1"/>
  <c r="R1631" i="1"/>
  <c r="S1631" i="1"/>
  <c r="R1813" i="1"/>
  <c r="S1813" i="1"/>
  <c r="R945" i="1"/>
  <c r="S945" i="1"/>
  <c r="S2121" i="1"/>
  <c r="R2121" i="1"/>
  <c r="R1925" i="1"/>
  <c r="S1925" i="1"/>
  <c r="R929" i="1"/>
  <c r="S929" i="1"/>
  <c r="R1323" i="1"/>
  <c r="S1323" i="1"/>
  <c r="S2050" i="1"/>
  <c r="R2050" i="1"/>
  <c r="R1528" i="1"/>
  <c r="S1528" i="1"/>
  <c r="S778" i="1"/>
  <c r="R778" i="1"/>
  <c r="R1189" i="1"/>
  <c r="S1189" i="1"/>
  <c r="R1293" i="1"/>
  <c r="S1293" i="1"/>
  <c r="S1145" i="1"/>
  <c r="R1145" i="1"/>
  <c r="R2500" i="1"/>
  <c r="S2500" i="1"/>
  <c r="S1027" i="1"/>
  <c r="R1027" i="1"/>
  <c r="S2169" i="1"/>
  <c r="R2169" i="1"/>
  <c r="R1668" i="1"/>
  <c r="S1668" i="1"/>
  <c r="S2109" i="1"/>
  <c r="R2109" i="1"/>
  <c r="R1560" i="1"/>
  <c r="S1560" i="1"/>
  <c r="S1253" i="1"/>
  <c r="R1253" i="1"/>
  <c r="S1833" i="1"/>
  <c r="R1833" i="1"/>
  <c r="R1451" i="1"/>
  <c r="S1451" i="1"/>
  <c r="S1523" i="1"/>
  <c r="R1523" i="1"/>
  <c r="R819" i="1"/>
  <c r="S819" i="1"/>
  <c r="R1610" i="1"/>
  <c r="S1610" i="1"/>
  <c r="S2140" i="1"/>
  <c r="R2140" i="1"/>
  <c r="R1455" i="1"/>
  <c r="S1455" i="1"/>
  <c r="S2193" i="1"/>
  <c r="R2193" i="1"/>
  <c r="R2391" i="1"/>
  <c r="S2391" i="1"/>
  <c r="R1670" i="1"/>
  <c r="S1670" i="1"/>
  <c r="R963" i="1"/>
  <c r="S963" i="1"/>
  <c r="R1511" i="1"/>
  <c r="S1511" i="1"/>
  <c r="S1442" i="1"/>
  <c r="R1442" i="1"/>
  <c r="R1644" i="1"/>
  <c r="S1644" i="1"/>
  <c r="R2129" i="1"/>
  <c r="S2129" i="1"/>
  <c r="S785" i="1"/>
  <c r="R785" i="1"/>
  <c r="R1071" i="1"/>
  <c r="S1071" i="1"/>
  <c r="R790" i="1"/>
  <c r="S790" i="1"/>
  <c r="R2540" i="1"/>
  <c r="S2540" i="1"/>
  <c r="S2126" i="1"/>
  <c r="R2126" i="1"/>
  <c r="S847" i="1"/>
  <c r="R847" i="1"/>
  <c r="R1478" i="1"/>
  <c r="S1478" i="1"/>
  <c r="R984" i="1"/>
  <c r="S984" i="1"/>
  <c r="R1149" i="1"/>
  <c r="S1149" i="1"/>
  <c r="R742" i="1"/>
  <c r="S742" i="1"/>
  <c r="R759" i="1"/>
  <c r="S759" i="1"/>
  <c r="S2422" i="1"/>
  <c r="R2422" i="1"/>
  <c r="R2346" i="1"/>
  <c r="S2346" i="1"/>
  <c r="R1473" i="1"/>
  <c r="S1473" i="1"/>
  <c r="R2460" i="1"/>
  <c r="S2460" i="1"/>
  <c r="R1718" i="1"/>
  <c r="S1718" i="1"/>
  <c r="R794" i="1"/>
  <c r="S794" i="1"/>
  <c r="R2118" i="1"/>
  <c r="S2118" i="1"/>
  <c r="R1533" i="1"/>
  <c r="S1533" i="1"/>
  <c r="S1337" i="1"/>
  <c r="R1337" i="1"/>
  <c r="R1998" i="1"/>
  <c r="S1998" i="1"/>
  <c r="R809" i="1"/>
  <c r="S809" i="1"/>
  <c r="R2071" i="1"/>
  <c r="S2071" i="1"/>
  <c r="R2449" i="1"/>
  <c r="S2449" i="1"/>
  <c r="R2370" i="1"/>
  <c r="S2370" i="1"/>
  <c r="S2550" i="1"/>
  <c r="R2550" i="1"/>
  <c r="R2436" i="1"/>
  <c r="S2436" i="1"/>
  <c r="R2444" i="1"/>
  <c r="S2444" i="1"/>
  <c r="R1549" i="1"/>
  <c r="S1549" i="1"/>
  <c r="S2277" i="1"/>
  <c r="R2277" i="1"/>
  <c r="R1470" i="1"/>
  <c r="S1470" i="1"/>
  <c r="R2190" i="1"/>
  <c r="S2190" i="1"/>
  <c r="S1616" i="1"/>
  <c r="R1616" i="1"/>
  <c r="R917" i="1"/>
  <c r="S917" i="1"/>
  <c r="R1002" i="1"/>
  <c r="S1002" i="1"/>
  <c r="S1932" i="1"/>
  <c r="R1932" i="1"/>
  <c r="R1223" i="1"/>
  <c r="S1223" i="1"/>
  <c r="R649" i="1"/>
  <c r="S649" i="1"/>
  <c r="R699" i="1"/>
  <c r="S699" i="1"/>
  <c r="S1912" i="1"/>
  <c r="R1912" i="1"/>
  <c r="R2388" i="1"/>
  <c r="S2388" i="1"/>
  <c r="R1091" i="1"/>
  <c r="S1091" i="1"/>
  <c r="R1273" i="1"/>
  <c r="S1273" i="1"/>
  <c r="R2064" i="1"/>
  <c r="S2064" i="1"/>
  <c r="R789" i="1"/>
  <c r="S789" i="1"/>
  <c r="S925" i="1"/>
  <c r="R925" i="1"/>
  <c r="R891" i="1"/>
  <c r="S891" i="1"/>
  <c r="S2166" i="1"/>
  <c r="R2166" i="1"/>
  <c r="R702" i="1"/>
  <c r="S702" i="1"/>
  <c r="S1303" i="1"/>
  <c r="R1303" i="1"/>
  <c r="R672" i="1"/>
  <c r="S672" i="1"/>
  <c r="R765" i="1"/>
  <c r="S765" i="1"/>
  <c r="R2090" i="1"/>
  <c r="S2090" i="1"/>
  <c r="R1136" i="1"/>
  <c r="S1136" i="1"/>
  <c r="R1202" i="1"/>
  <c r="S1202" i="1"/>
  <c r="R828" i="1"/>
  <c r="S828" i="1"/>
  <c r="R1210" i="1"/>
  <c r="S1210" i="1"/>
  <c r="R1633" i="1"/>
  <c r="S1633" i="1"/>
  <c r="S2048" i="1"/>
  <c r="R2048" i="1"/>
  <c r="S2312" i="1"/>
  <c r="R2312" i="1"/>
  <c r="S1677" i="1"/>
  <c r="R1677" i="1"/>
  <c r="R607" i="1"/>
  <c r="S607" i="1"/>
  <c r="R651" i="1"/>
  <c r="S651" i="1"/>
  <c r="R1218" i="1"/>
  <c r="S1218" i="1"/>
  <c r="S2217" i="1"/>
  <c r="R2217" i="1"/>
  <c r="R1464" i="1"/>
  <c r="S1464" i="1"/>
  <c r="S1056" i="1"/>
  <c r="R1056" i="1"/>
  <c r="R2480" i="1"/>
  <c r="S2480" i="1"/>
  <c r="R2316" i="1"/>
  <c r="S2316" i="1"/>
  <c r="R2082" i="1"/>
  <c r="S2082" i="1"/>
  <c r="S2475" i="1"/>
  <c r="R2475" i="1"/>
  <c r="S1632" i="1"/>
  <c r="R1632" i="1"/>
  <c r="R2200" i="1"/>
  <c r="S2200" i="1"/>
  <c r="S1947" i="1"/>
  <c r="R1947" i="1"/>
  <c r="R2154" i="1"/>
  <c r="S2154" i="1"/>
  <c r="R1014" i="1"/>
  <c r="S1014" i="1"/>
  <c r="R2468" i="1"/>
  <c r="S2468" i="1"/>
  <c r="R683" i="1"/>
  <c r="S683" i="1"/>
  <c r="R934" i="1"/>
  <c r="S934" i="1"/>
  <c r="R2352" i="1"/>
  <c r="S2352" i="1"/>
  <c r="S2432" i="1"/>
  <c r="R2432" i="1"/>
  <c r="R2046" i="1"/>
  <c r="S2046" i="1"/>
  <c r="R1369" i="1"/>
  <c r="S1369" i="1"/>
  <c r="S1039" i="1"/>
  <c r="R1039" i="1"/>
  <c r="R1901" i="1"/>
  <c r="S1901" i="1"/>
  <c r="R1205" i="1"/>
  <c r="S1205" i="1"/>
  <c r="S751" i="1"/>
  <c r="R751" i="1"/>
  <c r="S2265" i="1"/>
  <c r="R2265" i="1"/>
  <c r="R1322" i="1"/>
  <c r="S1322" i="1"/>
  <c r="R1098" i="1"/>
  <c r="S1098" i="1"/>
  <c r="S840" i="1"/>
  <c r="R840" i="1"/>
  <c r="S2281" i="1"/>
  <c r="R2281" i="1"/>
  <c r="S1151" i="1"/>
  <c r="R1151" i="1"/>
  <c r="R610" i="1"/>
  <c r="S610" i="1"/>
  <c r="R1433" i="1"/>
  <c r="S1433" i="1"/>
  <c r="R1871" i="1"/>
  <c r="S1871" i="1"/>
  <c r="R1046" i="1"/>
  <c r="S1046" i="1"/>
  <c r="S1656" i="1"/>
  <c r="R1656" i="1"/>
  <c r="S2485" i="1"/>
  <c r="R2485" i="1"/>
  <c r="R1158" i="1"/>
  <c r="S1158" i="1"/>
  <c r="R1690" i="1"/>
  <c r="S1690" i="1"/>
  <c r="R1823" i="1"/>
  <c r="S1823" i="1"/>
  <c r="R1240" i="1"/>
  <c r="S1240" i="1"/>
  <c r="R1820" i="1"/>
  <c r="S1820" i="1"/>
  <c r="S1155" i="1"/>
  <c r="R1155" i="1"/>
  <c r="S2392" i="1"/>
  <c r="R2392" i="1"/>
  <c r="R1206" i="1"/>
  <c r="S1206" i="1"/>
  <c r="R1396" i="1"/>
  <c r="S1396" i="1"/>
  <c r="R2098" i="1"/>
  <c r="S2098" i="1"/>
  <c r="R1465" i="1"/>
  <c r="S1465" i="1"/>
  <c r="R1234" i="1"/>
  <c r="S1234" i="1"/>
  <c r="R2373" i="1"/>
  <c r="S2373" i="1"/>
  <c r="S2383" i="1"/>
  <c r="R2383" i="1"/>
  <c r="R1230" i="1"/>
  <c r="S1230" i="1"/>
  <c r="R957" i="1"/>
  <c r="S957" i="1"/>
  <c r="R612" i="1"/>
  <c r="S612" i="1"/>
  <c r="R1077" i="1"/>
  <c r="S1077" i="1"/>
  <c r="S1405" i="1"/>
  <c r="R1405" i="1"/>
  <c r="R800" i="1"/>
  <c r="S800" i="1"/>
  <c r="R1722" i="1"/>
  <c r="S1722" i="1"/>
  <c r="S1653" i="1"/>
  <c r="R1653" i="1"/>
  <c r="R1430" i="1"/>
  <c r="S1430" i="1"/>
  <c r="S2525" i="1"/>
  <c r="R2525" i="1"/>
  <c r="S1713" i="1"/>
  <c r="R1713" i="1"/>
  <c r="R2348" i="1"/>
  <c r="S2348" i="1"/>
  <c r="R1749" i="1"/>
  <c r="S1749" i="1"/>
  <c r="R1654" i="1"/>
  <c r="S1654" i="1"/>
  <c r="R938" i="1"/>
  <c r="S938" i="1"/>
  <c r="S1665" i="1"/>
  <c r="R1665" i="1"/>
  <c r="R1105" i="1"/>
  <c r="S1105" i="1"/>
  <c r="R1075" i="1"/>
  <c r="S1075" i="1"/>
  <c r="R1090" i="1"/>
  <c r="S1090" i="1"/>
  <c r="R629" i="1"/>
  <c r="S629" i="1"/>
  <c r="R1488" i="1"/>
  <c r="S1488" i="1"/>
  <c r="R1558" i="1"/>
  <c r="S1558" i="1"/>
  <c r="R1126" i="1"/>
  <c r="S1126" i="1"/>
  <c r="R1493" i="1"/>
  <c r="S1493" i="1"/>
  <c r="R1134" i="1"/>
  <c r="S1134" i="1"/>
  <c r="R713" i="1"/>
  <c r="S713" i="1"/>
  <c r="S2303" i="1"/>
  <c r="R2303" i="1"/>
  <c r="R2412" i="1"/>
  <c r="S2412" i="1"/>
  <c r="R2045" i="1"/>
  <c r="S2045" i="1"/>
  <c r="R1025" i="1"/>
  <c r="S1025" i="1"/>
  <c r="R559" i="1"/>
  <c r="S559" i="1"/>
  <c r="R1032" i="1"/>
  <c r="S1032" i="1"/>
  <c r="R797" i="1"/>
  <c r="S797" i="1"/>
  <c r="R1585" i="1"/>
  <c r="S1585" i="1"/>
  <c r="S1375" i="1"/>
  <c r="R1375" i="1"/>
  <c r="R1103" i="1"/>
  <c r="S1103" i="1"/>
  <c r="S1193" i="1"/>
  <c r="R1193" i="1"/>
  <c r="S1920" i="1"/>
  <c r="R1920" i="1"/>
  <c r="R1784" i="1"/>
  <c r="S1784" i="1"/>
  <c r="R2189" i="1"/>
  <c r="S2189" i="1"/>
  <c r="S715" i="1"/>
  <c r="R715" i="1"/>
  <c r="S1109" i="1"/>
  <c r="R1109" i="1"/>
  <c r="R1245" i="1"/>
  <c r="S1245" i="1"/>
  <c r="S2192" i="1"/>
  <c r="R2192" i="1"/>
  <c r="S2477" i="1"/>
  <c r="R2477" i="1"/>
  <c r="R815" i="1"/>
  <c r="S815" i="1"/>
  <c r="R1743" i="1"/>
  <c r="S1743" i="1"/>
  <c r="R1822" i="1"/>
  <c r="S1822" i="1"/>
  <c r="R1961" i="1"/>
  <c r="S1961" i="1"/>
  <c r="S2458" i="1"/>
  <c r="R2458" i="1"/>
  <c r="R659" i="1"/>
  <c r="S659" i="1"/>
  <c r="S850" i="1"/>
  <c r="R850" i="1"/>
  <c r="R2438" i="1"/>
  <c r="S2438" i="1"/>
  <c r="R1895" i="1"/>
  <c r="S1895" i="1"/>
  <c r="S1066" i="1"/>
  <c r="R1066" i="1"/>
  <c r="R1407" i="1"/>
  <c r="S1407" i="1"/>
  <c r="R1203" i="1"/>
  <c r="S1203" i="1"/>
  <c r="R1268" i="1"/>
  <c r="S1268" i="1"/>
  <c r="R660" i="1"/>
  <c r="S660" i="1"/>
  <c r="S2439" i="1"/>
  <c r="R2439" i="1"/>
  <c r="R1132" i="1"/>
  <c r="S1132" i="1"/>
  <c r="R2007" i="1"/>
  <c r="S2007" i="1"/>
  <c r="R910" i="1"/>
  <c r="S910" i="1"/>
  <c r="R2106" i="1"/>
  <c r="S2106" i="1"/>
  <c r="R983" i="1"/>
  <c r="S983" i="1"/>
  <c r="R644" i="1"/>
  <c r="S644" i="1"/>
  <c r="R1755" i="1"/>
  <c r="S1755" i="1"/>
  <c r="S1232" i="1"/>
  <c r="R1232" i="1"/>
  <c r="R1607" i="1"/>
  <c r="S1607" i="1"/>
  <c r="R1228" i="1"/>
  <c r="S1228" i="1"/>
  <c r="R603" i="1"/>
  <c r="S603" i="1"/>
  <c r="R1594" i="1"/>
  <c r="S1594" i="1"/>
  <c r="R1432" i="1"/>
  <c r="S1432" i="1"/>
  <c r="R1000" i="1"/>
  <c r="S1000" i="1"/>
  <c r="R956" i="1"/>
  <c r="S956" i="1"/>
  <c r="S2157" i="1"/>
  <c r="R2157" i="1"/>
  <c r="S1643" i="1"/>
  <c r="R1643" i="1"/>
  <c r="R903" i="1"/>
  <c r="S903" i="1"/>
  <c r="R2276" i="1"/>
  <c r="S2276" i="1"/>
  <c r="S1399" i="1"/>
  <c r="R1399" i="1"/>
  <c r="R843" i="1"/>
  <c r="S843" i="1"/>
  <c r="R1728" i="1"/>
  <c r="S1728" i="1"/>
  <c r="S2299" i="1"/>
  <c r="R2299" i="1"/>
  <c r="R875" i="1"/>
  <c r="S875" i="1"/>
  <c r="R2451" i="1"/>
  <c r="S2451" i="1"/>
  <c r="R2533" i="1"/>
  <c r="S2533" i="1"/>
  <c r="R583" i="1"/>
  <c r="S583" i="1"/>
  <c r="S1487" i="1"/>
  <c r="R1487" i="1"/>
  <c r="R1834" i="1"/>
  <c r="S1834" i="1"/>
  <c r="R2334" i="1"/>
  <c r="S2334" i="1"/>
  <c r="R1165" i="1"/>
  <c r="S1165" i="1"/>
  <c r="R1703" i="1"/>
  <c r="S1703" i="1"/>
  <c r="R1404" i="1"/>
  <c r="S1404" i="1"/>
  <c r="R680" i="1"/>
  <c r="S680" i="1"/>
  <c r="R1943" i="1"/>
  <c r="S1943" i="1"/>
  <c r="S2107" i="1"/>
  <c r="R2107" i="1"/>
  <c r="S1434" i="1"/>
  <c r="R1434" i="1"/>
  <c r="S1846" i="1"/>
  <c r="R1846" i="1"/>
  <c r="R893" i="1"/>
  <c r="S893" i="1"/>
  <c r="R1422" i="1"/>
  <c r="S1422" i="1"/>
  <c r="R664" i="1"/>
  <c r="S664" i="1"/>
  <c r="R1514" i="1"/>
  <c r="S1514" i="1"/>
  <c r="S2313" i="1"/>
  <c r="R2313" i="1"/>
  <c r="S1629" i="1"/>
  <c r="R1629" i="1"/>
  <c r="R737" i="1"/>
  <c r="S737" i="1"/>
  <c r="S2309" i="1"/>
  <c r="R2309" i="1"/>
  <c r="R1506" i="1"/>
  <c r="S1506" i="1"/>
  <c r="S2174" i="1"/>
  <c r="R2174" i="1"/>
  <c r="R1241" i="1"/>
  <c r="S1241" i="1"/>
  <c r="R1069" i="1"/>
  <c r="S1069" i="1"/>
  <c r="R1007" i="1"/>
  <c r="S1007" i="1"/>
  <c r="R1096" i="1"/>
  <c r="S1096" i="1"/>
  <c r="R1720" i="1"/>
  <c r="S1720" i="1"/>
  <c r="R2294" i="1"/>
  <c r="S2294" i="1"/>
  <c r="S1595" i="1"/>
  <c r="R1595" i="1"/>
  <c r="S1898" i="1"/>
  <c r="R1898" i="1"/>
  <c r="R619" i="1"/>
  <c r="S619" i="1"/>
  <c r="R966" i="1"/>
  <c r="S966" i="1"/>
  <c r="R1531" i="1"/>
  <c r="S1531" i="1"/>
  <c r="S1603" i="1"/>
  <c r="R1603" i="1"/>
  <c r="R1870" i="1"/>
  <c r="S1870" i="1"/>
  <c r="R576" i="1"/>
  <c r="S576" i="1"/>
  <c r="S2293" i="1"/>
  <c r="R2293" i="1"/>
  <c r="S1543" i="1"/>
  <c r="R1543" i="1"/>
  <c r="R818" i="1"/>
  <c r="S818" i="1"/>
  <c r="R1318" i="1"/>
  <c r="S1318" i="1"/>
  <c r="R2209" i="1"/>
  <c r="S2209" i="1"/>
  <c r="R606" i="1"/>
  <c r="S606" i="1"/>
  <c r="R2463" i="1"/>
  <c r="S2463" i="1"/>
  <c r="R1965" i="1"/>
  <c r="S1965" i="1"/>
  <c r="R1775" i="1"/>
  <c r="S1775" i="1"/>
  <c r="S1458" i="1"/>
  <c r="R1458" i="1"/>
  <c r="S1641" i="1"/>
  <c r="R1641" i="1"/>
  <c r="R846" i="1"/>
  <c r="S846" i="1"/>
  <c r="S1394" i="1"/>
  <c r="R1394" i="1"/>
  <c r="R951" i="1"/>
  <c r="S951" i="1"/>
  <c r="R894" i="1"/>
  <c r="S894" i="1"/>
  <c r="S1150" i="1"/>
  <c r="R1150" i="1"/>
  <c r="S2094" i="1"/>
  <c r="R2094" i="1"/>
  <c r="R1104" i="1"/>
  <c r="S1104" i="1"/>
  <c r="R1030" i="1"/>
  <c r="S1030" i="1"/>
  <c r="R1586" i="1"/>
  <c r="S1586" i="1"/>
  <c r="S1701" i="1"/>
  <c r="R1701" i="1"/>
  <c r="R2515" i="1"/>
  <c r="S2515" i="1"/>
  <c r="R780" i="1"/>
  <c r="S780" i="1"/>
  <c r="S1933" i="1"/>
  <c r="R1933" i="1"/>
  <c r="R1314" i="1"/>
  <c r="S1314" i="1"/>
  <c r="R1450" i="1"/>
  <c r="S1450" i="1"/>
  <c r="S2199" i="1"/>
  <c r="R2199" i="1"/>
  <c r="R1624" i="1"/>
  <c r="S1624" i="1"/>
  <c r="R1331" i="1"/>
  <c r="S1331" i="1"/>
  <c r="S781" i="1"/>
  <c r="R781" i="1"/>
  <c r="R1156" i="1"/>
  <c r="S1156" i="1"/>
  <c r="S2355" i="1"/>
  <c r="R2355" i="1"/>
  <c r="R1551" i="1"/>
  <c r="S1551" i="1"/>
  <c r="R1695" i="1"/>
  <c r="S1695" i="1"/>
  <c r="R972" i="1"/>
  <c r="S972" i="1"/>
  <c r="R1005" i="1"/>
  <c r="S1005" i="1"/>
  <c r="R2328" i="1"/>
  <c r="S2328" i="1"/>
  <c r="R1219" i="1"/>
  <c r="S1219" i="1"/>
  <c r="R1018" i="1"/>
  <c r="S1018" i="1"/>
  <c r="S2531" i="1"/>
  <c r="R2531" i="1"/>
  <c r="R2195" i="1"/>
  <c r="S2195" i="1"/>
  <c r="S2501" i="1"/>
  <c r="R2501" i="1"/>
  <c r="R1300" i="1"/>
  <c r="S1300" i="1"/>
  <c r="R2178" i="1"/>
  <c r="S2178" i="1"/>
  <c r="R1317" i="1"/>
  <c r="S1317" i="1"/>
  <c r="R1139" i="1"/>
  <c r="S1139" i="1"/>
  <c r="R1053" i="1"/>
  <c r="S1053" i="1"/>
  <c r="R643" i="1"/>
  <c r="S643" i="1"/>
  <c r="R2319" i="1"/>
  <c r="S2319" i="1"/>
  <c r="S754" i="1"/>
  <c r="R754" i="1"/>
  <c r="S1630" i="1"/>
  <c r="R1630" i="1"/>
  <c r="R2084" i="1"/>
  <c r="S2084" i="1"/>
  <c r="S1566" i="1"/>
  <c r="R1566" i="1"/>
  <c r="S829" i="1"/>
  <c r="R829" i="1"/>
  <c r="R1989" i="1"/>
  <c r="S1989" i="1"/>
  <c r="S2099" i="1"/>
  <c r="R2099" i="1"/>
  <c r="S787" i="1"/>
  <c r="R787" i="1"/>
  <c r="R2512" i="1"/>
  <c r="S2512" i="1"/>
  <c r="R2378" i="1"/>
  <c r="S2378" i="1"/>
  <c r="S1910" i="1"/>
  <c r="R1910" i="1"/>
  <c r="R2487" i="1"/>
  <c r="S2487" i="1"/>
  <c r="R1365" i="1"/>
  <c r="S1365" i="1"/>
  <c r="R1902" i="1"/>
  <c r="S1902" i="1"/>
  <c r="S2125" i="1"/>
  <c r="R2125" i="1"/>
  <c r="R1617" i="1"/>
  <c r="S1617" i="1"/>
  <c r="R2060" i="1"/>
  <c r="S2060" i="1"/>
  <c r="R1418" i="1"/>
  <c r="S1418" i="1"/>
  <c r="S961" i="1"/>
  <c r="R961" i="1"/>
  <c r="R641" i="1"/>
  <c r="S641" i="1"/>
  <c r="R1392" i="1"/>
  <c r="S1392" i="1"/>
  <c r="R1739" i="1"/>
  <c r="S1739" i="1"/>
  <c r="S1094" i="1"/>
  <c r="R1094" i="1"/>
  <c r="R1691" i="1"/>
  <c r="S1691" i="1"/>
  <c r="R1054" i="1"/>
  <c r="S1054" i="1"/>
  <c r="R1402" i="1"/>
  <c r="S1402" i="1"/>
  <c r="S2185" i="1"/>
  <c r="R2185" i="1"/>
  <c r="S1613" i="1"/>
  <c r="R1613" i="1"/>
  <c r="R590" i="1"/>
  <c r="S590" i="1"/>
  <c r="R1680" i="1"/>
  <c r="S1680" i="1"/>
  <c r="R1164" i="1"/>
  <c r="S1164" i="1"/>
  <c r="R1986" i="1"/>
  <c r="S1986" i="1"/>
  <c r="S2133" i="1"/>
  <c r="R2133" i="1"/>
  <c r="S1033" i="1"/>
  <c r="R1033" i="1"/>
  <c r="R863" i="1"/>
  <c r="S863" i="1"/>
  <c r="S2423" i="1"/>
  <c r="R2423" i="1"/>
  <c r="S2467" i="1"/>
  <c r="R2467" i="1"/>
  <c r="S1980" i="1"/>
  <c r="R1980" i="1"/>
  <c r="R719" i="1"/>
  <c r="S719" i="1"/>
  <c r="R1176" i="1"/>
  <c r="S1176" i="1"/>
  <c r="R1954" i="1"/>
  <c r="S1954" i="1"/>
  <c r="R653" i="1"/>
  <c r="S653" i="1"/>
  <c r="S1196" i="1"/>
  <c r="R1196" i="1"/>
  <c r="R786" i="1"/>
  <c r="S786" i="1"/>
  <c r="R2546" i="1"/>
  <c r="S2546" i="1"/>
  <c r="R947" i="1"/>
  <c r="S947" i="1"/>
  <c r="S1609" i="1"/>
  <c r="R1609" i="1"/>
  <c r="S1580" i="1"/>
  <c r="R1580" i="1"/>
  <c r="R1099" i="1"/>
  <c r="S1099" i="1"/>
  <c r="R1952" i="1"/>
  <c r="S1952" i="1"/>
  <c r="S2055" i="1"/>
  <c r="R2055" i="1"/>
  <c r="R1702" i="1"/>
  <c r="S1702" i="1"/>
  <c r="R779" i="1"/>
  <c r="S779" i="1"/>
  <c r="R2065" i="1"/>
  <c r="S2065" i="1"/>
  <c r="S981" i="1"/>
  <c r="R981" i="1"/>
  <c r="R2502" i="1"/>
  <c r="S2502" i="1"/>
  <c r="S1477" i="1"/>
  <c r="R1477" i="1"/>
  <c r="S1065" i="1"/>
  <c r="R1065" i="1"/>
  <c r="R1154" i="1"/>
  <c r="S1154" i="1"/>
  <c r="S793" i="1"/>
  <c r="R793" i="1"/>
  <c r="S2230" i="1"/>
  <c r="R2230" i="1"/>
  <c r="S2419" i="1"/>
  <c r="R2419" i="1"/>
  <c r="R995" i="1"/>
  <c r="S995" i="1"/>
  <c r="S1959" i="1"/>
  <c r="R1959" i="1"/>
  <c r="S2314" i="1"/>
  <c r="R2314" i="1"/>
  <c r="R700" i="1"/>
  <c r="S700" i="1"/>
  <c r="R904" i="1"/>
  <c r="S904" i="1"/>
  <c r="S2297" i="1"/>
  <c r="R2297" i="1"/>
  <c r="R2116" i="1"/>
  <c r="S2116" i="1"/>
  <c r="R1484" i="1"/>
  <c r="S1484" i="1"/>
  <c r="S1471" i="1"/>
  <c r="R1471" i="1"/>
  <c r="R1048" i="1"/>
  <c r="S1048" i="1"/>
  <c r="S1166" i="1"/>
  <c r="R1166" i="1"/>
  <c r="R1296" i="1"/>
  <c r="S1296" i="1"/>
  <c r="R1011" i="1"/>
  <c r="S1011" i="1"/>
  <c r="R2022" i="1"/>
  <c r="S2022" i="1"/>
  <c r="S2127" i="1"/>
  <c r="R2127" i="1"/>
  <c r="R802" i="1"/>
  <c r="S802" i="1"/>
  <c r="S2079" i="1"/>
  <c r="R2079" i="1"/>
  <c r="S1073" i="1"/>
  <c r="R1073" i="1"/>
  <c r="S2483" i="1"/>
  <c r="R2483" i="1"/>
  <c r="R2026" i="1"/>
  <c r="S2026" i="1"/>
  <c r="R1868" i="1"/>
  <c r="S1868" i="1"/>
  <c r="R876" i="1"/>
  <c r="S876" i="1"/>
  <c r="R2472" i="1"/>
  <c r="S2472" i="1"/>
  <c r="R968" i="1"/>
  <c r="S968" i="1"/>
  <c r="S2410" i="1"/>
  <c r="R2410" i="1"/>
  <c r="R1777" i="1"/>
  <c r="S1777" i="1"/>
  <c r="R1824" i="1"/>
  <c r="S1824" i="1"/>
  <c r="R1805" i="1"/>
  <c r="S1805" i="1"/>
  <c r="R964" i="1"/>
  <c r="S964" i="1"/>
  <c r="R1600" i="1"/>
  <c r="S1600" i="1"/>
  <c r="R2394" i="1"/>
  <c r="S2394" i="1"/>
  <c r="R2397" i="1"/>
  <c r="S2397" i="1"/>
  <c r="S1863" i="1"/>
  <c r="R1863" i="1"/>
  <c r="S2194" i="1"/>
  <c r="R2194" i="1"/>
  <c r="R1521" i="1"/>
  <c r="S1521" i="1"/>
  <c r="R2240" i="1"/>
  <c r="S2240" i="1"/>
  <c r="R1159" i="1"/>
  <c r="S1159" i="1"/>
  <c r="R2437" i="1"/>
  <c r="S2437" i="1"/>
  <c r="S2403" i="1"/>
  <c r="R2403" i="1"/>
  <c r="R1463" i="1"/>
  <c r="S1463" i="1"/>
  <c r="R1081" i="1"/>
  <c r="S1081" i="1"/>
  <c r="S913" i="1"/>
  <c r="R913" i="1"/>
  <c r="R2496" i="1"/>
  <c r="S2496" i="1"/>
  <c r="R2492" i="1"/>
  <c r="S2492" i="1"/>
  <c r="R2226" i="1"/>
  <c r="S2226" i="1"/>
  <c r="R1153" i="1"/>
  <c r="S1153" i="1"/>
  <c r="R1587" i="1"/>
  <c r="S1587" i="1"/>
  <c r="R2372" i="1"/>
  <c r="S2372" i="1"/>
  <c r="R1001" i="1"/>
  <c r="S1001" i="1"/>
  <c r="S2363" i="1"/>
  <c r="R2363" i="1"/>
  <c r="R1745" i="1"/>
  <c r="S1745" i="1"/>
  <c r="R1730" i="1"/>
  <c r="S1730" i="1"/>
  <c r="S2543" i="1"/>
  <c r="R2543" i="1"/>
  <c r="R2117" i="1"/>
  <c r="S2117" i="1"/>
  <c r="R2545" i="1"/>
  <c r="S2545" i="1"/>
  <c r="S2509" i="1"/>
  <c r="R2509" i="1"/>
  <c r="S1689" i="1"/>
  <c r="R1689" i="1"/>
  <c r="R1441" i="1"/>
  <c r="S1441" i="1"/>
  <c r="S1971" i="1"/>
  <c r="R1971" i="1"/>
  <c r="R1913" i="1"/>
  <c r="S1913" i="1"/>
  <c r="R1050" i="1"/>
  <c r="S1050" i="1"/>
  <c r="R1512" i="1"/>
  <c r="S1512" i="1"/>
  <c r="R688" i="1"/>
  <c r="S688" i="1"/>
  <c r="S1057" i="1"/>
  <c r="R1057" i="1"/>
  <c r="R1565" i="1"/>
  <c r="S1565" i="1"/>
  <c r="R1385" i="1"/>
  <c r="S1385" i="1"/>
  <c r="S1469" i="1"/>
  <c r="R1469" i="1"/>
  <c r="R2096" i="1"/>
  <c r="S2096" i="1"/>
  <c r="R1538" i="1"/>
  <c r="S1538" i="1"/>
  <c r="R1815" i="1"/>
  <c r="S1815" i="1"/>
  <c r="S1265" i="1"/>
  <c r="R1265" i="1"/>
  <c r="S1746" i="1"/>
  <c r="R1746" i="1"/>
  <c r="R861" i="1"/>
  <c r="S861" i="1"/>
  <c r="R2430" i="1"/>
  <c r="S2430" i="1"/>
  <c r="R1953" i="1"/>
  <c r="S1953" i="1"/>
  <c r="R1016" i="1"/>
  <c r="S1016" i="1"/>
  <c r="S1225" i="1"/>
  <c r="R1225" i="1"/>
  <c r="S1577" i="1"/>
  <c r="R1577" i="1"/>
  <c r="R1173" i="1"/>
  <c r="S1173" i="1"/>
  <c r="S2366" i="1"/>
  <c r="R2366" i="1"/>
  <c r="S2434" i="1"/>
  <c r="R2434" i="1"/>
  <c r="R1904" i="1"/>
  <c r="S1904" i="1"/>
  <c r="S2459" i="1"/>
  <c r="R2459" i="1"/>
  <c r="S2183" i="1"/>
  <c r="R2183" i="1"/>
  <c r="R2271" i="1"/>
  <c r="S2271" i="1"/>
  <c r="R1967" i="1"/>
  <c r="S1967" i="1"/>
  <c r="S1725" i="1"/>
  <c r="R1725" i="1"/>
  <c r="R1237" i="1"/>
  <c r="S1237" i="1"/>
  <c r="S2053" i="1"/>
  <c r="R2053" i="1"/>
  <c r="R1180" i="1"/>
  <c r="S1180" i="1"/>
  <c r="R1029" i="1"/>
  <c r="S1029" i="1"/>
  <c r="R2421" i="1"/>
  <c r="S2421" i="1"/>
  <c r="S1045" i="1"/>
  <c r="R1045" i="1"/>
  <c r="R1497" i="1"/>
  <c r="S1497" i="1"/>
  <c r="R1853" i="1"/>
  <c r="S1853" i="1"/>
  <c r="R1931" i="1"/>
  <c r="S1931" i="1"/>
  <c r="S2333" i="1"/>
  <c r="R2333" i="1"/>
  <c r="R1456" i="1"/>
  <c r="S1456" i="1"/>
  <c r="R569" i="1"/>
  <c r="S569" i="1"/>
  <c r="R2201" i="1"/>
  <c r="S2201" i="1"/>
  <c r="S1887" i="1"/>
  <c r="R1887" i="1"/>
  <c r="R1645" i="1"/>
  <c r="S1645" i="1"/>
  <c r="R1356" i="1"/>
  <c r="S1356" i="1"/>
  <c r="R2203" i="1"/>
  <c r="S2203" i="1"/>
  <c r="R1571" i="1"/>
  <c r="S1571" i="1"/>
  <c r="R2075" i="1"/>
  <c r="S2075" i="1"/>
  <c r="S2207" i="1"/>
  <c r="R2207" i="1"/>
  <c r="R2488" i="1"/>
  <c r="S2488" i="1"/>
  <c r="R712" i="1"/>
  <c r="S712" i="1"/>
  <c r="S1388" i="1"/>
  <c r="R1388" i="1"/>
  <c r="S685" i="1"/>
  <c r="R685" i="1"/>
  <c r="R696" i="1"/>
  <c r="S696" i="1"/>
  <c r="S697" i="1"/>
  <c r="R697" i="1"/>
  <c r="R2108" i="1"/>
  <c r="S2108" i="1"/>
  <c r="R1744" i="1"/>
  <c r="S1744" i="1"/>
  <c r="S1658" i="1"/>
  <c r="R1658" i="1"/>
  <c r="S1148" i="1"/>
  <c r="R1148" i="1"/>
  <c r="R2231" i="1"/>
  <c r="S2231" i="1"/>
  <c r="S2112" i="1"/>
  <c r="R2112" i="1"/>
  <c r="S1797" i="1"/>
  <c r="R1797" i="1"/>
  <c r="R1117" i="1"/>
  <c r="S1117" i="1"/>
  <c r="S1271" i="1"/>
  <c r="R1271" i="1"/>
  <c r="R2104" i="1"/>
  <c r="S2104" i="1"/>
  <c r="S2086" i="1"/>
  <c r="R2086" i="1"/>
  <c r="R1076" i="1"/>
  <c r="S1076" i="1"/>
  <c r="R1663" i="1"/>
  <c r="S1663" i="1"/>
  <c r="R2306" i="1"/>
  <c r="S2306" i="1"/>
  <c r="S2017" i="1"/>
  <c r="R2017" i="1"/>
  <c r="R914" i="1"/>
  <c r="S914" i="1"/>
  <c r="R887" i="1"/>
  <c r="S887" i="1"/>
  <c r="R1619" i="1"/>
  <c r="S1619" i="1"/>
  <c r="S2377" i="1"/>
  <c r="R2377" i="1"/>
  <c r="R1625" i="1"/>
  <c r="S1625" i="1"/>
  <c r="S2087" i="1"/>
  <c r="R2087" i="1"/>
  <c r="S2548" i="1"/>
  <c r="R2548" i="1"/>
  <c r="R2330" i="1"/>
  <c r="S2330" i="1"/>
  <c r="S1803" i="1"/>
  <c r="R1803" i="1"/>
  <c r="R2198" i="1"/>
  <c r="S2198" i="1"/>
  <c r="R905" i="1"/>
  <c r="S905" i="1"/>
  <c r="R698" i="1"/>
  <c r="S698" i="1"/>
  <c r="R1239" i="1"/>
  <c r="S1239" i="1"/>
  <c r="S2395" i="1"/>
  <c r="R2395" i="1"/>
  <c r="S1935" i="1"/>
  <c r="R1935" i="1"/>
  <c r="R2248" i="1"/>
  <c r="S2248" i="1"/>
  <c r="R1107" i="1"/>
  <c r="S1107" i="1"/>
  <c r="R1395" i="1"/>
  <c r="S1395" i="1"/>
  <c r="S2258" i="1"/>
  <c r="R2258" i="1"/>
  <c r="R1279" i="1"/>
  <c r="S1279" i="1"/>
  <c r="S1143" i="1"/>
  <c r="R1143" i="1"/>
  <c r="S2337" i="1"/>
  <c r="R2337" i="1"/>
  <c r="R1738" i="1"/>
  <c r="S1738" i="1"/>
  <c r="R1553" i="1"/>
  <c r="S1553" i="1"/>
  <c r="S2507" i="1"/>
  <c r="R2507" i="1"/>
  <c r="S2389" i="1"/>
  <c r="R2389" i="1"/>
  <c r="R2110" i="1"/>
  <c r="S2110" i="1"/>
  <c r="S883" i="1"/>
  <c r="R883" i="1"/>
  <c r="R888" i="1"/>
  <c r="S888" i="1"/>
  <c r="R2032" i="1"/>
  <c r="S2032" i="1"/>
  <c r="R795" i="1"/>
  <c r="S795" i="1"/>
  <c r="S2036" i="1"/>
  <c r="R2036" i="1"/>
  <c r="R1991" i="1"/>
  <c r="S1991" i="1"/>
  <c r="R1022" i="1"/>
  <c r="S1022" i="1"/>
  <c r="R1737" i="1"/>
  <c r="S1737" i="1"/>
  <c r="R2554" i="1"/>
  <c r="S2554" i="1"/>
  <c r="R1058" i="1"/>
  <c r="S1058" i="1"/>
  <c r="S1705" i="1"/>
  <c r="R1705" i="1"/>
  <c r="R1733" i="1"/>
  <c r="S1733" i="1"/>
  <c r="S2393" i="1"/>
  <c r="R2393" i="1"/>
  <c r="S2359" i="1"/>
  <c r="R2359" i="1"/>
  <c r="R1006" i="1"/>
  <c r="S1006" i="1"/>
  <c r="R1397" i="1"/>
  <c r="S1397" i="1"/>
  <c r="R1642" i="1"/>
  <c r="S1642" i="1"/>
  <c r="S1423" i="1"/>
  <c r="R1423" i="1"/>
  <c r="R1973" i="1"/>
  <c r="S1973" i="1"/>
  <c r="S2049" i="1"/>
  <c r="R2049" i="1"/>
  <c r="R2250" i="1"/>
  <c r="S2250" i="1"/>
  <c r="R1403" i="1"/>
  <c r="S1403" i="1"/>
  <c r="S2318" i="1"/>
  <c r="R2318" i="1"/>
  <c r="R918" i="1"/>
  <c r="S918" i="1"/>
  <c r="R1507" i="1"/>
  <c r="S1507" i="1"/>
  <c r="R1490" i="1"/>
  <c r="S1490" i="1"/>
  <c r="S2454" i="1"/>
  <c r="R2454" i="1"/>
  <c r="R627" i="1"/>
  <c r="S627" i="1"/>
  <c r="S2212" i="1"/>
  <c r="R2212" i="1"/>
  <c r="R670" i="1"/>
  <c r="S670" i="1"/>
  <c r="R2242" i="1"/>
  <c r="S2242" i="1"/>
  <c r="R868" i="1"/>
  <c r="S868" i="1"/>
  <c r="S661" i="1"/>
  <c r="R661" i="1"/>
  <c r="S2321" i="1"/>
  <c r="R2321" i="1"/>
  <c r="R1339" i="1"/>
  <c r="S1339" i="1"/>
  <c r="R1574" i="1"/>
  <c r="S1574" i="1"/>
  <c r="R1401" i="1"/>
  <c r="S1401" i="1"/>
  <c r="R839" i="1"/>
  <c r="S839" i="1"/>
  <c r="R1290" i="1"/>
  <c r="S1290" i="1"/>
  <c r="R1759" i="1"/>
  <c r="S1759" i="1"/>
  <c r="R2160" i="1"/>
  <c r="S2160" i="1"/>
  <c r="R1811" i="1"/>
  <c r="S1811" i="1"/>
  <c r="R890" i="1"/>
  <c r="S890" i="1"/>
  <c r="S2287" i="1"/>
  <c r="R2287" i="1"/>
  <c r="S1968" i="1"/>
  <c r="R1968" i="1"/>
  <c r="R1684" i="1"/>
  <c r="S1684" i="1"/>
  <c r="R1174" i="1"/>
  <c r="S1174" i="1"/>
  <c r="R962" i="1"/>
  <c r="S962" i="1"/>
  <c r="S1548" i="1"/>
  <c r="R1548" i="1"/>
  <c r="S1627" i="1"/>
  <c r="R1627" i="1"/>
  <c r="R732" i="1"/>
  <c r="S732" i="1"/>
  <c r="R1740" i="1"/>
  <c r="S1740" i="1"/>
  <c r="S1304" i="1"/>
  <c r="R1304" i="1"/>
  <c r="R872" i="1"/>
  <c r="S872" i="1"/>
  <c r="R604" i="1"/>
  <c r="S604" i="1"/>
  <c r="S1711" i="1"/>
  <c r="R1711" i="1"/>
  <c r="R1128" i="1"/>
  <c r="S1128" i="1"/>
  <c r="R1930" i="1"/>
  <c r="S1930" i="1"/>
  <c r="S1964" i="1"/>
  <c r="R1964" i="1"/>
  <c r="R1306" i="1"/>
  <c r="S1306" i="1"/>
  <c r="R977" i="1"/>
  <c r="S977" i="1"/>
  <c r="R558" i="1"/>
  <c r="S558" i="1"/>
  <c r="R1611" i="1"/>
  <c r="S1611" i="1"/>
  <c r="R1412" i="1"/>
  <c r="S1412" i="1"/>
  <c r="R833" i="1"/>
  <c r="S833" i="1"/>
  <c r="R613" i="1"/>
  <c r="S613" i="1"/>
  <c r="S2347" i="1"/>
  <c r="R2347" i="1"/>
  <c r="S1794" i="1"/>
  <c r="R1794" i="1"/>
  <c r="S1544" i="1"/>
  <c r="R1544" i="1"/>
  <c r="S592" i="1"/>
  <c r="R592" i="1"/>
  <c r="S2341" i="1"/>
  <c r="R2341" i="1"/>
  <c r="R928" i="1"/>
  <c r="S928" i="1"/>
  <c r="R927" i="1"/>
  <c r="S927" i="1"/>
  <c r="R992" i="1"/>
  <c r="S992" i="1"/>
  <c r="R2295" i="1"/>
  <c r="S2295" i="1"/>
  <c r="R726" i="1"/>
  <c r="S726" i="1"/>
  <c r="R2155" i="1"/>
  <c r="S2155" i="1"/>
  <c r="R866" i="1"/>
  <c r="S866" i="1"/>
  <c r="R911" i="1"/>
  <c r="S911" i="1"/>
  <c r="R834" i="1"/>
  <c r="S834" i="1"/>
  <c r="R2461" i="1"/>
  <c r="S2461" i="1"/>
  <c r="R746" i="1"/>
  <c r="S746" i="1"/>
  <c r="R1312" i="1"/>
  <c r="S1312" i="1"/>
  <c r="R2077" i="1"/>
  <c r="S2077" i="1"/>
  <c r="R2136" i="1"/>
  <c r="S2136" i="1"/>
  <c r="R1449" i="1"/>
  <c r="S1449" i="1"/>
  <c r="R645" i="1"/>
  <c r="S645" i="1"/>
  <c r="R1329" i="1"/>
  <c r="S1329" i="1"/>
  <c r="R1903" i="1"/>
  <c r="S1903" i="1"/>
  <c r="R563" i="1"/>
  <c r="S563" i="1"/>
  <c r="S2285" i="1"/>
  <c r="R2285" i="1"/>
  <c r="R2300" i="1"/>
  <c r="S2300" i="1"/>
  <c r="R1535" i="1"/>
  <c r="S1535" i="1"/>
  <c r="R565" i="1"/>
  <c r="S565" i="1"/>
  <c r="R2238" i="1"/>
  <c r="S2238" i="1"/>
  <c r="R642" i="1"/>
  <c r="S642" i="1"/>
  <c r="R776" i="1"/>
  <c r="S776" i="1"/>
  <c r="R2358" i="1"/>
  <c r="S2358" i="1"/>
  <c r="S1494" i="1"/>
  <c r="R1494" i="1"/>
  <c r="S2211" i="1"/>
  <c r="R2211" i="1"/>
  <c r="R1578" i="1"/>
  <c r="S1578" i="1"/>
  <c r="S1723" i="1"/>
  <c r="R1723" i="1"/>
  <c r="S2462" i="1"/>
  <c r="R2462" i="1"/>
  <c r="R2044" i="1"/>
  <c r="S2044" i="1"/>
  <c r="S943" i="1"/>
  <c r="R943" i="1"/>
  <c r="R1569" i="1"/>
  <c r="S1569" i="1"/>
  <c r="R1880" i="1"/>
  <c r="S1880" i="1"/>
  <c r="S2235" i="1"/>
  <c r="R2235" i="1"/>
  <c r="S2270" i="1"/>
  <c r="R2270" i="1"/>
  <c r="S2061" i="1"/>
  <c r="R2061" i="1"/>
  <c r="S673" i="1"/>
  <c r="R673" i="1"/>
  <c r="R2038" i="1"/>
  <c r="S2038" i="1"/>
  <c r="R1313" i="1"/>
  <c r="S1313" i="1"/>
  <c r="R824" i="1"/>
  <c r="S824" i="1"/>
  <c r="S1537" i="1"/>
  <c r="R1537" i="1"/>
  <c r="R1019" i="1"/>
  <c r="S1019" i="1"/>
  <c r="R582" i="1"/>
  <c r="S582" i="1"/>
  <c r="R1520" i="1"/>
  <c r="S1520" i="1"/>
  <c r="R1308" i="1"/>
  <c r="S1308" i="1"/>
  <c r="R1035" i="1"/>
  <c r="S1035" i="1"/>
  <c r="S2241" i="1"/>
  <c r="R2241" i="1"/>
  <c r="R623" i="1"/>
  <c r="S623" i="1"/>
  <c r="R1371" i="1"/>
  <c r="S1371" i="1"/>
  <c r="R2093" i="1"/>
  <c r="S2093" i="1"/>
  <c r="R2396" i="1"/>
  <c r="S2396" i="1"/>
  <c r="R1636" i="1"/>
  <c r="S1636" i="1"/>
  <c r="R671" i="1"/>
  <c r="S671" i="1"/>
  <c r="S1876" i="1"/>
  <c r="R1876" i="1"/>
  <c r="S1144" i="1"/>
  <c r="R1144" i="1"/>
  <c r="R1510" i="1"/>
  <c r="S1510" i="1"/>
  <c r="R1426" i="1"/>
  <c r="S1426" i="1"/>
  <c r="R1894" i="1"/>
  <c r="S1894" i="1"/>
  <c r="R1940" i="1"/>
  <c r="S1940" i="1"/>
  <c r="S1664" i="1"/>
  <c r="R1664" i="1"/>
  <c r="R940" i="1"/>
  <c r="S940" i="1"/>
  <c r="R1298" i="1"/>
  <c r="S1298" i="1"/>
  <c r="R1319" i="1"/>
  <c r="S1319" i="1"/>
  <c r="S2326" i="1"/>
  <c r="R2326" i="1"/>
  <c r="R1495" i="1"/>
  <c r="S1495" i="1"/>
  <c r="R1662" i="1"/>
  <c r="S1662" i="1"/>
  <c r="R593" i="1"/>
  <c r="S593" i="1"/>
  <c r="S2289" i="1"/>
  <c r="R2289" i="1"/>
  <c r="S2411" i="1"/>
  <c r="R2411" i="1"/>
  <c r="R2262" i="1"/>
  <c r="S2262" i="1"/>
  <c r="R2142" i="1"/>
  <c r="S2142" i="1"/>
  <c r="S1681" i="1"/>
  <c r="R1681" i="1"/>
  <c r="S775" i="1"/>
  <c r="R775" i="1"/>
  <c r="S1934" i="1"/>
  <c r="R1934" i="1"/>
  <c r="S1496" i="1"/>
  <c r="R1496" i="1"/>
  <c r="R1152" i="1"/>
  <c r="S1152" i="1"/>
  <c r="R990" i="1"/>
  <c r="S990" i="1"/>
  <c r="R580" i="1"/>
  <c r="S580" i="1"/>
  <c r="R1475" i="1"/>
  <c r="S1475" i="1"/>
  <c r="R636" i="1"/>
  <c r="S636" i="1"/>
  <c r="R597" i="1"/>
  <c r="S597" i="1"/>
  <c r="R1732" i="1"/>
  <c r="S1732" i="1"/>
  <c r="R1055" i="1"/>
  <c r="S1055" i="1"/>
  <c r="S997" i="1"/>
  <c r="R997" i="1"/>
  <c r="R1044" i="1"/>
  <c r="S1044" i="1"/>
  <c r="S877" i="1"/>
  <c r="R877" i="1"/>
  <c r="R1827" i="1"/>
  <c r="S1827" i="1"/>
  <c r="R1172" i="1"/>
  <c r="S1172" i="1"/>
  <c r="R588" i="1"/>
  <c r="S588" i="1"/>
  <c r="R2251" i="1"/>
  <c r="S2251" i="1"/>
  <c r="R1771" i="1"/>
  <c r="S1771" i="1"/>
  <c r="R935" i="1"/>
  <c r="S935" i="1"/>
  <c r="R908" i="1"/>
  <c r="S908" i="1"/>
  <c r="R1800" i="1"/>
  <c r="S1800" i="1"/>
  <c r="R1363" i="1"/>
  <c r="S1363" i="1"/>
  <c r="R1017" i="1"/>
  <c r="S1017" i="1"/>
  <c r="S841" i="1"/>
  <c r="R841" i="1"/>
  <c r="S1977" i="1"/>
  <c r="R1977" i="1"/>
  <c r="R1213" i="1"/>
  <c r="S1213" i="1"/>
  <c r="R1890" i="1"/>
  <c r="S1890" i="1"/>
  <c r="S1884" i="1"/>
  <c r="R1884" i="1"/>
  <c r="R1667" i="1"/>
  <c r="S1667" i="1"/>
  <c r="S1936" i="1"/>
  <c r="R1936" i="1"/>
  <c r="S1623" i="1"/>
  <c r="R1623" i="1"/>
  <c r="S2489" i="1"/>
  <c r="R2489" i="1"/>
  <c r="R1113" i="1"/>
  <c r="S1113" i="1"/>
  <c r="S853" i="1"/>
  <c r="R853" i="1"/>
  <c r="R714" i="1"/>
  <c r="S714" i="1"/>
  <c r="S985" i="1"/>
  <c r="R985" i="1"/>
  <c r="R1089" i="1"/>
  <c r="S1089" i="1"/>
  <c r="S2311" i="1"/>
  <c r="R2311" i="1"/>
  <c r="R1843" i="1"/>
  <c r="S1843" i="1"/>
  <c r="R1672" i="1"/>
  <c r="S1672" i="1"/>
  <c r="R1563" i="1"/>
  <c r="S1563" i="1"/>
  <c r="S2327" i="1"/>
  <c r="R2327" i="1"/>
  <c r="R720" i="1"/>
  <c r="S720" i="1"/>
  <c r="R1939" i="1"/>
  <c r="S1939" i="1"/>
  <c r="R1177" i="1"/>
  <c r="S1177" i="1"/>
  <c r="R657" i="1"/>
  <c r="S657" i="1"/>
  <c r="R1830" i="1"/>
  <c r="S1830" i="1"/>
  <c r="R950" i="1"/>
  <c r="S950" i="1"/>
  <c r="R1224" i="1"/>
  <c r="S1224" i="1"/>
  <c r="R882" i="1"/>
  <c r="S882" i="1"/>
  <c r="R2172" i="1"/>
  <c r="S2172" i="1"/>
  <c r="S1542" i="1"/>
  <c r="R1542" i="1"/>
  <c r="R1708" i="1"/>
  <c r="S1708" i="1"/>
  <c r="S2269" i="1"/>
  <c r="R2269" i="1"/>
  <c r="S2085" i="1"/>
  <c r="R2085" i="1"/>
  <c r="S2043" i="1"/>
  <c r="R2043" i="1"/>
  <c r="R1462" i="1"/>
  <c r="S1462" i="1"/>
  <c r="S2399" i="1"/>
  <c r="R2399" i="1"/>
  <c r="R1929" i="1"/>
  <c r="S1929" i="1"/>
  <c r="R1567" i="1"/>
  <c r="S1567" i="1"/>
  <c r="R1350" i="1"/>
  <c r="S1350" i="1"/>
  <c r="R736" i="1"/>
  <c r="S736" i="1"/>
  <c r="R1872" i="1"/>
  <c r="S1872" i="1"/>
  <c r="R1457" i="1"/>
  <c r="S1457" i="1"/>
  <c r="R1212" i="1"/>
  <c r="S1212" i="1"/>
  <c r="R1335" i="1"/>
  <c r="S1335" i="1"/>
  <c r="R1146" i="1"/>
  <c r="S1146" i="1"/>
  <c r="S1338" i="1"/>
  <c r="R1338" i="1"/>
  <c r="S2517" i="1"/>
  <c r="R2517" i="1"/>
  <c r="R1911" i="1"/>
  <c r="S1911" i="1"/>
  <c r="R762" i="1"/>
  <c r="S762" i="1"/>
  <c r="R2490" i="1"/>
  <c r="S2490" i="1"/>
  <c r="R862" i="1"/>
  <c r="S862" i="1"/>
  <c r="R2263" i="1"/>
  <c r="S2263" i="1"/>
  <c r="S1190" i="1"/>
  <c r="R1190" i="1"/>
  <c r="S2323" i="1"/>
  <c r="R2323" i="1"/>
  <c r="R1575" i="1"/>
  <c r="S1575" i="1"/>
  <c r="R1036" i="1"/>
  <c r="S1036" i="1"/>
  <c r="S1316" i="1"/>
  <c r="R1316" i="1"/>
  <c r="R568" i="1"/>
  <c r="S568" i="1"/>
  <c r="R2023" i="1"/>
  <c r="S2023" i="1"/>
  <c r="R1410" i="1"/>
  <c r="S1410" i="1"/>
  <c r="R1302" i="1"/>
  <c r="S1302" i="1"/>
  <c r="R2249" i="1"/>
  <c r="S2249" i="1"/>
  <c r="R1112" i="1"/>
  <c r="S1112" i="1"/>
  <c r="R773" i="1"/>
  <c r="S773" i="1"/>
  <c r="R1287" i="1"/>
  <c r="S1287" i="1"/>
  <c r="S1131" i="1"/>
  <c r="R1131" i="1"/>
  <c r="R2027" i="1"/>
  <c r="S2027" i="1"/>
  <c r="S2549" i="1"/>
  <c r="R2549" i="1"/>
  <c r="R1534" i="1"/>
  <c r="S1534" i="1"/>
  <c r="R650" i="1"/>
  <c r="S650" i="1"/>
  <c r="R1522" i="1"/>
  <c r="S1522" i="1"/>
  <c r="S1115" i="1"/>
  <c r="R1115" i="1"/>
  <c r="S889" i="1"/>
  <c r="R889" i="1"/>
  <c r="S1687" i="1"/>
  <c r="R1687" i="1"/>
  <c r="R1539" i="1"/>
  <c r="S1539" i="1"/>
  <c r="S1918" i="1"/>
  <c r="R1918" i="1"/>
  <c r="R1466" i="1"/>
  <c r="S1466" i="1"/>
  <c r="S1660" i="1"/>
  <c r="R1660" i="1"/>
  <c r="R723" i="1"/>
  <c r="S723" i="1"/>
  <c r="R1424" i="1"/>
  <c r="S1424" i="1"/>
  <c r="R986" i="1"/>
  <c r="S986" i="1"/>
  <c r="R1793" i="1"/>
  <c r="S1793" i="1"/>
  <c r="R953" i="1"/>
  <c r="S953" i="1"/>
  <c r="R1593" i="1"/>
  <c r="S1593" i="1"/>
  <c r="R852" i="1"/>
  <c r="S852" i="1"/>
  <c r="S1640" i="1"/>
  <c r="R1640" i="1"/>
  <c r="S2256" i="1"/>
  <c r="R2256" i="1"/>
  <c r="R1348" i="1"/>
  <c r="S1348" i="1"/>
  <c r="R2274" i="1"/>
  <c r="S2274" i="1"/>
  <c r="R2244" i="1"/>
  <c r="S2244" i="1"/>
  <c r="R1503" i="1"/>
  <c r="S1503" i="1"/>
  <c r="R2298" i="1"/>
  <c r="S2298" i="1"/>
  <c r="R2208" i="1"/>
  <c r="S2208" i="1"/>
  <c r="R810" i="1"/>
  <c r="S810" i="1"/>
  <c r="R2245" i="1"/>
  <c r="S2245" i="1"/>
  <c r="R1555" i="1"/>
  <c r="S1555" i="1"/>
  <c r="R915" i="1"/>
  <c r="S915" i="1"/>
  <c r="R993" i="1"/>
  <c r="S993" i="1"/>
  <c r="R1059" i="1"/>
  <c r="S1059" i="1"/>
  <c r="S1532" i="1"/>
  <c r="R1532" i="1"/>
  <c r="S1851" i="1"/>
  <c r="R1851" i="1"/>
  <c r="AE591" i="1"/>
  <c r="AB593" i="1"/>
  <c r="AC592" i="1"/>
  <c r="AD590" i="1"/>
  <c r="T1658" i="1"/>
  <c r="T1818" i="1"/>
  <c r="T1948" i="1"/>
  <c r="T659" i="1"/>
  <c r="T1519" i="1"/>
  <c r="T641" i="1"/>
  <c r="T2067" i="1"/>
  <c r="T1306" i="1"/>
  <c r="T1074" i="1"/>
  <c r="T1134" i="1"/>
  <c r="T1386" i="1"/>
  <c r="T1646" i="1"/>
  <c r="T2324" i="1"/>
  <c r="T2502" i="1"/>
  <c r="T1938" i="1"/>
  <c r="T2491" i="1"/>
  <c r="T2162" i="1"/>
  <c r="T2494" i="1"/>
  <c r="T1917" i="1"/>
  <c r="T1865" i="1"/>
  <c r="T2359" i="1"/>
  <c r="T1969" i="1"/>
  <c r="T862" i="1"/>
  <c r="T571" i="1"/>
  <c r="T1532" i="1"/>
  <c r="T1405" i="1"/>
  <c r="T1309" i="1"/>
  <c r="T1877" i="1"/>
  <c r="T963" i="1"/>
  <c r="T1053" i="1"/>
  <c r="T1856" i="1"/>
  <c r="T2068" i="1"/>
  <c r="T2522" i="1"/>
  <c r="T2292" i="1"/>
  <c r="T726" i="1"/>
  <c r="T866" i="1"/>
  <c r="T1312" i="1"/>
  <c r="T2545" i="1"/>
  <c r="T1220" i="1"/>
  <c r="T2257" i="1"/>
  <c r="T2469" i="1"/>
  <c r="T820" i="1"/>
  <c r="T1534" i="1"/>
  <c r="T2076" i="1"/>
  <c r="T1626" i="1"/>
  <c r="T723" i="1"/>
  <c r="T1480" i="1"/>
  <c r="T2228" i="1"/>
  <c r="T1726" i="1"/>
  <c r="T1981" i="1"/>
  <c r="T585" i="1"/>
  <c r="T2527" i="1"/>
  <c r="T1251" i="1"/>
  <c r="T1381" i="1"/>
  <c r="T560" i="1"/>
  <c r="T879" i="1"/>
  <c r="T669" i="1"/>
  <c r="T1025" i="1"/>
  <c r="T718" i="1"/>
  <c r="T1226" i="1"/>
  <c r="T1308" i="1"/>
  <c r="T2300" i="1"/>
  <c r="T1175" i="1"/>
  <c r="T1495" i="1"/>
  <c r="T1662" i="1"/>
  <c r="T593" i="1"/>
  <c r="T2289" i="1"/>
  <c r="T1562" i="1"/>
  <c r="T1032" i="1"/>
  <c r="T2262" i="1"/>
  <c r="T2142" i="1"/>
  <c r="T1681" i="1"/>
  <c r="T775" i="1"/>
  <c r="T1934" i="1"/>
  <c r="T1496" i="1"/>
  <c r="T1152" i="1"/>
  <c r="T990" i="1"/>
  <c r="T580" i="1"/>
  <c r="T1475" i="1"/>
  <c r="T636" i="1"/>
  <c r="T600" i="1"/>
  <c r="T2254" i="1"/>
  <c r="T2418" i="1"/>
  <c r="T1579" i="1"/>
  <c r="T693" i="1"/>
  <c r="T1810" i="1"/>
  <c r="T1990" i="1"/>
  <c r="T874" i="1"/>
  <c r="T1528" i="1"/>
  <c r="T1619" i="1"/>
  <c r="T1867" i="1"/>
  <c r="T976" i="1"/>
  <c r="T757" i="1"/>
  <c r="T2378" i="1"/>
  <c r="T1860" i="1"/>
  <c r="T1409" i="1"/>
  <c r="T1893" i="1"/>
  <c r="T2167" i="1"/>
  <c r="T1040" i="1"/>
  <c r="T768" i="1"/>
  <c r="T1866" i="1"/>
  <c r="T1771" i="1"/>
  <c r="T939" i="1"/>
  <c r="T2412" i="1"/>
  <c r="T778" i="1"/>
  <c r="T1974" i="1"/>
  <c r="T2377" i="1"/>
  <c r="T1945" i="1"/>
  <c r="T1245" i="1"/>
  <c r="T1836" i="1"/>
  <c r="T1625" i="1"/>
  <c r="T1910" i="1"/>
  <c r="T2336" i="1"/>
  <c r="T1736" i="1"/>
  <c r="T2087" i="1"/>
  <c r="T1508" i="1"/>
  <c r="T2548" i="1"/>
  <c r="T1189" i="1"/>
  <c r="T1223" i="1"/>
  <c r="T2103" i="1"/>
  <c r="T903" i="1"/>
  <c r="T948" i="1"/>
  <c r="T1357" i="1"/>
  <c r="T1004" i="1"/>
  <c r="T928" i="1"/>
  <c r="T640" i="1"/>
  <c r="T927" i="1"/>
  <c r="T992" i="1"/>
  <c r="T1691" i="1"/>
  <c r="T1332" i="1"/>
  <c r="T2137" i="1"/>
  <c r="T1610" i="1"/>
  <c r="T2151" i="1"/>
  <c r="T767" i="1"/>
  <c r="T575" i="1"/>
  <c r="T1261" i="1"/>
  <c r="T1483" i="1"/>
  <c r="T1717" i="1"/>
  <c r="T1110" i="1"/>
  <c r="T1700" i="1"/>
  <c r="T2102" i="1"/>
  <c r="T2052" i="1"/>
  <c r="T2406" i="1"/>
  <c r="T1561" i="1"/>
  <c r="T2536" i="1"/>
  <c r="T1393" i="1"/>
  <c r="T869" i="1"/>
  <c r="T1461" i="1"/>
  <c r="T2000" i="1"/>
  <c r="T2376" i="1"/>
  <c r="T1765" i="1"/>
  <c r="T1768" i="1"/>
  <c r="T2303" i="1"/>
  <c r="T974" i="1"/>
  <c r="T1006" i="1"/>
  <c r="T1833" i="1"/>
  <c r="T2217" i="1"/>
  <c r="T1464" i="1"/>
  <c r="T1056" i="1"/>
  <c r="T2480" i="1"/>
  <c r="T2316" i="1"/>
  <c r="T2082" i="1"/>
  <c r="T2475" i="1"/>
  <c r="T1632" i="1"/>
  <c r="T2200" i="1"/>
  <c r="T1947" i="1"/>
  <c r="T2154" i="1"/>
  <c r="T1014" i="1"/>
  <c r="T2442" i="1"/>
  <c r="T2400" i="1"/>
  <c r="T1207" i="1"/>
  <c r="T2519" i="1"/>
  <c r="T1238" i="1"/>
  <c r="T1801" i="1"/>
  <c r="T1994" i="1"/>
  <c r="T2386" i="1"/>
  <c r="T1778" i="1"/>
  <c r="T1901" i="1"/>
  <c r="T1731" i="1"/>
  <c r="T1620" i="1"/>
  <c r="T1906" i="1"/>
  <c r="T2286" i="1"/>
  <c r="T816" i="1"/>
  <c r="T777" i="1"/>
  <c r="T1873" i="1"/>
  <c r="T2518" i="1"/>
  <c r="T1467" i="1"/>
  <c r="T1573" i="1"/>
  <c r="T972" i="1"/>
  <c r="T1008" i="1"/>
  <c r="T1761" i="1"/>
  <c r="T2203" i="1"/>
  <c r="T1992" i="1"/>
  <c r="T1158" i="1"/>
  <c r="T1064" i="1"/>
  <c r="T1530" i="1"/>
  <c r="T2319" i="1"/>
  <c r="T1844" i="1"/>
  <c r="T944" i="1"/>
  <c r="T942" i="1"/>
  <c r="T2428" i="1"/>
  <c r="T971" i="1"/>
  <c r="T2062" i="1"/>
  <c r="T2150" i="1"/>
  <c r="T1815" i="1"/>
  <c r="T1265" i="1"/>
  <c r="T2503" i="1"/>
  <c r="T2186" i="1"/>
  <c r="T1630" i="1"/>
  <c r="T1280" i="1"/>
  <c r="T701" i="1"/>
  <c r="T2156" i="1"/>
  <c r="T2029" i="1"/>
  <c r="T2193" i="1"/>
  <c r="T2438" i="1"/>
  <c r="T645" i="1"/>
  <c r="T2425" i="1"/>
  <c r="T813" i="1"/>
  <c r="T2183" i="1"/>
  <c r="T2271" i="1"/>
  <c r="T1162" i="1"/>
  <c r="T1967" i="1"/>
  <c r="T1725" i="1"/>
  <c r="T1237" i="1"/>
  <c r="T1472" i="1"/>
  <c r="T1324" i="1"/>
  <c r="T1559" i="1"/>
  <c r="T1120" i="1"/>
  <c r="T1975" i="1"/>
  <c r="T949" i="1"/>
  <c r="T1582" i="1"/>
  <c r="T2343" i="1"/>
  <c r="T1331" i="1"/>
  <c r="T781" i="1"/>
  <c r="T1156" i="1"/>
  <c r="T2355" i="1"/>
  <c r="T2006" i="1"/>
  <c r="T2058" i="1"/>
  <c r="T2060" i="1"/>
  <c r="T1239" i="1"/>
  <c r="T1590" i="1"/>
  <c r="T1129" i="1"/>
  <c r="T1279" i="1"/>
  <c r="T1146" i="1"/>
  <c r="T2384" i="1"/>
  <c r="T1648" i="1"/>
  <c r="T1403" i="1"/>
  <c r="T2126" i="1"/>
  <c r="T584" i="1"/>
  <c r="T1764" i="1"/>
  <c r="T1678" i="1"/>
  <c r="T1185" i="1"/>
  <c r="T2155" i="1"/>
  <c r="T630" i="1"/>
  <c r="T2180" i="1"/>
  <c r="T590" i="1"/>
  <c r="T1913" i="1"/>
  <c r="T1804" i="1"/>
  <c r="T599" i="1"/>
  <c r="T1485" i="1"/>
  <c r="T883" i="1"/>
  <c r="T2549" i="1"/>
  <c r="T650" i="1"/>
  <c r="T1115" i="1"/>
  <c r="T988" i="1"/>
  <c r="T1128" i="1"/>
  <c r="T1267" i="1"/>
  <c r="T1660" i="1"/>
  <c r="T2471" i="1"/>
  <c r="T2080" i="1"/>
  <c r="T2013" i="1"/>
  <c r="T837" i="1"/>
  <c r="T2011" i="1"/>
  <c r="T2108" i="1"/>
  <c r="T2266" i="1"/>
  <c r="T2132" i="1"/>
  <c r="T2008" i="1"/>
  <c r="T1121" i="1"/>
  <c r="T1941" i="1"/>
  <c r="T1972" i="1"/>
  <c r="T1808" i="1"/>
  <c r="T2413" i="1"/>
  <c r="T1659" i="1"/>
  <c r="T675" i="1"/>
  <c r="T1742" i="1"/>
  <c r="T665" i="1"/>
  <c r="T1635" i="1"/>
  <c r="T1231" i="1"/>
  <c r="T1288" i="1"/>
  <c r="T1398" i="1"/>
  <c r="T1171" i="1"/>
  <c r="T2326" i="1"/>
  <c r="T970" i="1"/>
  <c r="T2213" i="1"/>
  <c r="T1176" i="1"/>
  <c r="T2241" i="1"/>
  <c r="T652" i="1"/>
  <c r="T1371" i="1"/>
  <c r="T2093" i="1"/>
  <c r="T2396" i="1"/>
  <c r="T1954" i="1"/>
  <c r="T1636" i="1"/>
  <c r="T671" i="1"/>
  <c r="T1876" i="1"/>
  <c r="T774" i="1"/>
  <c r="T1183" i="1"/>
  <c r="T1242" i="1"/>
  <c r="T1055" i="1"/>
  <c r="T2447" i="1"/>
  <c r="T1080" i="1"/>
  <c r="T1570" i="1"/>
  <c r="T613" i="1"/>
  <c r="T2347" i="1"/>
  <c r="T2367" i="1"/>
  <c r="T900" i="1"/>
  <c r="T1794" i="1"/>
  <c r="T1544" i="1"/>
  <c r="T1596" i="1"/>
  <c r="T739" i="1"/>
  <c r="T2231" i="1"/>
  <c r="T2449" i="1"/>
  <c r="T2370" i="1"/>
  <c r="T991" i="1"/>
  <c r="T2290" i="1"/>
  <c r="T1963" i="1"/>
  <c r="T2390" i="1"/>
  <c r="T1735" i="1"/>
  <c r="T622" i="1"/>
  <c r="T592" i="1"/>
  <c r="T1370" i="1"/>
  <c r="T2341" i="1"/>
  <c r="T1747" i="1"/>
  <c r="T2147" i="1"/>
  <c r="T674" i="1"/>
  <c r="T1484" i="1"/>
  <c r="T2256" i="1"/>
  <c r="T1751" i="1"/>
  <c r="T2192" i="1"/>
  <c r="T2330" i="1"/>
  <c r="T1468" i="1"/>
  <c r="T2315" i="1"/>
  <c r="T591" i="1"/>
  <c r="T1915" i="1"/>
  <c r="T954" i="1"/>
  <c r="T716" i="1"/>
  <c r="T2371" i="1"/>
  <c r="T1505" i="1"/>
  <c r="T2547" i="1"/>
  <c r="T1900" i="1"/>
  <c r="T1868" i="1"/>
  <c r="T923" i="1"/>
  <c r="T2298" i="1"/>
  <c r="T930" i="1"/>
  <c r="T1095" i="1"/>
  <c r="T1181" i="1"/>
  <c r="T1043" i="1"/>
  <c r="T2339" i="1"/>
  <c r="T885" i="1"/>
  <c r="T2351" i="1"/>
  <c r="T2385" i="1"/>
  <c r="T769" i="1"/>
  <c r="T2187" i="1"/>
  <c r="T1021" i="1"/>
  <c r="T2356" i="1"/>
  <c r="T2194" i="1"/>
  <c r="T1521" i="1"/>
  <c r="T950" i="1"/>
  <c r="T1224" i="1"/>
  <c r="T882" i="1"/>
  <c r="T2172" i="1"/>
  <c r="T1542" i="1"/>
  <c r="T1708" i="1"/>
  <c r="T2269" i="1"/>
  <c r="T2085" i="1"/>
  <c r="T696" i="1"/>
  <c r="T2078" i="1"/>
  <c r="T2345" i="1"/>
  <c r="T1637" i="1"/>
  <c r="T2148" i="1"/>
  <c r="T2332" i="1"/>
  <c r="T1024" i="1"/>
  <c r="T1707" i="1"/>
  <c r="T2123" i="1"/>
  <c r="T1060" i="1"/>
  <c r="T1527" i="1"/>
  <c r="T646" i="1"/>
  <c r="T1139" i="1"/>
  <c r="T2005" i="1"/>
  <c r="T860" i="1"/>
  <c r="T687" i="1"/>
  <c r="T1985" i="1"/>
  <c r="T690" i="1"/>
  <c r="T1780" i="1"/>
  <c r="T2368" i="1"/>
  <c r="T1697" i="1"/>
  <c r="T1191" i="1"/>
  <c r="T609" i="1"/>
  <c r="T2323" i="1"/>
  <c r="T1575" i="1"/>
  <c r="T2293" i="1"/>
  <c r="T1543" i="1"/>
  <c r="T818" i="1"/>
  <c r="T1318" i="1"/>
  <c r="T2209" i="1"/>
  <c r="T606" i="1"/>
  <c r="T770" i="1"/>
  <c r="T851" i="1"/>
  <c r="T754" i="1"/>
  <c r="T1361" i="1"/>
  <c r="T2452" i="1"/>
  <c r="T856" i="1"/>
  <c r="T1809" i="1"/>
  <c r="T937" i="1"/>
  <c r="T2486" i="1"/>
  <c r="T814" i="1"/>
  <c r="T1983" i="1"/>
  <c r="T637" i="1"/>
  <c r="T1453" i="1"/>
  <c r="T798" i="1"/>
  <c r="T1904" i="1"/>
  <c r="T1711" i="1"/>
  <c r="T1797" i="1"/>
  <c r="T704" i="1"/>
  <c r="T1790" i="1"/>
  <c r="T1988" i="1"/>
  <c r="T1699" i="1"/>
  <c r="T2053" i="1"/>
  <c r="T1991" i="1"/>
  <c r="T1928" i="1"/>
  <c r="T1783" i="1"/>
  <c r="T596" i="1"/>
  <c r="T881" i="1"/>
  <c r="T2171" i="1"/>
  <c r="T1103" i="1"/>
  <c r="T1051" i="1"/>
  <c r="T586" i="1"/>
  <c r="T579" i="1"/>
  <c r="T1450" i="1"/>
  <c r="T679" i="1"/>
  <c r="T2225" i="1"/>
  <c r="T1497" i="1"/>
  <c r="T1665" i="1"/>
  <c r="T1105" i="1"/>
  <c r="T1075" i="1"/>
  <c r="T1090" i="1"/>
  <c r="T629" i="1"/>
  <c r="T1763" i="1"/>
  <c r="T1964" i="1"/>
  <c r="T1723" i="1"/>
  <c r="T2044" i="1"/>
  <c r="T1753" i="1"/>
  <c r="T2010" i="1"/>
  <c r="T1360" i="1"/>
  <c r="T1188" i="1"/>
  <c r="T1377" i="1"/>
  <c r="T2242" i="1"/>
  <c r="T661" i="1"/>
  <c r="T925" i="1"/>
  <c r="T815" i="1"/>
  <c r="T1685" i="1"/>
  <c r="T893" i="1"/>
  <c r="T697" i="1"/>
  <c r="T1581" i="1"/>
  <c r="T919" i="1"/>
  <c r="T1143" i="1"/>
  <c r="T1338" i="1"/>
  <c r="T2517" i="1"/>
  <c r="T2263" i="1"/>
  <c r="T734" i="1"/>
  <c r="T1744" i="1"/>
  <c r="T1588" i="1"/>
  <c r="T1891" i="1"/>
  <c r="T612" i="1"/>
  <c r="T2001" i="1"/>
  <c r="T1958" i="1"/>
  <c r="T1749" i="1"/>
  <c r="T771" i="1"/>
  <c r="T2482" i="1"/>
  <c r="T1382" i="1"/>
  <c r="T1705" i="1"/>
  <c r="T1781" i="1"/>
  <c r="T1987" i="1"/>
  <c r="T1511" i="1"/>
  <c r="T1644" i="1"/>
  <c r="T1071" i="1"/>
  <c r="T847" i="1"/>
  <c r="T2216" i="1"/>
  <c r="T1822" i="1"/>
  <c r="T1490" i="1"/>
  <c r="T1617" i="1"/>
  <c r="T2322" i="1"/>
  <c r="T1729" i="1"/>
  <c r="T627" i="1"/>
  <c r="T2212" i="1"/>
  <c r="T2081" i="1"/>
  <c r="T1293" i="1"/>
  <c r="T2477" i="1"/>
  <c r="T884" i="1"/>
  <c r="T1347" i="1"/>
  <c r="T1402" i="1"/>
  <c r="T1993" i="1"/>
  <c r="T737" i="1"/>
  <c r="T1506" i="1"/>
  <c r="T1926" i="1"/>
  <c r="T620" i="1"/>
  <c r="T746" i="1"/>
  <c r="T2509" i="1"/>
  <c r="T1689" i="1"/>
  <c r="T565" i="1"/>
  <c r="T1033" i="1"/>
  <c r="T2423" i="1"/>
  <c r="T1307" i="1"/>
  <c r="T855" i="1"/>
  <c r="T1675" i="1"/>
  <c r="T749" i="1"/>
  <c r="T2073" i="1"/>
  <c r="T1835" i="1"/>
  <c r="T711" i="1"/>
  <c r="T1536" i="1"/>
  <c r="T1970" i="1"/>
  <c r="T1850" i="1"/>
  <c r="T1088" i="1"/>
  <c r="T1889" i="1"/>
  <c r="T1005" i="1"/>
  <c r="T916" i="1"/>
  <c r="T1526" i="1"/>
  <c r="T633" i="1"/>
  <c r="T1447" i="1"/>
  <c r="T1649" i="1"/>
  <c r="T1404" i="1"/>
  <c r="T676" i="1"/>
  <c r="T2224" i="1"/>
  <c r="T2015" i="1"/>
  <c r="T996" i="1"/>
  <c r="T602" i="1"/>
  <c r="T1655" i="1"/>
  <c r="T753" i="1"/>
  <c r="T684" i="1"/>
  <c r="T2466" i="1"/>
  <c r="T1159" i="1"/>
  <c r="T2403" i="1"/>
  <c r="T1463" i="1"/>
  <c r="T1081" i="1"/>
  <c r="T913" i="1"/>
  <c r="T2496" i="1"/>
  <c r="T2492" i="1"/>
  <c r="T2226" i="1"/>
  <c r="T1153" i="1"/>
  <c r="T1587" i="1"/>
  <c r="T2280" i="1"/>
  <c r="T978" i="1"/>
  <c r="T2113" i="1"/>
  <c r="T969" i="1"/>
  <c r="T647" i="1"/>
  <c r="T2382" i="1"/>
  <c r="T1003" i="1"/>
  <c r="T1039" i="1"/>
  <c r="T955" i="1"/>
  <c r="T2117" i="1"/>
  <c r="T1552" i="1"/>
  <c r="T827" i="1"/>
  <c r="T727" i="1"/>
  <c r="T618" i="1"/>
  <c r="T1968" i="1"/>
  <c r="T1253" i="1"/>
  <c r="T564" i="1"/>
  <c r="T2030" i="1"/>
  <c r="T1684" i="1"/>
  <c r="T2131" i="1"/>
  <c r="T1263" i="1"/>
  <c r="T2196" i="1"/>
  <c r="T2485" i="1"/>
  <c r="T1438" i="1"/>
  <c r="T576" i="1"/>
  <c r="T1690" i="1"/>
  <c r="T1823" i="1"/>
  <c r="T1240" i="1"/>
  <c r="T1501" i="1"/>
  <c r="T2405" i="1"/>
  <c r="T1028" i="1"/>
  <c r="T1642" i="1"/>
  <c r="T805" i="1"/>
  <c r="T806" i="1"/>
  <c r="T1812" i="1"/>
  <c r="T1696" i="1"/>
  <c r="T1179" i="1"/>
  <c r="T615" i="1"/>
  <c r="T909" i="1"/>
  <c r="T1946" i="1"/>
  <c r="T747" i="1"/>
  <c r="T1311" i="1"/>
  <c r="T1284" i="1"/>
  <c r="T1819" i="1"/>
  <c r="T2498" i="1"/>
  <c r="T589" i="1"/>
  <c r="T655" i="1"/>
  <c r="T999" i="1"/>
  <c r="T1555" i="1"/>
  <c r="T1984" i="1"/>
  <c r="T2528" i="1"/>
  <c r="T1799" i="1"/>
  <c r="T766" i="1"/>
  <c r="T2047" i="1"/>
  <c r="T1193" i="1"/>
  <c r="T2523" i="1"/>
  <c r="T796" i="1"/>
  <c r="T2402" i="1"/>
  <c r="T938" i="1"/>
  <c r="T1793" i="1"/>
  <c r="T953" i="1"/>
  <c r="T1895" i="1"/>
  <c r="T1499" i="1"/>
  <c r="T1390" i="1"/>
  <c r="T1066" i="1"/>
  <c r="T1329" i="1"/>
  <c r="T2391" i="1"/>
  <c r="T1903" i="1"/>
  <c r="T563" i="1"/>
  <c r="T1670" i="1"/>
  <c r="T850" i="1"/>
  <c r="T2049" i="1"/>
  <c r="T1018" i="1"/>
  <c r="T1227" i="1"/>
  <c r="T685" i="1"/>
  <c r="T1135" i="1"/>
  <c r="T1012" i="1"/>
  <c r="T1281" i="1"/>
  <c r="T1355" i="1"/>
  <c r="T2443" i="1"/>
  <c r="T1583" i="1"/>
  <c r="T1013" i="1"/>
  <c r="T1657" i="1"/>
  <c r="T1452" i="1"/>
  <c r="T681" i="1"/>
  <c r="T1881" i="1"/>
  <c r="T1955" i="1"/>
  <c r="T1330" i="1"/>
  <c r="T1148" i="1"/>
  <c r="T1359" i="1"/>
  <c r="T742" i="1"/>
  <c r="T2057" i="1"/>
  <c r="T2465" i="1"/>
  <c r="T2325" i="1"/>
  <c r="T1862" i="1"/>
  <c r="T2273" i="1"/>
  <c r="T1601" i="1"/>
  <c r="T2267" i="1"/>
  <c r="T2195" i="1"/>
  <c r="T2111" i="1"/>
  <c r="T1792" i="1"/>
  <c r="T1126" i="1"/>
  <c r="T1065" i="1"/>
  <c r="T1652" i="1"/>
  <c r="T1762" i="1"/>
  <c r="T743" i="1"/>
  <c r="T1221" i="1"/>
  <c r="T2040" i="1"/>
  <c r="T1421" i="1"/>
  <c r="T1341" i="1"/>
  <c r="T1557" i="1"/>
  <c r="T570" i="1"/>
  <c r="T709" i="1"/>
  <c r="T2054" i="1"/>
  <c r="T1942" i="1"/>
  <c r="T1597" i="1"/>
  <c r="T2021" i="1"/>
  <c r="T2291" i="1"/>
  <c r="T1123" i="1"/>
  <c r="T898" i="1"/>
  <c r="T1540" i="1"/>
  <c r="T1425" i="1"/>
  <c r="T692" i="1"/>
  <c r="T682" i="1"/>
  <c r="T1445" i="1"/>
  <c r="T873" i="1"/>
  <c r="T2433" i="1"/>
  <c r="T2166" i="1"/>
  <c r="T1300" i="1"/>
  <c r="T680" i="1"/>
  <c r="T1943" i="1"/>
  <c r="T2107" i="1"/>
  <c r="T1434" i="1"/>
  <c r="T1750" i="1"/>
  <c r="T740" i="1"/>
  <c r="T975" i="1"/>
  <c r="T842" i="1"/>
  <c r="T1779" i="1"/>
  <c r="T959" i="1"/>
  <c r="T1368" i="1"/>
  <c r="T2453" i="1"/>
  <c r="T1842" i="1"/>
  <c r="T2115" i="1"/>
  <c r="T2234" i="1"/>
  <c r="T1358" i="1"/>
  <c r="T2041" i="1"/>
  <c r="T2479" i="1"/>
  <c r="T1069" i="1"/>
  <c r="T1007" i="1"/>
  <c r="T1096" i="1"/>
  <c r="T1720" i="1"/>
  <c r="T2294" i="1"/>
  <c r="T1854" i="1"/>
  <c r="T1243" i="1"/>
  <c r="T1695" i="1"/>
  <c r="T2534" i="1"/>
  <c r="T1553" i="1"/>
  <c r="T808" i="1"/>
  <c r="T695" i="1"/>
  <c r="T1960" i="1"/>
  <c r="T2500" i="1"/>
  <c r="T2507" i="1"/>
  <c r="T2146" i="1"/>
  <c r="T1190" i="1"/>
  <c r="T715" i="1"/>
  <c r="T1321" i="1"/>
  <c r="T1545" i="1"/>
  <c r="T998" i="1"/>
  <c r="T2537" i="1"/>
  <c r="T1036" i="1"/>
  <c r="T1316" i="1"/>
  <c r="T568" i="1"/>
  <c r="T2023" i="1"/>
  <c r="T732" i="1"/>
  <c r="T1571" i="1"/>
  <c r="T892" i="1"/>
  <c r="T2084" i="1"/>
  <c r="T1509" i="1"/>
  <c r="T1688" i="1"/>
  <c r="T2089" i="1"/>
  <c r="T1157" i="1"/>
  <c r="T706" i="1"/>
  <c r="T2159" i="1"/>
  <c r="T1999" i="1"/>
  <c r="T1852" i="1"/>
  <c r="T1816" i="1"/>
  <c r="T2138" i="1"/>
  <c r="T731" i="1"/>
  <c r="T761" i="1"/>
  <c r="T2119" i="1"/>
  <c r="T1503" i="1"/>
  <c r="T1119" i="1"/>
  <c r="T1486" i="1"/>
  <c r="T1498" i="1"/>
  <c r="T1572" i="1"/>
  <c r="T741" i="1"/>
  <c r="T2135" i="1"/>
  <c r="T2342" i="1"/>
  <c r="T1513" i="1"/>
  <c r="T960" i="1"/>
  <c r="T2513" i="1"/>
  <c r="T1661" i="1"/>
  <c r="T1217" i="1"/>
  <c r="T2279" i="1"/>
  <c r="T1424" i="1"/>
  <c r="T1853" i="1"/>
  <c r="T1931" i="1"/>
  <c r="T2333" i="1"/>
  <c r="T1456" i="1"/>
  <c r="T569" i="1"/>
  <c r="T2201" i="1"/>
  <c r="T1887" i="1"/>
  <c r="T1488" i="1"/>
  <c r="T1392" i="1"/>
  <c r="T1694" i="1"/>
  <c r="T932" i="1"/>
  <c r="T1855" i="1"/>
  <c r="T1757" i="1"/>
  <c r="T1078" i="1"/>
  <c r="T1471" i="1"/>
  <c r="T2069" i="1"/>
  <c r="T2295" i="1"/>
  <c r="T2524" i="1"/>
  <c r="T838" i="1"/>
  <c r="T812" i="1"/>
  <c r="T1335" i="1"/>
  <c r="T2296" i="1"/>
  <c r="T1820" i="1"/>
  <c r="T2031" i="1"/>
  <c r="T1722" i="1"/>
  <c r="T2474" i="1"/>
  <c r="T790" i="1"/>
  <c r="T887" i="1"/>
  <c r="T1507" i="1"/>
  <c r="T980" i="1"/>
  <c r="T1336" i="1"/>
  <c r="T1517" i="1"/>
  <c r="T807" i="1"/>
  <c r="T1894" i="1"/>
  <c r="T1200" i="1"/>
  <c r="T1671" i="1"/>
  <c r="T1979" i="1"/>
  <c r="T2250" i="1"/>
  <c r="T1291" i="1"/>
  <c r="T1416" i="1"/>
  <c r="T1772" i="1"/>
  <c r="T2152" i="1"/>
  <c r="T2214" i="1"/>
  <c r="T2144" i="1"/>
  <c r="T2125" i="1"/>
  <c r="T1599" i="1"/>
  <c r="T2318" i="1"/>
  <c r="T918" i="1"/>
  <c r="T1500" i="1"/>
  <c r="T1204" i="1"/>
  <c r="T979" i="1"/>
  <c r="T597" i="1"/>
  <c r="T1147" i="1"/>
  <c r="T2387" i="1"/>
  <c r="T1178" i="1"/>
  <c r="T848" i="1"/>
  <c r="T1791" i="1"/>
  <c r="T1084" i="1"/>
  <c r="T1622" i="1"/>
  <c r="T1250" i="1"/>
  <c r="T2510" i="1"/>
  <c r="T952" i="1"/>
  <c r="T1391" i="1"/>
  <c r="T1208" i="1"/>
  <c r="T2122" i="1"/>
  <c r="T1141" i="1"/>
  <c r="T2070" i="1"/>
  <c r="T2415" i="1"/>
  <c r="T2484" i="1"/>
  <c r="T729" i="1"/>
  <c r="T2420" i="1"/>
  <c r="T2091" i="1"/>
  <c r="T1598" i="1"/>
  <c r="T1289" i="1"/>
  <c r="T2264" i="1"/>
  <c r="T1272" i="1"/>
  <c r="T2024" i="1"/>
  <c r="T2446" i="1"/>
  <c r="T1247" i="1"/>
  <c r="T1333" i="1"/>
  <c r="T572" i="1"/>
  <c r="T2272" i="1"/>
  <c r="T1962" i="1"/>
  <c r="T670" i="1"/>
  <c r="T1829" i="1"/>
  <c r="T1379" i="1"/>
  <c r="T843" i="1"/>
  <c r="T1728" i="1"/>
  <c r="T2299" i="1"/>
  <c r="T875" i="1"/>
  <c r="T2451" i="1"/>
  <c r="T2533" i="1"/>
  <c r="T583" i="1"/>
  <c r="T1487" i="1"/>
  <c r="T1834" i="1"/>
  <c r="T2334" i="1"/>
  <c r="T1165" i="1"/>
  <c r="T1782" i="1"/>
  <c r="T2114" i="1"/>
  <c r="T985" i="1"/>
  <c r="T1770" i="1"/>
  <c r="T2252" i="1"/>
  <c r="T702" i="1"/>
  <c r="T1303" i="1"/>
  <c r="T672" i="1"/>
  <c r="T765" i="1"/>
  <c r="T2090" i="1"/>
  <c r="T1136" i="1"/>
  <c r="T1202" i="1"/>
  <c r="T828" i="1"/>
  <c r="T1210" i="1"/>
  <c r="T1633" i="1"/>
  <c r="T2048" i="1"/>
  <c r="T2312" i="1"/>
  <c r="T1677" i="1"/>
  <c r="T607" i="1"/>
  <c r="T1124" i="1"/>
  <c r="T1863" i="1"/>
  <c r="T2259" i="1"/>
  <c r="T625" i="1"/>
  <c r="T1920" i="1"/>
  <c r="T804" i="1"/>
  <c r="T844" i="1"/>
  <c r="T924" i="1"/>
  <c r="T1167" i="1"/>
  <c r="T1275" i="1"/>
  <c r="T1351" i="1"/>
  <c r="T902" i="1"/>
  <c r="T1841" i="1"/>
  <c r="T2544" i="1"/>
  <c r="T799" i="1"/>
  <c r="T2468" i="1"/>
  <c r="T1388" i="1"/>
  <c r="T2448" i="1"/>
  <c r="T1826" i="1"/>
  <c r="T791" i="1"/>
  <c r="T683" i="1"/>
  <c r="T934" i="1"/>
  <c r="T2352" i="1"/>
  <c r="T2432" i="1"/>
  <c r="T2046" i="1"/>
  <c r="T1369" i="1"/>
  <c r="T2287" i="1"/>
  <c r="T2457" i="1"/>
  <c r="T713" i="1"/>
  <c r="T2077" i="1"/>
  <c r="T707" i="1"/>
  <c r="T1682" i="1"/>
  <c r="T1455" i="1"/>
  <c r="T2188" i="1"/>
  <c r="T691" i="1"/>
  <c r="T2215" i="1"/>
  <c r="T1680" i="1"/>
  <c r="T2136" i="1"/>
  <c r="T784" i="1"/>
  <c r="T1892" i="1"/>
  <c r="T2244" i="1"/>
  <c r="T857" i="1"/>
  <c r="T1565" i="1"/>
  <c r="T1385" i="1"/>
  <c r="T1469" i="1"/>
  <c r="T2096" i="1"/>
  <c r="T1538" i="1"/>
  <c r="T1965" i="1"/>
  <c r="T1775" i="1"/>
  <c r="T1458" i="1"/>
  <c r="T1641" i="1"/>
  <c r="T846" i="1"/>
  <c r="T1394" i="1"/>
  <c r="T951" i="1"/>
  <c r="T894" i="1"/>
  <c r="T2481" i="1"/>
  <c r="T2379" i="1"/>
  <c r="T888" i="1"/>
  <c r="T2032" i="1"/>
  <c r="T1956" i="1"/>
  <c r="T854" i="1"/>
  <c r="T795" i="1"/>
  <c r="T2036" i="1"/>
  <c r="T2189" i="1"/>
  <c r="T1419" i="1"/>
  <c r="T1883" i="1"/>
  <c r="T1389" i="1"/>
  <c r="T933" i="1"/>
  <c r="T755" i="1"/>
  <c r="T1515" i="1"/>
  <c r="T849" i="1"/>
  <c r="T1752" i="1"/>
  <c r="T2282" i="1"/>
  <c r="T2219" i="1"/>
  <c r="T656" i="1"/>
  <c r="T1679" i="1"/>
  <c r="T759" i="1"/>
  <c r="T1604" i="1"/>
  <c r="T2456" i="1"/>
  <c r="T2458" i="1"/>
  <c r="T803" i="1"/>
  <c r="T2487" i="1"/>
  <c r="T762" i="1"/>
  <c r="T1683" i="1"/>
  <c r="T2407" i="1"/>
  <c r="T2424" i="1"/>
  <c r="T1269" i="1"/>
  <c r="T1407" i="1"/>
  <c r="T2129" i="1"/>
  <c r="T1478" i="1"/>
  <c r="T1668" i="1"/>
  <c r="T1114" i="1"/>
  <c r="T2238" i="1"/>
  <c r="T1494" i="1"/>
  <c r="T1837" i="1"/>
  <c r="T1719" i="1"/>
  <c r="T2260" i="1"/>
  <c r="T1384" i="1"/>
  <c r="T1144" i="1"/>
  <c r="T940" i="1"/>
  <c r="T1319" i="1"/>
  <c r="T2056" i="1"/>
  <c r="T896" i="1"/>
  <c r="T1323" i="1"/>
  <c r="T787" i="1"/>
  <c r="T2306" i="1"/>
  <c r="T1440" i="1"/>
  <c r="T2063" i="1"/>
  <c r="T2365" i="1"/>
  <c r="T2017" i="1"/>
  <c r="T914" i="1"/>
  <c r="T2050" i="1"/>
  <c r="T1195" i="1"/>
  <c r="T987" i="1"/>
  <c r="T2439" i="1"/>
  <c r="T1840" i="1"/>
  <c r="T2007" i="1"/>
  <c r="T910" i="1"/>
  <c r="T2270" i="1"/>
  <c r="T2106" i="1"/>
  <c r="T983" i="1"/>
  <c r="T644" i="1"/>
  <c r="T1755" i="1"/>
  <c r="T689" i="1"/>
  <c r="T1301" i="1"/>
  <c r="T2398" i="1"/>
  <c r="T1593" i="1"/>
  <c r="T603" i="1"/>
  <c r="T1594" i="1"/>
  <c r="T1432" i="1"/>
  <c r="T1000" i="1"/>
  <c r="T956" i="1"/>
  <c r="T2157" i="1"/>
  <c r="T1643" i="1"/>
  <c r="T1127" i="1"/>
  <c r="T2552" i="1"/>
  <c r="T614" i="1"/>
  <c r="T1710" i="1"/>
  <c r="T2208" i="1"/>
  <c r="T699" i="1"/>
  <c r="T1912" i="1"/>
  <c r="T2388" i="1"/>
  <c r="T1091" i="1"/>
  <c r="T1273" i="1"/>
  <c r="T2064" i="1"/>
  <c r="T789" i="1"/>
  <c r="T2236" i="1"/>
  <c r="T635" i="1"/>
  <c r="T1798" i="1"/>
  <c r="T2472" i="1"/>
  <c r="T968" i="1"/>
  <c r="T1276" i="1"/>
  <c r="T2445" i="1"/>
  <c r="T1089" i="1"/>
  <c r="T2311" i="1"/>
  <c r="T1843" i="1"/>
  <c r="T1672" i="1"/>
  <c r="T1563" i="1"/>
  <c r="T2327" i="1"/>
  <c r="T720" i="1"/>
  <c r="T1939" i="1"/>
  <c r="T1177" i="1"/>
  <c r="T657" i="1"/>
  <c r="T1830" i="1"/>
  <c r="T1108" i="1"/>
  <c r="T578" i="1"/>
  <c r="T2274" i="1"/>
  <c r="T1145" i="1"/>
  <c r="T1704" i="1"/>
  <c r="T912" i="1"/>
  <c r="T678" i="1"/>
  <c r="T2310" i="1"/>
  <c r="T1676" i="1"/>
  <c r="T961" i="1"/>
  <c r="T839" i="1"/>
  <c r="T2184" i="1"/>
  <c r="T1767" i="1"/>
  <c r="T864" i="1"/>
  <c r="T1241" i="1"/>
  <c r="T1462" i="1"/>
  <c r="T2399" i="1"/>
  <c r="T1929" i="1"/>
  <c r="T1567" i="1"/>
  <c r="T1350" i="1"/>
  <c r="T736" i="1"/>
  <c r="T1872" i="1"/>
  <c r="T2243" i="1"/>
  <c r="T1457" i="1"/>
  <c r="T2246" i="1"/>
  <c r="T1924" i="1"/>
  <c r="T1802" i="1"/>
  <c r="T1383" i="1"/>
  <c r="T1460" i="1"/>
  <c r="T1897" i="1"/>
  <c r="T811" i="1"/>
  <c r="T826" i="1"/>
  <c r="T567" i="1"/>
  <c r="T1618" i="1"/>
  <c r="T2353" i="1"/>
  <c r="T1292" i="1"/>
  <c r="T608" i="1"/>
  <c r="T1603" i="1"/>
  <c r="T1057" i="1"/>
  <c r="T1905" i="1"/>
  <c r="T1334" i="1"/>
  <c r="T752" i="1"/>
  <c r="T870" i="1"/>
  <c r="T1608" i="1"/>
  <c r="T1774" i="1"/>
  <c r="T2163" i="1"/>
  <c r="T1378" i="1"/>
  <c r="T1155" i="1"/>
  <c r="T2392" i="1"/>
  <c r="T1206" i="1"/>
  <c r="T1396" i="1"/>
  <c r="T2098" i="1"/>
  <c r="T1465" i="1"/>
  <c r="T1234" i="1"/>
  <c r="T2373" i="1"/>
  <c r="T2383" i="1"/>
  <c r="T1230" i="1"/>
  <c r="T1415" i="1"/>
  <c r="T1299" i="1"/>
  <c r="T2247" i="1"/>
  <c r="T1026" i="1"/>
  <c r="T1634" i="1"/>
  <c r="T2495" i="1"/>
  <c r="T668" i="1"/>
  <c r="T1097" i="1"/>
  <c r="T1387" i="1"/>
  <c r="T634" i="1"/>
  <c r="T1437" i="1"/>
  <c r="T780" i="1"/>
  <c r="T1933" i="1"/>
  <c r="T1314" i="1"/>
  <c r="T899" i="1"/>
  <c r="T1310" i="1"/>
  <c r="T2197" i="1"/>
  <c r="T1435" i="1"/>
  <c r="T611" i="1"/>
  <c r="T2101" i="1"/>
  <c r="T1101" i="1"/>
  <c r="T2003" i="1"/>
  <c r="T1592" i="1"/>
  <c r="T2182" i="1"/>
  <c r="T2369" i="1"/>
  <c r="T2100" i="1"/>
  <c r="T708" i="1"/>
  <c r="T574" i="1"/>
  <c r="T1228" i="1"/>
  <c r="T1349" i="1"/>
  <c r="T1209" i="1"/>
  <c r="T2497" i="1"/>
  <c r="T1828" i="1"/>
  <c r="T1525" i="1"/>
  <c r="T1197" i="1"/>
  <c r="T2357" i="1"/>
  <c r="T2515" i="1"/>
  <c r="T867" i="1"/>
  <c r="T1986" i="1"/>
  <c r="T984" i="1"/>
  <c r="T1851" i="1"/>
  <c r="T1027" i="1"/>
  <c r="T776" i="1"/>
  <c r="T1268" i="1"/>
  <c r="T756" i="1"/>
  <c r="T2305" i="1"/>
  <c r="T973" i="1"/>
  <c r="T722" i="1"/>
  <c r="T2285" i="1"/>
  <c r="T617" i="1"/>
  <c r="T1980" i="1"/>
  <c r="T1537" i="1"/>
  <c r="T1721" i="1"/>
  <c r="T1285" i="1"/>
  <c r="T2223" i="1"/>
  <c r="T639" i="1"/>
  <c r="T977" i="1"/>
  <c r="T1451" i="1"/>
  <c r="T1739" i="1"/>
  <c r="T1758" i="1"/>
  <c r="T1442" i="1"/>
  <c r="T1899" i="1"/>
  <c r="T558" i="1"/>
  <c r="T2535" i="1"/>
  <c r="T1674" i="1"/>
  <c r="T1523" i="1"/>
  <c r="T1611" i="1"/>
  <c r="T1414" i="1"/>
  <c r="T1412" i="1"/>
  <c r="T833" i="1"/>
  <c r="T1094" i="1"/>
  <c r="T1727" i="1"/>
  <c r="T1133" i="1"/>
  <c r="T819" i="1"/>
  <c r="T1163" i="1"/>
  <c r="T2381" i="1"/>
  <c r="T1366" i="1"/>
  <c r="T2422" i="1"/>
  <c r="T2346" i="1"/>
  <c r="T1473" i="1"/>
  <c r="T2460" i="1"/>
  <c r="T1718" i="1"/>
  <c r="T794" i="1"/>
  <c r="T2118" i="1"/>
  <c r="T1533" i="1"/>
  <c r="T1337" i="1"/>
  <c r="T1998" i="1"/>
  <c r="T809" i="1"/>
  <c r="T2071" i="1"/>
  <c r="T621" i="1"/>
  <c r="T1566" i="1"/>
  <c r="T1607" i="1"/>
  <c r="T1766" i="1"/>
  <c r="T2454" i="1"/>
  <c r="T1796" i="1"/>
  <c r="T2019" i="1"/>
  <c r="T2550" i="1"/>
  <c r="T2436" i="1"/>
  <c r="T2444" i="1"/>
  <c r="T1549" i="1"/>
  <c r="T2277" i="1"/>
  <c r="T1470" i="1"/>
  <c r="T2190" i="1"/>
  <c r="T1616" i="1"/>
  <c r="T917" i="1"/>
  <c r="T1002" i="1"/>
  <c r="T1932" i="1"/>
  <c r="T2541" i="1"/>
  <c r="T1446" i="1"/>
  <c r="T1673" i="1"/>
  <c r="T2276" i="1"/>
  <c r="T1399" i="1"/>
  <c r="T1667" i="1"/>
  <c r="T1936" i="1"/>
  <c r="T1623" i="1"/>
  <c r="T2489" i="1"/>
  <c r="T1113" i="1"/>
  <c r="T853" i="1"/>
  <c r="T714" i="1"/>
  <c r="T1082" i="1"/>
  <c r="T921" i="1"/>
  <c r="T1054" i="1"/>
  <c r="T2529" i="1"/>
  <c r="T1518" i="1"/>
  <c r="T2120" i="1"/>
  <c r="T2328" i="1"/>
  <c r="T2410" i="1"/>
  <c r="T1777" i="1"/>
  <c r="T1824" i="1"/>
  <c r="T1805" i="1"/>
  <c r="T964" i="1"/>
  <c r="T1600" i="1"/>
  <c r="T2394" i="1"/>
  <c r="T651" i="1"/>
  <c r="T1218" i="1"/>
  <c r="T878" i="1"/>
  <c r="T2059" i="1"/>
  <c r="T1211" i="1"/>
  <c r="T2464" i="1"/>
  <c r="T1935" i="1"/>
  <c r="T2222" i="1"/>
  <c r="T1788" i="1"/>
  <c r="T2248" i="1"/>
  <c r="T1107" i="1"/>
  <c r="T1395" i="1"/>
  <c r="T763" i="1"/>
  <c r="T2258" i="1"/>
  <c r="T2372" i="1"/>
  <c r="T2174" i="1"/>
  <c r="T2363" i="1"/>
  <c r="T1745" i="1"/>
  <c r="T1730" i="1"/>
  <c r="T2543" i="1"/>
  <c r="T2009" i="1"/>
  <c r="T1738" i="1"/>
  <c r="T1034" i="1"/>
  <c r="T1102" i="1"/>
  <c r="T1222" i="1"/>
  <c r="T1923" i="1"/>
  <c r="T1283" i="1"/>
  <c r="T1256" i="1"/>
  <c r="T1372" i="1"/>
  <c r="T1118" i="1"/>
  <c r="T744" i="1"/>
  <c r="T1756" i="1"/>
  <c r="T2112" i="1"/>
  <c r="T1174" i="1"/>
  <c r="T2304" i="1"/>
  <c r="T1305" i="1"/>
  <c r="T2340" i="1"/>
  <c r="T1042" i="1"/>
  <c r="T2016" i="1"/>
  <c r="T2505" i="1"/>
  <c r="T2409" i="1"/>
  <c r="T2045" i="1"/>
  <c r="T2128" i="1"/>
  <c r="T1410" i="1"/>
  <c r="T1302" i="1"/>
  <c r="T2249" i="1"/>
  <c r="T1112" i="1"/>
  <c r="T773" i="1"/>
  <c r="T1287" i="1"/>
  <c r="T1131" i="1"/>
  <c r="T2027" i="1"/>
  <c r="T1258" i="1"/>
  <c r="T2066" i="1"/>
  <c r="T1328" i="1"/>
  <c r="T1137" i="1"/>
  <c r="T626" i="1"/>
  <c r="T1944" i="1"/>
  <c r="T1558" i="1"/>
  <c r="T1653" i="1"/>
  <c r="T1430" i="1"/>
  <c r="T2525" i="1"/>
  <c r="T1713" i="1"/>
  <c r="T2348" i="1"/>
  <c r="T1092" i="1"/>
  <c r="T2499" i="1"/>
  <c r="T2404" i="1"/>
  <c r="T1857" i="1"/>
  <c r="T986" i="1"/>
  <c r="T2514" i="1"/>
  <c r="T2556" i="1"/>
  <c r="T2139" i="1"/>
  <c r="T1201" i="1"/>
  <c r="T1481" i="1"/>
  <c r="T1957" i="1"/>
  <c r="T1645" i="1"/>
  <c r="T1578" i="1"/>
  <c r="T1880" i="1"/>
  <c r="T994" i="1"/>
  <c r="T1049" i="1"/>
  <c r="T2553" i="1"/>
  <c r="T2321" i="1"/>
  <c r="T573" i="1"/>
  <c r="T2337" i="1"/>
  <c r="T1716" i="1"/>
  <c r="T2255" i="1"/>
  <c r="T2275" i="1"/>
  <c r="T2431" i="1"/>
  <c r="T1203" i="1"/>
  <c r="T863" i="1"/>
  <c r="T1966" i="1"/>
  <c r="T2488" i="1"/>
  <c r="T663" i="1"/>
  <c r="T792" i="1"/>
  <c r="T2435" i="1"/>
  <c r="T945" i="1"/>
  <c r="T1426" i="1"/>
  <c r="T2038" i="1"/>
  <c r="T582" i="1"/>
  <c r="T1411" i="1"/>
  <c r="T1278" i="1"/>
  <c r="T859" i="1"/>
  <c r="T1160" i="1"/>
  <c r="T1246" i="1"/>
  <c r="T1686" i="1"/>
  <c r="T1079" i="1"/>
  <c r="T1864" i="1"/>
  <c r="T2512" i="1"/>
  <c r="T1044" i="1"/>
  <c r="T877" i="1"/>
  <c r="T1827" i="1"/>
  <c r="T1172" i="1"/>
  <c r="T588" i="1"/>
  <c r="T1232" i="1"/>
  <c r="T2401" i="1"/>
  <c r="T1215" i="1"/>
  <c r="T686" i="1"/>
  <c r="T935" i="1"/>
  <c r="T908" i="1"/>
  <c r="T1800" i="1"/>
  <c r="T1363" i="1"/>
  <c r="T1017" i="1"/>
  <c r="T841" i="1"/>
  <c r="T1977" i="1"/>
  <c r="T1692" i="1"/>
  <c r="T1748" i="1"/>
  <c r="T1048" i="1"/>
  <c r="T1166" i="1"/>
  <c r="T1296" i="1"/>
  <c r="T1011" i="1"/>
  <c r="T2022" i="1"/>
  <c r="T2127" i="1"/>
  <c r="T802" i="1"/>
  <c r="T2079" i="1"/>
  <c r="T1073" i="1"/>
  <c r="T2483" i="1"/>
  <c r="T2026" i="1"/>
  <c r="T2364" i="1"/>
  <c r="T1343" i="1"/>
  <c r="T1874" i="1"/>
  <c r="T1885" i="1"/>
  <c r="T2542" i="1"/>
  <c r="T967" i="1"/>
  <c r="T760" i="1"/>
  <c r="T1413" i="1"/>
  <c r="T1380" i="1"/>
  <c r="T1714" i="1"/>
  <c r="T2185" i="1"/>
  <c r="T2014" i="1"/>
  <c r="T911" i="1"/>
  <c r="T834" i="1"/>
  <c r="T750" i="1"/>
  <c r="T598" i="1"/>
  <c r="T2140" i="1"/>
  <c r="T1613" i="1"/>
  <c r="T2461" i="1"/>
  <c r="T1474" i="1"/>
  <c r="T1348" i="1"/>
  <c r="T832" i="1"/>
  <c r="T1290" i="1"/>
  <c r="T2002" i="1"/>
  <c r="T643" i="1"/>
  <c r="T822" i="1"/>
  <c r="T562" i="1"/>
  <c r="T2350" i="1"/>
  <c r="T1138" i="1"/>
  <c r="T772" i="1"/>
  <c r="T1776" i="1"/>
  <c r="T2012" i="1"/>
  <c r="T2158" i="1"/>
  <c r="T1248" i="1"/>
  <c r="T1576" i="1"/>
  <c r="T2105" i="1"/>
  <c r="T2170" i="1"/>
  <c r="T725" i="1"/>
  <c r="T2210" i="1"/>
  <c r="T605" i="1"/>
  <c r="T1259" i="1"/>
  <c r="T1417" i="1"/>
  <c r="T1669" i="1"/>
  <c r="T1219" i="1"/>
  <c r="T2504" i="1"/>
  <c r="T1489" i="1"/>
  <c r="T962" i="1"/>
  <c r="T1187" i="1"/>
  <c r="T1548" i="1"/>
  <c r="T1627" i="1"/>
  <c r="T1342" i="1"/>
  <c r="T628" i="1"/>
  <c r="T1168" i="1"/>
  <c r="T1375" i="1"/>
  <c r="T2261" i="1"/>
  <c r="T1746" i="1"/>
  <c r="T861" i="1"/>
  <c r="T2430" i="1"/>
  <c r="T1953" i="1"/>
  <c r="T1016" i="1"/>
  <c r="T1225" i="1"/>
  <c r="T1577" i="1"/>
  <c r="T1173" i="1"/>
  <c r="T2366" i="1"/>
  <c r="T957" i="1"/>
  <c r="T1150" i="1"/>
  <c r="T1858" i="1"/>
  <c r="T2302" i="1"/>
  <c r="T1869" i="1"/>
  <c r="T1023" i="1"/>
  <c r="T2205" i="1"/>
  <c r="T1919" i="1"/>
  <c r="T1067" i="1"/>
  <c r="T889" i="1"/>
  <c r="T1687" i="1"/>
  <c r="T1539" i="1"/>
  <c r="T1918" i="1"/>
  <c r="T1466" i="1"/>
  <c r="T1741" i="1"/>
  <c r="T1169" i="1"/>
  <c r="T2417" i="1"/>
  <c r="T1754" i="1"/>
  <c r="T1886" i="1"/>
  <c r="T2199" i="1"/>
  <c r="T1996" i="1"/>
  <c r="T1022" i="1"/>
  <c r="T1737" i="1"/>
  <c r="T2554" i="1"/>
  <c r="T1058" i="1"/>
  <c r="T1068" i="1"/>
  <c r="T1367" i="1"/>
  <c r="T1569" i="1"/>
  <c r="T2037" i="1"/>
  <c r="T1072" i="1"/>
  <c r="T1233" i="1"/>
  <c r="T868" i="1"/>
  <c r="T1443" i="1"/>
  <c r="T2476" i="1"/>
  <c r="T1420" i="1"/>
  <c r="T2074" i="1"/>
  <c r="T946" i="1"/>
  <c r="T1142" i="1"/>
  <c r="T2220" i="1"/>
  <c r="T821" i="1"/>
  <c r="T1888" i="1"/>
  <c r="T1010" i="1"/>
  <c r="T831" i="1"/>
  <c r="T2358" i="1"/>
  <c r="T1724" i="1"/>
  <c r="T2558" i="1"/>
  <c r="T2414" i="1"/>
  <c r="T1326" i="1"/>
  <c r="T1605" i="1"/>
  <c r="T1052" i="1"/>
  <c r="T1989" i="1"/>
  <c r="T1510" i="1"/>
  <c r="T1940" i="1"/>
  <c r="T2061" i="1"/>
  <c r="T1063" i="1"/>
  <c r="T1849" i="1"/>
  <c r="T710" i="1"/>
  <c r="T2429" i="1"/>
  <c r="T1076" i="1"/>
  <c r="T2411" i="1"/>
  <c r="T1585" i="1"/>
  <c r="T997" i="1"/>
  <c r="T1995" i="1"/>
  <c r="T1973" i="1"/>
  <c r="T901" i="1"/>
  <c r="T648" i="1"/>
  <c r="T1459" i="1"/>
  <c r="T1062" i="1"/>
  <c r="T786" i="1"/>
  <c r="T1580" i="1"/>
  <c r="T958" i="1"/>
  <c r="T1785" i="1"/>
  <c r="T1959" i="1"/>
  <c r="T2035" i="1"/>
  <c r="T1908" i="1"/>
  <c r="T1106" i="1"/>
  <c r="T1009" i="1"/>
  <c r="T2506" i="1"/>
  <c r="T1839" i="1"/>
  <c r="T1631" i="1"/>
  <c r="T788" i="1"/>
  <c r="T1130" i="1"/>
  <c r="T638" i="1"/>
  <c r="T2253" i="1"/>
  <c r="T2344" i="1"/>
  <c r="T1295" i="1"/>
  <c r="T2191" i="1"/>
  <c r="T1978" i="1"/>
  <c r="T2473" i="1"/>
  <c r="T1606" i="1"/>
  <c r="T2288" i="1"/>
  <c r="T733" i="1"/>
  <c r="T2397" i="1"/>
  <c r="T2227" i="1"/>
  <c r="T1806" i="1"/>
  <c r="T2395" i="1"/>
  <c r="T1541" i="1"/>
  <c r="T730" i="1"/>
  <c r="T1516" i="1"/>
  <c r="T721" i="1"/>
  <c r="T2440" i="1"/>
  <c r="T1229" i="1"/>
  <c r="T2493" i="1"/>
  <c r="T1976" i="1"/>
  <c r="T1429" i="1"/>
  <c r="T2175" i="1"/>
  <c r="T1951" i="1"/>
  <c r="T658" i="1"/>
  <c r="T1825" i="1"/>
  <c r="T2202" i="1"/>
  <c r="T2218" i="1"/>
  <c r="T880" i="1"/>
  <c r="T2043" i="1"/>
  <c r="T1001" i="1"/>
  <c r="T1493" i="1"/>
  <c r="T941" i="1"/>
  <c r="T587" i="1"/>
  <c r="T1916" i="1"/>
  <c r="T1327" i="1"/>
  <c r="T965" i="1"/>
  <c r="T1161" i="1"/>
  <c r="T728" i="1"/>
  <c r="T2307" i="1"/>
  <c r="T1595" i="1"/>
  <c r="T1898" i="1"/>
  <c r="T619" i="1"/>
  <c r="T966" i="1"/>
  <c r="T1531" i="1"/>
  <c r="T1037" i="1"/>
  <c r="T1769" i="1"/>
  <c r="T688" i="1"/>
  <c r="T2501" i="1"/>
  <c r="T1615" i="1"/>
  <c r="T1838" i="1"/>
  <c r="T2360" i="1"/>
  <c r="T1698" i="1"/>
  <c r="T1365" i="1"/>
  <c r="T1773" i="1"/>
  <c r="T2362" i="1"/>
  <c r="T1362" i="1"/>
  <c r="T1614" i="1"/>
  <c r="T1286" i="1"/>
  <c r="T1914" i="1"/>
  <c r="T2521" i="1"/>
  <c r="T2161" i="1"/>
  <c r="T989" i="1"/>
  <c r="T2025" i="1"/>
  <c r="T705" i="1"/>
  <c r="T1274" i="1"/>
  <c r="T1482" i="1"/>
  <c r="T1015" i="1"/>
  <c r="T895" i="1"/>
  <c r="T1428" i="1"/>
  <c r="T1170" i="1"/>
  <c r="T2441" i="1"/>
  <c r="T1180" i="1"/>
  <c r="T1029" i="1"/>
  <c r="T2421" i="1"/>
  <c r="T1927" i="1"/>
  <c r="T758" i="1"/>
  <c r="T2354" i="1"/>
  <c r="T1400" i="1"/>
  <c r="T1786" i="1"/>
  <c r="T2233" i="1"/>
  <c r="T2221" i="1"/>
  <c r="T2179" i="1"/>
  <c r="T1875" i="1"/>
  <c r="T1930" i="1"/>
  <c r="T2028" i="1"/>
  <c r="T660" i="1"/>
  <c r="T2462" i="1"/>
  <c r="T943" i="1"/>
  <c r="T2235" i="1"/>
  <c r="T694" i="1"/>
  <c r="T2416" i="1"/>
  <c r="T1354" i="1"/>
  <c r="T1709" i="1"/>
  <c r="T1640" i="1"/>
  <c r="T1789" i="1"/>
  <c r="T1859" i="1"/>
  <c r="T1504" i="1"/>
  <c r="T1376" i="1"/>
  <c r="T2109" i="1"/>
  <c r="T1982" i="1"/>
  <c r="T876" i="1"/>
  <c r="T2141" i="1"/>
  <c r="T982" i="1"/>
  <c r="T748" i="1"/>
  <c r="T1422" i="1"/>
  <c r="T1086" i="1"/>
  <c r="T662" i="1"/>
  <c r="T1821" i="1"/>
  <c r="T1212" i="1"/>
  <c r="T1911" i="1"/>
  <c r="T2490" i="1"/>
  <c r="T738" i="1"/>
  <c r="T829" i="1"/>
  <c r="T1740" i="1"/>
  <c r="T1304" i="1"/>
  <c r="T872" i="1"/>
  <c r="T604" i="1"/>
  <c r="T1077" i="1"/>
  <c r="T800" i="1"/>
  <c r="T559" i="1"/>
  <c r="T2450" i="1"/>
  <c r="T1654" i="1"/>
  <c r="T1624" i="1"/>
  <c r="T1262" i="1"/>
  <c r="T1546" i="1"/>
  <c r="T1584" i="1"/>
  <c r="T1712" i="1"/>
  <c r="T1061" i="1"/>
  <c r="T2211" i="1"/>
  <c r="T785" i="1"/>
  <c r="T2540" i="1"/>
  <c r="T1149" i="1"/>
  <c r="T1117" i="1"/>
  <c r="T1732" i="1"/>
  <c r="T1807" i="1"/>
  <c r="T1454" i="1"/>
  <c r="T2092" i="1"/>
  <c r="T2168" i="1"/>
  <c r="T2207" i="1"/>
  <c r="T993" i="1"/>
  <c r="T1961" i="1"/>
  <c r="T1650" i="1"/>
  <c r="T920" i="1"/>
  <c r="T1803" i="1"/>
  <c r="T836" i="1"/>
  <c r="T2198" i="1"/>
  <c r="T905" i="1"/>
  <c r="T915" i="1"/>
  <c r="T1093" i="1"/>
  <c r="T2301" i="1"/>
  <c r="T1813" i="1"/>
  <c r="T2455" i="1"/>
  <c r="T1846" i="1"/>
  <c r="T1514" i="1"/>
  <c r="T2313" i="1"/>
  <c r="T1629" i="1"/>
  <c r="T2309" i="1"/>
  <c r="T2178" i="1"/>
  <c r="T2075" i="1"/>
  <c r="T581" i="1"/>
  <c r="T631" i="1"/>
  <c r="T1441" i="1"/>
  <c r="T1971" i="1"/>
  <c r="T1050" i="1"/>
  <c r="T1512" i="1"/>
  <c r="T654" i="1"/>
  <c r="T897" i="1"/>
  <c r="T1870" i="1"/>
  <c r="T1950" i="1"/>
  <c r="T1216" i="1"/>
  <c r="T1784" i="1"/>
  <c r="T797" i="1"/>
  <c r="T735" i="1"/>
  <c r="T2110" i="1"/>
  <c r="T1907" i="1"/>
  <c r="T1787" i="1"/>
  <c r="T1423" i="1"/>
  <c r="T1832" i="1"/>
  <c r="T2349" i="1"/>
  <c r="T2094" i="1"/>
  <c r="T1522" i="1"/>
  <c r="T642" i="1"/>
  <c r="T2133" i="1"/>
  <c r="T1638" i="1"/>
  <c r="T1035" i="1"/>
  <c r="T1252" i="1"/>
  <c r="T1294" i="1"/>
  <c r="T1260" i="1"/>
  <c r="T2551" i="1"/>
  <c r="T2375" i="1"/>
  <c r="T1554" i="1"/>
  <c r="T1235" i="1"/>
  <c r="T2374" i="1"/>
  <c r="T1427" i="1"/>
  <c r="T801" i="1"/>
  <c r="T1297" i="1"/>
  <c r="T1214" i="1"/>
  <c r="T595" i="1"/>
  <c r="T2251" i="1"/>
  <c r="T810" i="1"/>
  <c r="T2042" i="1"/>
  <c r="T1621" i="1"/>
  <c r="T2532" i="1"/>
  <c r="T1122" i="1"/>
  <c r="T2177" i="1"/>
  <c r="T1182" i="1"/>
  <c r="T2557" i="1"/>
  <c r="T1213" i="1"/>
  <c r="T1591" i="1"/>
  <c r="T1896" i="1"/>
  <c r="T2181" i="1"/>
  <c r="T2511" i="1"/>
  <c r="T1795" i="1"/>
  <c r="T1589" i="1"/>
  <c r="T1882" i="1"/>
  <c r="T1346" i="1"/>
  <c r="T1236" i="1"/>
  <c r="T1703" i="1"/>
  <c r="T1020" i="1"/>
  <c r="T2317" i="1"/>
  <c r="T1125" i="1"/>
  <c r="T2134" i="1"/>
  <c r="T1431" i="1"/>
  <c r="T858" i="1"/>
  <c r="T1353" i="1"/>
  <c r="T1277" i="1"/>
  <c r="T2437" i="1"/>
  <c r="T1664" i="1"/>
  <c r="T1298" i="1"/>
  <c r="T673" i="1"/>
  <c r="T1313" i="1"/>
  <c r="T824" i="1"/>
  <c r="T719" i="1"/>
  <c r="T1019" i="1"/>
  <c r="T1520" i="1"/>
  <c r="T1693" i="1"/>
  <c r="T783" i="1"/>
  <c r="T1663" i="1"/>
  <c r="T830" i="1"/>
  <c r="T1436" i="1"/>
  <c r="T1266" i="1"/>
  <c r="T1116" i="1"/>
  <c r="T2335" i="1"/>
  <c r="T2034" i="1"/>
  <c r="T2320" i="1"/>
  <c r="T1184" i="1"/>
  <c r="T1282" i="1"/>
  <c r="T1038" i="1"/>
  <c r="T2149" i="1"/>
  <c r="T2033" i="1"/>
  <c r="T1524" i="1"/>
  <c r="T2278" i="1"/>
  <c r="T1397" i="1"/>
  <c r="T703" i="1"/>
  <c r="T1666" i="1"/>
  <c r="T2018" i="1"/>
  <c r="T745" i="1"/>
  <c r="T1547" i="1"/>
  <c r="T2530" i="1"/>
  <c r="T1325" i="1"/>
  <c r="T1320" i="1"/>
  <c r="T936" i="1"/>
  <c r="T2176" i="1"/>
  <c r="T653" i="1"/>
  <c r="T1937" i="1"/>
  <c r="T2169" i="1"/>
  <c r="T1902" i="1"/>
  <c r="T1502" i="1"/>
  <c r="T1743" i="1"/>
  <c r="T2088" i="1"/>
  <c r="T1564" i="1"/>
  <c r="T1879" i="1"/>
  <c r="T1140" i="1"/>
  <c r="T1083" i="1"/>
  <c r="T623" i="1"/>
  <c r="T2245" i="1"/>
  <c r="T2097" i="1"/>
  <c r="T1244" i="1"/>
  <c r="T1270" i="1"/>
  <c r="T624" i="1"/>
  <c r="T2204" i="1"/>
  <c r="T1878" i="1"/>
  <c r="T666" i="1"/>
  <c r="T926" i="1"/>
  <c r="T2361" i="1"/>
  <c r="T865" i="1"/>
  <c r="T1196" i="1"/>
  <c r="T2546" i="1"/>
  <c r="T947" i="1"/>
  <c r="T1609" i="1"/>
  <c r="T1099" i="1"/>
  <c r="T1952" i="1"/>
  <c r="T2055" i="1"/>
  <c r="T1702" i="1"/>
  <c r="T779" i="1"/>
  <c r="T2065" i="1"/>
  <c r="T981" i="1"/>
  <c r="T906" i="1"/>
  <c r="T1264" i="1"/>
  <c r="T1448" i="1"/>
  <c r="T1154" i="1"/>
  <c r="T793" i="1"/>
  <c r="T2230" i="1"/>
  <c r="T2419" i="1"/>
  <c r="T995" i="1"/>
  <c r="T2314" i="1"/>
  <c r="T700" i="1"/>
  <c r="T904" i="1"/>
  <c r="T2297" i="1"/>
  <c r="T2116" i="1"/>
  <c r="T1186" i="1"/>
  <c r="T2283" i="1"/>
  <c r="T852" i="1"/>
  <c r="T2508" i="1"/>
  <c r="T1890" i="1"/>
  <c r="T1884" i="1"/>
  <c r="T649" i="1"/>
  <c r="T1909" i="1"/>
  <c r="T2470" i="1"/>
  <c r="T1529" i="1"/>
  <c r="T2004" i="1"/>
  <c r="T1100" i="1"/>
  <c r="T1760" i="1"/>
  <c r="T764" i="1"/>
  <c r="T891" i="1"/>
  <c r="T1817" i="1"/>
  <c r="T1925" i="1"/>
  <c r="T601" i="1"/>
  <c r="T1271" i="1"/>
  <c r="T886" i="1"/>
  <c r="T2232" i="1"/>
  <c r="T2104" i="1"/>
  <c r="T1922" i="1"/>
  <c r="T1109" i="1"/>
  <c r="T2086" i="1"/>
  <c r="T931" i="1"/>
  <c r="T2099" i="1"/>
  <c r="T929" i="1"/>
  <c r="T817" i="1"/>
  <c r="T2121" i="1"/>
  <c r="T1254" i="1"/>
  <c r="T1345" i="1"/>
  <c r="T1344" i="1"/>
  <c r="T2467" i="1"/>
  <c r="T1373" i="1"/>
  <c r="T2308" i="1"/>
  <c r="T2130" i="1"/>
  <c r="T2555" i="1"/>
  <c r="T1535" i="1"/>
  <c r="T2039" i="1"/>
  <c r="T907" i="1"/>
  <c r="T1070" i="1"/>
  <c r="T1194" i="1"/>
  <c r="T2408" i="1"/>
  <c r="T2124" i="1"/>
  <c r="T2237" i="1"/>
  <c r="T2145" i="1"/>
  <c r="T2516" i="1"/>
  <c r="T2520" i="1"/>
  <c r="T1706" i="1"/>
  <c r="T677" i="1"/>
  <c r="T1257" i="1"/>
  <c r="T1406" i="1"/>
  <c r="T845" i="1"/>
  <c r="T1374" i="1"/>
  <c r="T1647" i="1"/>
  <c r="T1132" i="1"/>
  <c r="T2164" i="1"/>
  <c r="T1550" i="1"/>
  <c r="T2526" i="1"/>
  <c r="T1199" i="1"/>
  <c r="T2478" i="1"/>
  <c r="T1651" i="1"/>
  <c r="T825" i="1"/>
  <c r="T1612" i="1"/>
  <c r="T1477" i="1"/>
  <c r="T2165" i="1"/>
  <c r="T1047" i="1"/>
  <c r="T2268" i="1"/>
  <c r="T1249" i="1"/>
  <c r="T1921" i="1"/>
  <c r="T1997" i="1"/>
  <c r="T1087" i="1"/>
  <c r="T823" i="1"/>
  <c r="T1847" i="1"/>
  <c r="T1639" i="1"/>
  <c r="T2426" i="1"/>
  <c r="T1356" i="1"/>
  <c r="T632" i="1"/>
  <c r="T1255" i="1"/>
  <c r="T2143" i="1"/>
  <c r="T1192" i="1"/>
  <c r="T1352" i="1"/>
  <c r="T2380" i="1"/>
  <c r="T1861" i="1"/>
  <c r="T2051" i="1"/>
  <c r="T1628" i="1"/>
  <c r="T1031" i="1"/>
  <c r="T1059" i="1"/>
  <c r="T1556" i="1"/>
  <c r="T2393" i="1"/>
  <c r="T698" i="1"/>
  <c r="T1041" i="1"/>
  <c r="T1315" i="1"/>
  <c r="T1418" i="1"/>
  <c r="T1339" i="1"/>
  <c r="T1814" i="1"/>
  <c r="T2284" i="1"/>
  <c r="T1574" i="1"/>
  <c r="T1479" i="1"/>
  <c r="T1401" i="1"/>
  <c r="T1560" i="1"/>
  <c r="T2153" i="1"/>
  <c r="T782" i="1"/>
  <c r="T616" i="1"/>
  <c r="T1734" i="1"/>
  <c r="T2240" i="1"/>
  <c r="T664" i="1"/>
  <c r="T1476" i="1"/>
  <c r="T1364" i="1"/>
  <c r="T1845" i="1"/>
  <c r="T2239" i="1"/>
  <c r="T2331" i="1"/>
  <c r="T835" i="1"/>
  <c r="T1949" i="1"/>
  <c r="T2072" i="1"/>
  <c r="T1408" i="1"/>
  <c r="T1111" i="1"/>
  <c r="T871" i="1"/>
  <c r="T2020" i="1"/>
  <c r="T1759" i="1"/>
  <c r="T2160" i="1"/>
  <c r="T1811" i="1"/>
  <c r="T890" i="1"/>
  <c r="T1444" i="1"/>
  <c r="T566" i="1"/>
  <c r="T1205" i="1"/>
  <c r="T751" i="1"/>
  <c r="T2265" i="1"/>
  <c r="T1322" i="1"/>
  <c r="T1098" i="1"/>
  <c r="T840" i="1"/>
  <c r="T2281" i="1"/>
  <c r="T1151" i="1"/>
  <c r="T610" i="1"/>
  <c r="T1433" i="1"/>
  <c r="T1871" i="1"/>
  <c r="T1046" i="1"/>
  <c r="T1656" i="1"/>
  <c r="T1848" i="1"/>
  <c r="T712" i="1"/>
  <c r="T1491" i="1"/>
  <c r="T667" i="1"/>
  <c r="T1340" i="1"/>
  <c r="T2389" i="1"/>
  <c r="T2229" i="1"/>
  <c r="T1164" i="1"/>
  <c r="T594" i="1"/>
  <c r="T1449" i="1"/>
  <c r="T2338" i="1"/>
  <c r="T1715" i="1"/>
  <c r="T2463" i="1"/>
  <c r="T1733" i="1"/>
  <c r="T1602" i="1"/>
  <c r="T1492" i="1"/>
  <c r="T2539" i="1"/>
  <c r="T2173" i="1"/>
  <c r="T561" i="1"/>
  <c r="T2329" i="1"/>
  <c r="T717" i="1"/>
  <c r="T2427" i="1"/>
  <c r="T2434" i="1"/>
  <c r="T2459" i="1"/>
  <c r="T2095" i="1"/>
  <c r="T1104" i="1"/>
  <c r="T1030" i="1"/>
  <c r="T1586" i="1"/>
  <c r="T1701" i="1"/>
  <c r="T2538" i="1"/>
  <c r="T577" i="1"/>
  <c r="T1198" i="1"/>
  <c r="T1831" i="1"/>
  <c r="T2083" i="1"/>
  <c r="T2531" i="1"/>
  <c r="T1045" i="1"/>
  <c r="T922" i="1"/>
  <c r="T1568" i="1"/>
  <c r="T1317" i="1"/>
  <c r="T1085" i="1"/>
  <c r="T1439" i="1"/>
  <c r="T724" i="1"/>
  <c r="T2206" i="1"/>
  <c r="T1551" i="1"/>
  <c r="AE592" i="1" l="1"/>
  <c r="AD591" i="1"/>
  <c r="AB594" i="1"/>
  <c r="AC593" i="1"/>
  <c r="AE593" i="1" l="1"/>
  <c r="AD592" i="1"/>
  <c r="AB595" i="1"/>
  <c r="AC594" i="1"/>
  <c r="AE594" i="1" l="1"/>
  <c r="AD593" i="1"/>
  <c r="AB596" i="1"/>
  <c r="AC595" i="1"/>
  <c r="I448" i="1"/>
  <c r="AE595" i="1" l="1"/>
  <c r="AD594" i="1"/>
  <c r="AB597" i="1"/>
  <c r="AC596" i="1"/>
  <c r="B29" i="1"/>
  <c r="B33" i="1"/>
  <c r="H464" i="1"/>
  <c r="AE596" i="1" l="1"/>
  <c r="AD595" i="1"/>
  <c r="AB598" i="1"/>
  <c r="AC597" i="1"/>
  <c r="G464" i="1"/>
  <c r="I464" i="1"/>
  <c r="AE597" i="1" l="1"/>
  <c r="AB599" i="1"/>
  <c r="AC598" i="1"/>
  <c r="AD596" i="1"/>
  <c r="AE598" i="1" l="1"/>
  <c r="AD597" i="1"/>
  <c r="AB600" i="1"/>
  <c r="AC599" i="1"/>
  <c r="AE599" i="1" l="1"/>
  <c r="AD598" i="1"/>
  <c r="AB601" i="1"/>
  <c r="AC600" i="1"/>
  <c r="B59" i="1"/>
  <c r="D74" i="1"/>
  <c r="E74" i="1" s="1"/>
  <c r="F74" i="1" l="1"/>
  <c r="AA563" i="1" s="1"/>
  <c r="AF600" i="1" s="1"/>
  <c r="H265" i="1"/>
  <c r="AE600" i="1"/>
  <c r="AD599" i="1"/>
  <c r="AB602" i="1"/>
  <c r="AC601" i="1"/>
  <c r="B58" i="1"/>
  <c r="B60" i="1"/>
  <c r="O331" i="1" l="1"/>
  <c r="H258" i="1"/>
  <c r="M105" i="1"/>
  <c r="N29" i="1"/>
  <c r="O29" i="1" s="1"/>
  <c r="O330" i="1"/>
  <c r="M106" i="1"/>
  <c r="AE601" i="1"/>
  <c r="AF601" i="1"/>
  <c r="J74" i="1"/>
  <c r="G268" i="1"/>
  <c r="G267" i="1"/>
  <c r="AA566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D600" i="1"/>
  <c r="AB603" i="1"/>
  <c r="AC602" i="1"/>
  <c r="A253" i="1" l="1"/>
  <c r="AE602" i="1"/>
  <c r="AF602" i="1"/>
  <c r="AB604" i="1"/>
  <c r="AC603" i="1"/>
  <c r="AD601" i="1"/>
  <c r="CC5300" i="1"/>
  <c r="CC9542" i="1"/>
  <c r="CC9926" i="1"/>
  <c r="Z1145" i="1"/>
  <c r="Z1844" i="1"/>
  <c r="Z1532" i="1"/>
  <c r="Z2128" i="1"/>
  <c r="Z2212" i="1"/>
  <c r="Z3097" i="1"/>
  <c r="Z2400" i="1"/>
  <c r="Z2580" i="1"/>
  <c r="Z1396" i="1"/>
  <c r="Z2725" i="1"/>
  <c r="Z5181" i="1"/>
  <c r="Z3637" i="1"/>
  <c r="Z2069" i="1"/>
  <c r="Z2593" i="1"/>
  <c r="Z4610" i="1"/>
  <c r="Z4916" i="1"/>
  <c r="Z3432" i="1"/>
  <c r="Z4636" i="1"/>
  <c r="Z4852" i="1"/>
  <c r="Z4609" i="1"/>
  <c r="Z5361" i="1"/>
  <c r="Z3497" i="1"/>
  <c r="Z4477" i="1"/>
  <c r="Z4561" i="1"/>
  <c r="Z4885" i="1"/>
  <c r="CC5368" i="1"/>
  <c r="Z5397" i="1"/>
  <c r="Z5421" i="1"/>
  <c r="CC5220" i="1"/>
  <c r="CC5276" i="1"/>
  <c r="CC5241" i="1"/>
  <c r="CC6436" i="1"/>
  <c r="CC5302" i="1"/>
  <c r="CC9638" i="1"/>
  <c r="Z1061" i="1"/>
  <c r="Z2408" i="1"/>
  <c r="Z2840" i="1"/>
  <c r="Z2373" i="1"/>
  <c r="Z2823" i="1"/>
  <c r="Z3153" i="1"/>
  <c r="Z3541" i="1"/>
  <c r="Z2944" i="1"/>
  <c r="Z3340" i="1"/>
  <c r="Z2881" i="1"/>
  <c r="Z4766" i="1"/>
  <c r="Z4910" i="1"/>
  <c r="Z5054" i="1"/>
  <c r="Z4936" i="1"/>
  <c r="Z5449" i="1"/>
  <c r="Z4901" i="1"/>
  <c r="Z4868" i="1"/>
  <c r="Z4842" i="1"/>
  <c r="Z5549" i="1"/>
  <c r="Z4366" i="1"/>
  <c r="Z4156" i="1"/>
  <c r="Z2044" i="1"/>
  <c r="Z4964" i="1"/>
  <c r="CC5097" i="1"/>
  <c r="Z4732" i="1"/>
  <c r="Z4444" i="1"/>
  <c r="Z5476" i="1"/>
  <c r="CC9686" i="1"/>
  <c r="CC10070" i="1"/>
  <c r="CC9865" i="1"/>
  <c r="CC6816" i="1"/>
  <c r="Z968" i="1"/>
  <c r="Z1308" i="1"/>
  <c r="Z1452" i="1"/>
  <c r="Z1153" i="1"/>
  <c r="Z1700" i="1"/>
  <c r="Z2028" i="1"/>
  <c r="Z2241" i="1"/>
  <c r="Z2352" i="1"/>
  <c r="Z3165" i="1"/>
  <c r="Z2177" i="1"/>
  <c r="Z3409" i="1"/>
  <c r="Z3920" i="1"/>
  <c r="Z2692" i="1"/>
  <c r="Z3509" i="1"/>
  <c r="Z4634" i="1"/>
  <c r="Z4778" i="1"/>
  <c r="Z5066" i="1"/>
  <c r="Z5317" i="1"/>
  <c r="Z2497" i="1"/>
  <c r="Z4194" i="1"/>
  <c r="Z4429" i="1"/>
  <c r="Z5216" i="1"/>
  <c r="Z4525" i="1"/>
  <c r="Z4938" i="1"/>
  <c r="Z5253" i="1"/>
  <c r="Z5528" i="1"/>
  <c r="Z5502" i="1"/>
  <c r="CC6460" i="1"/>
  <c r="Z5357" i="1"/>
  <c r="CC9599" i="1"/>
  <c r="Z2609" i="1"/>
  <c r="Z2864" i="1"/>
  <c r="Z2364" i="1"/>
  <c r="Z3177" i="1"/>
  <c r="Z2020" i="1"/>
  <c r="Z2473" i="1"/>
  <c r="Z2413" i="1"/>
  <c r="Z1985" i="1"/>
  <c r="Z2448" i="1"/>
  <c r="Z2832" i="1"/>
  <c r="Z4929" i="1"/>
  <c r="Z5073" i="1"/>
  <c r="Z4008" i="1"/>
  <c r="Z2940" i="1"/>
  <c r="Z4540" i="1"/>
  <c r="Z4756" i="1"/>
  <c r="Z5329" i="1"/>
  <c r="Z4937" i="1"/>
  <c r="Z5450" i="1"/>
  <c r="Z1937" i="1"/>
  <c r="Z2820" i="1"/>
  <c r="Z1177" i="1"/>
  <c r="Z623" i="1"/>
  <c r="Z3001" i="1"/>
  <c r="Z3196" i="1"/>
  <c r="Z2629" i="1"/>
  <c r="Z4514" i="1"/>
  <c r="Z4658" i="1"/>
  <c r="Z4772" i="1"/>
  <c r="Z5162" i="1"/>
  <c r="CC5118" i="1"/>
  <c r="Z4465" i="1"/>
  <c r="Z4981" i="1"/>
  <c r="Z4445" i="1"/>
  <c r="Z5381" i="1"/>
  <c r="Z5553" i="1"/>
  <c r="Z2485" i="1"/>
  <c r="Z5252" i="1"/>
  <c r="Z5556" i="1"/>
  <c r="CC6484" i="1"/>
  <c r="CC9804" i="1"/>
  <c r="Z1135" i="1"/>
  <c r="Z2777" i="1"/>
  <c r="Z2421" i="1"/>
  <c r="Z3201" i="1"/>
  <c r="Z3345" i="1"/>
  <c r="Z4238" i="1"/>
  <c r="Z4792" i="1"/>
  <c r="Z5497" i="1"/>
  <c r="Z4324" i="1"/>
  <c r="Z4541" i="1"/>
  <c r="Z4757" i="1"/>
  <c r="Z4170" i="1"/>
  <c r="CC5365" i="1"/>
  <c r="CC5330" i="1"/>
  <c r="CC7176" i="1"/>
  <c r="CC9782" i="1"/>
  <c r="Z1356" i="1"/>
  <c r="Z1201" i="1"/>
  <c r="Z671" i="1"/>
  <c r="Z1051" i="1"/>
  <c r="Z2520" i="1"/>
  <c r="Z2320" i="1"/>
  <c r="Z2905" i="1"/>
  <c r="Z2085" i="1"/>
  <c r="Z2005" i="1"/>
  <c r="Z2461" i="1"/>
  <c r="Z3601" i="1"/>
  <c r="Z4965" i="1"/>
  <c r="Z2884" i="1"/>
  <c r="Z4682" i="1"/>
  <c r="Z4826" i="1"/>
  <c r="Z5165" i="1"/>
  <c r="Z4386" i="1"/>
  <c r="Z5034" i="1"/>
  <c r="CC5133" i="1"/>
  <c r="Z4312" i="1"/>
  <c r="Z5409" i="1"/>
  <c r="CC5085" i="1"/>
  <c r="CC5158" i="1"/>
  <c r="CC6508" i="1"/>
  <c r="CC9516" i="1"/>
  <c r="Z969" i="1"/>
  <c r="Z2336" i="1"/>
  <c r="Z2105" i="1"/>
  <c r="Z3513" i="1"/>
  <c r="Z3613" i="1"/>
  <c r="Z3244" i="1"/>
  <c r="Z3649" i="1"/>
  <c r="Z4977" i="1"/>
  <c r="Z5121" i="1"/>
  <c r="Z3912" i="1"/>
  <c r="Z4056" i="1"/>
  <c r="Z4776" i="1"/>
  <c r="Z3449" i="1"/>
  <c r="Z5044" i="1"/>
  <c r="Z5377" i="1"/>
  <c r="Z5521" i="1"/>
  <c r="Z4793" i="1"/>
  <c r="Z5354" i="1"/>
  <c r="CC5109" i="1"/>
  <c r="CC5333" i="1"/>
  <c r="Z4673" i="1"/>
  <c r="Z4997" i="1"/>
  <c r="CC6664" i="1"/>
  <c r="CC9974" i="1"/>
  <c r="CC9206" i="1"/>
  <c r="Z920" i="1"/>
  <c r="Z828" i="1"/>
  <c r="Z1404" i="1"/>
  <c r="Z1249" i="1"/>
  <c r="Z3261" i="1"/>
  <c r="Z3405" i="1"/>
  <c r="Z977" i="1"/>
  <c r="Z2365" i="1"/>
  <c r="Z2581" i="1"/>
  <c r="Z2308" i="1"/>
  <c r="Z4869" i="1"/>
  <c r="Z5157" i="1"/>
  <c r="Z4874" i="1"/>
  <c r="Z2096" i="1"/>
  <c r="Z2844" i="1"/>
  <c r="Z5269" i="1"/>
  <c r="Z4180" i="1"/>
  <c r="Z4384" i="1"/>
  <c r="Z5225" i="1"/>
  <c r="Z4573" i="1"/>
  <c r="Z4789" i="1"/>
  <c r="Z3209" i="1"/>
  <c r="Z4746" i="1"/>
  <c r="CC6542" i="1"/>
  <c r="Z1828" i="1"/>
  <c r="Z1793" i="1"/>
  <c r="Z3273" i="1"/>
  <c r="Z1047" i="1"/>
  <c r="Z2157" i="1"/>
  <c r="Z1031" i="1"/>
  <c r="Z3651" i="1"/>
  <c r="Z1580" i="1"/>
  <c r="Z1300" i="1"/>
  <c r="Z3353" i="1"/>
  <c r="Z4881" i="1"/>
  <c r="Z3960" i="1"/>
  <c r="Z4104" i="1"/>
  <c r="Z4900" i="1"/>
  <c r="Z5281" i="1"/>
  <c r="Z5258" i="1"/>
  <c r="Z5402" i="1"/>
  <c r="Z5546" i="1"/>
  <c r="Z5153" i="1"/>
  <c r="Z5352" i="1"/>
  <c r="Z4588" i="1"/>
  <c r="Z4457" i="1"/>
  <c r="Z4949" i="1"/>
  <c r="Z5429" i="1"/>
  <c r="CC6568" i="1"/>
  <c r="CC9830" i="1"/>
  <c r="Z983" i="1"/>
  <c r="Z2137" i="1"/>
  <c r="Z3393" i="1"/>
  <c r="Z4862" i="1"/>
  <c r="Z5234" i="1"/>
  <c r="Z4338" i="1"/>
  <c r="CC5525" i="1"/>
  <c r="CC6226" i="1"/>
  <c r="CC6692" i="1"/>
  <c r="CC6840" i="1"/>
  <c r="Z5313" i="1"/>
  <c r="CC6346" i="1"/>
  <c r="CC6872" i="1"/>
  <c r="CC6684" i="1"/>
  <c r="CC7447" i="1"/>
  <c r="CC7080" i="1"/>
  <c r="CC6588" i="1"/>
  <c r="CC5482" i="1"/>
  <c r="CC6884" i="1"/>
  <c r="CC10009" i="1"/>
  <c r="Z1079" i="1"/>
  <c r="Z4648" i="1"/>
  <c r="CC7233" i="1"/>
  <c r="CC5880" i="1"/>
  <c r="CC7118" i="1"/>
  <c r="CC6789" i="1"/>
  <c r="CC5398" i="1"/>
  <c r="CC6504" i="1"/>
  <c r="Z1125" i="1"/>
  <c r="Z2329" i="1"/>
  <c r="Z5513" i="1"/>
  <c r="Z4697" i="1"/>
  <c r="Z5349" i="1"/>
  <c r="CC6388" i="1"/>
  <c r="CC6444" i="1"/>
  <c r="CC6334" i="1"/>
  <c r="CC7301" i="1"/>
  <c r="CC6040" i="1"/>
  <c r="Z5445" i="1"/>
  <c r="CC6250" i="1"/>
  <c r="CC7676" i="1"/>
  <c r="CC6696" i="1"/>
  <c r="CC6180" i="1"/>
  <c r="Z5105" i="1"/>
  <c r="CC7034" i="1"/>
  <c r="CC6973" i="1"/>
  <c r="CC6552" i="1"/>
  <c r="CC8356" i="1"/>
  <c r="CC7144" i="1"/>
  <c r="CC7128" i="1"/>
  <c r="CC6936" i="1"/>
  <c r="CC6904" i="1"/>
  <c r="CC9996" i="1"/>
  <c r="CC9695" i="1"/>
  <c r="CC8220" i="1"/>
  <c r="Z705" i="1"/>
  <c r="Z1398" i="1"/>
  <c r="Z1551" i="1"/>
  <c r="CC5820" i="1"/>
  <c r="CC5652" i="1"/>
  <c r="CC6512" i="1"/>
  <c r="Z5149" i="1"/>
  <c r="CC6370" i="1"/>
  <c r="CC6892" i="1"/>
  <c r="CC5386" i="1"/>
  <c r="CC6437" i="1"/>
  <c r="CC7089" i="1"/>
  <c r="CC5506" i="1"/>
  <c r="CC7117" i="1"/>
  <c r="CC8510" i="1"/>
  <c r="CC6660" i="1"/>
  <c r="CC6468" i="1"/>
  <c r="CC6746" i="1"/>
  <c r="CC9328" i="1"/>
  <c r="CC8735" i="1"/>
  <c r="Z793" i="1"/>
  <c r="Z2127" i="1"/>
  <c r="Z2129" i="1"/>
  <c r="Z3193" i="1"/>
  <c r="Z5198" i="1"/>
  <c r="Z5494" i="1"/>
  <c r="CC6458" i="1"/>
  <c r="CC5898" i="1"/>
  <c r="CC5849" i="1"/>
  <c r="CC6162" i="1"/>
  <c r="CC5121" i="1"/>
  <c r="CC5281" i="1"/>
  <c r="CC6173" i="1"/>
  <c r="CC6381" i="1"/>
  <c r="Z5489" i="1"/>
  <c r="CC6648" i="1"/>
  <c r="CC6117" i="1"/>
  <c r="CC7446" i="1"/>
  <c r="CC7734" i="1"/>
  <c r="Z3092" i="1"/>
  <c r="CC5322" i="1"/>
  <c r="CC5958" i="1"/>
  <c r="CC6178" i="1"/>
  <c r="CC6748" i="1"/>
  <c r="Z5452" i="1"/>
  <c r="CC5532" i="1"/>
  <c r="CC6324" i="1"/>
  <c r="CC5242" i="1"/>
  <c r="CC6074" i="1"/>
  <c r="CC6490" i="1"/>
  <c r="CC6833" i="1"/>
  <c r="CC8234" i="1"/>
  <c r="CC8522" i="1"/>
  <c r="CC6408" i="1"/>
  <c r="CC5701" i="1"/>
  <c r="CC6804" i="1"/>
  <c r="CC8334" i="1"/>
  <c r="CC7210" i="1"/>
  <c r="CC6565" i="1"/>
  <c r="CC8193" i="1"/>
  <c r="CC9485" i="1"/>
  <c r="CC6626" i="1"/>
  <c r="CC7598" i="1"/>
  <c r="Z1137" i="1"/>
  <c r="Z2176" i="1"/>
  <c r="Z5006" i="1"/>
  <c r="Z5257" i="1"/>
  <c r="CC6222" i="1"/>
  <c r="CC5145" i="1"/>
  <c r="CC6262" i="1"/>
  <c r="CC7313" i="1"/>
  <c r="Z3864" i="1"/>
  <c r="CC5346" i="1"/>
  <c r="CC6416" i="1"/>
  <c r="CC7506" i="1"/>
  <c r="CC5446" i="1"/>
  <c r="CC6466" i="1"/>
  <c r="Z4961" i="1"/>
  <c r="CC5194" i="1"/>
  <c r="CC7305" i="1"/>
  <c r="CC6012" i="1"/>
  <c r="Z5189" i="1"/>
  <c r="CC5274" i="1"/>
  <c r="CC7240" i="1"/>
  <c r="CC6145" i="1"/>
  <c r="CC7156" i="1"/>
  <c r="CC7164" i="1"/>
  <c r="CC6310" i="1"/>
  <c r="CC9983" i="1"/>
  <c r="CC9673" i="1"/>
  <c r="CC9180" i="1"/>
  <c r="CC6733" i="1"/>
  <c r="CC7101" i="1"/>
  <c r="Z831" i="1"/>
  <c r="Z880" i="1"/>
  <c r="Z5133" i="1"/>
  <c r="Z4513" i="1"/>
  <c r="Z5524" i="1"/>
  <c r="CC5466" i="1"/>
  <c r="CC6888" i="1"/>
  <c r="CC7325" i="1"/>
  <c r="CC6228" i="1"/>
  <c r="CC6785" i="1"/>
  <c r="CC5498" i="1"/>
  <c r="CC5474" i="1"/>
  <c r="CC6286" i="1"/>
  <c r="CC6826" i="1"/>
  <c r="CC6980" i="1"/>
  <c r="CC7124" i="1"/>
  <c r="CC6548" i="1"/>
  <c r="CC6394" i="1"/>
  <c r="CC6406" i="1"/>
  <c r="CC7261" i="1"/>
  <c r="CC7730" i="1"/>
  <c r="Z4553" i="1"/>
  <c r="CC6344" i="1"/>
  <c r="CC6672" i="1"/>
  <c r="CC6440" i="1"/>
  <c r="Z4769" i="1"/>
  <c r="CC7020" i="1"/>
  <c r="CC9900" i="1"/>
  <c r="Z2504" i="1"/>
  <c r="Z1880" i="1"/>
  <c r="Z3936" i="1"/>
  <c r="CC6294" i="1"/>
  <c r="CC5265" i="1"/>
  <c r="CC7290" i="1"/>
  <c r="CC7866" i="1"/>
  <c r="CC6384" i="1"/>
  <c r="CC6734" i="1"/>
  <c r="CC6945" i="1"/>
  <c r="CC6276" i="1"/>
  <c r="CC8222" i="1"/>
  <c r="CC7754" i="1"/>
  <c r="CC6221" i="1"/>
  <c r="CC8892" i="1"/>
  <c r="CC10061" i="1"/>
  <c r="CC9551" i="1"/>
  <c r="Z4877" i="1"/>
  <c r="Z948" i="1"/>
  <c r="Z1287" i="1"/>
  <c r="Z2745" i="1"/>
  <c r="Z2047" i="1"/>
  <c r="Z1873" i="1"/>
  <c r="Z1087" i="1"/>
  <c r="Z3824" i="1"/>
  <c r="Z3765" i="1"/>
  <c r="CC5608" i="1"/>
  <c r="CC5086" i="1"/>
  <c r="CC6184" i="1"/>
  <c r="CC5185" i="1"/>
  <c r="CC6006" i="1"/>
  <c r="Z5173" i="1"/>
  <c r="CC5282" i="1"/>
  <c r="CC5434" i="1"/>
  <c r="CC7397" i="1"/>
  <c r="CC7590" i="1"/>
  <c r="CC8022" i="1"/>
  <c r="Z5285" i="1"/>
  <c r="CC6193" i="1"/>
  <c r="CC5289" i="1"/>
  <c r="CC6801" i="1"/>
  <c r="CC5852" i="1"/>
  <c r="Z5104" i="1"/>
  <c r="CC5078" i="1"/>
  <c r="CC6296" i="1"/>
  <c r="CC6673" i="1"/>
  <c r="CC7130" i="1"/>
  <c r="CC7384" i="1"/>
  <c r="CC8378" i="1"/>
  <c r="CC6685" i="1"/>
  <c r="CC8190" i="1"/>
  <c r="CC8478" i="1"/>
  <c r="CC6961" i="1"/>
  <c r="CC5725" i="1"/>
  <c r="CC6768" i="1"/>
  <c r="CC7258" i="1"/>
  <c r="CC6650" i="1"/>
  <c r="CC7236" i="1"/>
  <c r="CC10048" i="1"/>
  <c r="CC6769" i="1"/>
  <c r="CC7198" i="1"/>
  <c r="Z1196" i="1"/>
  <c r="Z2216" i="1"/>
  <c r="Z2760" i="1"/>
  <c r="Z2701" i="1"/>
  <c r="Z5108" i="1"/>
  <c r="CC5182" i="1"/>
  <c r="Z4192" i="1"/>
  <c r="CC6246" i="1"/>
  <c r="Z5488" i="1"/>
  <c r="CC6298" i="1"/>
  <c r="CC6492" i="1"/>
  <c r="CC6382" i="1"/>
  <c r="CC6744" i="1"/>
  <c r="CC6248" i="1"/>
  <c r="Z4837" i="1"/>
  <c r="CC5338" i="1"/>
  <c r="CC6204" i="1"/>
  <c r="CC7070" i="1"/>
  <c r="CC7214" i="1"/>
  <c r="Z4985" i="1"/>
  <c r="CC6912" i="1"/>
  <c r="CC6960" i="1"/>
  <c r="CC7105" i="1"/>
  <c r="CC6390" i="1"/>
  <c r="CC6740" i="1"/>
  <c r="Z5201" i="1"/>
  <c r="CC6169" i="1"/>
  <c r="CC6600" i="1"/>
  <c r="Z5417" i="1"/>
  <c r="CC9878" i="1"/>
  <c r="Z4800" i="1"/>
  <c r="CC6150" i="1"/>
  <c r="CC6320" i="1"/>
  <c r="CC7578" i="1"/>
  <c r="CC6624" i="1"/>
  <c r="CC7550" i="1"/>
  <c r="CC6997" i="1"/>
  <c r="CC6940" i="1"/>
  <c r="CC6830" i="1"/>
  <c r="CC9743" i="1"/>
  <c r="Z660" i="1"/>
  <c r="Z2100" i="1"/>
  <c r="Z4841" i="1"/>
  <c r="CC5633" i="1"/>
  <c r="CC5180" i="1"/>
  <c r="Z5380" i="1"/>
  <c r="CC5796" i="1"/>
  <c r="CC5208" i="1"/>
  <c r="CC5840" i="1"/>
  <c r="CC6317" i="1"/>
  <c r="Z5277" i="1"/>
  <c r="CC6589" i="1"/>
  <c r="CC6757" i="1"/>
  <c r="CC7349" i="1"/>
  <c r="Z4493" i="1"/>
  <c r="CC5442" i="1"/>
  <c r="CC6264" i="1"/>
  <c r="CC6464" i="1"/>
  <c r="CC7542" i="1"/>
  <c r="CC7974" i="1"/>
  <c r="CC8118" i="1"/>
  <c r="CC5868" i="1"/>
  <c r="CC6336" i="1"/>
  <c r="CC6528" i="1"/>
  <c r="CC5848" i="1"/>
  <c r="CC6102" i="1"/>
  <c r="CC6322" i="1"/>
  <c r="CC6514" i="1"/>
  <c r="CC5290" i="1"/>
  <c r="CC6389" i="1"/>
  <c r="CC7053" i="1"/>
  <c r="Z4385" i="1"/>
  <c r="CC5418" i="1"/>
  <c r="CC6026" i="1"/>
  <c r="CC6252" i="1"/>
  <c r="CC5077" i="1"/>
  <c r="CC6073" i="1"/>
  <c r="CC5370" i="1"/>
  <c r="CC6224" i="1"/>
  <c r="CC7514" i="1"/>
  <c r="CC6486" i="1"/>
  <c r="CC6796" i="1"/>
  <c r="CC7056" i="1"/>
  <c r="CC8330" i="1"/>
  <c r="CC8474" i="1"/>
  <c r="CC6202" i="1"/>
  <c r="CC6661" i="1"/>
  <c r="CC6377" i="1"/>
  <c r="CC5234" i="1"/>
  <c r="CC8286" i="1"/>
  <c r="CC8430" i="1"/>
  <c r="CC6425" i="1"/>
  <c r="CC5268" i="1"/>
  <c r="CC6720" i="1"/>
  <c r="CC6700" i="1"/>
  <c r="CC8465" i="1"/>
  <c r="CC7294" i="1"/>
  <c r="CC7174" i="1"/>
  <c r="CC7092" i="1"/>
  <c r="CC9612" i="1"/>
  <c r="CC9363" i="1"/>
  <c r="CC8654" i="1"/>
  <c r="Z661" i="1"/>
  <c r="CC6864" i="1"/>
  <c r="Z4706" i="1"/>
  <c r="CC5505" i="1"/>
  <c r="CC5628" i="1"/>
  <c r="CC7878" i="1"/>
  <c r="CC7838" i="1"/>
  <c r="CC7201" i="1"/>
  <c r="CC7948" i="1"/>
  <c r="CC8622" i="1"/>
  <c r="CC6438" i="1"/>
  <c r="CC6794" i="1"/>
  <c r="CC9529" i="1"/>
  <c r="CC6405" i="1"/>
  <c r="CC9721" i="1"/>
  <c r="Z2736" i="1"/>
  <c r="Z5545" i="1"/>
  <c r="CC5178" i="1"/>
  <c r="Z5284" i="1"/>
  <c r="CC5294" i="1"/>
  <c r="CC6616" i="1"/>
  <c r="Z5033" i="1"/>
  <c r="Z5217" i="1"/>
  <c r="CC7361" i="1"/>
  <c r="CC6824" i="1"/>
  <c r="CC7266" i="1"/>
  <c r="CC5228" i="1"/>
  <c r="CC6529" i="1"/>
  <c r="CC6865" i="1"/>
  <c r="CC7016" i="1"/>
  <c r="CC7160" i="1"/>
  <c r="CC6596" i="1"/>
  <c r="CC7353" i="1"/>
  <c r="CC6272" i="1"/>
  <c r="CC5514" i="1"/>
  <c r="CC6442" i="1"/>
  <c r="CC6049" i="1"/>
  <c r="CC6274" i="1"/>
  <c r="CC6686" i="1"/>
  <c r="CC7252" i="1"/>
  <c r="CC5136" i="1"/>
  <c r="CC6792" i="1"/>
  <c r="CC9450" i="1"/>
  <c r="CC9839" i="1"/>
  <c r="CC9590" i="1"/>
  <c r="CC6510" i="1"/>
  <c r="Z1302" i="1"/>
  <c r="Z1059" i="1"/>
  <c r="Z1748" i="1"/>
  <c r="Z4996" i="1"/>
  <c r="Z3335" i="1"/>
  <c r="Z5477" i="1"/>
  <c r="Z5086" i="1"/>
  <c r="CC5246" i="1"/>
  <c r="Z5029" i="1"/>
  <c r="CC6348" i="1"/>
  <c r="Z5388" i="1"/>
  <c r="CC6430" i="1"/>
  <c r="CC5101" i="1"/>
  <c r="CC6300" i="1"/>
  <c r="CC7134" i="1"/>
  <c r="CC7278" i="1"/>
  <c r="CC5230" i="1"/>
  <c r="CC6721" i="1"/>
  <c r="CC6878" i="1"/>
  <c r="CC7028" i="1"/>
  <c r="CC7172" i="1"/>
  <c r="CC6932" i="1"/>
  <c r="Z4890" i="1"/>
  <c r="CC5172" i="1"/>
  <c r="CC7096" i="1"/>
  <c r="CC6636" i="1"/>
  <c r="CC7224" i="1"/>
  <c r="CC6454" i="1"/>
  <c r="CC6420" i="1"/>
  <c r="CC6760" i="1"/>
  <c r="CC7021" i="1"/>
  <c r="Z5092" i="1"/>
  <c r="CC6644" i="1"/>
  <c r="CC6920" i="1"/>
  <c r="CC6502" i="1"/>
  <c r="CC6808" i="1"/>
  <c r="CC7273" i="1"/>
  <c r="CC8601" i="1"/>
  <c r="CC5278" i="1"/>
  <c r="CC6358" i="1"/>
  <c r="CC6392" i="1"/>
  <c r="CC6238" i="1"/>
  <c r="CC7032" i="1"/>
  <c r="CC9817" i="1"/>
  <c r="CC6894" i="1"/>
  <c r="Z4574" i="1"/>
  <c r="Z5530" i="1"/>
  <c r="Z5130" i="1"/>
  <c r="Z2868" i="1"/>
  <c r="CC5149" i="1"/>
  <c r="CC8154" i="1"/>
  <c r="CC5828" i="1"/>
  <c r="CC6781" i="1"/>
  <c r="Z2399" i="1"/>
  <c r="Z2648" i="1"/>
  <c r="Z3249" i="1"/>
  <c r="Z3569" i="1"/>
  <c r="Z5213" i="1"/>
  <c r="Z4601" i="1"/>
  <c r="Z5334" i="1"/>
  <c r="CC6396" i="1"/>
  <c r="Z5537" i="1"/>
  <c r="CC6478" i="1"/>
  <c r="CC7409" i="1"/>
  <c r="CC5226" i="1"/>
  <c r="CC6876" i="1"/>
  <c r="CC7064" i="1"/>
  <c r="CC7401" i="1"/>
  <c r="Z4974" i="1"/>
  <c r="CC5198" i="1"/>
  <c r="CC7286" i="1"/>
  <c r="CC7285" i="1"/>
  <c r="CC7703" i="1"/>
  <c r="CC8761" i="1"/>
  <c r="CC8918" i="1"/>
  <c r="CC9498" i="1"/>
  <c r="CC6540" i="1"/>
  <c r="CC9756" i="1"/>
  <c r="Z2356" i="1"/>
  <c r="Z5060" i="1"/>
  <c r="Z5229" i="1"/>
  <c r="CC6414" i="1"/>
  <c r="CC6836" i="1"/>
  <c r="Z5138" i="1"/>
  <c r="CC6368" i="1"/>
  <c r="Z5393" i="1"/>
  <c r="CC5378" i="1"/>
  <c r="CC6001" i="1"/>
  <c r="CC6214" i="1"/>
  <c r="CC6418" i="1"/>
  <c r="CC7076" i="1"/>
  <c r="CC7220" i="1"/>
  <c r="CC8084" i="1"/>
  <c r="CC5233" i="1"/>
  <c r="CC6372" i="1"/>
  <c r="CC6488" i="1"/>
  <c r="CC7108" i="1"/>
  <c r="Z5465" i="1"/>
  <c r="CC5170" i="1"/>
  <c r="CC10022" i="1"/>
  <c r="CC9734" i="1"/>
  <c r="Z4829" i="1"/>
  <c r="Z5456" i="1"/>
  <c r="CC6154" i="1"/>
  <c r="CC8010" i="1"/>
  <c r="CC6576" i="1"/>
  <c r="CC6788" i="1"/>
  <c r="CC6820" i="1"/>
  <c r="Z1949" i="1"/>
  <c r="CC5804" i="1"/>
  <c r="CC5890" i="1"/>
  <c r="CC6868" i="1"/>
  <c r="Z1475" i="1"/>
  <c r="CC5154" i="1"/>
  <c r="Z3031" i="1"/>
  <c r="CC5885" i="1"/>
  <c r="CC8646" i="1"/>
  <c r="CC7010" i="1"/>
  <c r="CC7902" i="1"/>
  <c r="CC5072" i="1"/>
  <c r="Z5222" i="1"/>
  <c r="Z5266" i="1"/>
  <c r="CC5084" i="1"/>
  <c r="Z769" i="1"/>
  <c r="Z781" i="1"/>
  <c r="Z601" i="1"/>
  <c r="Z1041" i="1"/>
  <c r="Z1883" i="1"/>
  <c r="Z1484" i="1"/>
  <c r="Z2640" i="1"/>
  <c r="Z3068" i="1"/>
  <c r="Z4113" i="1"/>
  <c r="Z4400" i="1"/>
  <c r="CC5093" i="1"/>
  <c r="Z4993" i="1"/>
  <c r="Z5062" i="1"/>
  <c r="CC7742" i="1"/>
  <c r="CC6453" i="1"/>
  <c r="CC7113" i="1"/>
  <c r="Z4381" i="1"/>
  <c r="Z2803" i="1"/>
  <c r="Z849" i="1"/>
  <c r="Z3253" i="1"/>
  <c r="Z2459" i="1"/>
  <c r="Z1077" i="1"/>
  <c r="Z1420" i="1"/>
  <c r="Z1639" i="1"/>
  <c r="Z1719" i="1"/>
  <c r="Z2040" i="1"/>
  <c r="Z2004" i="1"/>
  <c r="Z3063" i="1"/>
  <c r="Z2833" i="1"/>
  <c r="Z3133" i="1"/>
  <c r="Z3888" i="1"/>
  <c r="Z5158" i="1"/>
  <c r="Z4774" i="1"/>
  <c r="Z4646" i="1"/>
  <c r="Z4904" i="1"/>
  <c r="CC7030" i="1"/>
  <c r="CC7250" i="1"/>
  <c r="CC7710" i="1"/>
  <c r="Z4693" i="1"/>
  <c r="Z1108" i="1"/>
  <c r="CC6461" i="1"/>
  <c r="CC7382" i="1"/>
  <c r="CC7217" i="1"/>
  <c r="Z2893" i="1"/>
  <c r="Z680" i="1"/>
  <c r="Z1809" i="1"/>
  <c r="Z3095" i="1"/>
  <c r="Z3288" i="1"/>
  <c r="Z3420" i="1"/>
  <c r="Z4248" i="1"/>
  <c r="Z5040" i="1"/>
  <c r="CC8574" i="1"/>
  <c r="CC7686" i="1"/>
  <c r="Z4412" i="1"/>
  <c r="Z1939" i="1"/>
  <c r="Z2756" i="1"/>
  <c r="CC5176" i="1"/>
  <c r="Z2951" i="1"/>
  <c r="Z2064" i="1"/>
  <c r="Z1253" i="1"/>
  <c r="Z1672" i="1"/>
  <c r="Z2173" i="1"/>
  <c r="Z2495" i="1"/>
  <c r="Z2763" i="1"/>
  <c r="Z3821" i="1"/>
  <c r="Z4550" i="1"/>
  <c r="Z4421" i="1"/>
  <c r="Z4666" i="1"/>
  <c r="CC5240" i="1"/>
  <c r="CC6208" i="1"/>
  <c r="CC6556" i="1"/>
  <c r="CC8606" i="1"/>
  <c r="CC6305" i="1"/>
  <c r="CC5410" i="1"/>
  <c r="Z5050" i="1"/>
  <c r="Z2811" i="1"/>
  <c r="CC7246" i="1"/>
  <c r="Z569" i="1"/>
  <c r="Z669" i="1"/>
  <c r="Z1100" i="1"/>
  <c r="Z895" i="1"/>
  <c r="Z744" i="1"/>
  <c r="Z1290" i="1"/>
  <c r="Z1783" i="1"/>
  <c r="Z1500" i="1"/>
  <c r="Z2208" i="1"/>
  <c r="Z2511" i="1"/>
  <c r="Z2643" i="1"/>
  <c r="Z3040" i="1"/>
  <c r="Z3873" i="1"/>
  <c r="Z3281" i="1"/>
  <c r="Z4733" i="1"/>
  <c r="Z4694" i="1"/>
  <c r="Z3752" i="1"/>
  <c r="CC7260" i="1"/>
  <c r="CC7141" i="1"/>
  <c r="CC7029" i="1"/>
  <c r="CC5377" i="1"/>
  <c r="CC5537" i="1"/>
  <c r="Z1228" i="1"/>
  <c r="CC6805" i="1"/>
  <c r="CC7161" i="1"/>
  <c r="CC7362" i="1"/>
  <c r="CC5748" i="1"/>
  <c r="Z2556" i="1"/>
  <c r="Z1157" i="1"/>
  <c r="Z3308" i="1"/>
  <c r="CC6670" i="1"/>
  <c r="CC8670" i="1"/>
  <c r="CC7466" i="1"/>
  <c r="Z4350" i="1"/>
  <c r="CC5317" i="1"/>
  <c r="CC6080" i="1"/>
  <c r="Z2924" i="1"/>
  <c r="Z753" i="1"/>
  <c r="Z645" i="1"/>
  <c r="Z1083" i="1"/>
  <c r="Z1399" i="1"/>
  <c r="Z1744" i="1"/>
  <c r="Z2253" i="1"/>
  <c r="Z2619" i="1"/>
  <c r="Z2691" i="1"/>
  <c r="Z2712" i="1"/>
  <c r="Z4017" i="1"/>
  <c r="Z4161" i="1"/>
  <c r="Z4990" i="1"/>
  <c r="Z4909" i="1"/>
  <c r="CC6082" i="1"/>
  <c r="CC5986" i="1"/>
  <c r="CC6538" i="1"/>
  <c r="CC5412" i="1"/>
  <c r="CC5374" i="1"/>
  <c r="Z4224" i="1"/>
  <c r="Z993" i="1"/>
  <c r="Z4264" i="1"/>
  <c r="Z3388" i="1"/>
  <c r="Z5461" i="1"/>
  <c r="CC9791" i="1"/>
  <c r="CC5588" i="1"/>
  <c r="Z1252" i="1"/>
  <c r="Z1205" i="1"/>
  <c r="Z3725" i="1"/>
  <c r="Z5053" i="1"/>
  <c r="Z5446" i="1"/>
  <c r="CC5074" i="1"/>
  <c r="Z892" i="1"/>
  <c r="CC8262" i="1"/>
  <c r="Z1728" i="1"/>
  <c r="Z2972" i="1"/>
  <c r="CC7334" i="1"/>
  <c r="Z2487" i="1"/>
  <c r="Z865" i="1"/>
  <c r="Z1803" i="1"/>
  <c r="Z4322" i="1"/>
  <c r="CC8282" i="1"/>
  <c r="Z2901" i="1"/>
  <c r="Z2816" i="1"/>
  <c r="CC7228" i="1"/>
  <c r="CC7265" i="1"/>
  <c r="CC6256" i="1"/>
  <c r="Z873" i="1"/>
  <c r="Z724" i="1"/>
  <c r="Z1173" i="1"/>
  <c r="Z1607" i="1"/>
  <c r="Z1527" i="1"/>
  <c r="Z1967" i="1"/>
  <c r="Z2225" i="1"/>
  <c r="Z3033" i="1"/>
  <c r="Z3408" i="1"/>
  <c r="Z3087" i="1"/>
  <c r="Z3877" i="1"/>
  <c r="Z5341" i="1"/>
  <c r="Z3552" i="1"/>
  <c r="CC7093" i="1"/>
  <c r="CC8502" i="1"/>
  <c r="CC5173" i="1"/>
  <c r="CC7758" i="1"/>
  <c r="Z5244" i="1"/>
  <c r="Z3881" i="1"/>
  <c r="CC5552" i="1"/>
  <c r="CC5564" i="1"/>
  <c r="CC6814" i="1"/>
  <c r="CC5140" i="1"/>
  <c r="Z1899" i="1"/>
  <c r="CC6448" i="1"/>
  <c r="CC5708" i="1"/>
  <c r="CC6962" i="1"/>
  <c r="CC7566" i="1"/>
  <c r="Z4060" i="1"/>
  <c r="Z1115" i="1"/>
  <c r="Z5072" i="1"/>
  <c r="Z789" i="1"/>
  <c r="Z1227" i="1"/>
  <c r="Z956" i="1"/>
  <c r="Z2187" i="1"/>
  <c r="Z2463" i="1"/>
  <c r="Z3111" i="1"/>
  <c r="Z3120" i="1"/>
  <c r="Z3633" i="1"/>
  <c r="Z4365" i="1"/>
  <c r="Z5144" i="1"/>
  <c r="Z5373" i="1"/>
  <c r="CC5090" i="1"/>
  <c r="CC8586" i="1"/>
  <c r="CC5128" i="1"/>
  <c r="CC6770" i="1"/>
  <c r="Z2953" i="1"/>
  <c r="Z613" i="1"/>
  <c r="Z4178" i="1"/>
  <c r="Z3015" i="1"/>
  <c r="Z5032" i="1"/>
  <c r="CC5910" i="1"/>
  <c r="CC5237" i="1"/>
  <c r="CC6496" i="1"/>
  <c r="CC7429" i="1"/>
  <c r="CC6914" i="1"/>
  <c r="Z4418" i="1"/>
  <c r="CC6304" i="1"/>
  <c r="CC8462" i="1"/>
  <c r="CC5104" i="1"/>
  <c r="CC6574" i="1"/>
  <c r="Z4129" i="1"/>
  <c r="Z4068" i="1"/>
  <c r="Z2353" i="1"/>
  <c r="CC7180" i="1"/>
  <c r="CC6890" i="1"/>
  <c r="CC6722" i="1"/>
  <c r="Z4145" i="1"/>
  <c r="CC5486" i="1"/>
  <c r="Z1956" i="1"/>
  <c r="Z749" i="1"/>
  <c r="Z2755" i="1"/>
  <c r="Z1183" i="1"/>
  <c r="Z2211" i="1"/>
  <c r="Z2417" i="1"/>
  <c r="Z2788" i="1"/>
  <c r="Z2653" i="1"/>
  <c r="Z3676" i="1"/>
  <c r="Z3753" i="1"/>
  <c r="Z4370" i="1"/>
  <c r="CC5438" i="1"/>
  <c r="CC5832" i="1"/>
  <c r="CC6501" i="1"/>
  <c r="CC6866" i="1"/>
  <c r="CC6772" i="1"/>
  <c r="CC5556" i="1"/>
  <c r="Z2095" i="1"/>
  <c r="Z1364" i="1"/>
  <c r="Z1771" i="1"/>
  <c r="Z4536" i="1"/>
  <c r="CC7722" i="1"/>
  <c r="Z1004" i="1"/>
  <c r="Z2273" i="1"/>
  <c r="Z717" i="1"/>
  <c r="Z1327" i="1"/>
  <c r="Z900" i="1"/>
  <c r="Z1152" i="1"/>
  <c r="Z1447" i="1"/>
  <c r="Z2579" i="1"/>
  <c r="Z2209" i="1"/>
  <c r="Z2032" i="1"/>
  <c r="Z2985" i="1"/>
  <c r="Z3080" i="1"/>
  <c r="Z4117" i="1"/>
  <c r="Z4209" i="1"/>
  <c r="Z4704" i="1"/>
  <c r="CC5457" i="1"/>
  <c r="Z4790" i="1"/>
  <c r="CC8526" i="1"/>
  <c r="CC6885" i="1"/>
  <c r="CC5772" i="1"/>
  <c r="CC6862" i="1"/>
  <c r="CC5364" i="1"/>
  <c r="Z1888" i="1"/>
  <c r="CC9577" i="1"/>
  <c r="Z2759" i="1"/>
  <c r="Z801" i="1"/>
  <c r="Z4872" i="1"/>
  <c r="Z4012" i="1"/>
  <c r="CC6130" i="1"/>
  <c r="Z5444" i="1"/>
  <c r="Z4108" i="1"/>
  <c r="Z2223" i="1"/>
  <c r="Z908" i="1"/>
  <c r="CC6352" i="1"/>
  <c r="CC5949" i="1"/>
  <c r="Z2739" i="1"/>
  <c r="Z1244" i="1"/>
  <c r="CC7248" i="1"/>
  <c r="CC6058" i="1"/>
  <c r="CC6288" i="1"/>
  <c r="Z1591" i="1"/>
  <c r="CC7054" i="1"/>
  <c r="Z3157" i="1"/>
  <c r="CC8358" i="1"/>
  <c r="CC5304" i="1"/>
  <c r="CC7614" i="1"/>
  <c r="Z4654" i="1"/>
  <c r="Z3901" i="1"/>
  <c r="Z5125" i="1"/>
  <c r="CC5106" i="1"/>
  <c r="Z4398" i="1"/>
  <c r="Z2316" i="1"/>
  <c r="Z1071" i="1"/>
  <c r="Z1064" i="1"/>
  <c r="Z736" i="1"/>
  <c r="Z972" i="1"/>
  <c r="Z1057" i="1"/>
  <c r="Z745" i="1"/>
  <c r="Z1316" i="1"/>
  <c r="Z1723" i="1"/>
  <c r="Z1931" i="1"/>
  <c r="Z2631" i="1"/>
  <c r="Z3440" i="1"/>
  <c r="Z3908" i="1"/>
  <c r="Z4152" i="1"/>
  <c r="Z4702" i="1"/>
  <c r="Z4740" i="1"/>
  <c r="CC5536" i="1"/>
  <c r="CC5756" i="1"/>
  <c r="CC5204" i="1"/>
  <c r="CC6213" i="1"/>
  <c r="Z4093" i="1"/>
  <c r="Z1837" i="1"/>
  <c r="Z1579" i="1"/>
  <c r="Z3053" i="1"/>
  <c r="Z4982" i="1"/>
  <c r="Z1595" i="1"/>
  <c r="Z1491" i="1"/>
  <c r="Z1959" i="1"/>
  <c r="Z2103" i="1"/>
  <c r="Z1861" i="1"/>
  <c r="Z2639" i="1"/>
  <c r="Z2853" i="1"/>
  <c r="Z2817" i="1"/>
  <c r="Z3572" i="1"/>
  <c r="Z2827" i="1"/>
  <c r="Z4752" i="1"/>
  <c r="Z4526" i="1"/>
  <c r="CC5348" i="1"/>
  <c r="CC8598" i="1"/>
  <c r="CC6034" i="1"/>
  <c r="CC6497" i="1"/>
  <c r="Z3079" i="1"/>
  <c r="Z649" i="1"/>
  <c r="CC8442" i="1"/>
  <c r="CC5781" i="1"/>
  <c r="CC5342" i="1"/>
  <c r="Z1519" i="1"/>
  <c r="Z765" i="1"/>
  <c r="Z1879" i="1"/>
  <c r="Z2709" i="1"/>
  <c r="Z3396" i="1"/>
  <c r="Z3680" i="1"/>
  <c r="Z4032" i="1"/>
  <c r="Z5472" i="1"/>
  <c r="CC6516" i="1"/>
  <c r="Z5308" i="1"/>
  <c r="CC5314" i="1"/>
  <c r="Z4413" i="1"/>
  <c r="Z3071" i="1"/>
  <c r="Z657" i="1"/>
  <c r="Z3593" i="1"/>
  <c r="CC8366" i="1"/>
  <c r="Z2436" i="1"/>
  <c r="Z617" i="1"/>
  <c r="Z2196" i="1"/>
  <c r="Z1901" i="1"/>
  <c r="Z2684" i="1"/>
  <c r="Z3128" i="1"/>
  <c r="Z3489" i="1"/>
  <c r="Z4202" i="1"/>
  <c r="Z4946" i="1"/>
  <c r="Z4678" i="1"/>
  <c r="Z4884" i="1"/>
  <c r="CC8030" i="1"/>
  <c r="CC8318" i="1"/>
  <c r="CC5844" i="1"/>
  <c r="CC5629" i="1"/>
  <c r="Z4286" i="1"/>
  <c r="Z1671" i="1"/>
  <c r="Z3240" i="1"/>
  <c r="CC6693" i="1"/>
  <c r="Z1567" i="1"/>
  <c r="Z723" i="1"/>
  <c r="Z1067" i="1"/>
  <c r="Z812" i="1"/>
  <c r="Z1200" i="1"/>
  <c r="Z1487" i="1"/>
  <c r="Z1423" i="1"/>
  <c r="Z1687" i="1"/>
  <c r="Z1913" i="1"/>
  <c r="Z2703" i="1"/>
  <c r="Z3107" i="1"/>
  <c r="Z3785" i="1"/>
  <c r="Z3789" i="1"/>
  <c r="Z4069" i="1"/>
  <c r="Z5172" i="1"/>
  <c r="Z4816" i="1"/>
  <c r="CC5821" i="1"/>
  <c r="CC6988" i="1"/>
  <c r="CC6521" i="1"/>
  <c r="CC5232" i="1"/>
  <c r="CC5605" i="1"/>
  <c r="Z5021" i="1"/>
  <c r="Z1795" i="1"/>
  <c r="CC5705" i="1"/>
  <c r="CC6709" i="1"/>
  <c r="CC6718" i="1"/>
  <c r="CC6400" i="1"/>
  <c r="Z2509" i="1"/>
  <c r="Z1840" i="1"/>
  <c r="Z3837" i="1"/>
  <c r="CC8382" i="1"/>
  <c r="CC6152" i="1"/>
  <c r="CC5444" i="1"/>
  <c r="CC6705" i="1"/>
  <c r="Z4765" i="1"/>
  <c r="Z1346" i="1"/>
  <c r="Z677" i="1"/>
  <c r="Z596" i="1"/>
  <c r="Z1160" i="1"/>
  <c r="Z1496" i="1"/>
  <c r="Z2053" i="1"/>
  <c r="Z1915" i="1"/>
  <c r="Z2615" i="1"/>
  <c r="Z3020" i="1"/>
  <c r="Z3045" i="1"/>
  <c r="Z3461" i="1"/>
  <c r="Z5184" i="1"/>
  <c r="Z5240" i="1"/>
  <c r="Z4440" i="1"/>
  <c r="CC6424" i="1"/>
  <c r="CC5785" i="1"/>
  <c r="CC5676" i="1"/>
  <c r="CC8058" i="1"/>
  <c r="CC5904" i="1"/>
  <c r="Z2591" i="1"/>
  <c r="Z3257" i="1"/>
  <c r="Z4417" i="1"/>
  <c r="Z5185" i="1"/>
  <c r="CC9769" i="1"/>
  <c r="CC9049" i="1"/>
  <c r="Z1555" i="1"/>
  <c r="Z4768" i="1"/>
  <c r="CC7812" i="1"/>
  <c r="CC9961" i="1"/>
  <c r="CC6240" i="1"/>
  <c r="CC5901" i="1"/>
  <c r="CC6996" i="1"/>
  <c r="Z709" i="1"/>
  <c r="Z1434" i="1"/>
  <c r="Z1455" i="1"/>
  <c r="Z1855" i="1"/>
  <c r="Z1696" i="1"/>
  <c r="Z2321" i="1"/>
  <c r="Z2577" i="1"/>
  <c r="Z2707" i="1"/>
  <c r="Z2927" i="1"/>
  <c r="Z4065" i="1"/>
  <c r="Z4340" i="1"/>
  <c r="CC5142" i="1"/>
  <c r="Z4081" i="1"/>
  <c r="CC8214" i="1"/>
  <c r="CC6357" i="1"/>
  <c r="CC7470" i="1"/>
  <c r="CC6032" i="1"/>
  <c r="Z5076" i="1"/>
  <c r="CC6724" i="1"/>
  <c r="CC6114" i="1"/>
  <c r="CC5981" i="1"/>
  <c r="Z4864" i="1"/>
  <c r="Z3205" i="1"/>
  <c r="CC7237" i="1"/>
  <c r="CC8454" i="1"/>
  <c r="CC5984" i="1"/>
  <c r="Z4714" i="1"/>
  <c r="Z4810" i="1"/>
  <c r="Z693" i="1"/>
  <c r="Z637" i="1"/>
  <c r="Z872" i="1"/>
  <c r="Z1099" i="1"/>
  <c r="Z1911" i="1"/>
  <c r="Z2332" i="1"/>
  <c r="Z2655" i="1"/>
  <c r="Z3059" i="1"/>
  <c r="Z2983" i="1"/>
  <c r="Z4100" i="1"/>
  <c r="Z4225" i="1"/>
  <c r="Z5056" i="1"/>
  <c r="CC5632" i="1"/>
  <c r="CC8298" i="1"/>
  <c r="Z5506" i="1"/>
  <c r="CC6333" i="1"/>
  <c r="Z2360" i="1"/>
  <c r="Z1631" i="1"/>
  <c r="Z5064" i="1"/>
  <c r="Z2749" i="1"/>
  <c r="CC5792" i="1"/>
  <c r="CC5328" i="1"/>
  <c r="CC5776" i="1"/>
  <c r="CC8186" i="1"/>
  <c r="Z4813" i="1"/>
  <c r="Z3604" i="1"/>
  <c r="CC6949" i="1"/>
  <c r="CC7342" i="1"/>
  <c r="CC8174" i="1"/>
  <c r="CC5528" i="1"/>
  <c r="CC5816" i="1"/>
  <c r="Z2689" i="1"/>
  <c r="Z581" i="1"/>
  <c r="Z2021" i="1"/>
  <c r="CC5460" i="1"/>
  <c r="CC6237" i="1"/>
  <c r="CC7946" i="1"/>
  <c r="Z5069" i="1"/>
  <c r="CC5252" i="1"/>
  <c r="CC5197" i="1"/>
  <c r="Z1225" i="1"/>
  <c r="CC9023" i="1"/>
  <c r="Z740" i="1"/>
  <c r="Z585" i="1"/>
  <c r="Z1292" i="1"/>
  <c r="Z2531" i="1"/>
  <c r="Z2468" i="1"/>
  <c r="Z2420" i="1"/>
  <c r="Z3023" i="1"/>
  <c r="Z2997" i="1"/>
  <c r="Z4346" i="1"/>
  <c r="Z5078" i="1"/>
  <c r="CC6054" i="1"/>
  <c r="CC6578" i="1"/>
  <c r="CC8538" i="1"/>
  <c r="CC6341" i="1"/>
  <c r="CC6541" i="1"/>
  <c r="Z5376" i="1"/>
  <c r="Z2569" i="1"/>
  <c r="Z1812" i="1"/>
  <c r="Z3027" i="1"/>
  <c r="Z4504" i="1"/>
  <c r="Z688" i="1"/>
  <c r="Z1735" i="1"/>
  <c r="Z773" i="1"/>
  <c r="Z696" i="1"/>
  <c r="Z1751" i="1"/>
  <c r="Z985" i="1"/>
  <c r="Z1324" i="1"/>
  <c r="Z1516" i="1"/>
  <c r="Z1905" i="1"/>
  <c r="Z1721" i="1"/>
  <c r="Z2605" i="1"/>
  <c r="Z2808" i="1"/>
  <c r="Z3152" i="1"/>
  <c r="Z4221" i="1"/>
  <c r="Z4584" i="1"/>
  <c r="Z5474" i="1"/>
  <c r="Z3448" i="1"/>
  <c r="CC8238" i="1"/>
  <c r="CC5245" i="1"/>
  <c r="Z5492" i="1"/>
  <c r="CC6526" i="1"/>
  <c r="Z5245" i="1"/>
  <c r="Z641" i="1"/>
  <c r="CC9660" i="1"/>
  <c r="Z761" i="1"/>
  <c r="Z3140" i="1"/>
  <c r="Z1103" i="1"/>
  <c r="CC5473" i="1"/>
  <c r="CC7018" i="1"/>
  <c r="CC5336" i="1"/>
  <c r="CC7914" i="1"/>
  <c r="CC5092" i="1"/>
  <c r="Z3652" i="1"/>
  <c r="Z2001" i="1"/>
  <c r="Z1105" i="1"/>
  <c r="Z1007" i="1"/>
  <c r="CC9887" i="1"/>
  <c r="Z580" i="1"/>
  <c r="Z5424" i="1"/>
  <c r="Z1503" i="1"/>
  <c r="CC6309" i="1"/>
  <c r="CC6674" i="1"/>
  <c r="CC5857" i="1"/>
  <c r="Z2309" i="1"/>
  <c r="Z689" i="1"/>
  <c r="CC5169" i="1"/>
  <c r="CC6376" i="1"/>
  <c r="CC7594" i="1"/>
  <c r="CC6144" i="1"/>
  <c r="CC7182" i="1"/>
  <c r="CC5700" i="1"/>
  <c r="Z3584" i="1"/>
  <c r="Z1841" i="1"/>
  <c r="Z5321" i="1"/>
  <c r="Z3309" i="1"/>
  <c r="Z1511" i="1"/>
  <c r="Z757" i="1"/>
  <c r="Z589" i="1"/>
  <c r="Z1204" i="1"/>
  <c r="Z2283" i="1"/>
  <c r="Z2379" i="1"/>
  <c r="Z2449" i="1"/>
  <c r="Z3252" i="1"/>
  <c r="Z3624" i="1"/>
  <c r="Z3964" i="1"/>
  <c r="Z4302" i="1"/>
  <c r="Z4934" i="1"/>
  <c r="Z5057" i="1"/>
  <c r="CC7006" i="1"/>
  <c r="Z4906" i="1"/>
  <c r="CC7314" i="1"/>
  <c r="Z4944" i="1"/>
  <c r="Z2068" i="1"/>
  <c r="Z1179" i="1"/>
  <c r="Z4926" i="1"/>
  <c r="Z4672" i="1"/>
  <c r="Z1431" i="1"/>
  <c r="Z1587" i="1"/>
  <c r="Z2215" i="1"/>
  <c r="Z1733" i="1"/>
  <c r="Z1845" i="1"/>
  <c r="Z2324" i="1"/>
  <c r="Z3037" i="1"/>
  <c r="Z2805" i="1"/>
  <c r="Z3119" i="1"/>
  <c r="Z3973" i="1"/>
  <c r="Z4329" i="1"/>
  <c r="Z3757" i="1"/>
  <c r="Z4785" i="1"/>
  <c r="CC5316" i="1"/>
  <c r="CC8310" i="1"/>
  <c r="Z5350" i="1"/>
  <c r="CC7373" i="1"/>
  <c r="CC5189" i="1"/>
  <c r="CC6520" i="1"/>
  <c r="CC7934" i="1"/>
  <c r="CC6708" i="1"/>
  <c r="CC5825" i="1"/>
  <c r="Z2112" i="1"/>
  <c r="Z1240" i="1"/>
  <c r="Z2660" i="1"/>
  <c r="Z2721" i="1"/>
  <c r="Z3689" i="1"/>
  <c r="Z3984" i="1"/>
  <c r="Z4632" i="1"/>
  <c r="Z4245" i="1"/>
  <c r="CC7982" i="1"/>
  <c r="Z5408" i="1"/>
  <c r="Z2931" i="1"/>
  <c r="Z3925" i="1"/>
  <c r="Z913" i="1"/>
  <c r="Z4861" i="1"/>
  <c r="Z813" i="1"/>
  <c r="Z629" i="1"/>
  <c r="Z1117" i="1"/>
  <c r="Z2435" i="1"/>
  <c r="Z2385" i="1"/>
  <c r="Z2507" i="1"/>
  <c r="Z3131" i="1"/>
  <c r="Z3241" i="1"/>
  <c r="Z3868" i="1"/>
  <c r="Z5512" i="1"/>
  <c r="Z4801" i="1"/>
  <c r="CC5680" i="1"/>
  <c r="CC5269" i="1"/>
  <c r="CC7502" i="1"/>
  <c r="CC5150" i="1"/>
  <c r="CC5493" i="1"/>
  <c r="Z4281" i="1"/>
  <c r="Z1835" i="1"/>
  <c r="Z3800" i="1"/>
  <c r="Z4004" i="1"/>
  <c r="Z1603" i="1"/>
  <c r="Z860" i="1"/>
  <c r="Z1363" i="1"/>
  <c r="Z771" i="1"/>
  <c r="Z1531" i="1"/>
  <c r="Z1089" i="1"/>
  <c r="Z1925" i="1"/>
  <c r="Z2016" i="1"/>
  <c r="Z2199" i="1"/>
  <c r="Z2496" i="1"/>
  <c r="Z2937" i="1"/>
  <c r="Z3636" i="1"/>
  <c r="Z3704" i="1"/>
  <c r="Z4341" i="1"/>
  <c r="Z5526" i="1"/>
  <c r="Z5462" i="1"/>
  <c r="CC6042" i="1"/>
  <c r="CC5250" i="1"/>
  <c r="CC5432" i="1"/>
  <c r="Z5544" i="1"/>
  <c r="CC6477" i="1"/>
  <c r="Z4753" i="1"/>
  <c r="CC8394" i="1"/>
  <c r="CC6125" i="1"/>
  <c r="CC5218" i="1"/>
  <c r="CC6134" i="1"/>
  <c r="Z3537" i="1"/>
  <c r="Z1592" i="1"/>
  <c r="Z4293" i="1"/>
  <c r="CC6066" i="1"/>
  <c r="CC5362" i="1"/>
  <c r="CC8070" i="1"/>
  <c r="CC5186" i="1"/>
  <c r="Z1216" i="1"/>
  <c r="Z1651" i="1"/>
  <c r="Z577" i="1"/>
  <c r="Z800" i="1"/>
  <c r="Z1261" i="1"/>
  <c r="Z1987" i="1"/>
  <c r="Z2627" i="1"/>
  <c r="Z2171" i="1"/>
  <c r="Z2465" i="1"/>
  <c r="Z2819" i="1"/>
  <c r="Z3324" i="1"/>
  <c r="Z3221" i="1"/>
  <c r="Z4469" i="1"/>
  <c r="Z5390" i="1"/>
  <c r="Z4720" i="1"/>
  <c r="CC5744" i="1"/>
  <c r="CC6232" i="1"/>
  <c r="CC6753" i="1"/>
  <c r="Z3665" i="1"/>
  <c r="CC7770" i="1"/>
  <c r="Z2651" i="1"/>
  <c r="Z2119" i="1"/>
  <c r="CC9852" i="1"/>
  <c r="CC6984" i="1"/>
  <c r="CC5824" i="1"/>
  <c r="Z2456" i="1"/>
  <c r="Z3116" i="1"/>
  <c r="Z859" i="1"/>
  <c r="Z2092" i="1"/>
  <c r="Z2989" i="1"/>
  <c r="Z5176" i="1"/>
  <c r="CC5624" i="1"/>
  <c r="Z1943" i="1"/>
  <c r="Z975" i="1"/>
  <c r="Z1359" i="1"/>
  <c r="Z3032" i="1"/>
  <c r="Z4549" i="1"/>
  <c r="CC5636" i="1"/>
  <c r="Z924" i="1"/>
  <c r="Z3773" i="1"/>
  <c r="Z4453" i="1"/>
  <c r="Z5190" i="1"/>
  <c r="Z1269" i="1"/>
  <c r="Z2259" i="1"/>
  <c r="Z5110" i="1"/>
  <c r="CC5600" i="1"/>
  <c r="CC7674" i="1"/>
  <c r="Z5254" i="1"/>
  <c r="Z2139" i="1"/>
  <c r="Z776" i="1"/>
  <c r="Z1028" i="1"/>
  <c r="Z1891" i="1"/>
  <c r="Z2987" i="1"/>
  <c r="Z4456" i="1"/>
  <c r="CC6604" i="1"/>
  <c r="CC8406" i="1"/>
  <c r="Z2975" i="1"/>
  <c r="CC6257" i="1"/>
  <c r="CC6285" i="1"/>
  <c r="Z2427" i="1"/>
  <c r="Z3653" i="1"/>
  <c r="CC6088" i="1"/>
  <c r="CC7494" i="1"/>
  <c r="Z848" i="1"/>
  <c r="Z1769" i="1"/>
  <c r="Z2856" i="1"/>
  <c r="Z4622" i="1"/>
  <c r="CC6628" i="1"/>
  <c r="CC7200" i="1"/>
  <c r="Z2307" i="1"/>
  <c r="CC10057" i="1"/>
  <c r="CC6564" i="1"/>
  <c r="CC6432" i="1"/>
  <c r="CC8202" i="1"/>
  <c r="Z3143" i="1"/>
  <c r="Z2491" i="1"/>
  <c r="Z4781" i="1"/>
  <c r="Z3164" i="1"/>
  <c r="Z1544" i="1"/>
  <c r="Z3717" i="1"/>
  <c r="Z999" i="1"/>
  <c r="CC7530" i="1"/>
  <c r="Z2471" i="1"/>
  <c r="Z2731" i="1"/>
  <c r="Z5365" i="1"/>
  <c r="Z3801" i="1"/>
  <c r="Z1143" i="1"/>
  <c r="Z2521" i="1"/>
  <c r="Z5557" i="1"/>
  <c r="CC5160" i="1"/>
  <c r="Z4728" i="1"/>
  <c r="CC6086" i="1"/>
  <c r="Z4649" i="1"/>
  <c r="Z1045" i="1"/>
  <c r="CC5829" i="1"/>
  <c r="CC5729" i="1"/>
  <c r="CC7045" i="1"/>
  <c r="Z817" i="1"/>
  <c r="Z1563" i="1"/>
  <c r="Z1340" i="1"/>
  <c r="Z2079" i="1"/>
  <c r="Z2063" i="1"/>
  <c r="Z2075" i="1"/>
  <c r="Z2783" i="1"/>
  <c r="Z2589" i="1"/>
  <c r="Z3228" i="1"/>
  <c r="Z3860" i="1"/>
  <c r="Z4166" i="1"/>
  <c r="Z5288" i="1"/>
  <c r="CC6280" i="1"/>
  <c r="CC7104" i="1"/>
  <c r="CC6485" i="1"/>
  <c r="CC6732" i="1"/>
  <c r="CC5508" i="1"/>
  <c r="Z3640" i="1"/>
  <c r="CC6160" i="1"/>
  <c r="CC6473" i="1"/>
  <c r="CC7430" i="1"/>
  <c r="CC6353" i="1"/>
  <c r="Z4080" i="1"/>
  <c r="Z1963" i="1"/>
  <c r="CC8166" i="1"/>
  <c r="CC6141" i="1"/>
  <c r="Z4141" i="1"/>
  <c r="Z4788" i="1"/>
  <c r="Z681" i="1"/>
  <c r="Z961" i="1"/>
  <c r="Z1095" i="1"/>
  <c r="Z2251" i="1"/>
  <c r="Z1999" i="1"/>
  <c r="Z2369" i="1"/>
  <c r="Z2824" i="1"/>
  <c r="Z3372" i="1"/>
  <c r="Z3208" i="1"/>
  <c r="Z4334" i="1"/>
  <c r="Z4298" i="1"/>
  <c r="Z5114" i="1"/>
  <c r="CC7152" i="1"/>
  <c r="CC6756" i="1"/>
  <c r="CC5869" i="1"/>
  <c r="Z5152" i="1"/>
  <c r="Z1351" i="1"/>
  <c r="Z1571" i="1"/>
  <c r="Z875" i="1"/>
  <c r="Z4454" i="1"/>
  <c r="Z5438" i="1"/>
  <c r="CC5470" i="1"/>
  <c r="CC5990" i="1"/>
  <c r="CC6780" i="1"/>
  <c r="Z4213" i="1"/>
  <c r="Z1643" i="1"/>
  <c r="CC6698" i="1"/>
  <c r="CC5677" i="1"/>
  <c r="CC8106" i="1"/>
  <c r="Z4705" i="1"/>
  <c r="Z2544" i="1"/>
  <c r="Z627" i="1"/>
  <c r="Z3336" i="1"/>
  <c r="CC7084" i="1"/>
  <c r="CC7202" i="1"/>
  <c r="CC8094" i="1"/>
  <c r="CC6281" i="1"/>
  <c r="Z2747" i="1"/>
  <c r="Z2423" i="1"/>
  <c r="Z1471" i="1"/>
  <c r="Z797" i="1"/>
  <c r="Z1021" i="1"/>
  <c r="Z2133" i="1"/>
  <c r="Z2048" i="1"/>
  <c r="Z2928" i="1"/>
  <c r="Z2545" i="1"/>
  <c r="Z3385" i="1"/>
  <c r="Z4073" i="1"/>
  <c r="Z4966" i="1"/>
  <c r="Z5505" i="1"/>
  <c r="CC6580" i="1"/>
  <c r="CC8250" i="1"/>
  <c r="CC6269" i="1"/>
  <c r="CC5768" i="1"/>
  <c r="CC6093" i="1"/>
  <c r="Z2292" i="1"/>
  <c r="Z1560" i="1"/>
  <c r="Z3956" i="1"/>
  <c r="CC5285" i="1"/>
  <c r="Z605" i="1"/>
  <c r="Z1684" i="1"/>
  <c r="Z729" i="1"/>
  <c r="Z936" i="1"/>
  <c r="Z733" i="1"/>
  <c r="Z1375" i="1"/>
  <c r="Z1539" i="1"/>
  <c r="Z1776" i="1"/>
  <c r="Z1933" i="1"/>
  <c r="Z1903" i="1"/>
  <c r="Z2264" i="1"/>
  <c r="Z3168" i="1"/>
  <c r="Z3969" i="1"/>
  <c r="Z4128" i="1"/>
  <c r="Z4980" i="1"/>
  <c r="Z5270" i="1"/>
  <c r="Z3916" i="1"/>
  <c r="CC6925" i="1"/>
  <c r="CC7102" i="1"/>
  <c r="Z4045" i="1"/>
  <c r="CC7926" i="1"/>
  <c r="CC6245" i="1"/>
  <c r="Z4125" i="1"/>
  <c r="Z1193" i="1"/>
  <c r="Z3741" i="1"/>
  <c r="Z1821" i="1"/>
  <c r="CC6900" i="1"/>
  <c r="CC8558" i="1"/>
  <c r="CC6164" i="1"/>
  <c r="CC7626" i="1"/>
  <c r="CC6198" i="1"/>
  <c r="Z1815" i="1"/>
  <c r="Z1017" i="1"/>
  <c r="CC9948" i="1"/>
  <c r="CC6926" i="1"/>
  <c r="Z2499" i="1"/>
  <c r="Z5437" i="1"/>
  <c r="Z2452" i="1"/>
  <c r="Z2168" i="1"/>
  <c r="Z4558" i="1"/>
  <c r="CC5254" i="1"/>
  <c r="CC7140" i="1"/>
  <c r="Z2519" i="1"/>
  <c r="Z5326" i="1"/>
  <c r="Z1495" i="1"/>
  <c r="Z685" i="1"/>
  <c r="Z3737" i="1"/>
  <c r="CC6360" i="1"/>
  <c r="Z2024" i="1"/>
  <c r="Z2475" i="1"/>
  <c r="CC5653" i="1"/>
  <c r="Z4462" i="1"/>
  <c r="Z2723" i="1"/>
  <c r="Z5302" i="1"/>
  <c r="CC7289" i="1"/>
  <c r="Z3297" i="1"/>
  <c r="CC9625" i="1"/>
  <c r="Z1575" i="1"/>
  <c r="Z621" i="1"/>
  <c r="Z3047" i="1"/>
  <c r="CC7132" i="1"/>
  <c r="Z2077" i="1"/>
  <c r="Z4369" i="1"/>
  <c r="CC6532" i="1"/>
  <c r="Z2641" i="1"/>
  <c r="Z4685" i="1"/>
  <c r="Z2304" i="1"/>
  <c r="CC6261" i="1"/>
  <c r="CC6874" i="1"/>
  <c r="CC6613" i="1"/>
  <c r="CC7421" i="1"/>
  <c r="Z2447" i="1"/>
  <c r="Z1044" i="1"/>
  <c r="Z4576" i="1"/>
  <c r="CC5533" i="1"/>
  <c r="CC6652" i="1"/>
  <c r="CC6766" i="1"/>
  <c r="CC6730" i="1"/>
  <c r="Z4637" i="1"/>
  <c r="CC5909" i="1"/>
  <c r="CC5221" i="1"/>
  <c r="Z3337" i="1"/>
  <c r="Z5320" i="1"/>
  <c r="Z5013" i="1"/>
  <c r="Z3321" i="1"/>
  <c r="Z2395" i="1"/>
  <c r="Z633" i="1"/>
  <c r="Z713" i="1"/>
  <c r="Z1388" i="1"/>
  <c r="Z2339" i="1"/>
  <c r="Z2567" i="1"/>
  <c r="Z2919" i="1"/>
  <c r="Z3192" i="1"/>
  <c r="Z3585" i="1"/>
  <c r="Z4589" i="1"/>
  <c r="Z4510" i="1"/>
  <c r="Z4840" i="1"/>
  <c r="CC6657" i="1"/>
  <c r="CC8634" i="1"/>
  <c r="CC5837" i="1"/>
  <c r="CC7121" i="1"/>
  <c r="Z1951" i="1"/>
  <c r="Z1460" i="1"/>
  <c r="Z1623" i="1"/>
  <c r="Z4973" i="1"/>
  <c r="Z1362" i="1"/>
  <c r="Z1659" i="1"/>
  <c r="Z1655" i="1"/>
  <c r="Z1972" i="1"/>
  <c r="Z1863" i="1"/>
  <c r="Z2708" i="1"/>
  <c r="Z3129" i="1"/>
  <c r="Z3075" i="1"/>
  <c r="Z3141" i="1"/>
  <c r="Z4480" i="1"/>
  <c r="Z5290" i="1"/>
  <c r="Z4121" i="1"/>
  <c r="Z5374" i="1"/>
  <c r="CC7270" i="1"/>
  <c r="CC5581" i="1"/>
  <c r="CC5576" i="1"/>
  <c r="Z1289" i="1"/>
  <c r="CC5422" i="1"/>
  <c r="Z5297" i="1"/>
  <c r="CC6413" i="1"/>
  <c r="CC5557" i="1"/>
  <c r="Z4613" i="1"/>
  <c r="Z832" i="1"/>
  <c r="Z1864" i="1"/>
  <c r="Z2443" i="1"/>
  <c r="Z2535" i="1"/>
  <c r="Z3496" i="1"/>
  <c r="Z3521" i="1"/>
  <c r="Z4886" i="1"/>
  <c r="Z4645" i="1"/>
  <c r="Z5458" i="1"/>
  <c r="CC5604" i="1"/>
  <c r="Z1480" i="1"/>
  <c r="Z1535" i="1"/>
  <c r="Z4393" i="1"/>
  <c r="Z1065" i="1"/>
  <c r="Z4250" i="1"/>
  <c r="Z1611" i="1"/>
  <c r="Z1992" i="1"/>
  <c r="Z1847" i="1"/>
  <c r="Z2033" i="1"/>
  <c r="Z2245" i="1"/>
  <c r="Z3145" i="1"/>
  <c r="Z4176" i="1"/>
  <c r="Z4374" i="1"/>
  <c r="Z4717" i="1"/>
  <c r="Z5293" i="1"/>
  <c r="Z5261" i="1"/>
  <c r="CC6554" i="1"/>
  <c r="CC5122" i="1"/>
  <c r="CC5458" i="1"/>
  <c r="CC7962" i="1"/>
  <c r="CC5409" i="1"/>
  <c r="Z2761" i="1"/>
  <c r="Z1709" i="1"/>
  <c r="Z5101" i="1"/>
  <c r="Z5018" i="1"/>
  <c r="Z2387" i="1"/>
  <c r="Z1275" i="1"/>
  <c r="Z1920" i="1"/>
  <c r="Z885" i="1"/>
  <c r="Z1627" i="1"/>
  <c r="Z1009" i="1"/>
  <c r="Z1703" i="1"/>
  <c r="Z2483" i="1"/>
  <c r="Z1664" i="1"/>
  <c r="Z2769" i="1"/>
  <c r="Z2797" i="1"/>
  <c r="Z2979" i="1"/>
  <c r="Z3136" i="1"/>
  <c r="Z4285" i="1"/>
  <c r="Z4252" i="1"/>
  <c r="Z4924" i="1"/>
  <c r="CC7150" i="1"/>
  <c r="CC6829" i="1"/>
  <c r="CC7058" i="1"/>
  <c r="CC7950" i="1"/>
  <c r="Z4597" i="1"/>
  <c r="Z5389" i="1"/>
  <c r="CC7850" i="1"/>
  <c r="CC8078" i="1"/>
  <c r="CC5773" i="1"/>
  <c r="CC5433" i="1"/>
  <c r="Z5453" i="1"/>
  <c r="Z799" i="1"/>
  <c r="CC5864" i="1"/>
  <c r="Z2287" i="1"/>
  <c r="Z5208" i="1"/>
  <c r="CC7008" i="1"/>
  <c r="CC7036" i="1"/>
  <c r="CC5942" i="1"/>
  <c r="CC7782" i="1"/>
  <c r="Z4297" i="1"/>
  <c r="Z2327" i="1"/>
  <c r="Z721" i="1"/>
  <c r="Z1019" i="1"/>
  <c r="Z1372" i="1"/>
  <c r="Z1148" i="1"/>
  <c r="Z2293" i="1"/>
  <c r="Z2439" i="1"/>
  <c r="Z2404" i="1"/>
  <c r="Z2561" i="1"/>
  <c r="Z3577" i="1"/>
  <c r="Z3937" i="1"/>
  <c r="Z4742" i="1"/>
  <c r="Z5117" i="1"/>
  <c r="CC5518" i="1"/>
  <c r="Z5464" i="1"/>
  <c r="CC8414" i="1"/>
  <c r="CC5266" i="1"/>
  <c r="CC7482" i="1"/>
  <c r="CC6045" i="1"/>
  <c r="Z2115" i="1"/>
  <c r="CC9935" i="1"/>
  <c r="CC6312" i="1"/>
  <c r="Z1459" i="1"/>
  <c r="Z2528" i="1"/>
  <c r="CC7562" i="1"/>
  <c r="Z1303" i="1"/>
  <c r="Z1647" i="1"/>
  <c r="Z2185" i="1"/>
  <c r="Z4185" i="1"/>
  <c r="CC5520" i="1"/>
  <c r="CC6329" i="1"/>
  <c r="Z4430" i="1"/>
  <c r="Z632" i="1"/>
  <c r="Z3123" i="1"/>
  <c r="CC6852" i="1"/>
  <c r="Z2319" i="1"/>
  <c r="CC7898" i="1"/>
  <c r="Z1807" i="1"/>
  <c r="Z1144" i="1"/>
  <c r="Z748" i="1"/>
  <c r="Z1288" i="1"/>
  <c r="Z2247" i="1"/>
  <c r="Z2771" i="1"/>
  <c r="Z4197" i="1"/>
  <c r="CC5521" i="1"/>
  <c r="CC5390" i="1"/>
  <c r="CC6365" i="1"/>
  <c r="Z1800" i="1"/>
  <c r="CC6853" i="1"/>
  <c r="Z1523" i="1"/>
  <c r="Z1543" i="1"/>
  <c r="Z2744" i="1"/>
  <c r="Z4406" i="1"/>
  <c r="Z4849" i="1"/>
  <c r="CC6877" i="1"/>
  <c r="CC6328" i="1"/>
  <c r="CC7106" i="1"/>
  <c r="CC5496" i="1"/>
  <c r="Z5188" i="1"/>
  <c r="CC6096" i="1"/>
  <c r="Z2401" i="1"/>
  <c r="CC7041" i="1"/>
  <c r="CC6602" i="1"/>
  <c r="Z592" i="1"/>
  <c r="Z640" i="1"/>
  <c r="Z2984" i="1"/>
  <c r="Z2859" i="1"/>
  <c r="CC5329" i="1"/>
  <c r="CC5780" i="1"/>
  <c r="CC7125" i="1"/>
  <c r="Z836" i="1"/>
  <c r="Z857" i="1"/>
  <c r="Z1468" i="1"/>
  <c r="Z1458" i="1"/>
  <c r="Z2269" i="1"/>
  <c r="Z1975" i="1"/>
  <c r="Z2829" i="1"/>
  <c r="Z2388" i="1"/>
  <c r="Z3532" i="1"/>
  <c r="Z3540" i="1"/>
  <c r="Z4501" i="1"/>
  <c r="CC5256" i="1"/>
  <c r="CC7042" i="1"/>
  <c r="CC5326" i="1"/>
  <c r="CC6609" i="1"/>
  <c r="CC5609" i="1"/>
  <c r="CC6530" i="1"/>
  <c r="Z2889" i="1"/>
  <c r="CC8490" i="1"/>
  <c r="CC5922" i="1"/>
  <c r="CC5797" i="1"/>
  <c r="Z4148" i="1"/>
  <c r="Z1412" i="1"/>
  <c r="CC5481" i="1"/>
  <c r="CC6561" i="1"/>
  <c r="CC5217" i="1"/>
  <c r="Z1418" i="1"/>
  <c r="Z700" i="1"/>
  <c r="Z987" i="1"/>
  <c r="Z1109" i="1"/>
  <c r="Z1927" i="1"/>
  <c r="Z2205" i="1"/>
  <c r="Z2727" i="1"/>
  <c r="Z2775" i="1"/>
  <c r="Z3433" i="1"/>
  <c r="Z4020" i="1"/>
  <c r="Z5226" i="1"/>
  <c r="Z4657" i="1"/>
  <c r="CC6958" i="1"/>
  <c r="CC6140" i="1"/>
  <c r="Z4432" i="1"/>
  <c r="Z1745" i="1"/>
  <c r="Z1180" i="1"/>
  <c r="Z4208" i="1"/>
  <c r="CC5656" i="1"/>
  <c r="CC5648" i="1"/>
  <c r="CC5202" i="1"/>
  <c r="CC7197" i="1"/>
  <c r="Z4624" i="1"/>
  <c r="Z1479" i="1"/>
  <c r="CC5372" i="1"/>
  <c r="CC5724" i="1"/>
  <c r="CC7818" i="1"/>
  <c r="Z4925" i="1"/>
  <c r="Z1968" i="1"/>
  <c r="Z997" i="1"/>
  <c r="Z4954" i="1"/>
  <c r="CC8550" i="1"/>
  <c r="CC6188" i="1"/>
  <c r="CC7806" i="1"/>
  <c r="Z4405" i="1"/>
  <c r="Z4274" i="1"/>
  <c r="Z625" i="1"/>
  <c r="Z1507" i="1"/>
  <c r="Z597" i="1"/>
  <c r="Z1559" i="1"/>
  <c r="Z2303" i="1"/>
  <c r="Z2516" i="1"/>
  <c r="Z2571" i="1"/>
  <c r="Z3260" i="1"/>
  <c r="Z3921" i="1"/>
  <c r="CC5141" i="1"/>
  <c r="Z4278" i="1"/>
  <c r="CC5728" i="1"/>
  <c r="CC6948" i="1"/>
  <c r="CC7646" i="1"/>
  <c r="CC6480" i="1"/>
  <c r="Z5480" i="1"/>
  <c r="Z4025" i="1"/>
  <c r="Z2936" i="1"/>
  <c r="Z652" i="1"/>
  <c r="Z1983" i="1"/>
  <c r="Z4173" i="1"/>
  <c r="Z648" i="1"/>
  <c r="Z1852" i="1"/>
  <c r="Z653" i="1"/>
  <c r="Z991" i="1"/>
  <c r="Z881" i="1"/>
  <c r="Z1547" i="1"/>
  <c r="Z1635" i="1"/>
  <c r="Z852" i="1"/>
  <c r="Z2284" i="1"/>
  <c r="Z2541" i="1"/>
  <c r="Z2592" i="1"/>
  <c r="Z3500" i="1"/>
  <c r="Z3813" i="1"/>
  <c r="Z3929" i="1"/>
  <c r="Z4353" i="1"/>
  <c r="CC5081" i="1"/>
  <c r="Z5514" i="1"/>
  <c r="CC6010" i="1"/>
  <c r="CC8570" i="1"/>
  <c r="CC5298" i="1"/>
  <c r="CC7638" i="1"/>
  <c r="CC5917" i="1"/>
  <c r="Z2855" i="1"/>
  <c r="Z1161" i="1"/>
  <c r="Z4600" i="1"/>
  <c r="Z1512" i="1"/>
  <c r="CC7706" i="1"/>
  <c r="CC8270" i="1"/>
  <c r="CC7137" i="1"/>
  <c r="CC6176" i="1"/>
  <c r="CC5888" i="1"/>
  <c r="Z3349" i="1"/>
  <c r="Z5353" i="1"/>
  <c r="Z5249" i="1"/>
  <c r="CC10031" i="1"/>
  <c r="Z584" i="1"/>
  <c r="CC6509" i="1"/>
  <c r="CC8090" i="1"/>
  <c r="Z5344" i="1"/>
  <c r="CC5253" i="1"/>
  <c r="CC5936" i="1"/>
  <c r="Z1483" i="1"/>
  <c r="Z4794" i="1"/>
  <c r="Z5061" i="1"/>
  <c r="Z777" i="1"/>
  <c r="Z1760" i="1"/>
  <c r="Z2347" i="1"/>
  <c r="Z3529" i="1"/>
  <c r="Z5542" i="1"/>
  <c r="CC8346" i="1"/>
  <c r="CC6190" i="1"/>
  <c r="CC5560" i="1"/>
  <c r="Z1887" i="1"/>
  <c r="Z1965" i="1"/>
  <c r="Z2999" i="1"/>
  <c r="Z4052" i="1"/>
  <c r="Z3049" i="1"/>
  <c r="CC5580" i="1"/>
  <c r="Z4021" i="1"/>
  <c r="CC7189" i="1"/>
  <c r="Z2935" i="1"/>
  <c r="Z1314" i="1"/>
  <c r="Z1436" i="1"/>
  <c r="Z1656" i="1"/>
  <c r="Z3728" i="1"/>
  <c r="CC5272" i="1"/>
  <c r="CC7185" i="1"/>
  <c r="Z883" i="1"/>
  <c r="Z2015" i="1"/>
  <c r="Z3740" i="1"/>
  <c r="CC7662" i="1"/>
  <c r="Z600" i="1"/>
  <c r="CC8426" i="1"/>
  <c r="Z853" i="1"/>
  <c r="Z1213" i="1"/>
  <c r="Z2484" i="1"/>
  <c r="Z3289" i="1"/>
  <c r="CC5113" i="1"/>
  <c r="CC6993" i="1"/>
  <c r="Z4970" i="1"/>
  <c r="Z2675" i="1"/>
  <c r="Z2295" i="1"/>
  <c r="Z2795" i="1"/>
  <c r="Z1675" i="1"/>
  <c r="Z3820" i="1"/>
  <c r="Z3296" i="1"/>
  <c r="Z5412" i="1"/>
  <c r="Z4730" i="1"/>
  <c r="CC6897" i="1"/>
  <c r="CC7658" i="1"/>
  <c r="Z3853" i="1"/>
  <c r="CC8618" i="1"/>
  <c r="Z1515" i="1"/>
  <c r="CC6910" i="1"/>
  <c r="Z4870" i="1"/>
  <c r="Z2076" i="1"/>
  <c r="Z3997" i="1"/>
  <c r="CC6062" i="1"/>
  <c r="Z697" i="1"/>
  <c r="Z3048" i="1"/>
  <c r="Z4762" i="1"/>
  <c r="Z3312" i="1"/>
  <c r="Z5116" i="1"/>
  <c r="CC6128" i="1"/>
  <c r="CC6676" i="1"/>
  <c r="Z1192" i="1"/>
  <c r="Z4598" i="1"/>
  <c r="Z2017" i="1"/>
  <c r="CC6622" i="1"/>
  <c r="CC6189" i="1"/>
  <c r="CC5720" i="1"/>
  <c r="CC6209" i="1"/>
  <c r="CC5752" i="1"/>
  <c r="Z5370" i="1"/>
  <c r="Z1129" i="1"/>
  <c r="Z1984" i="1"/>
  <c r="CC5584" i="1"/>
  <c r="Z701" i="1"/>
  <c r="Z996" i="1"/>
  <c r="Z2151" i="1"/>
  <c r="Z2299" i="1"/>
  <c r="Z2583" i="1"/>
  <c r="Z2729" i="1"/>
  <c r="Z3365" i="1"/>
  <c r="Z3693" i="1"/>
  <c r="Z5005" i="1"/>
  <c r="Z4517" i="1"/>
  <c r="Z4865" i="1"/>
  <c r="CC5845" i="1"/>
  <c r="CC8138" i="1"/>
  <c r="CC7790" i="1"/>
  <c r="CC6342" i="1"/>
  <c r="CC5684" i="1"/>
  <c r="Z3468" i="1"/>
  <c r="Z725" i="1"/>
  <c r="Z2967" i="1"/>
  <c r="Z741" i="1"/>
  <c r="Z1131" i="1"/>
  <c r="Z1279" i="1"/>
  <c r="Z1831" i="1"/>
  <c r="Z1757" i="1"/>
  <c r="Z1979" i="1"/>
  <c r="Z2301" i="1"/>
  <c r="Z2433" i="1"/>
  <c r="Z2539" i="1"/>
  <c r="Z3144" i="1"/>
  <c r="Z3705" i="1"/>
  <c r="Z4233" i="1"/>
  <c r="Z4261" i="1"/>
  <c r="Z5008" i="1"/>
  <c r="Z3692" i="1"/>
  <c r="CC7802" i="1"/>
  <c r="CC7998" i="1"/>
  <c r="Z2843" i="1"/>
  <c r="Z3093" i="1"/>
  <c r="CC8666" i="1"/>
  <c r="Z4552" i="1"/>
  <c r="CC7410" i="1"/>
  <c r="Z2155" i="1"/>
  <c r="Z788" i="1"/>
  <c r="Z2167" i="1"/>
  <c r="Z3072" i="1"/>
  <c r="Z3109" i="1"/>
  <c r="Z3788" i="1"/>
  <c r="Z4528" i="1"/>
  <c r="Z4272" i="1"/>
  <c r="Z4945" i="1"/>
  <c r="Z2915" i="1"/>
  <c r="Z2237" i="1"/>
  <c r="Z2083" i="1"/>
  <c r="Z5426" i="1"/>
  <c r="Z2877" i="1"/>
  <c r="Z1386" i="1"/>
  <c r="Z809" i="1"/>
  <c r="Z612" i="1"/>
  <c r="Z2232" i="1"/>
  <c r="Z2679" i="1"/>
  <c r="Z3085" i="1"/>
  <c r="Z3600" i="1"/>
  <c r="Z4309" i="1"/>
  <c r="Z4358" i="1"/>
  <c r="Z4565" i="1"/>
  <c r="Z5469" i="1"/>
  <c r="CC5962" i="1"/>
  <c r="CC6844" i="1"/>
  <c r="CC5612" i="1"/>
  <c r="CC6449" i="1"/>
  <c r="CC5938" i="1"/>
  <c r="Z3081" i="1"/>
  <c r="Z5338" i="1"/>
  <c r="Z737" i="1"/>
  <c r="Z673" i="1"/>
  <c r="Z1035" i="1"/>
  <c r="Z728" i="1"/>
  <c r="Z825" i="1"/>
  <c r="Z1338" i="1"/>
  <c r="Z1619" i="1"/>
  <c r="Z1767" i="1"/>
  <c r="Z2007" i="1"/>
  <c r="Z2391" i="1"/>
  <c r="Z2235" i="1"/>
  <c r="Z3180" i="1"/>
  <c r="Z2949" i="1"/>
  <c r="Z3949" i="1"/>
  <c r="Z4960" i="1"/>
  <c r="Z4344" i="1"/>
  <c r="CC5704" i="1"/>
  <c r="CC6182" i="1"/>
  <c r="CC6938" i="1"/>
  <c r="Z5358" i="1"/>
  <c r="CC6621" i="1"/>
  <c r="Z3985" i="1"/>
  <c r="Z4269" i="1"/>
  <c r="CC6014" i="1"/>
  <c r="CC5396" i="1"/>
  <c r="CC5801" i="1"/>
  <c r="Z3805" i="1"/>
  <c r="Z3384" i="1"/>
  <c r="Z604" i="1"/>
  <c r="Z833" i="1"/>
  <c r="Z2764" i="1"/>
  <c r="CC5965" i="1"/>
  <c r="CC5872" i="1"/>
  <c r="CC7044" i="1"/>
  <c r="CC8126" i="1"/>
  <c r="CC6637" i="1"/>
  <c r="CC6401" i="1"/>
  <c r="CC5732" i="1"/>
  <c r="Z3481" i="1"/>
  <c r="Z609" i="1"/>
  <c r="Z573" i="1"/>
  <c r="Z933" i="1"/>
  <c r="Z1444" i="1"/>
  <c r="Z1823" i="1"/>
  <c r="Z1953" i="1"/>
  <c r="Z2547" i="1"/>
  <c r="Z2963" i="1"/>
  <c r="Z2663" i="1"/>
  <c r="Z3772" i="1"/>
  <c r="Z4357" i="1"/>
  <c r="Z4896" i="1"/>
  <c r="Z4488" i="1"/>
  <c r="CC5696" i="1"/>
  <c r="CC8042" i="1"/>
  <c r="Z5478" i="1"/>
  <c r="CC6233" i="1"/>
  <c r="CC6429" i="1"/>
  <c r="Z4249" i="1"/>
  <c r="Z2792" i="1"/>
  <c r="CC9913" i="1"/>
  <c r="Z2181" i="1"/>
  <c r="CC9647" i="1"/>
  <c r="CC9708" i="1"/>
  <c r="CC5877" i="1"/>
  <c r="Z1853" i="1"/>
  <c r="Z1781" i="1"/>
  <c r="Z4502" i="1"/>
  <c r="CC6612" i="1"/>
  <c r="Z5485" i="1"/>
  <c r="CC5425" i="1"/>
  <c r="CC7518" i="1"/>
  <c r="Z971" i="1"/>
  <c r="Z3441" i="1"/>
  <c r="CC5930" i="1"/>
  <c r="Z4226" i="1"/>
  <c r="Z1996" i="1"/>
  <c r="Z1528" i="1"/>
  <c r="Z4858" i="1"/>
  <c r="CC6916" i="1"/>
  <c r="CC6849" i="1"/>
  <c r="CC6901" i="1"/>
  <c r="CC7188" i="1"/>
  <c r="Z889" i="1"/>
  <c r="Z1615" i="1"/>
  <c r="Z1712" i="1"/>
  <c r="Z1576" i="1"/>
  <c r="Z2207" i="1"/>
  <c r="Z2557" i="1"/>
  <c r="Z2976" i="1"/>
  <c r="Z2711" i="1"/>
  <c r="Z3135" i="1"/>
  <c r="Z3617" i="1"/>
  <c r="CC5313" i="1"/>
  <c r="CC5224" i="1"/>
  <c r="CC5361" i="1"/>
  <c r="CC7154" i="1"/>
  <c r="CC8046" i="1"/>
  <c r="CC5973" i="1"/>
  <c r="Z2699" i="1"/>
  <c r="CC5978" i="1"/>
  <c r="CC5809" i="1"/>
  <c r="CC7257" i="1"/>
  <c r="CC5492" i="1"/>
  <c r="Z1259" i="1"/>
  <c r="Z805" i="1"/>
  <c r="Z5541" i="1"/>
  <c r="CC7886" i="1"/>
  <c r="CC6842" i="1"/>
  <c r="CC7854" i="1"/>
  <c r="CC5464" i="1"/>
  <c r="Z1583" i="1"/>
  <c r="Z675" i="1"/>
  <c r="Z1020" i="1"/>
  <c r="Z1235" i="1"/>
  <c r="Z1944" i="1"/>
  <c r="Z2603" i="1"/>
  <c r="Z1960" i="1"/>
  <c r="Z2872" i="1"/>
  <c r="Z3301" i="1"/>
  <c r="Z4190" i="1"/>
  <c r="Z4897" i="1"/>
  <c r="Z5197" i="1"/>
  <c r="CC6106" i="1"/>
  <c r="CC7333" i="1"/>
  <c r="CC6818" i="1"/>
  <c r="Z4606" i="1"/>
  <c r="Z785" i="1"/>
  <c r="Z2411" i="1"/>
  <c r="Z2587" i="1"/>
  <c r="Z5041" i="1"/>
  <c r="Z5220" i="1"/>
  <c r="Z5166" i="1"/>
  <c r="Z5396" i="1"/>
  <c r="CC5800" i="1"/>
  <c r="CC7830" i="1"/>
  <c r="Z5533" i="1"/>
  <c r="Z575" i="1"/>
  <c r="Z5109" i="1"/>
  <c r="CC5876" i="1"/>
  <c r="Z5156" i="1"/>
  <c r="CC6021" i="1"/>
  <c r="Z4957" i="1"/>
  <c r="CC7381" i="1"/>
  <c r="Z1935" i="1"/>
  <c r="CC6122" i="1"/>
  <c r="CC6669" i="1"/>
  <c r="Z3977" i="1"/>
  <c r="CC6000" i="1"/>
  <c r="CC6472" i="1"/>
  <c r="Z839" i="1"/>
  <c r="Z3024" i="1"/>
  <c r="Z1867" i="1"/>
  <c r="Z820" i="1"/>
  <c r="Z2027" i="1"/>
  <c r="Z1892" i="1"/>
  <c r="Z2552" i="1"/>
  <c r="Z2635" i="1"/>
  <c r="Z3833" i="1"/>
  <c r="Z3776" i="1"/>
  <c r="Z5280" i="1"/>
  <c r="Z5473" i="1"/>
  <c r="CC6056" i="1"/>
  <c r="CC6293" i="1"/>
  <c r="CC5672" i="1"/>
  <c r="Z4621" i="1"/>
  <c r="CC5914" i="1"/>
  <c r="Z2903" i="1"/>
  <c r="CC7994" i="1"/>
  <c r="Z1410" i="1"/>
  <c r="Z3011" i="1"/>
  <c r="Z4669" i="1"/>
  <c r="Z1012" i="1"/>
  <c r="Z2372" i="1"/>
  <c r="Z593" i="1"/>
  <c r="Z1011" i="1"/>
  <c r="Z665" i="1"/>
  <c r="Z1599" i="1"/>
  <c r="Z2029" i="1"/>
  <c r="Z2231" i="1"/>
  <c r="Z2135" i="1"/>
  <c r="Z2807" i="1"/>
  <c r="Z2941" i="1"/>
  <c r="Z3724" i="1"/>
  <c r="Z3553" i="1"/>
  <c r="Z4317" i="1"/>
  <c r="Z4478" i="1"/>
  <c r="Z4218" i="1"/>
  <c r="CC6456" i="1"/>
  <c r="CC7694" i="1"/>
  <c r="CC5749" i="1"/>
  <c r="CC5660" i="1"/>
  <c r="CC5540" i="1"/>
  <c r="Z2555" i="1"/>
  <c r="Z2665" i="1"/>
  <c r="Z5128" i="1"/>
  <c r="Z4200" i="1"/>
  <c r="CC6108" i="1"/>
  <c r="CC7610" i="1"/>
  <c r="CC7454" i="1"/>
  <c r="CC6005" i="1"/>
  <c r="CC5997" i="1"/>
  <c r="Z3352" i="1"/>
  <c r="Z1499" i="1"/>
  <c r="Z4696" i="1"/>
  <c r="CC5400" i="1"/>
  <c r="Z5081" i="1"/>
  <c r="Z1348" i="1"/>
  <c r="CC10044" i="1"/>
  <c r="Z2179" i="1"/>
  <c r="Z4404" i="1"/>
  <c r="CC6412" i="1"/>
  <c r="CC9564" i="1"/>
  <c r="CC8142" i="1"/>
  <c r="Z1442" i="1"/>
  <c r="Z4680" i="1"/>
  <c r="CC5156" i="1"/>
  <c r="CC6216" i="1"/>
  <c r="Z756" i="1"/>
  <c r="Z4848" i="1"/>
  <c r="Z1663" i="1"/>
  <c r="Z2055" i="1"/>
  <c r="CC5944" i="1"/>
  <c r="CC7908" i="1"/>
  <c r="CC9951" i="1"/>
  <c r="CC9828" i="1"/>
  <c r="CC9277" i="1"/>
  <c r="CC9801" i="1"/>
  <c r="CC9949" i="1"/>
  <c r="CC9147" i="1"/>
  <c r="CC10056" i="1"/>
  <c r="CC9069" i="1"/>
  <c r="CC10065" i="1"/>
  <c r="CC9986" i="1"/>
  <c r="CC10019" i="1"/>
  <c r="CC8806" i="1"/>
  <c r="CC7668" i="1"/>
  <c r="CC8986" i="1"/>
  <c r="CC9958" i="1"/>
  <c r="CC10047" i="1"/>
  <c r="CC9443" i="1"/>
  <c r="CC8834" i="1"/>
  <c r="CC8966" i="1"/>
  <c r="CC9465" i="1"/>
  <c r="CC10050" i="1"/>
  <c r="CC7657" i="1"/>
  <c r="CC9709" i="1"/>
  <c r="CC8408" i="1"/>
  <c r="CC9396" i="1"/>
  <c r="CC9924" i="1"/>
  <c r="CC9827" i="1"/>
  <c r="CC8899" i="1"/>
  <c r="CC9744" i="1"/>
  <c r="CC9875" i="1"/>
  <c r="CC9359" i="1"/>
  <c r="CC9094" i="1"/>
  <c r="CC8089" i="1"/>
  <c r="CC8139" i="1"/>
  <c r="CC9325" i="1"/>
  <c r="CC9025" i="1"/>
  <c r="CC9897" i="1"/>
  <c r="CC10042" i="1"/>
  <c r="CC9999" i="1"/>
  <c r="CC9213" i="1"/>
  <c r="CC9482" i="1"/>
  <c r="CC9663" i="1"/>
  <c r="CC10051" i="1"/>
  <c r="CC8807" i="1"/>
  <c r="CC8328" i="1"/>
  <c r="CC9696" i="1"/>
  <c r="CC9517" i="1"/>
  <c r="CC8449" i="1"/>
  <c r="CC10012" i="1"/>
  <c r="CC9600" i="1"/>
  <c r="CC6680" i="1"/>
  <c r="CC9561" i="1"/>
  <c r="CC7072" i="1"/>
  <c r="CC9991" i="1"/>
  <c r="CC9849" i="1"/>
  <c r="CC8384" i="1"/>
  <c r="CC9966" i="1"/>
  <c r="CC9238" i="1"/>
  <c r="CC8820" i="1"/>
  <c r="CC9674" i="1"/>
  <c r="CC9011" i="1"/>
  <c r="CC8592" i="1"/>
  <c r="CC8699" i="1"/>
  <c r="CC9753" i="1"/>
  <c r="CC9360" i="1"/>
  <c r="CC9225" i="1"/>
  <c r="CC9347" i="1"/>
  <c r="CC8032" i="1"/>
  <c r="CC8934" i="1"/>
  <c r="CC8484" i="1"/>
  <c r="CC10045" i="1"/>
  <c r="CC10005" i="1"/>
  <c r="CC9242" i="1"/>
  <c r="CC8777" i="1"/>
  <c r="CC8520" i="1"/>
  <c r="CC9398" i="1"/>
  <c r="CC9909" i="1"/>
  <c r="CC9530" i="1"/>
  <c r="CC9622" i="1"/>
  <c r="CC9303" i="1"/>
  <c r="CC8504" i="1"/>
  <c r="CC8573" i="1"/>
  <c r="CC9491" i="1"/>
  <c r="CC9914" i="1"/>
  <c r="CC9190" i="1"/>
  <c r="CC7729" i="1"/>
  <c r="CC10034" i="1"/>
  <c r="CC10025" i="1"/>
  <c r="CC9264" i="1"/>
  <c r="CC9442" i="1"/>
  <c r="CC9946" i="1"/>
  <c r="CC10038" i="1"/>
  <c r="CC10059" i="1"/>
  <c r="CC9003" i="1"/>
  <c r="CC9959" i="1"/>
  <c r="CC8161" i="1"/>
  <c r="CC8243" i="1"/>
  <c r="CC9276" i="1"/>
  <c r="CC8292" i="1"/>
  <c r="CC9669" i="1"/>
  <c r="CC9299" i="1"/>
  <c r="CC9503" i="1"/>
  <c r="CC9321" i="1"/>
  <c r="CC9418" i="1"/>
  <c r="CC9063" i="1"/>
  <c r="CC8767" i="1"/>
  <c r="CC8742" i="1"/>
  <c r="CC7190" i="1"/>
  <c r="CC6933" i="1"/>
  <c r="CC5616" i="1"/>
  <c r="CC5083" i="1"/>
  <c r="CC6235" i="1"/>
  <c r="Z3988" i="1"/>
  <c r="CC6110" i="1"/>
  <c r="Z5468" i="1"/>
  <c r="Z2446" i="1"/>
  <c r="CC6167" i="1"/>
  <c r="Z4631" i="1"/>
  <c r="Z1912" i="1"/>
  <c r="CC8895" i="1"/>
  <c r="Z1726" i="1"/>
  <c r="CC7665" i="1"/>
  <c r="CC7531" i="1"/>
  <c r="Z3232" i="1"/>
  <c r="CC5366" i="1"/>
  <c r="Z2317" i="1"/>
  <c r="CC8274" i="1"/>
  <c r="Z4983" i="1"/>
  <c r="Z4301" i="1"/>
  <c r="Z3866" i="1"/>
  <c r="Z3410" i="1"/>
  <c r="Z1217" i="1"/>
  <c r="Z3370" i="1"/>
  <c r="CC6211" i="1"/>
  <c r="CC9523" i="1"/>
  <c r="CC6909" i="1"/>
  <c r="Z1107" i="1"/>
  <c r="CC7133" i="1"/>
  <c r="Z3556" i="1"/>
  <c r="Z4744" i="1"/>
  <c r="Z3220" i="1"/>
  <c r="Z3061" i="1"/>
  <c r="CC7652" i="1"/>
  <c r="Z3751" i="1"/>
  <c r="Z2290" i="1"/>
  <c r="CC8933" i="1"/>
  <c r="Z4767" i="1"/>
  <c r="Z850" i="1"/>
  <c r="CC8300" i="1"/>
  <c r="CC6369" i="1"/>
  <c r="CC8002" i="1"/>
  <c r="CC5297" i="1"/>
  <c r="CC9039" i="1"/>
  <c r="CC5181" i="1"/>
  <c r="CC7310" i="1"/>
  <c r="Z5515" i="1"/>
  <c r="Z1034" i="1"/>
  <c r="Z1609" i="1"/>
  <c r="CC6470" i="1"/>
  <c r="Z4360" i="1"/>
  <c r="CC8417" i="1"/>
  <c r="CC8823" i="1"/>
  <c r="Z4854" i="1"/>
  <c r="Z981" i="1"/>
  <c r="CC9394" i="1"/>
  <c r="CC7120" i="1"/>
  <c r="CC9102" i="1"/>
  <c r="Z4234" i="1"/>
  <c r="Z2800" i="1"/>
  <c r="Z679" i="1"/>
  <c r="Z3212" i="1"/>
  <c r="CC8494" i="1"/>
  <c r="Z610" i="1"/>
  <c r="Z3450" i="1"/>
  <c r="CC6127" i="1"/>
  <c r="CC5802" i="1"/>
  <c r="CC6148" i="1"/>
  <c r="Z2201" i="1"/>
  <c r="Z1854" i="1"/>
  <c r="CC8081" i="1"/>
  <c r="CC6855" i="1"/>
  <c r="Z5016" i="1"/>
  <c r="CC7343" i="1"/>
  <c r="CC8653" i="1"/>
  <c r="CC8608" i="1"/>
  <c r="CC8973" i="1"/>
  <c r="CC8734" i="1"/>
  <c r="CC8219" i="1"/>
  <c r="Z4763" i="1"/>
  <c r="Z2479" i="1"/>
  <c r="CC8156" i="1"/>
  <c r="Z4607" i="1"/>
  <c r="Z3270" i="1"/>
  <c r="Z2136" i="1"/>
  <c r="CC8331" i="1"/>
  <c r="Z1284" i="1"/>
  <c r="CC6105" i="1"/>
  <c r="Z1263" i="1"/>
  <c r="Z2785" i="1"/>
  <c r="Z1336" i="1"/>
  <c r="Z1886" i="1"/>
  <c r="Z4497" i="1"/>
  <c r="Z2094" i="1"/>
  <c r="CC9160" i="1"/>
  <c r="Z5272" i="1"/>
  <c r="Z1394" i="1"/>
  <c r="CC6217" i="1"/>
  <c r="Z2813" i="1"/>
  <c r="Z2793" i="1"/>
  <c r="Z806" i="1"/>
  <c r="Z2801" i="1"/>
  <c r="Z4796" i="1"/>
  <c r="CC5602" i="1"/>
  <c r="CC9837" i="1"/>
  <c r="CC9641" i="1"/>
  <c r="CC7541" i="1"/>
  <c r="Z4186" i="1"/>
  <c r="Z722" i="1"/>
  <c r="CC6181" i="1"/>
  <c r="Z2678" i="1"/>
  <c r="Z5496" i="1"/>
  <c r="Z1146" i="1"/>
  <c r="CC9868" i="1"/>
  <c r="CC6179" i="1"/>
  <c r="Z1277" i="1"/>
  <c r="Z2242" i="1"/>
  <c r="CC6726" i="1"/>
  <c r="Z931" i="1"/>
  <c r="CC6359" i="1"/>
  <c r="CC6003" i="1"/>
  <c r="CC5827" i="1"/>
  <c r="CC7300" i="1"/>
  <c r="CC5360" i="1"/>
  <c r="CC8350" i="1"/>
  <c r="CC8476" i="1"/>
  <c r="CC5229" i="1"/>
  <c r="CC9797" i="1"/>
  <c r="CC6856" i="1"/>
  <c r="CC9452" i="1"/>
  <c r="CC6403" i="1"/>
  <c r="Z3688" i="1"/>
  <c r="Z1422" i="1"/>
  <c r="CC8077" i="1"/>
  <c r="Z3486" i="1"/>
  <c r="Z1907" i="1"/>
  <c r="CC6798" i="1"/>
  <c r="Z2752" i="1"/>
  <c r="CC8942" i="1"/>
  <c r="CC8493" i="1"/>
  <c r="CC9339" i="1"/>
  <c r="CC6828" i="1"/>
  <c r="Z3516" i="1"/>
  <c r="CC5260" i="1"/>
  <c r="Z2183" i="1"/>
  <c r="CC9372" i="1"/>
  <c r="CC8319" i="1"/>
  <c r="Z2107" i="1"/>
  <c r="CC5455" i="1"/>
  <c r="CC8204" i="1"/>
  <c r="CC7671" i="1"/>
  <c r="Z5559" i="1"/>
  <c r="Z752" i="1"/>
  <c r="Z2564" i="1"/>
  <c r="CC8083" i="1"/>
  <c r="CC9496" i="1"/>
  <c r="CC5487" i="1"/>
  <c r="CC5571" i="1"/>
  <c r="Z3641" i="1"/>
  <c r="Z4527" i="1"/>
  <c r="Z2851" i="1"/>
  <c r="Z1686" i="1"/>
  <c r="CC9448" i="1"/>
  <c r="CC5826" i="1"/>
  <c r="CC9610" i="1"/>
  <c r="CC8258" i="1"/>
  <c r="CC8910" i="1"/>
  <c r="CC10032" i="1"/>
  <c r="CC9993" i="1"/>
  <c r="CC10071" i="1"/>
  <c r="CC8616" i="1"/>
  <c r="CC9120" i="1"/>
  <c r="CC9168" i="1"/>
  <c r="CC9010" i="1"/>
  <c r="CC9130" i="1"/>
  <c r="CC8715" i="1"/>
  <c r="CC9960" i="1"/>
  <c r="CC8555" i="1"/>
  <c r="Z3034" i="1"/>
  <c r="Z4320" i="1"/>
  <c r="Z3698" i="1"/>
  <c r="CC9611" i="1"/>
  <c r="Z5015" i="1"/>
  <c r="Z4075" i="1"/>
  <c r="Z1917" i="1"/>
  <c r="Z3161" i="1"/>
  <c r="CC5239" i="1"/>
  <c r="Z3182" i="1"/>
  <c r="Z758" i="1"/>
  <c r="Z2974" i="1"/>
  <c r="Z1191" i="1"/>
  <c r="Z4602" i="1"/>
  <c r="CC8457" i="1"/>
  <c r="CC7483" i="1"/>
  <c r="CC8076" i="1"/>
  <c r="Z3892" i="1"/>
  <c r="Z2252" i="1"/>
  <c r="Z2791" i="1"/>
  <c r="Z2962" i="1"/>
  <c r="Z5279" i="1"/>
  <c r="CC5579" i="1"/>
  <c r="CC5427" i="1"/>
  <c r="Z3056" i="1"/>
  <c r="CC7396" i="1"/>
  <c r="CC8241" i="1"/>
  <c r="Z947" i="1"/>
  <c r="Z2233" i="1"/>
  <c r="Z2117" i="1"/>
  <c r="CC5718" i="1"/>
  <c r="Z4219" i="1"/>
  <c r="CC8261" i="1"/>
  <c r="CC9103" i="1"/>
  <c r="CC6831" i="1"/>
  <c r="CC9697" i="1"/>
  <c r="Z638" i="1"/>
  <c r="Z2568" i="1"/>
  <c r="CC5190" i="1"/>
  <c r="CC5678" i="1"/>
  <c r="CC8612" i="1"/>
  <c r="Z1325" i="1"/>
  <c r="Z2685" i="1"/>
  <c r="Z4700" i="1"/>
  <c r="CC6573" i="1"/>
  <c r="CC5691" i="1"/>
  <c r="CC7846" i="1"/>
  <c r="Z818" i="1"/>
  <c r="Z3528" i="1"/>
  <c r="Z3207" i="1"/>
  <c r="CC6163" i="1"/>
  <c r="CC7007" i="1"/>
  <c r="CC8926" i="1"/>
  <c r="Z616" i="1"/>
  <c r="Z2357" i="1"/>
  <c r="Z2343" i="1"/>
  <c r="Z3274" i="1"/>
  <c r="CC5882" i="1"/>
  <c r="Z4991" i="1"/>
  <c r="Z5479" i="1"/>
  <c r="CC7976" i="1"/>
  <c r="CC8059" i="1"/>
  <c r="Z4187" i="1"/>
  <c r="Z1545" i="1"/>
  <c r="Z2612" i="1"/>
  <c r="Z2922" i="1"/>
  <c r="Z5051" i="1"/>
  <c r="Z1673" i="1"/>
  <c r="Z5080" i="1"/>
  <c r="CC6678" i="1"/>
  <c r="CC7695" i="1"/>
  <c r="CC8018" i="1"/>
  <c r="CC7803" i="1"/>
  <c r="Z755" i="1"/>
  <c r="Z1236" i="1"/>
  <c r="Z2162" i="1"/>
  <c r="Z3659" i="1"/>
  <c r="CC5261" i="1"/>
  <c r="Z4951" i="1"/>
  <c r="CC6451" i="1"/>
  <c r="CC8104" i="1"/>
  <c r="CC6731" i="1"/>
  <c r="CC9816" i="1"/>
  <c r="Z595" i="1"/>
  <c r="CC6051" i="1"/>
  <c r="CC5810" i="1"/>
  <c r="CC6681" i="1"/>
  <c r="CC6077" i="1"/>
  <c r="Z4620" i="1"/>
  <c r="CC9608" i="1"/>
  <c r="Z1402" i="1"/>
  <c r="Z4446" i="1"/>
  <c r="CC6506" i="1"/>
  <c r="CC6159" i="1"/>
  <c r="CC8192" i="1"/>
  <c r="CC7630" i="1"/>
  <c r="Z2361" i="1"/>
  <c r="Z2646" i="1"/>
  <c r="Z2031" i="1"/>
  <c r="Z2192" i="1"/>
  <c r="CC5805" i="1"/>
  <c r="Z4314" i="1"/>
  <c r="CC7191" i="1"/>
  <c r="CC9880" i="1"/>
  <c r="Z2548" i="1"/>
  <c r="Z4411" i="1"/>
  <c r="Z4304" i="1"/>
  <c r="CC6929" i="1"/>
  <c r="Z3661" i="1"/>
  <c r="CC9182" i="1"/>
  <c r="Z898" i="1"/>
  <c r="CC7603" i="1"/>
  <c r="Z1078" i="1"/>
  <c r="Z3718" i="1"/>
  <c r="Z5031" i="1"/>
  <c r="CC8755" i="1"/>
  <c r="CC8794" i="1"/>
  <c r="CC8354" i="1"/>
  <c r="CC8517" i="1"/>
  <c r="CC8675" i="1"/>
  <c r="CC9128" i="1"/>
  <c r="Z5023" i="1"/>
  <c r="Z2696" i="1"/>
  <c r="CC6815" i="1"/>
  <c r="Z5171" i="1"/>
  <c r="Z4416" i="1"/>
  <c r="Z3917" i="1"/>
  <c r="CC8651" i="1"/>
  <c r="Z1556" i="1"/>
  <c r="CC5193" i="1"/>
  <c r="Z4336" i="1"/>
  <c r="CC5291" i="1"/>
  <c r="CC7779" i="1"/>
  <c r="CC9289" i="1"/>
  <c r="Z866" i="1"/>
  <c r="Z3046" i="1"/>
  <c r="Z2428" i="1"/>
  <c r="CC5188" i="1"/>
  <c r="Z4458" i="1"/>
  <c r="Z3452" i="1"/>
  <c r="CC8587" i="1"/>
  <c r="CC9433" i="1"/>
  <c r="Z2910" i="1"/>
  <c r="Z1641" i="1"/>
  <c r="Z4203" i="1"/>
  <c r="Z5150" i="1"/>
  <c r="Z4201" i="1"/>
  <c r="CC5707" i="1"/>
  <c r="CC7799" i="1"/>
  <c r="CC9116" i="1"/>
  <c r="CC9083" i="1"/>
  <c r="Z1298" i="1"/>
  <c r="Z1665" i="1"/>
  <c r="Z1808" i="1"/>
  <c r="Z3874" i="1"/>
  <c r="Z4474" i="1"/>
  <c r="Z3234" i="1"/>
  <c r="CC6547" i="1"/>
  <c r="Z3351" i="1"/>
  <c r="Z4836" i="1"/>
  <c r="CC7229" i="1"/>
  <c r="CC9930" i="1"/>
  <c r="Z1782" i="1"/>
  <c r="Z1441" i="1"/>
  <c r="Z3774" i="1"/>
  <c r="Z3280" i="1"/>
  <c r="CC6201" i="1"/>
  <c r="Z3660" i="1"/>
  <c r="CC7438" i="1"/>
  <c r="CC8630" i="1"/>
  <c r="CC8969" i="1"/>
  <c r="CC7984" i="1"/>
  <c r="Z1198" i="1"/>
  <c r="Z2892" i="1"/>
  <c r="Z3635" i="1"/>
  <c r="Z5520" i="1"/>
  <c r="CC8800" i="1"/>
  <c r="Z1091" i="1"/>
  <c r="Z5309" i="1"/>
  <c r="Z3828" i="1"/>
  <c r="CC6374" i="1"/>
  <c r="CC8004" i="1"/>
  <c r="CC8847" i="1"/>
  <c r="CC9776" i="1"/>
  <c r="Z1448" i="1"/>
  <c r="Z4683" i="1"/>
  <c r="Z1353" i="1"/>
  <c r="Z5148" i="1"/>
  <c r="CC6131" i="1"/>
  <c r="Z3755" i="1"/>
  <c r="CC9436" i="1"/>
  <c r="CC9799" i="1"/>
  <c r="Z861" i="1"/>
  <c r="Z1345" i="1"/>
  <c r="Z2779" i="1"/>
  <c r="Z4311" i="1"/>
  <c r="CC5214" i="1"/>
  <c r="CC6433" i="1"/>
  <c r="CC8928" i="1"/>
  <c r="CC7335" i="1"/>
  <c r="Z2086" i="1"/>
  <c r="Z3768" i="1"/>
  <c r="Z3214" i="1"/>
  <c r="Z4627" i="1"/>
  <c r="CC7243" i="1"/>
  <c r="CC7522" i="1"/>
  <c r="CC7855" i="1"/>
  <c r="CC9091" i="1"/>
  <c r="CC8865" i="1"/>
  <c r="CC8061" i="1"/>
  <c r="Z4691" i="1"/>
  <c r="CC5893" i="1"/>
  <c r="Z5195" i="1"/>
  <c r="CC6850" i="1"/>
  <c r="CC6859" i="1"/>
  <c r="Z5310" i="1"/>
  <c r="CC7170" i="1"/>
  <c r="CC7280" i="1"/>
  <c r="Z986" i="1"/>
  <c r="Z1766" i="1"/>
  <c r="Z918" i="1"/>
  <c r="Z5070" i="1"/>
  <c r="CC5280" i="1"/>
  <c r="CC5806" i="1"/>
  <c r="Z1884" i="1"/>
  <c r="CC7759" i="1"/>
  <c r="CC7601" i="1"/>
  <c r="CC8869" i="1"/>
  <c r="CC8730" i="1"/>
  <c r="CC5565" i="1"/>
  <c r="CC7917" i="1"/>
  <c r="CC6947" i="1"/>
  <c r="Z976" i="1"/>
  <c r="Z4978" i="1"/>
  <c r="Z2407" i="1"/>
  <c r="CC9771" i="1"/>
  <c r="CC9288" i="1"/>
  <c r="CC8609" i="1"/>
  <c r="Z1102" i="1"/>
  <c r="CC9842" i="1"/>
  <c r="CC6199" i="1"/>
  <c r="Z5401" i="1"/>
  <c r="Z1521" i="1"/>
  <c r="Z3495" i="1"/>
  <c r="Z4254" i="1"/>
  <c r="Z1691" i="1"/>
  <c r="CC9644" i="1"/>
  <c r="Z2382" i="1"/>
  <c r="Z3430" i="1"/>
  <c r="CC8023" i="1"/>
  <c r="CC5484" i="1"/>
  <c r="Z1625" i="1"/>
  <c r="CC6803" i="1"/>
  <c r="CC5686" i="1"/>
  <c r="Z2799" i="1"/>
  <c r="CC5774" i="1"/>
  <c r="CC7904" i="1"/>
  <c r="CC7234" i="1"/>
  <c r="CC9013" i="1"/>
  <c r="Z1357" i="1"/>
  <c r="CC6165" i="1"/>
  <c r="CC7816" i="1"/>
  <c r="CC5737" i="1"/>
  <c r="CC9376" i="1"/>
  <c r="Z5430" i="1"/>
  <c r="Z3764" i="1"/>
  <c r="Z3712" i="1"/>
  <c r="CC8540" i="1"/>
  <c r="Z5274" i="1"/>
  <c r="Z3267" i="1"/>
  <c r="CC5975" i="1"/>
  <c r="CC9664" i="1"/>
  <c r="Z1297" i="1"/>
  <c r="Z2835" i="1"/>
  <c r="Z2272" i="1"/>
  <c r="CC5924" i="1"/>
  <c r="Z1542" i="1"/>
  <c r="CC5191" i="1"/>
  <c r="CC8731" i="1"/>
  <c r="Z4835" i="1"/>
  <c r="CC8255" i="1"/>
  <c r="CC8975" i="1"/>
  <c r="Z618" i="1"/>
  <c r="Z1858" i="1"/>
  <c r="Z2349" i="1"/>
  <c r="Z4522" i="1"/>
  <c r="Z3841" i="1"/>
  <c r="CC5783" i="1"/>
  <c r="CC7135" i="1"/>
  <c r="CC7469" i="1"/>
  <c r="CC8224" i="1"/>
  <c r="CC9627" i="1"/>
  <c r="Z1207" i="1"/>
  <c r="Z2925" i="1"/>
  <c r="Z2043" i="1"/>
  <c r="Z5319" i="1"/>
  <c r="Z2768" i="1"/>
  <c r="Z5484" i="1"/>
  <c r="Z3629" i="1"/>
  <c r="CC8961" i="1"/>
  <c r="Z3155" i="1"/>
  <c r="Z2164" i="1"/>
  <c r="Z2913" i="1"/>
  <c r="Z4903" i="1"/>
  <c r="CC6861" i="1"/>
  <c r="CC5177" i="1"/>
  <c r="CC8562" i="1"/>
  <c r="CC9284" i="1"/>
  <c r="Z3028" i="1"/>
  <c r="Z4995" i="1"/>
  <c r="Z5395" i="1"/>
  <c r="Z4333" i="1"/>
  <c r="CC7616" i="1"/>
  <c r="Z823" i="1"/>
  <c r="Z1932" i="1"/>
  <c r="Z1714" i="1"/>
  <c r="Z4506" i="1"/>
  <c r="Z3862" i="1"/>
  <c r="CC6583" i="1"/>
  <c r="CC6330" i="1"/>
  <c r="CC8495" i="1"/>
  <c r="CC9884" i="1"/>
  <c r="CC8365" i="1"/>
  <c r="CC9681" i="1"/>
  <c r="Z1464" i="1"/>
  <c r="Z3679" i="1"/>
  <c r="CC5976" i="1"/>
  <c r="CC8762" i="1"/>
  <c r="CC7667" i="1"/>
  <c r="CC8053" i="1"/>
  <c r="CC7336" i="1"/>
  <c r="Z2038" i="1"/>
  <c r="CC7545" i="1"/>
  <c r="Z662" i="1"/>
  <c r="Z607" i="1"/>
  <c r="CC8114" i="1"/>
  <c r="CC8811" i="1"/>
  <c r="CC8479" i="1"/>
  <c r="Z1233" i="1"/>
  <c r="CC5542" i="1"/>
  <c r="CC5512" i="1"/>
  <c r="CC7049" i="1"/>
  <c r="CC5287" i="1"/>
  <c r="CC7399" i="1"/>
  <c r="CC8398" i="1"/>
  <c r="Z3226" i="1"/>
  <c r="Z3893" i="1"/>
  <c r="Z2066" i="1"/>
  <c r="CC7540" i="1"/>
  <c r="CC6064" i="1"/>
  <c r="CC7043" i="1"/>
  <c r="Z3561" i="1"/>
  <c r="Z1367" i="1"/>
  <c r="CC9235" i="1"/>
  <c r="Z4860" i="1"/>
  <c r="CC9702" i="1"/>
  <c r="Z2297" i="1"/>
  <c r="Z3175" i="1"/>
  <c r="CC9413" i="1"/>
  <c r="Z5227" i="1"/>
  <c r="CC8226" i="1"/>
  <c r="CC6533" i="1"/>
  <c r="CC9832" i="1"/>
  <c r="Z5517" i="1"/>
  <c r="CC8036" i="1"/>
  <c r="CC8206" i="1"/>
  <c r="Z4738" i="1"/>
  <c r="CC8134" i="1"/>
  <c r="CC5426" i="1"/>
  <c r="Z1540" i="1"/>
  <c r="CC6265" i="1"/>
  <c r="CC8714" i="1"/>
  <c r="CC5784" i="1"/>
  <c r="Z1600" i="1"/>
  <c r="Z5510" i="1"/>
  <c r="CC5699" i="1"/>
  <c r="Z4833" i="1"/>
  <c r="CC8332" i="1"/>
  <c r="CC9519" i="1"/>
  <c r="Z1270" i="1"/>
  <c r="Z1445" i="1"/>
  <c r="Z2202" i="1"/>
  <c r="Z4876" i="1"/>
  <c r="Z5301" i="1"/>
  <c r="Z4403" i="1"/>
  <c r="Z4948" i="1"/>
  <c r="CC9309" i="1"/>
  <c r="CC8569" i="1"/>
  <c r="Z1264" i="1"/>
  <c r="Z2873" i="1"/>
  <c r="Z1594" i="1"/>
  <c r="Z4608" i="1"/>
  <c r="Z4088" i="1"/>
  <c r="Z1454" i="1"/>
  <c r="CC9404" i="1"/>
  <c r="CC8060" i="1"/>
  <c r="CC9808" i="1"/>
  <c r="Z1001" i="1"/>
  <c r="Z3002" i="1"/>
  <c r="Z4748" i="1"/>
  <c r="Z3913" i="1"/>
  <c r="Z3747" i="1"/>
  <c r="CC6545" i="1"/>
  <c r="CC7817" i="1"/>
  <c r="CC9409" i="1"/>
  <c r="CC8952" i="1"/>
  <c r="CC8279" i="1"/>
  <c r="Z1005" i="1"/>
  <c r="Z1638" i="1"/>
  <c r="Z2221" i="1"/>
  <c r="CC5200" i="1"/>
  <c r="Z4844" i="1"/>
  <c r="CC8566" i="1"/>
  <c r="CC6763" i="1"/>
  <c r="CC8496" i="1"/>
  <c r="CC9280" i="1"/>
  <c r="Z4922" i="1"/>
  <c r="Z4843" i="1"/>
  <c r="Z4059" i="1"/>
  <c r="CC6092" i="1"/>
  <c r="CC9234" i="1"/>
  <c r="CC9122" i="1"/>
  <c r="Z1055" i="1"/>
  <c r="Z3364" i="1"/>
  <c r="Z4019" i="1"/>
  <c r="CC6363" i="1"/>
  <c r="CC6649" i="1"/>
  <c r="CC8294" i="1"/>
  <c r="CC9135" i="1"/>
  <c r="CC9678" i="1"/>
  <c r="Z1296" i="1"/>
  <c r="Z5019" i="1"/>
  <c r="Z4426" i="1"/>
  <c r="CC6923" i="1"/>
  <c r="CC8329" i="1"/>
  <c r="Z706" i="1"/>
  <c r="Z1778" i="1"/>
  <c r="Z2934" i="1"/>
  <c r="Z5202" i="1"/>
  <c r="CC5292" i="1"/>
  <c r="Z4367" i="1"/>
  <c r="Z5236" i="1"/>
  <c r="CC8470" i="1"/>
  <c r="CC8218" i="1"/>
  <c r="CC7702" i="1"/>
  <c r="CC8088" i="1"/>
  <c r="Z2061" i="1"/>
  <c r="Z1498" i="1"/>
  <c r="CC5697" i="1"/>
  <c r="CC5786" i="1"/>
  <c r="Z4373" i="1"/>
  <c r="CC6242" i="1"/>
  <c r="CC7795" i="1"/>
  <c r="CC8145" i="1"/>
  <c r="CC7647" i="1"/>
  <c r="CC7205" i="1"/>
  <c r="Z2574" i="1"/>
  <c r="CC5275" i="1"/>
  <c r="CC5283" i="1"/>
  <c r="CC6994" i="1"/>
  <c r="CC8553" i="1"/>
  <c r="CC9174" i="1"/>
  <c r="CC8664" i="1"/>
  <c r="Z2751" i="1"/>
  <c r="Z2921" i="1"/>
  <c r="Z2492" i="1"/>
  <c r="Z3183" i="1"/>
  <c r="CC5100" i="1"/>
  <c r="Z5364" i="1"/>
  <c r="CC6435" i="1"/>
  <c r="CC7046" i="1"/>
  <c r="CC8902" i="1"/>
  <c r="CC7624" i="1"/>
  <c r="CC5734" i="1"/>
  <c r="Z5250" i="1"/>
  <c r="CC7897" i="1"/>
  <c r="Z1387" i="1"/>
  <c r="CC7557" i="1"/>
  <c r="Z4867" i="1"/>
  <c r="Z3804" i="1"/>
  <c r="Z3594" i="1"/>
  <c r="Z3052" i="1"/>
  <c r="Z2489" i="1"/>
  <c r="Z2457" i="1"/>
  <c r="Z3823" i="1"/>
  <c r="CC8991" i="1"/>
  <c r="Z4503" i="1"/>
  <c r="CC7368" i="1"/>
  <c r="Z3315" i="1"/>
  <c r="Z1805" i="1"/>
  <c r="CC5886" i="1"/>
  <c r="CC7732" i="1"/>
  <c r="Z5028" i="1"/>
  <c r="Z2943" i="1"/>
  <c r="CC5168" i="1"/>
  <c r="CC7249" i="1"/>
  <c r="CC7468" i="1"/>
  <c r="CC8020" i="1"/>
  <c r="Z3038" i="1"/>
  <c r="Z5400" i="1"/>
  <c r="CC6941" i="1"/>
  <c r="Z608" i="1"/>
  <c r="Z5385" i="1"/>
  <c r="Z3438" i="1"/>
  <c r="Z4280" i="1"/>
  <c r="CC8181" i="1"/>
  <c r="Z1648" i="1"/>
  <c r="Z4214" i="1"/>
  <c r="Z4498" i="1"/>
  <c r="CC6463" i="1"/>
  <c r="CC8275" i="1"/>
  <c r="CC6450" i="1"/>
  <c r="CC9699" i="1"/>
  <c r="Z2513" i="1"/>
  <c r="Z3744" i="1"/>
  <c r="Z4707" i="1"/>
  <c r="CC6335" i="1"/>
  <c r="CC6956" i="1"/>
  <c r="CC9152" i="1"/>
  <c r="CC8752" i="1"/>
  <c r="Z1310" i="1"/>
  <c r="Z2263" i="1"/>
  <c r="Z2714" i="1"/>
  <c r="Z2371" i="1"/>
  <c r="Z3759" i="1"/>
  <c r="Z4395" i="1"/>
  <c r="Z4105" i="1"/>
  <c r="CC5945" i="1"/>
  <c r="Z4464" i="1"/>
  <c r="CC9007" i="1"/>
  <c r="CC8877" i="1"/>
  <c r="CC9322" i="1"/>
  <c r="Z1010" i="1"/>
  <c r="Z2362" i="1"/>
  <c r="Z1662" i="1"/>
  <c r="Z4450" i="1"/>
  <c r="Z5554" i="1"/>
  <c r="Z3190" i="1"/>
  <c r="CC5500" i="1"/>
  <c r="CC8130" i="1"/>
  <c r="CC9236" i="1"/>
  <c r="CC5535" i="1"/>
  <c r="Z1909" i="1"/>
  <c r="Z2891" i="1"/>
  <c r="CC5902" i="1"/>
  <c r="Z3348" i="1"/>
  <c r="CC6631" i="1"/>
  <c r="Z4290" i="1"/>
  <c r="Z1119" i="1"/>
  <c r="Z3329" i="1"/>
  <c r="CC5695" i="1"/>
  <c r="CC6946" i="1"/>
  <c r="CC7000" i="1"/>
  <c r="CC8033" i="1"/>
  <c r="Z2883" i="1"/>
  <c r="Z1360" i="1"/>
  <c r="Z5085" i="1"/>
  <c r="CC8623" i="1"/>
  <c r="Z1311" i="1"/>
  <c r="Z2724" i="1"/>
  <c r="Z1872" i="1"/>
  <c r="Z4681" i="1"/>
  <c r="Z4895" i="1"/>
  <c r="CC6639" i="1"/>
  <c r="CC6667" i="1"/>
  <c r="CC8309" i="1"/>
  <c r="CC9119" i="1"/>
  <c r="Z1151" i="1"/>
  <c r="Z4039" i="1"/>
  <c r="CC9202" i="1"/>
  <c r="CC8750" i="1"/>
  <c r="Z3318" i="1"/>
  <c r="Z4482" i="1"/>
  <c r="Z3181" i="1"/>
  <c r="Z5170" i="1"/>
  <c r="CC8864" i="1"/>
  <c r="CC8581" i="1"/>
  <c r="CC5495" i="1"/>
  <c r="Z846" i="1"/>
  <c r="Z2012" i="1"/>
  <c r="Z766" i="1"/>
  <c r="CC7879" i="1"/>
  <c r="Z3587" i="1"/>
  <c r="CC8930" i="1"/>
  <c r="CC7026" i="1"/>
  <c r="CC5451" i="1"/>
  <c r="Z2367" i="1"/>
  <c r="CC7297" i="1"/>
  <c r="Z5140" i="1"/>
  <c r="Z3989" i="1"/>
  <c r="Z1710" i="1"/>
  <c r="CC9833" i="1"/>
  <c r="CC6415" i="1"/>
  <c r="CC9859" i="1"/>
  <c r="Z4284" i="1"/>
  <c r="CC9825" i="1"/>
  <c r="Z3748" i="1"/>
  <c r="Z5550" i="1"/>
  <c r="CC9172" i="1"/>
  <c r="Z1407" i="1"/>
  <c r="CC5713" i="1"/>
  <c r="CC8288" i="1"/>
  <c r="Z4786" i="1"/>
  <c r="CC7225" i="1"/>
  <c r="CC8905" i="1"/>
  <c r="Z821" i="1"/>
  <c r="Z1541" i="1"/>
  <c r="CC5879" i="1"/>
  <c r="Z3591" i="1"/>
  <c r="CC7352" i="1"/>
  <c r="CC7810" i="1"/>
  <c r="Z5499" i="1"/>
  <c r="CC6441" i="1"/>
  <c r="CC7052" i="1"/>
  <c r="CC8951" i="1"/>
  <c r="CC7038" i="1"/>
  <c r="Z2351" i="1"/>
  <c r="Z4563" i="1"/>
  <c r="Z3414" i="1"/>
  <c r="Z4066" i="1"/>
  <c r="CC9205" i="1"/>
  <c r="CC8229" i="1"/>
  <c r="Z1267" i="1"/>
  <c r="Z2857" i="1"/>
  <c r="CC6022" i="1"/>
  <c r="CC5963" i="1"/>
  <c r="Z5407" i="1"/>
  <c r="Z4828" i="1"/>
  <c r="CC9186" i="1"/>
  <c r="Z2386" i="1"/>
  <c r="CC7698" i="1"/>
  <c r="Z1926" i="1"/>
  <c r="Z2550" i="1"/>
  <c r="CC5211" i="1"/>
  <c r="Z3510" i="1"/>
  <c r="Z5260" i="1"/>
  <c r="CC8556" i="1"/>
  <c r="CC8688" i="1"/>
  <c r="CC8659" i="1"/>
  <c r="CC9738" i="1"/>
  <c r="Z1633" i="1"/>
  <c r="Z2271" i="1"/>
  <c r="CC5789" i="1"/>
  <c r="Z2314" i="1"/>
  <c r="Z3946" i="1"/>
  <c r="CC6206" i="1"/>
  <c r="CC8557" i="1"/>
  <c r="CC7403" i="1"/>
  <c r="CC6819" i="1"/>
  <c r="CC7153" i="1"/>
  <c r="Z1150" i="1"/>
  <c r="Z1850" i="1"/>
  <c r="Z4754" i="1"/>
  <c r="Z3371" i="1"/>
  <c r="Z5163" i="1"/>
  <c r="CC8284" i="1"/>
  <c r="CC7845" i="1"/>
  <c r="CC8136" i="1"/>
  <c r="CC8965" i="1"/>
  <c r="CC5503" i="1"/>
  <c r="CC6166" i="1"/>
  <c r="CC9270" i="1"/>
  <c r="Z1729" i="1"/>
  <c r="CC5940" i="1"/>
  <c r="Z3328" i="1"/>
  <c r="CC9006" i="1"/>
  <c r="CC8445" i="1"/>
  <c r="CC8870" i="1"/>
  <c r="Z2688" i="1"/>
  <c r="CC5490" i="1"/>
  <c r="Z4029" i="1"/>
  <c r="Z4591" i="1"/>
  <c r="CC5993" i="1"/>
  <c r="CC8615" i="1"/>
  <c r="CC8607" i="1"/>
  <c r="CC7474" i="1"/>
  <c r="CC9004" i="1"/>
  <c r="Z664" i="1"/>
  <c r="Z1606" i="1"/>
  <c r="Z2623" i="1"/>
  <c r="CC5866" i="1"/>
  <c r="CC5147" i="1"/>
  <c r="CC5823" i="1"/>
  <c r="CC6290" i="1"/>
  <c r="CC7376" i="1"/>
  <c r="CC8708" i="1"/>
  <c r="CC8835" i="1"/>
  <c r="Z2346" i="1"/>
  <c r="Z4316" i="1"/>
  <c r="Z5214" i="1"/>
  <c r="Z1810" i="1"/>
  <c r="CC6499" i="1"/>
  <c r="Z2573" i="1"/>
  <c r="CC7613" i="1"/>
  <c r="CC8929" i="1"/>
  <c r="CC8428" i="1"/>
  <c r="Z767" i="1"/>
  <c r="Z2836" i="1"/>
  <c r="Z3819" i="1"/>
  <c r="Z3547" i="1"/>
  <c r="CC5617" i="1"/>
  <c r="CC8191" i="1"/>
  <c r="CC8839" i="1"/>
  <c r="CC9822" i="1"/>
  <c r="CC9537" i="1"/>
  <c r="Z2909" i="1"/>
  <c r="Z3115" i="1"/>
  <c r="Z3060" i="1"/>
  <c r="Z4675" i="1"/>
  <c r="Z5322" i="1"/>
  <c r="CC6519" i="1"/>
  <c r="CC6275" i="1"/>
  <c r="CC8194" i="1"/>
  <c r="CC9161" i="1"/>
  <c r="Z5333" i="1"/>
  <c r="CC9248" i="1"/>
  <c r="Z4352" i="1"/>
  <c r="Z4479" i="1"/>
  <c r="CC7715" i="1"/>
  <c r="CC8890" i="1"/>
  <c r="CC5822" i="1"/>
  <c r="CC7193" i="1"/>
  <c r="Z4855" i="1"/>
  <c r="CC6871" i="1"/>
  <c r="Z1613" i="1"/>
  <c r="Z3084" i="1"/>
  <c r="Z3606" i="1"/>
  <c r="Z2606" i="1"/>
  <c r="Z2991" i="1"/>
  <c r="CC6017" i="1"/>
  <c r="Z2002" i="1"/>
  <c r="Z1349" i="1"/>
  <c r="Z5443" i="1"/>
  <c r="CC7378" i="1"/>
  <c r="CC8163" i="1"/>
  <c r="CC7387" i="1"/>
  <c r="CC6399" i="1"/>
  <c r="Z1553" i="1"/>
  <c r="CC5555" i="1"/>
  <c r="Z4939" i="1"/>
  <c r="Z3166" i="1"/>
  <c r="CC7492" i="1"/>
  <c r="CC8815" i="1"/>
  <c r="CC9095" i="1"/>
  <c r="CC8364" i="1"/>
  <c r="CC9136" i="1"/>
  <c r="Z2248" i="1"/>
  <c r="Z4468" i="1"/>
  <c r="Z4780" i="1"/>
  <c r="CC6318" i="1"/>
  <c r="CC7428" i="1"/>
  <c r="CC7388" i="1"/>
  <c r="CC8927" i="1"/>
  <c r="Z2988" i="1"/>
  <c r="Z4447" i="1"/>
  <c r="Z4408" i="1"/>
  <c r="Z4587" i="1"/>
  <c r="CC6944" i="1"/>
  <c r="Z5052" i="1"/>
  <c r="CC7798" i="1"/>
  <c r="Z2740" i="1"/>
  <c r="Z2980" i="1"/>
  <c r="Z4028" i="1"/>
  <c r="Z3942" i="1"/>
  <c r="CC6539" i="1"/>
  <c r="CC6523" i="1"/>
  <c r="CC7196" i="1"/>
  <c r="CC7075" i="1"/>
  <c r="Z644" i="1"/>
  <c r="Z1076" i="1"/>
  <c r="Z2527" i="1"/>
  <c r="Z3898" i="1"/>
  <c r="CC5638" i="1"/>
  <c r="Z3686" i="1"/>
  <c r="CC7012" i="1"/>
  <c r="CC9425" i="1"/>
  <c r="CC8150" i="1"/>
  <c r="CC7839" i="1"/>
  <c r="CC9847" i="1"/>
  <c r="Z879" i="1"/>
  <c r="Z2298" i="1"/>
  <c r="Z2923" i="1"/>
  <c r="CC5384" i="1"/>
  <c r="CC5863" i="1"/>
  <c r="CC5835" i="1"/>
  <c r="CC8271" i="1"/>
  <c r="CC8594" i="1"/>
  <c r="CC10064" i="1"/>
  <c r="Z635" i="1"/>
  <c r="Z1573" i="1"/>
  <c r="Z1678" i="1"/>
  <c r="Z4388" i="1"/>
  <c r="CC5920" i="1"/>
  <c r="CC7062" i="1"/>
  <c r="CC8824" i="1"/>
  <c r="CC7456" i="1"/>
  <c r="CC9440" i="1"/>
  <c r="Z2045" i="1"/>
  <c r="Z5017" i="1"/>
  <c r="Z3342" i="1"/>
  <c r="CC5998" i="1"/>
  <c r="CC5215" i="1"/>
  <c r="CC7326" i="1"/>
  <c r="CC8859" i="1"/>
  <c r="CC6641" i="1"/>
  <c r="CC9835" i="1"/>
  <c r="Z2228" i="1"/>
  <c r="Z4102" i="1"/>
  <c r="Z4050" i="1"/>
  <c r="Z4723" i="1"/>
  <c r="CC7345" i="1"/>
  <c r="Z1038" i="1"/>
  <c r="Z1762" i="1"/>
  <c r="CC5163" i="1"/>
  <c r="Z4048" i="1"/>
  <c r="Z2234" i="1"/>
  <c r="CC6755" i="1"/>
  <c r="Z5311" i="1"/>
  <c r="CC8595" i="1"/>
  <c r="CC9956" i="1"/>
  <c r="CC7167" i="1"/>
  <c r="Z2450" i="1"/>
  <c r="Z5111" i="1"/>
  <c r="Z3401" i="1"/>
  <c r="CC7212" i="1"/>
  <c r="Z4171" i="1"/>
  <c r="Z1980" i="1"/>
  <c r="Z2210" i="1"/>
  <c r="CC5911" i="1"/>
  <c r="CC6765" i="1"/>
  <c r="Z1389" i="1"/>
  <c r="Z3983" i="1"/>
  <c r="CC9101" i="1"/>
  <c r="CC7870" i="1"/>
  <c r="CC8531" i="1"/>
  <c r="Z3395" i="1"/>
  <c r="CC5105" i="1"/>
  <c r="Z598" i="1"/>
  <c r="Z1946" i="1"/>
  <c r="CC5452" i="1"/>
  <c r="CC7953" i="1"/>
  <c r="CC8102" i="1"/>
  <c r="Z945" i="1"/>
  <c r="Z2765" i="1"/>
  <c r="Z4472" i="1"/>
  <c r="Z5511" i="1"/>
  <c r="Z4375" i="1"/>
  <c r="CC5859" i="1"/>
  <c r="CC9366" i="1"/>
  <c r="CC9693" i="1"/>
  <c r="Z650" i="1"/>
  <c r="Z2994" i="1"/>
  <c r="Z2239" i="1"/>
  <c r="Z2106" i="1"/>
  <c r="Z5399" i="1"/>
  <c r="Z1848" i="1"/>
  <c r="CC5992" i="1"/>
  <c r="CC8828" i="1"/>
  <c r="CC8698" i="1"/>
  <c r="CC7942" i="1"/>
  <c r="Z2131" i="1"/>
  <c r="Z2150" i="1"/>
  <c r="CC5913" i="1"/>
  <c r="Z4074" i="1"/>
  <c r="Z4798" i="1"/>
  <c r="CC5916" i="1"/>
  <c r="CC7534" i="1"/>
  <c r="CC6979" i="1"/>
  <c r="Z2582" i="1"/>
  <c r="Z2758" i="1"/>
  <c r="Z5039" i="1"/>
  <c r="Z4137" i="1"/>
  <c r="Z4049" i="1"/>
  <c r="CC6555" i="1"/>
  <c r="CC7990" i="1"/>
  <c r="CC7131" i="1"/>
  <c r="CC6825" i="1"/>
  <c r="Z2596" i="1"/>
  <c r="Z5083" i="1"/>
  <c r="CC5439" i="1"/>
  <c r="CC6349" i="1"/>
  <c r="CC8295" i="1"/>
  <c r="CC8215" i="1"/>
  <c r="CC6992" i="1"/>
  <c r="Z1474" i="1"/>
  <c r="Z4615" i="1"/>
  <c r="Z4198" i="1"/>
  <c r="Z3525" i="1"/>
  <c r="CC6113" i="1"/>
  <c r="CC9444" i="1"/>
  <c r="CC7847" i="1"/>
  <c r="Z1283" i="1"/>
  <c r="Z3815" i="1"/>
  <c r="Z4134" i="1"/>
  <c r="CC6608" i="1"/>
  <c r="CC6690" i="1"/>
  <c r="Z5048" i="1"/>
  <c r="Z5433" i="1"/>
  <c r="CC8025" i="1"/>
  <c r="Z1098" i="1"/>
  <c r="Z3022" i="1"/>
  <c r="Z4583" i="1"/>
  <c r="Z3978" i="1"/>
  <c r="Z5154" i="1"/>
  <c r="CC5587" i="1"/>
  <c r="CC7517" i="1"/>
  <c r="CC7988" i="1"/>
  <c r="CC9293" i="1"/>
  <c r="Z2378" i="1"/>
  <c r="Z1758" i="1"/>
  <c r="Z2959" i="1"/>
  <c r="Z4331" i="1"/>
  <c r="Z5418" i="1"/>
  <c r="CC5420" i="1"/>
  <c r="CC6139" i="1"/>
  <c r="CC8919" i="1"/>
  <c r="CC7391" i="1"/>
  <c r="CC8803" i="1"/>
  <c r="CC9219" i="1"/>
  <c r="Z1334" i="1"/>
  <c r="Z3632" i="1"/>
  <c r="CC5692" i="1"/>
  <c r="Z3817" i="1"/>
  <c r="CC6575" i="1"/>
  <c r="CC6662" i="1"/>
  <c r="CC6297" i="1"/>
  <c r="CC8451" i="1"/>
  <c r="Z868" i="1"/>
  <c r="Z1246" i="1"/>
  <c r="Z4116" i="1"/>
  <c r="CC5491" i="1"/>
  <c r="Z4349" i="1"/>
  <c r="CC6085" i="1"/>
  <c r="CC7452" i="1"/>
  <c r="CC9056" i="1"/>
  <c r="CC8197" i="1"/>
  <c r="Z1857" i="1"/>
  <c r="Z5273" i="1"/>
  <c r="CC8719" i="1"/>
  <c r="Z4382" i="1"/>
  <c r="Z5291" i="1"/>
  <c r="Z5241" i="1"/>
  <c r="Z2821" i="1"/>
  <c r="Z3769" i="1"/>
  <c r="CC7719" i="1"/>
  <c r="Z941" i="1"/>
  <c r="Z2041" i="1"/>
  <c r="Z5551" i="1"/>
  <c r="CC5321" i="1"/>
  <c r="Z3211" i="1"/>
  <c r="CC5331" i="1"/>
  <c r="CC6773" i="1"/>
  <c r="CC7763" i="1"/>
  <c r="CC7295" i="1"/>
  <c r="CC8960" i="1"/>
  <c r="CC7476" i="1"/>
  <c r="Z1121" i="1"/>
  <c r="Z2837" i="1"/>
  <c r="Z4343" i="1"/>
  <c r="Z3176" i="1"/>
  <c r="Z3612" i="1"/>
  <c r="CC8116" i="1"/>
  <c r="CC7163" i="1"/>
  <c r="CC8236" i="1"/>
  <c r="CC8509" i="1"/>
  <c r="CC6323" i="1"/>
  <c r="Z2260" i="1"/>
  <c r="Z3720" i="1"/>
  <c r="Z5323" i="1"/>
  <c r="CC9390" i="1"/>
  <c r="CC7607" i="1"/>
  <c r="CC7599" i="1"/>
  <c r="Z2852" i="1"/>
  <c r="Z5343" i="1"/>
  <c r="Z5312" i="1"/>
  <c r="Z4581" i="1"/>
  <c r="CC8565" i="1"/>
  <c r="CC8109" i="1"/>
  <c r="CC8056" i="1"/>
  <c r="CC9075" i="1"/>
  <c r="Z3042" i="1"/>
  <c r="Z1320" i="1"/>
  <c r="Z4979" i="1"/>
  <c r="CC9278" i="1"/>
  <c r="Z1163" i="1"/>
  <c r="Z2402" i="1"/>
  <c r="Z2992" i="1"/>
  <c r="CC5236" i="1"/>
  <c r="CC5750" i="1"/>
  <c r="CC6319" i="1"/>
  <c r="CC8293" i="1"/>
  <c r="CC8285" i="1"/>
  <c r="CC9165" i="1"/>
  <c r="CC9703" i="1"/>
  <c r="Z2383" i="1"/>
  <c r="Z2870" i="1"/>
  <c r="Z4947" i="1"/>
  <c r="CC5969" i="1"/>
  <c r="CC5582" i="1"/>
  <c r="CC6557" i="1"/>
  <c r="CC8416" i="1"/>
  <c r="CC8724" i="1"/>
  <c r="Z1022" i="1"/>
  <c r="Z2143" i="1"/>
  <c r="Z2748" i="1"/>
  <c r="CC5831" i="1"/>
  <c r="Z5398" i="1"/>
  <c r="Z4420" i="1"/>
  <c r="CC7417" i="1"/>
  <c r="CC8472" i="1"/>
  <c r="CC9393" i="1"/>
  <c r="CC6955" i="1"/>
  <c r="Z2742" i="1"/>
  <c r="Z3845" i="1"/>
  <c r="Z4292" i="1"/>
  <c r="CC7500" i="1"/>
  <c r="Z4210" i="1"/>
  <c r="CC9014" i="1"/>
  <c r="Z927" i="1"/>
  <c r="Z3194" i="1"/>
  <c r="CC6606" i="1"/>
  <c r="CC5347" i="1"/>
  <c r="Z1738" i="1"/>
  <c r="Z2093" i="1"/>
  <c r="CC5279" i="1"/>
  <c r="CC5187" i="1"/>
  <c r="CC8207" i="1"/>
  <c r="CC8064" i="1"/>
  <c r="CC7063" i="1"/>
  <c r="CC9605" i="1"/>
  <c r="Z3237" i="1"/>
  <c r="Z5451" i="1"/>
  <c r="CC6326" i="1"/>
  <c r="CC8471" i="1"/>
  <c r="CC9861" i="1"/>
  <c r="CC9710" i="1"/>
  <c r="CC8048" i="1"/>
  <c r="Z2022" i="1"/>
  <c r="Z1685" i="1"/>
  <c r="Z2376" i="1"/>
  <c r="CC8171" i="1"/>
  <c r="Z4718" i="1"/>
  <c r="Z4871" i="1"/>
  <c r="Z3736" i="1"/>
  <c r="CC5467" i="1"/>
  <c r="CC9412" i="1"/>
  <c r="CC5787" i="1"/>
  <c r="Z3369" i="1"/>
  <c r="Z3284" i="1"/>
  <c r="CC7640" i="1"/>
  <c r="CC5550" i="1"/>
  <c r="CC9858" i="1"/>
  <c r="CC9633" i="1"/>
  <c r="Z1382" i="1"/>
  <c r="Z3544" i="1"/>
  <c r="Z5010" i="1"/>
  <c r="CC5222" i="1"/>
  <c r="CC8227" i="1"/>
  <c r="CC9704" i="1"/>
  <c r="Z2611" i="1"/>
  <c r="Z3319" i="1"/>
  <c r="Z3499" i="1"/>
  <c r="Z4761" i="1"/>
  <c r="CC6813" i="1"/>
  <c r="CC9510" i="1"/>
  <c r="CC9549" i="1"/>
  <c r="Z957" i="1"/>
  <c r="Z2770" i="1"/>
  <c r="Z1936" i="1"/>
  <c r="Z2831" i="1"/>
  <c r="CC5504" i="1"/>
  <c r="CC6295" i="1"/>
  <c r="CC6614" i="1"/>
  <c r="CC8665" i="1"/>
  <c r="CC7444" i="1"/>
  <c r="CC8491" i="1"/>
  <c r="CC9968" i="1"/>
  <c r="CC9341" i="1"/>
  <c r="Z1467" i="1"/>
  <c r="CC5088" i="1"/>
  <c r="Z5268" i="1"/>
  <c r="Z1882" i="1"/>
  <c r="CC7379" i="1"/>
  <c r="Z4734" i="1"/>
  <c r="CC8812" i="1"/>
  <c r="CC8201" i="1"/>
  <c r="CC9617" i="1"/>
  <c r="Z2120" i="1"/>
  <c r="Z2099" i="1"/>
  <c r="CC5794" i="1"/>
  <c r="CC5778" i="1"/>
  <c r="CC5472" i="1"/>
  <c r="Z4425" i="1"/>
  <c r="CC9124" i="1"/>
  <c r="CC9365" i="1"/>
  <c r="CC8825" i="1"/>
  <c r="CC8065" i="1"/>
  <c r="Z5137" i="1"/>
  <c r="CC5735" i="1"/>
  <c r="Z5063" i="1"/>
  <c r="CC8694" i="1"/>
  <c r="Z735" i="1"/>
  <c r="Z1713" i="1"/>
  <c r="Z3539" i="1"/>
  <c r="Z4777" i="1"/>
  <c r="CC9294" i="1"/>
  <c r="CC8732" i="1"/>
  <c r="CC8987" i="1"/>
  <c r="CC7907" i="1"/>
  <c r="Z2438" i="1"/>
  <c r="Z1437" i="1"/>
  <c r="CC5207" i="1"/>
  <c r="Z5211" i="1"/>
  <c r="CC8575" i="1"/>
  <c r="CC8418" i="1"/>
  <c r="CC8007" i="1"/>
  <c r="Z992" i="1"/>
  <c r="Z1681" i="1"/>
  <c r="Z1358" i="1"/>
  <c r="CC5946" i="1"/>
  <c r="Z5067" i="1"/>
  <c r="CC6302" i="1"/>
  <c r="CC8035" i="1"/>
  <c r="CC8772" i="1"/>
  <c r="CC9471" i="1"/>
  <c r="Z2512" i="1"/>
  <c r="Z1574" i="1"/>
  <c r="Z3334" i="1"/>
  <c r="Z4546" i="1"/>
  <c r="Z2337" i="1"/>
  <c r="CC7126" i="1"/>
  <c r="CC8648" i="1"/>
  <c r="CC9217" i="1"/>
  <c r="CC9052" i="1"/>
  <c r="CC8129" i="1"/>
  <c r="Z1199" i="1"/>
  <c r="Z2190" i="1"/>
  <c r="Z5331" i="1"/>
  <c r="CC5757" i="1"/>
  <c r="Z3416" i="1"/>
  <c r="CC5847" i="1"/>
  <c r="CC7351" i="1"/>
  <c r="CC9597" i="1"/>
  <c r="Z937" i="1"/>
  <c r="Z2565" i="1"/>
  <c r="Z2060" i="1"/>
  <c r="Z3668" i="1"/>
  <c r="CC5687" i="1"/>
  <c r="Z3403" i="1"/>
  <c r="CC6407" i="1"/>
  <c r="CC8480" i="1"/>
  <c r="CC8322" i="1"/>
  <c r="CC9449" i="1"/>
  <c r="CC7324" i="1"/>
  <c r="CC7636" i="1"/>
  <c r="CC8110" i="1"/>
  <c r="Z1636" i="1"/>
  <c r="Z4484" i="1"/>
  <c r="Z1247" i="1"/>
  <c r="Z3663" i="1"/>
  <c r="CC8917" i="1"/>
  <c r="CC8211" i="1"/>
  <c r="CC6443" i="1"/>
  <c r="Z2601" i="1"/>
  <c r="Z5143" i="1"/>
  <c r="Z4299" i="1"/>
  <c r="CC8152" i="1"/>
  <c r="CC6172" i="1"/>
  <c r="CC7891" i="1"/>
  <c r="Z3683" i="1"/>
  <c r="Z3952" i="1"/>
  <c r="Z3621" i="1"/>
  <c r="Z2695" i="1"/>
  <c r="Z3472" i="1"/>
  <c r="CC5887" i="1"/>
  <c r="CC9869" i="1"/>
  <c r="Z2946" i="1"/>
  <c r="Z1896" i="1"/>
  <c r="Z5247" i="1"/>
  <c r="CC8452" i="1"/>
  <c r="Z3070" i="1"/>
  <c r="CC8922" i="1"/>
  <c r="Z1221" i="1"/>
  <c r="Z1964" i="1"/>
  <c r="Z5223" i="1"/>
  <c r="CC8400" i="1"/>
  <c r="CC9475" i="1"/>
  <c r="Z5215" i="1"/>
  <c r="CC8524" i="1"/>
  <c r="CC8107" i="1"/>
  <c r="CC7216" i="1"/>
  <c r="Z3077" i="1"/>
  <c r="CC7367" i="1"/>
  <c r="Z3426" i="1"/>
  <c r="Z4535" i="1"/>
  <c r="Z4667" i="1"/>
  <c r="CC7262" i="1"/>
  <c r="Z1657" i="1"/>
  <c r="CC5637" i="1"/>
  <c r="Z1260" i="1"/>
  <c r="Z3533" i="1"/>
  <c r="CC5103" i="1"/>
  <c r="Z1914" i="1"/>
  <c r="Z2256" i="1"/>
  <c r="Z1262" i="1"/>
  <c r="CC9221" i="1"/>
  <c r="CC7688" i="1"/>
  <c r="CC8749" i="1"/>
  <c r="Z4729" i="1"/>
  <c r="Z3538" i="1"/>
  <c r="CC8908" i="1"/>
  <c r="Z4158" i="1"/>
  <c r="Z3464" i="1"/>
  <c r="CC7274" i="1"/>
  <c r="CC5475" i="1"/>
  <c r="CC6531" i="1"/>
  <c r="CC7791" i="1"/>
  <c r="CC6379" i="1"/>
  <c r="CC5657" i="1"/>
  <c r="CC5296" i="1"/>
  <c r="Z4332" i="1"/>
  <c r="Z5415" i="1"/>
  <c r="Z2478" i="1"/>
  <c r="Z1058" i="1"/>
  <c r="CC9000" i="1"/>
  <c r="CC8498" i="1"/>
  <c r="Z2098" i="1"/>
  <c r="Z3605" i="1"/>
  <c r="Z3909" i="1"/>
  <c r="Z1068" i="1"/>
  <c r="Z686" i="1"/>
  <c r="Z1008" i="1"/>
  <c r="Z1463" i="1"/>
  <c r="CC9005" i="1"/>
  <c r="CC8523" i="1"/>
  <c r="CC7272" i="1"/>
  <c r="CC7431" i="1"/>
  <c r="Z4533" i="1"/>
  <c r="Z1938" i="1"/>
  <c r="Z1211" i="1"/>
  <c r="CC8721" i="1"/>
  <c r="CC9018" i="1"/>
  <c r="CC7876" i="1"/>
  <c r="CC10002" i="1"/>
  <c r="CC7219" i="1"/>
  <c r="CC8339" i="1"/>
  <c r="CC8948" i="1"/>
  <c r="CC6971" i="1"/>
  <c r="CC9723" i="1"/>
  <c r="CC8657" i="1"/>
  <c r="CC7836" i="1"/>
  <c r="CC9988" i="1"/>
  <c r="CC9351" i="1"/>
  <c r="CC9706" i="1"/>
  <c r="CC8998" i="1"/>
  <c r="CC8849" i="1"/>
  <c r="CC9934" i="1"/>
  <c r="CC9790" i="1"/>
  <c r="CC9977" i="1"/>
  <c r="CC6882" i="1"/>
  <c r="CC9729" i="1"/>
  <c r="CC9952" i="1"/>
  <c r="CC8988" i="1"/>
  <c r="CC8886" i="1"/>
  <c r="CC9541" i="1"/>
  <c r="CC9684" i="1"/>
  <c r="CC8716" i="1"/>
  <c r="CC7519" i="1"/>
  <c r="CC9840" i="1"/>
  <c r="CC9806" i="1"/>
  <c r="CC5755" i="1"/>
  <c r="CC9435" i="1"/>
  <c r="CC9735" i="1"/>
  <c r="CC9975" i="1"/>
  <c r="CC8809" i="1"/>
  <c r="CC9831" i="1"/>
  <c r="CC9027" i="1"/>
  <c r="CC10036" i="1"/>
  <c r="CC9911" i="1"/>
  <c r="CC9286" i="1"/>
  <c r="CC9670" i="1"/>
  <c r="CC8967" i="1"/>
  <c r="CC8862" i="1"/>
  <c r="CC9434" i="1"/>
  <c r="CC10049" i="1"/>
  <c r="CC10054" i="1"/>
  <c r="CC9374" i="1"/>
  <c r="CC8196" i="1"/>
  <c r="CC9722" i="1"/>
  <c r="CC9953" i="1"/>
  <c r="CC9938" i="1"/>
  <c r="CC8858" i="1"/>
  <c r="CC9662" i="1"/>
  <c r="CC9933" i="1"/>
  <c r="CC9731" i="1"/>
  <c r="CC9984" i="1"/>
  <c r="CC9574" i="1"/>
  <c r="CC9373" i="1"/>
  <c r="CC8758" i="1"/>
  <c r="CC6395" i="1"/>
  <c r="CC8739" i="1"/>
  <c r="CC8672" i="1"/>
  <c r="CC9967" i="1"/>
  <c r="CC9417" i="1"/>
  <c r="CC6835" i="1"/>
  <c r="CC9789" i="1"/>
  <c r="CC9469" i="1"/>
  <c r="CC10067" i="1"/>
  <c r="CC9047" i="1"/>
  <c r="CC10058" i="1"/>
  <c r="CC9746" i="1"/>
  <c r="CC9046" i="1"/>
  <c r="CC7584" i="1"/>
  <c r="CC9562" i="1"/>
  <c r="CC7480" i="1"/>
  <c r="CC8953" i="1"/>
  <c r="CC9578" i="1"/>
  <c r="CC9891" i="1"/>
  <c r="CC8473" i="1"/>
  <c r="CC9552" i="1"/>
  <c r="CC9002" i="1"/>
  <c r="CC10018" i="1"/>
  <c r="CC8140" i="1"/>
  <c r="CC10020" i="1"/>
  <c r="CC8066" i="1"/>
  <c r="CC9985" i="1"/>
  <c r="CC9879" i="1"/>
  <c r="CC8810" i="1"/>
  <c r="CC8244" i="1"/>
  <c r="CC9357" i="1"/>
  <c r="CC7443" i="1"/>
  <c r="CC8848" i="1"/>
  <c r="CC9110" i="1"/>
  <c r="CC8424" i="1"/>
  <c r="CC10060" i="1"/>
  <c r="CC9420" i="1"/>
  <c r="CC9874" i="1"/>
  <c r="CC8124" i="1"/>
  <c r="CC10041" i="1"/>
  <c r="CC9072" i="1"/>
  <c r="CC7275" i="1"/>
  <c r="CC8690" i="1"/>
  <c r="CC9447" i="1"/>
  <c r="CC9730" i="1"/>
  <c r="CC9334" i="1"/>
  <c r="CC9133" i="1"/>
  <c r="CC8216" i="1"/>
  <c r="CC8947" i="1"/>
  <c r="CC9654" i="1"/>
  <c r="Z4002" i="1"/>
  <c r="CC7561" i="1"/>
  <c r="Z1050" i="1"/>
  <c r="Z3518" i="1"/>
  <c r="CC9196" i="1"/>
  <c r="CC9846" i="1"/>
  <c r="CC8021" i="1"/>
  <c r="Z3451" i="1"/>
  <c r="Z3421" i="1"/>
  <c r="CC9628" i="1"/>
  <c r="Z2104" i="1"/>
  <c r="Z5387" i="1"/>
  <c r="CC9634" i="1"/>
  <c r="CC8183" i="1"/>
  <c r="CC5381" i="1"/>
  <c r="Z2493" i="1"/>
  <c r="Z5386" i="1"/>
  <c r="CC5662" i="1"/>
  <c r="CC5389" i="1"/>
  <c r="Z1492" i="1"/>
  <c r="CC5959" i="1"/>
  <c r="Z1426" i="1"/>
  <c r="CC9592" i="1"/>
  <c r="CC5767" i="1"/>
  <c r="Z5180" i="1"/>
  <c r="Z5263" i="1"/>
  <c r="CC8119" i="1"/>
  <c r="Z4931" i="1"/>
  <c r="Z4318" i="1"/>
  <c r="Z5384" i="1"/>
  <c r="CC9796" i="1"/>
  <c r="CC6969" i="1"/>
  <c r="Z1971" i="1"/>
  <c r="CC5654" i="1"/>
  <c r="CC5881" i="1"/>
  <c r="Z4120" i="1"/>
  <c r="Z4808" i="1"/>
  <c r="CC9907" i="1"/>
  <c r="CC7785" i="1"/>
  <c r="Z666" i="1"/>
  <c r="Z4076" i="1"/>
  <c r="Z1740" i="1"/>
  <c r="CC8903" i="1"/>
  <c r="Z796" i="1"/>
  <c r="Z5187" i="1"/>
  <c r="CC9157" i="1"/>
  <c r="CC9521" i="1"/>
  <c r="Z3300" i="1"/>
  <c r="CC5515" i="1"/>
  <c r="CC7424" i="1"/>
  <c r="Z634" i="1"/>
  <c r="Z1779" i="1"/>
  <c r="CC5120" i="1"/>
  <c r="Z4055" i="1"/>
  <c r="CC5601" i="1"/>
  <c r="CC8043" i="1"/>
  <c r="Z3779" i="1"/>
  <c r="CC9281" i="1"/>
  <c r="Z1993" i="1"/>
  <c r="Z5346" i="1"/>
  <c r="Z1309" i="1"/>
  <c r="CC8680" i="1"/>
  <c r="CC8678" i="1"/>
  <c r="CC8949" i="1"/>
  <c r="Z4083" i="1"/>
  <c r="CC6605" i="1"/>
  <c r="CC5131" i="1"/>
  <c r="Z1371" i="1"/>
  <c r="Z3511" i="1"/>
  <c r="CC9922" i="1"/>
  <c r="CC8155" i="1"/>
  <c r="Z2728" i="1"/>
  <c r="Z4023" i="1"/>
  <c r="Z5372" i="1"/>
  <c r="Z3287" i="1"/>
  <c r="Z2838" i="1"/>
  <c r="Z827" i="1"/>
  <c r="Z4569" i="1"/>
  <c r="Z1922" i="1"/>
  <c r="CC5558" i="1"/>
  <c r="CC8205" i="1"/>
  <c r="Z4507" i="1"/>
  <c r="Z4371" i="1"/>
  <c r="Z3758" i="1"/>
  <c r="Z4038" i="1"/>
  <c r="Z1588" i="1"/>
  <c r="Z2398" i="1"/>
  <c r="Z3271" i="1"/>
  <c r="Z4323" i="1"/>
  <c r="Z4709" i="1"/>
  <c r="Z4151" i="1"/>
  <c r="CC7218" i="1"/>
  <c r="Z5455" i="1"/>
  <c r="CC7968" i="1"/>
  <c r="Z3197" i="1"/>
  <c r="CC5899" i="1"/>
  <c r="CC5299" i="1"/>
  <c r="CC7951" i="1"/>
  <c r="CC5644" i="1"/>
  <c r="Z814" i="1"/>
  <c r="Z5001" i="1"/>
  <c r="Z4240" i="1"/>
  <c r="Z1702" i="1"/>
  <c r="Z3891" i="1"/>
  <c r="Z4491" i="1"/>
  <c r="CC9919" i="1"/>
  <c r="Z4181" i="1"/>
  <c r="CC7648" i="1"/>
  <c r="Z3667" i="1"/>
  <c r="CC5309" i="1"/>
  <c r="CC7267" i="1"/>
  <c r="Z5159" i="1"/>
  <c r="Z4443" i="1"/>
  <c r="CC6891" i="1"/>
  <c r="Z4856" i="1"/>
  <c r="CC5132" i="1"/>
  <c r="Z3505" i="1"/>
  <c r="Z1237" i="1"/>
  <c r="Z2249" i="1"/>
  <c r="CC9691" i="1"/>
  <c r="Z3346" i="1"/>
  <c r="CC5355" i="1"/>
  <c r="Z1885" i="1"/>
  <c r="Z2354" i="1"/>
  <c r="Z3856" i="1"/>
  <c r="Z5191" i="1"/>
  <c r="Z4407" i="1"/>
  <c r="Z774" i="1"/>
  <c r="CC7513" i="1"/>
  <c r="Z4199" i="1"/>
  <c r="Z1299" i="1"/>
  <c r="CC5301" i="1"/>
  <c r="CC8801" i="1"/>
  <c r="CC9548" i="1"/>
  <c r="Z4988" i="1"/>
  <c r="Z4917" i="1"/>
  <c r="Z1013" i="1"/>
  <c r="Z2894" i="1"/>
  <c r="Z2968" i="1"/>
  <c r="CC8888" i="1"/>
  <c r="CC5450" i="1"/>
  <c r="Z4435" i="1"/>
  <c r="CC7472" i="1"/>
  <c r="CC7588" i="1"/>
  <c r="CC5862" i="1"/>
  <c r="CC7794" i="1"/>
  <c r="CC6036" i="1"/>
  <c r="CC6739" i="1"/>
  <c r="CC8389" i="1"/>
  <c r="CC6291" i="1"/>
  <c r="Z4743" i="1"/>
  <c r="Z1006" i="1"/>
  <c r="CC9520" i="1"/>
  <c r="CC9550" i="1"/>
  <c r="CC7087" i="1"/>
  <c r="CC9581" i="1"/>
  <c r="CC5231" i="1"/>
  <c r="Z795" i="1"/>
  <c r="CC6635" i="1"/>
  <c r="Z1429" i="1"/>
  <c r="CC9972" i="1"/>
  <c r="CC8617" i="1"/>
  <c r="CC9337" i="1"/>
  <c r="CC9252" i="1"/>
  <c r="CC10013" i="1"/>
  <c r="CC10062" i="1"/>
  <c r="CC9230" i="1"/>
  <c r="CC9526" i="1"/>
  <c r="CC9766" i="1"/>
  <c r="CC8611" i="1"/>
  <c r="CC8753" i="1"/>
  <c r="CC9563" i="1"/>
  <c r="CC9313" i="1"/>
  <c r="CC9059" i="1"/>
  <c r="Z3471" i="1"/>
  <c r="CC9403" i="1"/>
  <c r="CC6809" i="1"/>
  <c r="Z3269" i="1"/>
  <c r="CC8121" i="1"/>
  <c r="CC9012" i="1"/>
  <c r="Z5232" i="1"/>
  <c r="CC6101" i="1"/>
  <c r="CC6786" i="1"/>
  <c r="Z1677" i="1"/>
  <c r="CC5850" i="1"/>
  <c r="Z3101" i="1"/>
  <c r="Z3671" i="1"/>
  <c r="CC9275" i="1"/>
  <c r="CC7516" i="1"/>
  <c r="CC9060" i="1"/>
  <c r="Z5079" i="1"/>
  <c r="CC9446" i="1"/>
  <c r="Z1833" i="1"/>
  <c r="Z1397" i="1"/>
  <c r="CC5606" i="1"/>
  <c r="Z3362" i="1"/>
  <c r="Z2370" i="1"/>
  <c r="Z3231" i="1"/>
  <c r="CC8788" i="1"/>
  <c r="CC8453" i="1"/>
  <c r="CC9104" i="1"/>
  <c r="Z934" i="1"/>
  <c r="Z2169" i="1"/>
  <c r="Z3715" i="1"/>
  <c r="CC5530" i="1"/>
  <c r="CC7002" i="1"/>
  <c r="CC9259" i="1"/>
  <c r="CC7596" i="1"/>
  <c r="CC7910" i="1"/>
  <c r="CC9937" i="1"/>
  <c r="Z953" i="1"/>
  <c r="CC5485" i="1"/>
  <c r="Z4809" i="1"/>
  <c r="Z5369" i="1"/>
  <c r="CC9483" i="1"/>
  <c r="CC9531" i="1"/>
  <c r="Z1432" i="1"/>
  <c r="Z2050" i="1"/>
  <c r="CC5511" i="1"/>
  <c r="CC6603" i="1"/>
  <c r="CC5596" i="1"/>
  <c r="CC6822" i="1"/>
  <c r="CC8707" i="1"/>
  <c r="CC8038" i="1"/>
  <c r="Z1273" i="1"/>
  <c r="Z4354" i="1"/>
  <c r="Z5049" i="1"/>
  <c r="Z4604" i="1"/>
  <c r="CC8029" i="1"/>
  <c r="Z692" i="1"/>
  <c r="Z2530" i="1"/>
  <c r="Z3582" i="1"/>
  <c r="Z5558" i="1"/>
  <c r="Z3631" i="1"/>
  <c r="CC6132" i="1"/>
  <c r="CC6511" i="1"/>
  <c r="CC7558" i="1"/>
  <c r="CC7965" i="1"/>
  <c r="CC9604" i="1"/>
  <c r="Z1489" i="1"/>
  <c r="Z2166" i="1"/>
  <c r="Z3839" i="1"/>
  <c r="CC5646" i="1"/>
  <c r="Z4866" i="1"/>
  <c r="Z5394" i="1"/>
  <c r="Z3980" i="1"/>
  <c r="CC8561" i="1"/>
  <c r="CC8868" i="1"/>
  <c r="CC7635" i="1"/>
  <c r="Z1187" i="1"/>
  <c r="Z2229" i="1"/>
  <c r="Z2750" i="1"/>
  <c r="Z4784" i="1"/>
  <c r="Z3306" i="1"/>
  <c r="CC5611" i="1"/>
  <c r="CC6536" i="1"/>
  <c r="CC9112" i="1"/>
  <c r="CC8151" i="1"/>
  <c r="CC8492" i="1"/>
  <c r="Z2200" i="1"/>
  <c r="CC5545" i="1"/>
  <c r="Z3423" i="1"/>
  <c r="CC5575" i="1"/>
  <c r="Z5248" i="1"/>
  <c r="CC7777" i="1"/>
  <c r="CC6081" i="1"/>
  <c r="Z2858" i="1"/>
  <c r="CC5327" i="1"/>
  <c r="CC5354" i="1"/>
  <c r="CC7649" i="1"/>
  <c r="CC9048" i="1"/>
  <c r="Z929" i="1"/>
  <c r="Z2057" i="1"/>
  <c r="Z2206" i="1"/>
  <c r="Z4011" i="1"/>
  <c r="Z4713" i="1"/>
  <c r="CC7457" i="1"/>
  <c r="CC7232" i="1"/>
  <c r="CC6791" i="1"/>
  <c r="CC8269" i="1"/>
  <c r="CC9405" i="1"/>
  <c r="CC8165" i="1"/>
  <c r="Z1536" i="1"/>
  <c r="CC5124" i="1"/>
  <c r="CC5627" i="1"/>
  <c r="Z4414" i="1"/>
  <c r="CC6147" i="1"/>
  <c r="CC6566" i="1"/>
  <c r="Z2396" i="1"/>
  <c r="Z2664" i="1"/>
  <c r="CC9607" i="1"/>
  <c r="CC5502" i="1"/>
  <c r="Z5552" i="1"/>
  <c r="CC7840" i="1"/>
  <c r="CC7436" i="1"/>
  <c r="Z2291" i="1"/>
  <c r="CC7486" i="1"/>
  <c r="CC8582" i="1"/>
  <c r="CC6972" i="1"/>
  <c r="CC9260" i="1"/>
  <c r="CC5722" i="1"/>
  <c r="CC5123" i="1"/>
  <c r="CC9090" i="1"/>
  <c r="CC7142" i="1"/>
  <c r="CC5647" i="1"/>
  <c r="Z5059" i="1"/>
  <c r="Z1265" i="1"/>
  <c r="Z2888" i="1"/>
  <c r="Z2240" i="1"/>
  <c r="Z4184" i="1"/>
  <c r="CC6452" i="1"/>
  <c r="CC7538" i="1"/>
  <c r="CC8773" i="1"/>
  <c r="CC9764" i="1"/>
  <c r="Z1749" i="1"/>
  <c r="Z2414" i="1"/>
  <c r="Z2716" i="1"/>
  <c r="Z3233" i="1"/>
  <c r="Z3581" i="1"/>
  <c r="CC8534" i="1"/>
  <c r="CC9383" i="1"/>
  <c r="CC9463" i="1"/>
  <c r="Z990" i="1"/>
  <c r="Z1869" i="1"/>
  <c r="Z1526" i="1"/>
  <c r="CC5618" i="1"/>
  <c r="Z4239" i="1"/>
  <c r="CC5833" i="1"/>
  <c r="CC6771" i="1"/>
  <c r="Z4619" i="1"/>
  <c r="CC7774" i="1"/>
  <c r="CC6806" i="1"/>
  <c r="CC7186" i="1"/>
  <c r="Z930" i="1"/>
  <c r="Z583" i="1"/>
  <c r="Z1683" i="1"/>
  <c r="CC5623" i="1"/>
  <c r="CC5643" i="1"/>
  <c r="CC5119" i="1"/>
  <c r="CC5382" i="1"/>
  <c r="CC6982" i="1"/>
  <c r="CC7801" i="1"/>
  <c r="CC8487" i="1"/>
  <c r="Z2871" i="1"/>
  <c r="Z2986" i="1"/>
  <c r="Z4760" i="1"/>
  <c r="Z3502" i="1"/>
  <c r="Z4119" i="1"/>
  <c r="CC7708" i="1"/>
  <c r="CC8584" i="1"/>
  <c r="CC9509" i="1"/>
  <c r="Z5540" i="1"/>
  <c r="CC6931" i="1"/>
  <c r="CC9001" i="1"/>
  <c r="Z1612" i="1"/>
  <c r="Z4629" i="1"/>
  <c r="Z5548" i="1"/>
  <c r="CC7050" i="1"/>
  <c r="CC8946" i="1"/>
  <c r="Z5276" i="1"/>
  <c r="Z1195" i="1"/>
  <c r="Z3669" i="1"/>
  <c r="CC5747" i="1"/>
  <c r="CC9438" i="1"/>
  <c r="CC8876" i="1"/>
  <c r="CC5375" i="1"/>
  <c r="CC9546" i="1"/>
  <c r="Z1185" i="1"/>
  <c r="Z2262" i="1"/>
  <c r="Z3431" i="1"/>
  <c r="Z5340" i="1"/>
  <c r="CC6682" i="1"/>
  <c r="CC8039" i="1"/>
  <c r="CC7276" i="1"/>
  <c r="CC7882" i="1"/>
  <c r="CC6917" i="1"/>
  <c r="CC7825" i="1"/>
  <c r="Z579" i="1"/>
  <c r="Z2656" i="1"/>
  <c r="Z2341" i="1"/>
  <c r="Z2008" i="1"/>
  <c r="Z1859" i="1"/>
  <c r="Z3557" i="1"/>
  <c r="CC7467" i="1"/>
  <c r="CC7923" i="1"/>
  <c r="CC8278" i="1"/>
  <c r="Z586" i="1"/>
  <c r="Z2735" i="1"/>
  <c r="Z4839" i="1"/>
  <c r="CC5315" i="1"/>
  <c r="CC5421" i="1"/>
  <c r="Z4515" i="1"/>
  <c r="CC8371" i="1"/>
  <c r="CC8728" i="1"/>
  <c r="CC7475" i="1"/>
  <c r="Z2486" i="1"/>
  <c r="Z3456" i="1"/>
  <c r="CC5690" i="1"/>
  <c r="Z4892" i="1"/>
  <c r="CC6236" i="1"/>
  <c r="CC7380" i="1"/>
  <c r="Z1086" i="1"/>
  <c r="Z2718" i="1"/>
  <c r="Z2186" i="1"/>
  <c r="CC5435" i="1"/>
  <c r="Z2147" i="1"/>
  <c r="Z4165" i="1"/>
  <c r="CC5519" i="1"/>
  <c r="CC8625" i="1"/>
  <c r="CC8463" i="1"/>
  <c r="CC6570" i="1"/>
  <c r="Z2672" i="1"/>
  <c r="CC8235" i="1"/>
  <c r="CC8829" i="1"/>
  <c r="Z1315" i="1"/>
  <c r="CC5764" i="1"/>
  <c r="Z4928" i="1"/>
  <c r="Z1062" i="1"/>
  <c r="Z3188" i="1"/>
  <c r="CC9781" i="1"/>
  <c r="Z2159" i="1"/>
  <c r="CC9524" i="1"/>
  <c r="CC5443" i="1"/>
  <c r="CC7138" i="1"/>
  <c r="Z3739" i="1"/>
  <c r="Z2849" i="1"/>
  <c r="CC9227" i="1"/>
  <c r="CC7900" i="1"/>
  <c r="Z3198" i="1"/>
  <c r="Z1352" i="1"/>
  <c r="Z4676" i="1"/>
  <c r="Z3647" i="1"/>
  <c r="CC6560" i="1"/>
  <c r="CC5595" i="1"/>
  <c r="CC5107" i="1"/>
  <c r="CC8738" i="1"/>
  <c r="Z2377" i="1"/>
  <c r="Z4918" i="1"/>
  <c r="CC7682" i="1"/>
  <c r="CC8001" i="1"/>
  <c r="CC8974" i="1"/>
  <c r="Z2416" i="1"/>
  <c r="CC9076" i="1"/>
  <c r="Z1400" i="1"/>
  <c r="CC8062" i="1"/>
  <c r="Z1632" i="1"/>
  <c r="Z5289" i="1"/>
  <c r="CC8268" i="1"/>
  <c r="CC5727" i="1"/>
  <c r="CC6827" i="1"/>
  <c r="CC8995" i="1"/>
  <c r="Z691" i="1"/>
  <c r="CC5380" i="1"/>
  <c r="CC5714" i="1"/>
  <c r="CC8846" i="1"/>
  <c r="Z1393" i="1"/>
  <c r="Z1957" i="1"/>
  <c r="Z1554" i="1"/>
  <c r="CC5743" i="1"/>
  <c r="CC5387" i="1"/>
  <c r="Z2608" i="1"/>
  <c r="CC8266" i="1"/>
  <c r="CC7493" i="1"/>
  <c r="CC6658" i="1"/>
  <c r="CC7612" i="1"/>
  <c r="CC9883" i="1"/>
  <c r="Z1792" i="1"/>
  <c r="Z2900" i="1"/>
  <c r="Z2649" i="1"/>
  <c r="CC5082" i="1"/>
  <c r="Z3966" i="1"/>
  <c r="CC5667" i="1"/>
  <c r="CC7985" i="1"/>
  <c r="CC8304" i="1"/>
  <c r="CC9092" i="1"/>
  <c r="CC6839" i="1"/>
  <c r="Z847" i="1"/>
  <c r="Z2553" i="1"/>
  <c r="Z3498" i="1"/>
  <c r="Z3646" i="1"/>
  <c r="Z1548" i="1"/>
  <c r="CC7354" i="1"/>
  <c r="CC6691" i="1"/>
  <c r="Z4500" i="1"/>
  <c r="CC9184" i="1"/>
  <c r="Z1524" i="1"/>
  <c r="Z3325" i="1"/>
  <c r="CC5553" i="1"/>
  <c r="Z4035" i="1"/>
  <c r="CC9198" i="1"/>
  <c r="CC10016" i="1"/>
  <c r="Z1934" i="1"/>
  <c r="Z3466" i="1"/>
  <c r="Z3036" i="1"/>
  <c r="CC6800" i="1"/>
  <c r="CC8482" i="1"/>
  <c r="Z1088" i="1"/>
  <c r="Z1401" i="1"/>
  <c r="Z950" i="1"/>
  <c r="Z3840" i="1"/>
  <c r="Z4975" i="1"/>
  <c r="CC7776" i="1"/>
  <c r="CC6371" i="1"/>
  <c r="CC7074" i="1"/>
  <c r="CC6607" i="1"/>
  <c r="CC9905" i="1"/>
  <c r="Z1849" i="1"/>
  <c r="Z4641" i="1"/>
  <c r="CC6620" i="1"/>
  <c r="Z4070" i="1"/>
  <c r="CC9512" i="1"/>
  <c r="CC8765" i="1"/>
  <c r="CC7478" i="1"/>
  <c r="Z2088" i="1"/>
  <c r="Z2355" i="1"/>
  <c r="CC5195" i="1"/>
  <c r="Z1851" i="1"/>
  <c r="Z1182" i="1"/>
  <c r="CC6195" i="1"/>
  <c r="CC6986" i="1"/>
  <c r="Z4460" i="1"/>
  <c r="CC6356" i="1"/>
  <c r="CC7829" i="1"/>
  <c r="Z973" i="1"/>
  <c r="Z1159" i="1"/>
  <c r="CC8373" i="1"/>
  <c r="CC7433" i="1"/>
  <c r="Z3402" i="1"/>
  <c r="Z4739" i="1"/>
  <c r="Z2122" i="1"/>
  <c r="CC6239" i="1"/>
  <c r="Z1206" i="1"/>
  <c r="CC8325" i="1"/>
  <c r="Z5103" i="1"/>
  <c r="Z824" i="1"/>
  <c r="CC7033" i="1"/>
  <c r="Z2862" i="1"/>
  <c r="Z3662" i="1"/>
  <c r="Z602" i="1"/>
  <c r="Z3590" i="1"/>
  <c r="CC5408" i="1"/>
  <c r="Z1174" i="1"/>
  <c r="CC8683" i="1"/>
  <c r="Z742" i="1"/>
  <c r="Z3381" i="1"/>
  <c r="CC7111" i="1"/>
  <c r="CC5416" i="1"/>
  <c r="CC7552" i="1"/>
  <c r="Z4595" i="1"/>
  <c r="CC7577" i="1"/>
  <c r="CC6975" i="1"/>
  <c r="Z2772" i="1"/>
  <c r="CC5977" i="1"/>
  <c r="Z3277" i="1"/>
  <c r="Z5328" i="1"/>
  <c r="CC6860" i="1"/>
  <c r="CC9353" i="1"/>
  <c r="CC9036" i="1"/>
  <c r="Z786" i="1"/>
  <c r="Z2466" i="1"/>
  <c r="Z1652" i="1"/>
  <c r="Z3894" i="1"/>
  <c r="Z4782" i="1"/>
  <c r="Z4463" i="1"/>
  <c r="CC9078" i="1"/>
  <c r="CC8175" i="1"/>
  <c r="Z568" i="1"/>
  <c r="Z1754" i="1"/>
  <c r="Z1818" i="1"/>
  <c r="Z5403" i="1"/>
  <c r="CC5937" i="1"/>
  <c r="CC6741" i="1"/>
  <c r="CC6129" i="1"/>
  <c r="CC7677" i="1"/>
  <c r="Z4735" i="1"/>
  <c r="CC8943" i="1"/>
  <c r="Z2861" i="1"/>
  <c r="Z982" i="1"/>
  <c r="CC5577" i="1"/>
  <c r="Z3806" i="1"/>
  <c r="CC5598" i="1"/>
  <c r="Z4921" i="1"/>
  <c r="CC6953" i="1"/>
  <c r="CC6417" i="1"/>
  <c r="CC8578" i="1"/>
  <c r="Z1140" i="1"/>
  <c r="Z2662" i="1"/>
  <c r="CC5248" i="1"/>
  <c r="Z3127" i="1"/>
  <c r="CC5906" i="1"/>
  <c r="CC7826" i="1"/>
  <c r="CC7157" i="1"/>
  <c r="CC8391" i="1"/>
  <c r="CC9759" i="1"/>
  <c r="Z1043" i="1"/>
  <c r="Z4958" i="1"/>
  <c r="Z3951" i="1"/>
  <c r="CC6111" i="1"/>
  <c r="Z3392" i="1"/>
  <c r="CC7864" i="1"/>
  <c r="CC7929" i="1"/>
  <c r="Z714" i="1"/>
  <c r="Z3958" i="1"/>
  <c r="Z5422" i="1"/>
  <c r="Z4492" i="1"/>
  <c r="CC9164" i="1"/>
  <c r="CC8568" i="1"/>
  <c r="CC6943" i="1"/>
  <c r="Z2790" i="1"/>
  <c r="CC5974" i="1"/>
  <c r="Z3386" i="1"/>
  <c r="CC6107" i="1"/>
  <c r="CC9333" i="1"/>
  <c r="CC8013" i="1"/>
  <c r="CC7983" i="1"/>
  <c r="CC6715" i="1"/>
  <c r="Z1361" i="1"/>
  <c r="Z2652" i="1"/>
  <c r="Z2197" i="1"/>
  <c r="CC5531" i="1"/>
  <c r="Z3470" i="1"/>
  <c r="CC5125" i="1"/>
  <c r="Z4397" i="1"/>
  <c r="CC8221" i="1"/>
  <c r="CC7091" i="1"/>
  <c r="CC8564" i="1"/>
  <c r="CC9515" i="1"/>
  <c r="Z2073" i="1"/>
  <c r="Z2538" i="1"/>
  <c r="Z3523" i="1"/>
  <c r="Z750" i="1"/>
  <c r="CC6550" i="1"/>
  <c r="Z4520" i="1"/>
  <c r="CC8661" i="1"/>
  <c r="CC9016" i="1"/>
  <c r="CC8513" i="1"/>
  <c r="CC8283" i="1"/>
  <c r="Z1231" i="1"/>
  <c r="CC5861" i="1"/>
  <c r="Z1941" i="1"/>
  <c r="CC6332" i="1"/>
  <c r="CC8212" i="1"/>
  <c r="CC7227" i="1"/>
  <c r="CC6942" i="1"/>
  <c r="CC8143" i="1"/>
  <c r="CC7404" i="1"/>
  <c r="Z2418" i="1"/>
  <c r="Z2087" i="1"/>
  <c r="Z1995" i="1"/>
  <c r="Z4146" i="1"/>
  <c r="Z2661" i="1"/>
  <c r="CC5939" i="1"/>
  <c r="CC7473" i="1"/>
  <c r="CC8343" i="1"/>
  <c r="CC7823" i="1"/>
  <c r="CC8768" i="1"/>
  <c r="CC7445" i="1"/>
  <c r="Z683" i="1"/>
  <c r="CC7741" i="1"/>
  <c r="Z2794" i="1"/>
  <c r="Z4229" i="1"/>
  <c r="CC6911" i="1"/>
  <c r="Z1380" i="1"/>
  <c r="Z890" i="1"/>
  <c r="Z3875" i="1"/>
  <c r="Z1218" i="1"/>
  <c r="Z4359" i="1"/>
  <c r="Z3700" i="1"/>
  <c r="CC6044" i="1"/>
  <c r="CC8982" i="1"/>
  <c r="Z694" i="1"/>
  <c r="CC7462" i="1"/>
  <c r="CC7347" i="1"/>
  <c r="CC6251" i="1"/>
  <c r="Z4567" i="1"/>
  <c r="CC5921" i="1"/>
  <c r="CC5966" i="1"/>
  <c r="Z1433" i="1"/>
  <c r="Z4163" i="1"/>
  <c r="Z5300" i="1"/>
  <c r="CC6995" i="1"/>
  <c r="Z3723" i="1"/>
  <c r="CC7685" i="1"/>
  <c r="CC9117" i="1"/>
  <c r="Z1558" i="1"/>
  <c r="Z4342" i="1"/>
  <c r="Z4633" i="1"/>
  <c r="Z4422" i="1"/>
  <c r="CC9051" i="1"/>
  <c r="CC9332" i="1"/>
  <c r="Z2149" i="1"/>
  <c r="Z4888" i="1"/>
  <c r="CC5543" i="1"/>
  <c r="CC5411" i="1"/>
  <c r="CC9141" i="1"/>
  <c r="CC7819" i="1"/>
  <c r="Z1829" i="1"/>
  <c r="Z3939" i="1"/>
  <c r="Z3803" i="1"/>
  <c r="Z5102" i="1"/>
  <c r="CC7328" i="1"/>
  <c r="Z684" i="1"/>
  <c r="Z1562" i="1"/>
  <c r="Z1976" i="1"/>
  <c r="Z3972" i="1"/>
  <c r="Z5127" i="1"/>
  <c r="Z4014" i="1"/>
  <c r="Z3326" i="1"/>
  <c r="Z3398" i="1"/>
  <c r="CC7400" i="1"/>
  <c r="CC5614" i="1"/>
  <c r="CC6299" i="1"/>
  <c r="CC8170" i="1"/>
  <c r="Z837" i="1"/>
  <c r="Z1755" i="1"/>
  <c r="Z2620" i="1"/>
  <c r="CC5216" i="1"/>
  <c r="Z2814" i="1"/>
  <c r="Z5466" i="1"/>
  <c r="Z3399" i="1"/>
  <c r="CC6013" i="1"/>
  <c r="CC9300" i="1"/>
  <c r="CC9737" i="1"/>
  <c r="Z1171" i="1"/>
  <c r="Z1036" i="1"/>
  <c r="Z2174" i="1"/>
  <c r="Z4077" i="1"/>
  <c r="CC5167" i="1"/>
  <c r="CC7060" i="1"/>
  <c r="CC7574" i="1"/>
  <c r="CC7721" i="1"/>
  <c r="Z578" i="1"/>
  <c r="CC6046" i="1"/>
  <c r="Z4005" i="1"/>
  <c r="Z5419" i="1"/>
  <c r="CC8208" i="1"/>
  <c r="CC8891" i="1"/>
  <c r="CC9652" i="1"/>
  <c r="Z2109" i="1"/>
  <c r="Z3884" i="1"/>
  <c r="Z3571" i="1"/>
  <c r="CC7071" i="1"/>
  <c r="CC9480" i="1"/>
  <c r="Z958" i="1"/>
  <c r="Z2178" i="1"/>
  <c r="Z3527" i="1"/>
  <c r="CC5286" i="1"/>
  <c r="CC5943" i="1"/>
  <c r="CC6099" i="1"/>
  <c r="CC7921" i="1"/>
  <c r="CC6743" i="1"/>
  <c r="CC7086" i="1"/>
  <c r="CC9740" i="1"/>
  <c r="CC9614" i="1"/>
  <c r="Z2342" i="1"/>
  <c r="Z3812" i="1"/>
  <c r="CC6976" i="1"/>
  <c r="CC8260" i="1"/>
  <c r="CC6737" i="1"/>
  <c r="CC6120" i="1"/>
  <c r="CC9682" i="1"/>
  <c r="CC7241" i="1"/>
  <c r="CC9455" i="1"/>
  <c r="CC6455" i="1"/>
  <c r="Z2374" i="1"/>
  <c r="Z2642" i="1"/>
  <c r="Z3357" i="1"/>
  <c r="Z2982" i="1"/>
  <c r="CC7925" i="1"/>
  <c r="CC9326" i="1"/>
  <c r="CC7716" i="1"/>
  <c r="CC7653" i="1"/>
  <c r="CC7547" i="1"/>
  <c r="Z4103" i="1"/>
  <c r="Z2458" i="1"/>
  <c r="Z1403" i="1"/>
  <c r="Z5224" i="1"/>
  <c r="CC5836" i="1"/>
  <c r="Z1645" i="1"/>
  <c r="Z770" i="1"/>
  <c r="CC6934" i="1"/>
  <c r="CC9803" i="1"/>
  <c r="Z3310" i="1"/>
  <c r="CC5712" i="1"/>
  <c r="Z2947" i="1"/>
  <c r="Z626" i="1"/>
  <c r="Z5368" i="1"/>
  <c r="CC7664" i="1"/>
  <c r="Z1085" i="1"/>
  <c r="Z2243" i="1"/>
  <c r="Z4572" i="1"/>
  <c r="Z5543" i="1"/>
  <c r="CC9220" i="1"/>
  <c r="CC8624" i="1"/>
  <c r="Z3791" i="1"/>
  <c r="CC6645" i="1"/>
  <c r="CC5655" i="1"/>
  <c r="CC8259" i="1"/>
  <c r="Z1584" i="1"/>
  <c r="Z1682" i="1"/>
  <c r="CC5164" i="1"/>
  <c r="Z4599" i="1"/>
  <c r="CC6505" i="1"/>
  <c r="CC7941" i="1"/>
  <c r="CC8006" i="1"/>
  <c r="CC9931" i="1"/>
  <c r="Z1030" i="1"/>
  <c r="Z2140" i="1"/>
  <c r="Z3713" i="1"/>
  <c r="Z4913" i="1"/>
  <c r="Z5271" i="1"/>
  <c r="CC5340" i="1"/>
  <c r="CC9222" i="1"/>
  <c r="Z654" i="1"/>
  <c r="Z1838" i="1"/>
  <c r="Z2130" i="1"/>
  <c r="CC5994" i="1"/>
  <c r="Z4942" i="1"/>
  <c r="CC5736" i="1"/>
  <c r="CC9416" i="1"/>
  <c r="CC7488" i="1"/>
  <c r="Z3950" i="1"/>
  <c r="Z5014" i="1"/>
  <c r="Z574" i="1"/>
  <c r="Z2776" i="1"/>
  <c r="Z1419" i="1"/>
  <c r="Z3415" i="1"/>
  <c r="Z891" i="1"/>
  <c r="CC5753" i="1"/>
  <c r="CC8103" i="1"/>
  <c r="CC8377" i="1"/>
  <c r="CC7911" i="1"/>
  <c r="CC8822" i="1"/>
  <c r="Z1184" i="1"/>
  <c r="Z1373" i="1"/>
  <c r="CC5468" i="1"/>
  <c r="CC5620" i="1"/>
  <c r="Z3657" i="1"/>
  <c r="CC7122" i="1"/>
  <c r="Z3406" i="1"/>
  <c r="CC6966" i="1"/>
  <c r="CC7775" i="1"/>
  <c r="CC9940" i="1"/>
  <c r="CC5238" i="1"/>
  <c r="Z1621" i="1"/>
  <c r="CC7549" i="1"/>
  <c r="Z2720" i="1"/>
  <c r="Z2348" i="1"/>
  <c r="Z4555" i="1"/>
  <c r="CC7881" i="1"/>
  <c r="Z2604" i="1"/>
  <c r="CC9864" i="1"/>
  <c r="CC9838" i="1"/>
  <c r="Z1761" i="1"/>
  <c r="Z3674" i="1"/>
  <c r="Z2090" i="1"/>
  <c r="Z4661" i="1"/>
  <c r="Z3427" i="1"/>
  <c r="CC9477" i="1"/>
  <c r="CC8313" i="1"/>
  <c r="CC5682" i="1"/>
  <c r="Z1248" i="1"/>
  <c r="Z1406" i="1"/>
  <c r="Z1866" i="1"/>
  <c r="Z3508" i="1"/>
  <c r="Z3200" i="1"/>
  <c r="Z3387" i="1"/>
  <c r="CC7930" i="1"/>
  <c r="CC7282" i="1"/>
  <c r="CC8359" i="1"/>
  <c r="CC9545" i="1"/>
  <c r="Z1337" i="1"/>
  <c r="Z2514" i="1"/>
  <c r="CC5308" i="1"/>
  <c r="Z2866" i="1"/>
  <c r="Z3882" i="1"/>
  <c r="Z5536" i="1"/>
  <c r="CC5841" i="1"/>
  <c r="CC8775" i="1"/>
  <c r="CC7288" i="1"/>
  <c r="CC7792" i="1"/>
  <c r="CC9297" i="1"/>
  <c r="Z874" i="1"/>
  <c r="Z2693" i="1"/>
  <c r="Z4846" i="1"/>
  <c r="Z4611" i="1"/>
  <c r="Z3117" i="1"/>
  <c r="CC7271" i="1"/>
  <c r="CC9898" i="1"/>
  <c r="Z3039" i="1"/>
  <c r="Z2184" i="1"/>
  <c r="Z4006" i="1"/>
  <c r="CC5267" i="1"/>
  <c r="Z3986" i="1"/>
  <c r="Z5519" i="1"/>
  <c r="CC8488" i="1"/>
  <c r="CC7769" i="1"/>
  <c r="CC9053" i="1"/>
  <c r="CC5615" i="1"/>
  <c r="CC7432" i="1"/>
  <c r="CC8619" i="1"/>
  <c r="CC9632" i="1"/>
  <c r="CC6703" i="1"/>
  <c r="Z3407" i="1"/>
  <c r="Z1797" i="1"/>
  <c r="Z1566" i="1"/>
  <c r="CC6777" i="1"/>
  <c r="Z966" i="1"/>
  <c r="Z1557" i="1"/>
  <c r="Z1877" i="1"/>
  <c r="Z4715" i="1"/>
  <c r="Z1669" i="1"/>
  <c r="Z3707" i="1"/>
  <c r="CC6711" i="1"/>
  <c r="CC6618" i="1"/>
  <c r="CC9364" i="1"/>
  <c r="CC9173" i="1"/>
  <c r="CC7119" i="1"/>
  <c r="Z2996" i="1"/>
  <c r="Z4063" i="1"/>
  <c r="Z3579" i="1"/>
  <c r="CC5894" i="1"/>
  <c r="CC8348" i="1"/>
  <c r="Z4630" i="1"/>
  <c r="CC8404" i="1"/>
  <c r="CC7112" i="1"/>
  <c r="Z3041" i="1"/>
  <c r="Z3615" i="1"/>
  <c r="Z4356" i="1"/>
  <c r="Z5371" i="1"/>
  <c r="CC8326" i="1"/>
  <c r="Z1770" i="1"/>
  <c r="Z5113" i="1"/>
  <c r="CC6790" i="1"/>
  <c r="Z4880" i="1"/>
  <c r="CC7849" i="1"/>
  <c r="CC8422" i="1"/>
  <c r="CC7957" i="1"/>
  <c r="Z1777" i="1"/>
  <c r="Z2366" i="1"/>
  <c r="CC5739" i="1"/>
  <c r="Z4759" i="1"/>
  <c r="Z4275" i="1"/>
  <c r="CC5529" i="1"/>
  <c r="Z2153" i="1"/>
  <c r="Z1724" i="1"/>
  <c r="Z3355" i="1"/>
  <c r="Z5298" i="1"/>
  <c r="Z3363" i="1"/>
  <c r="Z4442" i="1"/>
  <c r="CC8148" i="1"/>
  <c r="CC9021" i="1"/>
  <c r="CC9629" i="1"/>
  <c r="Z622" i="1"/>
  <c r="Z2279" i="1"/>
  <c r="Z1865" i="1"/>
  <c r="Z4392" i="1"/>
  <c r="Z3435" i="1"/>
  <c r="Z3535" i="1"/>
  <c r="CC6347" i="1"/>
  <c r="Z3802" i="1"/>
  <c r="CC7317" i="1"/>
  <c r="Z887" i="1"/>
  <c r="Z2822" i="1"/>
  <c r="Z3003" i="1"/>
  <c r="CC5095" i="1"/>
  <c r="Z5169" i="1"/>
  <c r="CC6522" i="1"/>
  <c r="CC7015" i="1"/>
  <c r="CC8383" i="1"/>
  <c r="CC7356" i="1"/>
  <c r="Z1940" i="1"/>
  <c r="CC5710" i="1"/>
  <c r="Z4902" i="1"/>
  <c r="CC6104" i="1"/>
  <c r="Z5265" i="1"/>
  <c r="CC7458" i="1"/>
  <c r="CC9348" i="1"/>
  <c r="CC9856" i="1"/>
  <c r="Z5175" i="1"/>
  <c r="Z1784" i="1"/>
  <c r="Z5487" i="1"/>
  <c r="Z4986" i="1"/>
  <c r="CC7463" i="1"/>
  <c r="CC9719" i="1"/>
  <c r="Z775" i="1"/>
  <c r="Z3088" i="1"/>
  <c r="CC5509" i="1"/>
  <c r="CC6075" i="1"/>
  <c r="CC7226" i="1"/>
  <c r="CC7365" i="1"/>
  <c r="CC7465" i="1"/>
  <c r="CC8320" i="1"/>
  <c r="Z1342" i="1"/>
  <c r="Z2897" i="1"/>
  <c r="Z3442" i="1"/>
  <c r="Z3235" i="1"/>
  <c r="CC9346" i="1"/>
  <c r="CC8894" i="1"/>
  <c r="Z3849" i="1"/>
  <c r="CC5359" i="1"/>
  <c r="CC8763" i="1"/>
  <c r="Z841" i="1"/>
  <c r="Z2757" i="1"/>
  <c r="Z3623" i="1"/>
  <c r="CC5151" i="1"/>
  <c r="Z1881" i="1"/>
  <c r="CC9411" i="1"/>
  <c r="Z1069" i="1"/>
  <c r="CC5759" i="1"/>
  <c r="CC8149" i="1"/>
  <c r="Z792" i="1"/>
  <c r="Z2026" i="1"/>
  <c r="Z3576" i="1"/>
  <c r="CC7302" i="1"/>
  <c r="CC7114" i="1"/>
  <c r="Z1194" i="1"/>
  <c r="Z2058" i="1"/>
  <c r="Z1561" i="1"/>
  <c r="CC6068" i="1"/>
  <c r="CC5235" i="1"/>
  <c r="CC9362" i="1"/>
  <c r="CC9823" i="1"/>
  <c r="Z1142" i="1"/>
  <c r="Z2617" i="1"/>
  <c r="Z3339" i="1"/>
  <c r="Z3869" i="1"/>
  <c r="Z2220" i="1"/>
  <c r="Z5038" i="1"/>
  <c r="Z3798" i="1"/>
  <c r="CC7077" i="1"/>
  <c r="CC5407" i="1"/>
  <c r="Z5531" i="1"/>
  <c r="CC8795" i="1"/>
  <c r="CC9742" i="1"/>
  <c r="Z2839" i="1"/>
  <c r="Z2403" i="1"/>
  <c r="Z3578" i="1"/>
  <c r="Z5411" i="1"/>
  <c r="CC7173" i="1"/>
  <c r="CC7691" i="1"/>
  <c r="CC8663" i="1"/>
  <c r="CC9057" i="1"/>
  <c r="CC7501" i="1"/>
  <c r="Z1997" i="1"/>
  <c r="Z2590" i="1"/>
  <c r="CC5583" i="1"/>
  <c r="CC5897" i="1"/>
  <c r="CC5259" i="1"/>
  <c r="CC8429" i="1"/>
  <c r="CC7439" i="1"/>
  <c r="CC7539" i="1"/>
  <c r="CC9857" i="1"/>
  <c r="Z2537" i="1"/>
  <c r="CC5607" i="1"/>
  <c r="CC5353" i="1"/>
  <c r="CC9143" i="1"/>
  <c r="CC9079" i="1"/>
  <c r="Z1820" i="1"/>
  <c r="CC5251" i="1"/>
  <c r="Z3389" i="1"/>
  <c r="CC7405" i="1"/>
  <c r="CC7718" i="1"/>
  <c r="CC7724" i="1"/>
  <c r="CC8843" i="1"/>
  <c r="CC9773" i="1"/>
  <c r="Z708" i="1"/>
  <c r="Z5203" i="1"/>
  <c r="CC5403" i="1"/>
  <c r="Z5025" i="1"/>
  <c r="CC6194" i="1"/>
  <c r="CC6970" i="1"/>
  <c r="CC7592" i="1"/>
  <c r="CC5483" i="1"/>
  <c r="CC7970" i="1"/>
  <c r="Z611" i="1"/>
  <c r="Z2030" i="1"/>
  <c r="Z5527" i="1"/>
  <c r="Z5192" i="1"/>
  <c r="Z4989" i="1"/>
  <c r="Z4282" i="1"/>
  <c r="CC8652" i="1"/>
  <c r="CC7371" i="1"/>
  <c r="CC8852" i="1"/>
  <c r="CC7051" i="1"/>
  <c r="Z2482" i="1"/>
  <c r="Z2918" i="1"/>
  <c r="Z5504" i="1"/>
  <c r="Z5483" i="1"/>
  <c r="Z1486" i="1"/>
  <c r="Z3491" i="1"/>
  <c r="Z5283" i="1"/>
  <c r="CC8085" i="1"/>
  <c r="CC8431" i="1"/>
  <c r="CC6471" i="1"/>
  <c r="CC9441" i="1"/>
  <c r="Z1355" i="1"/>
  <c r="Z2034" i="1"/>
  <c r="CC5642" i="1"/>
  <c r="Z4747" i="1"/>
  <c r="Z3151" i="1"/>
  <c r="CC7059" i="1"/>
  <c r="CC7453" i="1"/>
  <c r="CC7484" i="1"/>
  <c r="CC6918" i="1"/>
  <c r="Z2014" i="1"/>
  <c r="Z1842" i="1"/>
  <c r="Z4940" i="1"/>
  <c r="Z4057" i="1"/>
  <c r="Z2914" i="1"/>
  <c r="Z4644" i="1"/>
  <c r="CC8633" i="1"/>
  <c r="CC8113" i="1"/>
  <c r="CC6710" i="1"/>
  <c r="CC8591" i="1"/>
  <c r="Z994" i="1"/>
  <c r="Z2973" i="1"/>
  <c r="Z4174" i="1"/>
  <c r="Z3303" i="1"/>
  <c r="CC7339" i="1"/>
  <c r="CC9992" i="1"/>
  <c r="Z4616" i="1"/>
  <c r="CC9192" i="1"/>
  <c r="CC7651" i="1"/>
  <c r="CC6875" i="1"/>
  <c r="Z2687" i="1"/>
  <c r="CC5698" i="1"/>
  <c r="CC8650" i="1"/>
  <c r="Z2694" i="1"/>
  <c r="Z2674" i="1"/>
  <c r="Z1461" i="1"/>
  <c r="Z2898" i="1"/>
  <c r="Z4084" i="1"/>
  <c r="Z3519" i="1"/>
  <c r="CC6260" i="1"/>
  <c r="CC8629" i="1"/>
  <c r="CC8308" i="1"/>
  <c r="CC6491" i="1"/>
  <c r="CC9162" i="1"/>
  <c r="Z643" i="1"/>
  <c r="Z1930" i="1"/>
  <c r="Z5239" i="1"/>
  <c r="Z4195" i="1"/>
  <c r="Z3691" i="1"/>
  <c r="CC9115" i="1"/>
  <c r="CC8095" i="1"/>
  <c r="CC9239" i="1"/>
  <c r="CC9942" i="1"/>
  <c r="Z1039" i="1"/>
  <c r="Z1958" i="1"/>
  <c r="CC5352" i="1"/>
  <c r="CC6634" i="1"/>
  <c r="CC7605" i="1"/>
  <c r="CC8756" i="1"/>
  <c r="Z1149" i="1"/>
  <c r="Z1942" i="1"/>
  <c r="Z3625" i="1"/>
  <c r="CC6421" i="1"/>
  <c r="Z3394" i="1"/>
  <c r="CC9429" i="1"/>
  <c r="CC8977" i="1"/>
  <c r="Z639" i="1"/>
  <c r="Z2762" i="1"/>
  <c r="Z4967" i="1"/>
  <c r="CC6659" i="1"/>
  <c r="CC7256" i="1"/>
  <c r="CC8572" i="1"/>
  <c r="CC6812" i="1"/>
  <c r="Z2302" i="1"/>
  <c r="Z1439" i="1"/>
  <c r="Z2019" i="1"/>
  <c r="Z3134" i="1"/>
  <c r="Z3550" i="1"/>
  <c r="Z4592" i="1"/>
  <c r="CC9163" i="1"/>
  <c r="CC9295" i="1"/>
  <c r="CC7023" i="1"/>
  <c r="CC8410" i="1"/>
  <c r="Z603" i="1"/>
  <c r="Z2052" i="1"/>
  <c r="Z3733" i="1"/>
  <c r="Z3784" i="1"/>
  <c r="CC5397" i="1"/>
  <c r="CC5591" i="1"/>
  <c r="Z3886" i="1"/>
  <c r="CC7348" i="1"/>
  <c r="Z4175" i="1"/>
  <c r="Z1097" i="1"/>
  <c r="Z1799" i="1"/>
  <c r="Z779" i="1"/>
  <c r="Z3459" i="1"/>
  <c r="Z3843" i="1"/>
  <c r="CC6380" i="1"/>
  <c r="CC6315" i="1"/>
  <c r="CC6321" i="1"/>
  <c r="CC9724" i="1"/>
  <c r="Z984" i="1"/>
  <c r="Z4824" i="1"/>
  <c r="Z4321" i="1"/>
  <c r="Z3167" i="1"/>
  <c r="Z2500" i="1"/>
  <c r="CC9492" i="1"/>
  <c r="CC9732" i="1"/>
  <c r="Z1893" i="1"/>
  <c r="Z4295" i="1"/>
  <c r="CC6572" i="1"/>
  <c r="CC6928" i="1"/>
  <c r="CC8311" i="1"/>
  <c r="Z1601" i="1"/>
  <c r="Z2318" i="1"/>
  <c r="Z3455" i="1"/>
  <c r="Z5337" i="1"/>
  <c r="CC9067" i="1"/>
  <c r="CC8925" i="1"/>
  <c r="CC9727" i="1"/>
  <c r="CC9812" i="1"/>
  <c r="CC5929" i="1"/>
  <c r="Z3247" i="1"/>
  <c r="Z5278" i="1"/>
  <c r="Z5100" i="1"/>
  <c r="Z1801" i="1"/>
  <c r="Z4725" i="1"/>
  <c r="Z2328" i="1"/>
  <c r="Z3767" i="1"/>
  <c r="Z1453" i="1"/>
  <c r="Z2713" i="1"/>
  <c r="Z4758" i="1"/>
  <c r="Z3313" i="1"/>
  <c r="CC9138" i="1"/>
  <c r="Z2993" i="1"/>
  <c r="Z3922" i="1"/>
  <c r="CC7944" i="1"/>
  <c r="Z4308" i="1"/>
  <c r="CC7705" i="1"/>
  <c r="CC7961" i="1"/>
  <c r="Z4523" i="1"/>
  <c r="Z4920" i="1"/>
  <c r="Z2440" i="1"/>
  <c r="Z716" i="1"/>
  <c r="Z1451" i="1"/>
  <c r="Z4853" i="1"/>
  <c r="CC6481" i="1"/>
  <c r="Z3255" i="1"/>
  <c r="CC7756" i="1"/>
  <c r="Z1114" i="1"/>
  <c r="Z2126" i="1"/>
  <c r="CC5428" i="1"/>
  <c r="Z4330" i="1"/>
  <c r="CC6716" i="1"/>
  <c r="CC6558" i="1"/>
  <c r="CC7495" i="1"/>
  <c r="CC9088" i="1"/>
  <c r="Z1138" i="1"/>
  <c r="Z1706" i="1"/>
  <c r="Z3454" i="1"/>
  <c r="Z4042" i="1"/>
  <c r="Z2610" i="1"/>
  <c r="Z3627" i="1"/>
  <c r="Z4512" i="1"/>
  <c r="CC7231" i="1"/>
  <c r="CC8245" i="1"/>
  <c r="CC9375" i="1"/>
  <c r="CC7081" i="1"/>
  <c r="Z1170" i="1"/>
  <c r="Z1646" i="1"/>
  <c r="CC6038" i="1"/>
  <c r="Z4244" i="1"/>
  <c r="Z3793" i="1"/>
  <c r="CC8393" i="1"/>
  <c r="CC7434" i="1"/>
  <c r="Z3826" i="1"/>
  <c r="CC9201" i="1"/>
  <c r="CC9787" i="1"/>
  <c r="Z3005" i="1"/>
  <c r="Z1018" i="1"/>
  <c r="Z3603" i="1"/>
  <c r="Z4251" i="1"/>
  <c r="Z4241" i="1"/>
  <c r="Z3672" i="1"/>
  <c r="CC7251" i="1"/>
  <c r="CC7459" i="1"/>
  <c r="Z3870" i="1"/>
  <c r="CC7966" i="1"/>
  <c r="CC7893" i="1"/>
  <c r="Z3534" i="1"/>
  <c r="Z3323" i="1"/>
  <c r="Z5141" i="1"/>
  <c r="CC6915" i="1"/>
  <c r="CC9793" i="1"/>
  <c r="Z1278" i="1"/>
  <c r="Z2812" i="1"/>
  <c r="Z4394" i="1"/>
  <c r="CC5111" i="1"/>
  <c r="CC7129" i="1"/>
  <c r="Z3494" i="1"/>
  <c r="CC6515" i="1"/>
  <c r="Z3696" i="1"/>
  <c r="Z1989" i="1"/>
  <c r="Z3735" i="1"/>
  <c r="Z5428" i="1"/>
  <c r="CC5501" i="1"/>
  <c r="CC6599" i="1"/>
  <c r="CC9292" i="1"/>
  <c r="CC9752" i="1"/>
  <c r="Z802" i="1"/>
  <c r="Z1413" i="1"/>
  <c r="Z3902" i="1"/>
  <c r="Z4243" i="1"/>
  <c r="Z5525" i="1"/>
  <c r="Z5205" i="1"/>
  <c r="CC7645" i="1"/>
  <c r="CC5201" i="1"/>
  <c r="CC8133" i="1"/>
  <c r="Z2645" i="1"/>
  <c r="Z2510" i="1"/>
  <c r="Z4710" i="1"/>
  <c r="CC5293" i="1"/>
  <c r="CC5830" i="1"/>
  <c r="Z3216" i="1"/>
  <c r="CC7331" i="1"/>
  <c r="CC7714" i="1"/>
  <c r="CC7079" i="1"/>
  <c r="CC5161" i="1"/>
  <c r="CC8315" i="1"/>
  <c r="Z952" i="1"/>
  <c r="Z1347" i="1"/>
  <c r="CC5838" i="1"/>
  <c r="Z4361" i="1"/>
  <c r="CC5244" i="1"/>
  <c r="CC6783" i="1"/>
  <c r="Z4078" i="1"/>
  <c r="Z3465" i="1"/>
  <c r="CC9760" i="1"/>
  <c r="CC7521" i="1"/>
  <c r="Z1212" i="1"/>
  <c r="Z1654" i="1"/>
  <c r="Z1329" i="1"/>
  <c r="Z4539" i="1"/>
  <c r="Z1505" i="1"/>
  <c r="CC5399" i="1"/>
  <c r="CC5099" i="1"/>
  <c r="CC8200" i="1"/>
  <c r="CC6930" i="1"/>
  <c r="CC9987" i="1"/>
  <c r="Z4097" i="1"/>
  <c r="Z2867" i="1"/>
  <c r="Z4167" i="1"/>
  <c r="Z1326" i="1"/>
  <c r="Z4182" i="1"/>
  <c r="CC6745" i="1"/>
  <c r="CC8881" i="1"/>
  <c r="Z3462" i="1"/>
  <c r="CC8437" i="1"/>
  <c r="Z2549" i="1"/>
  <c r="Z3506" i="1"/>
  <c r="CC9535" i="1"/>
  <c r="Z2572" i="1"/>
  <c r="Z3186" i="1"/>
  <c r="CC5391" i="1"/>
  <c r="Z1435" i="1"/>
  <c r="Z1123" i="1"/>
  <c r="Z3187" i="1"/>
  <c r="CC6234" i="1"/>
  <c r="CC5968" i="1"/>
  <c r="Z4362" i="1"/>
  <c r="CC9943" i="1"/>
  <c r="CC9062" i="1"/>
  <c r="Z1634" i="1"/>
  <c r="CC8853" i="1"/>
  <c r="Z2226" i="1"/>
  <c r="CC6683" i="1"/>
  <c r="CC5634" i="1"/>
  <c r="CC7973" i="1"/>
  <c r="Z3202" i="1"/>
  <c r="Z2227" i="1"/>
  <c r="Z2920" i="1"/>
  <c r="Z2906" i="1"/>
  <c r="Z2670" i="1"/>
  <c r="CC9717" i="1"/>
  <c r="Z5498" i="1"/>
  <c r="Z2575" i="1"/>
  <c r="Z2658" i="1"/>
  <c r="CC5461" i="1"/>
  <c r="CC7663" i="1"/>
  <c r="Z1226" i="1"/>
  <c r="Z2255" i="1"/>
  <c r="Z899" i="1"/>
  <c r="CC7061" i="1"/>
  <c r="CC7913" i="1"/>
  <c r="CC7704" i="1"/>
  <c r="CC8588" i="1"/>
  <c r="Z4000" i="1"/>
  <c r="Z2600" i="1"/>
  <c r="CC5393" i="1"/>
  <c r="CC7989" i="1"/>
  <c r="CC5288" i="1"/>
  <c r="CC9349" i="1"/>
  <c r="Z5332" i="1"/>
  <c r="Z1843" i="1"/>
  <c r="CC8705" i="1"/>
  <c r="Z2766" i="1"/>
  <c r="Z4532" i="1"/>
  <c r="Z3885" i="1"/>
  <c r="Z3530" i="1"/>
  <c r="CC8599" i="1"/>
  <c r="Z2534" i="1"/>
  <c r="Z4530" i="1"/>
  <c r="CC9910" i="1"/>
  <c r="CC8016" i="1"/>
  <c r="CC9979" i="1"/>
  <c r="CC9623" i="1"/>
  <c r="CC8718" i="1"/>
  <c r="CC9862" i="1"/>
  <c r="CC9504" i="1"/>
  <c r="CC9586" i="1"/>
  <c r="CC7837" i="1"/>
  <c r="CC10027" i="1"/>
  <c r="CC9802" i="1"/>
  <c r="CC9457" i="1"/>
  <c r="CC9171" i="1"/>
  <c r="CC8352" i="1"/>
  <c r="CC9338" i="1"/>
  <c r="CC10014" i="1"/>
  <c r="CC9395" i="1"/>
  <c r="CC8790" i="1"/>
  <c r="CC7981" i="1"/>
  <c r="CC9229" i="1"/>
  <c r="CC9601" i="1"/>
  <c r="CC9478" i="1"/>
  <c r="CC8830" i="1"/>
  <c r="CC8579" i="1"/>
  <c r="CC9947" i="1"/>
  <c r="CC8873" i="1"/>
  <c r="CC9982" i="1"/>
  <c r="CC8530" i="1"/>
  <c r="CC9543" i="1"/>
  <c r="CC7996" i="1"/>
  <c r="CC9459" i="1"/>
  <c r="CC7055" i="1"/>
  <c r="CC8642" i="1"/>
  <c r="CC7548" i="1"/>
  <c r="CC9513" i="1"/>
  <c r="CC9989" i="1"/>
  <c r="CC9565" i="1"/>
  <c r="CC7814" i="1"/>
  <c r="CC9501" i="1"/>
  <c r="CC8791" i="1"/>
  <c r="CC9591" i="1"/>
  <c r="CC9216" i="1"/>
  <c r="CC9203" i="1"/>
  <c r="CC8882" i="1"/>
  <c r="CC9315" i="1"/>
  <c r="CC7155" i="1"/>
  <c r="CC8305" i="1"/>
  <c r="CC8425" i="1"/>
  <c r="CC6987" i="1"/>
  <c r="CC10072" i="1"/>
  <c r="CC7024" i="1"/>
  <c r="CC8689" i="1"/>
  <c r="CC9902" i="1"/>
  <c r="CC6751" i="1"/>
  <c r="CC9964" i="1"/>
  <c r="CC9291" i="1"/>
  <c r="CC9481" i="1"/>
  <c r="CC8872" i="1"/>
  <c r="CC8857" i="1"/>
  <c r="CC8684" i="1"/>
  <c r="CC9111" i="1"/>
  <c r="CC9783" i="1"/>
  <c r="CC7560" i="1"/>
  <c r="CC7564" i="1"/>
  <c r="CC9169" i="1"/>
  <c r="CC10030" i="1"/>
  <c r="CC8989" i="1"/>
  <c r="CC9539" i="1"/>
  <c r="CC8353" i="1"/>
  <c r="CC9587" i="1"/>
  <c r="CC8923" i="1"/>
  <c r="CC10029" i="1"/>
  <c r="CC9050" i="1"/>
  <c r="CC9107" i="1"/>
  <c r="CC7383" i="1"/>
  <c r="CC9624" i="1"/>
  <c r="CC9912" i="1"/>
  <c r="CC8590" i="1"/>
  <c r="CC8459" i="1"/>
  <c r="CC10068" i="1"/>
  <c r="CC9071" i="1"/>
  <c r="CC9841" i="1"/>
  <c r="CC9955" i="1"/>
  <c r="CC9146" i="1"/>
  <c r="CC9648" i="1"/>
  <c r="CC9579" i="1"/>
  <c r="CC9901" i="1"/>
  <c r="CC9814" i="1"/>
  <c r="CC8921" i="1"/>
  <c r="CC9863" i="1"/>
  <c r="CC9108" i="1"/>
  <c r="CC9399" i="1"/>
  <c r="CC7318" i="1"/>
  <c r="CC9873" i="1"/>
  <c r="CC7744" i="1"/>
  <c r="CC10000" i="1"/>
  <c r="CC9745" i="1"/>
  <c r="Z5012" i="1"/>
  <c r="Z2111" i="1"/>
  <c r="Z2789" i="1"/>
  <c r="Z2285" i="1"/>
  <c r="CC7928" i="1"/>
  <c r="CC5711" i="1"/>
  <c r="CC7528" i="1"/>
  <c r="Z1895" i="1"/>
  <c r="Z5379" i="1"/>
  <c r="CC7393" i="1"/>
  <c r="Z4090" i="1"/>
  <c r="Z4220" i="1"/>
  <c r="CC9400" i="1"/>
  <c r="Z1344" i="1"/>
  <c r="CC9499" i="1"/>
  <c r="CC5723" i="1"/>
  <c r="CC8723" i="1"/>
  <c r="CC6475" i="1"/>
  <c r="Z2710" i="1"/>
  <c r="CC8011" i="1"/>
  <c r="Z1529" i="1"/>
  <c r="Z1918" i="1"/>
  <c r="CC6340" i="1"/>
  <c r="Z1644" i="1"/>
  <c r="Z2445" i="1"/>
  <c r="CC5854" i="1"/>
  <c r="CC9616" i="1"/>
  <c r="CC7360" i="1"/>
  <c r="CC6270" i="1"/>
  <c r="Z3091" i="1"/>
  <c r="Z3179" i="1"/>
  <c r="Z4030" i="1"/>
  <c r="Z2961" i="1"/>
  <c r="Z2175" i="1"/>
  <c r="Z3178" i="1"/>
  <c r="CC7230" i="1"/>
  <c r="Z5516" i="1"/>
  <c r="Z4690" i="1"/>
  <c r="CC6404" i="1"/>
  <c r="CC7853" i="1"/>
  <c r="Z2626" i="1"/>
  <c r="Z2338" i="1"/>
  <c r="CC8671" i="1"/>
  <c r="Z3290" i="1"/>
  <c r="Z630" i="1"/>
  <c r="CC5223" i="1"/>
  <c r="CC8836" i="1"/>
  <c r="CC8435" i="1"/>
  <c r="CC9763" i="1"/>
  <c r="CC6625" i="1"/>
  <c r="CC7892" i="1"/>
  <c r="Z4950" i="1"/>
  <c r="CC8597" i="1"/>
  <c r="CC8497" i="1"/>
  <c r="Z2726" i="1"/>
  <c r="Z1737" i="1"/>
  <c r="Z1533" i="1"/>
  <c r="Z4651" i="1"/>
  <c r="CC6155" i="1"/>
  <c r="CC5271" i="1"/>
  <c r="CC6055" i="1"/>
  <c r="Z4227" i="1"/>
  <c r="Z3125" i="1"/>
  <c r="CC9809" i="1"/>
  <c r="CC9354" i="1"/>
  <c r="Z2397" i="1"/>
  <c r="CC5941" i="1"/>
  <c r="Z2501" i="1"/>
  <c r="Z1272" i="1"/>
  <c r="CC8832" i="1"/>
  <c r="Z5440" i="1"/>
  <c r="Z1836" i="1"/>
  <c r="Z1189" i="1"/>
  <c r="Z4797" i="1"/>
  <c r="CC9694" i="1"/>
  <c r="CC8936" i="1"/>
  <c r="Z3830" i="1"/>
  <c r="CC9886" i="1"/>
  <c r="CC9487" i="1"/>
  <c r="CC6018" i="1"/>
  <c r="Z5391" i="1"/>
  <c r="CC5117" i="1"/>
  <c r="Z2942" i="1"/>
  <c r="CC9022" i="1"/>
  <c r="CC5356" i="1"/>
  <c r="CC6999" i="1"/>
  <c r="CC7701" i="1"/>
  <c r="CC6311" i="1"/>
  <c r="Z4566" i="1"/>
  <c r="Z1923" i="1"/>
  <c r="Z1014" i="1"/>
  <c r="CC6158" i="1"/>
  <c r="Z4695" i="1"/>
  <c r="CC7293" i="1"/>
  <c r="CC5262" i="1"/>
  <c r="Z2469" i="1"/>
  <c r="CC5335" i="1"/>
  <c r="Z4001" i="1"/>
  <c r="Z5555" i="1"/>
  <c r="Z2451" i="1"/>
  <c r="Z910" i="1"/>
  <c r="CC9653" i="1"/>
  <c r="Z2616" i="1"/>
  <c r="CC5091" i="1"/>
  <c r="CC5175" i="1"/>
  <c r="Z3654" i="1"/>
  <c r="CC9726" i="1"/>
  <c r="Z2350" i="1"/>
  <c r="CC9929" i="1"/>
  <c r="CC10037" i="1"/>
  <c r="CC9950" i="1"/>
  <c r="CC10053" i="1"/>
  <c r="CC9885" i="1"/>
  <c r="CC7279" i="1"/>
  <c r="CC7207" i="1"/>
  <c r="CC9247" i="1"/>
  <c r="Z4905" i="1"/>
  <c r="CC8702" i="1"/>
  <c r="CC6151" i="1"/>
  <c r="Z1318" i="1"/>
  <c r="CC8780" i="1"/>
  <c r="CC9361" i="1"/>
  <c r="Z2148" i="1"/>
  <c r="CC9209" i="1"/>
  <c r="Z4962" i="1"/>
  <c r="Z5112" i="1"/>
  <c r="Z5179" i="1"/>
  <c r="CC7784" i="1"/>
  <c r="CC8717" i="1"/>
  <c r="Z2595" i="1"/>
  <c r="Z1862" i="1"/>
  <c r="Z1667" i="1"/>
  <c r="CC6867" i="1"/>
  <c r="Z1846" i="1"/>
  <c r="Z2515" i="1"/>
  <c r="Z3699" i="1"/>
  <c r="Z4211" i="1"/>
  <c r="Z4013" i="1"/>
  <c r="CC5622" i="1"/>
  <c r="CC7949" i="1"/>
  <c r="CC9461" i="1"/>
  <c r="CC6811" i="1"/>
  <c r="CC9505" i="1"/>
  <c r="Z1616" i="1"/>
  <c r="Z4612" i="1"/>
  <c r="Z5095" i="1"/>
  <c r="Z5535" i="1"/>
  <c r="Z4139" i="1"/>
  <c r="CC7772" i="1"/>
  <c r="CC7418" i="1"/>
  <c r="Z5275" i="1"/>
  <c r="Z1049" i="1"/>
  <c r="Z4893" i="1"/>
  <c r="Z3927" i="1"/>
  <c r="Z3305" i="1"/>
  <c r="Z2945" i="1"/>
  <c r="Z3224" i="1"/>
  <c r="Z4206" i="1"/>
  <c r="CC6087" i="1"/>
  <c r="CC7844" i="1"/>
  <c r="CC7449" i="1"/>
  <c r="CC6601" i="1"/>
  <c r="CC8787" i="1"/>
  <c r="Z965" i="1"/>
  <c r="Z5547" i="1"/>
  <c r="CC6615" i="1"/>
  <c r="CC6728" i="1"/>
  <c r="CC6546" i="1"/>
  <c r="Z1291" i="1"/>
  <c r="Z2895" i="1"/>
  <c r="CC5255" i="1"/>
  <c r="Z3710" i="1"/>
  <c r="CC5489" i="1"/>
  <c r="CC6905" i="1"/>
  <c r="Z4969" i="1"/>
  <c r="CC5915" i="1"/>
  <c r="CC8436" i="1"/>
  <c r="CC9894" i="1"/>
  <c r="CC9559" i="1"/>
  <c r="Z2559" i="1"/>
  <c r="Z1981" i="1"/>
  <c r="Z4640" i="1"/>
  <c r="Z3907" i="1"/>
  <c r="CC5740" i="1"/>
  <c r="Z3701" i="1"/>
  <c r="Z5004" i="1"/>
  <c r="CC7498" i="1"/>
  <c r="CC8746" i="1"/>
  <c r="CC9915" i="1"/>
  <c r="Z1266" i="1"/>
  <c r="Z718" i="1"/>
  <c r="Z3223" i="1"/>
  <c r="CC5544" i="1"/>
  <c r="Z3373" i="1"/>
  <c r="CC5694" i="1"/>
  <c r="CC6701" i="1"/>
  <c r="CC9144" i="1"/>
  <c r="CC6974" i="1"/>
  <c r="Z1746" i="1"/>
  <c r="Z3446" i="1"/>
  <c r="Z4448" i="1"/>
  <c r="Z3522" i="1"/>
  <c r="Z1537" i="1"/>
  <c r="CC8639" i="1"/>
  <c r="CC7602" i="1"/>
  <c r="Z3876" i="1"/>
  <c r="Z1720" i="1"/>
  <c r="Z4401" i="1"/>
  <c r="Z4064" i="1"/>
  <c r="CC8511" i="1"/>
  <c r="CC9834" i="1"/>
  <c r="Z893" i="1"/>
  <c r="Z1676" i="1"/>
  <c r="Z2455" i="1"/>
  <c r="Z4410" i="1"/>
  <c r="CC5343" i="1"/>
  <c r="CC8994" i="1"/>
  <c r="CC7733" i="1"/>
  <c r="CC9271" i="1"/>
  <c r="CC9583" i="1"/>
  <c r="CC7242" i="1"/>
  <c r="Z1624" i="1"/>
  <c r="Z1768" i="1"/>
  <c r="CC6244" i="1"/>
  <c r="CC5599" i="1"/>
  <c r="Z4188" i="1"/>
  <c r="CC5423" i="1"/>
  <c r="CC5171" i="1"/>
  <c r="Z5307" i="1"/>
  <c r="CC5349" i="1"/>
  <c r="CC7717" i="1"/>
  <c r="CC8079" i="1"/>
  <c r="Z917" i="1"/>
  <c r="Z4721" i="1"/>
  <c r="Z5196" i="1"/>
  <c r="CC5414" i="1"/>
  <c r="Z1126" i="1"/>
  <c r="Z1974" i="1"/>
  <c r="CC8799" i="1"/>
  <c r="Z3172" i="1"/>
  <c r="CC5225" i="1"/>
  <c r="CC7868" i="1"/>
  <c r="CC6873" i="1"/>
  <c r="Z2854" i="1"/>
  <c r="Z1023" i="1"/>
  <c r="Z2214" i="1"/>
  <c r="Z3199" i="1"/>
  <c r="Z5296" i="1"/>
  <c r="CC7315" i="1"/>
  <c r="CC8372" i="1"/>
  <c r="CC7535" i="1"/>
  <c r="CC9650" i="1"/>
  <c r="Z576" i="1"/>
  <c r="Z1457" i="1"/>
  <c r="Z3678" i="1"/>
  <c r="Z4266" i="1"/>
  <c r="Z4736" i="1"/>
  <c r="CC8233" i="1"/>
  <c r="Z1132" i="1"/>
  <c r="Z3058" i="1"/>
  <c r="Z2964" i="1"/>
  <c r="Z3238" i="1"/>
  <c r="CC5476" i="1"/>
  <c r="Z4236" i="1"/>
  <c r="CC6183" i="1"/>
  <c r="CC7390" i="1"/>
  <c r="CC7553" i="1"/>
  <c r="CC8636" i="1"/>
  <c r="CC8682" i="1"/>
  <c r="CC8120" i="1"/>
  <c r="Z1250" i="1"/>
  <c r="Z1590" i="1"/>
  <c r="Z2826" i="1"/>
  <c r="Z3879" i="1"/>
  <c r="Z4815" i="1"/>
  <c r="Z5339" i="1"/>
  <c r="CC6776" i="1"/>
  <c r="CC8956" i="1"/>
  <c r="CC9772" i="1"/>
  <c r="Z590" i="1"/>
  <c r="Z2258" i="1"/>
  <c r="Z1791" i="1"/>
  <c r="Z4618" i="1"/>
  <c r="Z4351" i="1"/>
  <c r="Z5009" i="1"/>
  <c r="CC6095" i="1"/>
  <c r="CC7181" i="1"/>
  <c r="CC7568" i="1"/>
  <c r="CC7670" i="1"/>
  <c r="CC8546" i="1"/>
  <c r="CC9547" i="1"/>
  <c r="Z1717" i="1"/>
  <c r="Z3664" i="1"/>
  <c r="Z4850" i="1"/>
  <c r="Z4998" i="1"/>
  <c r="Z4943" i="1"/>
  <c r="CC7639" i="1"/>
  <c r="CC9725" i="1"/>
  <c r="Z656" i="1"/>
  <c r="Z4490" i="1"/>
  <c r="CC6325" i="1"/>
  <c r="CC7448" i="1"/>
  <c r="Z5047" i="1"/>
  <c r="CC8137" i="1"/>
  <c r="CC6924" i="1"/>
  <c r="Z1804" i="1"/>
  <c r="Z3163" i="1"/>
  <c r="Z5002" i="1"/>
  <c r="CC5788" i="1"/>
  <c r="CC7455" i="1"/>
  <c r="CC9045" i="1"/>
  <c r="CC8176" i="1"/>
  <c r="CC8737" i="1"/>
  <c r="CC6857" i="1"/>
  <c r="CC8501" i="1"/>
  <c r="Z803" i="1"/>
  <c r="Z2067" i="1"/>
  <c r="Z1569" i="1"/>
  <c r="Z3126" i="1"/>
  <c r="Z5475" i="1"/>
  <c r="Z3460" i="1"/>
  <c r="CC8361" i="1"/>
  <c r="CC8916" i="1"/>
  <c r="CC9140" i="1"/>
  <c r="Z1343" i="1"/>
  <c r="Z2380" i="1"/>
  <c r="CC5709" i="1"/>
  <c r="Z3266" i="1"/>
  <c r="Z5427" i="1"/>
  <c r="Z3742" i="1"/>
  <c r="CC7402" i="1"/>
  <c r="CC8323" i="1"/>
  <c r="CC7235" i="1"/>
  <c r="Z1092" i="1"/>
  <c r="Z4237" i="1"/>
  <c r="Z4542" i="1"/>
  <c r="Z3953" i="1"/>
  <c r="CC6354" i="1"/>
  <c r="CC7781" i="1"/>
  <c r="CC8263" i="1"/>
  <c r="CC9458" i="1"/>
  <c r="Z790" i="1"/>
  <c r="Z1875" i="1"/>
  <c r="Z3503" i="1"/>
  <c r="Z2415" i="1"/>
  <c r="Z3855" i="1"/>
  <c r="CC6586" i="1"/>
  <c r="CC7912" i="1"/>
  <c r="CC8345" i="1"/>
  <c r="Z764" i="1"/>
  <c r="CC6935" i="1"/>
  <c r="CC8909" i="1"/>
  <c r="Z1697" i="1"/>
  <c r="CC6553" i="1"/>
  <c r="Z4067" i="1"/>
  <c r="Z1494" i="1"/>
  <c r="Z5470" i="1"/>
  <c r="CC9672" i="1"/>
  <c r="Z4126" i="1"/>
  <c r="Z1894" i="1"/>
  <c r="CC7609" i="1"/>
  <c r="CC6116" i="1"/>
  <c r="Z4459" i="1"/>
  <c r="Z1802" i="1"/>
  <c r="CC6843" i="1"/>
  <c r="CC5738" i="1"/>
  <c r="CC5206" i="1"/>
  <c r="CC6191" i="1"/>
  <c r="CC6581" i="1"/>
  <c r="Z940" i="1"/>
  <c r="CC9368" i="1"/>
  <c r="Z3475" i="1"/>
  <c r="CC7606" i="1"/>
  <c r="CC5108" i="1"/>
  <c r="CC9415" i="1"/>
  <c r="Z1961" i="1"/>
  <c r="Z4643" i="1"/>
  <c r="CC6869" i="1"/>
  <c r="Z3243" i="1"/>
  <c r="CC7316" i="1"/>
  <c r="Z2778" i="1"/>
  <c r="Z1668" i="1"/>
  <c r="Z3981" i="1"/>
  <c r="CC7145" i="1"/>
  <c r="Z4804" i="1"/>
  <c r="CC8997" i="1"/>
  <c r="CC6156" i="1"/>
  <c r="Z816" i="1"/>
  <c r="Z4586" i="1"/>
  <c r="Z2503" i="1"/>
  <c r="CC8826" i="1"/>
  <c r="Z2125" i="1"/>
  <c r="Z1502" i="1"/>
  <c r="Z2598" i="1"/>
  <c r="Z3598" i="1"/>
  <c r="Z2780" i="1"/>
  <c r="Z1488" i="1"/>
  <c r="CC9137" i="1"/>
  <c r="CC8349" i="1"/>
  <c r="CC8251" i="1"/>
  <c r="CC8297" i="1"/>
  <c r="Z1897" i="1"/>
  <c r="Z2607" i="1"/>
  <c r="Z4106" i="1"/>
  <c r="Z1365" i="1"/>
  <c r="Z5026" i="1"/>
  <c r="CC6098" i="1"/>
  <c r="Z4930" i="1"/>
  <c r="CC9156" i="1"/>
  <c r="CC9881" i="1"/>
  <c r="CC9765" i="1"/>
  <c r="Z1042" i="1"/>
  <c r="Z2990" i="1"/>
  <c r="Z4427" i="1"/>
  <c r="Z3790" i="1"/>
  <c r="Z3242" i="1"/>
  <c r="CC5073" i="1"/>
  <c r="CC8535" i="1"/>
  <c r="CC8441" i="1"/>
  <c r="CC8456" i="1"/>
  <c r="CC9655" i="1"/>
  <c r="Z2018" i="1"/>
  <c r="Z4043" i="1"/>
  <c r="Z4822" i="1"/>
  <c r="CC6229" i="1"/>
  <c r="CC7083" i="1"/>
  <c r="CC7340" i="1"/>
  <c r="Z670" i="1"/>
  <c r="Z2784" i="1"/>
  <c r="Z5210" i="1"/>
  <c r="CC5334" i="1"/>
  <c r="CC7935" i="1"/>
  <c r="CC9336" i="1"/>
  <c r="CC9331" i="1"/>
  <c r="Z1214" i="1"/>
  <c r="Z2560" i="1"/>
  <c r="Z2666" i="1"/>
  <c r="Z4819" i="1"/>
  <c r="Z3447" i="1"/>
  <c r="CC9282" i="1"/>
  <c r="CC8164" i="1"/>
  <c r="CC9748" i="1"/>
  <c r="CC7871" i="1"/>
  <c r="Z903" i="1"/>
  <c r="Z2954" i="1"/>
  <c r="CC5527" i="1"/>
  <c r="Z3932" i="1"/>
  <c r="CC7895" i="1"/>
  <c r="Z1955" i="1"/>
  <c r="Z571" i="1"/>
  <c r="CC8814" i="1"/>
  <c r="Z3251" i="1"/>
  <c r="Z4409" i="1"/>
  <c r="Z3746" i="1"/>
  <c r="Z2305" i="1"/>
  <c r="Z1081" i="1"/>
  <c r="Z4053" i="1"/>
  <c r="CC8337" i="1"/>
  <c r="CC9241" i="1"/>
  <c r="CC8914" i="1"/>
  <c r="Z4845" i="1"/>
  <c r="Z2368" i="1"/>
  <c r="Z2524" i="1"/>
  <c r="Z703" i="1"/>
  <c r="CC8920" i="1"/>
  <c r="CC6307" i="1"/>
  <c r="CC5765" i="1"/>
  <c r="CC7591" i="1"/>
  <c r="Z3428" i="1"/>
  <c r="Z3062" i="1"/>
  <c r="CC7073" i="1"/>
  <c r="Z3566" i="1"/>
  <c r="Z2613" i="1"/>
  <c r="CC8067" i="1"/>
  <c r="CC8992" i="1"/>
  <c r="Z2933" i="1"/>
  <c r="CC6271" i="1"/>
  <c r="Z2834" i="1"/>
  <c r="Z4315" i="1"/>
  <c r="CC8527" i="1"/>
  <c r="Z1552" i="1"/>
  <c r="CC8945" i="1"/>
  <c r="Z2680" i="1"/>
  <c r="Z5259" i="1"/>
  <c r="Z3780" i="1"/>
  <c r="CC9800" i="1"/>
  <c r="Z3642" i="1"/>
  <c r="CC8701" i="1"/>
  <c r="Z4485" i="1"/>
  <c r="CC6174" i="1"/>
  <c r="CC9008" i="1"/>
  <c r="Z935" i="1"/>
  <c r="Z1493" i="1"/>
  <c r="Z3484" i="1"/>
  <c r="Z4466" i="1"/>
  <c r="Z3258" i="1"/>
  <c r="CC7796" i="1"/>
  <c r="CC6967" i="1"/>
  <c r="Z1156" i="1"/>
  <c r="Z1806" i="1"/>
  <c r="Z4046" i="1"/>
  <c r="CC5310" i="1"/>
  <c r="Z5306" i="1"/>
  <c r="CC7958" i="1"/>
  <c r="CC9074" i="1"/>
  <c r="Z1293" i="1"/>
  <c r="Z2705" i="1"/>
  <c r="Z1786" i="1"/>
  <c r="CC5843" i="1"/>
  <c r="CC6008" i="1"/>
  <c r="CC6736" i="1"/>
  <c r="CC6200" i="1"/>
  <c r="CC8539" i="1"/>
  <c r="CC6138" i="1"/>
  <c r="CC9594" i="1"/>
  <c r="Z2114" i="1"/>
  <c r="Z2410" i="1"/>
  <c r="Z5539" i="1"/>
  <c r="Z5118" i="1"/>
  <c r="Z4118" i="1"/>
  <c r="CC6893" i="1"/>
  <c r="CC8412" i="1"/>
  <c r="CC7158" i="1"/>
  <c r="CC7625" i="1"/>
  <c r="CC9228" i="1"/>
  <c r="Z1330" i="1"/>
  <c r="Z1839" i="1"/>
  <c r="Z1658" i="1"/>
  <c r="Z4642" i="1"/>
  <c r="Z4656" i="1"/>
  <c r="CC8692" i="1"/>
  <c r="CC8054" i="1"/>
  <c r="CC9257" i="1"/>
  <c r="Z1080" i="1"/>
  <c r="Z3948" i="1"/>
  <c r="Z5503" i="1"/>
  <c r="CC7441" i="1"/>
  <c r="CC7281" i="1"/>
  <c r="CC8855" i="1"/>
  <c r="Z1048" i="1"/>
  <c r="Z4773" i="1"/>
  <c r="Z2056" i="1"/>
  <c r="CC7204" i="1"/>
  <c r="CC7736" i="1"/>
  <c r="CC7009" i="1"/>
  <c r="CC9419" i="1"/>
  <c r="Z719" i="1"/>
  <c r="Z3549" i="1"/>
  <c r="Z3781" i="1"/>
  <c r="Z4268" i="1"/>
  <c r="CC5566" i="1"/>
  <c r="CC8144" i="1"/>
  <c r="CC8889" i="1"/>
  <c r="CC8860" i="1"/>
  <c r="Z2477" i="1"/>
  <c r="Z1773" i="1"/>
  <c r="Z3055" i="1"/>
  <c r="Z4556" i="1"/>
  <c r="Z4428" i="1"/>
  <c r="Z3867" i="1"/>
  <c r="Z4879" i="1"/>
  <c r="CC8028" i="1"/>
  <c r="CC9428" i="1"/>
  <c r="Z710" i="1"/>
  <c r="Z3086" i="1"/>
  <c r="Z4027" i="1"/>
  <c r="Z5035" i="1"/>
  <c r="Z3697" i="1"/>
  <c r="CC5987" i="1"/>
  <c r="CC6170" i="1"/>
  <c r="Z2809" i="1"/>
  <c r="CC5357" i="1"/>
  <c r="Z3681" i="1"/>
  <c r="CC9153" i="1"/>
  <c r="Z878" i="1"/>
  <c r="Z3957" i="1"/>
  <c r="Z3418" i="1"/>
  <c r="CC5199" i="1"/>
  <c r="CC8050" i="1"/>
  <c r="Z1921" i="1"/>
  <c r="Z3082" i="1"/>
  <c r="Z1994" i="1"/>
  <c r="Z5336" i="1"/>
  <c r="Z4164" i="1"/>
  <c r="Z2526" i="1"/>
  <c r="CC6112" i="1"/>
  <c r="CC8693" i="1"/>
  <c r="CC5932" i="1"/>
  <c r="Z2970" i="1"/>
  <c r="CC6303" i="1"/>
  <c r="CC9716" i="1"/>
  <c r="CC9750" i="1"/>
  <c r="Z4731" i="1"/>
  <c r="Z3025" i="1"/>
  <c r="CC9197" i="1"/>
  <c r="Z2476" i="1"/>
  <c r="Z3118" i="1"/>
  <c r="Z3338" i="1"/>
  <c r="CC6168" i="1"/>
  <c r="CC7681" i="1"/>
  <c r="Z1889" i="1"/>
  <c r="Z783" i="1"/>
  <c r="Z1139" i="1"/>
  <c r="CC7883" i="1"/>
  <c r="CC8072" i="1"/>
  <c r="Z5330" i="1"/>
  <c r="CC5860" i="1"/>
  <c r="CC9040" i="1"/>
  <c r="CC6289" i="1"/>
  <c r="CC7884" i="1"/>
  <c r="Z2846" i="1"/>
  <c r="Z3706" i="1"/>
  <c r="CC6364" i="1"/>
  <c r="CC6391" i="1"/>
  <c r="Z1878" i="1"/>
  <c r="CC9089" i="1"/>
  <c r="CC8341" i="1"/>
  <c r="Z1900" i="1"/>
  <c r="CC5351" i="1"/>
  <c r="CC5127" i="1"/>
  <c r="CC6524" i="1"/>
  <c r="Z3545" i="1"/>
  <c r="CC9785" i="1"/>
  <c r="CC9573" i="1"/>
  <c r="Z1181" i="1"/>
  <c r="CC5892" i="1"/>
  <c r="CC6143" i="1"/>
  <c r="Z3861" i="1"/>
  <c r="CC6483" i="1"/>
  <c r="CC8778" i="1"/>
  <c r="Z1581" i="1"/>
  <c r="Z4749" i="1"/>
  <c r="Z4814" i="1"/>
  <c r="Z3382" i="1"/>
  <c r="CC6015" i="1"/>
  <c r="CC6623" i="1"/>
  <c r="Z1029" i="1"/>
  <c r="Z2938" i="1"/>
  <c r="Z1593" i="1"/>
  <c r="CC6050" i="1"/>
  <c r="Z2488" i="1"/>
  <c r="CC5523" i="1"/>
  <c r="CC5985" i="1"/>
  <c r="CC6109" i="1"/>
  <c r="CC8407" i="1"/>
  <c r="CC7628" i="1"/>
  <c r="CC7544" i="1"/>
  <c r="CC7017" i="1"/>
  <c r="Z1168" i="1"/>
  <c r="Z2683" i="1"/>
  <c r="Z3483" i="1"/>
  <c r="CC5790" i="1"/>
  <c r="Z4099" i="1"/>
  <c r="Z1715" i="1"/>
  <c r="CC7726" i="1"/>
  <c r="CC6921" i="1"/>
  <c r="CC9178" i="1"/>
  <c r="CC9636" i="1"/>
  <c r="Z655" i="1"/>
  <c r="Z3099" i="1"/>
  <c r="Z4807" i="1"/>
  <c r="Z5314" i="1"/>
  <c r="CC6350" i="1"/>
  <c r="CC7508" i="1"/>
  <c r="CC8712" i="1"/>
  <c r="CC6287" i="1"/>
  <c r="Z1063" i="1"/>
  <c r="Z4193" i="1"/>
  <c r="Z4711" i="1"/>
  <c r="Z3878" i="1"/>
  <c r="CC9068" i="1"/>
  <c r="CC9872" i="1"/>
  <c r="CC9957" i="1"/>
  <c r="Z2116" i="1"/>
  <c r="Z5238" i="1"/>
  <c r="Z4724" i="1"/>
  <c r="CC8080" i="1"/>
  <c r="CC9892" i="1"/>
  <c r="Z1203" i="1"/>
  <c r="Z2939" i="1"/>
  <c r="Z4578" i="1"/>
  <c r="Z3174" i="1"/>
  <c r="Z4402" i="1"/>
  <c r="Z3807" i="1"/>
  <c r="CC8779" i="1"/>
  <c r="CC9426" i="1"/>
  <c r="CC8169" i="1"/>
  <c r="CC9665" i="1"/>
  <c r="CC7372" i="1"/>
  <c r="Z3835" i="1"/>
  <c r="Z3852" i="1"/>
  <c r="CC8906" i="1"/>
  <c r="CC9855" i="1"/>
  <c r="CC9106" i="1"/>
  <c r="CC8547" i="1"/>
  <c r="Z4003" i="1"/>
  <c r="Z2313" i="1"/>
  <c r="Z2734" i="1"/>
  <c r="Z897" i="1"/>
  <c r="Z3619" i="1"/>
  <c r="Z4803" i="1"/>
  <c r="CC6004" i="1"/>
  <c r="Z3121" i="1"/>
  <c r="CC8687" i="1"/>
  <c r="CC7068" i="1"/>
  <c r="Z2978" i="1"/>
  <c r="Z1118" i="1"/>
  <c r="CC7505" i="1"/>
  <c r="CC5436" i="1"/>
  <c r="Z5045" i="1"/>
  <c r="Z3795" i="1"/>
  <c r="CC5665" i="1"/>
  <c r="CC6571" i="1"/>
  <c r="Z4136" i="1"/>
  <c r="Z1640" i="1"/>
  <c r="CC6476" i="1"/>
  <c r="Z896" i="1"/>
  <c r="Z2802" i="1"/>
  <c r="CC6717" i="1"/>
  <c r="CC8544" i="1"/>
  <c r="CC5549" i="1"/>
  <c r="Z5003" i="1"/>
  <c r="Z943" i="1"/>
  <c r="Z4639" i="1"/>
  <c r="CC7660" i="1"/>
  <c r="Z1056" i="1"/>
  <c r="Z631" i="1"/>
  <c r="Z1763" i="1"/>
  <c r="Z2000" i="1"/>
  <c r="CC6537" i="1"/>
  <c r="CC7527" i="1"/>
  <c r="CC6284" i="1"/>
  <c r="CC7834" i="1"/>
  <c r="CC5625" i="1"/>
  <c r="CC7523" i="1"/>
  <c r="CC7809" i="1"/>
  <c r="CC7392" i="1"/>
  <c r="Z1368" i="1"/>
  <c r="Z2863" i="1"/>
  <c r="CC6063" i="1"/>
  <c r="CC6016" i="1"/>
  <c r="CC6807" i="1"/>
  <c r="CC6205" i="1"/>
  <c r="Z3695" i="1"/>
  <c r="Z2394" i="1"/>
  <c r="Z2522" i="1"/>
  <c r="Z4994" i="1"/>
  <c r="Z3367" i="1"/>
  <c r="CC6494" i="1"/>
  <c r="Z5345" i="1"/>
  <c r="CC9218" i="1"/>
  <c r="CC7263" i="1"/>
  <c r="Z845" i="1"/>
  <c r="Z2322" i="1"/>
  <c r="Z2585" i="1"/>
  <c r="Z3729" i="1"/>
  <c r="CC6052" i="1"/>
  <c r="Z3044" i="1"/>
  <c r="CC7109" i="1"/>
  <c r="CC7398" i="1"/>
  <c r="CC8883" i="1"/>
  <c r="Z642" i="1"/>
  <c r="Z2384" i="1"/>
  <c r="Z2697" i="1"/>
  <c r="Z4364" i="1"/>
  <c r="Z3919" i="1"/>
  <c r="CC5685" i="1"/>
  <c r="CC7149" i="1"/>
  <c r="CC9388" i="1"/>
  <c r="CC8913" i="1"/>
  <c r="Z838" i="1"/>
  <c r="Z2442" i="1"/>
  <c r="Z3147" i="1"/>
  <c r="Z3955" i="1"/>
  <c r="CC6422" i="1"/>
  <c r="CC7967" i="1"/>
  <c r="CC7327" i="1"/>
  <c r="CC7408" i="1"/>
  <c r="CC8641" i="1"/>
  <c r="Z3285" i="1"/>
  <c r="Z3286" i="1"/>
  <c r="CC9378" i="1"/>
  <c r="CC9266" i="1"/>
  <c r="CC9778" i="1"/>
  <c r="Z1577" i="1"/>
  <c r="Z3279" i="1"/>
  <c r="Z5532" i="1"/>
  <c r="CC8736" i="1"/>
  <c r="CC8537" i="1"/>
  <c r="Z663" i="1"/>
  <c r="Z1876" i="1"/>
  <c r="Z5094" i="1"/>
  <c r="Z3971" i="1"/>
  <c r="CC5454" i="1"/>
  <c r="CC6124" i="1"/>
  <c r="CC8289" i="1"/>
  <c r="CC8158" i="1"/>
  <c r="Z4094" i="1"/>
  <c r="CC7766" i="1"/>
  <c r="Z751" i="1"/>
  <c r="Z2878" i="1"/>
  <c r="Z3030" i="1"/>
  <c r="CC5572" i="1"/>
  <c r="Z4775" i="1"/>
  <c r="CC5318" i="1"/>
  <c r="CC8792" i="1"/>
  <c r="CC6761" i="1"/>
  <c r="CC8173" i="1"/>
  <c r="CC7757" i="1"/>
  <c r="Z690" i="1"/>
  <c r="Z2467" i="1"/>
  <c r="Z2203" i="1"/>
  <c r="CC5952" i="1"/>
  <c r="Z5230" i="1"/>
  <c r="Z2847" i="1"/>
  <c r="CC6366" i="1"/>
  <c r="CC5130" i="1"/>
  <c r="CC8290" i="1"/>
  <c r="CC8658" i="1"/>
  <c r="CC9820" i="1"/>
  <c r="Z1572" i="1"/>
  <c r="CC5983" i="1"/>
  <c r="Z3760" i="1"/>
  <c r="CC5307" i="1"/>
  <c r="CC6459" i="1"/>
  <c r="CC8344" i="1"/>
  <c r="CC6118" i="1"/>
  <c r="CC7739" i="1"/>
  <c r="CC6091" i="1"/>
  <c r="Z2035" i="1"/>
  <c r="Z1708" i="1"/>
  <c r="Z4812" i="1"/>
  <c r="CC5925" i="1"/>
  <c r="Z5508" i="1"/>
  <c r="Z4031" i="1"/>
  <c r="CC7320" i="1"/>
  <c r="CC6707" i="1"/>
  <c r="CC8912" i="1"/>
  <c r="CC8450" i="1"/>
  <c r="Z819" i="1"/>
  <c r="Z3970" i="1"/>
  <c r="CC6409" i="1"/>
  <c r="CC7851" i="1"/>
  <c r="Z2787" i="1"/>
  <c r="CC8188" i="1"/>
  <c r="CC6135" i="1"/>
  <c r="Z2393" i="1"/>
  <c r="CC5213" i="1"/>
  <c r="Z1239" i="1"/>
  <c r="CC5395" i="1"/>
  <c r="Z4133" i="1"/>
  <c r="Z3173" i="1"/>
  <c r="Z906" i="1"/>
  <c r="Z2460" i="1"/>
  <c r="Z1090" i="1"/>
  <c r="CC5339" i="1"/>
  <c r="Z4058" i="1"/>
  <c r="Z4806" i="1"/>
  <c r="CC5437" i="1"/>
  <c r="CC5621" i="1"/>
  <c r="CC7659" i="1"/>
  <c r="CC8798" i="1"/>
  <c r="CC6782" i="1"/>
  <c r="CC7644" i="1"/>
  <c r="Z1780" i="1"/>
  <c r="CC5926" i="1"/>
  <c r="CC6729" i="1"/>
  <c r="Z3783" i="1"/>
  <c r="CC9233" i="1"/>
  <c r="CC7136" i="1"/>
  <c r="CC9261" i="1"/>
  <c r="CC9899" i="1"/>
  <c r="Z959" i="1"/>
  <c r="Z1692" i="1"/>
  <c r="Z4441" i="1"/>
  <c r="CC6784" i="1"/>
  <c r="CC6704" i="1"/>
  <c r="CC9195" i="1"/>
  <c r="CC9476" i="1"/>
  <c r="CC8306" i="1"/>
  <c r="Z2860" i="1"/>
  <c r="Z3453" i="1"/>
  <c r="CC5663" i="1"/>
  <c r="Z3391" i="1"/>
  <c r="CC9283" i="1"/>
  <c r="Z2657" i="1"/>
  <c r="Z5425" i="1"/>
  <c r="Z4825" i="1"/>
  <c r="CC6759" i="1"/>
  <c r="CC5445" i="1"/>
  <c r="CC8710" i="1"/>
  <c r="CC10035" i="1"/>
  <c r="CC8379" i="1"/>
  <c r="Z2746" i="1"/>
  <c r="Z2885" i="1"/>
  <c r="Z4911" i="1"/>
  <c r="Z3376" i="1"/>
  <c r="Z4368" i="1"/>
  <c r="CC6551" i="1"/>
  <c r="CC9019" i="1"/>
  <c r="CC9151" i="1"/>
  <c r="CC7679" i="1"/>
  <c r="CC9640" i="1"/>
  <c r="Z1331" i="1"/>
  <c r="Z964" i="1"/>
  <c r="Z2719" i="1"/>
  <c r="CC5139" i="1"/>
  <c r="CC5447" i="1"/>
  <c r="Z3222" i="1"/>
  <c r="CC6316" i="1"/>
  <c r="CC7572" i="1"/>
  <c r="Z3871" i="1"/>
  <c r="CC8614" i="1"/>
  <c r="Z974" i="1"/>
  <c r="Z2062" i="1"/>
  <c r="Z2480" i="1"/>
  <c r="Z2381" i="1"/>
  <c r="Z5439" i="1"/>
  <c r="Z3974" i="1"/>
  <c r="CC8327" i="1"/>
  <c r="CC9249" i="1"/>
  <c r="CC8861" i="1"/>
  <c r="Z1354" i="1"/>
  <c r="Z3709" i="1"/>
  <c r="CC5453" i="1"/>
  <c r="CC6742" i="1"/>
  <c r="CC6479" i="1"/>
  <c r="CC9226" i="1"/>
  <c r="CC9728" i="1"/>
  <c r="Z808" i="1"/>
  <c r="Z907" i="1"/>
  <c r="Z5356" i="1"/>
  <c r="CC6446" i="1"/>
  <c r="CC6654" i="1"/>
  <c r="Z1705" i="1"/>
  <c r="Z2071" i="1"/>
  <c r="Z3330" i="1"/>
  <c r="Z3146" i="1"/>
  <c r="Z4770" i="1"/>
  <c r="CC7919" i="1"/>
  <c r="CC8314" i="1"/>
  <c r="CC9596" i="1"/>
  <c r="Z1176" i="1"/>
  <c r="CC5394" i="1"/>
  <c r="Z4143" i="1"/>
  <c r="CC6569" i="1"/>
  <c r="Z5529" i="1"/>
  <c r="CC5967" i="1"/>
  <c r="Z3184" i="1"/>
  <c r="Z4473" i="1"/>
  <c r="Z2146" i="1"/>
  <c r="CC5896" i="1"/>
  <c r="CC6952" i="1"/>
  <c r="Z4169" i="1"/>
  <c r="Z3684" i="1"/>
  <c r="Z1597" i="1"/>
  <c r="Z698" i="1"/>
  <c r="Z2841" i="1"/>
  <c r="CC7567" i="1"/>
  <c r="CC9908" i="1"/>
  <c r="Z1868" i="1"/>
  <c r="Z4162" i="1"/>
  <c r="Z4875" i="1"/>
  <c r="CC5449" i="1"/>
  <c r="CC8500" i="1"/>
  <c r="CC9701" i="1"/>
  <c r="Z1477" i="1"/>
  <c r="Z3017" i="1"/>
  <c r="Z3863" i="1"/>
  <c r="Z5089" i="1"/>
  <c r="CC6544" i="1"/>
  <c r="Z4009" i="1"/>
  <c r="Z804" i="1"/>
  <c r="Z1585" i="1"/>
  <c r="Z4196" i="1"/>
  <c r="Z4755" i="1"/>
  <c r="Z4575" i="1"/>
  <c r="CC6126" i="1"/>
  <c r="CC6411" i="1"/>
  <c r="CC7963" i="1"/>
  <c r="CC6983" i="1"/>
  <c r="CC7529" i="1"/>
  <c r="CC9720" i="1"/>
  <c r="Z1772" i="1"/>
  <c r="Z1570" i="1"/>
  <c r="Z4499" i="1"/>
  <c r="Z4040" i="1"/>
  <c r="CC6337" i="1"/>
  <c r="CC8697" i="1"/>
  <c r="Z1730" i="1"/>
  <c r="CC7993" i="1"/>
  <c r="Z1074" i="1"/>
  <c r="Z2845" i="1"/>
  <c r="Z2250" i="1"/>
  <c r="Z4511" i="1"/>
  <c r="Z3930" i="1"/>
  <c r="CC5548" i="1"/>
  <c r="CC8112" i="1"/>
  <c r="CC8340" i="1"/>
  <c r="CC8681" i="1"/>
  <c r="CC8748" i="1"/>
  <c r="CC9896" i="1"/>
  <c r="Z2880" i="1"/>
  <c r="Z3412" i="1"/>
  <c r="Z3374" i="1"/>
  <c r="CC8303" i="1"/>
  <c r="CC6779" i="1"/>
  <c r="CC7939" i="1"/>
  <c r="Z3592" i="1"/>
  <c r="Z4246" i="1"/>
  <c r="Z3377" i="1"/>
  <c r="CC9150" i="1"/>
  <c r="CC8580" i="1"/>
  <c r="Z5382" i="1"/>
  <c r="CC9538" i="1"/>
  <c r="Z1988" i="1"/>
  <c r="Z3599" i="1"/>
  <c r="Z2882" i="1"/>
  <c r="Z3911" i="1"/>
  <c r="Z5022" i="1"/>
  <c r="CC7890" i="1"/>
  <c r="CC8458" i="1"/>
  <c r="CC9795" i="1"/>
  <c r="Z606" i="1"/>
  <c r="Z2222" i="1"/>
  <c r="Z2995" i="1"/>
  <c r="CC5999" i="1"/>
  <c r="Z4664" i="1"/>
  <c r="Z3851" i="1"/>
  <c r="CC8071" i="1"/>
  <c r="Z4326" i="1"/>
  <c r="CC9584" i="1"/>
  <c r="CC7943" i="1"/>
  <c r="Z1727" i="1"/>
  <c r="Z3009" i="1"/>
  <c r="CC5972" i="1"/>
  <c r="Z2049" i="1"/>
  <c r="Z4992" i="1"/>
  <c r="CC6351" i="1"/>
  <c r="Z4307" i="1"/>
  <c r="CC8941" i="1"/>
  <c r="CC9304" i="1"/>
  <c r="CC8037" i="1"/>
  <c r="CC9676" i="1"/>
  <c r="Z599" i="1"/>
  <c r="Z2335" i="1"/>
  <c r="Z4300" i="1"/>
  <c r="Z3865" i="1"/>
  <c r="CC5404" i="1"/>
  <c r="CC6027" i="1"/>
  <c r="Z4873" i="1"/>
  <c r="CC8489" i="1"/>
  <c r="CC8336" i="1"/>
  <c r="CC9582" i="1"/>
  <c r="Z1722" i="1"/>
  <c r="Z2902" i="1"/>
  <c r="CC5651" i="1"/>
  <c r="Z5410" i="1"/>
  <c r="Z4110" i="1"/>
  <c r="CC6838" i="1"/>
  <c r="CC7731" i="1"/>
  <c r="CC8981" i="1"/>
  <c r="CC7579" i="1"/>
  <c r="CC9445" i="1"/>
  <c r="Z1509" i="1"/>
  <c r="CC6383" i="1"/>
  <c r="Z3204" i="1"/>
  <c r="Z989" i="1"/>
  <c r="Z2875" i="1"/>
  <c r="Z4256" i="1"/>
  <c r="Z1614" i="1"/>
  <c r="CC7924" i="1"/>
  <c r="CC6121" i="1"/>
  <c r="Z3344" i="1"/>
  <c r="CC7909" i="1"/>
  <c r="Z1229" i="1"/>
  <c r="Z1617" i="1"/>
  <c r="Z2359" i="1"/>
  <c r="Z3703" i="1"/>
  <c r="Z3889" i="1"/>
  <c r="CC5148" i="1"/>
  <c r="CC5779" i="1"/>
  <c r="Z4516" i="1"/>
  <c r="CC7804" i="1"/>
  <c r="CC9317" i="1"/>
  <c r="Z3645" i="1"/>
  <c r="CC9826" i="1"/>
  <c r="Z807" i="1"/>
  <c r="CC5320" i="1"/>
  <c r="CC6047" i="1"/>
  <c r="Z5096" i="1"/>
  <c r="CC6157" i="1"/>
  <c r="CC7627" i="1"/>
  <c r="CC8959" i="1"/>
  <c r="CC7489" i="1"/>
  <c r="Z1128" i="1"/>
  <c r="Z1764" i="1"/>
  <c r="Z3778" i="1"/>
  <c r="Z5037" i="1"/>
  <c r="CC8467" i="1"/>
  <c r="CC9427" i="1"/>
  <c r="Z811" i="1"/>
  <c r="Z3066" i="1"/>
  <c r="Z4580" i="1"/>
  <c r="CC6467" i="1"/>
  <c r="CC6279" i="1"/>
  <c r="CC8135" i="1"/>
  <c r="CC5670" i="1"/>
  <c r="Z711" i="1"/>
  <c r="Z3429" i="1"/>
  <c r="Z1952" i="1"/>
  <c r="CC5842" i="1"/>
  <c r="CC7323" i="1"/>
  <c r="CC6439" i="1"/>
  <c r="Z1680" i="1"/>
  <c r="Z2782" i="1"/>
  <c r="Z2998" i="1"/>
  <c r="Z4062" i="1"/>
  <c r="CC5499" i="1"/>
  <c r="Z3887" i="1"/>
  <c r="CC7831" i="1"/>
  <c r="CC7918" i="1"/>
  <c r="CC7824" i="1"/>
  <c r="CC9775" i="1"/>
  <c r="Z962" i="1"/>
  <c r="Z2966" i="1"/>
  <c r="Z4544" i="1"/>
  <c r="Z4971" i="1"/>
  <c r="Z3368" i="1"/>
  <c r="Z4183" i="1"/>
  <c r="CC8012" i="1"/>
  <c r="CC8376" i="1"/>
  <c r="CC5311" i="1"/>
  <c r="Z738" i="1"/>
  <c r="Z2950" i="1"/>
  <c r="Z2636" i="1"/>
  <c r="CC5401" i="1"/>
  <c r="Z4783" i="1"/>
  <c r="CC6057" i="1"/>
  <c r="CC7959" i="1"/>
  <c r="CC7865" i="1"/>
  <c r="CC10052" i="1"/>
  <c r="CC6361" i="1"/>
  <c r="Z2533" i="1"/>
  <c r="Z2217" i="1"/>
  <c r="CC5080" i="1"/>
  <c r="CC5668" i="1"/>
  <c r="CC7632" i="1"/>
  <c r="Z3501" i="1"/>
  <c r="Z1428" i="1"/>
  <c r="CC5159" i="1"/>
  <c r="CC5934" i="1"/>
  <c r="CC6896" i="1"/>
  <c r="Z791" i="1"/>
  <c r="Z2588" i="1"/>
  <c r="Z3050" i="1"/>
  <c r="Z3195" i="1"/>
  <c r="CC6525" i="1"/>
  <c r="CC7740" i="1"/>
  <c r="CC6393" i="1"/>
  <c r="CC9127" i="1"/>
  <c r="Z1197" i="1"/>
  <c r="Z3320" i="1"/>
  <c r="Z4155" i="1"/>
  <c r="CC9490" i="1"/>
  <c r="CC7338" i="1"/>
  <c r="Z3992" i="1"/>
  <c r="Z4603" i="1"/>
  <c r="Z3514" i="1"/>
  <c r="CC6964" i="1"/>
  <c r="Z5442" i="1"/>
  <c r="Z4265" i="1"/>
  <c r="Z4878" i="1"/>
  <c r="CC5988" i="1"/>
  <c r="CC6903" i="1"/>
  <c r="CC6579" i="1"/>
  <c r="Z1238" i="1"/>
  <c r="CC8808" i="1"/>
  <c r="Z988" i="1"/>
  <c r="Z4614" i="1"/>
  <c r="Z5146" i="1"/>
  <c r="Z1256" i="1"/>
  <c r="CC8073" i="1"/>
  <c r="Z4177" i="1"/>
  <c r="CC5440" i="1"/>
  <c r="Z1106" i="1"/>
  <c r="Z2042" i="1"/>
  <c r="Z4228" i="1"/>
  <c r="Z4124" i="1"/>
  <c r="CC8098" i="1"/>
  <c r="Z798" i="1"/>
  <c r="Z2926" i="1"/>
  <c r="Z3026" i="1"/>
  <c r="CC5345" i="1"/>
  <c r="CC6881" i="1"/>
  <c r="CC7537" i="1"/>
  <c r="CC9506" i="1"/>
  <c r="CC9679" i="1"/>
  <c r="Z1258" i="1"/>
  <c r="Z2419" i="1"/>
  <c r="Z4347" i="1"/>
  <c r="CC5590" i="1"/>
  <c r="Z4487" i="1"/>
  <c r="CC7532" i="1"/>
  <c r="CC7835" i="1"/>
  <c r="CC8108" i="1"/>
  <c r="CC6991" i="1"/>
  <c r="CC8111" i="1"/>
  <c r="Z954" i="1"/>
  <c r="Z1370" i="1"/>
  <c r="Z3754" i="1"/>
  <c r="Z5518" i="1"/>
  <c r="Z4508" i="1"/>
  <c r="CC8621" i="1"/>
  <c r="CC9916" i="1"/>
  <c r="Z1986" i="1"/>
  <c r="Z2422" i="1"/>
  <c r="Z4635" i="1"/>
  <c r="Z5416" i="1"/>
  <c r="CC5918" i="1"/>
  <c r="CC6343" i="1"/>
  <c r="CC8439" i="1"/>
  <c r="CC8567" i="1"/>
  <c r="CC7520" i="1"/>
  <c r="Z704" i="1"/>
  <c r="Z4660" i="1"/>
  <c r="Z4764" i="1"/>
  <c r="Z5134" i="1"/>
  <c r="CC8802" i="1"/>
  <c r="Z3827" i="1"/>
  <c r="CC9502" i="1"/>
  <c r="Z1341" i="1"/>
  <c r="Z743" i="1"/>
  <c r="Z5367" i="1"/>
  <c r="Z3413" i="1"/>
  <c r="CC8167" i="1"/>
  <c r="CC7869" i="1"/>
  <c r="CC9210" i="1"/>
  <c r="Z2078" i="1"/>
  <c r="Z4519" i="1"/>
  <c r="CC6149" i="1"/>
  <c r="CC7753" i="1"/>
  <c r="CC8031" i="1"/>
  <c r="CC7737" i="1"/>
  <c r="CC6534" i="1"/>
  <c r="CC5585" i="1"/>
  <c r="Z2506" i="1"/>
  <c r="Z2219" i="1"/>
  <c r="Z4823" i="1"/>
  <c r="Z5355" i="1"/>
  <c r="Z3263" i="1"/>
  <c r="Z3711" i="1"/>
  <c r="CC8784" i="1"/>
  <c r="CC7783" i="1"/>
  <c r="CC8996" i="1"/>
  <c r="Z620" i="1"/>
  <c r="Z1827" i="1"/>
  <c r="Z1947" i="1"/>
  <c r="CC5134" i="1"/>
  <c r="Z2907" i="1"/>
  <c r="Z5007" i="1"/>
  <c r="CC5203" i="1"/>
  <c r="CC8230" i="1"/>
  <c r="CC8576" i="1"/>
  <c r="CC8082" i="1"/>
  <c r="CC7707" i="1"/>
  <c r="CC9267" i="1"/>
  <c r="Z1307" i="1"/>
  <c r="Z1924" i="1"/>
  <c r="Z4534" i="1"/>
  <c r="CC5114" i="1"/>
  <c r="Z3822" i="1"/>
  <c r="CC5494" i="1"/>
  <c r="CC8122" i="1"/>
  <c r="CC9314" i="1"/>
  <c r="CC6879" i="1"/>
  <c r="Z1319" i="1"/>
  <c r="Z1739" i="1"/>
  <c r="Z2671" i="1"/>
  <c r="CC5273" i="1"/>
  <c r="Z3750" i="1"/>
  <c r="Z4267" i="1"/>
  <c r="CC7767" i="1"/>
  <c r="CC7359" i="1"/>
  <c r="CC9200" i="1"/>
  <c r="CC7874" i="1"/>
  <c r="CC10024" i="1"/>
  <c r="CC8976" i="1"/>
  <c r="CC8387" i="1"/>
  <c r="CC7464" i="1"/>
  <c r="CC5592" i="1"/>
  <c r="Z702" i="1"/>
  <c r="CC9667" i="1"/>
  <c r="CC7573" i="1"/>
  <c r="Z4047" i="1"/>
  <c r="Z4963" i="1"/>
  <c r="Z1589" i="1"/>
  <c r="CC6758" i="1"/>
  <c r="CC5569" i="1"/>
  <c r="CC6679" i="1"/>
  <c r="Z5347" i="1"/>
  <c r="Z4688" i="1"/>
  <c r="Z919" i="1"/>
  <c r="CC7221" i="1"/>
  <c r="CC8551" i="1"/>
  <c r="Z5071" i="1"/>
  <c r="CC7551" i="1"/>
  <c r="CC8063" i="1"/>
  <c r="CC8805" i="1"/>
  <c r="Z2023" i="1"/>
  <c r="CC6950" i="1"/>
  <c r="Z4827" i="1"/>
  <c r="CC7788" i="1"/>
  <c r="CC5479" i="1"/>
  <c r="Z3944" i="1"/>
  <c r="CC8543" i="1"/>
  <c r="CC7999" i="1"/>
  <c r="Z4319" i="1"/>
  <c r="CC6020" i="1"/>
  <c r="Z4617" i="1"/>
  <c r="Z2294" i="1"/>
  <c r="Z1027" i="1"/>
  <c r="CC8662" i="1"/>
  <c r="CC8819" i="1"/>
  <c r="Z4423" i="1"/>
  <c r="Z682" i="1"/>
  <c r="CC5138" i="1"/>
  <c r="CC6951" i="1"/>
  <c r="CC8602" i="1"/>
  <c r="Z2912" i="1"/>
  <c r="Z5463" i="1"/>
  <c r="Z762" i="1"/>
  <c r="CC7787" i="1"/>
  <c r="CC6210" i="1"/>
  <c r="Z1610" i="1"/>
  <c r="CC9265" i="1"/>
  <c r="CC6965" i="1"/>
  <c r="Z3278" i="1"/>
  <c r="Z2686" i="1"/>
  <c r="Z1381" i="1"/>
  <c r="CC9895" i="1"/>
  <c r="CC8277" i="1"/>
  <c r="Z4033" i="1"/>
  <c r="CC9784" i="1"/>
  <c r="Z3979" i="1"/>
  <c r="Z1379" i="1"/>
  <c r="CC7268" i="1"/>
  <c r="CC7841" i="1"/>
  <c r="CC5851" i="1"/>
  <c r="Z3051" i="1"/>
  <c r="CC6277" i="1"/>
  <c r="Z4935" i="1"/>
  <c r="Z4086" i="1"/>
  <c r="CC7743" i="1"/>
  <c r="CC8374" i="1"/>
  <c r="CC7175" i="1"/>
  <c r="Z5164" i="1"/>
  <c r="Z4859" i="1"/>
  <c r="CC8198" i="1"/>
  <c r="Z772" i="1"/>
  <c r="Z2268" i="1"/>
  <c r="Z2874" i="1"/>
  <c r="CC7808" i="1"/>
  <c r="Z1743" i="1"/>
  <c r="CC6123" i="1"/>
  <c r="Z4061" i="1"/>
  <c r="CC8375" i="1"/>
  <c r="Z5251" i="1"/>
  <c r="CC7511" i="1"/>
  <c r="Z5124" i="1"/>
  <c r="CC8536" i="1"/>
  <c r="Z5129" i="1"/>
  <c r="CC7195" i="1"/>
  <c r="CC7346" i="1"/>
  <c r="CC6493" i="1"/>
  <c r="CC8247" i="1"/>
  <c r="Z3434" i="1"/>
  <c r="CC6817" i="1"/>
  <c r="Z1094" i="1"/>
  <c r="Z3825" i="1"/>
  <c r="CC9183" i="1"/>
  <c r="Z3890" i="1"/>
  <c r="CC7940" i="1"/>
  <c r="Z1660" i="1"/>
  <c r="Z3842" i="1"/>
  <c r="CC9370" i="1"/>
  <c r="Z2754" i="1"/>
  <c r="Z1385" i="1"/>
  <c r="CC6355" i="1"/>
  <c r="Z4271" i="1"/>
  <c r="CC7735" i="1"/>
  <c r="Z1898" i="1"/>
  <c r="CC5227" i="1"/>
  <c r="Z636" i="1"/>
  <c r="CC7213" i="1"/>
  <c r="Z3602" i="1"/>
  <c r="Z4018" i="1"/>
  <c r="CC8519" i="1"/>
  <c r="CC5953" i="1"/>
  <c r="CC9134" i="1"/>
  <c r="Z2481" i="1"/>
  <c r="CC7773" i="1"/>
  <c r="Z1825" i="1"/>
  <c r="Z4179" i="1"/>
  <c r="Z3738" i="1"/>
  <c r="Z1332" i="1"/>
  <c r="CC9212" i="1"/>
  <c r="Z5267" i="1"/>
  <c r="Z4215" i="1"/>
  <c r="CC8781" i="1"/>
  <c r="Z2124" i="1"/>
  <c r="CC7587" i="1"/>
  <c r="CC7952" i="1"/>
  <c r="Z2668" i="1"/>
  <c r="CC9980" i="1"/>
  <c r="CC8301" i="1"/>
  <c r="Z3268" i="1"/>
  <c r="Z863" i="1"/>
  <c r="CC7139" i="1"/>
  <c r="CC5135" i="1"/>
  <c r="Z2312" i="1"/>
  <c r="Z1133" i="1"/>
  <c r="CC9380" i="1"/>
  <c r="CC7608" i="1"/>
  <c r="Z2781" i="1"/>
  <c r="Z3246" i="1"/>
  <c r="CC7298" i="1"/>
  <c r="Z5342" i="1"/>
  <c r="CC9754" i="1"/>
  <c r="Z3915" i="1"/>
  <c r="CC8123" i="1"/>
  <c r="Z1998" i="1"/>
  <c r="CC5562" i="1"/>
  <c r="Z2677" i="1"/>
  <c r="Z1186" i="1"/>
  <c r="Z646" i="1"/>
  <c r="Z3945" i="1"/>
  <c r="Z1514" i="1"/>
  <c r="Z3294" i="1"/>
  <c r="Z1476" i="1"/>
  <c r="Z2333" i="1"/>
  <c r="CC9038" i="1"/>
  <c r="Z3542" i="1"/>
  <c r="CC5961" i="1"/>
  <c r="CC6431" i="1"/>
  <c r="Z3282" i="1"/>
  <c r="Z3914" i="1"/>
  <c r="Z2406" i="1"/>
  <c r="CC6963" i="1"/>
  <c r="CC8131" i="1"/>
  <c r="CC7833" i="1"/>
  <c r="CC8893" i="1"/>
  <c r="Z5392" i="1"/>
  <c r="Z1929" i="1"/>
  <c r="Z3995" i="1"/>
  <c r="Z2634" i="1"/>
  <c r="CC9086" i="1"/>
  <c r="CC7177" i="1"/>
  <c r="CC10033" i="1"/>
  <c r="CC6632" i="1"/>
  <c r="CC9807" i="1"/>
  <c r="CC10011" i="1"/>
  <c r="CC7922" i="1"/>
  <c r="CC10063" i="1"/>
  <c r="CC9867" i="1"/>
  <c r="CC9194" i="1"/>
  <c r="CC8939" i="1"/>
  <c r="Z855" i="1"/>
  <c r="CC7915" i="1"/>
  <c r="CC8267" i="1"/>
  <c r="CC9589" i="1"/>
  <c r="Z1130" i="1"/>
  <c r="CC5745" i="1"/>
  <c r="Z3702" i="1"/>
  <c r="CC5867" i="1"/>
  <c r="CC7192" i="1"/>
  <c r="CC9402" i="1"/>
  <c r="Z780" i="1"/>
  <c r="CC8381" i="1"/>
  <c r="CC9603" i="1"/>
  <c r="CC9381" i="1"/>
  <c r="CC10003" i="1"/>
  <c r="CC9335" i="1"/>
  <c r="CC9757" i="1"/>
  <c r="CC10017" i="1"/>
  <c r="CC7423" i="1"/>
  <c r="CC9142" i="1"/>
  <c r="CC8985" i="1"/>
  <c r="CC10043" i="1"/>
  <c r="CC8312" i="1"/>
  <c r="CC9037" i="1"/>
  <c r="CC9965" i="1"/>
  <c r="CC9635" i="1"/>
  <c r="CC8508" i="1"/>
  <c r="CC8915" i="1"/>
  <c r="CC6630" i="1"/>
  <c r="CC9312" i="1"/>
  <c r="CC8184" i="1"/>
  <c r="CC6185" i="1"/>
  <c r="CC9928" i="1"/>
  <c r="CC9685" i="1"/>
  <c r="CC10021" i="1"/>
  <c r="CC7067" i="1"/>
  <c r="CC9193" i="1"/>
  <c r="CC9585" i="1"/>
  <c r="CC9408" i="1"/>
  <c r="CC9273" i="1"/>
  <c r="CC8232" i="1"/>
  <c r="CC7956" i="1"/>
  <c r="CC9818" i="1"/>
  <c r="CC8669" i="1"/>
  <c r="CC9015" i="1"/>
  <c r="CC7477" i="1"/>
  <c r="CC9973" i="1"/>
  <c r="CC9683" i="1"/>
  <c r="CC9430" i="1"/>
  <c r="CC7778" i="1"/>
  <c r="CC8477" i="1"/>
  <c r="CC7357" i="1"/>
  <c r="CC8700" i="1"/>
  <c r="CC8195" i="1"/>
  <c r="CC9159" i="1"/>
  <c r="CC9033" i="1"/>
  <c r="CC9646" i="1"/>
  <c r="CC9602" i="1"/>
  <c r="CC8545" i="1"/>
  <c r="CC9792" i="1"/>
  <c r="CC9889" i="1"/>
  <c r="CC9382" i="1"/>
  <c r="CC8100" i="1"/>
  <c r="CC7115" i="1"/>
  <c r="CC9155" i="1"/>
  <c r="CC9645" i="1"/>
  <c r="CC7355" i="1"/>
  <c r="CC9609" i="1"/>
  <c r="CC9191" i="1"/>
  <c r="CC8740" i="1"/>
  <c r="CC8432" i="1"/>
  <c r="CC9969" i="1"/>
  <c r="CC8549" i="1"/>
  <c r="CC9995" i="1"/>
  <c r="CC7920" i="1"/>
  <c r="CC9687" i="1"/>
  <c r="CC9927" i="1"/>
  <c r="CC8897" i="1"/>
  <c r="CC8725" i="1"/>
  <c r="Z4433" i="1"/>
  <c r="CC6764" i="1"/>
  <c r="Z1734" i="1"/>
  <c r="CC9472" i="1"/>
  <c r="Z4712" i="1"/>
  <c r="Z4122" i="1"/>
  <c r="CC5950" i="1"/>
  <c r="CC7304" i="1"/>
  <c r="Z4907" i="1"/>
  <c r="Z1446" i="1"/>
  <c r="CC6495" i="1"/>
  <c r="Z707" i="1"/>
  <c r="Z3940" i="1"/>
  <c r="Z876" i="1"/>
  <c r="CC5610" i="1"/>
  <c r="Z659" i="1"/>
  <c r="CC8069" i="1"/>
  <c r="Z2132" i="1"/>
  <c r="Z2244" i="1"/>
  <c r="Z4722" i="1"/>
  <c r="CC5619" i="1"/>
  <c r="Z5099" i="1"/>
  <c r="CC9689" i="1"/>
  <c r="CC5567" i="1"/>
  <c r="Z3883" i="1"/>
  <c r="Z2673" i="1"/>
  <c r="CC8789" i="1"/>
  <c r="Z4471" i="1"/>
  <c r="CC7253" i="1"/>
  <c r="Z3743" i="1"/>
  <c r="CC6846" i="1"/>
  <c r="CC7945" i="1"/>
  <c r="CC8691" i="1"/>
  <c r="CC5094" i="1"/>
  <c r="CC7427" i="1"/>
  <c r="CC8667" i="1"/>
  <c r="Z2796" i="1"/>
  <c r="CC9189" i="1"/>
  <c r="CC5769" i="1"/>
  <c r="CC8367" i="1"/>
  <c r="CC5153" i="1"/>
  <c r="Z3210" i="1"/>
  <c r="CC5165" i="1"/>
  <c r="CC6795" i="1"/>
  <c r="CC9615" i="1"/>
  <c r="CC8409" i="1"/>
  <c r="CC9507" i="1"/>
  <c r="Z2170" i="1"/>
  <c r="CC9533" i="1"/>
  <c r="Z628" i="1"/>
  <c r="CC9301" i="1"/>
  <c r="CC7375" i="1"/>
  <c r="CC7650" i="1"/>
  <c r="CC8317" i="1"/>
  <c r="CC7363" i="1"/>
  <c r="CC6989" i="1"/>
  <c r="CC8231" i="1"/>
  <c r="CC7416" i="1"/>
  <c r="CC6906" i="1"/>
  <c r="Z1747" i="1"/>
  <c r="Z4294" i="1"/>
  <c r="Z3831" i="1"/>
  <c r="CC6061" i="1"/>
  <c r="Z5155" i="1"/>
  <c r="Z2230" i="1"/>
  <c r="Z4972" i="1"/>
  <c r="Z4114" i="1"/>
  <c r="Z3477" i="1"/>
  <c r="Z1990" i="1"/>
  <c r="CC9327" i="1"/>
  <c r="Z5255" i="1"/>
  <c r="Z2006" i="1"/>
  <c r="CC9970" i="1"/>
  <c r="CC5641" i="1"/>
  <c r="Z3616" i="1"/>
  <c r="Z2637" i="1"/>
  <c r="Z3595" i="1"/>
  <c r="CC5350" i="1"/>
  <c r="CC5363" i="1"/>
  <c r="Z4306" i="1"/>
  <c r="Z1834" i="1"/>
  <c r="CC9387" i="1"/>
  <c r="Z3570" i="1"/>
  <c r="Z2732" i="1"/>
  <c r="CC8047" i="1"/>
  <c r="CC7585" i="1"/>
  <c r="CC6735" i="1"/>
  <c r="CC6939" i="1"/>
  <c r="CC7510" i="1"/>
  <c r="CC7485" i="1"/>
  <c r="CC7555" i="1"/>
  <c r="Z5471" i="1"/>
  <c r="CC5367" i="1"/>
  <c r="Z1084" i="1"/>
  <c r="Z1966" i="1"/>
  <c r="CC8901" i="1"/>
  <c r="CC5429" i="1"/>
  <c r="Z3138" i="1"/>
  <c r="Z3113" i="1"/>
  <c r="Z3404" i="1"/>
  <c r="CC10001" i="1"/>
  <c r="CC8924" i="1"/>
  <c r="CC7600" i="1"/>
  <c r="CC8647" i="1"/>
  <c r="CC8743" i="1"/>
  <c r="CC9813" i="1"/>
  <c r="CC9971" i="1"/>
  <c r="CC9707" i="1"/>
  <c r="CC10039" i="1"/>
  <c r="CC8782" i="1"/>
  <c r="Z3947" i="1"/>
  <c r="CC8403" i="1"/>
  <c r="CC6462" i="1"/>
  <c r="Z4559" i="1"/>
  <c r="Z3810" i="1"/>
  <c r="Z1608" i="1"/>
  <c r="Z4518" i="1"/>
  <c r="Z2405" i="1"/>
  <c r="CC6713" i="1"/>
  <c r="CC7905" i="1"/>
  <c r="Z676" i="1"/>
  <c r="Z2916" i="1"/>
  <c r="Z3548" i="1"/>
  <c r="Z4726" i="1"/>
  <c r="Z2434" i="1"/>
  <c r="CC6171" i="1"/>
  <c r="CC7094" i="1"/>
  <c r="CC6787" i="1"/>
  <c r="CC7413" i="1"/>
  <c r="Z5221" i="1"/>
  <c r="Z4914" i="1"/>
  <c r="Z2224" i="1"/>
  <c r="CC5834" i="1"/>
  <c r="CC5870" i="1"/>
  <c r="Z4999" i="1"/>
  <c r="CC8638" i="1"/>
  <c r="CC7643" i="1"/>
  <c r="CC9751" i="1"/>
  <c r="Z2932" i="1"/>
  <c r="Z3634" i="1"/>
  <c r="Z5183" i="1"/>
  <c r="CC6426" i="1"/>
  <c r="CC6378" i="1"/>
  <c r="Z1281" i="1"/>
  <c r="Z2437" i="1"/>
  <c r="Z4348" i="1"/>
  <c r="Z5447" i="1"/>
  <c r="Z3643" i="1"/>
  <c r="CC8709" i="1"/>
  <c r="CC8254" i="1"/>
  <c r="CC6968" i="1"/>
  <c r="Z591" i="1"/>
  <c r="Z1596" i="1"/>
  <c r="CC5995" i="1"/>
  <c r="CC7179" i="1"/>
  <c r="CC8722" i="1"/>
  <c r="CC9422" i="1"/>
  <c r="CC9917" i="1"/>
  <c r="Z2599" i="1"/>
  <c r="Z2161" i="1"/>
  <c r="Z3283" i="1"/>
  <c r="Z4831" i="1"/>
  <c r="Z4932" i="1"/>
  <c r="Z4650" i="1"/>
  <c r="CC7556" i="1"/>
  <c r="CC7406" i="1"/>
  <c r="Z1978" i="1"/>
  <c r="Z734" i="1"/>
  <c r="Z1649" i="1"/>
  <c r="Z2282" i="1"/>
  <c r="CC5379" i="1"/>
  <c r="CC5795" i="1"/>
  <c r="Z3526" i="1"/>
  <c r="CC6283" i="1"/>
  <c r="CC8157" i="1"/>
  <c r="CC8521" i="1"/>
  <c r="Z3148" i="1"/>
  <c r="CC8583" i="1"/>
  <c r="Z926" i="1"/>
  <c r="Z2280" i="1"/>
  <c r="Z4111" i="1"/>
  <c r="Z3474" i="1"/>
  <c r="Z4708" i="1"/>
  <c r="Z4149" i="1"/>
  <c r="CC7148" i="1"/>
  <c r="CC7322" i="1"/>
  <c r="CC7807" i="1"/>
  <c r="Z1003" i="1"/>
  <c r="Z1604" i="1"/>
  <c r="CC6019" i="1"/>
  <c r="Z4582" i="1"/>
  <c r="CC6598" i="1"/>
  <c r="CC7269" i="1"/>
  <c r="CC9500" i="1"/>
  <c r="CC8464" i="1"/>
  <c r="CC9588" i="1"/>
  <c r="Z1124" i="1"/>
  <c r="Z1424" i="1"/>
  <c r="CC5683" i="1"/>
  <c r="CC6254" i="1"/>
  <c r="Z1481" i="1"/>
  <c r="Z4132" i="1"/>
  <c r="Z5200" i="1"/>
  <c r="CC9211" i="1"/>
  <c r="Z4959" i="1"/>
  <c r="CC8447" i="1"/>
  <c r="Z2065" i="1"/>
  <c r="Z3656" i="1"/>
  <c r="Z5043" i="1"/>
  <c r="Z4054" i="1"/>
  <c r="CC6518" i="1"/>
  <c r="CC5358" i="1"/>
  <c r="CC5319" i="1"/>
  <c r="Z4277" i="1"/>
  <c r="Z715" i="1"/>
  <c r="Z834" i="1"/>
  <c r="CC7337" i="1"/>
  <c r="Z3558" i="1"/>
  <c r="CC8253" i="1"/>
  <c r="CC7680" i="1"/>
  <c r="Z5534" i="1"/>
  <c r="Z1286" i="1"/>
  <c r="Z3859" i="1"/>
  <c r="Z1469" i="1"/>
  <c r="CC5803" i="1"/>
  <c r="CC8469" i="1"/>
  <c r="Z5209" i="1"/>
  <c r="Z5119" i="1"/>
  <c r="Z3067" i="1"/>
  <c r="CC5459" i="1"/>
  <c r="CC6889" i="1"/>
  <c r="CC9114" i="1"/>
  <c r="CC7746" i="1"/>
  <c r="Z1427" i="1"/>
  <c r="CC9034" i="1"/>
  <c r="CC6503" i="1"/>
  <c r="CC5431" i="1"/>
  <c r="Z3685" i="1"/>
  <c r="CC9084" i="1"/>
  <c r="Z4087" i="1"/>
  <c r="Z4259" i="1"/>
  <c r="CC5645" i="1"/>
  <c r="CC8199" i="1"/>
  <c r="CC7311" i="1"/>
  <c r="Z4894" i="1"/>
  <c r="Z2715" i="1"/>
  <c r="Z1323" i="1"/>
  <c r="Z3655" i="1"/>
  <c r="CC6562" i="1"/>
  <c r="CC6998" i="1"/>
  <c r="CC5955" i="1"/>
  <c r="CC6267" i="1"/>
  <c r="Z1620" i="1"/>
  <c r="CC5650" i="1"/>
  <c r="Z2037" i="1"/>
  <c r="CC5664" i="1"/>
  <c r="Z4159" i="1"/>
  <c r="Z2508" i="1"/>
  <c r="CC5325" i="1"/>
  <c r="Z2152" i="1"/>
  <c r="CC6231" i="1"/>
  <c r="CC9254" i="1"/>
  <c r="CC8729" i="1"/>
  <c r="CC7888" i="1"/>
  <c r="CC9274" i="1"/>
  <c r="CC9941" i="1"/>
  <c r="CC8764" i="1"/>
  <c r="CC9251" i="1"/>
  <c r="CC8506" i="1"/>
  <c r="CC8900" i="1"/>
  <c r="CC8280" i="1"/>
  <c r="CC9290" i="1"/>
  <c r="CC8209" i="1"/>
  <c r="CC10055" i="1"/>
  <c r="CC9132" i="1"/>
  <c r="CC9098" i="1"/>
  <c r="CC8388" i="1"/>
  <c r="CC8460" i="1"/>
  <c r="CC8668" i="1"/>
  <c r="CC8593" i="1"/>
  <c r="CC9525" i="1"/>
  <c r="CC9718" i="1"/>
  <c r="CC9207" i="1"/>
  <c r="CC10066" i="1"/>
  <c r="CC8626" i="1"/>
  <c r="CC9626" i="1"/>
  <c r="CC8631" i="1"/>
  <c r="CC9661" i="1"/>
  <c r="CC9215" i="1"/>
  <c r="CC9705" i="1"/>
  <c r="CC9657" i="1"/>
  <c r="CC9888" i="1"/>
  <c r="CC9866" i="1"/>
  <c r="CC9747" i="1"/>
  <c r="CC9540" i="1"/>
  <c r="CC10046" i="1"/>
  <c r="CC9386" i="1"/>
  <c r="CC8704" i="1"/>
  <c r="CC8831" i="1"/>
  <c r="CC6834" i="1"/>
  <c r="CC7634" i="1"/>
  <c r="CC8264" i="1"/>
  <c r="CC8168" i="1"/>
  <c r="CC9495" i="1"/>
  <c r="CC9081" i="1"/>
  <c r="CC6253" i="1"/>
  <c r="CC10026" i="1"/>
  <c r="CC9851" i="1"/>
  <c r="CC9963" i="1"/>
  <c r="CC9154" i="1"/>
  <c r="CC9890" i="1"/>
  <c r="CC8875" i="1"/>
  <c r="CC8338" i="1"/>
  <c r="CC10015" i="1"/>
  <c r="CC9479" i="1"/>
  <c r="CC8068" i="1"/>
  <c r="CC9998" i="1"/>
  <c r="CC10008" i="1"/>
  <c r="CC9981" i="1"/>
  <c r="CC8963" i="1"/>
  <c r="CC8796" i="1"/>
  <c r="CC8783" i="1"/>
  <c r="CC9962" i="1"/>
  <c r="CC9994" i="1"/>
  <c r="CC9819" i="1"/>
  <c r="CC8833" i="1"/>
  <c r="CC9298" i="1"/>
  <c r="CC9518" i="1"/>
  <c r="CC7728" i="1"/>
  <c r="CC9829" i="1"/>
  <c r="CC9767" i="1"/>
  <c r="CC9093" i="1"/>
  <c r="CC8940" i="1"/>
  <c r="CC10010" i="1"/>
  <c r="CC9639" i="1"/>
  <c r="CC9255" i="1"/>
  <c r="CC9978" i="1"/>
  <c r="CC8434" i="1"/>
  <c r="CC9177" i="1"/>
  <c r="CC8844" i="1"/>
  <c r="CC9369" i="1"/>
  <c r="CC10069" i="1"/>
  <c r="CC8643" i="1"/>
  <c r="CC9976" i="1"/>
  <c r="CC9850" i="1"/>
  <c r="CC7259" i="1"/>
  <c r="CC8627" i="1"/>
  <c r="CC8291" i="1"/>
  <c r="CC10007" i="1"/>
  <c r="CC8766" i="1"/>
  <c r="CC9237" i="1"/>
  <c r="CC9805" i="1"/>
  <c r="CC7872" i="1"/>
  <c r="CC9181" i="1"/>
  <c r="CC8257" i="1"/>
  <c r="CC7992" i="1"/>
  <c r="CC9779" i="1"/>
  <c r="CC8363" i="1"/>
  <c r="CC9768" i="1"/>
  <c r="CC8896" i="1"/>
  <c r="CC9770" i="1"/>
  <c r="CC9939" i="1"/>
  <c r="CC9613" i="1"/>
  <c r="CC9024" i="1"/>
  <c r="CC9990" i="1"/>
  <c r="CC9070" i="1"/>
  <c r="Z1333" i="1"/>
  <c r="CC7684" i="1"/>
  <c r="Z2010" i="1"/>
  <c r="Z3417" i="1"/>
  <c r="CC8957" i="1"/>
  <c r="CC5839" i="1"/>
  <c r="CC8239" i="1"/>
  <c r="CC7901" i="1"/>
  <c r="Z3103" i="1"/>
  <c r="CC5554" i="1"/>
  <c r="Z3614" i="1"/>
  <c r="CC8786" i="1"/>
  <c r="Z1322" i="1"/>
  <c r="Z5098" i="1"/>
  <c r="CC6887" i="1"/>
  <c r="CC8390" i="1"/>
  <c r="CC8726" i="1"/>
  <c r="Z970" i="1"/>
  <c r="Z3482" i="1"/>
  <c r="Z3302" i="1"/>
  <c r="Z5432" i="1"/>
  <c r="Z4270" i="1"/>
  <c r="CC8532" i="1"/>
  <c r="CC9508" i="1"/>
  <c r="Z3463" i="1"/>
  <c r="CC8505" i="1"/>
  <c r="Z1111" i="1"/>
  <c r="CC9131" i="1"/>
  <c r="CC6035" i="1"/>
  <c r="Z5315" i="1"/>
  <c r="Z2330" i="1"/>
  <c r="CC9224" i="1"/>
  <c r="CC5603" i="1"/>
  <c r="CC9466" i="1"/>
  <c r="CC5970" i="1"/>
  <c r="Z3375" i="1"/>
  <c r="Z3903" i="1"/>
  <c r="CC7165" i="1"/>
  <c r="CC7860" i="1"/>
  <c r="CC7571" i="1"/>
  <c r="CC6627" i="1"/>
  <c r="CC8938" i="1"/>
  <c r="Z3560" i="1"/>
  <c r="Z2118" i="1"/>
  <c r="CC5760" i="1"/>
  <c r="CC7533" i="1"/>
  <c r="CC6527" i="1"/>
  <c r="Z1112" i="1"/>
  <c r="CC6651" i="1"/>
  <c r="CC8769" i="1"/>
  <c r="Z1462" i="1"/>
  <c r="CC9715" i="1"/>
  <c r="Z949" i="1"/>
  <c r="CC7255" i="1"/>
  <c r="CC6585" i="1"/>
  <c r="Z3437" i="1"/>
  <c r="Z731" i="1"/>
  <c r="Z2848" i="1"/>
  <c r="Z2074" i="1"/>
  <c r="CC7749" i="1"/>
  <c r="Z3551" i="1"/>
  <c r="CC9187" i="1"/>
  <c r="Z3074" i="1"/>
  <c r="Z5036" i="1"/>
  <c r="Z939" i="1"/>
  <c r="Z614" i="1"/>
  <c r="CC8840" i="1"/>
  <c r="CC7546" i="1"/>
  <c r="CC9302" i="1"/>
  <c r="CC8649" i="1"/>
  <c r="CC9853" i="1"/>
  <c r="CC9456" i="1"/>
  <c r="CC7693" i="1"/>
  <c r="CC9129" i="1"/>
  <c r="CC8645" i="1"/>
  <c r="Z5246" i="1"/>
  <c r="CC5717" i="1"/>
  <c r="CC8851" i="1"/>
  <c r="Z3439" i="1"/>
  <c r="Z2432" i="1"/>
  <c r="CC7037" i="1"/>
  <c r="Z759" i="1"/>
  <c r="Z4647" i="1"/>
  <c r="Z3105" i="1"/>
  <c r="Z5178" i="1"/>
  <c r="Z1517" i="1"/>
  <c r="CC8931" i="1"/>
  <c r="Z2917" i="1"/>
  <c r="CC7437" i="1"/>
  <c r="CC6821" i="1"/>
  <c r="CC5559" i="1"/>
  <c r="Z3250" i="1"/>
  <c r="Z1136" i="1"/>
  <c r="Z1040" i="1"/>
  <c r="Z1661" i="1"/>
  <c r="Z3858" i="1"/>
  <c r="Z3275" i="1"/>
  <c r="Z5091" i="1"/>
  <c r="Z4832" i="1"/>
  <c r="Z5295" i="1"/>
  <c r="CC5305" i="1"/>
  <c r="CC7085" i="1"/>
  <c r="CC9166" i="1"/>
  <c r="Z647" i="1"/>
  <c r="Z1408" i="1"/>
  <c r="Z5500" i="1"/>
  <c r="Z4327" i="1"/>
  <c r="CC6227" i="1"/>
  <c r="CC6584" i="1"/>
  <c r="CC8240" i="1"/>
  <c r="CC8685" i="1"/>
  <c r="CC9904" i="1"/>
  <c r="Z840" i="1"/>
  <c r="Z3089" i="1"/>
  <c r="CC5721" i="1"/>
  <c r="Z3999" i="1"/>
  <c r="CC7750" i="1"/>
  <c r="Z1093" i="1"/>
  <c r="Z1564" i="1"/>
  <c r="Z3316" i="1"/>
  <c r="Z5145" i="1"/>
  <c r="Z4140" i="1"/>
  <c r="CC6373" i="1"/>
  <c r="CC9815" i="1"/>
  <c r="Z1243" i="1"/>
  <c r="Z1752" i="1"/>
  <c r="Z5123" i="1"/>
  <c r="Z2163" i="1"/>
  <c r="CC8720" i="1"/>
  <c r="CC9860" i="1"/>
  <c r="Z3016" i="1"/>
  <c r="Z624" i="1"/>
  <c r="CC5373" i="1"/>
  <c r="Z4596" i="1"/>
  <c r="CC6447" i="1"/>
  <c r="CC6559" i="1"/>
  <c r="CC9307" i="1"/>
  <c r="CC9439" i="1"/>
  <c r="CC7969" i="1"/>
  <c r="CC9631" i="1"/>
  <c r="Z1158" i="1"/>
  <c r="Z2275" i="1"/>
  <c r="Z3014" i="1"/>
  <c r="Z4101" i="1"/>
  <c r="Z4496" i="1"/>
  <c r="Z2059" i="1"/>
  <c r="CC6677" i="1"/>
  <c r="CC6738" i="1"/>
  <c r="CC7203" i="1"/>
  <c r="CC8804" i="1"/>
  <c r="CC9123" i="1"/>
  <c r="Z1101" i="1"/>
  <c r="Z2911" i="1"/>
  <c r="CC5951" i="1"/>
  <c r="CC5249" i="1"/>
  <c r="Z3976" i="1"/>
  <c r="Z4684" i="1"/>
  <c r="CC6689" i="1"/>
  <c r="Z4486" i="1"/>
  <c r="CC9580" i="1"/>
  <c r="Z1254" i="1"/>
  <c r="Z3844" i="1"/>
  <c r="Z5204" i="1"/>
  <c r="CC6375" i="1"/>
  <c r="Z3722" i="1"/>
  <c r="CC6255" i="1"/>
  <c r="CC8272" i="1"/>
  <c r="CC7069" i="1"/>
  <c r="CC8660" i="1"/>
  <c r="Z1443" i="1"/>
  <c r="Z3479" i="1"/>
  <c r="Z5160" i="1"/>
  <c r="Z3622" i="1"/>
  <c r="CC7291" i="1"/>
  <c r="CC5689" i="1"/>
  <c r="Z912" i="1"/>
  <c r="Z1513" i="1"/>
  <c r="Z2191" i="1"/>
  <c r="Z3331" i="1"/>
  <c r="Z2054" i="1"/>
  <c r="CC9041" i="1"/>
  <c r="CC8600" i="1"/>
  <c r="CC9621" i="1"/>
  <c r="CC9453" i="1"/>
  <c r="Z995" i="1"/>
  <c r="Z3445" i="1"/>
  <c r="Z3378" i="1"/>
  <c r="CC6474" i="1"/>
  <c r="CC8770" i="1"/>
  <c r="CC6278" i="1"/>
  <c r="CC9739" i="1"/>
  <c r="CC8741" i="1"/>
  <c r="CC8051" i="1"/>
  <c r="Z1335" i="1"/>
  <c r="Z3787" i="1"/>
  <c r="CC5658" i="1"/>
  <c r="CC7341" i="1"/>
  <c r="CC6100" i="1"/>
  <c r="CC9355" i="1"/>
  <c r="CC6282" i="1"/>
  <c r="CC5996" i="1"/>
  <c r="Z5414" i="1"/>
  <c r="Z1824" i="1"/>
  <c r="CC5928" i="1"/>
  <c r="Z2558" i="1"/>
  <c r="Z1219" i="1"/>
  <c r="Z2525" i="1"/>
  <c r="Z2323" i="1"/>
  <c r="Z2389" i="1"/>
  <c r="Z2326" i="1"/>
  <c r="CC5659" i="1"/>
  <c r="CC6594" i="1"/>
  <c r="CC6089" i="1"/>
  <c r="CC9692" i="1"/>
  <c r="Z946" i="1"/>
  <c r="Z2236" i="1"/>
  <c r="Z3083" i="1"/>
  <c r="Z4191" i="1"/>
  <c r="CC5573" i="1"/>
  <c r="CC6913" i="1"/>
  <c r="CC8754" i="1"/>
  <c r="CC7725" i="1"/>
  <c r="Z2682" i="1"/>
  <c r="Z2566" i="1"/>
  <c r="CC5777" i="1"/>
  <c r="Z3749" i="1"/>
  <c r="CC5247" i="1"/>
  <c r="Z5491" i="1"/>
  <c r="CC8984" i="1"/>
  <c r="CC8117" i="1"/>
  <c r="CC6727" i="1"/>
  <c r="CC8228" i="1"/>
  <c r="CC8944" i="1"/>
  <c r="Z2570" i="1"/>
  <c r="Z2690" i="1"/>
  <c r="Z1626" i="1"/>
  <c r="Z3524" i="1"/>
  <c r="Z2647" i="1"/>
  <c r="CC6009" i="1"/>
  <c r="CC8679" i="1"/>
  <c r="CC8776" i="1"/>
  <c r="CC9522" i="1"/>
  <c r="Z754" i="1"/>
  <c r="Z2409" i="1"/>
  <c r="CC5919" i="1"/>
  <c r="Z5523" i="1"/>
  <c r="Z3775" i="1"/>
  <c r="Z5441" i="1"/>
  <c r="CC9268" i="1"/>
  <c r="CC7764" i="1"/>
  <c r="CC7960" i="1"/>
  <c r="CC8210" i="1"/>
  <c r="CC9843" i="1"/>
  <c r="Z830" i="1"/>
  <c r="Z1409" i="1"/>
  <c r="CC5903" i="1"/>
  <c r="Z1154" i="1"/>
  <c r="CC8838" i="1"/>
  <c r="CC9649" i="1"/>
  <c r="Z1015" i="1"/>
  <c r="Z2072" i="1"/>
  <c r="Z4701" i="1"/>
  <c r="CC5513" i="1"/>
  <c r="CC6841" i="1"/>
  <c r="CC7978" i="1"/>
  <c r="CC9568" i="1"/>
  <c r="CC8415" i="1"/>
  <c r="Z2578" i="1"/>
  <c r="Z3846" i="1"/>
  <c r="Z5055" i="1"/>
  <c r="CC6314" i="1"/>
  <c r="CC5098" i="1"/>
  <c r="CC8727" i="1"/>
  <c r="CC8589" i="1"/>
  <c r="CC8559" i="1"/>
  <c r="CC9389" i="1"/>
  <c r="Z1104" i="1"/>
  <c r="Z1794" i="1"/>
  <c r="Z1753" i="1"/>
  <c r="Z2102" i="1"/>
  <c r="Z4750" i="1"/>
  <c r="Z4130" i="1"/>
  <c r="CC7931" i="1"/>
  <c r="CC8751" i="1"/>
  <c r="Z2786" i="1"/>
  <c r="Z2659" i="1"/>
  <c r="CC5456" i="1"/>
  <c r="CC5815" i="1"/>
  <c r="CC6754" i="1"/>
  <c r="CC8793" i="1"/>
  <c r="CC8223" i="1"/>
  <c r="CC7852" i="1"/>
  <c r="Z2278" i="1"/>
  <c r="Z5327" i="1"/>
  <c r="Z4115" i="1"/>
  <c r="CC6668" i="1"/>
  <c r="Z4204" i="1"/>
  <c r="CC8911" i="1"/>
  <c r="Z1220" i="1"/>
  <c r="Z2700" i="1"/>
  <c r="Z2306" i="1"/>
  <c r="Z3809" i="1"/>
  <c r="CC6039" i="1"/>
  <c r="Z4391" i="1"/>
  <c r="Z3132" i="1"/>
  <c r="CC6666" i="1"/>
  <c r="CC9269" i="1"/>
  <c r="CC8015" i="1"/>
  <c r="CC9794" i="1"/>
  <c r="Z4451" i="1"/>
  <c r="Z4547" i="1"/>
  <c r="CC6597" i="1"/>
  <c r="CC9345" i="1"/>
  <c r="Z4791" i="1"/>
  <c r="Z1070" i="1"/>
  <c r="CC7655" i="1"/>
  <c r="CC9256" i="1"/>
  <c r="CC7543" i="1"/>
  <c r="Z2464" i="1"/>
  <c r="CC9736" i="1"/>
  <c r="CC5263" i="1"/>
  <c r="Z4107" i="1"/>
  <c r="Z1506" i="1"/>
  <c r="CC8898" i="1"/>
  <c r="CC6611" i="1"/>
  <c r="Z3745" i="1"/>
  <c r="Z1973" i="1"/>
  <c r="CC9903" i="1"/>
  <c r="CC8324" i="1"/>
  <c r="Z2818" i="1"/>
  <c r="CC8745" i="1"/>
  <c r="CC5405" i="1"/>
  <c r="Z2960" i="1"/>
  <c r="CC8516" i="1"/>
  <c r="Z1465" i="1"/>
  <c r="CC9055" i="1"/>
  <c r="Z2977" i="1"/>
  <c r="CC5546" i="1"/>
  <c r="CC8307" i="1"/>
  <c r="CC8160" i="1"/>
  <c r="Z2091" i="1"/>
  <c r="Z5423" i="1"/>
  <c r="CC9566" i="1"/>
  <c r="CC6339" i="1"/>
  <c r="CC9733" i="1"/>
  <c r="Z3292" i="1"/>
  <c r="CC8907" i="1"/>
  <c r="CC9536" i="1"/>
  <c r="Z1411" i="1"/>
  <c r="CC6640" i="1"/>
  <c r="CC5927" i="1"/>
  <c r="CC9527" i="1"/>
  <c r="Z4505" i="1"/>
  <c r="Z4509" i="1"/>
  <c r="Z3666" i="1"/>
  <c r="CC9214" i="1"/>
  <c r="Z1127" i="1"/>
  <c r="Z1904" i="1"/>
  <c r="Z1053" i="1"/>
  <c r="Z3834" i="1"/>
  <c r="Z5151" i="1"/>
  <c r="CC6043" i="1"/>
  <c r="CC7862" i="1"/>
  <c r="CC8863" i="1"/>
  <c r="CC7414" i="1"/>
  <c r="CC9606" i="1"/>
  <c r="Z835" i="1"/>
  <c r="Z2536" i="1"/>
  <c r="Z2614" i="1"/>
  <c r="Z3299" i="1"/>
  <c r="Z2523" i="1"/>
  <c r="CC6694" i="1"/>
  <c r="CC9320" i="1"/>
  <c r="CC6186" i="1"/>
  <c r="CC7166" i="1"/>
  <c r="CC9780" i="1"/>
  <c r="Z1016" i="1"/>
  <c r="Z1716" i="1"/>
  <c r="Z2444" i="1"/>
  <c r="Z3943" i="1"/>
  <c r="CC5630" i="1"/>
  <c r="CC5971" i="1"/>
  <c r="Z5193" i="1"/>
  <c r="CC7896" i="1"/>
  <c r="CC8097" i="1"/>
  <c r="CC9918" i="1"/>
  <c r="Z1172" i="1"/>
  <c r="Z2089" i="1"/>
  <c r="Z3682" i="1"/>
  <c r="CC6345" i="1"/>
  <c r="CC5884" i="1"/>
  <c r="CC7696" i="1"/>
  <c r="CC8747" i="1"/>
  <c r="Z902" i="1"/>
  <c r="Z3714" i="1"/>
  <c r="Z4593" i="1"/>
  <c r="CC6762" i="1"/>
  <c r="Z4379" i="1"/>
  <c r="Z1188" i="1"/>
  <c r="Z2441" i="1"/>
  <c r="Z2490" i="1"/>
  <c r="Z3673" i="1"/>
  <c r="CC5671" i="1"/>
  <c r="CC6385" i="1"/>
  <c r="CC9329" i="1"/>
  <c r="CC7633" i="1"/>
  <c r="CC8695" i="1"/>
  <c r="CC6845" i="1"/>
  <c r="CC9758" i="1"/>
  <c r="Z2156" i="1"/>
  <c r="Z5325" i="1"/>
  <c r="Z4571" i="1"/>
  <c r="CC7019" i="1"/>
  <c r="CC8115" i="1"/>
  <c r="Z3771" i="1"/>
  <c r="Z4851" i="1"/>
  <c r="CC9637" i="1"/>
  <c r="CC9044" i="1"/>
  <c r="CC9658" i="1"/>
  <c r="CC9451" i="1"/>
  <c r="Z3961" i="1"/>
  <c r="Z5147" i="1"/>
  <c r="Z3687" i="1"/>
  <c r="Z2532" i="1"/>
  <c r="Z3185" i="1"/>
  <c r="Z3926" i="1"/>
  <c r="Z3276" i="1"/>
  <c r="CC8125" i="1"/>
  <c r="Z4051" i="1"/>
  <c r="Z2160" i="1"/>
  <c r="CC8252" i="1"/>
  <c r="CC8978" i="1"/>
  <c r="CC5413" i="1"/>
  <c r="CC5979" i="1"/>
  <c r="CC5112" i="1"/>
  <c r="Z842" i="1"/>
  <c r="CC8937" i="1"/>
  <c r="CC5210" i="1"/>
  <c r="CC6767" i="1"/>
  <c r="Z1276" i="1"/>
  <c r="Z4232" i="1"/>
  <c r="CC6854" i="1"/>
  <c r="Z1630" i="1"/>
  <c r="CC7364" i="1"/>
  <c r="CC5814" i="1"/>
  <c r="Z5256" i="1"/>
  <c r="CC6362" i="1"/>
  <c r="Z2344" i="1"/>
  <c r="CC6549" i="1"/>
  <c r="CC8132" i="1"/>
  <c r="Z1122" i="1"/>
  <c r="Z5318" i="1"/>
  <c r="CC6083" i="1"/>
  <c r="Z1241" i="1"/>
  <c r="Z4461" i="1"/>
  <c r="Z5233" i="1"/>
  <c r="CC6434" i="1"/>
  <c r="CC7284" i="1"/>
  <c r="CC7861" i="1"/>
  <c r="Z1622" i="1"/>
  <c r="Z678" i="1"/>
  <c r="Z3554" i="1"/>
  <c r="Z4071" i="1"/>
  <c r="CC5639" i="1"/>
  <c r="CC6410" i="1"/>
  <c r="Z3154" i="1"/>
  <c r="Z871" i="1"/>
  <c r="Z2144" i="1"/>
  <c r="Z5027" i="1"/>
  <c r="Z3311" i="1"/>
  <c r="CC5593" i="1"/>
  <c r="Z4223" i="1"/>
  <c r="CC9272" i="1"/>
  <c r="CC8548" i="1"/>
  <c r="CC7296" i="1"/>
  <c r="CC9371" i="1"/>
  <c r="Z1046" i="1"/>
  <c r="Z1928" i="1"/>
  <c r="Z3567" i="1"/>
  <c r="CC5766" i="1"/>
  <c r="Z1482" i="1"/>
  <c r="CC5905" i="1"/>
  <c r="CC6059" i="1"/>
  <c r="CC9064" i="1"/>
  <c r="CC7947" i="1"/>
  <c r="CC8179" i="1"/>
  <c r="Z980" i="1"/>
  <c r="Z2540" i="1"/>
  <c r="Z2733" i="1"/>
  <c r="CC5873" i="1"/>
  <c r="Z3762" i="1"/>
  <c r="CC7700" i="1"/>
  <c r="CC7991" i="1"/>
  <c r="CC7570" i="1"/>
  <c r="Z3608" i="1"/>
  <c r="Z3904" i="1"/>
  <c r="CC5661" i="1"/>
  <c r="Z3383" i="1"/>
  <c r="CC8867" i="1"/>
  <c r="CC9126" i="1"/>
  <c r="CC6697" i="1"/>
  <c r="Z1430" i="1"/>
  <c r="Z3149" i="1"/>
  <c r="Z3341" i="1"/>
  <c r="Z5177" i="1"/>
  <c r="CC7412" i="1"/>
  <c r="CC7875" i="1"/>
  <c r="Z2952" i="1"/>
  <c r="Z4153" i="1"/>
  <c r="Z5359" i="1"/>
  <c r="CC6161" i="1"/>
  <c r="Z3818" i="1"/>
  <c r="CC8466" i="1"/>
  <c r="CC9762" i="1"/>
  <c r="Z658" i="1"/>
  <c r="Z2730" i="1"/>
  <c r="Z1725" i="1"/>
  <c r="Z4305" i="1"/>
  <c r="Z4687" i="1"/>
  <c r="Z5042" i="1"/>
  <c r="Z5501" i="1"/>
  <c r="CC7604" i="1"/>
  <c r="CC9204" i="1"/>
  <c r="Z4751" i="1"/>
  <c r="CC6793" i="1"/>
  <c r="Z1223" i="1"/>
  <c r="Z1871" i="1"/>
  <c r="Z5262" i="1"/>
  <c r="Z5228" i="1"/>
  <c r="CC5762" i="1"/>
  <c r="CC5179" i="1"/>
  <c r="CC5257" i="1"/>
  <c r="CC9484" i="1"/>
  <c r="CC9714" i="1"/>
  <c r="Z1689" i="1"/>
  <c r="Z4424" i="1"/>
  <c r="Z4692" i="1"/>
  <c r="CC7687" i="1"/>
  <c r="Z3322" i="1"/>
  <c r="CC9558" i="1"/>
  <c r="CC8397" i="1"/>
  <c r="Z1699" i="1"/>
  <c r="Z3006" i="1"/>
  <c r="Z1582" i="1"/>
  <c r="CC5157" i="1"/>
  <c r="Z4495" i="1"/>
  <c r="CC6069" i="1"/>
  <c r="Z1919" i="1"/>
  <c r="CC6136" i="1"/>
  <c r="CC8049" i="1"/>
  <c r="Z4383" i="1"/>
  <c r="CC9017" i="1"/>
  <c r="CC9118" i="1"/>
  <c r="CC6070" i="1"/>
  <c r="Z1416" i="1"/>
  <c r="CC6041" i="1"/>
  <c r="CC6023" i="1"/>
  <c r="Z2009" i="1"/>
  <c r="Z1817" i="1"/>
  <c r="CC9185" i="1"/>
  <c r="Z4625" i="1"/>
  <c r="CC8950" i="1"/>
  <c r="CC9324" i="1"/>
  <c r="Z862" i="1"/>
  <c r="Z4376" i="1"/>
  <c r="Z3990" i="1"/>
  <c r="CC5415" i="1"/>
  <c r="CC5948" i="1"/>
  <c r="Z3360" i="1"/>
  <c r="Z1060" i="1"/>
  <c r="Z572" i="1"/>
  <c r="Z3938" i="1"/>
  <c r="CC8380" i="1"/>
  <c r="Z3563" i="1"/>
  <c r="CC9391" i="1"/>
  <c r="Z778" i="1"/>
  <c r="Z3350" i="1"/>
  <c r="Z5024" i="1"/>
  <c r="CC8525" i="1"/>
  <c r="CC9786" i="1"/>
  <c r="Z2869" i="1"/>
  <c r="CC5209" i="1"/>
  <c r="CC6797" i="1"/>
  <c r="CC8596" i="1"/>
  <c r="Z3573" i="1"/>
  <c r="Z5507" i="1"/>
  <c r="CC7168" i="1"/>
  <c r="CC7143" i="1"/>
  <c r="CC7223" i="1"/>
  <c r="Z826" i="1"/>
  <c r="Z3264" i="1"/>
  <c r="Z3298" i="1"/>
  <c r="Z5467" i="1"/>
  <c r="CC6981" i="1"/>
  <c r="CC7369" i="1"/>
  <c r="CC6870" i="1"/>
  <c r="Z1257" i="1"/>
  <c r="Z4628" i="1"/>
  <c r="Z3515" i="1"/>
  <c r="Z3782" i="1"/>
  <c r="CC8141" i="1"/>
  <c r="CC9097" i="1"/>
  <c r="Z3010" i="1"/>
  <c r="Z1618" i="1"/>
  <c r="Z2738" i="1"/>
  <c r="CC6078" i="1"/>
  <c r="Z3215" i="1"/>
  <c r="Z2025" i="1"/>
  <c r="CC6489" i="1"/>
  <c r="CC7995" i="1"/>
  <c r="CC8005" i="1"/>
  <c r="CC9642" i="1"/>
  <c r="CC7848" i="1"/>
  <c r="Z712" i="1"/>
  <c r="Z3021" i="1"/>
  <c r="Z2431" i="1"/>
  <c r="CC5243" i="1"/>
  <c r="Z4296" i="1"/>
  <c r="Z3850" i="1"/>
  <c r="CC6090" i="1"/>
  <c r="CC7287" i="1"/>
  <c r="CC7583" i="1"/>
  <c r="CC8369" i="1"/>
  <c r="CC9643" i="1"/>
  <c r="Z2429" i="1"/>
  <c r="Z1190" i="1"/>
  <c r="Z5448" i="1"/>
  <c r="Z5305" i="1"/>
  <c r="CC7309" i="1"/>
  <c r="CC9043" i="1"/>
  <c r="CC9105" i="1"/>
  <c r="CC9528" i="1"/>
  <c r="Z1856" i="1"/>
  <c r="Z5074" i="1"/>
  <c r="CC5907" i="1"/>
  <c r="CC9342" i="1"/>
  <c r="CC9082" i="1"/>
  <c r="Z1164" i="1"/>
  <c r="Z3293" i="1"/>
  <c r="CC5143" i="1"/>
  <c r="Z3227" i="1"/>
  <c r="CC7761" i="1"/>
  <c r="CC9876" i="1"/>
  <c r="Z1120" i="1"/>
  <c r="Z2046" i="1"/>
  <c r="Z2767" i="1"/>
  <c r="Z3493" i="1"/>
  <c r="Z3796" i="1"/>
  <c r="CC5817" i="1"/>
  <c r="Z4431" i="1"/>
  <c r="CC9473" i="1"/>
  <c r="CC7366" i="1"/>
  <c r="CC9379" i="1"/>
  <c r="Z674" i="1"/>
  <c r="Z3245" i="1"/>
  <c r="CC5115" i="1"/>
  <c r="Z3130" i="1"/>
  <c r="Z5058" i="1"/>
  <c r="Z1037" i="1"/>
  <c r="Z5161" i="1"/>
  <c r="CC8395" i="1"/>
  <c r="Z5459" i="1"/>
  <c r="CC8993" i="1"/>
  <c r="Z5420" i="1"/>
  <c r="CC9761" i="1"/>
  <c r="Z4016" i="1"/>
  <c r="CC7789" i="1"/>
  <c r="Z3317" i="1"/>
  <c r="Z3536" i="1"/>
  <c r="Z4363" i="1"/>
  <c r="Z4481" i="1"/>
  <c r="Z3730" i="1"/>
  <c r="Z3064" i="1"/>
  <c r="Z672" i="1"/>
  <c r="CC7811" i="1"/>
  <c r="Z1312" i="1"/>
  <c r="Z2081" i="1"/>
  <c r="CC7842" i="1"/>
  <c r="CC5563" i="1"/>
  <c r="CC9009" i="1"/>
  <c r="Z5383" i="1"/>
  <c r="Z1756" i="1"/>
  <c r="CC5799" i="1"/>
  <c r="CC5812" i="1"/>
  <c r="Z2121" i="1"/>
  <c r="Z3443" i="1"/>
  <c r="CC5874" i="1"/>
  <c r="CC7526" i="1"/>
  <c r="CC9494" i="1"/>
  <c r="CC10004" i="1"/>
  <c r="Z2310" i="1"/>
  <c r="Z5219" i="1"/>
  <c r="Z5084" i="1"/>
  <c r="Z3906" i="1"/>
  <c r="CC9029" i="1"/>
  <c r="CC7461" i="1"/>
  <c r="CC5715" i="1"/>
  <c r="Z3159" i="1"/>
  <c r="CC8203" i="1"/>
  <c r="CC7805" i="1"/>
  <c r="Z1350" i="1"/>
  <c r="Z3609" i="1"/>
  <c r="CC5964" i="1"/>
  <c r="CC6146" i="1"/>
  <c r="Z3262" i="1"/>
  <c r="CC8355" i="1"/>
  <c r="CC9845" i="1"/>
  <c r="Z582" i="1"/>
  <c r="Z1910" i="1"/>
  <c r="CC5205" i="1"/>
  <c r="Z5287" i="1"/>
  <c r="Z3716" i="1"/>
  <c r="CC6031" i="1"/>
  <c r="CC8075" i="1"/>
  <c r="CC7617" i="1"/>
  <c r="Z1162" i="1"/>
  <c r="Z3007" i="1"/>
  <c r="Z3254" i="1"/>
  <c r="CC5469" i="1"/>
  <c r="Z3721" i="1"/>
  <c r="Z4570" i="1"/>
  <c r="CC7822" i="1"/>
  <c r="CC7955" i="1"/>
  <c r="CC7797" i="1"/>
  <c r="CC9158" i="1"/>
  <c r="Z2529" i="1"/>
  <c r="Z843" i="1"/>
  <c r="Z4887" i="1"/>
  <c r="Z4434" i="1"/>
  <c r="Z1948" i="1"/>
  <c r="Z3565" i="1"/>
  <c r="CC7503" i="1"/>
  <c r="Z3589" i="1"/>
  <c r="CC9096" i="1"/>
  <c r="CC9954" i="1"/>
  <c r="Z1305" i="1"/>
  <c r="Z2412" i="1"/>
  <c r="Z3708" i="1"/>
  <c r="Z5168" i="1"/>
  <c r="CC5264" i="1"/>
  <c r="CC7005" i="1"/>
  <c r="CC6543" i="1"/>
  <c r="CC6823" i="1"/>
  <c r="CC8101" i="1"/>
  <c r="Z3213" i="1"/>
  <c r="CC5284" i="1"/>
  <c r="CC8162" i="1"/>
  <c r="CC8999" i="1"/>
  <c r="CC8935" i="1"/>
  <c r="Z978" i="1"/>
  <c r="Z5481" i="1"/>
  <c r="Z3422" i="1"/>
  <c r="CC6591" i="1"/>
  <c r="CC6582" i="1"/>
  <c r="CC7554" i="1"/>
  <c r="CC7031" i="1"/>
  <c r="Z1000" i="1"/>
  <c r="Z3597" i="1"/>
  <c r="Z1736" i="1"/>
  <c r="CC5312" i="1"/>
  <c r="Z3900" i="1"/>
  <c r="CC7442" i="1"/>
  <c r="CC7745" i="1"/>
  <c r="Z4079" i="1"/>
  <c r="CC8128" i="1"/>
  <c r="CC9618" i="1"/>
  <c r="Z2638" i="1"/>
  <c r="Z3094" i="1"/>
  <c r="Z5360" i="1"/>
  <c r="Z4545" i="1"/>
  <c r="Z4987" i="1"/>
  <c r="CC6775" i="1"/>
  <c r="CC8507" i="1"/>
  <c r="CC8499" i="1"/>
  <c r="CC7843" i="1"/>
  <c r="CC7889" i="1"/>
  <c r="Z1073" i="1"/>
  <c r="Z3424" i="1"/>
  <c r="CC5818" i="1"/>
  <c r="CC5471" i="1"/>
  <c r="Z4372" i="1"/>
  <c r="CC6610" i="1"/>
  <c r="Z5135" i="1"/>
  <c r="CC8362" i="1"/>
  <c r="CC7932" i="1"/>
  <c r="Z3555" i="1"/>
  <c r="Z687" i="1"/>
  <c r="Z1906" i="1"/>
  <c r="CC5674" i="1"/>
  <c r="Z5030" i="1"/>
  <c r="CC6592" i="1"/>
  <c r="CC8357" i="1"/>
  <c r="CC7832" i="1"/>
  <c r="CC9026" i="1"/>
  <c r="CC8637" i="1"/>
  <c r="CC7303" i="1"/>
  <c r="Z1816" i="1"/>
  <c r="Z3104" i="1"/>
  <c r="Z2267" i="1"/>
  <c r="Z3628" i="1"/>
  <c r="CC5875" i="1"/>
  <c r="CC5693" i="1"/>
  <c r="CC6577" i="1"/>
  <c r="CC7162" i="1"/>
  <c r="CC7215" i="1"/>
  <c r="CC8287" i="1"/>
  <c r="CC9262" i="1"/>
  <c r="Z4564" i="1"/>
  <c r="CC8542" i="1"/>
  <c r="Z2340" i="1"/>
  <c r="Z5460" i="1"/>
  <c r="Z4795" i="1"/>
  <c r="Z3880" i="1"/>
  <c r="Z4889" i="1"/>
  <c r="CC5597" i="1"/>
  <c r="CC7082" i="1"/>
  <c r="CC7669" i="1"/>
  <c r="CC9100" i="1"/>
  <c r="Z3139" i="1"/>
  <c r="Z1501" i="1"/>
  <c r="Z2358" i="1"/>
  <c r="Z5378" i="1"/>
  <c r="CC5152" i="1"/>
  <c r="Z5363" i="1"/>
  <c r="Z3142" i="1"/>
  <c r="CC6197" i="1"/>
  <c r="CC7622" i="1"/>
  <c r="CC7123" i="1"/>
  <c r="CC6153" i="1"/>
  <c r="Z1568" i="1"/>
  <c r="Z3854" i="1"/>
  <c r="Z3905" i="1"/>
  <c r="CC6629" i="1"/>
  <c r="CC8971" i="1"/>
  <c r="CC7954" i="1"/>
  <c r="CC8091" i="1"/>
  <c r="CC7307" i="1"/>
  <c r="CC9544" i="1"/>
  <c r="Z1456" i="1"/>
  <c r="Z3219" i="1"/>
  <c r="CC5679" i="1"/>
  <c r="Z3333" i="1"/>
  <c r="Z3575" i="1"/>
  <c r="CC6587" i="1"/>
  <c r="Z960" i="1"/>
  <c r="Z3397" i="1"/>
  <c r="CC6301" i="1"/>
  <c r="CC5770" i="1"/>
  <c r="CC9285" i="1"/>
  <c r="CC7004" i="1"/>
  <c r="Z951" i="1"/>
  <c r="Z2141" i="1"/>
  <c r="Z3229" i="1"/>
  <c r="Z4820" i="1"/>
  <c r="Z3359" i="1"/>
  <c r="CC9296" i="1"/>
  <c r="Z1271" i="1"/>
  <c r="Z2270" i="1"/>
  <c r="Z2865" i="1"/>
  <c r="Z5431" i="1"/>
  <c r="Z5282" i="1"/>
  <c r="CC6207" i="1"/>
  <c r="CC6567" i="1"/>
  <c r="CC8552" i="1"/>
  <c r="Z1642" i="1"/>
  <c r="CC8541" i="1"/>
  <c r="CC9656" i="1"/>
  <c r="Z905" i="1"/>
  <c r="Z2850" i="1"/>
  <c r="Z2743" i="1"/>
  <c r="Z4779" i="1"/>
  <c r="Z4138" i="1"/>
  <c r="Z3731" i="1"/>
  <c r="CC8744" i="1"/>
  <c r="CC9593" i="1"/>
  <c r="Z2039" i="1"/>
  <c r="Z2618" i="1"/>
  <c r="Z3304" i="1"/>
  <c r="CC6028" i="1"/>
  <c r="CC5889" i="1"/>
  <c r="CC7673" i="1"/>
  <c r="CC8856" i="1"/>
  <c r="Z886" i="1"/>
  <c r="Z4698" i="1"/>
  <c r="Z4325" i="1"/>
  <c r="Z3156" i="1"/>
  <c r="Z4787" i="1"/>
  <c r="CC9486" i="1"/>
  <c r="CC7986" i="1"/>
  <c r="CC9035" i="1"/>
  <c r="CC9569" i="1"/>
  <c r="Z1274" i="1"/>
  <c r="Z3644" i="1"/>
  <c r="CC5507" i="1"/>
  <c r="CC8760" i="1"/>
  <c r="CC9468" i="1"/>
  <c r="Z3110" i="1"/>
  <c r="Z4668" i="1"/>
  <c r="CC5430" i="1"/>
  <c r="Z4217" i="1"/>
  <c r="Z3517" i="1"/>
  <c r="CC8706" i="1"/>
  <c r="CC7440" i="1"/>
  <c r="CC8983" i="1"/>
  <c r="CC9871" i="1"/>
  <c r="Z1369" i="1"/>
  <c r="Z3968" i="1"/>
  <c r="Z4956" i="1"/>
  <c r="Z4605" i="1"/>
  <c r="CC7090" i="1"/>
  <c r="CC9711" i="1"/>
  <c r="Z4475" i="1"/>
  <c r="Z4470" i="1"/>
  <c r="CC9431" i="1"/>
  <c r="CC6517" i="1"/>
  <c r="Z5093" i="1"/>
  <c r="CC6327" i="1"/>
  <c r="CC5719" i="1"/>
  <c r="CC6907" i="1"/>
  <c r="CC6445" i="1"/>
  <c r="CC7661" i="1"/>
  <c r="Z695" i="1"/>
  <c r="CC9777" i="1"/>
  <c r="Z923" i="1"/>
  <c r="Z4699" i="1"/>
  <c r="CC6919" i="1"/>
  <c r="CC7611" i="1"/>
  <c r="CC8147" i="1"/>
  <c r="Z1701" i="1"/>
  <c r="Z3162" i="1"/>
  <c r="Z4112" i="1"/>
  <c r="Z3191" i="1"/>
  <c r="CC5640" i="1"/>
  <c r="CC7097" i="1"/>
  <c r="CC7199" i="1"/>
  <c r="CC6858" i="1"/>
  <c r="Z2097" i="1"/>
  <c r="Z2842" i="1"/>
  <c r="Z4899" i="1"/>
  <c r="Z3690" i="1"/>
  <c r="Z5434" i="1"/>
  <c r="CC7407" i="1"/>
  <c r="CC8696" i="1"/>
  <c r="CC7827" i="1"/>
  <c r="CC5568" i="1"/>
  <c r="CC6863" i="1"/>
  <c r="CC9870" i="1"/>
  <c r="Z1268" i="1"/>
  <c r="Z2254" i="1"/>
  <c r="Z5126" i="1"/>
  <c r="Z3170" i="1"/>
  <c r="CC5912" i="1"/>
  <c r="CC7504" i="1"/>
  <c r="CC9240" i="1"/>
  <c r="CC9700" i="1"/>
  <c r="Z1522" i="1"/>
  <c r="Z2956" i="1"/>
  <c r="Z3829" i="1"/>
  <c r="CC5613" i="1"/>
  <c r="CC6030" i="1"/>
  <c r="CC6212" i="1"/>
  <c r="CC8153" i="1"/>
  <c r="CC8281" i="1"/>
  <c r="CC9109" i="1"/>
  <c r="CC7903" i="1"/>
  <c r="Z1472" i="1"/>
  <c r="Z4142" i="1"/>
  <c r="Z4415" i="1"/>
  <c r="Z4689" i="1"/>
  <c r="CC7306" i="1"/>
  <c r="CC9410" i="1"/>
  <c r="Z2424" i="1"/>
  <c r="CC6007" i="1"/>
  <c r="CC5162" i="1"/>
  <c r="Z5294" i="1"/>
  <c r="CC8880" i="1"/>
  <c r="CC6848" i="1"/>
  <c r="CC9423" i="1"/>
  <c r="CC9424" i="1"/>
  <c r="Z921" i="1"/>
  <c r="Z4933" i="1"/>
  <c r="Z2498" i="1"/>
  <c r="Z5304" i="1"/>
  <c r="Z4396" i="1"/>
  <c r="CC9148" i="1"/>
  <c r="Z829" i="1"/>
  <c r="Z1546" i="1"/>
  <c r="Z3763" i="1"/>
  <c r="CC5813" i="1"/>
  <c r="Z4172" i="1"/>
  <c r="Z3171" i="1"/>
  <c r="CC7894" i="1"/>
  <c r="CC7642" i="1"/>
  <c r="CC6898" i="1"/>
  <c r="CC7394" i="1"/>
  <c r="Z928" i="1"/>
  <c r="Z3100" i="1"/>
  <c r="CC5417" i="1"/>
  <c r="Z1637" i="1"/>
  <c r="Z4010" i="1"/>
  <c r="CC6699" i="1"/>
  <c r="Z3586" i="1"/>
  <c r="CC7899" i="1"/>
  <c r="CC7937" i="1"/>
  <c r="CC7525" i="1"/>
  <c r="Z1167" i="1"/>
  <c r="Z2969" i="1"/>
  <c r="Z3933" i="1"/>
  <c r="Z1742" i="1"/>
  <c r="CC6402" i="1"/>
  <c r="Z3848" i="1"/>
  <c r="CC7977" i="1"/>
  <c r="CC9170" i="1"/>
  <c r="CC9554" i="1"/>
  <c r="Z1306" i="1"/>
  <c r="Z2430" i="1"/>
  <c r="Z2563" i="1"/>
  <c r="Z4830" i="1"/>
  <c r="CC5991" i="1"/>
  <c r="Z3924" i="1"/>
  <c r="CC6427" i="1"/>
  <c r="CC8335" i="1"/>
  <c r="CC8055" i="1"/>
  <c r="CC6749" i="1"/>
  <c r="CC7415" i="1"/>
  <c r="CC5626" i="1"/>
  <c r="CC6747" i="1"/>
  <c r="Z5375" i="1"/>
  <c r="CC5931" i="1"/>
  <c r="CC8249" i="1"/>
  <c r="Z2101" i="1"/>
  <c r="Z3356" i="1"/>
  <c r="Z4590" i="1"/>
  <c r="CC6048" i="1"/>
  <c r="Z2518" i="1"/>
  <c r="CC6428" i="1"/>
  <c r="CC9659" i="1"/>
  <c r="Z2741" i="1"/>
  <c r="Z4467" i="1"/>
  <c r="Z4399" i="1"/>
  <c r="CC5465" i="1"/>
  <c r="Z4927" i="1"/>
  <c r="Z3910" i="1"/>
  <c r="Z4154" i="1"/>
  <c r="Z2562" i="1"/>
  <c r="CC8096" i="1"/>
  <c r="Z730" i="1"/>
  <c r="Z739" i="1"/>
  <c r="Z1798" i="1"/>
  <c r="CC5706" i="1"/>
  <c r="CC6053" i="1"/>
  <c r="CC6423" i="1"/>
  <c r="CC7385" i="1"/>
  <c r="CC9630" i="1"/>
  <c r="Z1113" i="1"/>
  <c r="Z4579" i="1"/>
  <c r="Z3520" i="1"/>
  <c r="CC7374" i="1"/>
  <c r="CC5376" i="1"/>
  <c r="CC8093" i="1"/>
  <c r="Z1440" i="1"/>
  <c r="Z4127" i="1"/>
  <c r="Z3607" i="1"/>
  <c r="CC6094" i="1"/>
  <c r="CC7699" i="1"/>
  <c r="CC7321" i="1"/>
  <c r="CC6243" i="1"/>
  <c r="CC7147" i="1"/>
  <c r="Z1970" i="1"/>
  <c r="Z5348" i="1"/>
  <c r="CC6899" i="1"/>
  <c r="CC7389" i="1"/>
  <c r="CC5510" i="1"/>
  <c r="CC9677" i="1"/>
  <c r="Z1301" i="1"/>
  <c r="Z1478" i="1"/>
  <c r="Z1819" i="1"/>
  <c r="Z4096" i="1"/>
  <c r="Z5186" i="1"/>
  <c r="CC5371" i="1"/>
  <c r="CC7411" i="1"/>
  <c r="CC7194" i="1"/>
  <c r="CC7254" i="1"/>
  <c r="CC9311" i="1"/>
  <c r="Z1025" i="1"/>
  <c r="Z1982" i="1"/>
  <c r="Z3928" i="1"/>
  <c r="Z4273" i="1"/>
  <c r="CC6076" i="1"/>
  <c r="Z3808" i="1"/>
  <c r="CC7576" i="1"/>
  <c r="CC7873" i="1"/>
  <c r="CC8533" i="1"/>
  <c r="Z587" i="1"/>
  <c r="Z2904" i="1"/>
  <c r="Z1629" i="1"/>
  <c r="Z5167" i="1"/>
  <c r="Z2594" i="1"/>
  <c r="Z3777" i="1"/>
  <c r="Z3935" i="1"/>
  <c r="CC7151" i="1"/>
  <c r="CC8528" i="1"/>
  <c r="Z1390" i="1"/>
  <c r="CC5856" i="1"/>
  <c r="Z3307" i="1"/>
  <c r="Z2546" i="1"/>
  <c r="CC8127" i="1"/>
  <c r="CC9232" i="1"/>
  <c r="Z1178" i="1"/>
  <c r="Z4562" i="1"/>
  <c r="Z5435" i="1"/>
  <c r="CC9575" i="1"/>
  <c r="Z2198" i="1"/>
  <c r="Z2502" i="1"/>
  <c r="Z4818" i="1"/>
  <c r="Z4577" i="1"/>
  <c r="CC5110" i="1"/>
  <c r="CC8850" i="1"/>
  <c r="CC8455" i="1"/>
  <c r="CC9848" i="1"/>
  <c r="Z4655" i="1"/>
  <c r="Z2597" i="1"/>
  <c r="Z3546" i="1"/>
  <c r="CC6656" i="1"/>
  <c r="CC7066" i="1"/>
  <c r="CC9567" i="1"/>
  <c r="CC8932" i="1"/>
  <c r="Z5106" i="1"/>
  <c r="Z3857" i="1"/>
  <c r="CC8159" i="1"/>
  <c r="CC7751" i="1"/>
  <c r="CC9467" i="1"/>
  <c r="Z1811" i="1"/>
  <c r="Z3786" i="1"/>
  <c r="Z2108" i="1"/>
  <c r="CC5631" i="1"/>
  <c r="Z4623" i="1"/>
  <c r="CC6025" i="1"/>
  <c r="Z1224" i="1"/>
  <c r="Z4719" i="1"/>
  <c r="Z5207" i="1"/>
  <c r="CC8368" i="1"/>
  <c r="CC7771" i="1"/>
  <c r="Z1169" i="1"/>
  <c r="Z2158" i="1"/>
  <c r="Z3732" i="1"/>
  <c r="CC6306" i="1"/>
  <c r="CC6386" i="1"/>
  <c r="CC9493" i="1"/>
  <c r="CC9556" i="1"/>
  <c r="Z2798" i="1"/>
  <c r="Z2958" i="1"/>
  <c r="Z4168" i="1"/>
  <c r="CC5383" i="1"/>
  <c r="CC6331" i="1"/>
  <c r="CC9474" i="1"/>
  <c r="CC9319" i="1"/>
  <c r="Z668" i="1"/>
  <c r="Z3114" i="1"/>
  <c r="Z1565" i="1"/>
  <c r="Z5011" i="1"/>
  <c r="Z3836" i="1"/>
  <c r="CC5419" i="1"/>
  <c r="CC6642" i="1"/>
  <c r="CC7497" i="1"/>
  <c r="CC8972" i="1"/>
  <c r="CC7629" i="1"/>
  <c r="CC9712" i="1"/>
  <c r="CC9598" i="1"/>
  <c r="Z2154" i="1"/>
  <c r="Z4082" i="1"/>
  <c r="Z3734" i="1"/>
  <c r="CC5087" i="1"/>
  <c r="CC6498" i="1"/>
  <c r="CC8841" i="1"/>
  <c r="CC7656" i="1"/>
  <c r="CC7146" i="1"/>
  <c r="CC8979" i="1"/>
  <c r="Z2717" i="1"/>
  <c r="Z3029" i="1"/>
  <c r="Z5132" i="1"/>
  <c r="Z4439" i="1"/>
  <c r="Z4212" i="1"/>
  <c r="CC6338" i="1"/>
  <c r="CC8485" i="1"/>
  <c r="CC7815" i="1"/>
  <c r="CC7011" i="1"/>
  <c r="CC8874" i="1"/>
  <c r="Z2774" i="1"/>
  <c r="Z5405" i="1"/>
  <c r="CC6633" i="1"/>
  <c r="CC8448" i="1"/>
  <c r="CC9287" i="1"/>
  <c r="CC9223" i="1"/>
  <c r="CC9576" i="1"/>
  <c r="Z2815" i="1"/>
  <c r="CC5526" i="1"/>
  <c r="Z3658" i="1"/>
  <c r="CC6646" i="1"/>
  <c r="CC7859" i="1"/>
  <c r="CC6419" i="1"/>
  <c r="Z856" i="1"/>
  <c r="Z3963" i="1"/>
  <c r="CC5541" i="1"/>
  <c r="Z3543" i="1"/>
  <c r="CC7713" i="1"/>
  <c r="CC8444" i="1"/>
  <c r="CC7569" i="1"/>
  <c r="Z914" i="1"/>
  <c r="Z2080" i="1"/>
  <c r="Z2676" i="1"/>
  <c r="Z4976" i="1"/>
  <c r="Z3675" i="1"/>
  <c r="CC5137" i="1"/>
  <c r="CC7187" i="1"/>
  <c r="CC7637" i="1"/>
  <c r="CC8604" i="1"/>
  <c r="CC8392" i="1"/>
  <c r="Z1230" i="1"/>
  <c r="Z2036" i="1"/>
  <c r="CC5538" i="1"/>
  <c r="Z3073" i="1"/>
  <c r="CC5324" i="1"/>
  <c r="Z5235" i="1"/>
  <c r="CC8044" i="1"/>
  <c r="CC7786" i="1"/>
  <c r="CC8182" i="1"/>
  <c r="Z1374" i="1"/>
  <c r="Z1790" i="1"/>
  <c r="Z5199" i="1"/>
  <c r="CC5524" i="1"/>
  <c r="Z4085" i="1"/>
  <c r="CC7623" i="1"/>
  <c r="CC8481" i="1"/>
  <c r="CC9698" i="1"/>
  <c r="Z870" i="1"/>
  <c r="Z1450" i="1"/>
  <c r="Z3008" i="1"/>
  <c r="CC5956" i="1"/>
  <c r="Z5000" i="1"/>
  <c r="Z4524" i="1"/>
  <c r="Z3457" i="1"/>
  <c r="CC7618" i="1"/>
  <c r="CC7479" i="1"/>
  <c r="CC8577" i="1"/>
  <c r="CC9997" i="1"/>
  <c r="CC9085" i="1"/>
  <c r="CC6883" i="1"/>
  <c r="Z4952" i="1"/>
  <c r="CC7027" i="1"/>
  <c r="CC8276" i="1"/>
  <c r="CC5763" i="1"/>
  <c r="Z1650" i="1"/>
  <c r="Z4452" i="1"/>
  <c r="CC7856" i="1"/>
  <c r="Z2013" i="1"/>
  <c r="CC5957" i="1"/>
  <c r="Z4670" i="1"/>
  <c r="Z3756" i="1"/>
  <c r="CC7800" i="1"/>
  <c r="CC9432" i="1"/>
  <c r="Z2142" i="1"/>
  <c r="CC8024" i="1"/>
  <c r="CC5746" i="1"/>
  <c r="Z1711" i="1"/>
  <c r="Z3487" i="1"/>
  <c r="Z4207" i="1"/>
  <c r="Z784" i="1"/>
  <c r="CC8676" i="1"/>
  <c r="Z869" i="1"/>
  <c r="Z1796" i="1"/>
  <c r="Z1679" i="1"/>
  <c r="CC7239" i="1"/>
  <c r="CC7747" i="1"/>
  <c r="CC5669" i="1"/>
  <c r="CC5478" i="1"/>
  <c r="Z3638" i="1"/>
  <c r="Z3485" i="1"/>
  <c r="Z3160" i="1"/>
  <c r="CC6695" i="1"/>
  <c r="Z4235" i="1"/>
  <c r="CC7308" i="1"/>
  <c r="Z3380" i="1"/>
  <c r="Z1383" i="1"/>
  <c r="Z2706" i="1"/>
  <c r="CC9030" i="1"/>
  <c r="CC5878" i="1"/>
  <c r="Z4811" i="1"/>
  <c r="CC9713" i="1"/>
  <c r="Z1134" i="1"/>
  <c r="Z2281" i="1"/>
  <c r="CC7159" i="1"/>
  <c r="Z4231" i="1"/>
  <c r="CC5323" i="1"/>
  <c r="CC6215" i="1"/>
  <c r="CC9343" i="1"/>
  <c r="Z3436" i="1"/>
  <c r="Z1750" i="1"/>
  <c r="Z3098" i="1"/>
  <c r="CC8878" i="1"/>
  <c r="CC7620" i="1"/>
  <c r="Z979" i="1"/>
  <c r="CC6832" i="1"/>
  <c r="Z1788" i="1"/>
  <c r="Z858" i="1"/>
  <c r="Z1550" i="1"/>
  <c r="Z2698" i="1"/>
  <c r="Z3959" i="1"/>
  <c r="CC7595" i="1"/>
  <c r="CC6292" i="1"/>
  <c r="CC6268" i="1"/>
  <c r="Z3150" i="1"/>
  <c r="Z3480" i="1"/>
  <c r="Z5231" i="1"/>
  <c r="CC7857" i="1"/>
  <c r="CC9810" i="1"/>
  <c r="CC8980" i="1"/>
  <c r="CC6957" i="1"/>
  <c r="Z4253" i="1"/>
  <c r="Z2110" i="1"/>
  <c r="Z768" i="1"/>
  <c r="CC7641" i="1"/>
  <c r="Z2630" i="1"/>
  <c r="Z2390" i="1"/>
  <c r="CC8177" i="1"/>
  <c r="Z1690" i="1"/>
  <c r="CC8351" i="1"/>
  <c r="Z944" i="1"/>
  <c r="CC5488" i="1"/>
  <c r="CC5895" i="1"/>
  <c r="CC5730" i="1"/>
  <c r="Z4095" i="1"/>
  <c r="Z3478" i="1"/>
  <c r="Z1282" i="1"/>
  <c r="CC7793" i="1"/>
  <c r="CC8968" i="1"/>
  <c r="Z4674" i="1"/>
  <c r="Z746" i="1"/>
  <c r="Z1384" i="1"/>
  <c r="CC9671" i="1"/>
  <c r="Z938" i="1"/>
  <c r="CC8475" i="1"/>
  <c r="CC9557" i="1"/>
  <c r="CC8842" i="1"/>
  <c r="CC7088" i="1"/>
  <c r="Z2288" i="1"/>
  <c r="CC6719" i="1"/>
  <c r="CC8560" i="1"/>
  <c r="CC7110" i="1"/>
  <c r="CC7491" i="1"/>
  <c r="CC5855" i="1"/>
  <c r="CC10023" i="1"/>
  <c r="CC9421" i="1"/>
  <c r="CC8674" i="1"/>
  <c r="CC8964" i="1"/>
  <c r="CC8554" i="1"/>
  <c r="CC9923" i="1"/>
  <c r="CC10006" i="1"/>
  <c r="CC9945" i="1"/>
  <c r="Z615" i="1"/>
  <c r="CC8962" i="1"/>
  <c r="Z3332" i="1"/>
  <c r="Z967" i="1"/>
  <c r="Z3347" i="1"/>
  <c r="Z588" i="1"/>
  <c r="Z5486" i="1"/>
  <c r="Z884" i="1"/>
  <c r="CC9323" i="1"/>
  <c r="CC7048" i="1"/>
  <c r="Z2300" i="1"/>
  <c r="Z925" i="1"/>
  <c r="CC9824" i="1"/>
  <c r="CC7559" i="1"/>
  <c r="CC6902" i="1"/>
  <c r="Z3054" i="1"/>
  <c r="Z2628" i="1"/>
  <c r="Z2667" i="1"/>
  <c r="Z1670" i="1"/>
  <c r="Z4551" i="1"/>
  <c r="CC8871" i="1"/>
  <c r="Z4665" i="1"/>
  <c r="Z619" i="1"/>
  <c r="CC7425" i="1"/>
  <c r="CC8955" i="1"/>
  <c r="CC9437" i="1"/>
  <c r="Z901" i="1"/>
  <c r="CC8316" i="1"/>
  <c r="Z3677" i="1"/>
  <c r="Z2505" i="1"/>
  <c r="CC9188" i="1"/>
  <c r="CC8529" i="1"/>
  <c r="Z4216" i="1"/>
  <c r="CC7169" i="1"/>
  <c r="Z5264" i="1"/>
  <c r="CC7863" i="1"/>
  <c r="CC5462" i="1"/>
  <c r="CC6706" i="1"/>
  <c r="Z2195" i="1"/>
  <c r="CC6397" i="1"/>
  <c r="CC7621" i="1"/>
  <c r="Z4663" i="1"/>
  <c r="CC5589" i="1"/>
  <c r="Z1969" i="1"/>
  <c r="Z1155" i="1"/>
  <c r="CC8172" i="1"/>
  <c r="CC6723" i="1"/>
  <c r="Z2265" i="1"/>
  <c r="CC9099" i="1"/>
  <c r="Z3838" i="1"/>
  <c r="Z5082" i="1"/>
  <c r="CC9893" i="1"/>
  <c r="Z2345" i="1"/>
  <c r="Z1991" i="1"/>
  <c r="Z4883" i="1"/>
  <c r="Z5324" i="1"/>
  <c r="Z3078" i="1"/>
  <c r="Z5495" i="1"/>
  <c r="Z5115" i="1"/>
  <c r="Z1377" i="1"/>
  <c r="CC9279" i="1"/>
  <c r="CC6752" i="1"/>
  <c r="Z4802" i="1"/>
  <c r="Z5243" i="1"/>
  <c r="CC7127" i="1"/>
  <c r="CC5703" i="1"/>
  <c r="CC10028" i="1"/>
  <c r="Z3012" i="1"/>
  <c r="CC8512" i="1"/>
  <c r="Z2828" i="1"/>
  <c r="CC7964" i="1"/>
  <c r="Z4131" i="1"/>
  <c r="CC7675" i="1"/>
  <c r="Z2621" i="1"/>
  <c r="CC7358" i="1"/>
  <c r="Z3727" i="1"/>
  <c r="CC8405" i="1"/>
  <c r="CC5219" i="1"/>
  <c r="CC6465" i="1"/>
  <c r="CC5900" i="1"/>
  <c r="CC7283" i="1"/>
  <c r="CC7039" i="1"/>
  <c r="Z5482" i="1"/>
  <c r="CC5551" i="1"/>
  <c r="Z5136" i="1"/>
  <c r="CC9167" i="1"/>
  <c r="Z1695" i="1"/>
  <c r="CC7575" i="1"/>
  <c r="Z3361" i="1"/>
  <c r="CC8854" i="1"/>
  <c r="Z4543" i="1"/>
  <c r="CC5341" i="1"/>
  <c r="Z4335" i="1"/>
  <c r="Z2331" i="1"/>
  <c r="CC9741" i="1"/>
  <c r="Z1082" i="1"/>
  <c r="CC5775" i="1"/>
  <c r="Z4257" i="1"/>
  <c r="CC5497" i="1"/>
  <c r="Z1653" i="1"/>
  <c r="Z4291" i="1"/>
  <c r="CC9920" i="1"/>
  <c r="Z1026" i="1"/>
  <c r="Z1116" i="1"/>
  <c r="CC9350" i="1"/>
  <c r="CC8686" i="1"/>
  <c r="Z4908" i="1"/>
  <c r="Z2213" i="1"/>
  <c r="Z2238" i="1"/>
  <c r="CC9811" i="1"/>
  <c r="Z4847" i="1"/>
  <c r="Z2257" i="1"/>
  <c r="Z1339" i="1"/>
  <c r="Z2194" i="1"/>
  <c r="CC6880" i="1"/>
  <c r="Z888" i="1"/>
  <c r="CC9065" i="1"/>
  <c r="Z5351" i="1"/>
  <c r="CC5761" i="1"/>
  <c r="Z1234" i="1"/>
  <c r="Z4091" i="1"/>
  <c r="CC5731" i="1"/>
  <c r="CC7697" i="1"/>
  <c r="Z5122" i="1"/>
  <c r="CC7183" i="1"/>
  <c r="Z5212" i="1"/>
  <c r="CC8399" i="1"/>
  <c r="Z2426" i="1"/>
  <c r="Z4072" i="1"/>
  <c r="Z4024" i="1"/>
  <c r="CC6593" i="1"/>
  <c r="Z1598" i="1"/>
  <c r="CC5681" i="1"/>
  <c r="Z2650" i="1"/>
  <c r="CC7987" i="1"/>
  <c r="Z1674" i="1"/>
  <c r="Z2542" i="1"/>
  <c r="CC9514" i="1"/>
  <c r="Z3794" i="1"/>
  <c r="CC8518" i="1"/>
  <c r="Z1466" i="1"/>
  <c r="CC6187" i="1"/>
  <c r="CC7509" i="1"/>
  <c r="CC9882" i="1"/>
  <c r="CC8146" i="1"/>
  <c r="CC7563" i="1"/>
  <c r="CC8879" i="1"/>
  <c r="CC6219" i="1"/>
  <c r="CC6097" i="1"/>
  <c r="Z4652" i="1"/>
  <c r="CC7206" i="1"/>
  <c r="CC7116" i="1"/>
  <c r="CC5196" i="1"/>
  <c r="CC7631" i="1"/>
  <c r="Z3694" i="1"/>
  <c r="CC6799" i="1"/>
  <c r="CC8813" i="1"/>
  <c r="Z5090" i="1"/>
  <c r="CC9401" i="1"/>
  <c r="Z787" i="1"/>
  <c r="Z864" i="1"/>
  <c r="Z3583" i="1"/>
  <c r="Z1208" i="1"/>
  <c r="Z4310" i="1"/>
  <c r="CC7971" i="1"/>
  <c r="Z763" i="1"/>
  <c r="CC7589" i="1"/>
  <c r="CC5369" i="1"/>
  <c r="CC5923" i="1"/>
  <c r="CC9619" i="1"/>
  <c r="Z4953" i="1"/>
  <c r="Z726" i="1"/>
  <c r="CC5441" i="1"/>
  <c r="CC7330" i="1"/>
  <c r="CC5578" i="1"/>
  <c r="CC6175" i="1"/>
  <c r="Z922" i="1"/>
  <c r="CC6241" i="1"/>
  <c r="CC8026" i="1"/>
  <c r="CC5793" i="1"/>
  <c r="Z1822" i="1"/>
  <c r="Z4805" i="1"/>
  <c r="Z651" i="1"/>
  <c r="CC7828" i="1"/>
  <c r="Z2554" i="1"/>
  <c r="Z3611" i="1"/>
  <c r="Z1032" i="1"/>
  <c r="Z1175" i="1"/>
  <c r="Z2070" i="1"/>
  <c r="Z4337" i="1"/>
  <c r="Z5194" i="1"/>
  <c r="Z1328" i="1"/>
  <c r="CC5517" i="1"/>
  <c r="Z1520" i="1"/>
  <c r="Z5286" i="1"/>
  <c r="Z2375" i="1"/>
  <c r="CC7619" i="1"/>
  <c r="Z3090" i="1"/>
  <c r="Z3137" i="1"/>
  <c r="CC6367" i="1"/>
  <c r="Z4034" i="1"/>
  <c r="CC5102" i="1"/>
  <c r="CC9330" i="1"/>
  <c r="Z932" i="1"/>
  <c r="CC6535" i="1"/>
  <c r="CC5183" i="1"/>
  <c r="CC9774" i="1"/>
  <c r="Z2517" i="1"/>
  <c r="CC5933" i="1"/>
  <c r="Z3954" i="1"/>
  <c r="CC8713" i="1"/>
  <c r="CC6313" i="1"/>
  <c r="Z1280" i="1"/>
  <c r="Z1255" i="1"/>
  <c r="CC7755" i="1"/>
  <c r="CC9397" i="1"/>
  <c r="Z2887" i="1"/>
  <c r="Z3531" i="1"/>
  <c r="Z4863" i="1"/>
  <c r="CC6067" i="1"/>
  <c r="CC6249" i="1"/>
  <c r="Z4437" i="1"/>
  <c r="CC8419" i="1"/>
  <c r="Z3596" i="1"/>
  <c r="Z3620" i="1"/>
  <c r="Z2810" i="1"/>
  <c r="CC9407" i="1"/>
  <c r="Z2773" i="1"/>
  <c r="Z3272" i="1"/>
  <c r="CC7490" i="1"/>
  <c r="CC9470" i="1"/>
  <c r="CC8677" i="1"/>
  <c r="Z4287" i="1"/>
  <c r="CC6065" i="1"/>
  <c r="CC9061" i="1"/>
  <c r="CC9042" i="1"/>
  <c r="Z5509" i="1"/>
  <c r="CC8821" i="1"/>
  <c r="CC5258" i="1"/>
  <c r="CC7419" i="1"/>
  <c r="Z3639" i="1"/>
  <c r="Z1110" i="1"/>
  <c r="Z3610" i="1"/>
  <c r="CC5751" i="1"/>
  <c r="CC7821" i="1"/>
  <c r="CC5865" i="1"/>
  <c r="Z4489" i="1"/>
  <c r="CC9139" i="1"/>
  <c r="Z5046" i="1"/>
  <c r="CC9936" i="1"/>
  <c r="Z3975" i="1"/>
  <c r="Z5142" i="1"/>
  <c r="CC5819" i="1"/>
  <c r="CC8421" i="1"/>
  <c r="Z2188" i="1"/>
  <c r="CC9755" i="1"/>
  <c r="CC8099" i="1"/>
  <c r="Z1449" i="1"/>
  <c r="Z2011" i="1"/>
  <c r="CC6072" i="1"/>
  <c r="Z2165" i="1"/>
  <c r="CC5716" i="1"/>
  <c r="CC8797" i="1"/>
  <c r="CC5982" i="1"/>
  <c r="Z2286" i="1"/>
  <c r="Z3847" i="1"/>
  <c r="Z4260" i="1"/>
  <c r="CC8970" i="1"/>
  <c r="Z4741" i="1"/>
  <c r="CC7748" i="1"/>
  <c r="Z1166" i="1"/>
  <c r="CC5635" i="1"/>
  <c r="CC6977" i="1"/>
  <c r="CC7906" i="1"/>
  <c r="Z3225" i="1"/>
  <c r="Z794" i="1"/>
  <c r="CC9175" i="1"/>
  <c r="CC9352" i="1"/>
  <c r="Z3650" i="1"/>
  <c r="CC7098" i="1"/>
  <c r="Z4727" i="1"/>
  <c r="CC5570" i="1"/>
  <c r="Z3934" i="1"/>
  <c r="CC5463" i="1"/>
  <c r="CC9925" i="1"/>
  <c r="Z3504" i="1"/>
  <c r="Z3574" i="1"/>
  <c r="CC8655" i="1"/>
  <c r="CC7581" i="1"/>
  <c r="CC8370" i="1"/>
  <c r="Z5457" i="1"/>
  <c r="CC5212" i="1"/>
  <c r="CC6837" i="1"/>
  <c r="Z5406" i="1"/>
  <c r="Z3967" i="1"/>
  <c r="CC7586" i="1"/>
  <c r="CC5089" i="1"/>
  <c r="CC6258" i="1"/>
  <c r="Z4703" i="1"/>
  <c r="Z1096" i="1"/>
  <c r="Z1530" i="1"/>
  <c r="CC6978" i="1"/>
  <c r="CC6655" i="1"/>
  <c r="CC5539" i="1"/>
  <c r="CC8256" i="1"/>
  <c r="CC6060" i="1"/>
  <c r="Z1392" i="1"/>
  <c r="CC8438" i="1"/>
  <c r="CC9844" i="1"/>
  <c r="Z4339" i="1"/>
  <c r="Z3568" i="1"/>
  <c r="Z4686" i="1"/>
  <c r="Z3400" i="1"/>
  <c r="CC5270" i="1"/>
  <c r="CC6457" i="1"/>
  <c r="CC5332" i="1"/>
  <c r="Z5206" i="1"/>
  <c r="CC8585" i="1"/>
  <c r="CC8014" i="1"/>
  <c r="CC8180" i="1"/>
  <c r="CC7760" i="1"/>
  <c r="CC9176" i="1"/>
  <c r="CC8105" i="1"/>
  <c r="CC7344" i="1"/>
  <c r="CC8733" i="1"/>
  <c r="CC5076" i="1"/>
  <c r="CC7025" i="1"/>
  <c r="Z4438" i="1"/>
  <c r="CC8347" i="1"/>
  <c r="CC5075" i="1"/>
  <c r="Z4160" i="1"/>
  <c r="CC8027" i="1"/>
  <c r="Z5097" i="1"/>
  <c r="Z1578" i="1"/>
  <c r="Z5107" i="1"/>
  <c r="Z2633" i="1"/>
  <c r="Z5303" i="1"/>
  <c r="Z2876" i="1"/>
  <c r="Z1718" i="1"/>
  <c r="CC9258" i="1"/>
  <c r="CC8217" i="1"/>
  <c r="Z1054" i="1"/>
  <c r="CC8386" i="1"/>
  <c r="Z3512" i="1"/>
  <c r="CC9250" i="1"/>
  <c r="Z5316" i="1"/>
  <c r="Z1538" i="1"/>
  <c r="CC9358" i="1"/>
  <c r="CC8396" i="1"/>
  <c r="CC5782" i="1"/>
  <c r="CC8242" i="1"/>
  <c r="CC9595" i="1"/>
  <c r="Z3218" i="1"/>
  <c r="Z2474" i="1"/>
  <c r="CC6002" i="1"/>
  <c r="Z2334" i="1"/>
  <c r="CC6084" i="1"/>
  <c r="Z2622" i="1"/>
  <c r="CC8092" i="1"/>
  <c r="Z4923" i="1"/>
  <c r="Z4279" i="1"/>
  <c r="CC6398" i="1"/>
  <c r="Z5366" i="1"/>
  <c r="CC8837" i="1"/>
  <c r="Z3018" i="1"/>
  <c r="CC9113" i="1"/>
  <c r="CC6959" i="1"/>
  <c r="Z4089" i="1"/>
  <c r="CC5406" i="1"/>
  <c r="CC6225" i="1"/>
  <c r="CC9243" i="1"/>
  <c r="Z4449" i="1"/>
  <c r="Z3991" i="1"/>
  <c r="CC5673" i="1"/>
  <c r="Z2123" i="1"/>
  <c r="CC6500" i="1"/>
  <c r="Z2804" i="1"/>
  <c r="Z3895" i="1"/>
  <c r="CC8757" i="1"/>
  <c r="Z4834" i="1"/>
  <c r="Z854" i="1"/>
  <c r="Z1075" i="1"/>
  <c r="Z3043" i="1"/>
  <c r="CC5858" i="1"/>
  <c r="CC9489" i="1"/>
  <c r="CC9377" i="1"/>
  <c r="Z2644" i="1"/>
  <c r="Z3411" i="1"/>
  <c r="Z3035" i="1"/>
  <c r="Z2632" i="1"/>
  <c r="Z1694" i="1"/>
  <c r="CC7666" i="1"/>
  <c r="CC9356" i="1"/>
  <c r="Z5404" i="1"/>
  <c r="CC6033" i="1"/>
  <c r="Z1789" i="1"/>
  <c r="CC8954" i="1"/>
  <c r="Z5020" i="1"/>
  <c r="Z3112" i="1"/>
  <c r="CC8605" i="1"/>
  <c r="CC7277" i="1"/>
  <c r="CC9253" i="1"/>
  <c r="Z4538" i="1"/>
  <c r="Z699" i="1"/>
  <c r="Z4022" i="1"/>
  <c r="CC8884" i="1"/>
  <c r="CC6387" i="1"/>
  <c r="Z4041" i="1"/>
  <c r="Z2453" i="1"/>
  <c r="CC7683" i="1"/>
  <c r="CC7422" i="1"/>
  <c r="Z1977" i="1"/>
  <c r="CC5388" i="1"/>
  <c r="CC5079" i="1"/>
  <c r="Z2261" i="1"/>
  <c r="Z4258" i="1"/>
  <c r="Z1366" i="1"/>
  <c r="Z5139" i="1"/>
  <c r="Z1774" i="1"/>
  <c r="Z1066" i="1"/>
  <c r="CC8628" i="1"/>
  <c r="Z915" i="1"/>
  <c r="Z4276" i="1"/>
  <c r="Z2425" i="1"/>
  <c r="CC5155" i="1"/>
  <c r="Z1826" i="1"/>
  <c r="CC5666" i="1"/>
  <c r="Z3467" i="1"/>
  <c r="CC9620" i="1"/>
  <c r="CC7099" i="1"/>
  <c r="Z4098" i="1"/>
  <c r="Z1954" i="1"/>
  <c r="Z2825" i="1"/>
  <c r="CC8610" i="1"/>
  <c r="Z2182" i="1"/>
  <c r="Z3476" i="1"/>
  <c r="Z4109" i="1"/>
  <c r="CC5871" i="1"/>
  <c r="CC7420" i="1"/>
  <c r="CC8401" i="1"/>
  <c r="CC9306" i="1"/>
  <c r="CC10040" i="1"/>
  <c r="CC9244" i="1"/>
  <c r="Z1628" i="1"/>
  <c r="Z1908" i="1"/>
  <c r="Z3982" i="1"/>
  <c r="CC6142" i="1"/>
  <c r="Z4247" i="1"/>
  <c r="CC6223" i="1"/>
  <c r="Z3626" i="1"/>
  <c r="Z3473" i="1"/>
  <c r="CC5144" i="1"/>
  <c r="Z1210" i="1"/>
  <c r="Z2311" i="1"/>
  <c r="Z2586" i="1"/>
  <c r="CC8461" i="1"/>
  <c r="CC8040" i="1"/>
  <c r="CC8817" i="1"/>
  <c r="CC8423" i="1"/>
  <c r="CC8885" i="1"/>
  <c r="Z4189" i="1"/>
  <c r="CC6927" i="1"/>
  <c r="Z3259" i="1"/>
  <c r="CC6103" i="1"/>
  <c r="CC7264" i="1"/>
  <c r="Z1534" i="1"/>
  <c r="CC7370" i="1"/>
  <c r="CC5771" i="1"/>
  <c r="CC5960" i="1"/>
  <c r="CC5989" i="1"/>
  <c r="CC9246" i="1"/>
  <c r="Z1378" i="1"/>
  <c r="Z2886" i="1"/>
  <c r="Z3358" i="1"/>
  <c r="Z1950" i="1"/>
  <c r="CC7979" i="1"/>
  <c r="CC6714" i="1"/>
  <c r="CC6687" i="1"/>
  <c r="Z2274" i="1"/>
  <c r="CC7565" i="1"/>
  <c r="Z3265" i="1"/>
  <c r="Z3425" i="1"/>
  <c r="Z1294" i="1"/>
  <c r="CC5649" i="1"/>
  <c r="CC7103" i="1"/>
  <c r="CC9305" i="1"/>
  <c r="Z3896" i="1"/>
  <c r="Z1785" i="1"/>
  <c r="Z3256" i="1"/>
  <c r="CC7820" i="1"/>
  <c r="Z1765" i="1"/>
  <c r="Z1222" i="1"/>
  <c r="CC6218" i="1"/>
  <c r="CC9836" i="1"/>
  <c r="CC8446" i="1"/>
  <c r="Z3354" i="1"/>
  <c r="CC8360" i="1"/>
  <c r="CC6563" i="1"/>
  <c r="CC5306" i="1"/>
  <c r="Z4144" i="1"/>
  <c r="CC6590" i="1"/>
  <c r="Z2957" i="1"/>
  <c r="Z4716" i="1"/>
  <c r="Z4898" i="1"/>
  <c r="Z4377" i="1"/>
  <c r="CC6137" i="1"/>
  <c r="Z955" i="1"/>
  <c r="CC9488" i="1"/>
  <c r="Z4389" i="1"/>
  <c r="Z1814" i="1"/>
  <c r="Z4548" i="1"/>
  <c r="Z1688" i="1"/>
  <c r="CC9666" i="1"/>
  <c r="Z2702" i="1"/>
  <c r="CC8703" i="1"/>
  <c r="Z2325" i="1"/>
  <c r="CC7615" i="1"/>
  <c r="CC7711" i="1"/>
  <c r="CC9944" i="1"/>
  <c r="Z1504" i="1"/>
  <c r="Z2363" i="1"/>
  <c r="Z2204" i="1"/>
  <c r="CC7395" i="1"/>
  <c r="Z1438" i="1"/>
  <c r="CC7582" i="1"/>
  <c r="CC7065" i="1"/>
  <c r="Z2722" i="1"/>
  <c r="Z3918" i="1"/>
  <c r="CC7936" i="1"/>
  <c r="Z3941" i="1"/>
  <c r="Z2276" i="1"/>
  <c r="CC7524" i="1"/>
  <c r="Z1425" i="1"/>
  <c r="Z4659" i="1"/>
  <c r="Z1704" i="1"/>
  <c r="CC7738" i="1"/>
  <c r="CC6725" i="1"/>
  <c r="CC9340" i="1"/>
  <c r="CC7507" i="1"/>
  <c r="CC7003" i="1"/>
  <c r="Z3766" i="1"/>
  <c r="Z2113" i="1"/>
  <c r="Z1391" i="1"/>
  <c r="Z2753" i="1"/>
  <c r="CC8019" i="1"/>
  <c r="Z2289" i="1"/>
  <c r="CC9454" i="1"/>
  <c r="Z4387" i="1"/>
  <c r="CC9572" i="1"/>
  <c r="CC6247" i="1"/>
  <c r="Z904" i="1"/>
  <c r="Z4857" i="1"/>
  <c r="Z4585" i="1"/>
  <c r="CC9058" i="1"/>
  <c r="Z894" i="1"/>
  <c r="CC7654" i="1"/>
  <c r="Z2879" i="1"/>
  <c r="Z3726" i="1"/>
  <c r="Z3832" i="1"/>
  <c r="Z3124" i="1"/>
  <c r="CC6469" i="1"/>
  <c r="CC8017" i="1"/>
  <c r="CC5811" i="1"/>
  <c r="Z3419" i="1"/>
  <c r="CC7580" i="1"/>
  <c r="Z2737" i="1"/>
  <c r="Z3488" i="1"/>
  <c r="Z1485" i="1"/>
  <c r="CC7997" i="1"/>
  <c r="CC9688" i="1"/>
  <c r="CC8845" i="1"/>
  <c r="Z1698" i="1"/>
  <c r="CC7451" i="1"/>
  <c r="CC6487" i="1"/>
  <c r="Z4941" i="1"/>
  <c r="Z1033" i="1"/>
  <c r="CC8087" i="1"/>
  <c r="Z4436" i="1"/>
  <c r="CC7877" i="1"/>
  <c r="Z4263" i="1"/>
  <c r="Z5522" i="1"/>
  <c r="Z1759" i="1"/>
  <c r="Z1693" i="1"/>
  <c r="CC6847" i="1"/>
  <c r="Z1830" i="1"/>
  <c r="Z2602" i="1"/>
  <c r="Z1072" i="1"/>
  <c r="CC9680" i="1"/>
  <c r="Z3379" i="1"/>
  <c r="Z3019" i="1"/>
  <c r="CC8816" i="1"/>
  <c r="Z4737" i="1"/>
  <c r="CC8427" i="1"/>
  <c r="CC7292" i="1"/>
  <c r="CC8225" i="1"/>
  <c r="CC9555" i="1"/>
  <c r="CC8248" i="1"/>
  <c r="CC8246" i="1"/>
  <c r="CC8644" i="1"/>
  <c r="CC5586" i="1"/>
  <c r="Z3327" i="1"/>
  <c r="CC6263" i="1"/>
  <c r="Z3444" i="1"/>
  <c r="CC6922" i="1"/>
  <c r="Z2472" i="1"/>
  <c r="CC8563" i="1"/>
  <c r="Z4521" i="1"/>
  <c r="CC7035" i="1"/>
  <c r="Z1510" i="1"/>
  <c r="Z3872" i="1"/>
  <c r="Z1497" i="1"/>
  <c r="Z4378" i="1"/>
  <c r="CC7972" i="1"/>
  <c r="Z3343" i="1"/>
  <c r="Z3069" i="1"/>
  <c r="Z867" i="1"/>
  <c r="CC5448" i="1"/>
  <c r="Z2576" i="1"/>
  <c r="CC7689" i="1"/>
  <c r="Z4594" i="1"/>
  <c r="CC7377" i="1"/>
  <c r="Z4882" i="1"/>
  <c r="Z1165" i="1"/>
  <c r="Z5120" i="1"/>
  <c r="CC7938" i="1"/>
  <c r="CC5129" i="1"/>
  <c r="Z2929" i="1"/>
  <c r="CC8385" i="1"/>
  <c r="CC8632" i="1"/>
  <c r="CC6133" i="1"/>
  <c r="Z4662" i="1"/>
  <c r="Z2584" i="1"/>
  <c r="Z1902" i="1"/>
  <c r="CC7727" i="1"/>
  <c r="CC8483" i="1"/>
  <c r="CC5126" i="1"/>
  <c r="CC6266" i="1"/>
  <c r="CC7768" i="1"/>
  <c r="CC9877" i="1"/>
  <c r="CC9560" i="1"/>
  <c r="CC6886" i="1"/>
  <c r="CC7709" i="1"/>
  <c r="CC5807" i="1"/>
  <c r="Z5538" i="1"/>
  <c r="Z2971" i="1"/>
  <c r="CC8866" i="1"/>
  <c r="CC6617" i="1"/>
  <c r="Z1415" i="1"/>
  <c r="Z1245" i="1"/>
  <c r="Z2246" i="1"/>
  <c r="Z1232" i="1"/>
  <c r="Z1549" i="1"/>
  <c r="CC7332" i="1"/>
  <c r="CC8620" i="1"/>
  <c r="CC8052" i="1"/>
  <c r="CC7057" i="1"/>
  <c r="CC6192" i="1"/>
  <c r="Z2134" i="1"/>
  <c r="Z851" i="1"/>
  <c r="CC8990" i="1"/>
  <c r="CC7022" i="1"/>
  <c r="CC5534" i="1"/>
  <c r="CC8041" i="1"/>
  <c r="CC9571" i="1"/>
  <c r="CC6643" i="1"/>
  <c r="Z4529" i="1"/>
  <c r="CC8468" i="1"/>
  <c r="CC8958" i="1"/>
  <c r="Z1732" i="1"/>
  <c r="Z909" i="1"/>
  <c r="CC9208" i="1"/>
  <c r="Z4242" i="1"/>
  <c r="Z2948" i="1"/>
  <c r="Z2296" i="1"/>
  <c r="Z2681" i="1"/>
  <c r="CC9460" i="1"/>
  <c r="Z5218" i="1"/>
  <c r="CC6802" i="1"/>
  <c r="Z5065" i="1"/>
  <c r="Z2896" i="1"/>
  <c r="Z4147" i="1"/>
  <c r="CC7867" i="1"/>
  <c r="Z963" i="1"/>
  <c r="CC5166" i="1"/>
  <c r="Z3169" i="1"/>
  <c r="Z815" i="1"/>
  <c r="Z2315" i="1"/>
  <c r="Z4026" i="1"/>
  <c r="Z810" i="1"/>
  <c r="Z2277" i="1"/>
  <c r="CC9414" i="1"/>
  <c r="CC7040" i="1"/>
  <c r="CC7209" i="1"/>
  <c r="Z2180" i="1"/>
  <c r="CC9066" i="1"/>
  <c r="Z1518" i="1"/>
  <c r="Z1251" i="1"/>
  <c r="Z4355" i="1"/>
  <c r="Z4554" i="1"/>
  <c r="Z3122" i="1"/>
  <c r="Z667" i="1"/>
  <c r="Z2003" i="1"/>
  <c r="Z1890" i="1"/>
  <c r="CC6675" i="1"/>
  <c r="Z3492" i="1"/>
  <c r="CC8187" i="1"/>
  <c r="Z3203" i="1"/>
  <c r="Z5454" i="1"/>
  <c r="Z4476" i="1"/>
  <c r="Z4037" i="1"/>
  <c r="CC6619" i="1"/>
  <c r="CC9385" i="1"/>
  <c r="CC7245" i="1"/>
  <c r="Z5068" i="1"/>
  <c r="CC6702" i="1"/>
  <c r="Z3106" i="1"/>
  <c r="CC6071" i="1"/>
  <c r="Z1874" i="1"/>
  <c r="Z3230" i="1"/>
  <c r="CC7319" i="1"/>
  <c r="CC5192" i="1"/>
  <c r="Z4288" i="1"/>
  <c r="Z4817" i="1"/>
  <c r="Z3096" i="1"/>
  <c r="Z2899" i="1"/>
  <c r="CC7515" i="1"/>
  <c r="CC9788" i="1"/>
  <c r="Z3206" i="1"/>
  <c r="Z1317" i="1"/>
  <c r="Z4919" i="1"/>
  <c r="Z1508" i="1"/>
  <c r="Z5174" i="1"/>
  <c r="CC5733" i="1"/>
  <c r="CC7780" i="1"/>
  <c r="CC5883" i="1"/>
  <c r="CC7933" i="1"/>
  <c r="CC9690" i="1"/>
  <c r="Z1707" i="1"/>
  <c r="Z1215" i="1"/>
  <c r="Z1775" i="1"/>
  <c r="Z4821" i="1"/>
  <c r="Z3490" i="1"/>
  <c r="Z3993" i="1"/>
  <c r="CC8759" i="1"/>
  <c r="CC7678" i="1"/>
  <c r="CC8887" i="1"/>
  <c r="CC8045" i="1"/>
  <c r="Z4653" i="1"/>
  <c r="CC5947" i="1"/>
  <c r="Z2669" i="1"/>
  <c r="Z2266" i="1"/>
  <c r="Z5182" i="1"/>
  <c r="CC8342" i="1"/>
  <c r="Z4222" i="1"/>
  <c r="CC8433" i="1"/>
  <c r="Z4912" i="1"/>
  <c r="Z1405" i="1"/>
  <c r="Z782" i="1"/>
  <c r="CC7100" i="1"/>
  <c r="CC5174" i="1"/>
  <c r="CC9854" i="1"/>
  <c r="Z3670" i="1"/>
  <c r="Z1376" i="1"/>
  <c r="CC9031" i="1"/>
  <c r="CC6273" i="1"/>
  <c r="Z3814" i="1"/>
  <c r="CC6037" i="1"/>
  <c r="Z4230" i="1"/>
  <c r="CC7222" i="1"/>
  <c r="CC6671" i="1"/>
  <c r="CC7299" i="1"/>
  <c r="Z1741" i="1"/>
  <c r="Z3816" i="1"/>
  <c r="Z2193" i="1"/>
  <c r="CC5477" i="1"/>
  <c r="Z727" i="1"/>
  <c r="Z1916" i="1"/>
  <c r="Z5436" i="1"/>
  <c r="CC8178" i="1"/>
  <c r="CC7762" i="1"/>
  <c r="CC5980" i="1"/>
  <c r="Z911" i="1"/>
  <c r="Z3719" i="1"/>
  <c r="CC9921" i="1"/>
  <c r="CC8237" i="1"/>
  <c r="Z844" i="1"/>
  <c r="Z1209" i="1"/>
  <c r="CC7496" i="1"/>
  <c r="CC6985" i="1"/>
  <c r="CC7512" i="1"/>
  <c r="CC6029" i="1"/>
  <c r="Z3108" i="1"/>
  <c r="CC6937" i="1"/>
  <c r="Z5077" i="1"/>
  <c r="CC8904" i="1"/>
  <c r="Z4677" i="1"/>
  <c r="CC5742" i="1"/>
  <c r="Z3065" i="1"/>
  <c r="CC8440" i="1"/>
  <c r="Z4626" i="1"/>
  <c r="CC9080" i="1"/>
  <c r="Z4157" i="1"/>
  <c r="CC9532" i="1"/>
  <c r="Z2051" i="1"/>
  <c r="CC9310" i="1"/>
  <c r="CC6115" i="1"/>
  <c r="Z3295" i="1"/>
  <c r="CC7752" i="1"/>
  <c r="Z5490" i="1"/>
  <c r="Z720" i="1"/>
  <c r="Z1870" i="1"/>
  <c r="CC8673" i="1"/>
  <c r="CC7386" i="1"/>
  <c r="Z1285" i="1"/>
  <c r="CC7885" i="1"/>
  <c r="Z3987" i="1"/>
  <c r="CC9906" i="1"/>
  <c r="CC7312" i="1"/>
  <c r="Z4345" i="1"/>
  <c r="CC8402" i="1"/>
  <c r="CC9149" i="1"/>
  <c r="CC9651" i="1"/>
  <c r="CC9245" i="1"/>
  <c r="CC9668" i="1"/>
  <c r="CC9054" i="1"/>
  <c r="CC7350" i="1"/>
  <c r="CC7916" i="1"/>
  <c r="CC8443" i="1"/>
  <c r="CC7171" i="1"/>
  <c r="Z3931" i="1"/>
  <c r="Z5237" i="1"/>
  <c r="CC5146" i="1"/>
  <c r="Z1832" i="1"/>
  <c r="Z4380" i="1"/>
  <c r="Z4390" i="1"/>
  <c r="CC5891" i="1"/>
  <c r="CC8411" i="1"/>
  <c r="Z4289" i="1"/>
  <c r="Z4955" i="1"/>
  <c r="CC5522" i="1"/>
  <c r="Z3797" i="1"/>
  <c r="Z1002" i="1"/>
  <c r="CC8213" i="1"/>
  <c r="CC8613" i="1"/>
  <c r="Z2624" i="1"/>
  <c r="CC9534" i="1"/>
  <c r="Z4092" i="1"/>
  <c r="Z4205" i="1"/>
  <c r="CC6177" i="1"/>
  <c r="CC6663" i="1"/>
  <c r="Z1787" i="1"/>
  <c r="CC9464" i="1"/>
  <c r="Z760" i="1"/>
  <c r="Z1470" i="1"/>
  <c r="CC5726" i="1"/>
  <c r="Z1945" i="1"/>
  <c r="Z3899" i="1"/>
  <c r="CC6220" i="1"/>
  <c r="Z4007" i="1"/>
  <c r="Z2145" i="1"/>
  <c r="CC8515" i="1"/>
  <c r="CC9308" i="1"/>
  <c r="CC6259" i="1"/>
  <c r="Z4838" i="1"/>
  <c r="Z1395" i="1"/>
  <c r="CC7426" i="1"/>
  <c r="CC7184" i="1"/>
  <c r="Z1525" i="1"/>
  <c r="Z2494" i="1"/>
  <c r="CC9344" i="1"/>
  <c r="CC8420" i="1"/>
  <c r="Z4044" i="1"/>
  <c r="CC8635" i="1"/>
  <c r="CC8034" i="1"/>
  <c r="Z4135" i="1"/>
  <c r="Z2704" i="1"/>
  <c r="CC8185" i="1"/>
  <c r="CC7672" i="1"/>
  <c r="Z4671" i="1"/>
  <c r="CC5758" i="1"/>
  <c r="Z3588" i="1"/>
  <c r="CC7095" i="1"/>
  <c r="CC8273" i="1"/>
  <c r="CC6750" i="1"/>
  <c r="Z4455" i="1"/>
  <c r="CC5935" i="1"/>
  <c r="Z4419" i="1"/>
  <c r="Z4150" i="1"/>
  <c r="CC6011" i="1"/>
  <c r="CC7765" i="1"/>
  <c r="Z3996" i="1"/>
  <c r="Z4745" i="1"/>
  <c r="CC5675" i="1"/>
  <c r="CC9821" i="1"/>
  <c r="CC9121" i="1"/>
  <c r="CC5688" i="1"/>
  <c r="CC9032" i="1"/>
  <c r="Z732" i="1"/>
  <c r="CC9145" i="1"/>
  <c r="CC5846" i="1"/>
  <c r="CC7013" i="1"/>
  <c r="Z4568" i="1"/>
  <c r="Z4483" i="1"/>
  <c r="Z1417" i="1"/>
  <c r="Z5362" i="1"/>
  <c r="CC7723" i="1"/>
  <c r="CC5303" i="1"/>
  <c r="CC7927" i="1"/>
  <c r="Z4303" i="1"/>
  <c r="CC9028" i="1"/>
  <c r="CC6203" i="1"/>
  <c r="CC5754" i="1"/>
  <c r="Z1421" i="1"/>
  <c r="Z5131" i="1"/>
  <c r="Z2218" i="1"/>
  <c r="Z2551" i="1"/>
  <c r="Z998" i="1"/>
  <c r="CC6990" i="1"/>
  <c r="Z3469" i="1"/>
  <c r="Z5087" i="1"/>
  <c r="CC8057" i="1"/>
  <c r="CC5741" i="1"/>
  <c r="Z1242" i="1"/>
  <c r="Z822" i="1"/>
  <c r="Z5335" i="1"/>
  <c r="Z3998" i="1"/>
  <c r="CC5096" i="1"/>
  <c r="CC7887" i="1"/>
  <c r="CC7487" i="1"/>
  <c r="CC8413" i="1"/>
  <c r="CC5954" i="1"/>
  <c r="CC8003" i="1"/>
  <c r="Z2890" i="1"/>
  <c r="CC5808" i="1"/>
  <c r="CC6308" i="1"/>
  <c r="CC8656" i="1"/>
  <c r="Z4036" i="1"/>
  <c r="Z4891" i="1"/>
  <c r="CC7001" i="1"/>
  <c r="CC9087" i="1"/>
  <c r="CC6196" i="1"/>
  <c r="CC9077" i="1"/>
  <c r="CC8074" i="1"/>
  <c r="Z3648" i="1"/>
  <c r="CC7178" i="1"/>
  <c r="CC5337" i="1"/>
  <c r="CC6778" i="1"/>
  <c r="CC7880" i="1"/>
  <c r="Z3923" i="1"/>
  <c r="Z5088" i="1"/>
  <c r="CC7720" i="1"/>
  <c r="CC5424" i="1"/>
  <c r="CC7975" i="1"/>
  <c r="Z1024" i="1"/>
  <c r="CC7211" i="1"/>
  <c r="Z3390" i="1"/>
  <c r="CC9231" i="1"/>
  <c r="Z1473" i="1"/>
  <c r="CC6665" i="1"/>
  <c r="CC6119" i="1"/>
  <c r="Z5299" i="1"/>
  <c r="Z882" i="1"/>
  <c r="CC9073" i="1"/>
  <c r="CC7712" i="1"/>
  <c r="CC5791" i="1"/>
  <c r="CC8818" i="1"/>
  <c r="Z4799" i="1"/>
  <c r="CC9675" i="1"/>
  <c r="Z1052" i="1"/>
  <c r="CC5574" i="1"/>
  <c r="Z3897" i="1"/>
  <c r="Z4015" i="1"/>
  <c r="Z2392" i="1"/>
  <c r="CC6507" i="1"/>
  <c r="Z4262" i="1"/>
  <c r="CC8571" i="1"/>
  <c r="Z1202" i="1"/>
  <c r="CC5702" i="1"/>
  <c r="CC6712" i="1"/>
  <c r="CC6230" i="1"/>
  <c r="CC9020" i="1"/>
  <c r="CC7980" i="1"/>
  <c r="CC5480" i="1"/>
  <c r="CC6638" i="1"/>
  <c r="CC9367" i="1"/>
  <c r="CC6851" i="1"/>
  <c r="CC7597" i="1"/>
  <c r="Z3291" i="1"/>
  <c r="Z3761" i="1"/>
  <c r="CC8711" i="1"/>
  <c r="CC7247" i="1"/>
  <c r="Z3236" i="1"/>
  <c r="CC7208" i="1"/>
  <c r="Z4638" i="1"/>
  <c r="Z747" i="1"/>
  <c r="Z3564" i="1"/>
  <c r="CC5402" i="1"/>
  <c r="Z5292" i="1"/>
  <c r="Z5493" i="1"/>
  <c r="Z1813" i="1"/>
  <c r="CC5594" i="1"/>
  <c r="Z2625" i="1"/>
  <c r="CC5516" i="1"/>
  <c r="CC5385" i="1"/>
  <c r="Z3239" i="1"/>
  <c r="CC9511" i="1"/>
  <c r="CC8785" i="1"/>
  <c r="Z2189" i="1"/>
  <c r="CC6079" i="1"/>
  <c r="Z5242" i="1"/>
  <c r="Z1141" i="1"/>
  <c r="Z1304" i="1"/>
  <c r="Z4968" i="1"/>
  <c r="CC7481" i="1"/>
  <c r="CC7450" i="1"/>
  <c r="CC8333" i="1"/>
  <c r="Z3057" i="1"/>
  <c r="CC5295" i="1"/>
  <c r="CC7329" i="1"/>
  <c r="Z1731" i="1"/>
  <c r="Z2082" i="1"/>
  <c r="Z4328" i="1"/>
  <c r="Z877" i="1"/>
  <c r="CC8774" i="1"/>
  <c r="Z4771" i="1"/>
  <c r="Z4560" i="1"/>
  <c r="CC6024" i="1"/>
  <c r="CC9570" i="1"/>
  <c r="CC9318" i="1"/>
  <c r="CC7435" i="1"/>
  <c r="CC8296" i="1"/>
  <c r="CC7047" i="1"/>
  <c r="CC8486" i="1"/>
  <c r="CC6653" i="1"/>
  <c r="Z3630" i="1"/>
  <c r="CC7690" i="1"/>
  <c r="CC8514" i="1"/>
  <c r="Z1605" i="1"/>
  <c r="Z916" i="1"/>
  <c r="Z3013" i="1"/>
  <c r="CC6647" i="1"/>
  <c r="Z3366" i="1"/>
  <c r="CC7536" i="1"/>
  <c r="Z3962" i="1"/>
  <c r="CC6482" i="1"/>
  <c r="CC8299" i="1"/>
  <c r="Z5413" i="1"/>
  <c r="Z2454" i="1"/>
  <c r="Z3076" i="1"/>
  <c r="Z3799" i="1"/>
  <c r="Z2462" i="1"/>
  <c r="Z1586" i="1"/>
  <c r="CC8603" i="1"/>
  <c r="Z3314" i="1"/>
  <c r="Z4915" i="1"/>
  <c r="Z3158" i="1"/>
  <c r="CC5277" i="1"/>
  <c r="Z1490" i="1"/>
  <c r="CC9179" i="1"/>
  <c r="CC7593" i="1"/>
  <c r="CC7471" i="1"/>
  <c r="Z1666" i="1"/>
  <c r="CC8000" i="1"/>
  <c r="Z2543" i="1"/>
  <c r="Z3000" i="1"/>
  <c r="CC9384" i="1"/>
  <c r="CC9932" i="1"/>
  <c r="CC6595" i="1"/>
  <c r="Z2955" i="1"/>
  <c r="CC8771" i="1"/>
  <c r="CC9125" i="1"/>
  <c r="Z3507" i="1"/>
  <c r="CC9798" i="1"/>
  <c r="CC7238" i="1"/>
  <c r="Z4255" i="1"/>
  <c r="Z4494" i="1"/>
  <c r="Z3792" i="1"/>
  <c r="CC5344" i="1"/>
  <c r="Z4531" i="1"/>
  <c r="Z3248" i="1"/>
  <c r="Z1602" i="1"/>
  <c r="Z570" i="1"/>
  <c r="Z2806" i="1"/>
  <c r="CC7858" i="1"/>
  <c r="Z2654" i="1"/>
  <c r="CC8189" i="1"/>
  <c r="Z2981" i="1"/>
  <c r="CC7078" i="1"/>
  <c r="Z3994" i="1"/>
  <c r="CC7813" i="1"/>
  <c r="CC5116" i="1"/>
  <c r="CC7014" i="1"/>
  <c r="Z4537" i="1"/>
  <c r="Z4123" i="1"/>
  <c r="Z1321" i="1"/>
  <c r="Z2172" i="1"/>
  <c r="Z3562" i="1"/>
  <c r="Z2084" i="1"/>
  <c r="CC9553" i="1"/>
  <c r="CC6895" i="1"/>
  <c r="CC5561" i="1"/>
  <c r="Z3458" i="1"/>
  <c r="Z594" i="1"/>
  <c r="CC9392" i="1"/>
  <c r="Z4984" i="1"/>
  <c r="Z3770" i="1"/>
  <c r="CC9199" i="1"/>
  <c r="CC9316" i="1"/>
  <c r="Z3559" i="1"/>
  <c r="CC6774" i="1"/>
  <c r="Z3189" i="1"/>
  <c r="CC6688" i="1"/>
  <c r="Z2138" i="1"/>
  <c r="Z4283" i="1"/>
  <c r="Z3811" i="1"/>
  <c r="CC8640" i="1"/>
  <c r="Z1962" i="1"/>
  <c r="CC8265" i="1"/>
  <c r="CC8321" i="1"/>
  <c r="Z2930" i="1"/>
  <c r="CC8827" i="1"/>
  <c r="CC6810" i="1"/>
  <c r="CC5184" i="1"/>
  <c r="CC8008" i="1"/>
  <c r="CC8009" i="1"/>
  <c r="Z2830" i="1"/>
  <c r="CC6954" i="1"/>
  <c r="Z4313" i="1"/>
  <c r="CC6513" i="1"/>
  <c r="Z2470" i="1"/>
  <c r="CC7499" i="1"/>
  <c r="Z1860" i="1"/>
  <c r="Z3618" i="1"/>
  <c r="CC7244" i="1"/>
  <c r="Z2908" i="1"/>
  <c r="CC9749" i="1"/>
  <c r="CC8302" i="1"/>
  <c r="CC8086" i="1"/>
  <c r="Z1414" i="1"/>
  <c r="Z1295" i="1"/>
  <c r="Z3217" i="1"/>
  <c r="Z4679" i="1"/>
  <c r="Z3102" i="1"/>
  <c r="CC8503" i="1"/>
  <c r="CC9462" i="1"/>
  <c r="CC9406" i="1"/>
  <c r="CC5853" i="1"/>
  <c r="CC5908" i="1"/>
  <c r="CC7692" i="1"/>
  <c r="Z3965" i="1"/>
  <c r="Z3004" i="1"/>
  <c r="Z1313" i="1"/>
  <c r="CC6908" i="1"/>
  <c r="Z942" i="1"/>
  <c r="Z2965" i="1"/>
  <c r="CC9263" i="1"/>
  <c r="Z3580" i="1"/>
  <c r="CC7107" i="1"/>
  <c r="CC5392" i="1"/>
  <c r="CC7460" i="1"/>
  <c r="CC5798" i="1"/>
  <c r="Z1147" i="1"/>
  <c r="Z5075" i="1"/>
  <c r="CC9497" i="1"/>
  <c r="CC5547" i="1"/>
  <c r="Z4557" i="1"/>
  <c r="AE603" i="1" l="1"/>
  <c r="AF603" i="1"/>
  <c r="AD602" i="1"/>
  <c r="AB605" i="1"/>
  <c r="AC604" i="1"/>
  <c r="I449" i="1"/>
  <c r="I453" i="1" s="1"/>
  <c r="AE25" i="1"/>
  <c r="AH22" i="1" s="1"/>
  <c r="AF29" i="1" s="1" a="1"/>
  <c r="AF29" i="1" s="1"/>
  <c r="AF31" i="1" s="1" a="1"/>
  <c r="AF31" i="1" s="1"/>
  <c r="AF32" i="1" s="1"/>
  <c r="AE604" i="1" l="1"/>
  <c r="AF604" i="1"/>
  <c r="AD603" i="1"/>
  <c r="AB606" i="1"/>
  <c r="AC605" i="1"/>
  <c r="H478" i="1"/>
  <c r="H480" i="1" s="1"/>
  <c r="AE605" i="1" l="1"/>
  <c r="AF605" i="1"/>
  <c r="AD604" i="1"/>
  <c r="AB607" i="1"/>
  <c r="AC606" i="1"/>
  <c r="H481" i="1"/>
  <c r="AE606" i="1" l="1"/>
  <c r="AF606" i="1"/>
  <c r="AD605" i="1"/>
  <c r="AB608" i="1"/>
  <c r="AC607" i="1"/>
  <c r="AE607" i="1" l="1"/>
  <c r="AF607" i="1"/>
  <c r="AD606" i="1"/>
  <c r="AB609" i="1"/>
  <c r="AC608" i="1"/>
  <c r="AE608" i="1" l="1"/>
  <c r="AF608" i="1"/>
  <c r="AD607" i="1"/>
  <c r="AB610" i="1"/>
  <c r="AC609" i="1"/>
  <c r="AE609" i="1" l="1"/>
  <c r="AF609" i="1"/>
  <c r="AB611" i="1"/>
  <c r="AC610" i="1"/>
  <c r="AF610" i="1" s="1"/>
  <c r="AD608" i="1"/>
  <c r="AD609" i="1" l="1"/>
  <c r="AE610" i="1"/>
  <c r="AB612" i="1"/>
  <c r="AC611" i="1"/>
  <c r="AE611" i="1" l="1"/>
  <c r="AF611" i="1"/>
  <c r="AB613" i="1"/>
  <c r="AC612" i="1"/>
  <c r="AD610" i="1"/>
  <c r="AE612" i="1" l="1"/>
  <c r="AF612" i="1"/>
  <c r="AD611" i="1"/>
  <c r="AC613" i="1"/>
  <c r="AB614" i="1"/>
  <c r="AE613" i="1" l="1"/>
  <c r="AF613" i="1"/>
  <c r="AB615" i="1"/>
  <c r="AC614" i="1"/>
  <c r="AD613" i="1" s="1"/>
  <c r="AD612" i="1"/>
  <c r="AE614" i="1" l="1"/>
  <c r="AF614" i="1"/>
  <c r="AB616" i="1"/>
  <c r="AC615" i="1"/>
  <c r="AE615" i="1" l="1"/>
  <c r="AF615" i="1"/>
  <c r="AD614" i="1"/>
  <c r="AB617" i="1"/>
  <c r="AC616" i="1"/>
  <c r="AE616" i="1" l="1"/>
  <c r="AF616" i="1"/>
  <c r="AD615" i="1"/>
  <c r="AB618" i="1"/>
  <c r="AC617" i="1"/>
  <c r="AE617" i="1" l="1"/>
  <c r="AF617" i="1"/>
  <c r="AB619" i="1"/>
  <c r="AC618" i="1"/>
  <c r="AD616" i="1"/>
  <c r="AE618" i="1" l="1"/>
  <c r="AF618" i="1"/>
  <c r="AD617" i="1"/>
  <c r="AB620" i="1"/>
  <c r="AC619" i="1"/>
  <c r="AE619" i="1" l="1"/>
  <c r="AF619" i="1"/>
  <c r="AB621" i="1"/>
  <c r="AC620" i="1"/>
  <c r="AD618" i="1"/>
  <c r="AE620" i="1" l="1"/>
  <c r="AF620" i="1"/>
  <c r="AD619" i="1"/>
  <c r="AB622" i="1"/>
  <c r="AC621" i="1"/>
  <c r="AE621" i="1" l="1"/>
  <c r="AF621" i="1"/>
  <c r="AD620" i="1"/>
  <c r="AB623" i="1"/>
  <c r="AC622" i="1"/>
  <c r="AE622" i="1" l="1"/>
  <c r="AF622" i="1"/>
  <c r="AB624" i="1"/>
  <c r="AC623" i="1"/>
  <c r="AD621" i="1"/>
  <c r="AE623" i="1" l="1"/>
  <c r="AF623" i="1"/>
  <c r="AB625" i="1"/>
  <c r="AC624" i="1"/>
  <c r="AD622" i="1"/>
  <c r="AE624" i="1" l="1"/>
  <c r="AF624" i="1"/>
  <c r="AB626" i="1"/>
  <c r="AC625" i="1"/>
  <c r="AD623" i="1"/>
  <c r="AE625" i="1" l="1"/>
  <c r="AF625" i="1"/>
  <c r="AD624" i="1"/>
  <c r="AB627" i="1"/>
  <c r="AC626" i="1"/>
  <c r="AE626" i="1" l="1"/>
  <c r="AF626" i="1"/>
  <c r="AD625" i="1"/>
  <c r="AB628" i="1"/>
  <c r="AC627" i="1"/>
  <c r="AE627" i="1" l="1"/>
  <c r="AF627" i="1"/>
  <c r="AB629" i="1"/>
  <c r="AC628" i="1"/>
  <c r="AD626" i="1"/>
  <c r="AE628" i="1" l="1"/>
  <c r="AF628" i="1"/>
  <c r="AB630" i="1"/>
  <c r="AC629" i="1"/>
  <c r="AD627" i="1"/>
  <c r="AE629" i="1" l="1"/>
  <c r="AF629" i="1"/>
  <c r="AB631" i="1"/>
  <c r="AC630" i="1"/>
  <c r="AD628" i="1"/>
  <c r="AE630" i="1" l="1"/>
  <c r="AF630" i="1"/>
  <c r="AB632" i="1"/>
  <c r="AC631" i="1"/>
  <c r="AD629" i="1"/>
  <c r="AE631" i="1" l="1"/>
  <c r="AF631" i="1"/>
  <c r="AB633" i="1"/>
  <c r="AC632" i="1"/>
  <c r="AD630" i="1"/>
  <c r="AE632" i="1" l="1"/>
  <c r="AF632" i="1"/>
  <c r="AB634" i="1"/>
  <c r="AC633" i="1"/>
  <c r="AD631" i="1"/>
  <c r="AE633" i="1" l="1"/>
  <c r="AF633" i="1"/>
  <c r="AB635" i="1"/>
  <c r="AC634" i="1"/>
  <c r="AD632" i="1"/>
  <c r="AE634" i="1" l="1"/>
  <c r="AF634" i="1"/>
  <c r="AD633" i="1"/>
  <c r="AB636" i="1"/>
  <c r="AC635" i="1"/>
  <c r="AE635" i="1" l="1"/>
  <c r="AF635" i="1"/>
  <c r="AD634" i="1"/>
  <c r="AB637" i="1"/>
  <c r="AC636" i="1"/>
  <c r="AE636" i="1" l="1"/>
  <c r="AF636" i="1"/>
  <c r="AB638" i="1"/>
  <c r="AC637" i="1"/>
  <c r="AD635" i="1"/>
  <c r="AE637" i="1" l="1"/>
  <c r="AF637" i="1"/>
  <c r="AD636" i="1"/>
  <c r="AB639" i="1"/>
  <c r="AC638" i="1"/>
  <c r="AE638" i="1" l="1"/>
  <c r="AF638" i="1"/>
  <c r="AB640" i="1"/>
  <c r="AC639" i="1"/>
  <c r="AD637" i="1"/>
  <c r="AE639" i="1" l="1"/>
  <c r="AF639" i="1"/>
  <c r="AB641" i="1"/>
  <c r="AC640" i="1"/>
  <c r="AD638" i="1"/>
  <c r="AE640" i="1" l="1"/>
  <c r="AF640" i="1"/>
  <c r="AB642" i="1"/>
  <c r="AC641" i="1"/>
  <c r="AD639" i="1"/>
  <c r="AE641" i="1" l="1"/>
  <c r="AF641" i="1"/>
  <c r="AB643" i="1"/>
  <c r="AC642" i="1"/>
  <c r="AF642" i="1" s="1"/>
  <c r="AD640" i="1"/>
  <c r="AD641" i="1" l="1"/>
  <c r="AE642" i="1"/>
  <c r="AB644" i="1"/>
  <c r="AC643" i="1"/>
  <c r="AE643" i="1" l="1"/>
  <c r="AF643" i="1"/>
  <c r="AD642" i="1"/>
  <c r="AB645" i="1"/>
  <c r="AC644" i="1"/>
  <c r="AE644" i="1" l="1"/>
  <c r="AF644" i="1"/>
  <c r="AD643" i="1"/>
  <c r="AB646" i="1"/>
  <c r="AC645" i="1"/>
  <c r="AE645" i="1" l="1"/>
  <c r="AF645" i="1"/>
  <c r="AD644" i="1"/>
  <c r="AB647" i="1"/>
  <c r="AC646" i="1"/>
  <c r="AE646" i="1" l="1"/>
  <c r="AF646" i="1"/>
  <c r="AB648" i="1"/>
  <c r="AC647" i="1"/>
  <c r="AD645" i="1"/>
  <c r="AE647" i="1" l="1"/>
  <c r="AF647" i="1"/>
  <c r="AB649" i="1"/>
  <c r="AC648" i="1"/>
  <c r="AD646" i="1"/>
  <c r="AE648" i="1" l="1"/>
  <c r="AF648" i="1"/>
  <c r="AB650" i="1"/>
  <c r="AC649" i="1"/>
  <c r="AD647" i="1"/>
  <c r="AE649" i="1" l="1"/>
  <c r="AF649" i="1"/>
  <c r="AD648" i="1"/>
  <c r="AB651" i="1"/>
  <c r="AC650" i="1"/>
  <c r="AE650" i="1" l="1"/>
  <c r="AF650" i="1"/>
  <c r="AD649" i="1"/>
  <c r="AB652" i="1"/>
  <c r="AC651" i="1"/>
  <c r="AE651" i="1" l="1"/>
  <c r="AF651" i="1"/>
  <c r="AD650" i="1"/>
  <c r="AB653" i="1"/>
  <c r="AC652" i="1"/>
  <c r="AE652" i="1" l="1"/>
  <c r="AF652" i="1"/>
  <c r="AB654" i="1"/>
  <c r="AC653" i="1"/>
  <c r="AD651" i="1"/>
  <c r="AE653" i="1" l="1"/>
  <c r="AF653" i="1"/>
  <c r="AB655" i="1"/>
  <c r="AC654" i="1"/>
  <c r="AD652" i="1"/>
  <c r="AE654" i="1" l="1"/>
  <c r="AF654" i="1"/>
  <c r="AD653" i="1"/>
  <c r="AB656" i="1"/>
  <c r="AC655" i="1"/>
  <c r="AE655" i="1" l="1"/>
  <c r="AF655" i="1"/>
  <c r="AB657" i="1"/>
  <c r="AC656" i="1"/>
  <c r="AD654" i="1"/>
  <c r="AE656" i="1" l="1"/>
  <c r="AF656" i="1"/>
  <c r="AD655" i="1"/>
  <c r="AB658" i="1"/>
  <c r="AC657" i="1"/>
  <c r="AE657" i="1" l="1"/>
  <c r="AF657" i="1"/>
  <c r="AB659" i="1"/>
  <c r="AC658" i="1"/>
  <c r="AD656" i="1"/>
  <c r="AE658" i="1" l="1"/>
  <c r="AF658" i="1"/>
  <c r="AB660" i="1"/>
  <c r="AC659" i="1"/>
  <c r="AD657" i="1"/>
  <c r="AE659" i="1" l="1"/>
  <c r="AF659" i="1"/>
  <c r="AD658" i="1"/>
  <c r="AB661" i="1"/>
  <c r="AC660" i="1"/>
  <c r="AE660" i="1" l="1"/>
  <c r="AF660" i="1"/>
  <c r="AB662" i="1"/>
  <c r="AC661" i="1"/>
  <c r="AD659" i="1"/>
  <c r="AE661" i="1" l="1"/>
  <c r="AF661" i="1"/>
  <c r="AD660" i="1"/>
  <c r="AB663" i="1"/>
  <c r="AC662" i="1"/>
  <c r="AE662" i="1" l="1"/>
  <c r="AF662" i="1"/>
  <c r="AD661" i="1"/>
  <c r="AB664" i="1"/>
  <c r="AC663" i="1"/>
  <c r="AE663" i="1" l="1"/>
  <c r="AF663" i="1"/>
  <c r="AD662" i="1"/>
  <c r="AB665" i="1"/>
  <c r="AC664" i="1"/>
  <c r="AE664" i="1" l="1"/>
  <c r="AF664" i="1"/>
  <c r="AD663" i="1"/>
  <c r="AB666" i="1"/>
  <c r="AC665" i="1"/>
  <c r="AE665" i="1" l="1"/>
  <c r="AF665" i="1"/>
  <c r="AB667" i="1"/>
  <c r="AC666" i="1"/>
  <c r="AD664" i="1"/>
  <c r="AE666" i="1" l="1"/>
  <c r="AF666" i="1"/>
  <c r="AD665" i="1"/>
  <c r="AB668" i="1"/>
  <c r="AC667" i="1"/>
  <c r="AE667" i="1" l="1"/>
  <c r="AF667" i="1"/>
  <c r="AB669" i="1"/>
  <c r="AC668" i="1"/>
  <c r="AD666" i="1"/>
  <c r="AE668" i="1" l="1"/>
  <c r="AF668" i="1"/>
  <c r="AD667" i="1"/>
  <c r="AB670" i="1"/>
  <c r="AC669" i="1"/>
  <c r="AE669" i="1" l="1"/>
  <c r="AF669" i="1"/>
  <c r="AD668" i="1"/>
  <c r="AB671" i="1"/>
  <c r="AC670" i="1"/>
  <c r="AE670" i="1" l="1"/>
  <c r="AF670" i="1"/>
  <c r="AB672" i="1"/>
  <c r="AC671" i="1"/>
  <c r="AD669" i="1"/>
  <c r="AE671" i="1" l="1"/>
  <c r="AF671" i="1"/>
  <c r="AD670" i="1"/>
  <c r="AB673" i="1"/>
  <c r="AC672" i="1"/>
  <c r="AE672" i="1" l="1"/>
  <c r="AF672" i="1"/>
  <c r="AB674" i="1"/>
  <c r="AC673" i="1"/>
  <c r="AD671" i="1"/>
  <c r="AE673" i="1" l="1"/>
  <c r="AF673" i="1"/>
  <c r="AD672" i="1"/>
  <c r="AB675" i="1"/>
  <c r="AC674" i="1"/>
  <c r="AE674" i="1" l="1"/>
  <c r="AF674" i="1"/>
  <c r="AD673" i="1"/>
  <c r="AB676" i="1"/>
  <c r="AC675" i="1"/>
  <c r="AE675" i="1" l="1"/>
  <c r="AF675" i="1"/>
  <c r="AD674" i="1"/>
  <c r="AB677" i="1"/>
  <c r="AC676" i="1"/>
  <c r="AE676" i="1" l="1"/>
  <c r="AF676" i="1"/>
  <c r="AD675" i="1"/>
  <c r="AB678" i="1"/>
  <c r="AC677" i="1"/>
  <c r="AE677" i="1" l="1"/>
  <c r="AF677" i="1"/>
  <c r="AB679" i="1"/>
  <c r="AC678" i="1"/>
  <c r="AD676" i="1"/>
  <c r="AE678" i="1" l="1"/>
  <c r="AF678" i="1"/>
  <c r="AD677" i="1"/>
  <c r="AB680" i="1"/>
  <c r="AC679" i="1"/>
  <c r="AE679" i="1" l="1"/>
  <c r="AF679" i="1"/>
  <c r="AB681" i="1"/>
  <c r="AC680" i="1"/>
  <c r="AD678" i="1"/>
  <c r="AE680" i="1" l="1"/>
  <c r="AF680" i="1"/>
  <c r="AD679" i="1"/>
  <c r="AB682" i="1"/>
  <c r="AC681" i="1"/>
  <c r="AE681" i="1" l="1"/>
  <c r="AF681" i="1"/>
  <c r="AD680" i="1"/>
  <c r="AB683" i="1"/>
  <c r="AC682" i="1"/>
  <c r="AE682" i="1" l="1"/>
  <c r="AF682" i="1"/>
  <c r="AB684" i="1"/>
  <c r="AC683" i="1"/>
  <c r="AD681" i="1"/>
  <c r="AE683" i="1" l="1"/>
  <c r="AF683" i="1"/>
  <c r="AB685" i="1"/>
  <c r="AC684" i="1"/>
  <c r="AD682" i="1"/>
  <c r="AE684" i="1" l="1"/>
  <c r="AF684" i="1"/>
  <c r="AB686" i="1"/>
  <c r="AC685" i="1"/>
  <c r="AD683" i="1"/>
  <c r="AE685" i="1" l="1"/>
  <c r="AF685" i="1"/>
  <c r="AD684" i="1"/>
  <c r="AB687" i="1"/>
  <c r="AC686" i="1"/>
  <c r="AE686" i="1" l="1"/>
  <c r="AF686" i="1"/>
  <c r="AD685" i="1"/>
  <c r="AB688" i="1"/>
  <c r="AC687" i="1"/>
  <c r="AE687" i="1" l="1"/>
  <c r="AF687" i="1"/>
  <c r="AD686" i="1"/>
  <c r="AB689" i="1"/>
  <c r="AC688" i="1"/>
  <c r="AE688" i="1" l="1"/>
  <c r="AF688" i="1"/>
  <c r="AD687" i="1"/>
  <c r="AB690" i="1"/>
  <c r="AC689" i="1"/>
  <c r="AE689" i="1" l="1"/>
  <c r="AF689" i="1"/>
  <c r="AB691" i="1"/>
  <c r="AC690" i="1"/>
  <c r="AD688" i="1"/>
  <c r="AE690" i="1" l="1"/>
  <c r="AF690" i="1"/>
  <c r="AD689" i="1"/>
  <c r="AB692" i="1"/>
  <c r="AC691" i="1"/>
  <c r="AE691" i="1" l="1"/>
  <c r="AF691" i="1"/>
  <c r="AD690" i="1"/>
  <c r="AB693" i="1"/>
  <c r="AC692" i="1"/>
  <c r="AE692" i="1" l="1"/>
  <c r="AF692" i="1"/>
  <c r="AB694" i="1"/>
  <c r="AC693" i="1"/>
  <c r="AD691" i="1"/>
  <c r="AE693" i="1" l="1"/>
  <c r="AF693" i="1"/>
  <c r="AB695" i="1"/>
  <c r="AC694" i="1"/>
  <c r="AD692" i="1"/>
  <c r="AE694" i="1" l="1"/>
  <c r="AF694" i="1"/>
  <c r="AD693" i="1"/>
  <c r="AB696" i="1"/>
  <c r="AC695" i="1"/>
  <c r="AE695" i="1" l="1"/>
  <c r="AF695" i="1"/>
  <c r="AB697" i="1"/>
  <c r="AC696" i="1"/>
  <c r="AD694" i="1"/>
  <c r="AE696" i="1" l="1"/>
  <c r="AF696" i="1"/>
  <c r="AD695" i="1"/>
  <c r="AB698" i="1"/>
  <c r="AC697" i="1"/>
  <c r="AE697" i="1" l="1"/>
  <c r="AF697" i="1"/>
  <c r="AD696" i="1"/>
  <c r="AB699" i="1"/>
  <c r="AC698" i="1"/>
  <c r="AE698" i="1" l="1"/>
  <c r="AF698" i="1"/>
  <c r="AD697" i="1"/>
  <c r="AB700" i="1"/>
  <c r="AC699" i="1"/>
  <c r="AE699" i="1" l="1"/>
  <c r="AF699" i="1"/>
  <c r="AD698" i="1"/>
  <c r="AB701" i="1"/>
  <c r="AC700" i="1"/>
  <c r="AE700" i="1" l="1"/>
  <c r="AF700" i="1"/>
  <c r="AB702" i="1"/>
  <c r="AC701" i="1"/>
  <c r="AD699" i="1"/>
  <c r="AE701" i="1" l="1"/>
  <c r="AF701" i="1"/>
  <c r="AD700" i="1"/>
  <c r="AB703" i="1"/>
  <c r="AC702" i="1"/>
  <c r="AE702" i="1" l="1"/>
  <c r="AF702" i="1"/>
  <c r="AD701" i="1"/>
  <c r="AB704" i="1"/>
  <c r="AC703" i="1"/>
  <c r="AE703" i="1" l="1"/>
  <c r="AF703" i="1"/>
  <c r="AD702" i="1"/>
  <c r="AB705" i="1"/>
  <c r="AC704" i="1"/>
  <c r="AE704" i="1" l="1"/>
  <c r="AF704" i="1"/>
  <c r="AB706" i="1"/>
  <c r="AC705" i="1"/>
  <c r="AD703" i="1"/>
  <c r="AE705" i="1" l="1"/>
  <c r="AF705" i="1"/>
  <c r="AD704" i="1"/>
  <c r="AB707" i="1"/>
  <c r="AC706" i="1"/>
  <c r="AE706" i="1" l="1"/>
  <c r="AF706" i="1"/>
  <c r="AD705" i="1"/>
  <c r="AB708" i="1"/>
  <c r="AC707" i="1"/>
  <c r="AE707" i="1" l="1"/>
  <c r="AF707" i="1"/>
  <c r="AB709" i="1"/>
  <c r="AC708" i="1"/>
  <c r="AD706" i="1"/>
  <c r="AE708" i="1" l="1"/>
  <c r="AF708" i="1"/>
  <c r="AD707" i="1"/>
  <c r="AB710" i="1"/>
  <c r="AC709" i="1"/>
  <c r="AE709" i="1" l="1"/>
  <c r="AF709" i="1"/>
  <c r="AD708" i="1"/>
  <c r="AB711" i="1"/>
  <c r="AC710" i="1"/>
  <c r="AE710" i="1" l="1"/>
  <c r="AF710" i="1"/>
  <c r="AB712" i="1"/>
  <c r="AC711" i="1"/>
  <c r="AD709" i="1"/>
  <c r="AE711" i="1" l="1"/>
  <c r="AF711" i="1"/>
  <c r="AD710" i="1"/>
  <c r="AB713" i="1"/>
  <c r="AC712" i="1"/>
  <c r="AE712" i="1" l="1"/>
  <c r="AF712" i="1"/>
  <c r="AD711" i="1"/>
  <c r="AB714" i="1"/>
  <c r="AC713" i="1"/>
  <c r="AE713" i="1" l="1"/>
  <c r="AF713" i="1"/>
  <c r="AB715" i="1"/>
  <c r="AC714" i="1"/>
  <c r="AD712" i="1"/>
  <c r="AE714" i="1" l="1"/>
  <c r="AF714" i="1"/>
  <c r="AD713" i="1"/>
  <c r="AB716" i="1"/>
  <c r="AC715" i="1"/>
  <c r="AE715" i="1" l="1"/>
  <c r="AF715" i="1"/>
  <c r="AB717" i="1"/>
  <c r="AC716" i="1"/>
  <c r="AD714" i="1"/>
  <c r="AE716" i="1" l="1"/>
  <c r="AF716" i="1"/>
  <c r="AB718" i="1"/>
  <c r="AC717" i="1"/>
  <c r="AD715" i="1"/>
  <c r="AE717" i="1" l="1"/>
  <c r="AF717" i="1"/>
  <c r="AD716" i="1"/>
  <c r="AB719" i="1"/>
  <c r="AC718" i="1"/>
  <c r="AE718" i="1" l="1"/>
  <c r="AF718" i="1"/>
  <c r="AD717" i="1"/>
  <c r="AB720" i="1"/>
  <c r="AC719" i="1"/>
  <c r="AE719" i="1" l="1"/>
  <c r="AF719" i="1"/>
  <c r="AD718" i="1"/>
  <c r="AB721" i="1"/>
  <c r="AC720" i="1"/>
  <c r="AE720" i="1" l="1"/>
  <c r="AF720" i="1"/>
  <c r="AD719" i="1"/>
  <c r="AB722" i="1"/>
  <c r="AC721" i="1"/>
  <c r="AE721" i="1" l="1"/>
  <c r="AF721" i="1"/>
  <c r="AD720" i="1"/>
  <c r="AB723" i="1"/>
  <c r="AC722" i="1"/>
  <c r="AE722" i="1" l="1"/>
  <c r="AF722" i="1"/>
  <c r="AB724" i="1"/>
  <c r="AC723" i="1"/>
  <c r="AD721" i="1"/>
  <c r="AE723" i="1" l="1"/>
  <c r="AF723" i="1"/>
  <c r="AD722" i="1"/>
  <c r="AB725" i="1"/>
  <c r="AC724" i="1"/>
  <c r="AE724" i="1" l="1"/>
  <c r="AF724" i="1"/>
  <c r="AB726" i="1"/>
  <c r="AC725" i="1"/>
  <c r="AD723" i="1"/>
  <c r="AE725" i="1" l="1"/>
  <c r="AF725" i="1"/>
  <c r="AB727" i="1"/>
  <c r="AC726" i="1"/>
  <c r="AD724" i="1"/>
  <c r="AE726" i="1" l="1"/>
  <c r="AF726" i="1"/>
  <c r="AB728" i="1"/>
  <c r="AC727" i="1"/>
  <c r="AD725" i="1"/>
  <c r="AE727" i="1" l="1"/>
  <c r="AF727" i="1"/>
  <c r="AD726" i="1"/>
  <c r="AB729" i="1"/>
  <c r="AC728" i="1"/>
  <c r="AE728" i="1" l="1"/>
  <c r="AF728" i="1"/>
  <c r="AB730" i="1"/>
  <c r="AC729" i="1"/>
  <c r="AD727" i="1"/>
  <c r="AE729" i="1" l="1"/>
  <c r="AF729" i="1"/>
  <c r="AD728" i="1"/>
  <c r="AB731" i="1"/>
  <c r="AC730" i="1"/>
  <c r="AE730" i="1" l="1"/>
  <c r="AF730" i="1"/>
  <c r="AD729" i="1"/>
  <c r="AB732" i="1"/>
  <c r="AC731" i="1"/>
  <c r="AE731" i="1" l="1"/>
  <c r="AF731" i="1"/>
  <c r="AB733" i="1"/>
  <c r="AC732" i="1"/>
  <c r="AD730" i="1"/>
  <c r="AE732" i="1" l="1"/>
  <c r="AF732" i="1"/>
  <c r="AD731" i="1"/>
  <c r="AB734" i="1"/>
  <c r="AC733" i="1"/>
  <c r="AE733" i="1" l="1"/>
  <c r="AF733" i="1"/>
  <c r="AB735" i="1"/>
  <c r="AC734" i="1"/>
  <c r="AD732" i="1"/>
  <c r="AE734" i="1" l="1"/>
  <c r="AF734" i="1"/>
  <c r="AB736" i="1"/>
  <c r="AC735" i="1"/>
  <c r="AF735" i="1" s="1"/>
  <c r="AD733" i="1"/>
  <c r="AD734" i="1" l="1"/>
  <c r="AE735" i="1"/>
  <c r="AB737" i="1"/>
  <c r="AC736" i="1"/>
  <c r="AE736" i="1" l="1"/>
  <c r="AF736" i="1"/>
  <c r="AD735" i="1"/>
  <c r="AB738" i="1"/>
  <c r="AC737" i="1"/>
  <c r="AF737" i="1" s="1"/>
  <c r="AD736" i="1" l="1"/>
  <c r="AE737" i="1"/>
  <c r="AB739" i="1"/>
  <c r="AC738" i="1"/>
  <c r="AF738" i="1" s="1"/>
  <c r="AD737" i="1" l="1"/>
  <c r="AE738" i="1"/>
  <c r="AB740" i="1"/>
  <c r="AC739" i="1"/>
  <c r="AE739" i="1" l="1"/>
  <c r="AF739" i="1"/>
  <c r="AB741" i="1"/>
  <c r="AC740" i="1"/>
  <c r="AF740" i="1" s="1"/>
  <c r="AD738" i="1"/>
  <c r="AD739" i="1" l="1"/>
  <c r="AE740" i="1"/>
  <c r="AB742" i="1"/>
  <c r="AC741" i="1"/>
  <c r="AE741" i="1" l="1"/>
  <c r="AF741" i="1"/>
  <c r="AB743" i="1"/>
  <c r="AC742" i="1"/>
  <c r="AF742" i="1" s="1"/>
  <c r="AD740" i="1"/>
  <c r="AD741" i="1" l="1"/>
  <c r="AE742" i="1"/>
  <c r="AB744" i="1"/>
  <c r="AC743" i="1"/>
  <c r="AE743" i="1" l="1"/>
  <c r="AF743" i="1"/>
  <c r="AD742" i="1"/>
  <c r="AB745" i="1"/>
  <c r="AC744" i="1"/>
  <c r="AF744" i="1" s="1"/>
  <c r="AD743" i="1" l="1"/>
  <c r="AE744" i="1"/>
  <c r="AB746" i="1"/>
  <c r="AC745" i="1"/>
  <c r="AF745" i="1" s="1"/>
  <c r="AD744" i="1" l="1"/>
  <c r="AE745" i="1"/>
  <c r="AB747" i="1"/>
  <c r="AC746" i="1"/>
  <c r="AE746" i="1" l="1"/>
  <c r="AF746" i="1"/>
  <c r="AD745" i="1"/>
  <c r="AB748" i="1"/>
  <c r="AC747" i="1"/>
  <c r="AF747" i="1" s="1"/>
  <c r="AD746" i="1" l="1"/>
  <c r="AE747" i="1"/>
  <c r="AB749" i="1"/>
  <c r="AC748" i="1"/>
  <c r="AE748" i="1" l="1"/>
  <c r="AF748" i="1"/>
  <c r="AD747" i="1"/>
  <c r="AB750" i="1"/>
  <c r="AC749" i="1"/>
  <c r="AF749" i="1" s="1"/>
  <c r="AD748" i="1" l="1"/>
  <c r="AE749" i="1"/>
  <c r="AB751" i="1"/>
  <c r="AC750" i="1"/>
  <c r="AF750" i="1" s="1"/>
  <c r="AD749" i="1" l="1"/>
  <c r="AE750" i="1"/>
  <c r="AB752" i="1"/>
  <c r="AC751" i="1"/>
  <c r="AE751" i="1" l="1"/>
  <c r="AF751" i="1"/>
  <c r="AD750" i="1"/>
  <c r="AB753" i="1"/>
  <c r="AC752" i="1"/>
  <c r="AF752" i="1" s="1"/>
  <c r="AD751" i="1" l="1"/>
  <c r="AE752" i="1"/>
  <c r="AB754" i="1"/>
  <c r="AC753" i="1"/>
  <c r="AF753" i="1" s="1"/>
  <c r="AD752" i="1" l="1"/>
  <c r="AE753" i="1"/>
  <c r="AB755" i="1"/>
  <c r="AC754" i="1"/>
  <c r="AF754" i="1" s="1"/>
  <c r="AD753" i="1" l="1"/>
  <c r="AE754" i="1"/>
  <c r="AB756" i="1"/>
  <c r="AC755" i="1"/>
  <c r="AF755" i="1" s="1"/>
  <c r="AD754" i="1" l="1"/>
  <c r="AE755" i="1"/>
  <c r="AB757" i="1"/>
  <c r="AC756" i="1"/>
  <c r="AE756" i="1" l="1"/>
  <c r="AF756" i="1"/>
  <c r="AD755" i="1"/>
  <c r="AB758" i="1"/>
  <c r="AC757" i="1"/>
  <c r="AE757" i="1" l="1"/>
  <c r="AF757" i="1"/>
  <c r="AB759" i="1"/>
  <c r="AC758" i="1"/>
  <c r="AD756" i="1"/>
  <c r="AE758" i="1" l="1"/>
  <c r="AF758" i="1"/>
  <c r="AB760" i="1"/>
  <c r="AC759" i="1"/>
  <c r="AD757" i="1"/>
  <c r="AE759" i="1" l="1"/>
  <c r="AF759" i="1"/>
  <c r="AB761" i="1"/>
  <c r="AC760" i="1"/>
  <c r="AF760" i="1" s="1"/>
  <c r="AD758" i="1"/>
  <c r="AD759" i="1" l="1"/>
  <c r="AE760" i="1"/>
  <c r="AB762" i="1"/>
  <c r="AC761" i="1"/>
  <c r="AE761" i="1" l="1"/>
  <c r="AF761" i="1"/>
  <c r="AD760" i="1"/>
  <c r="AB763" i="1"/>
  <c r="AC762" i="1"/>
  <c r="AF762" i="1" s="1"/>
  <c r="AD761" i="1" l="1"/>
  <c r="AE762" i="1"/>
  <c r="AB764" i="1"/>
  <c r="AC763" i="1"/>
  <c r="AF763" i="1" s="1"/>
  <c r="AD762" i="1" l="1"/>
  <c r="AE763" i="1"/>
  <c r="AB765" i="1"/>
  <c r="AC764" i="1"/>
  <c r="AE764" i="1" l="1"/>
  <c r="AF764" i="1"/>
  <c r="AD763" i="1"/>
  <c r="AB766" i="1"/>
  <c r="AC765" i="1"/>
  <c r="AF765" i="1" s="1"/>
  <c r="AD764" i="1" l="1"/>
  <c r="AE765" i="1"/>
  <c r="AB767" i="1"/>
  <c r="AC766" i="1"/>
  <c r="AE766" i="1" l="1"/>
  <c r="AF766" i="1"/>
  <c r="AD765" i="1"/>
  <c r="AB768" i="1"/>
  <c r="AC767" i="1"/>
  <c r="AF767" i="1" s="1"/>
  <c r="AD766" i="1" l="1"/>
  <c r="AE767" i="1"/>
  <c r="AB769" i="1"/>
  <c r="AC768" i="1"/>
  <c r="AE768" i="1" l="1"/>
  <c r="AF768" i="1"/>
  <c r="AD767" i="1"/>
  <c r="AB770" i="1"/>
  <c r="AC769" i="1"/>
  <c r="AF769" i="1" s="1"/>
  <c r="AD768" i="1" l="1"/>
  <c r="AE769" i="1"/>
  <c r="AB771" i="1"/>
  <c r="AC770" i="1"/>
  <c r="AF770" i="1" s="1"/>
  <c r="AD769" i="1" l="1"/>
  <c r="AE770" i="1"/>
  <c r="AB772" i="1"/>
  <c r="AC771" i="1"/>
  <c r="AE771" i="1" l="1"/>
  <c r="AF771" i="1"/>
  <c r="AD770" i="1"/>
  <c r="AB773" i="1"/>
  <c r="AC772" i="1"/>
  <c r="AF772" i="1" s="1"/>
  <c r="AD771" i="1" l="1"/>
  <c r="AE772" i="1"/>
  <c r="AB774" i="1"/>
  <c r="AC773" i="1"/>
  <c r="AE773" i="1" l="1"/>
  <c r="AF773" i="1"/>
  <c r="AD772" i="1"/>
  <c r="AB775" i="1"/>
  <c r="AC774" i="1"/>
  <c r="AE774" i="1" l="1"/>
  <c r="AF774" i="1"/>
  <c r="AB776" i="1"/>
  <c r="AC775" i="1"/>
  <c r="AF775" i="1" s="1"/>
  <c r="AD773" i="1"/>
  <c r="AD774" i="1" l="1"/>
  <c r="AE775" i="1"/>
  <c r="AB777" i="1"/>
  <c r="AC776" i="1"/>
  <c r="AF776" i="1" s="1"/>
  <c r="AD775" i="1" l="1"/>
  <c r="AE776" i="1"/>
  <c r="AB778" i="1"/>
  <c r="AC777" i="1"/>
  <c r="AF777" i="1" s="1"/>
  <c r="AD776" i="1" l="1"/>
  <c r="AE777" i="1"/>
  <c r="AB779" i="1"/>
  <c r="AC778" i="1"/>
  <c r="AE778" i="1" l="1"/>
  <c r="AF778" i="1"/>
  <c r="AD777" i="1"/>
  <c r="AB780" i="1"/>
  <c r="AC779" i="1"/>
  <c r="AF779" i="1" s="1"/>
  <c r="AD778" i="1" l="1"/>
  <c r="AE779" i="1"/>
  <c r="AB781" i="1"/>
  <c r="AC780" i="1"/>
  <c r="AE780" i="1" l="1"/>
  <c r="AF780" i="1"/>
  <c r="AD779" i="1"/>
  <c r="AB782" i="1"/>
  <c r="AC781" i="1"/>
  <c r="AF781" i="1" s="1"/>
  <c r="AD780" i="1" l="1"/>
  <c r="AE781" i="1"/>
  <c r="AB783" i="1"/>
  <c r="AC782" i="1"/>
  <c r="AF782" i="1" s="1"/>
  <c r="AD781" i="1" l="1"/>
  <c r="AE782" i="1"/>
  <c r="AB784" i="1"/>
  <c r="AC783" i="1"/>
  <c r="AE783" i="1" l="1"/>
  <c r="AF783" i="1"/>
  <c r="AD782" i="1"/>
  <c r="AB785" i="1"/>
  <c r="AC784" i="1"/>
  <c r="AF784" i="1" s="1"/>
  <c r="AD783" i="1" l="1"/>
  <c r="AE784" i="1"/>
  <c r="AB786" i="1"/>
  <c r="AC785" i="1"/>
  <c r="AE785" i="1" l="1"/>
  <c r="AF785" i="1"/>
  <c r="AD784" i="1"/>
  <c r="AB787" i="1"/>
  <c r="AC786" i="1"/>
  <c r="AF786" i="1" s="1"/>
  <c r="AD785" i="1" l="1"/>
  <c r="AE786" i="1"/>
  <c r="AB788" i="1"/>
  <c r="AC787" i="1"/>
  <c r="AF787" i="1" s="1"/>
  <c r="AD786" i="1" l="1"/>
  <c r="AE787" i="1"/>
  <c r="AB789" i="1"/>
  <c r="AC788" i="1"/>
  <c r="AF788" i="1" s="1"/>
  <c r="AD787" i="1" l="1"/>
  <c r="AE788" i="1"/>
  <c r="AB790" i="1"/>
  <c r="AC789" i="1"/>
  <c r="AF789" i="1" s="1"/>
  <c r="AD788" i="1" l="1"/>
  <c r="AE789" i="1"/>
  <c r="AB791" i="1"/>
  <c r="AC790" i="1"/>
  <c r="AE790" i="1" l="1"/>
  <c r="AF790" i="1"/>
  <c r="AD789" i="1"/>
  <c r="AB792" i="1"/>
  <c r="AC791" i="1"/>
  <c r="AF791" i="1" s="1"/>
  <c r="AD790" i="1" l="1"/>
  <c r="AE791" i="1"/>
  <c r="AB793" i="1"/>
  <c r="AC792" i="1"/>
  <c r="AE792" i="1" l="1"/>
  <c r="AF792" i="1"/>
  <c r="AD791" i="1"/>
  <c r="AB794" i="1"/>
  <c r="AC793" i="1"/>
  <c r="AF793" i="1" s="1"/>
  <c r="AD792" i="1" l="1"/>
  <c r="AE793" i="1"/>
  <c r="AB795" i="1"/>
  <c r="AC794" i="1"/>
  <c r="AF794" i="1" s="1"/>
  <c r="AD793" i="1" l="1"/>
  <c r="AE794" i="1"/>
  <c r="AB796" i="1"/>
  <c r="AC795" i="1"/>
  <c r="AE795" i="1" l="1"/>
  <c r="AF795" i="1"/>
  <c r="AD794" i="1"/>
  <c r="AB797" i="1"/>
  <c r="AC796" i="1"/>
  <c r="AF796" i="1" s="1"/>
  <c r="AD795" i="1" l="1"/>
  <c r="AE796" i="1"/>
  <c r="AB798" i="1"/>
  <c r="AC797" i="1"/>
  <c r="AE797" i="1" l="1"/>
  <c r="AF797" i="1"/>
  <c r="AD796" i="1"/>
  <c r="AB799" i="1"/>
  <c r="AC798" i="1"/>
  <c r="AE798" i="1" l="1"/>
  <c r="AF798" i="1"/>
  <c r="AB800" i="1"/>
  <c r="AC799" i="1"/>
  <c r="AF799" i="1" s="1"/>
  <c r="AD797" i="1"/>
  <c r="AD798" i="1" l="1"/>
  <c r="AE799" i="1"/>
  <c r="AB801" i="1"/>
  <c r="AC800" i="1"/>
  <c r="AF800" i="1" s="1"/>
  <c r="AD799" i="1" l="1"/>
  <c r="AE800" i="1"/>
  <c r="AB802" i="1"/>
  <c r="AC801" i="1"/>
  <c r="AF801" i="1" s="1"/>
  <c r="AD800" i="1" l="1"/>
  <c r="AE801" i="1"/>
  <c r="AB803" i="1"/>
  <c r="AC802" i="1"/>
  <c r="AE802" i="1" l="1"/>
  <c r="AF802" i="1"/>
  <c r="AD801" i="1"/>
  <c r="AB804" i="1"/>
  <c r="AC803" i="1"/>
  <c r="AF803" i="1" s="1"/>
  <c r="AD802" i="1" l="1"/>
  <c r="AE803" i="1"/>
  <c r="AB805" i="1"/>
  <c r="AC804" i="1"/>
  <c r="AE804" i="1" l="1"/>
  <c r="AF804" i="1"/>
  <c r="AD803" i="1"/>
  <c r="AB806" i="1"/>
  <c r="AC805" i="1"/>
  <c r="AF805" i="1" s="1"/>
  <c r="AD804" i="1" l="1"/>
  <c r="AE805" i="1"/>
  <c r="AB807" i="1"/>
  <c r="AC806" i="1"/>
  <c r="AF806" i="1" s="1"/>
  <c r="AD805" i="1" l="1"/>
  <c r="AE806" i="1"/>
  <c r="AB808" i="1"/>
  <c r="AC807" i="1"/>
  <c r="AE807" i="1" l="1"/>
  <c r="AF807" i="1"/>
  <c r="AD806" i="1"/>
  <c r="AB809" i="1"/>
  <c r="AC808" i="1"/>
  <c r="AF808" i="1" s="1"/>
  <c r="AD807" i="1" l="1"/>
  <c r="AE808" i="1"/>
  <c r="AB810" i="1"/>
  <c r="AC809" i="1"/>
  <c r="AE809" i="1" l="1"/>
  <c r="AF809" i="1"/>
  <c r="AD808" i="1"/>
  <c r="AB811" i="1"/>
  <c r="AC810" i="1"/>
  <c r="AF810" i="1" s="1"/>
  <c r="AD809" i="1" l="1"/>
  <c r="AE810" i="1"/>
  <c r="AB812" i="1"/>
  <c r="AC811" i="1"/>
  <c r="AF811" i="1" s="1"/>
  <c r="AD810" i="1" l="1"/>
  <c r="AE811" i="1"/>
  <c r="AB813" i="1"/>
  <c r="AC812" i="1"/>
  <c r="AF812" i="1" s="1"/>
  <c r="AD811" i="1" l="1"/>
  <c r="AE812" i="1"/>
  <c r="AB814" i="1"/>
  <c r="AC813" i="1"/>
  <c r="AF813" i="1" s="1"/>
  <c r="AD812" i="1" l="1"/>
  <c r="AE813" i="1"/>
  <c r="AB815" i="1"/>
  <c r="AC814" i="1"/>
  <c r="AE814" i="1" l="1"/>
  <c r="AF814" i="1"/>
  <c r="AD813" i="1"/>
  <c r="AB816" i="1"/>
  <c r="AC815" i="1"/>
  <c r="AF815" i="1" s="1"/>
  <c r="AD814" i="1" l="1"/>
  <c r="AE815" i="1"/>
  <c r="AB817" i="1"/>
  <c r="AC816" i="1"/>
  <c r="AE816" i="1" l="1"/>
  <c r="AF816" i="1"/>
  <c r="AD815" i="1"/>
  <c r="AB818" i="1"/>
  <c r="AC817" i="1"/>
  <c r="AF817" i="1" s="1"/>
  <c r="AD816" i="1" l="1"/>
  <c r="AE817" i="1"/>
  <c r="AB819" i="1"/>
  <c r="AC818" i="1"/>
  <c r="AF818" i="1" s="1"/>
  <c r="AD817" i="1" l="1"/>
  <c r="AE818" i="1"/>
  <c r="AB820" i="1"/>
  <c r="AC819" i="1"/>
  <c r="AE819" i="1" l="1"/>
  <c r="AF819" i="1"/>
  <c r="AD818" i="1"/>
  <c r="AB821" i="1"/>
  <c r="AC820" i="1"/>
  <c r="AF820" i="1" s="1"/>
  <c r="AD819" i="1" l="1"/>
  <c r="AE820" i="1"/>
  <c r="AB822" i="1"/>
  <c r="AC821" i="1"/>
  <c r="AE821" i="1" l="1"/>
  <c r="AF821" i="1"/>
  <c r="AD820" i="1"/>
  <c r="AB823" i="1"/>
  <c r="AC822" i="1"/>
  <c r="AE822" i="1" l="1"/>
  <c r="AF822" i="1"/>
  <c r="AB824" i="1"/>
  <c r="AC823" i="1"/>
  <c r="AF823" i="1" s="1"/>
  <c r="AD821" i="1"/>
  <c r="AD822" i="1" l="1"/>
  <c r="AE823" i="1"/>
  <c r="AB825" i="1"/>
  <c r="AC824" i="1"/>
  <c r="AF824" i="1" s="1"/>
  <c r="AD823" i="1" l="1"/>
  <c r="AE824" i="1"/>
  <c r="AB826" i="1"/>
  <c r="AC825" i="1"/>
  <c r="AF825" i="1" s="1"/>
  <c r="AD824" i="1" l="1"/>
  <c r="AE825" i="1"/>
  <c r="AB827" i="1"/>
  <c r="AC826" i="1"/>
  <c r="AE826" i="1" l="1"/>
  <c r="AF826" i="1"/>
  <c r="AD825" i="1"/>
  <c r="AB828" i="1"/>
  <c r="AC827" i="1"/>
  <c r="AF827" i="1" s="1"/>
  <c r="AD826" i="1" l="1"/>
  <c r="AE827" i="1"/>
  <c r="AB829" i="1"/>
  <c r="AC828" i="1"/>
  <c r="AE828" i="1" l="1"/>
  <c r="AF828" i="1"/>
  <c r="AD827" i="1"/>
  <c r="AB830" i="1"/>
  <c r="AC829" i="1"/>
  <c r="AF829" i="1" s="1"/>
  <c r="AD828" i="1" l="1"/>
  <c r="AE829" i="1"/>
  <c r="AB831" i="1"/>
  <c r="AC830" i="1"/>
  <c r="AF830" i="1" s="1"/>
  <c r="AD829" i="1" l="1"/>
  <c r="AE830" i="1"/>
  <c r="AB832" i="1"/>
  <c r="AC831" i="1"/>
  <c r="AE831" i="1" l="1"/>
  <c r="AF831" i="1"/>
  <c r="AD830" i="1"/>
  <c r="AB833" i="1"/>
  <c r="AC832" i="1"/>
  <c r="AF832" i="1" s="1"/>
  <c r="AD831" i="1" l="1"/>
  <c r="AE832" i="1"/>
  <c r="AB834" i="1"/>
  <c r="AC833" i="1"/>
  <c r="AE833" i="1" l="1"/>
  <c r="AF833" i="1"/>
  <c r="AD832" i="1"/>
  <c r="AB835" i="1"/>
  <c r="AC834" i="1"/>
  <c r="AF834" i="1" s="1"/>
  <c r="AD833" i="1" l="1"/>
  <c r="AE834" i="1"/>
  <c r="AB836" i="1"/>
  <c r="AC835" i="1"/>
  <c r="AF835" i="1" s="1"/>
  <c r="AD834" i="1" l="1"/>
  <c r="AE835" i="1"/>
  <c r="AB837" i="1"/>
  <c r="AC836" i="1"/>
  <c r="AF836" i="1" s="1"/>
  <c r="AD835" i="1" l="1"/>
  <c r="AE836" i="1"/>
  <c r="AB838" i="1"/>
  <c r="AC837" i="1"/>
  <c r="AF837" i="1" s="1"/>
  <c r="AD836" i="1" l="1"/>
  <c r="AE837" i="1"/>
  <c r="AB839" i="1"/>
  <c r="AC838" i="1"/>
  <c r="AE838" i="1" l="1"/>
  <c r="AF838" i="1"/>
  <c r="AD837" i="1"/>
  <c r="AB840" i="1"/>
  <c r="AC839" i="1"/>
  <c r="AF839" i="1" s="1"/>
  <c r="AD838" i="1" l="1"/>
  <c r="AE839" i="1"/>
  <c r="AB841" i="1"/>
  <c r="AC840" i="1"/>
  <c r="AE840" i="1" l="1"/>
  <c r="AF840" i="1"/>
  <c r="AD839" i="1"/>
  <c r="AB842" i="1"/>
  <c r="AC841" i="1"/>
  <c r="AF841" i="1" s="1"/>
  <c r="AD840" i="1" l="1"/>
  <c r="AE841" i="1"/>
  <c r="AB843" i="1"/>
  <c r="AC842" i="1"/>
  <c r="AF842" i="1" s="1"/>
  <c r="AD841" i="1" l="1"/>
  <c r="AE842" i="1"/>
  <c r="AB844" i="1"/>
  <c r="AC843" i="1"/>
  <c r="AE843" i="1" l="1"/>
  <c r="AF843" i="1"/>
  <c r="AD842" i="1"/>
  <c r="AB845" i="1"/>
  <c r="AC844" i="1"/>
  <c r="AF844" i="1" s="1"/>
  <c r="AD843" i="1" l="1"/>
  <c r="AE844" i="1"/>
  <c r="AB846" i="1"/>
  <c r="AC845" i="1"/>
  <c r="AE845" i="1" l="1"/>
  <c r="AF845" i="1"/>
  <c r="AD844" i="1"/>
  <c r="AB847" i="1"/>
  <c r="AC846" i="1"/>
  <c r="AE846" i="1" l="1"/>
  <c r="AF846" i="1"/>
  <c r="AB848" i="1"/>
  <c r="AC847" i="1"/>
  <c r="AF847" i="1" s="1"/>
  <c r="AD845" i="1"/>
  <c r="AD846" i="1" l="1"/>
  <c r="AE847" i="1"/>
  <c r="AB849" i="1"/>
  <c r="AC848" i="1"/>
  <c r="AF848" i="1" s="1"/>
  <c r="AD847" i="1" l="1"/>
  <c r="AE848" i="1"/>
  <c r="AB850" i="1"/>
  <c r="AC849" i="1"/>
  <c r="AF849" i="1" s="1"/>
  <c r="AD848" i="1" l="1"/>
  <c r="AE849" i="1"/>
  <c r="AB851" i="1"/>
  <c r="AC850" i="1"/>
  <c r="AE850" i="1" l="1"/>
  <c r="AF850" i="1"/>
  <c r="AD849" i="1"/>
  <c r="AB852" i="1"/>
  <c r="AC851" i="1"/>
  <c r="AF851" i="1" s="1"/>
  <c r="AD850" i="1" l="1"/>
  <c r="AE851" i="1"/>
  <c r="AB853" i="1"/>
  <c r="AC852" i="1"/>
  <c r="AE852" i="1" l="1"/>
  <c r="AF852" i="1"/>
  <c r="AD851" i="1"/>
  <c r="AB854" i="1"/>
  <c r="AC853" i="1"/>
  <c r="AF853" i="1" s="1"/>
  <c r="AD852" i="1" l="1"/>
  <c r="AE853" i="1"/>
  <c r="AB855" i="1"/>
  <c r="AC854" i="1"/>
  <c r="AF854" i="1" s="1"/>
  <c r="AD853" i="1" l="1"/>
  <c r="AE854" i="1"/>
  <c r="AB856" i="1"/>
  <c r="AC855" i="1"/>
  <c r="AE855" i="1" l="1"/>
  <c r="AF855" i="1"/>
  <c r="AD854" i="1"/>
  <c r="AB857" i="1"/>
  <c r="AC856" i="1"/>
  <c r="AF856" i="1" s="1"/>
  <c r="AD855" i="1" l="1"/>
  <c r="AE856" i="1"/>
  <c r="AB858" i="1"/>
  <c r="AC857" i="1"/>
  <c r="AE857" i="1" l="1"/>
  <c r="AF857" i="1"/>
  <c r="AD856" i="1"/>
  <c r="AB859" i="1"/>
  <c r="AC858" i="1"/>
  <c r="AF858" i="1" s="1"/>
  <c r="AD857" i="1" l="1"/>
  <c r="AE858" i="1"/>
  <c r="AB860" i="1"/>
  <c r="AC859" i="1"/>
  <c r="AF859" i="1" s="1"/>
  <c r="AD858" i="1" l="1"/>
  <c r="AE859" i="1"/>
  <c r="AB861" i="1"/>
  <c r="AC860" i="1"/>
  <c r="AF860" i="1" s="1"/>
  <c r="AD859" i="1" l="1"/>
  <c r="AE860" i="1"/>
  <c r="AB862" i="1"/>
  <c r="AC861" i="1"/>
  <c r="AF861" i="1" s="1"/>
  <c r="AD860" i="1" l="1"/>
  <c r="AE861" i="1"/>
  <c r="AB863" i="1"/>
  <c r="AC862" i="1"/>
  <c r="AE862" i="1" l="1"/>
  <c r="AF862" i="1"/>
  <c r="AD861" i="1"/>
  <c r="AB864" i="1"/>
  <c r="AC863" i="1"/>
  <c r="AF863" i="1" s="1"/>
  <c r="AD862" i="1" l="1"/>
  <c r="AE863" i="1"/>
  <c r="AB865" i="1"/>
  <c r="AC864" i="1"/>
  <c r="AE864" i="1" l="1"/>
  <c r="AF864" i="1"/>
  <c r="AD863" i="1"/>
  <c r="AB866" i="1"/>
  <c r="AC865" i="1"/>
  <c r="AF865" i="1" s="1"/>
  <c r="AD864" i="1" l="1"/>
  <c r="AE865" i="1"/>
  <c r="AB867" i="1"/>
  <c r="AC866" i="1"/>
  <c r="AF866" i="1" s="1"/>
  <c r="AD865" i="1" l="1"/>
  <c r="AE866" i="1"/>
  <c r="AB868" i="1"/>
  <c r="AC867" i="1"/>
  <c r="AE867" i="1" l="1"/>
  <c r="AF867" i="1"/>
  <c r="AD866" i="1"/>
  <c r="AB869" i="1"/>
  <c r="AC868" i="1"/>
  <c r="AF868" i="1" s="1"/>
  <c r="AD867" i="1" l="1"/>
  <c r="AE868" i="1"/>
  <c r="AB870" i="1"/>
  <c r="AC869" i="1"/>
  <c r="AE869" i="1" l="1"/>
  <c r="AF869" i="1"/>
  <c r="AD868" i="1"/>
  <c r="AB871" i="1"/>
  <c r="AC870" i="1"/>
  <c r="AE870" i="1" l="1"/>
  <c r="AF870" i="1"/>
  <c r="AB872" i="1"/>
  <c r="AC871" i="1"/>
  <c r="AF871" i="1" s="1"/>
  <c r="AD869" i="1"/>
  <c r="AD870" i="1" l="1"/>
  <c r="AE871" i="1"/>
  <c r="AB873" i="1"/>
  <c r="AC872" i="1"/>
  <c r="AF872" i="1" s="1"/>
  <c r="AD871" i="1" l="1"/>
  <c r="AE872" i="1"/>
  <c r="AB874" i="1"/>
  <c r="AC873" i="1"/>
  <c r="AF873" i="1" s="1"/>
  <c r="AD872" i="1" l="1"/>
  <c r="AE873" i="1"/>
  <c r="AB875" i="1"/>
  <c r="AC874" i="1"/>
  <c r="AE874" i="1" l="1"/>
  <c r="AF874" i="1"/>
  <c r="AD873" i="1"/>
  <c r="AB876" i="1"/>
  <c r="AC875" i="1"/>
  <c r="AF875" i="1" s="1"/>
  <c r="AD874" i="1" l="1"/>
  <c r="AE875" i="1"/>
  <c r="AB877" i="1"/>
  <c r="AC876" i="1"/>
  <c r="AE876" i="1" l="1"/>
  <c r="AF876" i="1"/>
  <c r="AD875" i="1"/>
  <c r="AB878" i="1"/>
  <c r="AC877" i="1"/>
  <c r="AF877" i="1" s="1"/>
  <c r="AD876" i="1" l="1"/>
  <c r="AE877" i="1"/>
  <c r="AB879" i="1"/>
  <c r="AC878" i="1"/>
  <c r="AF878" i="1" s="1"/>
  <c r="AD877" i="1" l="1"/>
  <c r="AE878" i="1"/>
  <c r="AB880" i="1"/>
  <c r="AC879" i="1"/>
  <c r="AE879" i="1" l="1"/>
  <c r="AF879" i="1"/>
  <c r="AD878" i="1"/>
  <c r="AB881" i="1"/>
  <c r="AC880" i="1"/>
  <c r="AF880" i="1" s="1"/>
  <c r="AD879" i="1" l="1"/>
  <c r="AE880" i="1"/>
  <c r="AB882" i="1"/>
  <c r="AC881" i="1"/>
  <c r="AE881" i="1" l="1"/>
  <c r="AF881" i="1"/>
  <c r="AD880" i="1"/>
  <c r="AB883" i="1"/>
  <c r="AC882" i="1"/>
  <c r="AF882" i="1" s="1"/>
  <c r="AD881" i="1" l="1"/>
  <c r="AE882" i="1"/>
  <c r="AB884" i="1"/>
  <c r="AC883" i="1"/>
  <c r="AF883" i="1" s="1"/>
  <c r="AD882" i="1" l="1"/>
  <c r="AE883" i="1"/>
  <c r="AB885" i="1"/>
  <c r="AC884" i="1"/>
  <c r="AF884" i="1" s="1"/>
  <c r="AD883" i="1" l="1"/>
  <c r="AE884" i="1"/>
  <c r="AB886" i="1"/>
  <c r="AC885" i="1"/>
  <c r="AF885" i="1" s="1"/>
  <c r="AD884" i="1" l="1"/>
  <c r="AE885" i="1"/>
  <c r="AB887" i="1"/>
  <c r="AC886" i="1"/>
  <c r="AE886" i="1" l="1"/>
  <c r="AF886" i="1"/>
  <c r="AD885" i="1"/>
  <c r="AB888" i="1"/>
  <c r="AC887" i="1"/>
  <c r="AF887" i="1" s="1"/>
  <c r="AD886" i="1" l="1"/>
  <c r="AE887" i="1"/>
  <c r="AB889" i="1"/>
  <c r="AC888" i="1"/>
  <c r="AE888" i="1" l="1"/>
  <c r="AF888" i="1"/>
  <c r="AD887" i="1"/>
  <c r="AB890" i="1"/>
  <c r="AC889" i="1"/>
  <c r="AF889" i="1" s="1"/>
  <c r="AD888" i="1" l="1"/>
  <c r="AE889" i="1"/>
  <c r="AB891" i="1"/>
  <c r="AC890" i="1"/>
  <c r="AF890" i="1" s="1"/>
  <c r="AD889" i="1" l="1"/>
  <c r="AE890" i="1"/>
  <c r="AB892" i="1"/>
  <c r="AC891" i="1"/>
  <c r="AE891" i="1" l="1"/>
  <c r="AF891" i="1"/>
  <c r="AD890" i="1"/>
  <c r="AB893" i="1"/>
  <c r="AC892" i="1"/>
  <c r="AF892" i="1" s="1"/>
  <c r="AD891" i="1" l="1"/>
  <c r="AE892" i="1"/>
  <c r="AB894" i="1"/>
  <c r="AC893" i="1"/>
  <c r="AE893" i="1" l="1"/>
  <c r="AF893" i="1"/>
  <c r="AD892" i="1"/>
  <c r="AB895" i="1"/>
  <c r="AC894" i="1"/>
  <c r="AE894" i="1" l="1"/>
  <c r="AF894" i="1"/>
  <c r="AB896" i="1"/>
  <c r="AC895" i="1"/>
  <c r="AF895" i="1" s="1"/>
  <c r="AD893" i="1"/>
  <c r="AD894" i="1" l="1"/>
  <c r="AE895" i="1"/>
  <c r="AB897" i="1"/>
  <c r="AC896" i="1"/>
  <c r="AF896" i="1" s="1"/>
  <c r="AD895" i="1" l="1"/>
  <c r="AE896" i="1"/>
  <c r="AB898" i="1"/>
  <c r="AC897" i="1"/>
  <c r="AF897" i="1" s="1"/>
  <c r="AD896" i="1" l="1"/>
  <c r="AE897" i="1"/>
  <c r="AB899" i="1"/>
  <c r="AC898" i="1"/>
  <c r="AE898" i="1" l="1"/>
  <c r="AF898" i="1"/>
  <c r="AD897" i="1"/>
  <c r="AB900" i="1"/>
  <c r="AC899" i="1"/>
  <c r="AF899" i="1" s="1"/>
  <c r="AD898" i="1" l="1"/>
  <c r="AE899" i="1"/>
  <c r="AB901" i="1"/>
  <c r="AC900" i="1"/>
  <c r="AE900" i="1" l="1"/>
  <c r="AF900" i="1"/>
  <c r="AD899" i="1"/>
  <c r="AB902" i="1"/>
  <c r="AC901" i="1"/>
  <c r="AF901" i="1" s="1"/>
  <c r="AD900" i="1" l="1"/>
  <c r="AE901" i="1"/>
  <c r="AB903" i="1"/>
  <c r="AC902" i="1"/>
  <c r="AF902" i="1" s="1"/>
  <c r="AD901" i="1" l="1"/>
  <c r="AE902" i="1"/>
  <c r="AB904" i="1"/>
  <c r="AC903" i="1"/>
  <c r="AE903" i="1" l="1"/>
  <c r="AF903" i="1"/>
  <c r="AD902" i="1"/>
  <c r="AB905" i="1"/>
  <c r="AC904" i="1"/>
  <c r="AF904" i="1" s="1"/>
  <c r="AD903" i="1" l="1"/>
  <c r="AE904" i="1"/>
  <c r="AB906" i="1"/>
  <c r="AC905" i="1"/>
  <c r="AE905" i="1" l="1"/>
  <c r="AF905" i="1"/>
  <c r="AD904" i="1"/>
  <c r="AB907" i="1"/>
  <c r="AC906" i="1"/>
  <c r="AF906" i="1" s="1"/>
  <c r="AD905" i="1" l="1"/>
  <c r="AE906" i="1"/>
  <c r="AB908" i="1"/>
  <c r="AC907" i="1"/>
  <c r="AF907" i="1" s="1"/>
  <c r="AD906" i="1" l="1"/>
  <c r="AE907" i="1"/>
  <c r="AB909" i="1"/>
  <c r="AC908" i="1"/>
  <c r="AF908" i="1" s="1"/>
  <c r="AD907" i="1" l="1"/>
  <c r="AE908" i="1"/>
  <c r="AB910" i="1"/>
  <c r="AC909" i="1"/>
  <c r="AF909" i="1" s="1"/>
  <c r="AD908" i="1" l="1"/>
  <c r="AE909" i="1"/>
  <c r="AB911" i="1"/>
  <c r="AC910" i="1"/>
  <c r="AE910" i="1" l="1"/>
  <c r="AF910" i="1"/>
  <c r="AD909" i="1"/>
  <c r="AB912" i="1"/>
  <c r="AC911" i="1"/>
  <c r="AF911" i="1" s="1"/>
  <c r="AD910" i="1" l="1"/>
  <c r="AE911" i="1"/>
  <c r="AB913" i="1"/>
  <c r="AC912" i="1"/>
  <c r="AE912" i="1" l="1"/>
  <c r="AF912" i="1"/>
  <c r="AD911" i="1"/>
  <c r="AB914" i="1"/>
  <c r="AC913" i="1"/>
  <c r="AF913" i="1" s="1"/>
  <c r="AD912" i="1" l="1"/>
  <c r="AE913" i="1"/>
  <c r="AB915" i="1"/>
  <c r="AC914" i="1"/>
  <c r="AF914" i="1" s="1"/>
  <c r="AD913" i="1" l="1"/>
  <c r="AE914" i="1"/>
  <c r="AB916" i="1"/>
  <c r="AC915" i="1"/>
  <c r="AE915" i="1" l="1"/>
  <c r="AF915" i="1"/>
  <c r="AD914" i="1"/>
  <c r="AB917" i="1"/>
  <c r="AC916" i="1"/>
  <c r="AF916" i="1" s="1"/>
  <c r="AD915" i="1" l="1"/>
  <c r="AE916" i="1"/>
  <c r="AB918" i="1"/>
  <c r="AC917" i="1"/>
  <c r="AE917" i="1" l="1"/>
  <c r="AF917" i="1"/>
  <c r="AD916" i="1"/>
  <c r="AB919" i="1"/>
  <c r="AC918" i="1"/>
  <c r="AE918" i="1" l="1"/>
  <c r="AF918" i="1"/>
  <c r="AB920" i="1"/>
  <c r="AC919" i="1"/>
  <c r="AF919" i="1" s="1"/>
  <c r="AD917" i="1"/>
  <c r="AD918" i="1" l="1"/>
  <c r="AE919" i="1"/>
  <c r="AB921" i="1"/>
  <c r="AC920" i="1"/>
  <c r="AF920" i="1" s="1"/>
  <c r="AD919" i="1" l="1"/>
  <c r="AE920" i="1"/>
  <c r="AB922" i="1"/>
  <c r="AC921" i="1"/>
  <c r="AF921" i="1" s="1"/>
  <c r="AD920" i="1" l="1"/>
  <c r="AE921" i="1"/>
  <c r="AB923" i="1"/>
  <c r="AC922" i="1"/>
  <c r="AE922" i="1" l="1"/>
  <c r="AF922" i="1"/>
  <c r="AD921" i="1"/>
  <c r="AB924" i="1"/>
  <c r="AC923" i="1"/>
  <c r="AF923" i="1" s="1"/>
  <c r="AD922" i="1" l="1"/>
  <c r="AE923" i="1"/>
  <c r="AB925" i="1"/>
  <c r="AC924" i="1"/>
  <c r="AE924" i="1" l="1"/>
  <c r="AF924" i="1"/>
  <c r="AD923" i="1"/>
  <c r="AB926" i="1"/>
  <c r="AC925" i="1"/>
  <c r="AF925" i="1" s="1"/>
  <c r="AD924" i="1" l="1"/>
  <c r="AE925" i="1"/>
  <c r="AB927" i="1"/>
  <c r="AC926" i="1"/>
  <c r="AF926" i="1" s="1"/>
  <c r="AD925" i="1" l="1"/>
  <c r="AE926" i="1"/>
  <c r="AB928" i="1"/>
  <c r="AC927" i="1"/>
  <c r="AE927" i="1" l="1"/>
  <c r="AF927" i="1"/>
  <c r="AD926" i="1"/>
  <c r="AB929" i="1"/>
  <c r="AC928" i="1"/>
  <c r="AF928" i="1" s="1"/>
  <c r="AD927" i="1" l="1"/>
  <c r="AE928" i="1"/>
  <c r="AB930" i="1"/>
  <c r="AC929" i="1"/>
  <c r="AE929" i="1" l="1"/>
  <c r="AF929" i="1"/>
  <c r="AD928" i="1"/>
  <c r="AB931" i="1"/>
  <c r="AC930" i="1"/>
  <c r="AF930" i="1" s="1"/>
  <c r="AD929" i="1" l="1"/>
  <c r="AE930" i="1"/>
  <c r="AB932" i="1"/>
  <c r="AC931" i="1"/>
  <c r="AF931" i="1" s="1"/>
  <c r="AD930" i="1" l="1"/>
  <c r="AE931" i="1"/>
  <c r="AB933" i="1"/>
  <c r="AC932" i="1"/>
  <c r="AF932" i="1" s="1"/>
  <c r="AD931" i="1" l="1"/>
  <c r="AE932" i="1"/>
  <c r="AB934" i="1"/>
  <c r="AC933" i="1"/>
  <c r="AF933" i="1" s="1"/>
  <c r="AD932" i="1" l="1"/>
  <c r="AE933" i="1"/>
  <c r="AB935" i="1"/>
  <c r="AC934" i="1"/>
  <c r="AE934" i="1" l="1"/>
  <c r="AF934" i="1"/>
  <c r="AD933" i="1"/>
  <c r="AB936" i="1"/>
  <c r="AC935" i="1"/>
  <c r="AF935" i="1" s="1"/>
  <c r="AD934" i="1" l="1"/>
  <c r="AE935" i="1"/>
  <c r="AB937" i="1"/>
  <c r="AC936" i="1"/>
  <c r="AE936" i="1" l="1"/>
  <c r="AF936" i="1"/>
  <c r="AD935" i="1"/>
  <c r="AB938" i="1"/>
  <c r="AC937" i="1"/>
  <c r="AF937" i="1" s="1"/>
  <c r="AD936" i="1" l="1"/>
  <c r="AE937" i="1"/>
  <c r="AB939" i="1"/>
  <c r="AC938" i="1"/>
  <c r="AF938" i="1" s="1"/>
  <c r="AD937" i="1" l="1"/>
  <c r="AE938" i="1"/>
  <c r="AB940" i="1"/>
  <c r="AC939" i="1"/>
  <c r="AE939" i="1" l="1"/>
  <c r="AF939" i="1"/>
  <c r="AD938" i="1"/>
  <c r="AB941" i="1"/>
  <c r="AC940" i="1"/>
  <c r="AF940" i="1" s="1"/>
  <c r="AD939" i="1" l="1"/>
  <c r="AE940" i="1"/>
  <c r="AB942" i="1"/>
  <c r="AC941" i="1"/>
  <c r="AE941" i="1" l="1"/>
  <c r="AF941" i="1"/>
  <c r="AD940" i="1"/>
  <c r="AB943" i="1"/>
  <c r="AC942" i="1"/>
  <c r="AE942" i="1" l="1"/>
  <c r="AF942" i="1"/>
  <c r="AB944" i="1"/>
  <c r="AC943" i="1"/>
  <c r="AF943" i="1" s="1"/>
  <c r="AD941" i="1"/>
  <c r="AD942" i="1" l="1"/>
  <c r="AE943" i="1"/>
  <c r="AB945" i="1"/>
  <c r="AC944" i="1"/>
  <c r="AF944" i="1" s="1"/>
  <c r="AD943" i="1" l="1"/>
  <c r="AE944" i="1"/>
  <c r="AB946" i="1"/>
  <c r="AC945" i="1"/>
  <c r="AF945" i="1" s="1"/>
  <c r="AD944" i="1" l="1"/>
  <c r="AE945" i="1"/>
  <c r="AB947" i="1"/>
  <c r="AC946" i="1"/>
  <c r="AE946" i="1" l="1"/>
  <c r="AF946" i="1"/>
  <c r="AD945" i="1"/>
  <c r="AB948" i="1"/>
  <c r="AC947" i="1"/>
  <c r="AF947" i="1" s="1"/>
  <c r="AD946" i="1" l="1"/>
  <c r="AE947" i="1"/>
  <c r="AB949" i="1"/>
  <c r="AC948" i="1"/>
  <c r="AE948" i="1" l="1"/>
  <c r="AF948" i="1"/>
  <c r="AD947" i="1"/>
  <c r="AB950" i="1"/>
  <c r="AC949" i="1"/>
  <c r="AF949" i="1" s="1"/>
  <c r="AD948" i="1" l="1"/>
  <c r="AE949" i="1"/>
  <c r="AB951" i="1"/>
  <c r="AC950" i="1"/>
  <c r="AF950" i="1" s="1"/>
  <c r="AD949" i="1" l="1"/>
  <c r="AE950" i="1"/>
  <c r="AB952" i="1"/>
  <c r="AC951" i="1"/>
  <c r="AE951" i="1" l="1"/>
  <c r="AF951" i="1"/>
  <c r="AD950" i="1"/>
  <c r="AB953" i="1"/>
  <c r="AC952" i="1"/>
  <c r="AF952" i="1" s="1"/>
  <c r="AD951" i="1" l="1"/>
  <c r="AE952" i="1"/>
  <c r="AB954" i="1"/>
  <c r="AC953" i="1"/>
  <c r="AE953" i="1" l="1"/>
  <c r="AF953" i="1"/>
  <c r="AD952" i="1"/>
  <c r="AB955" i="1"/>
  <c r="AC954" i="1"/>
  <c r="AF954" i="1" s="1"/>
  <c r="AD953" i="1" l="1"/>
  <c r="AE954" i="1"/>
  <c r="AB956" i="1"/>
  <c r="AC955" i="1"/>
  <c r="AF955" i="1" s="1"/>
  <c r="AD954" i="1" l="1"/>
  <c r="AE955" i="1"/>
  <c r="AB957" i="1"/>
  <c r="AC956" i="1"/>
  <c r="AF956" i="1" s="1"/>
  <c r="AD955" i="1" l="1"/>
  <c r="AE956" i="1"/>
  <c r="AB958" i="1"/>
  <c r="AC957" i="1"/>
  <c r="AF957" i="1" s="1"/>
  <c r="AD956" i="1" l="1"/>
  <c r="AE957" i="1"/>
  <c r="AB959" i="1"/>
  <c r="AC958" i="1"/>
  <c r="AE958" i="1" l="1"/>
  <c r="AF958" i="1"/>
  <c r="AD957" i="1"/>
  <c r="AB960" i="1"/>
  <c r="AC959" i="1"/>
  <c r="AF959" i="1" s="1"/>
  <c r="AD958" i="1" l="1"/>
  <c r="AE959" i="1"/>
  <c r="AB961" i="1"/>
  <c r="AC960" i="1"/>
  <c r="AE960" i="1" l="1"/>
  <c r="AF960" i="1"/>
  <c r="AD959" i="1"/>
  <c r="AB962" i="1"/>
  <c r="AC961" i="1"/>
  <c r="AF961" i="1" s="1"/>
  <c r="AD960" i="1" l="1"/>
  <c r="AE961" i="1"/>
  <c r="AB963" i="1"/>
  <c r="AC962" i="1"/>
  <c r="AF962" i="1" s="1"/>
  <c r="AD961" i="1" l="1"/>
  <c r="AE962" i="1"/>
  <c r="AB964" i="1"/>
  <c r="AC963" i="1"/>
  <c r="AE963" i="1" l="1"/>
  <c r="AF963" i="1"/>
  <c r="AD962" i="1"/>
  <c r="AB965" i="1"/>
  <c r="AC964" i="1"/>
  <c r="AF964" i="1" s="1"/>
  <c r="AD963" i="1" l="1"/>
  <c r="AE964" i="1"/>
  <c r="AB966" i="1"/>
  <c r="AC965" i="1"/>
  <c r="AE965" i="1" l="1"/>
  <c r="AF965" i="1"/>
  <c r="AD964" i="1"/>
  <c r="AB967" i="1"/>
  <c r="AC966" i="1"/>
  <c r="AE966" i="1" l="1"/>
  <c r="AF966" i="1"/>
  <c r="AB968" i="1"/>
  <c r="AC967" i="1"/>
  <c r="AF967" i="1" s="1"/>
  <c r="AD965" i="1"/>
  <c r="AD966" i="1" l="1"/>
  <c r="AE967" i="1"/>
  <c r="AB969" i="1"/>
  <c r="AC968" i="1"/>
  <c r="AF968" i="1" s="1"/>
  <c r="AD967" i="1" l="1"/>
  <c r="AE968" i="1"/>
  <c r="AB970" i="1"/>
  <c r="AC969" i="1"/>
  <c r="AF969" i="1" s="1"/>
  <c r="AD968" i="1" l="1"/>
  <c r="AE969" i="1"/>
  <c r="AB971" i="1"/>
  <c r="AC970" i="1"/>
  <c r="AE970" i="1" l="1"/>
  <c r="AF970" i="1"/>
  <c r="AD969" i="1"/>
  <c r="AB972" i="1"/>
  <c r="AC971" i="1"/>
  <c r="AF971" i="1" s="1"/>
  <c r="AD970" i="1" l="1"/>
  <c r="AE971" i="1"/>
  <c r="AB973" i="1"/>
  <c r="AC972" i="1"/>
  <c r="AE972" i="1" l="1"/>
  <c r="AF972" i="1"/>
  <c r="AD971" i="1"/>
  <c r="AB974" i="1"/>
  <c r="AC973" i="1"/>
  <c r="AF973" i="1" s="1"/>
  <c r="AD972" i="1" l="1"/>
  <c r="AE973" i="1"/>
  <c r="AB975" i="1"/>
  <c r="AC974" i="1"/>
  <c r="AF974" i="1" s="1"/>
  <c r="AD973" i="1" l="1"/>
  <c r="AE974" i="1"/>
  <c r="AB976" i="1"/>
  <c r="AC975" i="1"/>
  <c r="AE975" i="1" l="1"/>
  <c r="AF975" i="1"/>
  <c r="AD974" i="1"/>
  <c r="AB977" i="1"/>
  <c r="AC976" i="1"/>
  <c r="AF976" i="1" s="1"/>
  <c r="AD975" i="1" l="1"/>
  <c r="AE976" i="1"/>
  <c r="AB978" i="1"/>
  <c r="AC977" i="1"/>
  <c r="AE977" i="1" l="1"/>
  <c r="AF977" i="1"/>
  <c r="AD976" i="1"/>
  <c r="AB979" i="1"/>
  <c r="AC978" i="1"/>
  <c r="AF978" i="1" s="1"/>
  <c r="AD977" i="1" l="1"/>
  <c r="AE978" i="1"/>
  <c r="AB980" i="1"/>
  <c r="AC979" i="1"/>
  <c r="AF979" i="1" s="1"/>
  <c r="AD978" i="1" l="1"/>
  <c r="AE979" i="1"/>
  <c r="AB981" i="1"/>
  <c r="AC980" i="1"/>
  <c r="AF980" i="1" s="1"/>
  <c r="AD979" i="1" l="1"/>
  <c r="AE980" i="1"/>
  <c r="AB982" i="1"/>
  <c r="AC981" i="1"/>
  <c r="AF981" i="1" s="1"/>
  <c r="AD980" i="1" l="1"/>
  <c r="AE981" i="1"/>
  <c r="AB983" i="1"/>
  <c r="AC982" i="1"/>
  <c r="AE982" i="1" l="1"/>
  <c r="AF982" i="1"/>
  <c r="AD981" i="1"/>
  <c r="AB984" i="1"/>
  <c r="AC983" i="1"/>
  <c r="AF983" i="1" s="1"/>
  <c r="AD982" i="1" l="1"/>
  <c r="AE983" i="1"/>
  <c r="AB985" i="1"/>
  <c r="AC984" i="1"/>
  <c r="AE984" i="1" l="1"/>
  <c r="AF984" i="1"/>
  <c r="AD983" i="1"/>
  <c r="AB986" i="1"/>
  <c r="AC985" i="1"/>
  <c r="AF985" i="1" s="1"/>
  <c r="AD984" i="1" l="1"/>
  <c r="AE985" i="1"/>
  <c r="AB987" i="1"/>
  <c r="AC986" i="1"/>
  <c r="AF986" i="1" s="1"/>
  <c r="AD985" i="1" l="1"/>
  <c r="AE986" i="1"/>
  <c r="AB988" i="1"/>
  <c r="AC987" i="1"/>
  <c r="AE987" i="1" l="1"/>
  <c r="AF987" i="1"/>
  <c r="AD986" i="1"/>
  <c r="AB989" i="1"/>
  <c r="AC988" i="1"/>
  <c r="AF988" i="1" s="1"/>
  <c r="AD987" i="1" l="1"/>
  <c r="AE988" i="1"/>
  <c r="AB990" i="1"/>
  <c r="AC989" i="1"/>
  <c r="AE989" i="1" l="1"/>
  <c r="AF989" i="1"/>
  <c r="AD988" i="1"/>
  <c r="AB991" i="1"/>
  <c r="AC990" i="1"/>
  <c r="AE990" i="1" l="1"/>
  <c r="AF990" i="1"/>
  <c r="AB992" i="1"/>
  <c r="AC991" i="1"/>
  <c r="AF991" i="1" s="1"/>
  <c r="AD989" i="1"/>
  <c r="AD990" i="1" l="1"/>
  <c r="AE991" i="1"/>
  <c r="AB993" i="1"/>
  <c r="AC992" i="1"/>
  <c r="AF992" i="1" s="1"/>
  <c r="AD991" i="1" l="1"/>
  <c r="AE992" i="1"/>
  <c r="AB994" i="1"/>
  <c r="AC993" i="1"/>
  <c r="AF993" i="1" s="1"/>
  <c r="AD992" i="1" l="1"/>
  <c r="AE993" i="1"/>
  <c r="AB995" i="1"/>
  <c r="AC994" i="1"/>
  <c r="AE994" i="1" l="1"/>
  <c r="AF994" i="1"/>
  <c r="AD993" i="1"/>
  <c r="AB996" i="1"/>
  <c r="AC995" i="1"/>
  <c r="AF995" i="1" s="1"/>
  <c r="AD994" i="1" l="1"/>
  <c r="AE995" i="1"/>
  <c r="AB997" i="1"/>
  <c r="AC996" i="1"/>
  <c r="AE996" i="1" l="1"/>
  <c r="AF996" i="1"/>
  <c r="AD995" i="1"/>
  <c r="AB998" i="1"/>
  <c r="AC997" i="1"/>
  <c r="AF997" i="1" s="1"/>
  <c r="AD996" i="1" l="1"/>
  <c r="AE997" i="1"/>
  <c r="AB999" i="1"/>
  <c r="AC998" i="1"/>
  <c r="AF998" i="1" s="1"/>
  <c r="AD997" i="1" l="1"/>
  <c r="AE998" i="1"/>
  <c r="AB1000" i="1"/>
  <c r="AC999" i="1"/>
  <c r="AE999" i="1" l="1"/>
  <c r="AF999" i="1"/>
  <c r="AD998" i="1"/>
  <c r="AB1001" i="1"/>
  <c r="AC1000" i="1"/>
  <c r="AF1000" i="1" s="1"/>
  <c r="AD999" i="1" l="1"/>
  <c r="AE1000" i="1"/>
  <c r="AB1002" i="1"/>
  <c r="AC1001" i="1"/>
  <c r="AE1001" i="1" l="1"/>
  <c r="AF1001" i="1"/>
  <c r="AD1000" i="1"/>
  <c r="AB1003" i="1"/>
  <c r="AC1002" i="1"/>
  <c r="AF1002" i="1" s="1"/>
  <c r="AD1001" i="1" l="1"/>
  <c r="AE1002" i="1"/>
  <c r="AB1004" i="1"/>
  <c r="AC1003" i="1"/>
  <c r="AF1003" i="1" s="1"/>
  <c r="AD1002" i="1" l="1"/>
  <c r="AE1003" i="1"/>
  <c r="AB1005" i="1"/>
  <c r="AC1004" i="1"/>
  <c r="AF1004" i="1" s="1"/>
  <c r="AD1003" i="1" l="1"/>
  <c r="AE1004" i="1"/>
  <c r="AB1006" i="1"/>
  <c r="AC1005" i="1"/>
  <c r="AF1005" i="1" s="1"/>
  <c r="AD1004" i="1" l="1"/>
  <c r="AE1005" i="1"/>
  <c r="AB1007" i="1"/>
  <c r="AC1006" i="1"/>
  <c r="AE1006" i="1" l="1"/>
  <c r="AF1006" i="1"/>
  <c r="AD1005" i="1"/>
  <c r="AB1008" i="1"/>
  <c r="AC1007" i="1"/>
  <c r="AF1007" i="1" s="1"/>
  <c r="AD1006" i="1" l="1"/>
  <c r="AE1007" i="1"/>
  <c r="AB1009" i="1"/>
  <c r="AC1008" i="1"/>
  <c r="AE1008" i="1" l="1"/>
  <c r="AF1008" i="1"/>
  <c r="AD1007" i="1"/>
  <c r="AB1010" i="1"/>
  <c r="AC1009" i="1"/>
  <c r="AE1009" i="1" l="1"/>
  <c r="AF1009" i="1"/>
  <c r="AB1011" i="1"/>
  <c r="AC1010" i="1"/>
  <c r="AF1010" i="1" s="1"/>
  <c r="AD1008" i="1"/>
  <c r="AD1009" i="1" l="1"/>
  <c r="AE1010" i="1"/>
  <c r="AB1012" i="1"/>
  <c r="AC1011" i="1"/>
  <c r="AE1011" i="1" l="1"/>
  <c r="AF1011" i="1"/>
  <c r="AD1010" i="1"/>
  <c r="AB1013" i="1"/>
  <c r="AC1012" i="1"/>
  <c r="AF1012" i="1" s="1"/>
  <c r="AD1011" i="1" l="1"/>
  <c r="AE1012" i="1"/>
  <c r="AB1014" i="1"/>
  <c r="AC1013" i="1"/>
  <c r="AE1013" i="1" l="1"/>
  <c r="AF1013" i="1"/>
  <c r="AD1012" i="1"/>
  <c r="AB1015" i="1"/>
  <c r="AC1014" i="1"/>
  <c r="AE1014" i="1" l="1"/>
  <c r="AF1014" i="1"/>
  <c r="AB1016" i="1"/>
  <c r="AC1015" i="1"/>
  <c r="AF1015" i="1" s="1"/>
  <c r="AD1013" i="1"/>
  <c r="AD1014" i="1" l="1"/>
  <c r="AE1015" i="1"/>
  <c r="AB1017" i="1"/>
  <c r="AC1016" i="1"/>
  <c r="AF1016" i="1" s="1"/>
  <c r="AD1015" i="1" l="1"/>
  <c r="AE1016" i="1"/>
  <c r="AB1018" i="1"/>
  <c r="AC1017" i="1"/>
  <c r="AF1017" i="1" s="1"/>
  <c r="AD1016" i="1" l="1"/>
  <c r="AE1017" i="1"/>
  <c r="AB1019" i="1"/>
  <c r="AC1018" i="1"/>
  <c r="AE1018" i="1" l="1"/>
  <c r="AF1018" i="1"/>
  <c r="AD1017" i="1"/>
  <c r="AB1020" i="1"/>
  <c r="AC1019" i="1"/>
  <c r="AF1019" i="1" s="1"/>
  <c r="AD1018" i="1" l="1"/>
  <c r="AE1019" i="1"/>
  <c r="AB1021" i="1"/>
  <c r="AC1020" i="1"/>
  <c r="AE1020" i="1" l="1"/>
  <c r="AF1020" i="1"/>
  <c r="AD1019" i="1"/>
  <c r="AB1022" i="1"/>
  <c r="AC1021" i="1"/>
  <c r="AE1021" i="1" l="1"/>
  <c r="AF1021" i="1"/>
  <c r="AB1023" i="1"/>
  <c r="AC1022" i="1"/>
  <c r="AF1022" i="1" s="1"/>
  <c r="AD1020" i="1"/>
  <c r="AD1021" i="1" l="1"/>
  <c r="AE1022" i="1"/>
  <c r="AB1024" i="1"/>
  <c r="AC1023" i="1"/>
  <c r="AE1023" i="1" l="1"/>
  <c r="AF1023" i="1"/>
  <c r="AD1022" i="1"/>
  <c r="AB1025" i="1"/>
  <c r="AC1024" i="1"/>
  <c r="AE1024" i="1" l="1"/>
  <c r="AF1024" i="1"/>
  <c r="AB1026" i="1"/>
  <c r="AC1025" i="1"/>
  <c r="AD1023" i="1"/>
  <c r="AE1025" i="1" l="1"/>
  <c r="AF1025" i="1"/>
  <c r="AB1027" i="1"/>
  <c r="AC1026" i="1"/>
  <c r="AF1026" i="1" s="1"/>
  <c r="AD1024" i="1"/>
  <c r="AD1025" i="1" l="1"/>
  <c r="AE1026" i="1"/>
  <c r="AB1028" i="1"/>
  <c r="AC1027" i="1"/>
  <c r="AF1027" i="1" s="1"/>
  <c r="AD1026" i="1" l="1"/>
  <c r="AE1027" i="1"/>
  <c r="AB1029" i="1"/>
  <c r="AC1028" i="1"/>
  <c r="AF1028" i="1" s="1"/>
  <c r="AD1027" i="1" l="1"/>
  <c r="AE1028" i="1"/>
  <c r="AB1030" i="1"/>
  <c r="AC1029" i="1"/>
  <c r="AF1029" i="1" s="1"/>
  <c r="AD1028" i="1" l="1"/>
  <c r="AE1029" i="1"/>
  <c r="AB1031" i="1"/>
  <c r="AC1030" i="1"/>
  <c r="AE1030" i="1" l="1"/>
  <c r="AF1030" i="1"/>
  <c r="AD1029" i="1"/>
  <c r="AB1032" i="1"/>
  <c r="AC1031" i="1"/>
  <c r="AF1031" i="1" s="1"/>
  <c r="AD1030" i="1" l="1"/>
  <c r="AE1031" i="1"/>
  <c r="AB1033" i="1"/>
  <c r="AC1032" i="1"/>
  <c r="AE1032" i="1" l="1"/>
  <c r="AF1032" i="1"/>
  <c r="AD1031" i="1"/>
  <c r="AB1034" i="1"/>
  <c r="AC1033" i="1"/>
  <c r="AE1033" i="1" l="1"/>
  <c r="AF1033" i="1"/>
  <c r="AB1035" i="1"/>
  <c r="AC1034" i="1"/>
  <c r="AF1034" i="1" s="1"/>
  <c r="AD1032" i="1"/>
  <c r="AD1033" i="1" l="1"/>
  <c r="AE1034" i="1"/>
  <c r="AB1036" i="1"/>
  <c r="AC1035" i="1"/>
  <c r="AE1035" i="1" l="1"/>
  <c r="AF1035" i="1"/>
  <c r="AD1034" i="1"/>
  <c r="AB1037" i="1"/>
  <c r="AC1036" i="1"/>
  <c r="AF1036" i="1" s="1"/>
  <c r="AD1035" i="1" l="1"/>
  <c r="AE1036" i="1"/>
  <c r="AB1038" i="1"/>
  <c r="AC1037" i="1"/>
  <c r="AF1037" i="1" s="1"/>
  <c r="AD1036" i="1" l="1"/>
  <c r="AE1037" i="1"/>
  <c r="AB1039" i="1"/>
  <c r="AC1038" i="1"/>
  <c r="AF1038" i="1" s="1"/>
  <c r="AD1037" i="1" l="1"/>
  <c r="AE1038" i="1"/>
  <c r="AB1040" i="1"/>
  <c r="AC1039" i="1"/>
  <c r="AE1039" i="1" l="1"/>
  <c r="AF1039" i="1"/>
  <c r="AD1038" i="1"/>
  <c r="AB1041" i="1"/>
  <c r="AC1040" i="1"/>
  <c r="AF1040" i="1" s="1"/>
  <c r="AD1039" i="1" l="1"/>
  <c r="AE1040" i="1"/>
  <c r="AB1042" i="1"/>
  <c r="AC1041" i="1"/>
  <c r="AE1041" i="1" l="1"/>
  <c r="AF1041" i="1"/>
  <c r="AD1040" i="1"/>
  <c r="AB1043" i="1"/>
  <c r="AC1042" i="1"/>
  <c r="AF1042" i="1" s="1"/>
  <c r="AD1041" i="1" l="1"/>
  <c r="AE1042" i="1"/>
  <c r="AB1044" i="1"/>
  <c r="AC1043" i="1"/>
  <c r="AF1043" i="1" s="1"/>
  <c r="AD1042" i="1" l="1"/>
  <c r="AE1043" i="1"/>
  <c r="AB1045" i="1"/>
  <c r="AC1044" i="1"/>
  <c r="AE1044" i="1" l="1"/>
  <c r="AF1044" i="1"/>
  <c r="AD1043" i="1"/>
  <c r="AB1046" i="1"/>
  <c r="AC1045" i="1"/>
  <c r="AE1045" i="1" l="1"/>
  <c r="AF1045" i="1"/>
  <c r="AB1047" i="1"/>
  <c r="AC1046" i="1"/>
  <c r="AF1046" i="1" s="1"/>
  <c r="AD1044" i="1"/>
  <c r="AD1045" i="1" l="1"/>
  <c r="AE1046" i="1"/>
  <c r="AB1048" i="1"/>
  <c r="AC1047" i="1"/>
  <c r="AE1047" i="1" l="1"/>
  <c r="AF1047" i="1"/>
  <c r="AD1046" i="1"/>
  <c r="AB1049" i="1"/>
  <c r="AC1048" i="1"/>
  <c r="AF1048" i="1" s="1"/>
  <c r="AD1047" i="1" l="1"/>
  <c r="AE1048" i="1"/>
  <c r="AB1050" i="1"/>
  <c r="AC1049" i="1"/>
  <c r="AE1049" i="1" l="1"/>
  <c r="AF1049" i="1"/>
  <c r="AD1048" i="1"/>
  <c r="AB1051" i="1"/>
  <c r="AC1050" i="1"/>
  <c r="AF1050" i="1" s="1"/>
  <c r="AD1049" i="1" l="1"/>
  <c r="AE1050" i="1"/>
  <c r="AB1052" i="1"/>
  <c r="AC1051" i="1"/>
  <c r="AF1051" i="1" s="1"/>
  <c r="AD1050" i="1" l="1"/>
  <c r="AE1051" i="1"/>
  <c r="AB1053" i="1"/>
  <c r="AC1052" i="1"/>
  <c r="AE1052" i="1" l="1"/>
  <c r="AF1052" i="1"/>
  <c r="AD1051" i="1"/>
  <c r="AB1054" i="1"/>
  <c r="AC1053" i="1"/>
  <c r="AF1053" i="1" s="1"/>
  <c r="AD1052" i="1" l="1"/>
  <c r="AE1053" i="1"/>
  <c r="AB1055" i="1"/>
  <c r="AC1054" i="1"/>
  <c r="AE1054" i="1" l="1"/>
  <c r="AF1054" i="1"/>
  <c r="AD1053" i="1"/>
  <c r="AB1056" i="1"/>
  <c r="AC1055" i="1"/>
  <c r="AF1055" i="1" s="1"/>
  <c r="AD1054" i="1" l="1"/>
  <c r="AE1055" i="1"/>
  <c r="AB1057" i="1"/>
  <c r="AC1056" i="1"/>
  <c r="AE1056" i="1" l="1"/>
  <c r="AF1056" i="1"/>
  <c r="AD1055" i="1"/>
  <c r="AB1058" i="1"/>
  <c r="AC1057" i="1"/>
  <c r="AE1057" i="1" l="1"/>
  <c r="AF1057" i="1"/>
  <c r="AB1059" i="1"/>
  <c r="AC1058" i="1"/>
  <c r="AF1058" i="1" s="1"/>
  <c r="AD1056" i="1"/>
  <c r="AD1057" i="1" l="1"/>
  <c r="AE1058" i="1"/>
  <c r="AB1060" i="1"/>
  <c r="AC1059" i="1"/>
  <c r="AE1059" i="1" l="1"/>
  <c r="AF1059" i="1"/>
  <c r="AD1058" i="1"/>
  <c r="AB1061" i="1"/>
  <c r="AC1060" i="1"/>
  <c r="AF1060" i="1" s="1"/>
  <c r="AD1059" i="1" l="1"/>
  <c r="AE1060" i="1"/>
  <c r="AB1062" i="1"/>
  <c r="AC1061" i="1"/>
  <c r="AE1061" i="1" l="1"/>
  <c r="AF1061" i="1"/>
  <c r="AD1060" i="1"/>
  <c r="AB1063" i="1"/>
  <c r="AC1062" i="1"/>
  <c r="AF1062" i="1" s="1"/>
  <c r="AD1061" i="1" l="1"/>
  <c r="AE1062" i="1"/>
  <c r="AB1064" i="1"/>
  <c r="AC1063" i="1"/>
  <c r="AF1063" i="1" s="1"/>
  <c r="AD1062" i="1" l="1"/>
  <c r="AE1063" i="1"/>
  <c r="AB1065" i="1"/>
  <c r="AC1064" i="1"/>
  <c r="AF1064" i="1" s="1"/>
  <c r="AD1063" i="1" l="1"/>
  <c r="AE1064" i="1"/>
  <c r="AB1066" i="1"/>
  <c r="AC1065" i="1"/>
  <c r="AF1065" i="1" s="1"/>
  <c r="AD1064" i="1" l="1"/>
  <c r="AE1065" i="1"/>
  <c r="AB1067" i="1"/>
  <c r="AC1066" i="1"/>
  <c r="AE1066" i="1" l="1"/>
  <c r="AF1066" i="1"/>
  <c r="AD1065" i="1"/>
  <c r="AB1068" i="1"/>
  <c r="AC1067" i="1"/>
  <c r="AF1067" i="1" s="1"/>
  <c r="AD1066" i="1" l="1"/>
  <c r="AE1067" i="1"/>
  <c r="AB1069" i="1"/>
  <c r="AC1068" i="1"/>
  <c r="AE1068" i="1" l="1"/>
  <c r="AF1068" i="1"/>
  <c r="AD1067" i="1"/>
  <c r="AB1070" i="1"/>
  <c r="AC1069" i="1"/>
  <c r="AE1069" i="1" l="1"/>
  <c r="AF1069" i="1"/>
  <c r="AB1071" i="1"/>
  <c r="AC1070" i="1"/>
  <c r="AF1070" i="1" s="1"/>
  <c r="AD1068" i="1"/>
  <c r="AD1069" i="1" l="1"/>
  <c r="AE1070" i="1"/>
  <c r="AB1072" i="1"/>
  <c r="AC1071" i="1"/>
  <c r="AE1071" i="1" l="1"/>
  <c r="AF1071" i="1"/>
  <c r="AD1070" i="1"/>
  <c r="AB1073" i="1"/>
  <c r="AC1072" i="1"/>
  <c r="AF1072" i="1" s="1"/>
  <c r="AD1071" i="1" l="1"/>
  <c r="AE1072" i="1"/>
  <c r="AB1074" i="1"/>
  <c r="AC1073" i="1"/>
  <c r="AE1073" i="1" l="1"/>
  <c r="AF1073" i="1"/>
  <c r="AD1072" i="1"/>
  <c r="AB1075" i="1"/>
  <c r="AC1074" i="1"/>
  <c r="AE1074" i="1" l="1"/>
  <c r="AF1074" i="1"/>
  <c r="AB1076" i="1"/>
  <c r="AC1075" i="1"/>
  <c r="AF1075" i="1" s="1"/>
  <c r="AD1073" i="1"/>
  <c r="AD1074" i="1" l="1"/>
  <c r="AE1075" i="1"/>
  <c r="AB1077" i="1"/>
  <c r="AC1076" i="1"/>
  <c r="AF1076" i="1" s="1"/>
  <c r="AD1075" i="1" l="1"/>
  <c r="AE1076" i="1"/>
  <c r="AB1078" i="1"/>
  <c r="AC1077" i="1"/>
  <c r="AF1077" i="1" s="1"/>
  <c r="AD1076" i="1" l="1"/>
  <c r="AE1077" i="1"/>
  <c r="AB1079" i="1"/>
  <c r="AC1078" i="1"/>
  <c r="AE1078" i="1" l="1"/>
  <c r="AF1078" i="1"/>
  <c r="AD1077" i="1"/>
  <c r="AB1080" i="1"/>
  <c r="AC1079" i="1"/>
  <c r="AF1079" i="1" s="1"/>
  <c r="AD1078" i="1" l="1"/>
  <c r="AE1079" i="1"/>
  <c r="AB1081" i="1"/>
  <c r="AC1080" i="1"/>
  <c r="AE1080" i="1" l="1"/>
  <c r="AF1080" i="1"/>
  <c r="AD1079" i="1"/>
  <c r="AB1082" i="1"/>
  <c r="AC1081" i="1"/>
  <c r="AE1081" i="1" l="1"/>
  <c r="AF1081" i="1"/>
  <c r="AB1083" i="1"/>
  <c r="AC1082" i="1"/>
  <c r="AF1082" i="1" s="1"/>
  <c r="AD1080" i="1"/>
  <c r="AD1081" i="1" l="1"/>
  <c r="AE1082" i="1"/>
  <c r="AB1084" i="1"/>
  <c r="AC1083" i="1"/>
  <c r="AE1083" i="1" l="1"/>
  <c r="AF1083" i="1"/>
  <c r="AD1082" i="1"/>
  <c r="AB1085" i="1"/>
  <c r="AC1084" i="1"/>
  <c r="AF1084" i="1" s="1"/>
  <c r="AD1083" i="1" l="1"/>
  <c r="AE1084" i="1"/>
  <c r="AB1086" i="1"/>
  <c r="AC1085" i="1"/>
  <c r="AE1085" i="1" l="1"/>
  <c r="AF1085" i="1"/>
  <c r="AD1084" i="1"/>
  <c r="AB1087" i="1"/>
  <c r="AC1086" i="1"/>
  <c r="AE1086" i="1" l="1"/>
  <c r="AF1086" i="1"/>
  <c r="AB1088" i="1"/>
  <c r="AC1087" i="1"/>
  <c r="AF1087" i="1" s="1"/>
  <c r="AD1085" i="1"/>
  <c r="AD1086" i="1" l="1"/>
  <c r="AE1087" i="1"/>
  <c r="AB1089" i="1"/>
  <c r="AC1088" i="1"/>
  <c r="AF1088" i="1" s="1"/>
  <c r="AD1087" i="1" l="1"/>
  <c r="AE1088" i="1"/>
  <c r="AB1090" i="1"/>
  <c r="AC1089" i="1"/>
  <c r="AF1089" i="1" s="1"/>
  <c r="AD1088" i="1" l="1"/>
  <c r="AE1089" i="1"/>
  <c r="AB1091" i="1"/>
  <c r="AC1090" i="1"/>
  <c r="AE1090" i="1" l="1"/>
  <c r="AF1090" i="1"/>
  <c r="AD1089" i="1"/>
  <c r="AB1092" i="1"/>
  <c r="AC1091" i="1"/>
  <c r="AF1091" i="1" s="1"/>
  <c r="AD1090" i="1" l="1"/>
  <c r="AE1091" i="1"/>
  <c r="AB1093" i="1"/>
  <c r="AC1092" i="1"/>
  <c r="AE1092" i="1" l="1"/>
  <c r="AF1092" i="1"/>
  <c r="AD1091" i="1"/>
  <c r="AB1094" i="1"/>
  <c r="AC1093" i="1"/>
  <c r="AE1093" i="1" l="1"/>
  <c r="AF1093" i="1"/>
  <c r="AB1095" i="1"/>
  <c r="AC1094" i="1"/>
  <c r="AF1094" i="1" s="1"/>
  <c r="AD1092" i="1"/>
  <c r="AD1093" i="1" l="1"/>
  <c r="AE1094" i="1"/>
  <c r="AB1096" i="1"/>
  <c r="AC1095" i="1"/>
  <c r="AE1095" i="1" l="1"/>
  <c r="AF1095" i="1"/>
  <c r="AD1094" i="1"/>
  <c r="AB1097" i="1"/>
  <c r="AC1096" i="1"/>
  <c r="AF1096" i="1" s="1"/>
  <c r="AD1095" i="1" l="1"/>
  <c r="AE1096" i="1"/>
  <c r="AB1098" i="1"/>
  <c r="AC1097" i="1"/>
  <c r="AE1097" i="1" l="1"/>
  <c r="AF1097" i="1"/>
  <c r="AD1096" i="1"/>
  <c r="AB1099" i="1"/>
  <c r="AC1098" i="1"/>
  <c r="AF1098" i="1" s="1"/>
  <c r="AD1097" i="1" l="1"/>
  <c r="AE1098" i="1"/>
  <c r="AB1100" i="1"/>
  <c r="AC1099" i="1"/>
  <c r="AF1099" i="1" s="1"/>
  <c r="AD1098" i="1" l="1"/>
  <c r="AE1099" i="1"/>
  <c r="AB1101" i="1"/>
  <c r="AC1100" i="1"/>
  <c r="AF1100" i="1" s="1"/>
  <c r="AD1099" i="1" l="1"/>
  <c r="AE1100" i="1"/>
  <c r="AB1102" i="1"/>
  <c r="AC1101" i="1"/>
  <c r="AF1101" i="1" s="1"/>
  <c r="AD1100" i="1" l="1"/>
  <c r="AE1101" i="1"/>
  <c r="AB1103" i="1"/>
  <c r="AC1102" i="1"/>
  <c r="AE1102" i="1" l="1"/>
  <c r="AF1102" i="1"/>
  <c r="AD1101" i="1"/>
  <c r="AB1104" i="1"/>
  <c r="AC1103" i="1"/>
  <c r="AF1103" i="1" s="1"/>
  <c r="AD1102" i="1" l="1"/>
  <c r="AE1103" i="1"/>
  <c r="AB1105" i="1"/>
  <c r="AC1104" i="1"/>
  <c r="AE1104" i="1" l="1"/>
  <c r="AF1104" i="1"/>
  <c r="AD1103" i="1"/>
  <c r="AB1106" i="1"/>
  <c r="AC1105" i="1"/>
  <c r="AE1105" i="1" l="1"/>
  <c r="AF1105" i="1"/>
  <c r="AB1107" i="1"/>
  <c r="AC1106" i="1"/>
  <c r="AF1106" i="1" s="1"/>
  <c r="AD1104" i="1"/>
  <c r="AD1105" i="1" l="1"/>
  <c r="AE1106" i="1"/>
  <c r="AB1108" i="1"/>
  <c r="AC1107" i="1"/>
  <c r="AE1107" i="1" l="1"/>
  <c r="AF1107" i="1"/>
  <c r="AD1106" i="1"/>
  <c r="AB1109" i="1"/>
  <c r="AC1108" i="1"/>
  <c r="AF1108" i="1" s="1"/>
  <c r="AD1107" i="1" l="1"/>
  <c r="AE1108" i="1"/>
  <c r="AB1110" i="1"/>
  <c r="AC1109" i="1"/>
  <c r="AE1109" i="1" l="1"/>
  <c r="AF1109" i="1"/>
  <c r="AD1108" i="1"/>
  <c r="AB1111" i="1"/>
  <c r="AC1110" i="1"/>
  <c r="AF1110" i="1" s="1"/>
  <c r="AD1109" i="1" l="1"/>
  <c r="AE1110" i="1"/>
  <c r="AB1112" i="1"/>
  <c r="AC1111" i="1"/>
  <c r="AF1111" i="1" s="1"/>
  <c r="AD1110" i="1" l="1"/>
  <c r="AE1111" i="1"/>
  <c r="AB1113" i="1"/>
  <c r="AC1112" i="1"/>
  <c r="AF1112" i="1" s="1"/>
  <c r="AD1111" i="1" l="1"/>
  <c r="AE1112" i="1"/>
  <c r="AB1114" i="1"/>
  <c r="AC1113" i="1"/>
  <c r="AF1113" i="1" s="1"/>
  <c r="AD1112" i="1" l="1"/>
  <c r="AE1113" i="1"/>
  <c r="AB1115" i="1"/>
  <c r="AC1114" i="1"/>
  <c r="AE1114" i="1" l="1"/>
  <c r="AF1114" i="1"/>
  <c r="AD1113" i="1"/>
  <c r="AB1116" i="1"/>
  <c r="AC1115" i="1"/>
  <c r="AF1115" i="1" s="1"/>
  <c r="AD1114" i="1" l="1"/>
  <c r="AE1115" i="1"/>
  <c r="AB1117" i="1"/>
  <c r="AC1116" i="1"/>
  <c r="AE1116" i="1" l="1"/>
  <c r="AF1116" i="1"/>
  <c r="AD1115" i="1"/>
  <c r="AB1118" i="1"/>
  <c r="AC1117" i="1"/>
  <c r="AE1117" i="1" l="1"/>
  <c r="AF1117" i="1"/>
  <c r="AB1119" i="1"/>
  <c r="AC1118" i="1"/>
  <c r="AF1118" i="1" s="1"/>
  <c r="AD1116" i="1"/>
  <c r="AD1117" i="1" l="1"/>
  <c r="AE1118" i="1"/>
  <c r="AB1120" i="1"/>
  <c r="AC1119" i="1"/>
  <c r="AE1119" i="1" l="1"/>
  <c r="AF1119" i="1"/>
  <c r="AD1118" i="1"/>
  <c r="AB1121" i="1"/>
  <c r="AC1120" i="1"/>
  <c r="AF1120" i="1" s="1"/>
  <c r="AD1119" i="1" l="1"/>
  <c r="AE1120" i="1"/>
  <c r="AB1122" i="1"/>
  <c r="AC1121" i="1"/>
  <c r="AE1121" i="1" l="1"/>
  <c r="AF1121" i="1"/>
  <c r="AD1120" i="1"/>
  <c r="AB1123" i="1"/>
  <c r="AC1122" i="1"/>
  <c r="AF1122" i="1" s="1"/>
  <c r="AD1121" i="1" l="1"/>
  <c r="AE1122" i="1"/>
  <c r="AB1124" i="1"/>
  <c r="AC1123" i="1"/>
  <c r="AF1123" i="1" s="1"/>
  <c r="AD1122" i="1" l="1"/>
  <c r="AE1123" i="1"/>
  <c r="AB1125" i="1"/>
  <c r="AC1124" i="1"/>
  <c r="AE1124" i="1" l="1"/>
  <c r="AF1124" i="1"/>
  <c r="AD1123" i="1"/>
  <c r="AB1126" i="1"/>
  <c r="AC1125" i="1"/>
  <c r="AF1125" i="1" s="1"/>
  <c r="AD1124" i="1" l="1"/>
  <c r="AE1125" i="1"/>
  <c r="AB1127" i="1"/>
  <c r="AC1126" i="1"/>
  <c r="AE1126" i="1" l="1"/>
  <c r="AF1126" i="1"/>
  <c r="AD1125" i="1"/>
  <c r="AB1128" i="1"/>
  <c r="AC1127" i="1"/>
  <c r="AF1127" i="1" s="1"/>
  <c r="AD1126" i="1" l="1"/>
  <c r="AE1127" i="1"/>
  <c r="AB1129" i="1"/>
  <c r="AC1128" i="1"/>
  <c r="AE1128" i="1" l="1"/>
  <c r="AF1128" i="1"/>
  <c r="AD1127" i="1"/>
  <c r="AB1130" i="1"/>
  <c r="AC1129" i="1"/>
  <c r="AE1129" i="1" l="1"/>
  <c r="AF1129" i="1"/>
  <c r="AB1131" i="1"/>
  <c r="AC1130" i="1"/>
  <c r="AF1130" i="1" s="1"/>
  <c r="AD1128" i="1"/>
  <c r="AD1129" i="1" l="1"/>
  <c r="AE1130" i="1"/>
  <c r="AB1132" i="1"/>
  <c r="AC1131" i="1"/>
  <c r="AE1131" i="1" l="1"/>
  <c r="AF1131" i="1"/>
  <c r="AD1130" i="1"/>
  <c r="AB1133" i="1"/>
  <c r="AC1132" i="1"/>
  <c r="AF1132" i="1" s="1"/>
  <c r="AD1131" i="1" l="1"/>
  <c r="AE1132" i="1"/>
  <c r="AB1134" i="1"/>
  <c r="AC1133" i="1"/>
  <c r="AE1133" i="1" l="1"/>
  <c r="AF1133" i="1"/>
  <c r="AD1132" i="1"/>
  <c r="AB1135" i="1"/>
  <c r="AC1134" i="1"/>
  <c r="AF1134" i="1" s="1"/>
  <c r="AD1133" i="1" l="1"/>
  <c r="AE1134" i="1"/>
  <c r="AB1136" i="1"/>
  <c r="AC1135" i="1"/>
  <c r="AF1135" i="1" s="1"/>
  <c r="AD1134" i="1" l="1"/>
  <c r="AE1135" i="1"/>
  <c r="AB1137" i="1"/>
  <c r="AC1136" i="1"/>
  <c r="AE1136" i="1" l="1"/>
  <c r="AF1136" i="1"/>
  <c r="AD1135" i="1"/>
  <c r="AB1138" i="1"/>
  <c r="AC1137" i="1"/>
  <c r="AF1137" i="1" s="1"/>
  <c r="AD1136" i="1" l="1"/>
  <c r="AE1137" i="1"/>
  <c r="AB1139" i="1"/>
  <c r="AC1138" i="1"/>
  <c r="AE1138" i="1" l="1"/>
  <c r="AF1138" i="1"/>
  <c r="AD1137" i="1"/>
  <c r="AB1140" i="1"/>
  <c r="AC1139" i="1"/>
  <c r="AF1139" i="1" s="1"/>
  <c r="AD1138" i="1" l="1"/>
  <c r="AE1139" i="1"/>
  <c r="AB1141" i="1"/>
  <c r="AC1140" i="1"/>
  <c r="AE1140" i="1" l="1"/>
  <c r="AF1140" i="1"/>
  <c r="AD1139" i="1"/>
  <c r="AB1142" i="1"/>
  <c r="AC1141" i="1"/>
  <c r="AE1141" i="1" l="1"/>
  <c r="AF1141" i="1"/>
  <c r="AB1143" i="1"/>
  <c r="AC1142" i="1"/>
  <c r="AF1142" i="1" s="1"/>
  <c r="AD1140" i="1"/>
  <c r="AD1141" i="1" l="1"/>
  <c r="AE1142" i="1"/>
  <c r="AB1144" i="1"/>
  <c r="AC1143" i="1"/>
  <c r="AE1143" i="1" l="1"/>
  <c r="AF1143" i="1"/>
  <c r="AD1142" i="1"/>
  <c r="AB1145" i="1"/>
  <c r="AC1144" i="1"/>
  <c r="AF1144" i="1" s="1"/>
  <c r="AD1143" i="1" l="1"/>
  <c r="AE1144" i="1"/>
  <c r="AB1146" i="1"/>
  <c r="AC1145" i="1"/>
  <c r="AE1145" i="1" l="1"/>
  <c r="AF1145" i="1"/>
  <c r="AD1144" i="1"/>
  <c r="AB1147" i="1"/>
  <c r="AC1146" i="1"/>
  <c r="AF1146" i="1" s="1"/>
  <c r="AD1145" i="1" l="1"/>
  <c r="AE1146" i="1"/>
  <c r="AB1148" i="1"/>
  <c r="AC1147" i="1"/>
  <c r="AF1147" i="1" s="1"/>
  <c r="AD1146" i="1" l="1"/>
  <c r="AE1147" i="1"/>
  <c r="AB1149" i="1"/>
  <c r="AC1148" i="1"/>
  <c r="AF1148" i="1" s="1"/>
  <c r="AD1147" i="1" l="1"/>
  <c r="AE1148" i="1"/>
  <c r="AB1150" i="1"/>
  <c r="AC1149" i="1"/>
  <c r="AF1149" i="1" s="1"/>
  <c r="AD1148" i="1" l="1"/>
  <c r="AE1149" i="1"/>
  <c r="AB1151" i="1"/>
  <c r="AC1150" i="1"/>
  <c r="AE1150" i="1" l="1"/>
  <c r="AF1150" i="1"/>
  <c r="AD1149" i="1"/>
  <c r="AB1152" i="1"/>
  <c r="AC1151" i="1"/>
  <c r="AF1151" i="1" s="1"/>
  <c r="AD1150" i="1" l="1"/>
  <c r="AE1151" i="1"/>
  <c r="AB1153" i="1"/>
  <c r="AC1152" i="1"/>
  <c r="AE1152" i="1" l="1"/>
  <c r="AF1152" i="1"/>
  <c r="AD1151" i="1"/>
  <c r="AB1154" i="1"/>
  <c r="AC1153" i="1"/>
  <c r="AE1153" i="1" l="1"/>
  <c r="AF1153" i="1"/>
  <c r="AB1155" i="1"/>
  <c r="AC1154" i="1"/>
  <c r="AF1154" i="1" s="1"/>
  <c r="AD1152" i="1"/>
  <c r="AD1153" i="1" l="1"/>
  <c r="AE1154" i="1"/>
  <c r="AB1156" i="1"/>
  <c r="AC1155" i="1"/>
  <c r="AE1155" i="1" l="1"/>
  <c r="AF1155" i="1"/>
  <c r="AD1154" i="1"/>
  <c r="AB1157" i="1"/>
  <c r="AC1156" i="1"/>
  <c r="AF1156" i="1" s="1"/>
  <c r="AD1155" i="1" l="1"/>
  <c r="AE1156" i="1"/>
  <c r="AB1158" i="1"/>
  <c r="AC1157" i="1"/>
  <c r="AE1157" i="1" l="1"/>
  <c r="AF1157" i="1"/>
  <c r="AD1156" i="1"/>
  <c r="AB1159" i="1"/>
  <c r="AC1158" i="1"/>
  <c r="AE1158" i="1" l="1"/>
  <c r="AF1158" i="1"/>
  <c r="AB1160" i="1"/>
  <c r="AC1159" i="1"/>
  <c r="AF1159" i="1" s="1"/>
  <c r="AD1157" i="1"/>
  <c r="AD1158" i="1" l="1"/>
  <c r="AE1159" i="1"/>
  <c r="AB1161" i="1"/>
  <c r="AC1160" i="1"/>
  <c r="AF1160" i="1" s="1"/>
  <c r="AD1159" i="1" l="1"/>
  <c r="AE1160" i="1"/>
  <c r="AB1162" i="1"/>
  <c r="AC1161" i="1"/>
  <c r="AF1161" i="1" s="1"/>
  <c r="AD1160" i="1" l="1"/>
  <c r="AE1161" i="1"/>
  <c r="AB1163" i="1"/>
  <c r="AC1162" i="1"/>
  <c r="AE1162" i="1" l="1"/>
  <c r="AF1162" i="1"/>
  <c r="AD1161" i="1"/>
  <c r="AB1164" i="1"/>
  <c r="AC1163" i="1"/>
  <c r="AF1163" i="1" s="1"/>
  <c r="AD1162" i="1" l="1"/>
  <c r="AE1163" i="1"/>
  <c r="AB1165" i="1"/>
  <c r="AC1164" i="1"/>
  <c r="AE1164" i="1" l="1"/>
  <c r="AF1164" i="1"/>
  <c r="AD1163" i="1"/>
  <c r="AB1166" i="1"/>
  <c r="AC1165" i="1"/>
  <c r="AE1165" i="1" l="1"/>
  <c r="AF1165" i="1"/>
  <c r="AB1167" i="1"/>
  <c r="AC1166" i="1"/>
  <c r="AF1166" i="1" s="1"/>
  <c r="AD1164" i="1"/>
  <c r="AD1165" i="1" l="1"/>
  <c r="AE1166" i="1"/>
  <c r="AB1168" i="1"/>
  <c r="AC1167" i="1"/>
  <c r="AE1167" i="1" l="1"/>
  <c r="AF1167" i="1"/>
  <c r="AD1166" i="1"/>
  <c r="AB1169" i="1"/>
  <c r="AC1168" i="1"/>
  <c r="AF1168" i="1" s="1"/>
  <c r="AD1167" i="1" l="1"/>
  <c r="AE1168" i="1"/>
  <c r="AB1170" i="1"/>
  <c r="AC1169" i="1"/>
  <c r="AE1169" i="1" l="1"/>
  <c r="AF1169" i="1"/>
  <c r="AD1168" i="1"/>
  <c r="AB1171" i="1"/>
  <c r="AC1170" i="1"/>
  <c r="AE1170" i="1" l="1"/>
  <c r="AF1170" i="1"/>
  <c r="AB1172" i="1"/>
  <c r="AC1171" i="1"/>
  <c r="AF1171" i="1" s="1"/>
  <c r="AD1169" i="1"/>
  <c r="AD1170" i="1" l="1"/>
  <c r="AE1171" i="1"/>
  <c r="AB1173" i="1"/>
  <c r="AC1172" i="1"/>
  <c r="AE1172" i="1" l="1"/>
  <c r="AF1172" i="1"/>
  <c r="AD1171" i="1"/>
  <c r="AB1174" i="1"/>
  <c r="AC1173" i="1"/>
  <c r="AF1173" i="1" s="1"/>
  <c r="AD1172" i="1" l="1"/>
  <c r="AE1173" i="1"/>
  <c r="AB1175" i="1"/>
  <c r="AC1174" i="1"/>
  <c r="AE1174" i="1" l="1"/>
  <c r="AF1174" i="1"/>
  <c r="AD1173" i="1"/>
  <c r="AB1176" i="1"/>
  <c r="AC1175" i="1"/>
  <c r="AF1175" i="1" s="1"/>
  <c r="AD1174" i="1" l="1"/>
  <c r="AE1175" i="1"/>
  <c r="AB1177" i="1"/>
  <c r="AC1176" i="1"/>
  <c r="AE1176" i="1" l="1"/>
  <c r="AF1176" i="1"/>
  <c r="AD1175" i="1"/>
  <c r="AB1178" i="1"/>
  <c r="AC1177" i="1"/>
  <c r="AE1177" i="1" l="1"/>
  <c r="AF1177" i="1"/>
  <c r="AB1179" i="1"/>
  <c r="AC1178" i="1"/>
  <c r="AF1178" i="1" s="1"/>
  <c r="AD1176" i="1"/>
  <c r="AD1177" i="1" l="1"/>
  <c r="AE1178" i="1"/>
  <c r="AB1180" i="1"/>
  <c r="AC1179" i="1"/>
  <c r="AE1179" i="1" l="1"/>
  <c r="AF1179" i="1"/>
  <c r="AD1178" i="1"/>
  <c r="AB1181" i="1"/>
  <c r="AC1180" i="1"/>
  <c r="AF1180" i="1" s="1"/>
  <c r="AD1179" i="1" l="1"/>
  <c r="AE1180" i="1"/>
  <c r="AB1182" i="1"/>
  <c r="AC1181" i="1"/>
  <c r="AE1181" i="1" l="1"/>
  <c r="AF1181" i="1"/>
  <c r="AD1180" i="1"/>
  <c r="AB1183" i="1"/>
  <c r="AC1182" i="1"/>
  <c r="AE1182" i="1" l="1"/>
  <c r="AF1182" i="1"/>
  <c r="AB1184" i="1"/>
  <c r="AC1183" i="1"/>
  <c r="AF1183" i="1" s="1"/>
  <c r="AD1181" i="1"/>
  <c r="AD1182" i="1" l="1"/>
  <c r="AE1183" i="1"/>
  <c r="AB1185" i="1"/>
  <c r="AC1184" i="1"/>
  <c r="AF1184" i="1" s="1"/>
  <c r="AD1183" i="1" l="1"/>
  <c r="AE1184" i="1"/>
  <c r="AB1186" i="1"/>
  <c r="AC1185" i="1"/>
  <c r="AF1185" i="1" s="1"/>
  <c r="AD1184" i="1" l="1"/>
  <c r="AE1185" i="1"/>
  <c r="AB1187" i="1"/>
  <c r="AC1186" i="1"/>
  <c r="AE1186" i="1" l="1"/>
  <c r="AF1186" i="1"/>
  <c r="AD1185" i="1"/>
  <c r="AB1188" i="1"/>
  <c r="AC1187" i="1"/>
  <c r="AF1187" i="1" s="1"/>
  <c r="AD1186" i="1" l="1"/>
  <c r="AE1187" i="1"/>
  <c r="AB1189" i="1"/>
  <c r="AC1188" i="1"/>
  <c r="AE1188" i="1" l="1"/>
  <c r="AF1188" i="1"/>
  <c r="AD1187" i="1"/>
  <c r="AB1190" i="1"/>
  <c r="AC1189" i="1"/>
  <c r="AE1189" i="1" l="1"/>
  <c r="AF1189" i="1"/>
  <c r="AB1191" i="1"/>
  <c r="AC1190" i="1"/>
  <c r="AF1190" i="1" s="1"/>
  <c r="AD1188" i="1"/>
  <c r="AD1189" i="1" l="1"/>
  <c r="AE1190" i="1"/>
  <c r="AB1192" i="1"/>
  <c r="AC1191" i="1"/>
  <c r="AE1191" i="1" l="1"/>
  <c r="AF1191" i="1"/>
  <c r="AD1190" i="1"/>
  <c r="AB1193" i="1"/>
  <c r="AC1192" i="1"/>
  <c r="AF1192" i="1" s="1"/>
  <c r="AD1191" i="1" l="1"/>
  <c r="AE1192" i="1"/>
  <c r="AB1194" i="1"/>
  <c r="AC1193" i="1"/>
  <c r="AE1193" i="1" l="1"/>
  <c r="AF1193" i="1"/>
  <c r="AD1192" i="1"/>
  <c r="AB1195" i="1"/>
  <c r="AC1194" i="1"/>
  <c r="AF1194" i="1" s="1"/>
  <c r="AD1193" i="1" l="1"/>
  <c r="AE1194" i="1"/>
  <c r="AB1196" i="1"/>
  <c r="AC1195" i="1"/>
  <c r="AF1195" i="1" s="1"/>
  <c r="AD1194" i="1" l="1"/>
  <c r="AE1195" i="1"/>
  <c r="AB1197" i="1"/>
  <c r="AC1196" i="1"/>
  <c r="AE1196" i="1" l="1"/>
  <c r="AF1196" i="1"/>
  <c r="AD1195" i="1"/>
  <c r="AB1198" i="1"/>
  <c r="AC1197" i="1"/>
  <c r="AF1197" i="1" s="1"/>
  <c r="AD1196" i="1" l="1"/>
  <c r="AE1197" i="1"/>
  <c r="AB1199" i="1"/>
  <c r="AC1198" i="1"/>
  <c r="AE1198" i="1" l="1"/>
  <c r="AF1198" i="1"/>
  <c r="AD1197" i="1"/>
  <c r="AB1200" i="1"/>
  <c r="AC1199" i="1"/>
  <c r="AF1199" i="1" s="1"/>
  <c r="AD1198" i="1" l="1"/>
  <c r="AE1199" i="1"/>
  <c r="AB1201" i="1"/>
  <c r="AC1200" i="1"/>
  <c r="AE1200" i="1" l="1"/>
  <c r="AF1200" i="1"/>
  <c r="AD1199" i="1"/>
  <c r="AB1202" i="1"/>
  <c r="AC1201" i="1"/>
  <c r="AE1201" i="1" l="1"/>
  <c r="AF1201" i="1"/>
  <c r="AB1203" i="1"/>
  <c r="AC1202" i="1"/>
  <c r="AF1202" i="1" s="1"/>
  <c r="AD1200" i="1"/>
  <c r="AD1201" i="1" l="1"/>
  <c r="AE1202" i="1"/>
  <c r="AB1204" i="1"/>
  <c r="AC1203" i="1"/>
  <c r="AE1203" i="1" l="1"/>
  <c r="AF1203" i="1"/>
  <c r="AD1202" i="1"/>
  <c r="AB1205" i="1"/>
  <c r="AC1204" i="1"/>
  <c r="AF1204" i="1" s="1"/>
  <c r="AD1203" i="1" l="1"/>
  <c r="AE1204" i="1"/>
  <c r="AB1206" i="1"/>
  <c r="AC1205" i="1"/>
  <c r="AE1205" i="1" l="1"/>
  <c r="AF1205" i="1"/>
  <c r="AD1204" i="1"/>
  <c r="AB1207" i="1"/>
  <c r="AC1206" i="1"/>
  <c r="AF1206" i="1" s="1"/>
  <c r="AD1205" i="1" l="1"/>
  <c r="AE1206" i="1"/>
  <c r="AB1208" i="1"/>
  <c r="AC1207" i="1"/>
  <c r="AF1207" i="1" s="1"/>
  <c r="AD1206" i="1" l="1"/>
  <c r="AE1207" i="1"/>
  <c r="AB1209" i="1"/>
  <c r="AC1208" i="1"/>
  <c r="AF1208" i="1" s="1"/>
  <c r="AD1207" i="1" l="1"/>
  <c r="AE1208" i="1"/>
  <c r="AB1210" i="1"/>
  <c r="AC1209" i="1"/>
  <c r="AF1209" i="1" s="1"/>
  <c r="AD1208" i="1" l="1"/>
  <c r="AE1209" i="1"/>
  <c r="AB1211" i="1"/>
  <c r="AC1210" i="1"/>
  <c r="AE1210" i="1" l="1"/>
  <c r="AF1210" i="1"/>
  <c r="AD1209" i="1"/>
  <c r="AB1212" i="1"/>
  <c r="AC1211" i="1"/>
  <c r="AF1211" i="1" s="1"/>
  <c r="AD1210" i="1" l="1"/>
  <c r="AE1211" i="1"/>
  <c r="AB1213" i="1"/>
  <c r="AC1212" i="1"/>
  <c r="AE1212" i="1" l="1"/>
  <c r="AF1212" i="1"/>
  <c r="AD1211" i="1"/>
  <c r="AB1214" i="1"/>
  <c r="AC1213" i="1"/>
  <c r="AE1213" i="1" l="1"/>
  <c r="AF1213" i="1"/>
  <c r="AB1215" i="1"/>
  <c r="AC1214" i="1"/>
  <c r="AD1213" i="1" s="1"/>
  <c r="AD1212" i="1"/>
  <c r="AE1214" i="1" l="1"/>
  <c r="AF1214" i="1"/>
  <c r="AB1216" i="1"/>
  <c r="AC1215" i="1"/>
  <c r="AE1215" i="1" l="1"/>
  <c r="AF1215" i="1"/>
  <c r="AD1214" i="1"/>
  <c r="AB1217" i="1"/>
  <c r="AC1216" i="1"/>
  <c r="AF1216" i="1" s="1"/>
  <c r="AD1215" i="1" l="1"/>
  <c r="AE1216" i="1"/>
  <c r="AB1218" i="1"/>
  <c r="AC1217" i="1"/>
  <c r="AE1217" i="1" l="1"/>
  <c r="AF1217" i="1"/>
  <c r="AD1216" i="1"/>
  <c r="AB1219" i="1"/>
  <c r="AC1218" i="1"/>
  <c r="AE1218" i="1" l="1"/>
  <c r="AF1218" i="1"/>
  <c r="AB1220" i="1"/>
  <c r="AC1219" i="1"/>
  <c r="AF1219" i="1" s="1"/>
  <c r="AD1217" i="1"/>
  <c r="AD1218" i="1" l="1"/>
  <c r="AE1219" i="1"/>
  <c r="AB1221" i="1"/>
  <c r="AC1220" i="1"/>
  <c r="AF1220" i="1" s="1"/>
  <c r="AD1219" i="1" l="1"/>
  <c r="AE1220" i="1"/>
  <c r="AB1222" i="1"/>
  <c r="AC1221" i="1"/>
  <c r="AF1221" i="1" s="1"/>
  <c r="AD1220" i="1" l="1"/>
  <c r="AE1221" i="1"/>
  <c r="AB1223" i="1"/>
  <c r="AC1222" i="1"/>
  <c r="AE1222" i="1" l="1"/>
  <c r="AF1222" i="1"/>
  <c r="AD1221" i="1"/>
  <c r="AB1224" i="1"/>
  <c r="AC1223" i="1"/>
  <c r="AF1223" i="1" s="1"/>
  <c r="AD1222" i="1" l="1"/>
  <c r="AE1223" i="1"/>
  <c r="AB1225" i="1"/>
  <c r="AC1224" i="1"/>
  <c r="AE1224" i="1" l="1"/>
  <c r="AF1224" i="1"/>
  <c r="AD1223" i="1"/>
  <c r="AB1226" i="1"/>
  <c r="AC1225" i="1"/>
  <c r="AE1225" i="1" l="1"/>
  <c r="AF1225" i="1"/>
  <c r="AB1227" i="1"/>
  <c r="AC1226" i="1"/>
  <c r="AF1226" i="1" s="1"/>
  <c r="AD1224" i="1"/>
  <c r="AD1225" i="1" l="1"/>
  <c r="AE1226" i="1"/>
  <c r="AB1228" i="1"/>
  <c r="AC1227" i="1"/>
  <c r="AE1227" i="1" l="1"/>
  <c r="AF1227" i="1"/>
  <c r="AD1226" i="1"/>
  <c r="AB1229" i="1"/>
  <c r="AC1228" i="1"/>
  <c r="AF1228" i="1" s="1"/>
  <c r="AD1227" i="1" l="1"/>
  <c r="AE1228" i="1"/>
  <c r="AB1230" i="1"/>
  <c r="AC1229" i="1"/>
  <c r="AE1229" i="1" l="1"/>
  <c r="AF1229" i="1"/>
  <c r="AD1228" i="1"/>
  <c r="AB1231" i="1"/>
  <c r="AC1230" i="1"/>
  <c r="AE1230" i="1" l="1"/>
  <c r="AF1230" i="1"/>
  <c r="AB1232" i="1"/>
  <c r="AC1231" i="1"/>
  <c r="AF1231" i="1" s="1"/>
  <c r="AD1229" i="1"/>
  <c r="AD1230" i="1" l="1"/>
  <c r="AE1231" i="1"/>
  <c r="AB1233" i="1"/>
  <c r="AC1232" i="1"/>
  <c r="AF1232" i="1" s="1"/>
  <c r="AD1231" i="1" l="1"/>
  <c r="AE1232" i="1"/>
  <c r="AB1234" i="1"/>
  <c r="AC1233" i="1"/>
  <c r="AF1233" i="1" s="1"/>
  <c r="AD1232" i="1" l="1"/>
  <c r="AE1233" i="1"/>
  <c r="AB1235" i="1"/>
  <c r="AC1234" i="1"/>
  <c r="AE1234" i="1" l="1"/>
  <c r="AF1234" i="1"/>
  <c r="AD1233" i="1"/>
  <c r="AB1236" i="1"/>
  <c r="AC1235" i="1"/>
  <c r="AF1235" i="1" s="1"/>
  <c r="AD1234" i="1" l="1"/>
  <c r="AE1235" i="1"/>
  <c r="AB1237" i="1"/>
  <c r="AC1236" i="1"/>
  <c r="AE1236" i="1" l="1"/>
  <c r="AF1236" i="1"/>
  <c r="AD1235" i="1"/>
  <c r="AB1238" i="1"/>
  <c r="AC1237" i="1"/>
  <c r="AE1237" i="1" l="1"/>
  <c r="AF1237" i="1"/>
  <c r="AB1239" i="1"/>
  <c r="AC1238" i="1"/>
  <c r="AF1238" i="1" s="1"/>
  <c r="AD1236" i="1"/>
  <c r="AD1237" i="1" l="1"/>
  <c r="AE1238" i="1"/>
  <c r="AB1240" i="1"/>
  <c r="AC1239" i="1"/>
  <c r="AE1239" i="1" l="1"/>
  <c r="AF1239" i="1"/>
  <c r="AD1238" i="1"/>
  <c r="AB1241" i="1"/>
  <c r="AC1240" i="1"/>
  <c r="AF1240" i="1" s="1"/>
  <c r="AD1239" i="1" l="1"/>
  <c r="AE1240" i="1"/>
  <c r="AB1242" i="1"/>
  <c r="AC1241" i="1"/>
  <c r="AE1241" i="1" l="1"/>
  <c r="AF1241" i="1"/>
  <c r="AD1240" i="1"/>
  <c r="AB1243" i="1"/>
  <c r="AC1242" i="1"/>
  <c r="AF1242" i="1" s="1"/>
  <c r="AD1241" i="1" l="1"/>
  <c r="AE1242" i="1"/>
  <c r="AB1244" i="1"/>
  <c r="AC1243" i="1"/>
  <c r="AF1243" i="1" s="1"/>
  <c r="AD1242" i="1" l="1"/>
  <c r="AE1243" i="1"/>
  <c r="AB1245" i="1"/>
  <c r="AC1244" i="1"/>
  <c r="AF1244" i="1" s="1"/>
  <c r="AD1243" i="1" l="1"/>
  <c r="AE1244" i="1"/>
  <c r="AB1246" i="1"/>
  <c r="AC1245" i="1"/>
  <c r="AF1245" i="1" s="1"/>
  <c r="AD1244" i="1" l="1"/>
  <c r="AE1245" i="1"/>
  <c r="AB1247" i="1"/>
  <c r="AC1246" i="1"/>
  <c r="AE1246" i="1" l="1"/>
  <c r="AF1246" i="1"/>
  <c r="AD1245" i="1"/>
  <c r="AB1248" i="1"/>
  <c r="AC1247" i="1"/>
  <c r="AF1247" i="1" s="1"/>
  <c r="AD1246" i="1" l="1"/>
  <c r="AE1247" i="1"/>
  <c r="AB1249" i="1"/>
  <c r="AC1248" i="1"/>
  <c r="AE1248" i="1" l="1"/>
  <c r="AF1248" i="1"/>
  <c r="AD1247" i="1"/>
  <c r="AB1250" i="1"/>
  <c r="AC1249" i="1"/>
  <c r="AE1249" i="1" l="1"/>
  <c r="AF1249" i="1"/>
  <c r="AB1251" i="1"/>
  <c r="AC1250" i="1"/>
  <c r="AF1250" i="1" s="1"/>
  <c r="AD1248" i="1"/>
  <c r="AD1249" i="1" l="1"/>
  <c r="AE1250" i="1"/>
  <c r="AB1252" i="1"/>
  <c r="AC1251" i="1"/>
  <c r="AE1251" i="1" l="1"/>
  <c r="AF1251" i="1"/>
  <c r="AD1250" i="1"/>
  <c r="AB1253" i="1"/>
  <c r="AC1252" i="1"/>
  <c r="AF1252" i="1" s="1"/>
  <c r="AD1251" i="1" l="1"/>
  <c r="AE1252" i="1"/>
  <c r="AB1254" i="1"/>
  <c r="AC1253" i="1"/>
  <c r="AE1253" i="1" l="1"/>
  <c r="AF1253" i="1"/>
  <c r="AD1252" i="1"/>
  <c r="AB1255" i="1"/>
  <c r="AC1254" i="1"/>
  <c r="AF1254" i="1" s="1"/>
  <c r="AD1253" i="1" l="1"/>
  <c r="AE1254" i="1"/>
  <c r="AB1256" i="1"/>
  <c r="AC1255" i="1"/>
  <c r="AF1255" i="1" s="1"/>
  <c r="AD1254" i="1" l="1"/>
  <c r="AE1255" i="1"/>
  <c r="AB1257" i="1"/>
  <c r="AC1256" i="1"/>
  <c r="AF1256" i="1" s="1"/>
  <c r="AD1255" i="1" l="1"/>
  <c r="AE1256" i="1"/>
  <c r="AB1258" i="1"/>
  <c r="AC1257" i="1"/>
  <c r="AF1257" i="1" s="1"/>
  <c r="AD1256" i="1" l="1"/>
  <c r="AE1257" i="1"/>
  <c r="AB1259" i="1"/>
  <c r="AC1258" i="1"/>
  <c r="AE1258" i="1" l="1"/>
  <c r="AF1258" i="1"/>
  <c r="AD1257" i="1"/>
  <c r="AB1260" i="1"/>
  <c r="AC1259" i="1"/>
  <c r="AF1259" i="1" s="1"/>
  <c r="AD1258" i="1" l="1"/>
  <c r="AE1259" i="1"/>
  <c r="AB1261" i="1"/>
  <c r="AC1260" i="1"/>
  <c r="AE1260" i="1" l="1"/>
  <c r="AF1260" i="1"/>
  <c r="AD1259" i="1"/>
  <c r="AB1262" i="1"/>
  <c r="AC1261" i="1"/>
  <c r="AE1261" i="1" l="1"/>
  <c r="AF1261" i="1"/>
  <c r="AB1263" i="1"/>
  <c r="AC1262" i="1"/>
  <c r="AF1262" i="1" s="1"/>
  <c r="AD1260" i="1"/>
  <c r="AD1261" i="1" l="1"/>
  <c r="AE1262" i="1"/>
  <c r="AB1264" i="1"/>
  <c r="AC1263" i="1"/>
  <c r="AE1263" i="1" l="1"/>
  <c r="AF1263" i="1"/>
  <c r="AD1262" i="1"/>
  <c r="AB1265" i="1"/>
  <c r="AC1264" i="1"/>
  <c r="AF1264" i="1" s="1"/>
  <c r="AD1263" i="1" l="1"/>
  <c r="AE1264" i="1"/>
  <c r="AB1266" i="1"/>
  <c r="AC1265" i="1"/>
  <c r="AE1265" i="1" l="1"/>
  <c r="AF1265" i="1"/>
  <c r="AD1264" i="1"/>
  <c r="AB1267" i="1"/>
  <c r="AC1266" i="1"/>
  <c r="AF1266" i="1" s="1"/>
  <c r="AD1265" i="1" l="1"/>
  <c r="AE1266" i="1"/>
  <c r="AB1268" i="1"/>
  <c r="AC1267" i="1"/>
  <c r="AF1267" i="1" s="1"/>
  <c r="AD1266" i="1" l="1"/>
  <c r="AE1267" i="1"/>
  <c r="AB1269" i="1"/>
  <c r="AC1268" i="1"/>
  <c r="AE1268" i="1" l="1"/>
  <c r="AF1268" i="1"/>
  <c r="AD1267" i="1"/>
  <c r="AB1270" i="1"/>
  <c r="AC1269" i="1"/>
  <c r="AF1269" i="1" s="1"/>
  <c r="AD1268" i="1" l="1"/>
  <c r="AE1269" i="1"/>
  <c r="AB1271" i="1"/>
  <c r="AC1270" i="1"/>
  <c r="AE1270" i="1" l="1"/>
  <c r="AF1270" i="1"/>
  <c r="AD1269" i="1"/>
  <c r="AB1272" i="1"/>
  <c r="AC1271" i="1"/>
  <c r="AF1271" i="1" s="1"/>
  <c r="AD1270" i="1" l="1"/>
  <c r="AE1271" i="1"/>
  <c r="AB1273" i="1"/>
  <c r="AC1272" i="1"/>
  <c r="AE1272" i="1" l="1"/>
  <c r="AF1272" i="1"/>
  <c r="AD1271" i="1"/>
  <c r="AB1274" i="1"/>
  <c r="AC1273" i="1"/>
  <c r="AE1273" i="1" l="1"/>
  <c r="AF1273" i="1"/>
  <c r="AB1275" i="1"/>
  <c r="AC1274" i="1"/>
  <c r="AF1274" i="1" s="1"/>
  <c r="AD1272" i="1"/>
  <c r="AD1273" i="1" l="1"/>
  <c r="AE1274" i="1"/>
  <c r="AB1276" i="1"/>
  <c r="AC1275" i="1"/>
  <c r="AE1275" i="1" l="1"/>
  <c r="AF1275" i="1"/>
  <c r="AD1274" i="1"/>
  <c r="AB1277" i="1"/>
  <c r="AC1276" i="1"/>
  <c r="AF1276" i="1" s="1"/>
  <c r="AD1275" i="1" l="1"/>
  <c r="AE1276" i="1"/>
  <c r="AB1278" i="1"/>
  <c r="AC1277" i="1"/>
  <c r="AE1277" i="1" l="1"/>
  <c r="AF1277" i="1"/>
  <c r="AD1276" i="1"/>
  <c r="AB1279" i="1"/>
  <c r="AC1278" i="1"/>
  <c r="AF1278" i="1" s="1"/>
  <c r="AD1277" i="1" l="1"/>
  <c r="AE1278" i="1"/>
  <c r="AB1280" i="1"/>
  <c r="AC1279" i="1"/>
  <c r="AF1279" i="1" s="1"/>
  <c r="AD1278" i="1" l="1"/>
  <c r="AE1279" i="1"/>
  <c r="AB1281" i="1"/>
  <c r="AC1280" i="1"/>
  <c r="AE1280" i="1" l="1"/>
  <c r="AF1280" i="1"/>
  <c r="AD1279" i="1"/>
  <c r="AB1282" i="1"/>
  <c r="AC1281" i="1"/>
  <c r="AF1281" i="1" s="1"/>
  <c r="AD1280" i="1" l="1"/>
  <c r="AE1281" i="1"/>
  <c r="AB1283" i="1"/>
  <c r="AC1282" i="1"/>
  <c r="AE1282" i="1" l="1"/>
  <c r="AF1282" i="1"/>
  <c r="AD1281" i="1"/>
  <c r="AB1284" i="1"/>
  <c r="AC1283" i="1"/>
  <c r="AF1283" i="1" s="1"/>
  <c r="AD1282" i="1" l="1"/>
  <c r="AE1283" i="1"/>
  <c r="AB1285" i="1"/>
  <c r="AC1284" i="1"/>
  <c r="AE1284" i="1" l="1"/>
  <c r="AF1284" i="1"/>
  <c r="AD1283" i="1"/>
  <c r="AB1286" i="1"/>
  <c r="AC1285" i="1"/>
  <c r="AE1285" i="1" l="1"/>
  <c r="AF1285" i="1"/>
  <c r="AB1287" i="1"/>
  <c r="AC1286" i="1"/>
  <c r="AF1286" i="1" s="1"/>
  <c r="AD1284" i="1"/>
  <c r="AD1285" i="1" l="1"/>
  <c r="AE1286" i="1"/>
  <c r="AB1288" i="1"/>
  <c r="AC1287" i="1"/>
  <c r="AE1287" i="1" l="1"/>
  <c r="AF1287" i="1"/>
  <c r="AD1286" i="1"/>
  <c r="AB1289" i="1"/>
  <c r="AC1288" i="1"/>
  <c r="AF1288" i="1" s="1"/>
  <c r="AD1287" i="1" l="1"/>
  <c r="AE1288" i="1"/>
  <c r="AB1290" i="1"/>
  <c r="AC1289" i="1"/>
  <c r="AE1289" i="1" l="1"/>
  <c r="AF1289" i="1"/>
  <c r="AD1288" i="1"/>
  <c r="AB1291" i="1"/>
  <c r="AC1290" i="1"/>
  <c r="AF1290" i="1" s="1"/>
  <c r="AD1289" i="1" l="1"/>
  <c r="AE1290" i="1"/>
  <c r="AB1292" i="1"/>
  <c r="AC1291" i="1"/>
  <c r="AF1291" i="1" s="1"/>
  <c r="AD1290" i="1" l="1"/>
  <c r="AE1291" i="1"/>
  <c r="AB1293" i="1"/>
  <c r="AC1292" i="1"/>
  <c r="AF1292" i="1" s="1"/>
  <c r="AD1291" i="1" l="1"/>
  <c r="AE1292" i="1"/>
  <c r="AB1294" i="1"/>
  <c r="AC1293" i="1"/>
  <c r="AF1293" i="1" s="1"/>
  <c r="AD1292" i="1" l="1"/>
  <c r="AE1293" i="1"/>
  <c r="AB1295" i="1"/>
  <c r="AC1294" i="1"/>
  <c r="AE1294" i="1" l="1"/>
  <c r="AF1294" i="1"/>
  <c r="AD1293" i="1"/>
  <c r="AB1296" i="1"/>
  <c r="AC1295" i="1"/>
  <c r="AF1295" i="1" s="1"/>
  <c r="AD1294" i="1" l="1"/>
  <c r="AE1295" i="1"/>
  <c r="AB1297" i="1"/>
  <c r="AC1296" i="1"/>
  <c r="AE1296" i="1" l="1"/>
  <c r="AF1296" i="1"/>
  <c r="AD1295" i="1"/>
  <c r="AB1298" i="1"/>
  <c r="AC1297" i="1"/>
  <c r="AE1297" i="1" l="1"/>
  <c r="AF1297" i="1"/>
  <c r="AB1299" i="1"/>
  <c r="AC1298" i="1"/>
  <c r="AF1298" i="1" s="1"/>
  <c r="AD1296" i="1"/>
  <c r="AD1297" i="1" l="1"/>
  <c r="AE1298" i="1"/>
  <c r="AB1300" i="1"/>
  <c r="AC1299" i="1"/>
  <c r="AE1299" i="1" l="1"/>
  <c r="AF1299" i="1"/>
  <c r="AD1298" i="1"/>
  <c r="AB1301" i="1"/>
  <c r="AC1300" i="1"/>
  <c r="AF1300" i="1" s="1"/>
  <c r="AD1299" i="1" l="1"/>
  <c r="AE1300" i="1"/>
  <c r="AB1302" i="1"/>
  <c r="AC1301" i="1"/>
  <c r="AE1301" i="1" l="1"/>
  <c r="AF1301" i="1"/>
  <c r="AD1300" i="1"/>
  <c r="AB1303" i="1"/>
  <c r="AC1302" i="1"/>
  <c r="AE1302" i="1" l="1"/>
  <c r="AF1302" i="1"/>
  <c r="AB1304" i="1"/>
  <c r="AC1303" i="1"/>
  <c r="AF1303" i="1" s="1"/>
  <c r="AD1301" i="1"/>
  <c r="AD1302" i="1" l="1"/>
  <c r="AE1303" i="1"/>
  <c r="AB1305" i="1"/>
  <c r="AC1304" i="1"/>
  <c r="AF1304" i="1" s="1"/>
  <c r="AD1303" i="1" l="1"/>
  <c r="AE1304" i="1"/>
  <c r="AB1306" i="1"/>
  <c r="AC1305" i="1"/>
  <c r="AF1305" i="1" s="1"/>
  <c r="AD1304" i="1" l="1"/>
  <c r="AE1305" i="1"/>
  <c r="AB1307" i="1"/>
  <c r="AC1306" i="1"/>
  <c r="AE1306" i="1" l="1"/>
  <c r="AF1306" i="1"/>
  <c r="AD1305" i="1"/>
  <c r="AB1308" i="1"/>
  <c r="AC1307" i="1"/>
  <c r="AF1307" i="1" s="1"/>
  <c r="AD1306" i="1" l="1"/>
  <c r="AE1307" i="1"/>
  <c r="AB1309" i="1"/>
  <c r="AC1308" i="1"/>
  <c r="AE1308" i="1" l="1"/>
  <c r="AF1308" i="1"/>
  <c r="AD1307" i="1"/>
  <c r="AB1310" i="1"/>
  <c r="AC1309" i="1"/>
  <c r="AE1309" i="1" l="1"/>
  <c r="AF1309" i="1"/>
  <c r="AB1311" i="1"/>
  <c r="AC1310" i="1"/>
  <c r="AF1310" i="1" s="1"/>
  <c r="AD1308" i="1"/>
  <c r="AD1309" i="1" l="1"/>
  <c r="AE1310" i="1"/>
  <c r="AB1312" i="1"/>
  <c r="AC1311" i="1"/>
  <c r="AE1311" i="1" l="1"/>
  <c r="AF1311" i="1"/>
  <c r="AD1310" i="1"/>
  <c r="AB1313" i="1"/>
  <c r="AC1312" i="1"/>
  <c r="AF1312" i="1" s="1"/>
  <c r="AD1311" i="1" l="1"/>
  <c r="AE1312" i="1"/>
  <c r="AB1314" i="1"/>
  <c r="AC1313" i="1"/>
  <c r="AE1313" i="1" l="1"/>
  <c r="AF1313" i="1"/>
  <c r="AD1312" i="1"/>
  <c r="AB1315" i="1"/>
  <c r="AC1314" i="1"/>
  <c r="AE1314" i="1" l="1"/>
  <c r="AF1314" i="1"/>
  <c r="AB1316" i="1"/>
  <c r="AC1315" i="1"/>
  <c r="AF1315" i="1" s="1"/>
  <c r="AD1313" i="1"/>
  <c r="AD1314" i="1" l="1"/>
  <c r="AE1315" i="1"/>
  <c r="AB1317" i="1"/>
  <c r="AC1316" i="1"/>
  <c r="AE1316" i="1" l="1"/>
  <c r="AF1316" i="1"/>
  <c r="AD1315" i="1"/>
  <c r="AB1318" i="1"/>
  <c r="AC1317" i="1"/>
  <c r="AF1317" i="1" s="1"/>
  <c r="AD1316" i="1" l="1"/>
  <c r="AE1317" i="1"/>
  <c r="AB1319" i="1"/>
  <c r="AC1318" i="1"/>
  <c r="AE1318" i="1" l="1"/>
  <c r="AF1318" i="1"/>
  <c r="AD1317" i="1"/>
  <c r="AB1320" i="1"/>
  <c r="AC1319" i="1"/>
  <c r="AF1319" i="1" s="1"/>
  <c r="AD1318" i="1" l="1"/>
  <c r="AE1319" i="1"/>
  <c r="AB1321" i="1"/>
  <c r="AC1320" i="1"/>
  <c r="AE1320" i="1" l="1"/>
  <c r="AF1320" i="1"/>
  <c r="AD1319" i="1"/>
  <c r="AB1322" i="1"/>
  <c r="AC1321" i="1"/>
  <c r="AE1321" i="1" l="1"/>
  <c r="AF1321" i="1"/>
  <c r="AB1323" i="1"/>
  <c r="AC1322" i="1"/>
  <c r="AF1322" i="1" s="1"/>
  <c r="AD1320" i="1"/>
  <c r="AD1321" i="1" l="1"/>
  <c r="AE1322" i="1"/>
  <c r="AB1324" i="1"/>
  <c r="AC1323" i="1"/>
  <c r="AE1323" i="1" l="1"/>
  <c r="AF1323" i="1"/>
  <c r="AD1322" i="1"/>
  <c r="AB1325" i="1"/>
  <c r="AC1324" i="1"/>
  <c r="AF1324" i="1" s="1"/>
  <c r="AD1323" i="1" l="1"/>
  <c r="AE1324" i="1"/>
  <c r="AB1326" i="1"/>
  <c r="AC1325" i="1"/>
  <c r="AE1325" i="1" l="1"/>
  <c r="AF1325" i="1"/>
  <c r="AD1324" i="1"/>
  <c r="AB1327" i="1"/>
  <c r="AC1326" i="1"/>
  <c r="AE1326" i="1" l="1"/>
  <c r="AF1326" i="1"/>
  <c r="AB1328" i="1"/>
  <c r="AC1327" i="1"/>
  <c r="AF1327" i="1" s="1"/>
  <c r="AD1325" i="1"/>
  <c r="AD1326" i="1" l="1"/>
  <c r="AE1327" i="1"/>
  <c r="AB1329" i="1"/>
  <c r="AC1328" i="1"/>
  <c r="AE1328" i="1" l="1"/>
  <c r="AF1328" i="1"/>
  <c r="AD1327" i="1"/>
  <c r="AB1330" i="1"/>
  <c r="AC1329" i="1"/>
  <c r="AF1329" i="1" s="1"/>
  <c r="AD1328" i="1" l="1"/>
  <c r="AE1329" i="1"/>
  <c r="AB1331" i="1"/>
  <c r="AC1330" i="1"/>
  <c r="AE1330" i="1" l="1"/>
  <c r="AF1330" i="1"/>
  <c r="AD1329" i="1"/>
  <c r="AB1332" i="1"/>
  <c r="AC1331" i="1"/>
  <c r="AF1331" i="1" s="1"/>
  <c r="AD1330" i="1" l="1"/>
  <c r="AE1331" i="1"/>
  <c r="AB1333" i="1"/>
  <c r="AC1332" i="1"/>
  <c r="AE1332" i="1" l="1"/>
  <c r="AF1332" i="1"/>
  <c r="AD1331" i="1"/>
  <c r="AB1334" i="1"/>
  <c r="AC1333" i="1"/>
  <c r="AE1333" i="1" l="1"/>
  <c r="AF1333" i="1"/>
  <c r="AB1335" i="1"/>
  <c r="AC1334" i="1"/>
  <c r="AF1334" i="1" s="1"/>
  <c r="AD1332" i="1"/>
  <c r="AD1333" i="1" l="1"/>
  <c r="AE1334" i="1"/>
  <c r="AB1336" i="1"/>
  <c r="AC1335" i="1"/>
  <c r="AE1335" i="1" l="1"/>
  <c r="AF1335" i="1"/>
  <c r="AD1334" i="1"/>
  <c r="AB1337" i="1"/>
  <c r="AC1336" i="1"/>
  <c r="AF1336" i="1" s="1"/>
  <c r="AD1335" i="1" l="1"/>
  <c r="AE1336" i="1"/>
  <c r="AB1338" i="1"/>
  <c r="AC1337" i="1"/>
  <c r="AE1337" i="1" l="1"/>
  <c r="AF1337" i="1"/>
  <c r="AD1336" i="1"/>
  <c r="AB1339" i="1"/>
  <c r="AC1338" i="1"/>
  <c r="AF1338" i="1" s="1"/>
  <c r="AD1337" i="1" l="1"/>
  <c r="AE1338" i="1"/>
  <c r="AB1340" i="1"/>
  <c r="AC1339" i="1"/>
  <c r="AF1339" i="1" s="1"/>
  <c r="AD1338" i="1" l="1"/>
  <c r="AE1339" i="1"/>
  <c r="AB1341" i="1"/>
  <c r="AC1340" i="1"/>
  <c r="AE1340" i="1" l="1"/>
  <c r="AF1340" i="1"/>
  <c r="AD1339" i="1"/>
  <c r="AB1342" i="1"/>
  <c r="AC1341" i="1"/>
  <c r="AF1341" i="1" s="1"/>
  <c r="AD1340" i="1" l="1"/>
  <c r="AE1341" i="1"/>
  <c r="AB1343" i="1"/>
  <c r="AC1342" i="1"/>
  <c r="AE1342" i="1" l="1"/>
  <c r="AF1342" i="1"/>
  <c r="AD1341" i="1"/>
  <c r="AB1344" i="1"/>
  <c r="AC1343" i="1"/>
  <c r="AF1343" i="1" s="1"/>
  <c r="AD1342" i="1" l="1"/>
  <c r="AE1343" i="1"/>
  <c r="AB1345" i="1"/>
  <c r="AC1344" i="1"/>
  <c r="AE1344" i="1" l="1"/>
  <c r="AF1344" i="1"/>
  <c r="AD1343" i="1"/>
  <c r="AB1346" i="1"/>
  <c r="AC1345" i="1"/>
  <c r="AE1345" i="1" l="1"/>
  <c r="AF1345" i="1"/>
  <c r="AB1347" i="1"/>
  <c r="AC1346" i="1"/>
  <c r="AF1346" i="1" s="1"/>
  <c r="AD1344" i="1"/>
  <c r="AD1345" i="1" l="1"/>
  <c r="AE1346" i="1"/>
  <c r="AB1348" i="1"/>
  <c r="AC1347" i="1"/>
  <c r="AE1347" i="1" l="1"/>
  <c r="AF1347" i="1"/>
  <c r="AD1346" i="1"/>
  <c r="AB1349" i="1"/>
  <c r="AC1348" i="1"/>
  <c r="AF1348" i="1" s="1"/>
  <c r="AD1347" i="1" l="1"/>
  <c r="AE1348" i="1"/>
  <c r="AB1350" i="1"/>
  <c r="AC1349" i="1"/>
  <c r="AE1349" i="1" l="1"/>
  <c r="AF1349" i="1"/>
  <c r="AD1348" i="1"/>
  <c r="AB1351" i="1"/>
  <c r="AC1350" i="1"/>
  <c r="AF1350" i="1" s="1"/>
  <c r="AD1349" i="1" l="1"/>
  <c r="AE1350" i="1"/>
  <c r="AB1352" i="1"/>
  <c r="AC1351" i="1"/>
  <c r="AF1351" i="1" s="1"/>
  <c r="AD1350" i="1" l="1"/>
  <c r="AE1351" i="1"/>
  <c r="AB1353" i="1"/>
  <c r="AC1352" i="1"/>
  <c r="AF1352" i="1" s="1"/>
  <c r="AD1351" i="1" l="1"/>
  <c r="AE1352" i="1"/>
  <c r="AB1354" i="1"/>
  <c r="AC1353" i="1"/>
  <c r="AF1353" i="1" s="1"/>
  <c r="AD1352" i="1" l="1"/>
  <c r="AE1353" i="1"/>
  <c r="AB1355" i="1"/>
  <c r="AC1354" i="1"/>
  <c r="AE1354" i="1" l="1"/>
  <c r="AF1354" i="1"/>
  <c r="AD1353" i="1"/>
  <c r="AB1356" i="1"/>
  <c r="AC1355" i="1"/>
  <c r="AF1355" i="1" s="1"/>
  <c r="AD1354" i="1" l="1"/>
  <c r="AE1355" i="1"/>
  <c r="AB1357" i="1"/>
  <c r="AC1356" i="1"/>
  <c r="AE1356" i="1" l="1"/>
  <c r="AF1356" i="1"/>
  <c r="AD1355" i="1"/>
  <c r="AB1358" i="1"/>
  <c r="AC1357" i="1"/>
  <c r="AE1357" i="1" l="1"/>
  <c r="AF1357" i="1"/>
  <c r="AB1359" i="1"/>
  <c r="AC1358" i="1"/>
  <c r="AF1358" i="1" s="1"/>
  <c r="AD1356" i="1"/>
  <c r="AD1357" i="1" l="1"/>
  <c r="AE1358" i="1"/>
  <c r="AB1360" i="1"/>
  <c r="AC1359" i="1"/>
  <c r="AE1359" i="1" l="1"/>
  <c r="AF1359" i="1"/>
  <c r="AB1361" i="1"/>
  <c r="AC1360" i="1"/>
  <c r="AD1358" i="1"/>
  <c r="AE1360" i="1" l="1"/>
  <c r="AF1360" i="1"/>
  <c r="AB1362" i="1"/>
  <c r="AC1361" i="1"/>
  <c r="AD1359" i="1"/>
  <c r="AE1361" i="1" l="1"/>
  <c r="AF1361" i="1"/>
  <c r="AD1360" i="1"/>
  <c r="AB1363" i="1"/>
  <c r="AC1362" i="1"/>
  <c r="AF1362" i="1" s="1"/>
  <c r="AD1361" i="1" l="1"/>
  <c r="AE1362" i="1"/>
  <c r="AB1364" i="1"/>
  <c r="AC1363" i="1"/>
  <c r="AF1363" i="1" s="1"/>
  <c r="AD1362" i="1" l="1"/>
  <c r="AE1363" i="1"/>
  <c r="AB1365" i="1"/>
  <c r="AC1364" i="1"/>
  <c r="AE1364" i="1" l="1"/>
  <c r="AF1364" i="1"/>
  <c r="AD1363" i="1"/>
  <c r="AB1366" i="1"/>
  <c r="AC1365" i="1"/>
  <c r="AF1365" i="1" s="1"/>
  <c r="AD1364" i="1" l="1"/>
  <c r="AE1365" i="1"/>
  <c r="AB1367" i="1"/>
  <c r="AC1366" i="1"/>
  <c r="AE1366" i="1" l="1"/>
  <c r="AF1366" i="1"/>
  <c r="AD1365" i="1"/>
  <c r="AB1368" i="1"/>
  <c r="AC1367" i="1"/>
  <c r="AE1367" i="1" l="1"/>
  <c r="AF1367" i="1"/>
  <c r="AB1369" i="1"/>
  <c r="AC1368" i="1"/>
  <c r="AD1366" i="1"/>
  <c r="AE1368" i="1" l="1"/>
  <c r="AF1368" i="1"/>
  <c r="AB1370" i="1"/>
  <c r="AC1369" i="1"/>
  <c r="AF1369" i="1" s="1"/>
  <c r="AD1367" i="1"/>
  <c r="AD1368" i="1" l="1"/>
  <c r="AE1369" i="1"/>
  <c r="AB1371" i="1"/>
  <c r="AC1370" i="1"/>
  <c r="AF1370" i="1" s="1"/>
  <c r="AD1369" i="1" l="1"/>
  <c r="AE1370" i="1"/>
  <c r="AB1372" i="1"/>
  <c r="AC1371" i="1"/>
  <c r="AF1371" i="1" s="1"/>
  <c r="AD1370" i="1" l="1"/>
  <c r="AE1371" i="1"/>
  <c r="AB1373" i="1"/>
  <c r="AC1372" i="1"/>
  <c r="AE1372" i="1" l="1"/>
  <c r="AF1372" i="1"/>
  <c r="AD1371" i="1"/>
  <c r="AB1374" i="1"/>
  <c r="AC1373" i="1"/>
  <c r="AE1373" i="1" l="1"/>
  <c r="AF1373" i="1"/>
  <c r="AB1375" i="1"/>
  <c r="AC1374" i="1"/>
  <c r="AD1372" i="1"/>
  <c r="AE1374" i="1" l="1"/>
  <c r="AF1374" i="1"/>
  <c r="AB1376" i="1"/>
  <c r="AC1375" i="1"/>
  <c r="AF1375" i="1" s="1"/>
  <c r="AD1373" i="1"/>
  <c r="AD1374" i="1" l="1"/>
  <c r="AE1375" i="1"/>
  <c r="AB1377" i="1"/>
  <c r="AC1376" i="1"/>
  <c r="AE1376" i="1" l="1"/>
  <c r="AF1376" i="1"/>
  <c r="AD1375" i="1"/>
  <c r="AB1378" i="1"/>
  <c r="AC1377" i="1"/>
  <c r="AE1377" i="1" l="1"/>
  <c r="AF1377" i="1"/>
  <c r="AB1379" i="1"/>
  <c r="AC1378" i="1"/>
  <c r="AF1378" i="1" s="1"/>
  <c r="AD1376" i="1"/>
  <c r="AD1377" i="1" l="1"/>
  <c r="AE1378" i="1"/>
  <c r="AB1380" i="1"/>
  <c r="AC1379" i="1"/>
  <c r="AF1379" i="1" s="1"/>
  <c r="AD1378" i="1" l="1"/>
  <c r="AE1379" i="1"/>
  <c r="AB1381" i="1"/>
  <c r="AC1380" i="1"/>
  <c r="AF1380" i="1" s="1"/>
  <c r="AD1379" i="1" l="1"/>
  <c r="AE1380" i="1"/>
  <c r="AB1382" i="1"/>
  <c r="AC1381" i="1"/>
  <c r="AF1381" i="1" s="1"/>
  <c r="AD1380" i="1" l="1"/>
  <c r="AE1381" i="1"/>
  <c r="AB1383" i="1"/>
  <c r="AC1382" i="1"/>
  <c r="AF1382" i="1" s="1"/>
  <c r="AD1381" i="1" l="1"/>
  <c r="AE1382" i="1"/>
  <c r="AB1384" i="1"/>
  <c r="AC1383" i="1"/>
  <c r="AF1383" i="1" s="1"/>
  <c r="AD1382" i="1" l="1"/>
  <c r="AE1383" i="1"/>
  <c r="AB1385" i="1"/>
  <c r="AC1384" i="1"/>
  <c r="AF1384" i="1" s="1"/>
  <c r="AD1383" i="1" l="1"/>
  <c r="AE1384" i="1"/>
  <c r="AB1386" i="1"/>
  <c r="AC1385" i="1"/>
  <c r="AF1385" i="1" s="1"/>
  <c r="AD1384" i="1" l="1"/>
  <c r="AE1385" i="1"/>
  <c r="AB1387" i="1"/>
  <c r="AC1386" i="1"/>
  <c r="AF1386" i="1" s="1"/>
  <c r="AD1385" i="1" l="1"/>
  <c r="AE1386" i="1"/>
  <c r="AB1388" i="1"/>
  <c r="AC1387" i="1"/>
  <c r="AF1387" i="1" s="1"/>
  <c r="AD1386" i="1" l="1"/>
  <c r="AE1387" i="1"/>
  <c r="AB1389" i="1"/>
  <c r="AC1388" i="1"/>
  <c r="AE1388" i="1" l="1"/>
  <c r="AF1388" i="1"/>
  <c r="AD1387" i="1"/>
  <c r="AB1390" i="1"/>
  <c r="AC1389" i="1"/>
  <c r="AF1389" i="1" s="1"/>
  <c r="AD1388" i="1" l="1"/>
  <c r="AE1389" i="1"/>
  <c r="AB1391" i="1"/>
  <c r="AC1390" i="1"/>
  <c r="AF1390" i="1" s="1"/>
  <c r="AD1389" i="1" l="1"/>
  <c r="AE1390" i="1"/>
  <c r="AB1392" i="1"/>
  <c r="AC1391" i="1"/>
  <c r="AE1391" i="1" l="1"/>
  <c r="AF1391" i="1"/>
  <c r="AD1390" i="1"/>
  <c r="AB1393" i="1"/>
  <c r="AC1392" i="1"/>
  <c r="AF1392" i="1" s="1"/>
  <c r="AD1391" i="1" l="1"/>
  <c r="AE1392" i="1"/>
  <c r="AB1394" i="1"/>
  <c r="AC1393" i="1"/>
  <c r="AF1393" i="1" s="1"/>
  <c r="AD1392" i="1" l="1"/>
  <c r="AE1393" i="1"/>
  <c r="AB1395" i="1"/>
  <c r="AC1394" i="1"/>
  <c r="AF1394" i="1" s="1"/>
  <c r="AD1393" i="1" l="1"/>
  <c r="AE1394" i="1"/>
  <c r="AB1396" i="1"/>
  <c r="AC1395" i="1"/>
  <c r="AE1395" i="1" l="1"/>
  <c r="AF1395" i="1"/>
  <c r="AD1394" i="1"/>
  <c r="AB1397" i="1"/>
  <c r="AC1396" i="1"/>
  <c r="AE1396" i="1" l="1"/>
  <c r="AF1396" i="1"/>
  <c r="AB1398" i="1"/>
  <c r="AC1397" i="1"/>
  <c r="AF1397" i="1" s="1"/>
  <c r="AD1395" i="1"/>
  <c r="AD1396" i="1" l="1"/>
  <c r="AE1397" i="1"/>
  <c r="AB1399" i="1"/>
  <c r="AC1398" i="1"/>
  <c r="AE1398" i="1" l="1"/>
  <c r="AF1398" i="1"/>
  <c r="AD1397" i="1"/>
  <c r="AB1400" i="1"/>
  <c r="AC1399" i="1"/>
  <c r="AF1399" i="1" s="1"/>
  <c r="AD1398" i="1" l="1"/>
  <c r="AE1399" i="1"/>
  <c r="AB1401" i="1"/>
  <c r="AC1400" i="1"/>
  <c r="AE1400" i="1" l="1"/>
  <c r="AF1400" i="1"/>
  <c r="AD1399" i="1"/>
  <c r="AB1402" i="1"/>
  <c r="AC1401" i="1"/>
  <c r="AF1401" i="1" s="1"/>
  <c r="AD1400" i="1" l="1"/>
  <c r="AE1401" i="1"/>
  <c r="AB1403" i="1"/>
  <c r="AC1402" i="1"/>
  <c r="AF1402" i="1" s="1"/>
  <c r="AD1401" i="1" l="1"/>
  <c r="AE1402" i="1"/>
  <c r="AB1404" i="1"/>
  <c r="AC1403" i="1"/>
  <c r="AF1403" i="1" s="1"/>
  <c r="AD1402" i="1" l="1"/>
  <c r="AE1403" i="1"/>
  <c r="AB1405" i="1"/>
  <c r="AC1404" i="1"/>
  <c r="AF1404" i="1" s="1"/>
  <c r="AD1403" i="1" l="1"/>
  <c r="AE1404" i="1"/>
  <c r="AB1406" i="1"/>
  <c r="AC1405" i="1"/>
  <c r="AE1405" i="1" l="1"/>
  <c r="AF1405" i="1"/>
  <c r="AD1404" i="1"/>
  <c r="AB1407" i="1"/>
  <c r="AC1406" i="1"/>
  <c r="AF1406" i="1" s="1"/>
  <c r="AD1405" i="1" l="1"/>
  <c r="AE1406" i="1"/>
  <c r="AB1408" i="1"/>
  <c r="AC1407" i="1"/>
  <c r="AE1407" i="1" l="1"/>
  <c r="AF1407" i="1"/>
  <c r="AD1406" i="1"/>
  <c r="AB1409" i="1"/>
  <c r="AC1408" i="1"/>
  <c r="AF1408" i="1" s="1"/>
  <c r="AD1407" i="1" l="1"/>
  <c r="AE1408" i="1"/>
  <c r="AB1410" i="1"/>
  <c r="AC1409" i="1"/>
  <c r="AF1409" i="1" s="1"/>
  <c r="AD1408" i="1" l="1"/>
  <c r="AE1409" i="1"/>
  <c r="AB1411" i="1"/>
  <c r="AC1410" i="1"/>
  <c r="AE1410" i="1" l="1"/>
  <c r="AF1410" i="1"/>
  <c r="AD1409" i="1"/>
  <c r="AB1412" i="1"/>
  <c r="AC1411" i="1"/>
  <c r="AF1411" i="1" s="1"/>
  <c r="AD1410" i="1" l="1"/>
  <c r="AE1411" i="1"/>
  <c r="AB1413" i="1"/>
  <c r="AC1412" i="1"/>
  <c r="AE1412" i="1" l="1"/>
  <c r="AF1412" i="1"/>
  <c r="AD1411" i="1"/>
  <c r="AB1414" i="1"/>
  <c r="AC1413" i="1"/>
  <c r="AF1413" i="1" s="1"/>
  <c r="AD1412" i="1" l="1"/>
  <c r="AE1413" i="1"/>
  <c r="AB1415" i="1"/>
  <c r="AC1414" i="1"/>
  <c r="AF1414" i="1" s="1"/>
  <c r="AD1413" i="1" l="1"/>
  <c r="AE1414" i="1"/>
  <c r="AB1416" i="1"/>
  <c r="AC1415" i="1"/>
  <c r="AF1415" i="1" s="1"/>
  <c r="AD1414" i="1" l="1"/>
  <c r="AE1415" i="1"/>
  <c r="AB1417" i="1"/>
  <c r="AC1416" i="1"/>
  <c r="AF1416" i="1" s="1"/>
  <c r="AD1415" i="1" l="1"/>
  <c r="AE1416" i="1"/>
  <c r="AB1418" i="1"/>
  <c r="AC1417" i="1"/>
  <c r="AE1417" i="1" l="1"/>
  <c r="AF1417" i="1"/>
  <c r="AD1416" i="1"/>
  <c r="AB1419" i="1"/>
  <c r="AC1418" i="1"/>
  <c r="AF1418" i="1" s="1"/>
  <c r="AD1417" i="1" l="1"/>
  <c r="AE1418" i="1"/>
  <c r="AB1420" i="1"/>
  <c r="AC1419" i="1"/>
  <c r="AE1419" i="1" l="1"/>
  <c r="AF1419" i="1"/>
  <c r="AD1418" i="1"/>
  <c r="AB1421" i="1"/>
  <c r="AC1420" i="1"/>
  <c r="AE1420" i="1" l="1"/>
  <c r="AF1420" i="1"/>
  <c r="AB1422" i="1"/>
  <c r="AC1421" i="1"/>
  <c r="AF1421" i="1" s="1"/>
  <c r="AD1419" i="1"/>
  <c r="AD1420" i="1" l="1"/>
  <c r="AE1421" i="1"/>
  <c r="AB1423" i="1"/>
  <c r="AC1422" i="1"/>
  <c r="AE1422" i="1" l="1"/>
  <c r="AF1422" i="1"/>
  <c r="AD1421" i="1"/>
  <c r="AB1424" i="1"/>
  <c r="AC1423" i="1"/>
  <c r="AF1423" i="1" s="1"/>
  <c r="AD1422" i="1" l="1"/>
  <c r="AE1423" i="1"/>
  <c r="AB1425" i="1"/>
  <c r="AC1424" i="1"/>
  <c r="AE1424" i="1" l="1"/>
  <c r="AF1424" i="1"/>
  <c r="AD1423" i="1"/>
  <c r="AB1426" i="1"/>
  <c r="AC1425" i="1"/>
  <c r="AE1425" i="1" l="1"/>
  <c r="AF1425" i="1"/>
  <c r="AB1427" i="1"/>
  <c r="AC1426" i="1"/>
  <c r="AF1426" i="1" s="1"/>
  <c r="AD1424" i="1"/>
  <c r="AD1425" i="1" l="1"/>
  <c r="AE1426" i="1"/>
  <c r="AB1428" i="1"/>
  <c r="AC1427" i="1"/>
  <c r="AF1427" i="1" s="1"/>
  <c r="AD1426" i="1" l="1"/>
  <c r="AE1427" i="1"/>
  <c r="AB1429" i="1"/>
  <c r="AC1428" i="1"/>
  <c r="AF1428" i="1" s="1"/>
  <c r="AD1427" i="1" l="1"/>
  <c r="AE1428" i="1"/>
  <c r="AB1430" i="1"/>
  <c r="AC1429" i="1"/>
  <c r="AE1429" i="1" l="1"/>
  <c r="AF1429" i="1"/>
  <c r="AD1428" i="1"/>
  <c r="AB1431" i="1"/>
  <c r="AC1430" i="1"/>
  <c r="AF1430" i="1" s="1"/>
  <c r="AD1429" i="1" l="1"/>
  <c r="AE1430" i="1"/>
  <c r="AB1432" i="1"/>
  <c r="AC1431" i="1"/>
  <c r="AE1431" i="1" l="1"/>
  <c r="AF1431" i="1"/>
  <c r="AD1430" i="1"/>
  <c r="AB1433" i="1"/>
  <c r="AC1432" i="1"/>
  <c r="AF1432" i="1" s="1"/>
  <c r="AD1431" i="1" l="1"/>
  <c r="AE1432" i="1"/>
  <c r="AB1434" i="1"/>
  <c r="AC1433" i="1"/>
  <c r="AF1433" i="1" s="1"/>
  <c r="AD1432" i="1" l="1"/>
  <c r="AE1433" i="1"/>
  <c r="AB1435" i="1"/>
  <c r="AC1434" i="1"/>
  <c r="AE1434" i="1" l="1"/>
  <c r="AF1434" i="1"/>
  <c r="AD1433" i="1"/>
  <c r="AB1436" i="1"/>
  <c r="AC1435" i="1"/>
  <c r="AF1435" i="1" s="1"/>
  <c r="AD1434" i="1" l="1"/>
  <c r="AE1435" i="1"/>
  <c r="AB1437" i="1"/>
  <c r="AC1436" i="1"/>
  <c r="AE1436" i="1" l="1"/>
  <c r="AF1436" i="1"/>
  <c r="AD1435" i="1"/>
  <c r="AB1438" i="1"/>
  <c r="AC1437" i="1"/>
  <c r="AF1437" i="1" s="1"/>
  <c r="AD1436" i="1" l="1"/>
  <c r="AE1437" i="1"/>
  <c r="AB1439" i="1"/>
  <c r="AC1438" i="1"/>
  <c r="AF1438" i="1" s="1"/>
  <c r="AD1437" i="1" l="1"/>
  <c r="AE1438" i="1"/>
  <c r="AB1440" i="1"/>
  <c r="AC1439" i="1"/>
  <c r="AF1439" i="1" s="1"/>
  <c r="AD1438" i="1" l="1"/>
  <c r="AE1439" i="1"/>
  <c r="AB1441" i="1"/>
  <c r="AC1440" i="1"/>
  <c r="AF1440" i="1" s="1"/>
  <c r="AD1439" i="1" l="1"/>
  <c r="AE1440" i="1"/>
  <c r="AB1442" i="1"/>
  <c r="AC1441" i="1"/>
  <c r="AE1441" i="1" l="1"/>
  <c r="AF1441" i="1"/>
  <c r="AD1440" i="1"/>
  <c r="AB1443" i="1"/>
  <c r="AC1442" i="1"/>
  <c r="AF1442" i="1" s="1"/>
  <c r="AD1441" i="1" l="1"/>
  <c r="AE1442" i="1"/>
  <c r="AB1444" i="1"/>
  <c r="AC1443" i="1"/>
  <c r="AE1443" i="1" l="1"/>
  <c r="AF1443" i="1"/>
  <c r="AD1442" i="1"/>
  <c r="AB1445" i="1"/>
  <c r="AC1444" i="1"/>
  <c r="AE1444" i="1" l="1"/>
  <c r="AF1444" i="1"/>
  <c r="AB1446" i="1"/>
  <c r="AC1445" i="1"/>
  <c r="AF1445" i="1" s="1"/>
  <c r="AD1443" i="1"/>
  <c r="AD1444" i="1" l="1"/>
  <c r="AE1445" i="1"/>
  <c r="AB1447" i="1"/>
  <c r="AC1446" i="1"/>
  <c r="AE1446" i="1" l="1"/>
  <c r="AF1446" i="1"/>
  <c r="AD1445" i="1"/>
  <c r="AB1448" i="1"/>
  <c r="AC1447" i="1"/>
  <c r="AF1447" i="1" s="1"/>
  <c r="AD1446" i="1" l="1"/>
  <c r="AE1447" i="1"/>
  <c r="AB1449" i="1"/>
  <c r="AC1448" i="1"/>
  <c r="AE1448" i="1" l="1"/>
  <c r="AF1448" i="1"/>
  <c r="AD1447" i="1"/>
  <c r="AB1450" i="1"/>
  <c r="AC1449" i="1"/>
  <c r="AE1449" i="1" l="1"/>
  <c r="AF1449" i="1"/>
  <c r="AB1451" i="1"/>
  <c r="AC1450" i="1"/>
  <c r="AF1450" i="1" s="1"/>
  <c r="AD1448" i="1"/>
  <c r="AD1449" i="1" l="1"/>
  <c r="AE1450" i="1"/>
  <c r="AB1452" i="1"/>
  <c r="AC1451" i="1"/>
  <c r="AF1451" i="1" s="1"/>
  <c r="AD1450" i="1" l="1"/>
  <c r="AE1451" i="1"/>
  <c r="AB1453" i="1"/>
  <c r="AC1452" i="1"/>
  <c r="AF1452" i="1" s="1"/>
  <c r="AD1451" i="1" l="1"/>
  <c r="AE1452" i="1"/>
  <c r="AB1454" i="1"/>
  <c r="AC1453" i="1"/>
  <c r="AE1453" i="1" l="1"/>
  <c r="AF1453" i="1"/>
  <c r="AD1452" i="1"/>
  <c r="AB1455" i="1"/>
  <c r="AC1454" i="1"/>
  <c r="AF1454" i="1" s="1"/>
  <c r="AD1453" i="1" l="1"/>
  <c r="AE1454" i="1"/>
  <c r="AB1456" i="1"/>
  <c r="AC1455" i="1"/>
  <c r="AE1455" i="1" l="1"/>
  <c r="AF1455" i="1"/>
  <c r="AD1454" i="1"/>
  <c r="AB1457" i="1"/>
  <c r="AC1456" i="1"/>
  <c r="AF1456" i="1" s="1"/>
  <c r="AD1455" i="1" l="1"/>
  <c r="AE1456" i="1"/>
  <c r="AB1458" i="1"/>
  <c r="AC1457" i="1"/>
  <c r="AF1457" i="1" s="1"/>
  <c r="AD1456" i="1" l="1"/>
  <c r="AE1457" i="1"/>
  <c r="AB1459" i="1"/>
  <c r="AC1458" i="1"/>
  <c r="AE1458" i="1" l="1"/>
  <c r="AF1458" i="1"/>
  <c r="AD1457" i="1"/>
  <c r="AB1460" i="1"/>
  <c r="AC1459" i="1"/>
  <c r="AF1459" i="1" s="1"/>
  <c r="AD1458" i="1" l="1"/>
  <c r="AE1459" i="1"/>
  <c r="AB1461" i="1"/>
  <c r="AC1460" i="1"/>
  <c r="AE1460" i="1" l="1"/>
  <c r="AF1460" i="1"/>
  <c r="AD1459" i="1"/>
  <c r="AB1462" i="1"/>
  <c r="AC1461" i="1"/>
  <c r="AF1461" i="1" s="1"/>
  <c r="AD1460" i="1" l="1"/>
  <c r="AE1461" i="1"/>
  <c r="AB1463" i="1"/>
  <c r="AC1462" i="1"/>
  <c r="AF1462" i="1" s="1"/>
  <c r="AD1461" i="1" l="1"/>
  <c r="AE1462" i="1"/>
  <c r="AB1464" i="1"/>
  <c r="AC1463" i="1"/>
  <c r="AF1463" i="1" s="1"/>
  <c r="AD1462" i="1" l="1"/>
  <c r="AE1463" i="1"/>
  <c r="AB1465" i="1"/>
  <c r="AC1464" i="1"/>
  <c r="AF1464" i="1" s="1"/>
  <c r="AD1463" i="1" l="1"/>
  <c r="AE1464" i="1"/>
  <c r="AB1466" i="1"/>
  <c r="AC1465" i="1"/>
  <c r="AE1465" i="1" l="1"/>
  <c r="AF1465" i="1"/>
  <c r="AD1464" i="1"/>
  <c r="AB1467" i="1"/>
  <c r="AC1466" i="1"/>
  <c r="AF1466" i="1" s="1"/>
  <c r="AD1465" i="1" l="1"/>
  <c r="AE1466" i="1"/>
  <c r="AB1468" i="1"/>
  <c r="AC1467" i="1"/>
  <c r="AE1467" i="1" l="1"/>
  <c r="AF1467" i="1"/>
  <c r="AD1466" i="1"/>
  <c r="AB1469" i="1"/>
  <c r="AC1468" i="1"/>
  <c r="AE1468" i="1" l="1"/>
  <c r="AF1468" i="1"/>
  <c r="AB1470" i="1"/>
  <c r="AC1469" i="1"/>
  <c r="AF1469" i="1" s="1"/>
  <c r="AD1467" i="1"/>
  <c r="AD1468" i="1" l="1"/>
  <c r="AE1469" i="1"/>
  <c r="AB1471" i="1"/>
  <c r="AC1470" i="1"/>
  <c r="AE1470" i="1" l="1"/>
  <c r="AF1470" i="1"/>
  <c r="AD1469" i="1"/>
  <c r="AB1472" i="1"/>
  <c r="AC1471" i="1"/>
  <c r="AF1471" i="1" s="1"/>
  <c r="AD1470" i="1" l="1"/>
  <c r="AE1471" i="1"/>
  <c r="AB1473" i="1"/>
  <c r="AC1472" i="1"/>
  <c r="AE1472" i="1" l="1"/>
  <c r="AF1472" i="1"/>
  <c r="AD1471" i="1"/>
  <c r="AB1474" i="1"/>
  <c r="AC1473" i="1"/>
  <c r="AF1473" i="1" s="1"/>
  <c r="AD1472" i="1" l="1"/>
  <c r="AE1473" i="1"/>
  <c r="AB1475" i="1"/>
  <c r="AC1474" i="1"/>
  <c r="AF1474" i="1" s="1"/>
  <c r="AD1473" i="1" l="1"/>
  <c r="AE1474" i="1"/>
  <c r="AB1476" i="1"/>
  <c r="AC1475" i="1"/>
  <c r="AF1475" i="1" s="1"/>
  <c r="AD1474" i="1" l="1"/>
  <c r="AE1475" i="1"/>
  <c r="AB1477" i="1"/>
  <c r="AC1476" i="1"/>
  <c r="AF1476" i="1" s="1"/>
  <c r="AD1475" i="1" l="1"/>
  <c r="AE1476" i="1"/>
  <c r="AB1478" i="1"/>
  <c r="AC1477" i="1"/>
  <c r="AE1477" i="1" l="1"/>
  <c r="AF1477" i="1"/>
  <c r="AD1476" i="1"/>
  <c r="AB1479" i="1"/>
  <c r="AC1478" i="1"/>
  <c r="AF1478" i="1" s="1"/>
  <c r="AD1477" i="1" l="1"/>
  <c r="AE1478" i="1"/>
  <c r="AB1480" i="1"/>
  <c r="AC1479" i="1"/>
  <c r="AE1479" i="1" l="1"/>
  <c r="AF1479" i="1"/>
  <c r="AD1478" i="1"/>
  <c r="AB1481" i="1"/>
  <c r="AC1480" i="1"/>
  <c r="AF1480" i="1" s="1"/>
  <c r="AD1479" i="1" l="1"/>
  <c r="AE1480" i="1"/>
  <c r="AB1482" i="1"/>
  <c r="AC1481" i="1"/>
  <c r="AF1481" i="1" s="1"/>
  <c r="AD1480" i="1" l="1"/>
  <c r="AE1481" i="1"/>
  <c r="AB1483" i="1"/>
  <c r="AC1482" i="1"/>
  <c r="AE1482" i="1" l="1"/>
  <c r="AF1482" i="1"/>
  <c r="AD1481" i="1"/>
  <c r="AB1484" i="1"/>
  <c r="AC1483" i="1"/>
  <c r="AF1483" i="1" s="1"/>
  <c r="AD1482" i="1" l="1"/>
  <c r="AE1483" i="1"/>
  <c r="AB1485" i="1"/>
  <c r="AC1484" i="1"/>
  <c r="AE1484" i="1" l="1"/>
  <c r="AF1484" i="1"/>
  <c r="AD1483" i="1"/>
  <c r="AB1486" i="1"/>
  <c r="AC1485" i="1"/>
  <c r="AF1485" i="1" s="1"/>
  <c r="AD1484" i="1" l="1"/>
  <c r="AE1485" i="1"/>
  <c r="AB1487" i="1"/>
  <c r="AC1486" i="1"/>
  <c r="AF1486" i="1" s="1"/>
  <c r="AD1485" i="1" l="1"/>
  <c r="AE1486" i="1"/>
  <c r="AB1488" i="1"/>
  <c r="AC1487" i="1"/>
  <c r="AF1487" i="1" s="1"/>
  <c r="AD1486" i="1" l="1"/>
  <c r="AE1487" i="1"/>
  <c r="AB1489" i="1"/>
  <c r="AC1488" i="1"/>
  <c r="AF1488" i="1" s="1"/>
  <c r="AD1487" i="1" l="1"/>
  <c r="AE1488" i="1"/>
  <c r="AB1490" i="1"/>
  <c r="AC1489" i="1"/>
  <c r="AE1489" i="1" l="1"/>
  <c r="AF1489" i="1"/>
  <c r="AD1488" i="1"/>
  <c r="AB1491" i="1"/>
  <c r="AC1490" i="1"/>
  <c r="AF1490" i="1" s="1"/>
  <c r="AD1489" i="1" l="1"/>
  <c r="AE1490" i="1"/>
  <c r="AB1492" i="1"/>
  <c r="AC1491" i="1"/>
  <c r="AE1491" i="1" l="1"/>
  <c r="AF1491" i="1"/>
  <c r="AD1490" i="1"/>
  <c r="AB1493" i="1"/>
  <c r="AC1492" i="1"/>
  <c r="AE1492" i="1" l="1"/>
  <c r="AF1492" i="1"/>
  <c r="AB1494" i="1"/>
  <c r="AC1493" i="1"/>
  <c r="AF1493" i="1" s="1"/>
  <c r="AD1491" i="1"/>
  <c r="AD1492" i="1" l="1"/>
  <c r="AE1493" i="1"/>
  <c r="AB1495" i="1"/>
  <c r="AC1494" i="1"/>
  <c r="AE1494" i="1" l="1"/>
  <c r="AF1494" i="1"/>
  <c r="AD1493" i="1"/>
  <c r="AB1496" i="1"/>
  <c r="AC1495" i="1"/>
  <c r="AF1495" i="1" s="1"/>
  <c r="AD1494" i="1" l="1"/>
  <c r="AE1495" i="1"/>
  <c r="AB1497" i="1"/>
  <c r="AC1496" i="1"/>
  <c r="AE1496" i="1" l="1"/>
  <c r="AF1496" i="1"/>
  <c r="AD1495" i="1"/>
  <c r="AB1498" i="1"/>
  <c r="AC1497" i="1"/>
  <c r="AF1497" i="1" s="1"/>
  <c r="AD1496" i="1" l="1"/>
  <c r="AE1497" i="1"/>
  <c r="AB1499" i="1"/>
  <c r="AC1498" i="1"/>
  <c r="AF1498" i="1" s="1"/>
  <c r="AD1497" i="1" l="1"/>
  <c r="AE1498" i="1"/>
  <c r="AB1500" i="1"/>
  <c r="AC1499" i="1"/>
  <c r="AF1499" i="1" s="1"/>
  <c r="AD1498" i="1" l="1"/>
  <c r="AE1499" i="1"/>
  <c r="AB1501" i="1"/>
  <c r="AC1500" i="1"/>
  <c r="AF1500" i="1" s="1"/>
  <c r="AD1499" i="1" l="1"/>
  <c r="AE1500" i="1"/>
  <c r="AB1502" i="1"/>
  <c r="AC1501" i="1"/>
  <c r="AE1501" i="1" l="1"/>
  <c r="AF1501" i="1"/>
  <c r="AD1500" i="1"/>
  <c r="AB1503" i="1"/>
  <c r="AC1502" i="1"/>
  <c r="AF1502" i="1" s="1"/>
  <c r="AD1501" i="1" l="1"/>
  <c r="AE1502" i="1"/>
  <c r="AB1504" i="1"/>
  <c r="AC1503" i="1"/>
  <c r="AE1503" i="1" l="1"/>
  <c r="AF1503" i="1"/>
  <c r="AD1502" i="1"/>
  <c r="AB1505" i="1"/>
  <c r="AC1504" i="1"/>
  <c r="AF1504" i="1" s="1"/>
  <c r="AD1503" i="1" l="1"/>
  <c r="AE1504" i="1"/>
  <c r="AB1506" i="1"/>
  <c r="AC1505" i="1"/>
  <c r="AF1505" i="1" s="1"/>
  <c r="AD1504" i="1" l="1"/>
  <c r="AE1505" i="1"/>
  <c r="AB1507" i="1"/>
  <c r="AC1506" i="1"/>
  <c r="AE1506" i="1" l="1"/>
  <c r="AF1506" i="1"/>
  <c r="AD1505" i="1"/>
  <c r="AB1508" i="1"/>
  <c r="AC1507" i="1"/>
  <c r="AF1507" i="1" s="1"/>
  <c r="AD1506" i="1" l="1"/>
  <c r="AE1507" i="1"/>
  <c r="AB1509" i="1"/>
  <c r="AC1508" i="1"/>
  <c r="AE1508" i="1" l="1"/>
  <c r="AF1508" i="1"/>
  <c r="AD1507" i="1"/>
  <c r="AB1510" i="1"/>
  <c r="AC1509" i="1"/>
  <c r="AF1509" i="1" s="1"/>
  <c r="AD1508" i="1" l="1"/>
  <c r="AE1509" i="1"/>
  <c r="AB1511" i="1"/>
  <c r="AC1510" i="1"/>
  <c r="AF1510" i="1" s="1"/>
  <c r="AD1509" i="1" l="1"/>
  <c r="AE1510" i="1"/>
  <c r="AB1512" i="1"/>
  <c r="AC1511" i="1"/>
  <c r="AF1511" i="1" s="1"/>
  <c r="AD1510" i="1" l="1"/>
  <c r="AE1511" i="1"/>
  <c r="AB1513" i="1"/>
  <c r="AC1512" i="1"/>
  <c r="AF1512" i="1" s="1"/>
  <c r="AD1511" i="1" l="1"/>
  <c r="AE1512" i="1"/>
  <c r="AB1514" i="1"/>
  <c r="AC1513" i="1"/>
  <c r="AE1513" i="1" l="1"/>
  <c r="AF1513" i="1"/>
  <c r="AD1512" i="1"/>
  <c r="AB1515" i="1"/>
  <c r="AC1514" i="1"/>
  <c r="AF1514" i="1" s="1"/>
  <c r="AD1513" i="1" l="1"/>
  <c r="AE1514" i="1"/>
  <c r="AB1516" i="1"/>
  <c r="AC1515" i="1"/>
  <c r="AE1515" i="1" l="1"/>
  <c r="AF1515" i="1"/>
  <c r="AD1514" i="1"/>
  <c r="AB1517" i="1"/>
  <c r="AC1516" i="1"/>
  <c r="AE1516" i="1" l="1"/>
  <c r="AF1516" i="1"/>
  <c r="AB1518" i="1"/>
  <c r="AC1517" i="1"/>
  <c r="AF1517" i="1" s="1"/>
  <c r="AD1515" i="1"/>
  <c r="AD1516" i="1" l="1"/>
  <c r="AE1517" i="1"/>
  <c r="AB1519" i="1"/>
  <c r="AC1518" i="1"/>
  <c r="AE1518" i="1" l="1"/>
  <c r="AF1518" i="1"/>
  <c r="AD1517" i="1"/>
  <c r="AB1520" i="1"/>
  <c r="AC1519" i="1"/>
  <c r="AF1519" i="1" s="1"/>
  <c r="AD1518" i="1" l="1"/>
  <c r="AE1519" i="1"/>
  <c r="AB1521" i="1"/>
  <c r="AC1520" i="1"/>
  <c r="AE1520" i="1" l="1"/>
  <c r="AF1520" i="1"/>
  <c r="AD1519" i="1"/>
  <c r="AB1522" i="1"/>
  <c r="AC1521" i="1"/>
  <c r="AE1521" i="1" l="1"/>
  <c r="AF1521" i="1"/>
  <c r="AB1523" i="1"/>
  <c r="AC1522" i="1"/>
  <c r="AF1522" i="1" s="1"/>
  <c r="AD1520" i="1"/>
  <c r="AD1521" i="1" l="1"/>
  <c r="AE1522" i="1"/>
  <c r="AB1524" i="1"/>
  <c r="AC1523" i="1"/>
  <c r="AF1523" i="1" s="1"/>
  <c r="AD1522" i="1" l="1"/>
  <c r="AE1523" i="1"/>
  <c r="AB1525" i="1"/>
  <c r="AC1524" i="1"/>
  <c r="AF1524" i="1" s="1"/>
  <c r="AD1523" i="1" l="1"/>
  <c r="AE1524" i="1"/>
  <c r="AB1526" i="1"/>
  <c r="AC1525" i="1"/>
  <c r="AE1525" i="1" l="1"/>
  <c r="AF1525" i="1"/>
  <c r="AD1524" i="1"/>
  <c r="AB1527" i="1"/>
  <c r="AC1526" i="1"/>
  <c r="AF1526" i="1" s="1"/>
  <c r="AD1525" i="1" l="1"/>
  <c r="AE1526" i="1"/>
  <c r="AB1528" i="1"/>
  <c r="AC1527" i="1"/>
  <c r="AE1527" i="1" l="1"/>
  <c r="AF1527" i="1"/>
  <c r="AD1526" i="1"/>
  <c r="AB1529" i="1"/>
  <c r="AC1528" i="1"/>
  <c r="AF1528" i="1" s="1"/>
  <c r="AD1527" i="1" l="1"/>
  <c r="AE1528" i="1"/>
  <c r="AB1530" i="1"/>
  <c r="AC1529" i="1"/>
  <c r="AF1529" i="1" s="1"/>
  <c r="AD1528" i="1" l="1"/>
  <c r="AE1529" i="1"/>
  <c r="AB1531" i="1"/>
  <c r="AC1530" i="1"/>
  <c r="AE1530" i="1" l="1"/>
  <c r="AF1530" i="1"/>
  <c r="AD1529" i="1"/>
  <c r="AB1532" i="1"/>
  <c r="AC1531" i="1"/>
  <c r="AF1531" i="1" s="1"/>
  <c r="AD1530" i="1" l="1"/>
  <c r="AE1531" i="1"/>
  <c r="AB1533" i="1"/>
  <c r="AC1532" i="1"/>
  <c r="AE1532" i="1" l="1"/>
  <c r="AF1532" i="1"/>
  <c r="AD1531" i="1"/>
  <c r="AB1534" i="1"/>
  <c r="AC1533" i="1"/>
  <c r="AF1533" i="1" s="1"/>
  <c r="AD1532" i="1" l="1"/>
  <c r="AE1533" i="1"/>
  <c r="AB1535" i="1"/>
  <c r="AC1534" i="1"/>
  <c r="AF1534" i="1" s="1"/>
  <c r="AD1533" i="1" l="1"/>
  <c r="AE1534" i="1"/>
  <c r="AB1536" i="1"/>
  <c r="AC1535" i="1"/>
  <c r="AF1535" i="1" s="1"/>
  <c r="AD1534" i="1" l="1"/>
  <c r="AE1535" i="1"/>
  <c r="AB1537" i="1"/>
  <c r="AC1536" i="1"/>
  <c r="AF1536" i="1" s="1"/>
  <c r="AD1535" i="1" l="1"/>
  <c r="AE1536" i="1"/>
  <c r="AB1538" i="1"/>
  <c r="AC1537" i="1"/>
  <c r="AE1537" i="1" l="1"/>
  <c r="AF1537" i="1"/>
  <c r="AD1536" i="1"/>
  <c r="AB1539" i="1"/>
  <c r="AC1538" i="1"/>
  <c r="AF1538" i="1" s="1"/>
  <c r="AD1537" i="1" l="1"/>
  <c r="AE1538" i="1"/>
  <c r="AB1540" i="1"/>
  <c r="AC1539" i="1"/>
  <c r="AE1539" i="1" l="1"/>
  <c r="AF1539" i="1"/>
  <c r="AD1538" i="1"/>
  <c r="AB1541" i="1"/>
  <c r="AC1540" i="1"/>
  <c r="AE1540" i="1" l="1"/>
  <c r="AF1540" i="1"/>
  <c r="AB1542" i="1"/>
  <c r="AC1541" i="1"/>
  <c r="AF1541" i="1" s="1"/>
  <c r="AD1539" i="1"/>
  <c r="AD1540" i="1" l="1"/>
  <c r="AE1541" i="1"/>
  <c r="AB1543" i="1"/>
  <c r="AC1542" i="1"/>
  <c r="AE1542" i="1" l="1"/>
  <c r="AF1542" i="1"/>
  <c r="AD1541" i="1"/>
  <c r="AB1544" i="1"/>
  <c r="AC1543" i="1"/>
  <c r="AF1543" i="1" s="1"/>
  <c r="AD1542" i="1" l="1"/>
  <c r="AE1543" i="1"/>
  <c r="AB1545" i="1"/>
  <c r="AC1544" i="1"/>
  <c r="AE1544" i="1" l="1"/>
  <c r="AF1544" i="1"/>
  <c r="AD1543" i="1"/>
  <c r="AB1546" i="1"/>
  <c r="AC1545" i="1"/>
  <c r="AF1545" i="1" s="1"/>
  <c r="AD1544" i="1" l="1"/>
  <c r="AE1545" i="1"/>
  <c r="AB1547" i="1"/>
  <c r="AC1546" i="1"/>
  <c r="AF1546" i="1" s="1"/>
  <c r="AD1545" i="1" l="1"/>
  <c r="AE1546" i="1"/>
  <c r="AB1548" i="1"/>
  <c r="AC1547" i="1"/>
  <c r="AF1547" i="1" s="1"/>
  <c r="AD1546" i="1" l="1"/>
  <c r="AE1547" i="1"/>
  <c r="AB1549" i="1"/>
  <c r="AC1548" i="1"/>
  <c r="AF1548" i="1" s="1"/>
  <c r="AD1547" i="1" l="1"/>
  <c r="AE1548" i="1"/>
  <c r="AB1550" i="1"/>
  <c r="AC1549" i="1"/>
  <c r="AE1549" i="1" l="1"/>
  <c r="AF1549" i="1"/>
  <c r="AD1548" i="1"/>
  <c r="AB1551" i="1"/>
  <c r="AC1550" i="1"/>
  <c r="AF1550" i="1" s="1"/>
  <c r="AD1549" i="1" l="1"/>
  <c r="AE1550" i="1"/>
  <c r="AB1552" i="1"/>
  <c r="AC1551" i="1"/>
  <c r="AF1551" i="1" s="1"/>
  <c r="AD1550" i="1" l="1"/>
  <c r="AE1551" i="1"/>
  <c r="AB1553" i="1"/>
  <c r="AC1552" i="1"/>
  <c r="AE1552" i="1" l="1"/>
  <c r="AF1552" i="1"/>
  <c r="AD1551" i="1"/>
  <c r="AB1554" i="1"/>
  <c r="AC1553" i="1"/>
  <c r="AF1553" i="1" s="1"/>
  <c r="AD1552" i="1" l="1"/>
  <c r="AE1553" i="1"/>
  <c r="AB1555" i="1"/>
  <c r="AC1554" i="1"/>
  <c r="AE1554" i="1" l="1"/>
  <c r="AF1554" i="1"/>
  <c r="AD1553" i="1"/>
  <c r="AB1556" i="1"/>
  <c r="AC1555" i="1"/>
  <c r="AE1555" i="1" l="1"/>
  <c r="AF1555" i="1"/>
  <c r="AB1557" i="1"/>
  <c r="AC1556" i="1"/>
  <c r="AF1556" i="1" s="1"/>
  <c r="AD1554" i="1"/>
  <c r="AD1555" i="1" l="1"/>
  <c r="AE1556" i="1"/>
  <c r="AB1558" i="1"/>
  <c r="AC1557" i="1"/>
  <c r="AE1557" i="1" l="1"/>
  <c r="AF1557" i="1"/>
  <c r="AD1556" i="1"/>
  <c r="AB1559" i="1"/>
  <c r="AC1558" i="1"/>
  <c r="AF1558" i="1" s="1"/>
  <c r="AD1557" i="1" l="1"/>
  <c r="AE1558" i="1"/>
  <c r="AB1560" i="1"/>
  <c r="AC1559" i="1"/>
  <c r="AE1559" i="1" l="1"/>
  <c r="AF1559" i="1"/>
  <c r="AD1558" i="1"/>
  <c r="AB1561" i="1"/>
  <c r="AC1560" i="1"/>
  <c r="AF1560" i="1" s="1"/>
  <c r="AD1559" i="1" l="1"/>
  <c r="AE1560" i="1"/>
  <c r="AB1562" i="1"/>
  <c r="AC1561" i="1"/>
  <c r="AF1561" i="1" s="1"/>
  <c r="AD1560" i="1" l="1"/>
  <c r="AE1561" i="1"/>
  <c r="AB1563" i="1"/>
  <c r="AC1562" i="1"/>
  <c r="AE1562" i="1" l="1"/>
  <c r="AF1562" i="1"/>
  <c r="AD1561" i="1"/>
  <c r="AB1564" i="1"/>
  <c r="AC1563" i="1"/>
  <c r="AF1563" i="1" s="1"/>
  <c r="AD1562" i="1" l="1"/>
  <c r="AE1563" i="1"/>
  <c r="AB1565" i="1"/>
  <c r="AC1564" i="1"/>
  <c r="AE1564" i="1" l="1"/>
  <c r="AF1564" i="1"/>
  <c r="AD1563" i="1"/>
  <c r="AB1566" i="1"/>
  <c r="AC1565" i="1"/>
  <c r="AF1565" i="1" s="1"/>
  <c r="AD1564" i="1" l="1"/>
  <c r="AE1565" i="1"/>
  <c r="AB1567" i="1"/>
  <c r="AC1566" i="1"/>
  <c r="AF1566" i="1" s="1"/>
  <c r="AD1565" i="1" l="1"/>
  <c r="AE1566" i="1"/>
  <c r="AB1568" i="1"/>
  <c r="AC1567" i="1"/>
  <c r="AE1567" i="1" l="1"/>
  <c r="AF1567" i="1"/>
  <c r="AD1566" i="1"/>
  <c r="AB1569" i="1"/>
  <c r="AC1568" i="1"/>
  <c r="AF1568" i="1" s="1"/>
  <c r="AD1567" i="1" l="1"/>
  <c r="AE1568" i="1"/>
  <c r="AB1570" i="1"/>
  <c r="AC1569" i="1"/>
  <c r="AF1569" i="1" s="1"/>
  <c r="AD1568" i="1" l="1"/>
  <c r="AE1569" i="1"/>
  <c r="AB1571" i="1"/>
  <c r="AC1570" i="1"/>
  <c r="AF1570" i="1" s="1"/>
  <c r="AD1569" i="1" l="1"/>
  <c r="AE1570" i="1"/>
  <c r="AB1572" i="1"/>
  <c r="AC1571" i="1"/>
  <c r="AE1571" i="1" l="1"/>
  <c r="AF1571" i="1"/>
  <c r="AD1570" i="1"/>
  <c r="AB1573" i="1"/>
  <c r="AC1572" i="1"/>
  <c r="AF1572" i="1" s="1"/>
  <c r="AD1571" i="1" l="1"/>
  <c r="AE1572" i="1"/>
  <c r="AB1574" i="1"/>
  <c r="AC1573" i="1"/>
  <c r="AE1573" i="1" l="1"/>
  <c r="AF1573" i="1"/>
  <c r="AD1572" i="1"/>
  <c r="AB1575" i="1"/>
  <c r="AC1574" i="1"/>
  <c r="AE1574" i="1" l="1"/>
  <c r="AF1574" i="1"/>
  <c r="AB1576" i="1"/>
  <c r="AC1575" i="1"/>
  <c r="AF1575" i="1" s="1"/>
  <c r="AD1573" i="1"/>
  <c r="AD1574" i="1" l="1"/>
  <c r="AE1575" i="1"/>
  <c r="AB1577" i="1"/>
  <c r="AC1576" i="1"/>
  <c r="AE1576" i="1" l="1"/>
  <c r="AF1576" i="1"/>
  <c r="AD1575" i="1"/>
  <c r="AB1578" i="1"/>
  <c r="AC1577" i="1"/>
  <c r="AF1577" i="1" s="1"/>
  <c r="AD1576" i="1" l="1"/>
  <c r="AE1577" i="1"/>
  <c r="AB1579" i="1"/>
  <c r="AC1578" i="1"/>
  <c r="AF1578" i="1" s="1"/>
  <c r="AD1577" i="1" l="1"/>
  <c r="AE1578" i="1"/>
  <c r="AB1580" i="1"/>
  <c r="AC1579" i="1"/>
  <c r="AF1579" i="1" s="1"/>
  <c r="AD1578" i="1" l="1"/>
  <c r="AE1579" i="1"/>
  <c r="AB1581" i="1"/>
  <c r="AC1580" i="1"/>
  <c r="AF1580" i="1" s="1"/>
  <c r="AD1579" i="1" l="1"/>
  <c r="AE1580" i="1"/>
  <c r="AB1582" i="1"/>
  <c r="AC1581" i="1"/>
  <c r="AF1581" i="1" s="1"/>
  <c r="AD1580" i="1" l="1"/>
  <c r="AE1581" i="1"/>
  <c r="AB1583" i="1"/>
  <c r="AC1582" i="1"/>
  <c r="AF1582" i="1" s="1"/>
  <c r="AD1581" i="1" l="1"/>
  <c r="AE1582" i="1"/>
  <c r="AB1584" i="1"/>
  <c r="AC1583" i="1"/>
  <c r="AE1583" i="1" l="1"/>
  <c r="AF1583" i="1"/>
  <c r="AD1582" i="1"/>
  <c r="AB1585" i="1"/>
  <c r="AC1584" i="1"/>
  <c r="AF1584" i="1" s="1"/>
  <c r="AD1583" i="1" l="1"/>
  <c r="AE1584" i="1"/>
  <c r="AB1586" i="1"/>
  <c r="AC1585" i="1"/>
  <c r="AE1585" i="1" l="1"/>
  <c r="AF1585" i="1"/>
  <c r="AD1584" i="1"/>
  <c r="AB1587" i="1"/>
  <c r="AC1586" i="1"/>
  <c r="AE1586" i="1" l="1"/>
  <c r="AF1586" i="1"/>
  <c r="AB1588" i="1"/>
  <c r="AC1587" i="1"/>
  <c r="AF1587" i="1" s="1"/>
  <c r="AD1585" i="1"/>
  <c r="AD1586" i="1" l="1"/>
  <c r="AE1587" i="1"/>
  <c r="AB1589" i="1"/>
  <c r="AC1588" i="1"/>
  <c r="AE1588" i="1" l="1"/>
  <c r="AF1588" i="1"/>
  <c r="AD1587" i="1"/>
  <c r="AB1590" i="1"/>
  <c r="AC1589" i="1"/>
  <c r="AF1589" i="1" s="1"/>
  <c r="AD1588" i="1" l="1"/>
  <c r="AE1589" i="1"/>
  <c r="AB1591" i="1"/>
  <c r="AC1590" i="1"/>
  <c r="AE1590" i="1" l="1"/>
  <c r="AF1590" i="1"/>
  <c r="AD1589" i="1"/>
  <c r="AB1592" i="1"/>
  <c r="AC1591" i="1"/>
  <c r="AE1591" i="1" l="1"/>
  <c r="AF1591" i="1"/>
  <c r="AB1593" i="1"/>
  <c r="AC1592" i="1"/>
  <c r="AF1592" i="1" s="1"/>
  <c r="AD1590" i="1"/>
  <c r="AD1591" i="1" l="1"/>
  <c r="AE1592" i="1"/>
  <c r="AB1594" i="1"/>
  <c r="AC1593" i="1"/>
  <c r="AF1593" i="1" s="1"/>
  <c r="AD1592" i="1" l="1"/>
  <c r="AE1593" i="1"/>
  <c r="AB1595" i="1"/>
  <c r="AC1594" i="1"/>
  <c r="AF1594" i="1" s="1"/>
  <c r="AD1593" i="1" l="1"/>
  <c r="AE1594" i="1"/>
  <c r="AB1596" i="1"/>
  <c r="AC1595" i="1"/>
  <c r="AE1595" i="1" l="1"/>
  <c r="AF1595" i="1"/>
  <c r="AD1594" i="1"/>
  <c r="AB1597" i="1"/>
  <c r="AC1596" i="1"/>
  <c r="AF1596" i="1" s="1"/>
  <c r="AD1595" i="1" l="1"/>
  <c r="AE1596" i="1"/>
  <c r="AB1598" i="1"/>
  <c r="AC1597" i="1"/>
  <c r="AE1597" i="1" l="1"/>
  <c r="AF1597" i="1"/>
  <c r="AD1596" i="1"/>
  <c r="AB1599" i="1"/>
  <c r="AC1598" i="1"/>
  <c r="AF1598" i="1" s="1"/>
  <c r="AD1597" i="1" l="1"/>
  <c r="AE1598" i="1"/>
  <c r="AB1600" i="1"/>
  <c r="AC1599" i="1"/>
  <c r="AF1599" i="1" s="1"/>
  <c r="AD1598" i="1" l="1"/>
  <c r="AE1599" i="1"/>
  <c r="AB1601" i="1"/>
  <c r="AC1600" i="1"/>
  <c r="AE1600" i="1" l="1"/>
  <c r="AF1600" i="1"/>
  <c r="AD1599" i="1"/>
  <c r="AB1602" i="1"/>
  <c r="AC1601" i="1"/>
  <c r="AF1601" i="1" s="1"/>
  <c r="AD1600" i="1" l="1"/>
  <c r="AE1601" i="1"/>
  <c r="AB1603" i="1"/>
  <c r="AC1602" i="1"/>
  <c r="AE1602" i="1" l="1"/>
  <c r="AF1602" i="1"/>
  <c r="AD1601" i="1"/>
  <c r="AB1604" i="1"/>
  <c r="AC1603" i="1"/>
  <c r="AF1603" i="1" s="1"/>
  <c r="AD1602" i="1" l="1"/>
  <c r="AE1603" i="1"/>
  <c r="AB1605" i="1"/>
  <c r="AC1604" i="1"/>
  <c r="AF1604" i="1" s="1"/>
  <c r="AD1603" i="1" l="1"/>
  <c r="AE1604" i="1"/>
  <c r="AB1606" i="1"/>
  <c r="AC1605" i="1"/>
  <c r="AF1605" i="1" s="1"/>
  <c r="AD1604" i="1" l="1"/>
  <c r="AE1605" i="1"/>
  <c r="AB1607" i="1"/>
  <c r="AC1606" i="1"/>
  <c r="AF1606" i="1" s="1"/>
  <c r="AD1605" i="1" l="1"/>
  <c r="AE1606" i="1"/>
  <c r="AB1608" i="1"/>
  <c r="AC1607" i="1"/>
  <c r="AE1607" i="1" l="1"/>
  <c r="AF1607" i="1"/>
  <c r="AD1606" i="1"/>
  <c r="AB1609" i="1"/>
  <c r="AC1608" i="1"/>
  <c r="AF1608" i="1" s="1"/>
  <c r="AD1607" i="1" l="1"/>
  <c r="AE1608" i="1"/>
  <c r="AB1610" i="1"/>
  <c r="AC1609" i="1"/>
  <c r="AE1609" i="1" l="1"/>
  <c r="AF1609" i="1"/>
  <c r="AD1608" i="1"/>
  <c r="AB1611" i="1"/>
  <c r="AC1610" i="1"/>
  <c r="AE1610" i="1" l="1"/>
  <c r="AF1610" i="1"/>
  <c r="AB1612" i="1"/>
  <c r="AC1611" i="1"/>
  <c r="AF1611" i="1" s="1"/>
  <c r="AD1609" i="1"/>
  <c r="AD1610" i="1" l="1"/>
  <c r="AE1611" i="1"/>
  <c r="AB1613" i="1"/>
  <c r="AC1612" i="1"/>
  <c r="AE1612" i="1" l="1"/>
  <c r="AF1612" i="1"/>
  <c r="AD1611" i="1"/>
  <c r="AB1614" i="1"/>
  <c r="AC1613" i="1"/>
  <c r="AF1613" i="1" s="1"/>
  <c r="AD1612" i="1" l="1"/>
  <c r="AE1613" i="1"/>
  <c r="AB1615" i="1"/>
  <c r="AC1614" i="1"/>
  <c r="AE1614" i="1" l="1"/>
  <c r="AF1614" i="1"/>
  <c r="AD1613" i="1"/>
  <c r="AB1616" i="1"/>
  <c r="AC1615" i="1"/>
  <c r="AE1615" i="1" l="1"/>
  <c r="AF1615" i="1"/>
  <c r="AB1617" i="1"/>
  <c r="AC1616" i="1"/>
  <c r="AF1616" i="1" s="1"/>
  <c r="AD1614" i="1"/>
  <c r="AD1615" i="1" l="1"/>
  <c r="AE1616" i="1"/>
  <c r="AB1618" i="1"/>
  <c r="AC1617" i="1"/>
  <c r="AF1617" i="1" s="1"/>
  <c r="AD1616" i="1" l="1"/>
  <c r="AE1617" i="1"/>
  <c r="AB1619" i="1"/>
  <c r="AC1618" i="1"/>
  <c r="AF1618" i="1" s="1"/>
  <c r="AD1617" i="1" l="1"/>
  <c r="AE1618" i="1"/>
  <c r="AB1620" i="1"/>
  <c r="AC1619" i="1"/>
  <c r="AE1619" i="1" l="1"/>
  <c r="AF1619" i="1"/>
  <c r="AD1618" i="1"/>
  <c r="AB1621" i="1"/>
  <c r="AC1620" i="1"/>
  <c r="AF1620" i="1" s="1"/>
  <c r="AD1619" i="1" l="1"/>
  <c r="AE1620" i="1"/>
  <c r="AB1622" i="1"/>
  <c r="AC1621" i="1"/>
  <c r="AE1621" i="1" l="1"/>
  <c r="AF1621" i="1"/>
  <c r="AD1620" i="1"/>
  <c r="AB1623" i="1"/>
  <c r="AC1622" i="1"/>
  <c r="AF1622" i="1" s="1"/>
  <c r="AD1621" i="1" l="1"/>
  <c r="AE1622" i="1"/>
  <c r="AB1624" i="1"/>
  <c r="AC1623" i="1"/>
  <c r="AF1623" i="1" s="1"/>
  <c r="AD1622" i="1" l="1"/>
  <c r="AE1623" i="1"/>
  <c r="AB1625" i="1"/>
  <c r="AC1624" i="1"/>
  <c r="AE1624" i="1" l="1"/>
  <c r="AF1624" i="1"/>
  <c r="AD1623" i="1"/>
  <c r="AB1626" i="1"/>
  <c r="AC1625" i="1"/>
  <c r="AF1625" i="1" s="1"/>
  <c r="AD1624" i="1" l="1"/>
  <c r="AE1625" i="1"/>
  <c r="AB1627" i="1"/>
  <c r="AC1626" i="1"/>
  <c r="AD1625" i="1" s="1"/>
  <c r="AE1626" i="1" l="1"/>
  <c r="AF1626" i="1"/>
  <c r="AB1628" i="1"/>
  <c r="AC1627" i="1"/>
  <c r="AF1627" i="1" s="1"/>
  <c r="AD1626" i="1" l="1"/>
  <c r="AE1627" i="1"/>
  <c r="AB1629" i="1"/>
  <c r="AC1628" i="1"/>
  <c r="AF1628" i="1" s="1"/>
  <c r="AD1627" i="1" l="1"/>
  <c r="AE1628" i="1"/>
  <c r="AB1630" i="1"/>
  <c r="AC1629" i="1"/>
  <c r="AF1629" i="1" s="1"/>
  <c r="AD1628" i="1" l="1"/>
  <c r="AE1629" i="1"/>
  <c r="AB1631" i="1"/>
  <c r="AC1630" i="1"/>
  <c r="AF1630" i="1" s="1"/>
  <c r="AD1629" i="1" l="1"/>
  <c r="AE1630" i="1"/>
  <c r="AB1632" i="1"/>
  <c r="AC1631" i="1"/>
  <c r="AE1631" i="1" l="1"/>
  <c r="AF1631" i="1"/>
  <c r="AD1630" i="1"/>
  <c r="AB1633" i="1"/>
  <c r="AC1632" i="1"/>
  <c r="AF1632" i="1" s="1"/>
  <c r="AD1631" i="1" l="1"/>
  <c r="AE1632" i="1"/>
  <c r="AB1634" i="1"/>
  <c r="AC1633" i="1"/>
  <c r="AE1633" i="1" l="1"/>
  <c r="AF1633" i="1"/>
  <c r="AD1632" i="1"/>
  <c r="AB1635" i="1"/>
  <c r="AC1634" i="1"/>
  <c r="AF1634" i="1" s="1"/>
  <c r="AD1633" i="1" l="1"/>
  <c r="AE1634" i="1"/>
  <c r="AB1636" i="1"/>
  <c r="AC1635" i="1"/>
  <c r="AF1635" i="1" s="1"/>
  <c r="AD1634" i="1" l="1"/>
  <c r="AE1635" i="1"/>
  <c r="AB1637" i="1"/>
  <c r="AC1636" i="1"/>
  <c r="AE1636" i="1" l="1"/>
  <c r="AF1636" i="1"/>
  <c r="AD1635" i="1"/>
  <c r="AB1638" i="1"/>
  <c r="AC1637" i="1"/>
  <c r="AF1637" i="1" s="1"/>
  <c r="AD1636" i="1" l="1"/>
  <c r="AE1637" i="1"/>
  <c r="AB1639" i="1"/>
  <c r="AC1638" i="1"/>
  <c r="AE1638" i="1" l="1"/>
  <c r="AF1638" i="1"/>
  <c r="AD1637" i="1"/>
  <c r="AB1640" i="1"/>
  <c r="AC1639" i="1"/>
  <c r="AF1639" i="1" s="1"/>
  <c r="AD1638" i="1" l="1"/>
  <c r="AE1639" i="1"/>
  <c r="AB1641" i="1"/>
  <c r="AC1640" i="1"/>
  <c r="AF1640" i="1" s="1"/>
  <c r="AD1639" i="1" l="1"/>
  <c r="AE1640" i="1"/>
  <c r="AB1642" i="1"/>
  <c r="AC1641" i="1"/>
  <c r="AF1641" i="1" s="1"/>
  <c r="AD1640" i="1" l="1"/>
  <c r="AE1641" i="1"/>
  <c r="AB1643" i="1"/>
  <c r="AC1642" i="1"/>
  <c r="AF1642" i="1" s="1"/>
  <c r="AD1641" i="1" l="1"/>
  <c r="AE1642" i="1"/>
  <c r="AB1644" i="1"/>
  <c r="AC1643" i="1"/>
  <c r="AE1643" i="1" l="1"/>
  <c r="AF1643" i="1"/>
  <c r="AD1642" i="1"/>
  <c r="AB1645" i="1"/>
  <c r="AC1644" i="1"/>
  <c r="AF1644" i="1" s="1"/>
  <c r="AD1643" i="1" l="1"/>
  <c r="AE1644" i="1"/>
  <c r="AB1646" i="1"/>
  <c r="AC1645" i="1"/>
  <c r="AE1645" i="1" l="1"/>
  <c r="AF1645" i="1"/>
  <c r="AD1644" i="1"/>
  <c r="AB1647" i="1"/>
  <c r="AC1646" i="1"/>
  <c r="AF1646" i="1" s="1"/>
  <c r="AD1645" i="1" l="1"/>
  <c r="AE1646" i="1"/>
  <c r="AB1648" i="1"/>
  <c r="AC1647" i="1"/>
  <c r="AF1647" i="1" s="1"/>
  <c r="AD1646" i="1" l="1"/>
  <c r="AE1647" i="1"/>
  <c r="AB1649" i="1"/>
  <c r="AC1648" i="1"/>
  <c r="AE1648" i="1" l="1"/>
  <c r="AF1648" i="1"/>
  <c r="AD1647" i="1"/>
  <c r="AB1650" i="1"/>
  <c r="AC1649" i="1"/>
  <c r="AF1649" i="1" s="1"/>
  <c r="AD1648" i="1" l="1"/>
  <c r="AE1649" i="1"/>
  <c r="AB1651" i="1"/>
  <c r="AC1650" i="1"/>
  <c r="AE1650" i="1" l="1"/>
  <c r="AF1650" i="1"/>
  <c r="AD1649" i="1"/>
  <c r="AB1652" i="1"/>
  <c r="AC1651" i="1"/>
  <c r="AF1651" i="1" s="1"/>
  <c r="AD1650" i="1" l="1"/>
  <c r="AE1651" i="1"/>
  <c r="AB1653" i="1"/>
  <c r="AC1652" i="1"/>
  <c r="AF1652" i="1" s="1"/>
  <c r="AD1651" i="1" l="1"/>
  <c r="AE1652" i="1"/>
  <c r="AB1654" i="1"/>
  <c r="AC1653" i="1"/>
  <c r="AF1653" i="1" s="1"/>
  <c r="AD1652" i="1" l="1"/>
  <c r="AE1653" i="1"/>
  <c r="AB1655" i="1"/>
  <c r="AC1654" i="1"/>
  <c r="AF1654" i="1" s="1"/>
  <c r="AD1653" i="1" l="1"/>
  <c r="AE1654" i="1"/>
  <c r="AB1656" i="1"/>
  <c r="AC1655" i="1"/>
  <c r="AE1655" i="1" l="1"/>
  <c r="AF1655" i="1"/>
  <c r="AD1654" i="1"/>
  <c r="AB1657" i="1"/>
  <c r="AC1656" i="1"/>
  <c r="AF1656" i="1" s="1"/>
  <c r="AD1655" i="1" l="1"/>
  <c r="AE1656" i="1"/>
  <c r="AB1658" i="1"/>
  <c r="AC1657" i="1"/>
  <c r="AE1657" i="1" l="1"/>
  <c r="AF1657" i="1"/>
  <c r="AD1656" i="1"/>
  <c r="AB1659" i="1"/>
  <c r="AC1658" i="1"/>
  <c r="AF1658" i="1" s="1"/>
  <c r="AD1657" i="1" l="1"/>
  <c r="AE1658" i="1"/>
  <c r="AB1660" i="1"/>
  <c r="AC1659" i="1"/>
  <c r="AF1659" i="1" s="1"/>
  <c r="AD1658" i="1" l="1"/>
  <c r="AE1659" i="1"/>
  <c r="AB1661" i="1"/>
  <c r="AC1660" i="1"/>
  <c r="AE1660" i="1" l="1"/>
  <c r="AF1660" i="1"/>
  <c r="AD1659" i="1"/>
  <c r="AB1662" i="1"/>
  <c r="AC1661" i="1"/>
  <c r="AF1661" i="1" s="1"/>
  <c r="AD1660" i="1" l="1"/>
  <c r="AE1661" i="1"/>
  <c r="AB1663" i="1"/>
  <c r="AC1662" i="1"/>
  <c r="AE1662" i="1" l="1"/>
  <c r="AF1662" i="1"/>
  <c r="AD1661" i="1"/>
  <c r="AB1664" i="1"/>
  <c r="AC1663" i="1"/>
  <c r="AF1663" i="1" s="1"/>
  <c r="AD1662" i="1" l="1"/>
  <c r="AE1663" i="1"/>
  <c r="AB1665" i="1"/>
  <c r="AC1664" i="1"/>
  <c r="AF1664" i="1" s="1"/>
  <c r="AD1663" i="1" l="1"/>
  <c r="AE1664" i="1"/>
  <c r="AB1666" i="1"/>
  <c r="AC1665" i="1"/>
  <c r="AF1665" i="1" s="1"/>
  <c r="AD1664" i="1" l="1"/>
  <c r="AE1665" i="1"/>
  <c r="AB1667" i="1"/>
  <c r="AC1666" i="1"/>
  <c r="AF1666" i="1" s="1"/>
  <c r="AD1665" i="1" l="1"/>
  <c r="AE1666" i="1"/>
  <c r="AB1668" i="1"/>
  <c r="AC1667" i="1"/>
  <c r="AE1667" i="1" l="1"/>
  <c r="AF1667" i="1"/>
  <c r="AD1666" i="1"/>
  <c r="AB1669" i="1"/>
  <c r="AC1668" i="1"/>
  <c r="AF1668" i="1" s="1"/>
  <c r="AD1667" i="1" l="1"/>
  <c r="AE1668" i="1"/>
  <c r="AB1670" i="1"/>
  <c r="AC1669" i="1"/>
  <c r="AE1669" i="1" l="1"/>
  <c r="AF1669" i="1"/>
  <c r="AD1668" i="1"/>
  <c r="AB1671" i="1"/>
  <c r="AC1670" i="1"/>
  <c r="AF1670" i="1" s="1"/>
  <c r="AD1669" i="1" l="1"/>
  <c r="AE1670" i="1"/>
  <c r="AB1672" i="1"/>
  <c r="AC1671" i="1"/>
  <c r="AF1671" i="1" s="1"/>
  <c r="AD1670" i="1" l="1"/>
  <c r="AE1671" i="1"/>
  <c r="AB1673" i="1"/>
  <c r="AC1672" i="1"/>
  <c r="AE1672" i="1" l="1"/>
  <c r="AF1672" i="1"/>
  <c r="AD1671" i="1"/>
  <c r="AB1674" i="1"/>
  <c r="AC1673" i="1"/>
  <c r="AF1673" i="1" s="1"/>
  <c r="AD1672" i="1" l="1"/>
  <c r="AE1673" i="1"/>
  <c r="AB1675" i="1"/>
  <c r="AC1674" i="1"/>
  <c r="AE1674" i="1" l="1"/>
  <c r="AF1674" i="1"/>
  <c r="AD1673" i="1"/>
  <c r="AB1676" i="1"/>
  <c r="AC1675" i="1"/>
  <c r="AF1675" i="1" s="1"/>
  <c r="AD1674" i="1" l="1"/>
  <c r="AE1675" i="1"/>
  <c r="AB1677" i="1"/>
  <c r="AC1676" i="1"/>
  <c r="AF1676" i="1" s="1"/>
  <c r="AD1675" i="1" l="1"/>
  <c r="AE1676" i="1"/>
  <c r="AB1678" i="1"/>
  <c r="AC1677" i="1"/>
  <c r="AF1677" i="1" s="1"/>
  <c r="AD1676" i="1" l="1"/>
  <c r="AE1677" i="1"/>
  <c r="AB1679" i="1"/>
  <c r="AC1678" i="1"/>
  <c r="AF1678" i="1" s="1"/>
  <c r="AD1677" i="1" l="1"/>
  <c r="AE1678" i="1"/>
  <c r="AB1680" i="1"/>
  <c r="AC1679" i="1"/>
  <c r="AE1679" i="1" l="1"/>
  <c r="AF1679" i="1"/>
  <c r="AD1678" i="1"/>
  <c r="AB1681" i="1"/>
  <c r="AC1680" i="1"/>
  <c r="AF1680" i="1" s="1"/>
  <c r="AD1679" i="1" l="1"/>
  <c r="AE1680" i="1"/>
  <c r="AB1682" i="1"/>
  <c r="AC1681" i="1"/>
  <c r="AE1681" i="1" l="1"/>
  <c r="AF1681" i="1"/>
  <c r="AD1680" i="1"/>
  <c r="AB1683" i="1"/>
  <c r="AC1682" i="1"/>
  <c r="AF1682" i="1" s="1"/>
  <c r="AD1681" i="1" l="1"/>
  <c r="AE1682" i="1"/>
  <c r="AB1684" i="1"/>
  <c r="AC1683" i="1"/>
  <c r="AF1683" i="1" s="1"/>
  <c r="AD1682" i="1" l="1"/>
  <c r="AE1683" i="1"/>
  <c r="AB1685" i="1"/>
  <c r="AC1684" i="1"/>
  <c r="AE1684" i="1" l="1"/>
  <c r="AF1684" i="1"/>
  <c r="AD1683" i="1"/>
  <c r="AB1686" i="1"/>
  <c r="AC1685" i="1"/>
  <c r="AF1685" i="1" s="1"/>
  <c r="AD1684" i="1" l="1"/>
  <c r="AE1685" i="1"/>
  <c r="AB1687" i="1"/>
  <c r="AC1686" i="1"/>
  <c r="AE1686" i="1" l="1"/>
  <c r="AF1686" i="1"/>
  <c r="AD1685" i="1"/>
  <c r="AB1688" i="1"/>
  <c r="AC1687" i="1"/>
  <c r="AF1687" i="1" s="1"/>
  <c r="AD1686" i="1" l="1"/>
  <c r="AE1687" i="1"/>
  <c r="AB1689" i="1"/>
  <c r="AC1688" i="1"/>
  <c r="AF1688" i="1" s="1"/>
  <c r="AD1687" i="1" l="1"/>
  <c r="AE1688" i="1"/>
  <c r="AB1690" i="1"/>
  <c r="AC1689" i="1"/>
  <c r="AF1689" i="1" s="1"/>
  <c r="AD1688" i="1" l="1"/>
  <c r="AE1689" i="1"/>
  <c r="AB1691" i="1"/>
  <c r="AC1690" i="1"/>
  <c r="AF1690" i="1" s="1"/>
  <c r="AD1689" i="1" l="1"/>
  <c r="AE1690" i="1"/>
  <c r="AB1692" i="1"/>
  <c r="AC1691" i="1"/>
  <c r="AF1691" i="1" s="1"/>
  <c r="AD1690" i="1" l="1"/>
  <c r="AE1691" i="1"/>
  <c r="AB1693" i="1"/>
  <c r="AC1692" i="1"/>
  <c r="AF1692" i="1" s="1"/>
  <c r="AD1691" i="1" l="1"/>
  <c r="AE1692" i="1"/>
  <c r="AB1694" i="1"/>
  <c r="AC1693" i="1"/>
  <c r="AF1693" i="1" s="1"/>
  <c r="AD1692" i="1" l="1"/>
  <c r="AE1693" i="1"/>
  <c r="AB1695" i="1"/>
  <c r="AC1694" i="1"/>
  <c r="AF1694" i="1" s="1"/>
  <c r="AD1693" i="1" l="1"/>
  <c r="AE1694" i="1"/>
  <c r="AB1696" i="1"/>
  <c r="AC1695" i="1"/>
  <c r="AF1695" i="1" s="1"/>
  <c r="AD1694" i="1" l="1"/>
  <c r="AE1695" i="1"/>
  <c r="AB1697" i="1"/>
  <c r="AC1696" i="1"/>
  <c r="AE1696" i="1" l="1"/>
  <c r="AF1696" i="1"/>
  <c r="AD1695" i="1"/>
  <c r="AB1698" i="1"/>
  <c r="AC1697" i="1"/>
  <c r="AF1697" i="1" s="1"/>
  <c r="AD1696" i="1" l="1"/>
  <c r="AE1697" i="1"/>
  <c r="AB1699" i="1"/>
  <c r="AC1698" i="1"/>
  <c r="AE1698" i="1" l="1"/>
  <c r="AF1698" i="1"/>
  <c r="AD1697" i="1"/>
  <c r="AB1700" i="1"/>
  <c r="AC1699" i="1"/>
  <c r="AE1699" i="1" l="1"/>
  <c r="AF1699" i="1"/>
  <c r="AB1701" i="1"/>
  <c r="AC1700" i="1"/>
  <c r="AF1700" i="1" s="1"/>
  <c r="AD1698" i="1"/>
  <c r="AD1699" i="1" l="1"/>
  <c r="AE1700" i="1"/>
  <c r="AB1702" i="1"/>
  <c r="AC1701" i="1"/>
  <c r="AE1701" i="1" l="1"/>
  <c r="AF1701" i="1"/>
  <c r="AD1700" i="1"/>
  <c r="AB1703" i="1"/>
  <c r="AC1702" i="1"/>
  <c r="AF1702" i="1" s="1"/>
  <c r="AD1701" i="1" l="1"/>
  <c r="AE1702" i="1"/>
  <c r="AB1704" i="1"/>
  <c r="AC1703" i="1"/>
  <c r="AF1703" i="1" s="1"/>
  <c r="AD1702" i="1" l="1"/>
  <c r="AE1703" i="1"/>
  <c r="AB1705" i="1"/>
  <c r="AC1704" i="1"/>
  <c r="AE1704" i="1" l="1"/>
  <c r="AF1704" i="1"/>
  <c r="AD1703" i="1"/>
  <c r="AB1706" i="1"/>
  <c r="AC1705" i="1"/>
  <c r="AE1705" i="1" l="1"/>
  <c r="AF1705" i="1"/>
  <c r="AB1707" i="1"/>
  <c r="AC1706" i="1"/>
  <c r="AF1706" i="1" s="1"/>
  <c r="AD1704" i="1"/>
  <c r="AD1705" i="1" l="1"/>
  <c r="AE1706" i="1"/>
  <c r="AB1708" i="1"/>
  <c r="AC1707" i="1"/>
  <c r="AF1707" i="1" s="1"/>
  <c r="AD1706" i="1" l="1"/>
  <c r="AE1707" i="1"/>
  <c r="AB1709" i="1"/>
  <c r="AC1708" i="1"/>
  <c r="AE1708" i="1" l="1"/>
  <c r="AF1708" i="1"/>
  <c r="AD1707" i="1"/>
  <c r="AB1710" i="1"/>
  <c r="AC1709" i="1"/>
  <c r="AF1709" i="1" s="1"/>
  <c r="AD1708" i="1" l="1"/>
  <c r="AE1709" i="1"/>
  <c r="AB1711" i="1"/>
  <c r="AC1710" i="1"/>
  <c r="AE1710" i="1" l="1"/>
  <c r="AF1710" i="1"/>
  <c r="AD1709" i="1"/>
  <c r="AB1712" i="1"/>
  <c r="AC1711" i="1"/>
  <c r="AE1711" i="1" l="1"/>
  <c r="AF1711" i="1"/>
  <c r="AB1713" i="1"/>
  <c r="AC1712" i="1"/>
  <c r="AF1712" i="1" s="1"/>
  <c r="AD1710" i="1"/>
  <c r="AD1711" i="1" l="1"/>
  <c r="AE1712" i="1"/>
  <c r="AB1714" i="1"/>
  <c r="AC1713" i="1"/>
  <c r="AF1713" i="1" s="1"/>
  <c r="AD1712" i="1" l="1"/>
  <c r="AE1713" i="1"/>
  <c r="AB1715" i="1"/>
  <c r="AC1714" i="1"/>
  <c r="AF1714" i="1" s="1"/>
  <c r="AD1713" i="1" l="1"/>
  <c r="AE1714" i="1"/>
  <c r="AB1716" i="1"/>
  <c r="AC1715" i="1"/>
  <c r="AE1715" i="1" l="1"/>
  <c r="AF1715" i="1"/>
  <c r="AD1714" i="1"/>
  <c r="AB1717" i="1"/>
  <c r="AC1716" i="1"/>
  <c r="AF1716" i="1" s="1"/>
  <c r="AD1715" i="1" l="1"/>
  <c r="AE1716" i="1"/>
  <c r="AB1718" i="1"/>
  <c r="AC1717" i="1"/>
  <c r="AE1717" i="1" l="1"/>
  <c r="AF1717" i="1"/>
  <c r="AD1716" i="1"/>
  <c r="AB1719" i="1"/>
  <c r="AC1718" i="1"/>
  <c r="AF1718" i="1" s="1"/>
  <c r="AD1717" i="1" l="1"/>
  <c r="AE1718" i="1"/>
  <c r="AB1720" i="1"/>
  <c r="AC1719" i="1"/>
  <c r="AF1719" i="1" s="1"/>
  <c r="AD1718" i="1" l="1"/>
  <c r="AE1719" i="1"/>
  <c r="AB1721" i="1"/>
  <c r="AC1720" i="1"/>
  <c r="AE1720" i="1" l="1"/>
  <c r="AF1720" i="1"/>
  <c r="AD1719" i="1"/>
  <c r="AB1722" i="1"/>
  <c r="AC1721" i="1"/>
  <c r="AF1721" i="1" s="1"/>
  <c r="AD1720" i="1" l="1"/>
  <c r="AE1721" i="1"/>
  <c r="AB1723" i="1"/>
  <c r="AC1722" i="1"/>
  <c r="AE1722" i="1" l="1"/>
  <c r="AF1722" i="1"/>
  <c r="AD1721" i="1"/>
  <c r="AB1724" i="1"/>
  <c r="AC1723" i="1"/>
  <c r="AF1723" i="1" s="1"/>
  <c r="AD1722" i="1" l="1"/>
  <c r="AE1723" i="1"/>
  <c r="AB1725" i="1"/>
  <c r="AC1724" i="1"/>
  <c r="AF1724" i="1" s="1"/>
  <c r="AD1723" i="1" l="1"/>
  <c r="AE1724" i="1"/>
  <c r="AB1726" i="1"/>
  <c r="AC1725" i="1"/>
  <c r="AF1725" i="1" s="1"/>
  <c r="AD1724" i="1" l="1"/>
  <c r="AE1725" i="1"/>
  <c r="AB1727" i="1"/>
  <c r="AC1726" i="1"/>
  <c r="AF1726" i="1" s="1"/>
  <c r="AD1725" i="1" l="1"/>
  <c r="AE1726" i="1"/>
  <c r="AB1728" i="1"/>
  <c r="AC1727" i="1"/>
  <c r="AE1727" i="1" l="1"/>
  <c r="AF1727" i="1"/>
  <c r="AD1726" i="1"/>
  <c r="AB1729" i="1"/>
  <c r="AC1728" i="1"/>
  <c r="AF1728" i="1" s="1"/>
  <c r="AD1727" i="1" l="1"/>
  <c r="AE1728" i="1"/>
  <c r="AB1730" i="1"/>
  <c r="AC1729" i="1"/>
  <c r="AE1729" i="1" l="1"/>
  <c r="AF1729" i="1"/>
  <c r="AD1728" i="1"/>
  <c r="AB1731" i="1"/>
  <c r="AC1730" i="1"/>
  <c r="AE1730" i="1" l="1"/>
  <c r="AF1730" i="1"/>
  <c r="AB1732" i="1"/>
  <c r="AC1731" i="1"/>
  <c r="AF1731" i="1" s="1"/>
  <c r="AD1729" i="1"/>
  <c r="AD1730" i="1" l="1"/>
  <c r="AE1731" i="1"/>
  <c r="AB1733" i="1"/>
  <c r="AC1732" i="1"/>
  <c r="AE1732" i="1" l="1"/>
  <c r="AF1732" i="1"/>
  <c r="AD1731" i="1"/>
  <c r="AB1734" i="1"/>
  <c r="AC1733" i="1"/>
  <c r="AF1733" i="1" s="1"/>
  <c r="AD1732" i="1" l="1"/>
  <c r="AE1733" i="1"/>
  <c r="AB1735" i="1"/>
  <c r="AC1734" i="1"/>
  <c r="AE1734" i="1" l="1"/>
  <c r="AF1734" i="1"/>
  <c r="AD1733" i="1"/>
  <c r="AB1736" i="1"/>
  <c r="AC1735" i="1"/>
  <c r="AF1735" i="1" s="1"/>
  <c r="AD1734" i="1" l="1"/>
  <c r="AE1735" i="1"/>
  <c r="AB1737" i="1"/>
  <c r="AC1736" i="1"/>
  <c r="AF1736" i="1" s="1"/>
  <c r="AD1735" i="1" l="1"/>
  <c r="AE1736" i="1"/>
  <c r="AB1738" i="1"/>
  <c r="AC1737" i="1"/>
  <c r="AF1737" i="1" s="1"/>
  <c r="AD1736" i="1" l="1"/>
  <c r="AE1737" i="1"/>
  <c r="AB1739" i="1"/>
  <c r="AC1738" i="1"/>
  <c r="AF1738" i="1" s="1"/>
  <c r="AD1737" i="1" l="1"/>
  <c r="AE1738" i="1"/>
  <c r="AB1740" i="1"/>
  <c r="AC1739" i="1"/>
  <c r="AE1739" i="1" l="1"/>
  <c r="AF1739" i="1"/>
  <c r="AD1738" i="1"/>
  <c r="AB1741" i="1"/>
  <c r="AC1740" i="1"/>
  <c r="AF1740" i="1" s="1"/>
  <c r="AD1739" i="1" l="1"/>
  <c r="AE1740" i="1"/>
  <c r="AB1742" i="1"/>
  <c r="AC1741" i="1"/>
  <c r="AE1741" i="1" l="1"/>
  <c r="AF1741" i="1"/>
  <c r="AD1740" i="1"/>
  <c r="AB1743" i="1"/>
  <c r="AC1742" i="1"/>
  <c r="AF1742" i="1" s="1"/>
  <c r="AD1741" i="1" l="1"/>
  <c r="AE1742" i="1"/>
  <c r="AB1744" i="1"/>
  <c r="AC1743" i="1"/>
  <c r="AF1743" i="1" s="1"/>
  <c r="AD1742" i="1" l="1"/>
  <c r="AE1743" i="1"/>
  <c r="AB1745" i="1"/>
  <c r="AC1744" i="1"/>
  <c r="AE1744" i="1" l="1"/>
  <c r="AF1744" i="1"/>
  <c r="AD1743" i="1"/>
  <c r="AB1746" i="1"/>
  <c r="AC1745" i="1"/>
  <c r="AF1745" i="1" s="1"/>
  <c r="AD1744" i="1" l="1"/>
  <c r="AE1745" i="1"/>
  <c r="AB1747" i="1"/>
  <c r="AC1746" i="1"/>
  <c r="AE1746" i="1" l="1"/>
  <c r="AF1746" i="1"/>
  <c r="AD1745" i="1"/>
  <c r="AB1748" i="1"/>
  <c r="AC1747" i="1"/>
  <c r="AF1747" i="1" s="1"/>
  <c r="AD1746" i="1" l="1"/>
  <c r="AE1747" i="1"/>
  <c r="AB1749" i="1"/>
  <c r="AC1748" i="1"/>
  <c r="AF1748" i="1" s="1"/>
  <c r="AD1747" i="1" l="1"/>
  <c r="AE1748" i="1"/>
  <c r="AB1750" i="1"/>
  <c r="AC1749" i="1"/>
  <c r="AF1749" i="1" s="1"/>
  <c r="AD1748" i="1" l="1"/>
  <c r="AE1749" i="1"/>
  <c r="AB1751" i="1"/>
  <c r="AC1750" i="1"/>
  <c r="AF1750" i="1" s="1"/>
  <c r="AD1749" i="1" l="1"/>
  <c r="AE1750" i="1"/>
  <c r="AB1752" i="1"/>
  <c r="AC1751" i="1"/>
  <c r="AE1751" i="1" l="1"/>
  <c r="AF1751" i="1"/>
  <c r="AD1750" i="1"/>
  <c r="AB1753" i="1"/>
  <c r="AC1752" i="1"/>
  <c r="AF1752" i="1" s="1"/>
  <c r="AD1751" i="1" l="1"/>
  <c r="AE1752" i="1"/>
  <c r="AB1754" i="1"/>
  <c r="AC1753" i="1"/>
  <c r="AE1753" i="1" l="1"/>
  <c r="AF1753" i="1"/>
  <c r="AD1752" i="1"/>
  <c r="AB1755" i="1"/>
  <c r="AC1754" i="1"/>
  <c r="AE1754" i="1" l="1"/>
  <c r="AF1754" i="1"/>
  <c r="AB1756" i="1"/>
  <c r="AC1755" i="1"/>
  <c r="AF1755" i="1" s="1"/>
  <c r="AD1753" i="1"/>
  <c r="AD1754" i="1" l="1"/>
  <c r="AE1755" i="1"/>
  <c r="AB1757" i="1"/>
  <c r="AC1756" i="1"/>
  <c r="AE1756" i="1" l="1"/>
  <c r="AF1756" i="1"/>
  <c r="AD1755" i="1"/>
  <c r="AB1758" i="1"/>
  <c r="AC1757" i="1"/>
  <c r="AF1757" i="1" s="1"/>
  <c r="AD1756" i="1" l="1"/>
  <c r="AE1757" i="1"/>
  <c r="AB1759" i="1"/>
  <c r="AC1758" i="1"/>
  <c r="AE1758" i="1" l="1"/>
  <c r="AF1758" i="1"/>
  <c r="AD1757" i="1"/>
  <c r="AB1760" i="1"/>
  <c r="AC1759" i="1"/>
  <c r="AF1759" i="1" s="1"/>
  <c r="AD1758" i="1" l="1"/>
  <c r="AE1759" i="1"/>
  <c r="AB1761" i="1"/>
  <c r="AC1760" i="1"/>
  <c r="AF1760" i="1" s="1"/>
  <c r="AD1759" i="1" l="1"/>
  <c r="AE1760" i="1"/>
  <c r="AB1762" i="1"/>
  <c r="AC1761" i="1"/>
  <c r="AF1761" i="1" s="1"/>
  <c r="AD1760" i="1" l="1"/>
  <c r="AE1761" i="1"/>
  <c r="AB1763" i="1"/>
  <c r="AC1762" i="1"/>
  <c r="AF1762" i="1" s="1"/>
  <c r="AD1761" i="1" l="1"/>
  <c r="AE1762" i="1"/>
  <c r="AB1764" i="1"/>
  <c r="AC1763" i="1"/>
  <c r="AE1763" i="1" l="1"/>
  <c r="AF1763" i="1"/>
  <c r="AD1762" i="1"/>
  <c r="AB1765" i="1"/>
  <c r="AC1764" i="1"/>
  <c r="AF1764" i="1" s="1"/>
  <c r="AD1763" i="1" l="1"/>
  <c r="AE1764" i="1"/>
  <c r="AB1766" i="1"/>
  <c r="AC1765" i="1"/>
  <c r="AE1765" i="1" l="1"/>
  <c r="AF1765" i="1"/>
  <c r="AD1764" i="1"/>
  <c r="AB1767" i="1"/>
  <c r="AC1766" i="1"/>
  <c r="AF1766" i="1" s="1"/>
  <c r="AD1765" i="1" l="1"/>
  <c r="AE1766" i="1"/>
  <c r="AB1768" i="1"/>
  <c r="AC1767" i="1"/>
  <c r="AF1767" i="1" s="1"/>
  <c r="AD1766" i="1" l="1"/>
  <c r="AE1767" i="1"/>
  <c r="AB1769" i="1"/>
  <c r="AC1768" i="1"/>
  <c r="AE1768" i="1" l="1"/>
  <c r="AF1768" i="1"/>
  <c r="AD1767" i="1"/>
  <c r="AB1770" i="1"/>
  <c r="AC1769" i="1"/>
  <c r="AF1769" i="1" s="1"/>
  <c r="AD1768" i="1" l="1"/>
  <c r="AE1769" i="1"/>
  <c r="AB1771" i="1"/>
  <c r="AC1770" i="1"/>
  <c r="AE1770" i="1" l="1"/>
  <c r="AF1770" i="1"/>
  <c r="AD1769" i="1"/>
  <c r="AB1772" i="1"/>
  <c r="AC1771" i="1"/>
  <c r="AE1771" i="1" l="1"/>
  <c r="AF1771" i="1"/>
  <c r="AB1773" i="1"/>
  <c r="AC1772" i="1"/>
  <c r="AF1772" i="1" s="1"/>
  <c r="AD1770" i="1"/>
  <c r="AD1771" i="1" l="1"/>
  <c r="AE1772" i="1"/>
  <c r="AB1774" i="1"/>
  <c r="AC1773" i="1"/>
  <c r="AF1773" i="1" s="1"/>
  <c r="AD1772" i="1" l="1"/>
  <c r="AE1773" i="1"/>
  <c r="AB1775" i="1"/>
  <c r="AC1774" i="1"/>
  <c r="AF1774" i="1" s="1"/>
  <c r="AD1773" i="1" l="1"/>
  <c r="AE1774" i="1"/>
  <c r="AB1776" i="1"/>
  <c r="AC1775" i="1"/>
  <c r="AE1775" i="1" l="1"/>
  <c r="AF1775" i="1"/>
  <c r="AD1774" i="1"/>
  <c r="AB1777" i="1"/>
  <c r="AC1776" i="1"/>
  <c r="AF1776" i="1" s="1"/>
  <c r="AD1775" i="1" l="1"/>
  <c r="AE1776" i="1"/>
  <c r="AB1778" i="1"/>
  <c r="AC1777" i="1"/>
  <c r="AE1777" i="1" l="1"/>
  <c r="AF1777" i="1"/>
  <c r="AD1776" i="1"/>
  <c r="AB1779" i="1"/>
  <c r="AC1778" i="1"/>
  <c r="AE1778" i="1" l="1"/>
  <c r="AF1778" i="1"/>
  <c r="AB1780" i="1"/>
  <c r="AC1779" i="1"/>
  <c r="AF1779" i="1" s="1"/>
  <c r="AD1777" i="1"/>
  <c r="AD1778" i="1" l="1"/>
  <c r="AE1779" i="1"/>
  <c r="AB1781" i="1"/>
  <c r="AC1780" i="1"/>
  <c r="AE1780" i="1" l="1"/>
  <c r="AF1780" i="1"/>
  <c r="AD1779" i="1"/>
  <c r="AB1782" i="1"/>
  <c r="AC1781" i="1"/>
  <c r="AF1781" i="1" s="1"/>
  <c r="AD1780" i="1" l="1"/>
  <c r="AE1781" i="1"/>
  <c r="AB1783" i="1"/>
  <c r="AC1782" i="1"/>
  <c r="AE1782" i="1" l="1"/>
  <c r="AF1782" i="1"/>
  <c r="AD1781" i="1"/>
  <c r="AB1784" i="1"/>
  <c r="AC1783" i="1"/>
  <c r="AF1783" i="1" s="1"/>
  <c r="AD1782" i="1" l="1"/>
  <c r="AE1783" i="1"/>
  <c r="AB1785" i="1"/>
  <c r="AC1784" i="1"/>
  <c r="AF1784" i="1" s="1"/>
  <c r="AD1783" i="1" l="1"/>
  <c r="AE1784" i="1"/>
  <c r="AB1786" i="1"/>
  <c r="AC1785" i="1"/>
  <c r="AF1785" i="1" s="1"/>
  <c r="AD1784" i="1" l="1"/>
  <c r="AE1785" i="1"/>
  <c r="AB1787" i="1"/>
  <c r="AC1786" i="1"/>
  <c r="AF1786" i="1" s="1"/>
  <c r="AD1785" i="1" l="1"/>
  <c r="AE1786" i="1"/>
  <c r="AB1788" i="1"/>
  <c r="AC1787" i="1"/>
  <c r="AE1787" i="1" l="1"/>
  <c r="AF1787" i="1"/>
  <c r="AD1786" i="1"/>
  <c r="AB1789" i="1"/>
  <c r="AC1788" i="1"/>
  <c r="AF1788" i="1" s="1"/>
  <c r="AD1787" i="1" l="1"/>
  <c r="AE1788" i="1"/>
  <c r="AB1790" i="1"/>
  <c r="AC1789" i="1"/>
  <c r="AE1789" i="1" l="1"/>
  <c r="AF1789" i="1"/>
  <c r="AD1788" i="1"/>
  <c r="AB1791" i="1"/>
  <c r="AC1790" i="1"/>
  <c r="AF1790" i="1" s="1"/>
  <c r="AD1789" i="1" l="1"/>
  <c r="AE1790" i="1"/>
  <c r="AB1792" i="1"/>
  <c r="AC1791" i="1"/>
  <c r="AF1791" i="1" s="1"/>
  <c r="AD1790" i="1" l="1"/>
  <c r="AE1791" i="1"/>
  <c r="AB1793" i="1"/>
  <c r="AC1792" i="1"/>
  <c r="AE1792" i="1" l="1"/>
  <c r="AF1792" i="1"/>
  <c r="AD1791" i="1"/>
  <c r="AB1794" i="1"/>
  <c r="AC1793" i="1"/>
  <c r="AF1793" i="1" s="1"/>
  <c r="AD1792" i="1" l="1"/>
  <c r="AE1793" i="1"/>
  <c r="AB1795" i="1"/>
  <c r="AC1794" i="1"/>
  <c r="AE1794" i="1" l="1"/>
  <c r="AF1794" i="1"/>
  <c r="AD1793" i="1"/>
  <c r="AB1796" i="1"/>
  <c r="AC1795" i="1"/>
  <c r="AE1795" i="1" l="1"/>
  <c r="AF1795" i="1"/>
  <c r="AB1797" i="1"/>
  <c r="AC1796" i="1"/>
  <c r="AF1796" i="1" s="1"/>
  <c r="AD1794" i="1"/>
  <c r="AD1795" i="1" l="1"/>
  <c r="AE1796" i="1"/>
  <c r="AB1798" i="1"/>
  <c r="AC1797" i="1"/>
  <c r="AF1797" i="1" s="1"/>
  <c r="AD1796" i="1" l="1"/>
  <c r="AE1797" i="1"/>
  <c r="AB1799" i="1"/>
  <c r="AC1798" i="1"/>
  <c r="AF1798" i="1" s="1"/>
  <c r="AD1797" i="1" l="1"/>
  <c r="AE1798" i="1"/>
  <c r="AB1800" i="1"/>
  <c r="AC1799" i="1"/>
  <c r="AE1799" i="1" l="1"/>
  <c r="AF1799" i="1"/>
  <c r="AD1798" i="1"/>
  <c r="AB1801" i="1"/>
  <c r="AC1800" i="1"/>
  <c r="AF1800" i="1" s="1"/>
  <c r="AD1799" i="1" l="1"/>
  <c r="AE1800" i="1"/>
  <c r="AB1802" i="1"/>
  <c r="AC1801" i="1"/>
  <c r="AE1801" i="1" l="1"/>
  <c r="AF1801" i="1"/>
  <c r="AD1800" i="1"/>
  <c r="AB1803" i="1"/>
  <c r="AC1802" i="1"/>
  <c r="AE1802" i="1" l="1"/>
  <c r="AF1802" i="1"/>
  <c r="AB1804" i="1"/>
  <c r="AC1803" i="1"/>
  <c r="AF1803" i="1" s="1"/>
  <c r="AD1801" i="1"/>
  <c r="AD1802" i="1" l="1"/>
  <c r="AE1803" i="1"/>
  <c r="AB1805" i="1"/>
  <c r="AC1804" i="1"/>
  <c r="AE1804" i="1" l="1"/>
  <c r="AF1804" i="1"/>
  <c r="AD1803" i="1"/>
  <c r="AB1806" i="1"/>
  <c r="AC1805" i="1"/>
  <c r="AF1805" i="1" s="1"/>
  <c r="AD1804" i="1" l="1"/>
  <c r="AE1805" i="1"/>
  <c r="AB1807" i="1"/>
  <c r="AC1806" i="1"/>
  <c r="AE1806" i="1" l="1"/>
  <c r="AF1806" i="1"/>
  <c r="AD1805" i="1"/>
  <c r="AB1808" i="1"/>
  <c r="AC1807" i="1"/>
  <c r="AE1807" i="1" l="1"/>
  <c r="AF1807" i="1"/>
  <c r="AB1809" i="1"/>
  <c r="AC1808" i="1"/>
  <c r="AF1808" i="1" s="1"/>
  <c r="AD1806" i="1"/>
  <c r="AD1807" i="1" l="1"/>
  <c r="AE1808" i="1"/>
  <c r="AB1810" i="1"/>
  <c r="AC1809" i="1"/>
  <c r="AF1809" i="1" s="1"/>
  <c r="AD1808" i="1" l="1"/>
  <c r="AE1809" i="1"/>
  <c r="AB1811" i="1"/>
  <c r="AC1810" i="1"/>
  <c r="AF1810" i="1" s="1"/>
  <c r="AD1809" i="1" l="1"/>
  <c r="AE1810" i="1"/>
  <c r="AB1812" i="1"/>
  <c r="AC1811" i="1"/>
  <c r="AE1811" i="1" l="1"/>
  <c r="AF1811" i="1"/>
  <c r="AD1810" i="1"/>
  <c r="AB1813" i="1"/>
  <c r="AC1812" i="1"/>
  <c r="AF1812" i="1" s="1"/>
  <c r="AD1811" i="1" l="1"/>
  <c r="AE1812" i="1"/>
  <c r="AB1814" i="1"/>
  <c r="AC1813" i="1"/>
  <c r="AE1813" i="1" l="1"/>
  <c r="AF1813" i="1"/>
  <c r="AD1812" i="1"/>
  <c r="AB1815" i="1"/>
  <c r="AC1814" i="1"/>
  <c r="AF1814" i="1" s="1"/>
  <c r="AD1813" i="1" l="1"/>
  <c r="AE1814" i="1"/>
  <c r="AB1816" i="1"/>
  <c r="AC1815" i="1"/>
  <c r="AF1815" i="1" s="1"/>
  <c r="AD1814" i="1" l="1"/>
  <c r="AE1815" i="1"/>
  <c r="AB1817" i="1"/>
  <c r="AC1816" i="1"/>
  <c r="AE1816" i="1" l="1"/>
  <c r="AF1816" i="1"/>
  <c r="AD1815" i="1"/>
  <c r="AB1818" i="1"/>
  <c r="AC1817" i="1"/>
  <c r="AF1817" i="1" s="1"/>
  <c r="AD1816" i="1" l="1"/>
  <c r="AE1817" i="1"/>
  <c r="AB1819" i="1"/>
  <c r="AC1818" i="1"/>
  <c r="AE1818" i="1" l="1"/>
  <c r="AF1818" i="1"/>
  <c r="AD1817" i="1"/>
  <c r="AB1820" i="1"/>
  <c r="AC1819" i="1"/>
  <c r="AF1819" i="1" s="1"/>
  <c r="AD1818" i="1" l="1"/>
  <c r="AE1819" i="1"/>
  <c r="AB1821" i="1"/>
  <c r="AC1820" i="1"/>
  <c r="AF1820" i="1" s="1"/>
  <c r="AD1819" i="1" l="1"/>
  <c r="AE1820" i="1"/>
  <c r="AB1822" i="1"/>
  <c r="AC1821" i="1"/>
  <c r="AF1821" i="1" s="1"/>
  <c r="AD1820" i="1" l="1"/>
  <c r="AE1821" i="1"/>
  <c r="AB1823" i="1"/>
  <c r="AC1822" i="1"/>
  <c r="AF1822" i="1" s="1"/>
  <c r="AD1821" i="1" l="1"/>
  <c r="AE1822" i="1"/>
  <c r="AB1824" i="1"/>
  <c r="AC1823" i="1"/>
  <c r="AE1823" i="1" l="1"/>
  <c r="AF1823" i="1"/>
  <c r="AD1822" i="1"/>
  <c r="AB1825" i="1"/>
  <c r="AC1824" i="1"/>
  <c r="AF1824" i="1" s="1"/>
  <c r="AD1823" i="1" l="1"/>
  <c r="AE1824" i="1"/>
  <c r="AB1826" i="1"/>
  <c r="AC1825" i="1"/>
  <c r="AE1825" i="1" l="1"/>
  <c r="AF1825" i="1"/>
  <c r="AD1824" i="1"/>
  <c r="AB1827" i="1"/>
  <c r="AC1826" i="1"/>
  <c r="AE1826" i="1" l="1"/>
  <c r="AF1826" i="1"/>
  <c r="AB1828" i="1"/>
  <c r="AC1827" i="1"/>
  <c r="AF1827" i="1" s="1"/>
  <c r="AD1825" i="1"/>
  <c r="AD1826" i="1" l="1"/>
  <c r="AE1827" i="1"/>
  <c r="AB1829" i="1"/>
  <c r="AC1828" i="1"/>
  <c r="AE1828" i="1" l="1"/>
  <c r="AF1828" i="1"/>
  <c r="AD1827" i="1"/>
  <c r="AB1830" i="1"/>
  <c r="AC1829" i="1"/>
  <c r="AF1829" i="1" s="1"/>
  <c r="AD1828" i="1" l="1"/>
  <c r="AE1829" i="1"/>
  <c r="AB1831" i="1"/>
  <c r="AC1830" i="1"/>
  <c r="AE1830" i="1" l="1"/>
  <c r="AF1830" i="1"/>
  <c r="AD1829" i="1"/>
  <c r="AB1832" i="1"/>
  <c r="AC1831" i="1"/>
  <c r="AE1831" i="1" l="1"/>
  <c r="AF1831" i="1"/>
  <c r="AB1833" i="1"/>
  <c r="AC1832" i="1"/>
  <c r="AF1832" i="1" s="1"/>
  <c r="AD1830" i="1"/>
  <c r="AD1831" i="1" l="1"/>
  <c r="AE1832" i="1"/>
  <c r="AB1834" i="1"/>
  <c r="AC1833" i="1"/>
  <c r="AF1833" i="1" s="1"/>
  <c r="AD1832" i="1" l="1"/>
  <c r="AE1833" i="1"/>
  <c r="AB1835" i="1"/>
  <c r="AC1834" i="1"/>
  <c r="AF1834" i="1" s="1"/>
  <c r="AD1833" i="1" l="1"/>
  <c r="AE1834" i="1"/>
  <c r="AB1836" i="1"/>
  <c r="AC1835" i="1"/>
  <c r="AE1835" i="1" l="1"/>
  <c r="AF1835" i="1"/>
  <c r="AD1834" i="1"/>
  <c r="AB1837" i="1"/>
  <c r="AC1836" i="1"/>
  <c r="AF1836" i="1" s="1"/>
  <c r="AD1835" i="1" l="1"/>
  <c r="AE1836" i="1"/>
  <c r="AB1838" i="1"/>
  <c r="AC1837" i="1"/>
  <c r="AE1837" i="1" l="1"/>
  <c r="AF1837" i="1"/>
  <c r="AD1836" i="1"/>
  <c r="AB1839" i="1"/>
  <c r="AC1838" i="1"/>
  <c r="AF1838" i="1" s="1"/>
  <c r="AD1837" i="1" l="1"/>
  <c r="AE1838" i="1"/>
  <c r="AB1840" i="1"/>
  <c r="AC1839" i="1"/>
  <c r="AF1839" i="1" s="1"/>
  <c r="AD1838" i="1" l="1"/>
  <c r="AE1839" i="1"/>
  <c r="AB1841" i="1"/>
  <c r="AC1840" i="1"/>
  <c r="AE1840" i="1" l="1"/>
  <c r="AF1840" i="1"/>
  <c r="AD1839" i="1"/>
  <c r="AB1842" i="1"/>
  <c r="AC1841" i="1"/>
  <c r="AF1841" i="1" s="1"/>
  <c r="AD1840" i="1" l="1"/>
  <c r="AE1841" i="1"/>
  <c r="AB1843" i="1"/>
  <c r="AC1842" i="1"/>
  <c r="AE1842" i="1" l="1"/>
  <c r="AF1842" i="1"/>
  <c r="AD1841" i="1"/>
  <c r="AB1844" i="1"/>
  <c r="AC1843" i="1"/>
  <c r="AF1843" i="1" s="1"/>
  <c r="AD1842" i="1" l="1"/>
  <c r="AE1843" i="1"/>
  <c r="AB1845" i="1"/>
  <c r="AC1844" i="1"/>
  <c r="AF1844" i="1" s="1"/>
  <c r="AD1843" i="1" l="1"/>
  <c r="AE1844" i="1"/>
  <c r="AB1846" i="1"/>
  <c r="AC1845" i="1"/>
  <c r="AF1845" i="1" s="1"/>
  <c r="AD1844" i="1" l="1"/>
  <c r="AE1845" i="1"/>
  <c r="AB1847" i="1"/>
  <c r="AC1846" i="1"/>
  <c r="AF1846" i="1" s="1"/>
  <c r="AD1845" i="1" l="1"/>
  <c r="AE1846" i="1"/>
  <c r="AB1848" i="1"/>
  <c r="AC1847" i="1"/>
  <c r="AE1847" i="1" l="1"/>
  <c r="AF1847" i="1"/>
  <c r="AD1846" i="1"/>
  <c r="AB1849" i="1"/>
  <c r="AC1848" i="1"/>
  <c r="AF1848" i="1" s="1"/>
  <c r="AD1847" i="1" l="1"/>
  <c r="AE1848" i="1"/>
  <c r="AB1850" i="1"/>
  <c r="AC1849" i="1"/>
  <c r="AE1849" i="1" l="1"/>
  <c r="AF1849" i="1"/>
  <c r="AD1848" i="1"/>
  <c r="AB1851" i="1"/>
  <c r="AC1850" i="1"/>
  <c r="AE1850" i="1" l="1"/>
  <c r="AF1850" i="1"/>
  <c r="AB1852" i="1"/>
  <c r="AC1851" i="1"/>
  <c r="AF1851" i="1" s="1"/>
  <c r="AD1849" i="1"/>
  <c r="AD1850" i="1" l="1"/>
  <c r="AE1851" i="1"/>
  <c r="AB1853" i="1"/>
  <c r="AC1852" i="1"/>
  <c r="AE1852" i="1" l="1"/>
  <c r="AF1852" i="1"/>
  <c r="AD1851" i="1"/>
  <c r="AB1854" i="1"/>
  <c r="AC1853" i="1"/>
  <c r="AF1853" i="1" s="1"/>
  <c r="AD1852" i="1" l="1"/>
  <c r="AE1853" i="1"/>
  <c r="AB1855" i="1"/>
  <c r="AC1854" i="1"/>
  <c r="AE1854" i="1" l="1"/>
  <c r="AF1854" i="1"/>
  <c r="AD1853" i="1"/>
  <c r="AB1856" i="1"/>
  <c r="AC1855" i="1"/>
  <c r="AE1855" i="1" l="1"/>
  <c r="AF1855" i="1"/>
  <c r="AB1857" i="1"/>
  <c r="AC1856" i="1"/>
  <c r="AF1856" i="1" s="1"/>
  <c r="AD1854" i="1"/>
  <c r="AD1855" i="1" l="1"/>
  <c r="AE1856" i="1"/>
  <c r="AB1858" i="1"/>
  <c r="AC1857" i="1"/>
  <c r="AF1857" i="1" s="1"/>
  <c r="AD1856" i="1" l="1"/>
  <c r="AE1857" i="1"/>
  <c r="AB1859" i="1"/>
  <c r="AC1858" i="1"/>
  <c r="AF1858" i="1" s="1"/>
  <c r="AD1857" i="1" l="1"/>
  <c r="AE1858" i="1"/>
  <c r="AB1860" i="1"/>
  <c r="AC1859" i="1"/>
  <c r="AE1859" i="1" l="1"/>
  <c r="AF1859" i="1"/>
  <c r="AD1858" i="1"/>
  <c r="AB1861" i="1"/>
  <c r="AC1860" i="1"/>
  <c r="AF1860" i="1" s="1"/>
  <c r="AD1859" i="1" l="1"/>
  <c r="AE1860" i="1"/>
  <c r="AB1862" i="1"/>
  <c r="AC1861" i="1"/>
  <c r="AE1861" i="1" l="1"/>
  <c r="AF1861" i="1"/>
  <c r="AD1860" i="1"/>
  <c r="AB1863" i="1"/>
  <c r="AC1862" i="1"/>
  <c r="AF1862" i="1" s="1"/>
  <c r="AD1861" i="1" l="1"/>
  <c r="AE1862" i="1"/>
  <c r="AB1864" i="1"/>
  <c r="AC1863" i="1"/>
  <c r="AF1863" i="1" s="1"/>
  <c r="AD1862" i="1" l="1"/>
  <c r="AE1863" i="1"/>
  <c r="AB1865" i="1"/>
  <c r="AC1864" i="1"/>
  <c r="AE1864" i="1" l="1"/>
  <c r="AF1864" i="1"/>
  <c r="AD1863" i="1"/>
  <c r="AB1866" i="1"/>
  <c r="AC1865" i="1"/>
  <c r="AF1865" i="1" s="1"/>
  <c r="AD1864" i="1" l="1"/>
  <c r="AE1865" i="1"/>
  <c r="AB1867" i="1"/>
  <c r="AC1866" i="1"/>
  <c r="AE1866" i="1" l="1"/>
  <c r="AF1866" i="1"/>
  <c r="AD1865" i="1"/>
  <c r="AB1868" i="1"/>
  <c r="AC1867" i="1"/>
  <c r="AF1867" i="1" s="1"/>
  <c r="AD1866" i="1" l="1"/>
  <c r="AE1867" i="1"/>
  <c r="AB1869" i="1"/>
  <c r="AC1868" i="1"/>
  <c r="AF1868" i="1" s="1"/>
  <c r="AD1867" i="1" l="1"/>
  <c r="AE1868" i="1"/>
  <c r="AB1870" i="1"/>
  <c r="AC1869" i="1"/>
  <c r="AF1869" i="1" s="1"/>
  <c r="AD1868" i="1" l="1"/>
  <c r="AE1869" i="1"/>
  <c r="AB1871" i="1"/>
  <c r="AC1870" i="1"/>
  <c r="AF1870" i="1" s="1"/>
  <c r="AD1869" i="1" l="1"/>
  <c r="AE1870" i="1"/>
  <c r="AB1872" i="1"/>
  <c r="AC1871" i="1"/>
  <c r="AE1871" i="1" l="1"/>
  <c r="AF1871" i="1"/>
  <c r="AD1870" i="1"/>
  <c r="AB1873" i="1"/>
  <c r="AC1872" i="1"/>
  <c r="AF1872" i="1" s="1"/>
  <c r="AD1871" i="1" l="1"/>
  <c r="AE1872" i="1"/>
  <c r="AB1874" i="1"/>
  <c r="AC1873" i="1"/>
  <c r="AE1873" i="1" l="1"/>
  <c r="AF1873" i="1"/>
  <c r="AD1872" i="1"/>
  <c r="AB1875" i="1"/>
  <c r="AC1874" i="1"/>
  <c r="AE1874" i="1" l="1"/>
  <c r="AF1874" i="1"/>
  <c r="AB1876" i="1"/>
  <c r="AC1875" i="1"/>
  <c r="AF1875" i="1" s="1"/>
  <c r="AD1873" i="1"/>
  <c r="AD1874" i="1" l="1"/>
  <c r="AE1875" i="1"/>
  <c r="AB1877" i="1"/>
  <c r="AC1876" i="1"/>
  <c r="AE1876" i="1" l="1"/>
  <c r="AF1876" i="1"/>
  <c r="AD1875" i="1"/>
  <c r="AB1878" i="1"/>
  <c r="AC1877" i="1"/>
  <c r="AF1877" i="1" s="1"/>
  <c r="AD1876" i="1" l="1"/>
  <c r="AE1877" i="1"/>
  <c r="AB1879" i="1"/>
  <c r="AC1878" i="1"/>
  <c r="AE1878" i="1" l="1"/>
  <c r="AF1878" i="1"/>
  <c r="AD1877" i="1"/>
  <c r="AB1880" i="1"/>
  <c r="AC1879" i="1"/>
  <c r="AE1879" i="1" l="1"/>
  <c r="AF1879" i="1"/>
  <c r="AB1881" i="1"/>
  <c r="AC1880" i="1"/>
  <c r="AF1880" i="1" s="1"/>
  <c r="AD1878" i="1"/>
  <c r="AD1879" i="1" l="1"/>
  <c r="AE1880" i="1"/>
  <c r="AB1882" i="1"/>
  <c r="AC1881" i="1"/>
  <c r="AF1881" i="1" s="1"/>
  <c r="AD1880" i="1" l="1"/>
  <c r="AE1881" i="1"/>
  <c r="AB1883" i="1"/>
  <c r="AC1882" i="1"/>
  <c r="AF1882" i="1" s="1"/>
  <c r="AD1881" i="1" l="1"/>
  <c r="AE1882" i="1"/>
  <c r="AB1884" i="1"/>
  <c r="AC1883" i="1"/>
  <c r="AE1883" i="1" l="1"/>
  <c r="AF1883" i="1"/>
  <c r="AD1882" i="1"/>
  <c r="AB1885" i="1"/>
  <c r="AC1884" i="1"/>
  <c r="AF1884" i="1" s="1"/>
  <c r="AD1883" i="1" l="1"/>
  <c r="AE1884" i="1"/>
  <c r="AB1886" i="1"/>
  <c r="AC1885" i="1"/>
  <c r="AE1885" i="1" l="1"/>
  <c r="AF1885" i="1"/>
  <c r="AD1884" i="1"/>
  <c r="AB1887" i="1"/>
  <c r="AC1886" i="1"/>
  <c r="AF1886" i="1" s="1"/>
  <c r="AD1885" i="1" l="1"/>
  <c r="AE1886" i="1"/>
  <c r="AB1888" i="1"/>
  <c r="AC1887" i="1"/>
  <c r="AF1887" i="1" s="1"/>
  <c r="AD1886" i="1" l="1"/>
  <c r="AE1887" i="1"/>
  <c r="AB1889" i="1"/>
  <c r="AC1888" i="1"/>
  <c r="AE1888" i="1" l="1"/>
  <c r="AF1888" i="1"/>
  <c r="AD1887" i="1"/>
  <c r="AB1890" i="1"/>
  <c r="AC1889" i="1"/>
  <c r="AF1889" i="1" s="1"/>
  <c r="AD1888" i="1" l="1"/>
  <c r="AE1889" i="1"/>
  <c r="AB1891" i="1"/>
  <c r="AC1890" i="1"/>
  <c r="AE1890" i="1" l="1"/>
  <c r="AF1890" i="1"/>
  <c r="AD1889" i="1"/>
  <c r="AB1892" i="1"/>
  <c r="AC1891" i="1"/>
  <c r="AF1891" i="1" s="1"/>
  <c r="AD1890" i="1" l="1"/>
  <c r="AE1891" i="1"/>
  <c r="AB1893" i="1"/>
  <c r="AC1892" i="1"/>
  <c r="AF1892" i="1" s="1"/>
  <c r="AD1891" i="1" l="1"/>
  <c r="AE1892" i="1"/>
  <c r="AB1894" i="1"/>
  <c r="AC1893" i="1"/>
  <c r="AF1893" i="1" s="1"/>
  <c r="AD1892" i="1" l="1"/>
  <c r="AE1893" i="1"/>
  <c r="AB1895" i="1"/>
  <c r="AC1894" i="1"/>
  <c r="AF1894" i="1" s="1"/>
  <c r="AD1893" i="1" l="1"/>
  <c r="AE1894" i="1"/>
  <c r="AB1896" i="1"/>
  <c r="AC1895" i="1"/>
  <c r="AE1895" i="1" l="1"/>
  <c r="AF1895" i="1"/>
  <c r="AD1894" i="1"/>
  <c r="AB1897" i="1"/>
  <c r="AC1896" i="1"/>
  <c r="AF1896" i="1" s="1"/>
  <c r="AD1895" i="1" l="1"/>
  <c r="AE1896" i="1"/>
  <c r="AB1898" i="1"/>
  <c r="AC1897" i="1"/>
  <c r="AE1897" i="1" l="1"/>
  <c r="AF1897" i="1"/>
  <c r="AD1896" i="1"/>
  <c r="AB1899" i="1"/>
  <c r="AC1898" i="1"/>
  <c r="AE1898" i="1" l="1"/>
  <c r="AF1898" i="1"/>
  <c r="AB1900" i="1"/>
  <c r="AC1899" i="1"/>
  <c r="AF1899" i="1" s="1"/>
  <c r="AD1897" i="1"/>
  <c r="AD1898" i="1" l="1"/>
  <c r="AE1899" i="1"/>
  <c r="AB1901" i="1"/>
  <c r="AC1900" i="1"/>
  <c r="AE1900" i="1" l="1"/>
  <c r="AF1900" i="1"/>
  <c r="AD1899" i="1"/>
  <c r="AB1902" i="1"/>
  <c r="AC1901" i="1"/>
  <c r="AF1901" i="1" s="1"/>
  <c r="AD1900" i="1" l="1"/>
  <c r="AE1901" i="1"/>
  <c r="AB1903" i="1"/>
  <c r="AC1902" i="1"/>
  <c r="AE1902" i="1" l="1"/>
  <c r="AF1902" i="1"/>
  <c r="AD1901" i="1"/>
  <c r="AB1904" i="1"/>
  <c r="AC1903" i="1"/>
  <c r="AE1903" i="1" l="1"/>
  <c r="AF1903" i="1"/>
  <c r="AB1905" i="1"/>
  <c r="AC1904" i="1"/>
  <c r="AF1904" i="1" s="1"/>
  <c r="AD1902" i="1"/>
  <c r="AD1903" i="1" l="1"/>
  <c r="AE1904" i="1"/>
  <c r="AB1906" i="1"/>
  <c r="AC1905" i="1"/>
  <c r="AF1905" i="1" s="1"/>
  <c r="AD1904" i="1" l="1"/>
  <c r="AE1905" i="1"/>
  <c r="AB1907" i="1"/>
  <c r="AC1906" i="1"/>
  <c r="AF1906" i="1" s="1"/>
  <c r="AD1905" i="1" l="1"/>
  <c r="AE1906" i="1"/>
  <c r="AB1908" i="1"/>
  <c r="AC1907" i="1"/>
  <c r="AE1907" i="1" l="1"/>
  <c r="AF1907" i="1"/>
  <c r="AD1906" i="1"/>
  <c r="AB1909" i="1"/>
  <c r="AC1908" i="1"/>
  <c r="AF1908" i="1" s="1"/>
  <c r="AD1907" i="1" l="1"/>
  <c r="AE1908" i="1"/>
  <c r="AB1910" i="1"/>
  <c r="AC1909" i="1"/>
  <c r="AE1909" i="1" l="1"/>
  <c r="AF1909" i="1"/>
  <c r="AD1908" i="1"/>
  <c r="AB1911" i="1"/>
  <c r="AC1910" i="1"/>
  <c r="AE1910" i="1" l="1"/>
  <c r="AF1910" i="1"/>
  <c r="AB1912" i="1"/>
  <c r="AC1911" i="1"/>
  <c r="AF1911" i="1" s="1"/>
  <c r="AD1909" i="1"/>
  <c r="AD1910" i="1" l="1"/>
  <c r="AE1911" i="1"/>
  <c r="AB1913" i="1"/>
  <c r="AC1912" i="1"/>
  <c r="AE1912" i="1" l="1"/>
  <c r="AF1912" i="1"/>
  <c r="AD1911" i="1"/>
  <c r="AB1914" i="1"/>
  <c r="AC1913" i="1"/>
  <c r="AF1913" i="1" s="1"/>
  <c r="AD1912" i="1" l="1"/>
  <c r="AE1913" i="1"/>
  <c r="AB1915" i="1"/>
  <c r="AC1914" i="1"/>
  <c r="AE1914" i="1" l="1"/>
  <c r="AF1914" i="1"/>
  <c r="AD1913" i="1"/>
  <c r="AB1916" i="1"/>
  <c r="AC1915" i="1"/>
  <c r="AE1915" i="1" l="1"/>
  <c r="AF1915" i="1"/>
  <c r="AB1917" i="1"/>
  <c r="AC1916" i="1"/>
  <c r="AF1916" i="1" s="1"/>
  <c r="AD1914" i="1"/>
  <c r="AD1915" i="1" l="1"/>
  <c r="AE1916" i="1"/>
  <c r="AB1918" i="1"/>
  <c r="AC1917" i="1"/>
  <c r="AF1917" i="1" s="1"/>
  <c r="AD1916" i="1" l="1"/>
  <c r="AE1917" i="1"/>
  <c r="AB1919" i="1"/>
  <c r="AC1918" i="1"/>
  <c r="AF1918" i="1" s="1"/>
  <c r="AD1917" i="1" l="1"/>
  <c r="AE1918" i="1"/>
  <c r="AB1920" i="1"/>
  <c r="AC1919" i="1"/>
  <c r="AE1919" i="1" l="1"/>
  <c r="AF1919" i="1"/>
  <c r="AD1918" i="1"/>
  <c r="AB1921" i="1"/>
  <c r="AC1920" i="1"/>
  <c r="AF1920" i="1" s="1"/>
  <c r="AD1919" i="1" l="1"/>
  <c r="AE1920" i="1"/>
  <c r="AB1922" i="1"/>
  <c r="AC1921" i="1"/>
  <c r="AE1921" i="1" l="1"/>
  <c r="AF1921" i="1"/>
  <c r="AD1920" i="1"/>
  <c r="AB1923" i="1"/>
  <c r="AC1922" i="1"/>
  <c r="AE1922" i="1" l="1"/>
  <c r="AF1922" i="1"/>
  <c r="AB1924" i="1"/>
  <c r="AC1923" i="1"/>
  <c r="AF1923" i="1" s="1"/>
  <c r="AD1921" i="1"/>
  <c r="AD1922" i="1" l="1"/>
  <c r="AE1923" i="1"/>
  <c r="AB1925" i="1"/>
  <c r="AC1924" i="1"/>
  <c r="AE1924" i="1" l="1"/>
  <c r="AF1924" i="1"/>
  <c r="AD1923" i="1"/>
  <c r="AB1926" i="1"/>
  <c r="AC1925" i="1"/>
  <c r="AF1925" i="1" s="1"/>
  <c r="AD1924" i="1" l="1"/>
  <c r="AE1925" i="1"/>
  <c r="AB1927" i="1"/>
  <c r="AC1926" i="1"/>
  <c r="AE1926" i="1" l="1"/>
  <c r="AF1926" i="1"/>
  <c r="AD1925" i="1"/>
  <c r="AB1928" i="1"/>
  <c r="AC1927" i="1"/>
  <c r="AE1927" i="1" l="1"/>
  <c r="AF1927" i="1"/>
  <c r="AB1929" i="1"/>
  <c r="AC1928" i="1"/>
  <c r="AF1928" i="1" s="1"/>
  <c r="AD1926" i="1"/>
  <c r="AD1927" i="1" l="1"/>
  <c r="AE1928" i="1"/>
  <c r="AB1930" i="1"/>
  <c r="AC1929" i="1"/>
  <c r="AF1929" i="1" s="1"/>
  <c r="AD1928" i="1" l="1"/>
  <c r="AE1929" i="1"/>
  <c r="AB1931" i="1"/>
  <c r="AC1930" i="1"/>
  <c r="AF1930" i="1" s="1"/>
  <c r="AD1929" i="1" l="1"/>
  <c r="AE1930" i="1"/>
  <c r="AB1932" i="1"/>
  <c r="AC1931" i="1"/>
  <c r="AE1931" i="1" l="1"/>
  <c r="AF1931" i="1"/>
  <c r="AD1930" i="1"/>
  <c r="AB1933" i="1"/>
  <c r="AC1932" i="1"/>
  <c r="AF1932" i="1" s="1"/>
  <c r="AD1931" i="1" l="1"/>
  <c r="AE1932" i="1"/>
  <c r="AB1934" i="1"/>
  <c r="AC1933" i="1"/>
  <c r="AE1933" i="1" l="1"/>
  <c r="AF1933" i="1"/>
  <c r="AD1932" i="1"/>
  <c r="AB1935" i="1"/>
  <c r="AC1934" i="1"/>
  <c r="AE1934" i="1" l="1"/>
  <c r="AF1934" i="1"/>
  <c r="AB1936" i="1"/>
  <c r="AC1935" i="1"/>
  <c r="AF1935" i="1" s="1"/>
  <c r="AD1933" i="1"/>
  <c r="AD1934" i="1" l="1"/>
  <c r="AE1935" i="1"/>
  <c r="AB1937" i="1"/>
  <c r="AC1936" i="1"/>
  <c r="AE1936" i="1" l="1"/>
  <c r="AF1936" i="1"/>
  <c r="AD1935" i="1"/>
  <c r="AB1938" i="1"/>
  <c r="AC1937" i="1"/>
  <c r="AF1937" i="1" s="1"/>
  <c r="AD1936" i="1" l="1"/>
  <c r="AE1937" i="1"/>
  <c r="AB1939" i="1"/>
  <c r="AC1938" i="1"/>
  <c r="AE1938" i="1" l="1"/>
  <c r="AF1938" i="1"/>
  <c r="AD1937" i="1"/>
  <c r="AB1940" i="1"/>
  <c r="AC1939" i="1"/>
  <c r="AF1939" i="1" s="1"/>
  <c r="AD1938" i="1" l="1"/>
  <c r="AE1939" i="1"/>
  <c r="AB1941" i="1"/>
  <c r="AC1940" i="1"/>
  <c r="AF1940" i="1" s="1"/>
  <c r="AD1939" i="1" l="1"/>
  <c r="AE1940" i="1"/>
  <c r="AB1942" i="1"/>
  <c r="AC1941" i="1"/>
  <c r="AF1941" i="1" s="1"/>
  <c r="AD1940" i="1" l="1"/>
  <c r="AE1941" i="1"/>
  <c r="AB1943" i="1"/>
  <c r="AC1942" i="1"/>
  <c r="AF1942" i="1" s="1"/>
  <c r="AD1941" i="1" l="1"/>
  <c r="AE1942" i="1"/>
  <c r="AB1944" i="1"/>
  <c r="AC1943" i="1"/>
  <c r="AE1943" i="1" l="1"/>
  <c r="AF1943" i="1"/>
  <c r="AD1942" i="1"/>
  <c r="AB1945" i="1"/>
  <c r="AC1944" i="1"/>
  <c r="AF1944" i="1" s="1"/>
  <c r="AD1943" i="1" l="1"/>
  <c r="AE1944" i="1"/>
  <c r="AB1946" i="1"/>
  <c r="AC1945" i="1"/>
  <c r="AE1945" i="1" l="1"/>
  <c r="AF1945" i="1"/>
  <c r="AD1944" i="1"/>
  <c r="AB1947" i="1"/>
  <c r="AC1946" i="1"/>
  <c r="AE1946" i="1" l="1"/>
  <c r="AF1946" i="1"/>
  <c r="AB1948" i="1"/>
  <c r="AC1947" i="1"/>
  <c r="AF1947" i="1" s="1"/>
  <c r="AD1945" i="1"/>
  <c r="AD1946" i="1" l="1"/>
  <c r="AE1947" i="1"/>
  <c r="AB1949" i="1"/>
  <c r="AC1948" i="1"/>
  <c r="AE1948" i="1" l="1"/>
  <c r="AF1948" i="1"/>
  <c r="AD1947" i="1"/>
  <c r="AB1950" i="1"/>
  <c r="AC1949" i="1"/>
  <c r="AF1949" i="1" s="1"/>
  <c r="AD1948" i="1" l="1"/>
  <c r="AE1949" i="1"/>
  <c r="AB1951" i="1"/>
  <c r="AC1950" i="1"/>
  <c r="AE1950" i="1" l="1"/>
  <c r="AF1950" i="1"/>
  <c r="AD1949" i="1"/>
  <c r="AB1952" i="1"/>
  <c r="AC1951" i="1"/>
  <c r="AF1951" i="1" s="1"/>
  <c r="AD1950" i="1" l="1"/>
  <c r="AE1951" i="1"/>
  <c r="AB1953" i="1"/>
  <c r="AC1952" i="1"/>
  <c r="AF1952" i="1" s="1"/>
  <c r="AD1951" i="1" l="1"/>
  <c r="AE1952" i="1"/>
  <c r="AB1954" i="1"/>
  <c r="AC1953" i="1"/>
  <c r="AF1953" i="1" s="1"/>
  <c r="AD1952" i="1" l="1"/>
  <c r="AE1953" i="1"/>
  <c r="AB1955" i="1"/>
  <c r="AC1954" i="1"/>
  <c r="AF1954" i="1" s="1"/>
  <c r="AD1953" i="1" l="1"/>
  <c r="AE1954" i="1"/>
  <c r="AB1956" i="1"/>
  <c r="AC1955" i="1"/>
  <c r="AE1955" i="1" l="1"/>
  <c r="AF1955" i="1"/>
  <c r="AD1954" i="1"/>
  <c r="AB1957" i="1"/>
  <c r="AC1956" i="1"/>
  <c r="AF1956" i="1" s="1"/>
  <c r="AD1955" i="1" l="1"/>
  <c r="AE1956" i="1"/>
  <c r="AB1958" i="1"/>
  <c r="AC1957" i="1"/>
  <c r="AE1957" i="1" l="1"/>
  <c r="AF1957" i="1"/>
  <c r="AD1956" i="1"/>
  <c r="AB1959" i="1"/>
  <c r="AC1958" i="1"/>
  <c r="AE1958" i="1" l="1"/>
  <c r="AF1958" i="1"/>
  <c r="AB1960" i="1"/>
  <c r="AC1959" i="1"/>
  <c r="AF1959" i="1" s="1"/>
  <c r="AD1957" i="1"/>
  <c r="AD1958" i="1" l="1"/>
  <c r="AE1959" i="1"/>
  <c r="AB1961" i="1"/>
  <c r="AC1960" i="1"/>
  <c r="AE1960" i="1" l="1"/>
  <c r="AF1960" i="1"/>
  <c r="AD1959" i="1"/>
  <c r="AB1962" i="1"/>
  <c r="AC1961" i="1"/>
  <c r="AF1961" i="1" s="1"/>
  <c r="AD1960" i="1" l="1"/>
  <c r="AE1961" i="1"/>
  <c r="AB1963" i="1"/>
  <c r="AC1962" i="1"/>
  <c r="AE1962" i="1" l="1"/>
  <c r="AF1962" i="1"/>
  <c r="AD1961" i="1"/>
  <c r="AB1964" i="1"/>
  <c r="AC1963" i="1"/>
  <c r="AF1963" i="1" s="1"/>
  <c r="AD1962" i="1" l="1"/>
  <c r="AE1963" i="1"/>
  <c r="AB1965" i="1"/>
  <c r="AC1964" i="1"/>
  <c r="AF1964" i="1" s="1"/>
  <c r="AD1963" i="1" l="1"/>
  <c r="AE1964" i="1"/>
  <c r="AB1966" i="1"/>
  <c r="AC1965" i="1"/>
  <c r="AF1965" i="1" s="1"/>
  <c r="AD1964" i="1" l="1"/>
  <c r="AE1965" i="1"/>
  <c r="AB1967" i="1"/>
  <c r="AC1966" i="1"/>
  <c r="AF1966" i="1" s="1"/>
  <c r="AD1965" i="1" l="1"/>
  <c r="AE1966" i="1"/>
  <c r="AB1968" i="1"/>
  <c r="AC1967" i="1"/>
  <c r="AE1967" i="1" l="1"/>
  <c r="AF1967" i="1"/>
  <c r="AD1966" i="1"/>
  <c r="AB1969" i="1"/>
  <c r="AC1968" i="1"/>
  <c r="AF1968" i="1" s="1"/>
  <c r="AD1967" i="1" l="1"/>
  <c r="AE1968" i="1"/>
  <c r="AB1970" i="1"/>
  <c r="AC1969" i="1"/>
  <c r="AE1969" i="1" l="1"/>
  <c r="AF1969" i="1"/>
  <c r="AD1968" i="1"/>
  <c r="AB1971" i="1"/>
  <c r="AC1970" i="1"/>
  <c r="AE1970" i="1" l="1"/>
  <c r="AF1970" i="1"/>
  <c r="AB1972" i="1"/>
  <c r="AC1971" i="1"/>
  <c r="AF1971" i="1" s="1"/>
  <c r="AD1969" i="1"/>
  <c r="AD1970" i="1" l="1"/>
  <c r="AE1971" i="1"/>
  <c r="AB1973" i="1"/>
  <c r="AC1972" i="1"/>
  <c r="AE1972" i="1" l="1"/>
  <c r="AF1972" i="1"/>
  <c r="AD1971" i="1"/>
  <c r="AB1974" i="1"/>
  <c r="AC1973" i="1"/>
  <c r="AE1973" i="1" l="1"/>
  <c r="AF1973" i="1"/>
  <c r="AB1975" i="1"/>
  <c r="AC1974" i="1"/>
  <c r="AD1972" i="1"/>
  <c r="AE1974" i="1" l="1"/>
  <c r="AF1974" i="1"/>
  <c r="AB1976" i="1"/>
  <c r="AC1975" i="1"/>
  <c r="AD1973" i="1"/>
  <c r="AE1975" i="1" l="1"/>
  <c r="AF1975" i="1"/>
  <c r="AB1977" i="1"/>
  <c r="AC1976" i="1"/>
  <c r="AF1976" i="1" s="1"/>
  <c r="AD1974" i="1"/>
  <c r="AD1975" i="1" l="1"/>
  <c r="AE1976" i="1"/>
  <c r="AB1978" i="1"/>
  <c r="AC1977" i="1"/>
  <c r="AF1977" i="1" s="1"/>
  <c r="AD1976" i="1" l="1"/>
  <c r="AE1977" i="1"/>
  <c r="AB1979" i="1"/>
  <c r="AC1978" i="1"/>
  <c r="AF1978" i="1" s="1"/>
  <c r="AD1977" i="1" l="1"/>
  <c r="AE1978" i="1"/>
  <c r="AB1980" i="1"/>
  <c r="AC1979" i="1"/>
  <c r="AF1979" i="1" s="1"/>
  <c r="AD1978" i="1" l="1"/>
  <c r="AE1979" i="1"/>
  <c r="AB1981" i="1"/>
  <c r="AC1980" i="1"/>
  <c r="AF1980" i="1" s="1"/>
  <c r="AD1979" i="1" l="1"/>
  <c r="AE1980" i="1"/>
  <c r="AB1982" i="1"/>
  <c r="AC1981" i="1"/>
  <c r="AF1981" i="1" s="1"/>
  <c r="AD1980" i="1" l="1"/>
  <c r="AE1981" i="1"/>
  <c r="AB1983" i="1"/>
  <c r="AC1982" i="1"/>
  <c r="AE1982" i="1" l="1"/>
  <c r="AF1982" i="1"/>
  <c r="AD1981" i="1"/>
  <c r="AB1984" i="1"/>
  <c r="AC1983" i="1"/>
  <c r="AF1983" i="1" s="1"/>
  <c r="AD1982" i="1" l="1"/>
  <c r="AE1983" i="1"/>
  <c r="AB1985" i="1"/>
  <c r="AC1984" i="1"/>
  <c r="AE1984" i="1" l="1"/>
  <c r="AF1984" i="1"/>
  <c r="AD1983" i="1"/>
  <c r="AB1986" i="1"/>
  <c r="AC1985" i="1"/>
  <c r="AF1985" i="1" s="1"/>
  <c r="AD1984" i="1" l="1"/>
  <c r="AE1985" i="1"/>
  <c r="AB1987" i="1"/>
  <c r="AC1986" i="1"/>
  <c r="AE1986" i="1" l="1"/>
  <c r="AF1986" i="1"/>
  <c r="AD1985" i="1"/>
  <c r="AB1988" i="1"/>
  <c r="AC1987" i="1"/>
  <c r="AF1987" i="1" s="1"/>
  <c r="AD1986" i="1" l="1"/>
  <c r="AE1987" i="1"/>
  <c r="AB1989" i="1"/>
  <c r="AC1988" i="1"/>
  <c r="AF1988" i="1" s="1"/>
  <c r="AD1987" i="1" l="1"/>
  <c r="AE1988" i="1"/>
  <c r="AB1990" i="1"/>
  <c r="AC1989" i="1"/>
  <c r="AF1989" i="1" s="1"/>
  <c r="AD1988" i="1" l="1"/>
  <c r="AE1989" i="1"/>
  <c r="AB1991" i="1"/>
  <c r="AC1990" i="1"/>
  <c r="AF1990" i="1" s="1"/>
  <c r="AD1989" i="1" l="1"/>
  <c r="AE1990" i="1"/>
  <c r="AB1992" i="1"/>
  <c r="AC1991" i="1"/>
  <c r="AE1991" i="1" l="1"/>
  <c r="AF1991" i="1"/>
  <c r="AD1990" i="1"/>
  <c r="AB1993" i="1"/>
  <c r="AC1992" i="1"/>
  <c r="AF1992" i="1" s="1"/>
  <c r="AD1991" i="1" l="1"/>
  <c r="AE1992" i="1"/>
  <c r="AB1994" i="1"/>
  <c r="AC1993" i="1"/>
  <c r="AE1993" i="1" l="1"/>
  <c r="AF1993" i="1"/>
  <c r="AD1992" i="1"/>
  <c r="AB1995" i="1"/>
  <c r="AC1994" i="1"/>
  <c r="AE1994" i="1" l="1"/>
  <c r="AF1994" i="1"/>
  <c r="AB1996" i="1"/>
  <c r="AC1995" i="1"/>
  <c r="AF1995" i="1" s="1"/>
  <c r="AD1993" i="1"/>
  <c r="AD1994" i="1" l="1"/>
  <c r="AE1995" i="1"/>
  <c r="AB1997" i="1"/>
  <c r="AC1996" i="1"/>
  <c r="AE1996" i="1" l="1"/>
  <c r="AF1996" i="1"/>
  <c r="AD1995" i="1"/>
  <c r="AB1998" i="1"/>
  <c r="AC1997" i="1"/>
  <c r="AF1997" i="1" s="1"/>
  <c r="AD1996" i="1" l="1"/>
  <c r="AE1997" i="1"/>
  <c r="AB1999" i="1"/>
  <c r="AC1998" i="1"/>
  <c r="AE1998" i="1" l="1"/>
  <c r="AF1998" i="1"/>
  <c r="AD1997" i="1"/>
  <c r="AB2000" i="1"/>
  <c r="AC1999" i="1"/>
  <c r="AF1999" i="1" s="1"/>
  <c r="AD1998" i="1" l="1"/>
  <c r="AE1999" i="1"/>
  <c r="AB2001" i="1"/>
  <c r="AC2000" i="1"/>
  <c r="AF2000" i="1" s="1"/>
  <c r="AD1999" i="1" l="1"/>
  <c r="AE2000" i="1"/>
  <c r="AB2002" i="1"/>
  <c r="AC2001" i="1"/>
  <c r="AF2001" i="1" s="1"/>
  <c r="AD2000" i="1" l="1"/>
  <c r="AE2001" i="1"/>
  <c r="AB2003" i="1"/>
  <c r="AC2002" i="1"/>
  <c r="AF2002" i="1" s="1"/>
  <c r="AD2001" i="1" l="1"/>
  <c r="AE2002" i="1"/>
  <c r="AB2004" i="1"/>
  <c r="AC2003" i="1"/>
  <c r="AE2003" i="1" l="1"/>
  <c r="AF2003" i="1"/>
  <c r="AD2002" i="1"/>
  <c r="AB2005" i="1"/>
  <c r="AC2004" i="1"/>
  <c r="AF2004" i="1" s="1"/>
  <c r="AD2003" i="1" l="1"/>
  <c r="AE2004" i="1"/>
  <c r="AB2006" i="1"/>
  <c r="AC2005" i="1"/>
  <c r="AE2005" i="1" l="1"/>
  <c r="AF2005" i="1"/>
  <c r="AD2004" i="1"/>
  <c r="AB2007" i="1"/>
  <c r="AC2006" i="1"/>
  <c r="AE2006" i="1" l="1"/>
  <c r="AF2006" i="1"/>
  <c r="AB2008" i="1"/>
  <c r="AC2007" i="1"/>
  <c r="AF2007" i="1" s="1"/>
  <c r="AD2005" i="1"/>
  <c r="AD2006" i="1" l="1"/>
  <c r="AE2007" i="1"/>
  <c r="AB2009" i="1"/>
  <c r="AC2008" i="1"/>
  <c r="AE2008" i="1" l="1"/>
  <c r="AF2008" i="1"/>
  <c r="AD2007" i="1"/>
  <c r="AB2010" i="1"/>
  <c r="AC2009" i="1"/>
  <c r="AF2009" i="1" s="1"/>
  <c r="AD2008" i="1" l="1"/>
  <c r="AE2009" i="1"/>
  <c r="AB2011" i="1"/>
  <c r="AC2010" i="1"/>
  <c r="AE2010" i="1" l="1"/>
  <c r="AF2010" i="1"/>
  <c r="AD2009" i="1"/>
  <c r="AB2012" i="1"/>
  <c r="AC2011" i="1"/>
  <c r="AF2011" i="1" s="1"/>
  <c r="AD2010" i="1" l="1"/>
  <c r="AE2011" i="1"/>
  <c r="AB2013" i="1"/>
  <c r="AC2012" i="1"/>
  <c r="AF2012" i="1" s="1"/>
  <c r="AD2011" i="1" l="1"/>
  <c r="AE2012" i="1"/>
  <c r="AB2014" i="1"/>
  <c r="AC2013" i="1"/>
  <c r="AF2013" i="1" s="1"/>
  <c r="AD2012" i="1" l="1"/>
  <c r="AE2013" i="1"/>
  <c r="AB2015" i="1"/>
  <c r="AC2014" i="1"/>
  <c r="AF2014" i="1" s="1"/>
  <c r="AD2013" i="1" l="1"/>
  <c r="AE2014" i="1"/>
  <c r="AB2016" i="1"/>
  <c r="AC2015" i="1"/>
  <c r="AE2015" i="1" l="1"/>
  <c r="AF2015" i="1"/>
  <c r="AD2014" i="1"/>
  <c r="AB2017" i="1"/>
  <c r="AC2016" i="1"/>
  <c r="AF2016" i="1" s="1"/>
  <c r="AD2015" i="1" l="1"/>
  <c r="AE2016" i="1"/>
  <c r="AB2018" i="1"/>
  <c r="AC2017" i="1"/>
  <c r="AE2017" i="1" l="1"/>
  <c r="AF2017" i="1"/>
  <c r="AD2016" i="1"/>
  <c r="AB2019" i="1"/>
  <c r="AC2018" i="1"/>
  <c r="AE2018" i="1" l="1"/>
  <c r="AF2018" i="1"/>
  <c r="AB2020" i="1"/>
  <c r="AC2019" i="1"/>
  <c r="AF2019" i="1" s="1"/>
  <c r="AD2017" i="1"/>
  <c r="AD2018" i="1" l="1"/>
  <c r="AE2019" i="1"/>
  <c r="AB2021" i="1"/>
  <c r="AC2020" i="1"/>
  <c r="AE2020" i="1" l="1"/>
  <c r="AF2020" i="1"/>
  <c r="AD2019" i="1"/>
  <c r="AB2022" i="1"/>
  <c r="AC2021" i="1"/>
  <c r="AF2021" i="1" s="1"/>
  <c r="AD2020" i="1" l="1"/>
  <c r="AE2021" i="1"/>
  <c r="AB2023" i="1"/>
  <c r="AC2022" i="1"/>
  <c r="AE2022" i="1" l="1"/>
  <c r="AF2022" i="1"/>
  <c r="AD2021" i="1"/>
  <c r="AB2024" i="1"/>
  <c r="AC2023" i="1"/>
  <c r="AE2023" i="1" l="1"/>
  <c r="AF2023" i="1"/>
  <c r="AB2025" i="1"/>
  <c r="AC2024" i="1"/>
  <c r="AF2024" i="1" s="1"/>
  <c r="AD2022" i="1"/>
  <c r="AD2023" i="1" l="1"/>
  <c r="AE2024" i="1"/>
  <c r="AB2026" i="1"/>
  <c r="AC2025" i="1"/>
  <c r="AF2025" i="1" s="1"/>
  <c r="AD2024" i="1" l="1"/>
  <c r="AE2025" i="1"/>
  <c r="AB2027" i="1"/>
  <c r="AC2026" i="1"/>
  <c r="AF2026" i="1" s="1"/>
  <c r="AD2025" i="1" l="1"/>
  <c r="AE2026" i="1"/>
  <c r="AB2028" i="1"/>
  <c r="AC2027" i="1"/>
  <c r="AE2027" i="1" l="1"/>
  <c r="AF2027" i="1"/>
  <c r="AD2026" i="1"/>
  <c r="AB2029" i="1"/>
  <c r="AC2028" i="1"/>
  <c r="AF2028" i="1" s="1"/>
  <c r="AD2027" i="1" l="1"/>
  <c r="AE2028" i="1"/>
  <c r="AB2030" i="1"/>
  <c r="AC2029" i="1"/>
  <c r="AE2029" i="1" l="1"/>
  <c r="AF2029" i="1"/>
  <c r="AD2028" i="1"/>
  <c r="AB2031" i="1"/>
  <c r="AC2030" i="1"/>
  <c r="AE2030" i="1" l="1"/>
  <c r="AF2030" i="1"/>
  <c r="AB2032" i="1"/>
  <c r="AC2031" i="1"/>
  <c r="AF2031" i="1" s="1"/>
  <c r="AD2029" i="1"/>
  <c r="AD2030" i="1" l="1"/>
  <c r="AE2031" i="1"/>
  <c r="AB2033" i="1"/>
  <c r="AC2032" i="1"/>
  <c r="AE2032" i="1" l="1"/>
  <c r="AF2032" i="1"/>
  <c r="AD2031" i="1"/>
  <c r="AB2034" i="1"/>
  <c r="AC2033" i="1"/>
  <c r="AE2033" i="1" l="1"/>
  <c r="AF2033" i="1"/>
  <c r="AB2035" i="1"/>
  <c r="AC2034" i="1"/>
  <c r="AD2032" i="1"/>
  <c r="AE2034" i="1" l="1"/>
  <c r="AF2034" i="1"/>
  <c r="AB2036" i="1"/>
  <c r="AC2035" i="1"/>
  <c r="AD2033" i="1"/>
  <c r="AE2035" i="1" l="1"/>
  <c r="AF2035" i="1"/>
  <c r="AB2037" i="1"/>
  <c r="AC2036" i="1"/>
  <c r="AD2034" i="1"/>
  <c r="AE2036" i="1" l="1"/>
  <c r="AF2036" i="1"/>
  <c r="AB2038" i="1"/>
  <c r="AC2037" i="1"/>
  <c r="AF2037" i="1" s="1"/>
  <c r="AD2035" i="1"/>
  <c r="AD2036" i="1" l="1"/>
  <c r="AE2037" i="1"/>
  <c r="AB2039" i="1"/>
  <c r="AC2038" i="1"/>
  <c r="AF2038" i="1" s="1"/>
  <c r="AD2037" i="1" l="1"/>
  <c r="AE2038" i="1"/>
  <c r="AB2040" i="1"/>
  <c r="AC2039" i="1"/>
  <c r="AF2039" i="1" s="1"/>
  <c r="AD2038" i="1" l="1"/>
  <c r="AE2039" i="1"/>
  <c r="AB2041" i="1"/>
  <c r="AC2040" i="1"/>
  <c r="AF2040" i="1" s="1"/>
  <c r="AD2039" i="1" l="1"/>
  <c r="AE2040" i="1"/>
  <c r="AB2042" i="1"/>
  <c r="AC2041" i="1"/>
  <c r="AF2041" i="1" s="1"/>
  <c r="AD2040" i="1" l="1"/>
  <c r="AE2041" i="1"/>
  <c r="AB2043" i="1"/>
  <c r="AC2042" i="1"/>
  <c r="AF2042" i="1" s="1"/>
  <c r="AD2041" i="1" l="1"/>
  <c r="AE2042" i="1"/>
  <c r="AB2044" i="1"/>
  <c r="AC2043" i="1"/>
  <c r="AF2043" i="1" s="1"/>
  <c r="AD2042" i="1" l="1"/>
  <c r="AE2043" i="1"/>
  <c r="AB2045" i="1"/>
  <c r="AC2044" i="1"/>
  <c r="AE2044" i="1" l="1"/>
  <c r="AF2044" i="1"/>
  <c r="AD2043" i="1"/>
  <c r="AB2046" i="1"/>
  <c r="AC2045" i="1"/>
  <c r="AF2045" i="1" s="1"/>
  <c r="AD2044" i="1" l="1"/>
  <c r="AE2045" i="1"/>
  <c r="AB2047" i="1"/>
  <c r="AC2046" i="1"/>
  <c r="AE2046" i="1" l="1"/>
  <c r="AF2046" i="1"/>
  <c r="AD2045" i="1"/>
  <c r="AB2048" i="1"/>
  <c r="AC2047" i="1"/>
  <c r="AE2047" i="1" l="1"/>
  <c r="AF2047" i="1"/>
  <c r="AB2049" i="1"/>
  <c r="AC2048" i="1"/>
  <c r="AF2048" i="1" s="1"/>
  <c r="AD2046" i="1"/>
  <c r="AD2047" i="1" l="1"/>
  <c r="AE2048" i="1"/>
  <c r="AB2050" i="1"/>
  <c r="AC2049" i="1"/>
  <c r="AF2049" i="1" s="1"/>
  <c r="AD2048" i="1" l="1"/>
  <c r="AE2049" i="1"/>
  <c r="AB2051" i="1"/>
  <c r="AC2050" i="1"/>
  <c r="AF2050" i="1" s="1"/>
  <c r="AD2049" i="1" l="1"/>
  <c r="AE2050" i="1"/>
  <c r="AB2052" i="1"/>
  <c r="AC2051" i="1"/>
  <c r="AE2051" i="1" l="1"/>
  <c r="AF2051" i="1"/>
  <c r="AD2050" i="1"/>
  <c r="AB2053" i="1"/>
  <c r="AC2052" i="1"/>
  <c r="AF2052" i="1" s="1"/>
  <c r="AD2051" i="1" l="1"/>
  <c r="AE2052" i="1"/>
  <c r="AB2054" i="1"/>
  <c r="AC2053" i="1"/>
  <c r="AE2053" i="1" l="1"/>
  <c r="AF2053" i="1"/>
  <c r="AD2052" i="1"/>
  <c r="AB2055" i="1"/>
  <c r="AC2054" i="1"/>
  <c r="AE2054" i="1" l="1"/>
  <c r="AF2054" i="1"/>
  <c r="AB2056" i="1"/>
  <c r="AC2055" i="1"/>
  <c r="AF2055" i="1" s="1"/>
  <c r="AD2053" i="1"/>
  <c r="AD2054" i="1" l="1"/>
  <c r="AE2055" i="1"/>
  <c r="AB2057" i="1"/>
  <c r="AC2056" i="1"/>
  <c r="AE2056" i="1" l="1"/>
  <c r="AF2056" i="1"/>
  <c r="AD2055" i="1"/>
  <c r="AB2058" i="1"/>
  <c r="AC2057" i="1"/>
  <c r="AF2057" i="1" s="1"/>
  <c r="AD2056" i="1" l="1"/>
  <c r="AE2057" i="1"/>
  <c r="AB2059" i="1"/>
  <c r="AC2058" i="1"/>
  <c r="AE2058" i="1" l="1"/>
  <c r="AF2058" i="1"/>
  <c r="AD2057" i="1"/>
  <c r="AB2060" i="1"/>
  <c r="AC2059" i="1"/>
  <c r="AE2059" i="1" l="1"/>
  <c r="AF2059" i="1"/>
  <c r="AB2061" i="1"/>
  <c r="AC2060" i="1"/>
  <c r="AF2060" i="1" s="1"/>
  <c r="AD2058" i="1"/>
  <c r="AD2059" i="1" l="1"/>
  <c r="AE2060" i="1"/>
  <c r="AB2062" i="1"/>
  <c r="AC2061" i="1"/>
  <c r="AF2061" i="1" s="1"/>
  <c r="AD2060" i="1" l="1"/>
  <c r="AE2061" i="1"/>
  <c r="AB2063" i="1"/>
  <c r="AC2062" i="1"/>
  <c r="AF2062" i="1" s="1"/>
  <c r="AD2061" i="1" l="1"/>
  <c r="AE2062" i="1"/>
  <c r="AB2064" i="1"/>
  <c r="AC2063" i="1"/>
  <c r="AE2063" i="1" l="1"/>
  <c r="AF2063" i="1"/>
  <c r="AD2062" i="1"/>
  <c r="AB2065" i="1"/>
  <c r="AC2064" i="1"/>
  <c r="AF2064" i="1" s="1"/>
  <c r="AD2063" i="1" l="1"/>
  <c r="AE2064" i="1"/>
  <c r="AB2066" i="1"/>
  <c r="AC2065" i="1"/>
  <c r="AE2065" i="1" l="1"/>
  <c r="AF2065" i="1"/>
  <c r="AD2064" i="1"/>
  <c r="AB2067" i="1"/>
  <c r="AC2066" i="1"/>
  <c r="AE2066" i="1" l="1"/>
  <c r="AF2066" i="1"/>
  <c r="AB2068" i="1"/>
  <c r="AC2067" i="1"/>
  <c r="AF2067" i="1" s="1"/>
  <c r="AD2065" i="1"/>
  <c r="AD2066" i="1" l="1"/>
  <c r="AE2067" i="1"/>
  <c r="AB2069" i="1"/>
  <c r="AC2068" i="1"/>
  <c r="AE2068" i="1" l="1"/>
  <c r="AF2068" i="1"/>
  <c r="AD2067" i="1"/>
  <c r="AB2070" i="1"/>
  <c r="AC2069" i="1"/>
  <c r="AF2069" i="1" s="1"/>
  <c r="AD2068" i="1" l="1"/>
  <c r="AE2069" i="1"/>
  <c r="AB2071" i="1"/>
  <c r="AC2070" i="1"/>
  <c r="AE2070" i="1" l="1"/>
  <c r="AF2070" i="1"/>
  <c r="AD2069" i="1"/>
  <c r="AB2072" i="1"/>
  <c r="AC2071" i="1"/>
  <c r="AE2071" i="1" l="1"/>
  <c r="AF2071" i="1"/>
  <c r="AB2073" i="1"/>
  <c r="AC2072" i="1"/>
  <c r="AF2072" i="1" s="1"/>
  <c r="AD2070" i="1"/>
  <c r="AD2071" i="1" l="1"/>
  <c r="AE2072" i="1"/>
  <c r="AB2074" i="1"/>
  <c r="AC2073" i="1"/>
  <c r="AF2073" i="1" s="1"/>
  <c r="AD2072" i="1" l="1"/>
  <c r="AE2073" i="1"/>
  <c r="AB2075" i="1"/>
  <c r="AC2074" i="1"/>
  <c r="AF2074" i="1" s="1"/>
  <c r="AD2073" i="1" l="1"/>
  <c r="AE2074" i="1"/>
  <c r="AB2076" i="1"/>
  <c r="AC2075" i="1"/>
  <c r="AE2075" i="1" l="1"/>
  <c r="AF2075" i="1"/>
  <c r="AD2074" i="1"/>
  <c r="AB2077" i="1"/>
  <c r="AC2076" i="1"/>
  <c r="AF2076" i="1" s="1"/>
  <c r="AD2075" i="1" l="1"/>
  <c r="AE2076" i="1"/>
  <c r="AB2078" i="1"/>
  <c r="AC2077" i="1"/>
  <c r="AE2077" i="1" l="1"/>
  <c r="AF2077" i="1"/>
  <c r="AD2076" i="1"/>
  <c r="AB2079" i="1"/>
  <c r="AC2078" i="1"/>
  <c r="AE2078" i="1" l="1"/>
  <c r="AF2078" i="1"/>
  <c r="AB2080" i="1"/>
  <c r="AC2079" i="1"/>
  <c r="AF2079" i="1" s="1"/>
  <c r="AD2077" i="1"/>
  <c r="AD2078" i="1" l="1"/>
  <c r="AE2079" i="1"/>
  <c r="AB2081" i="1"/>
  <c r="AC2080" i="1"/>
  <c r="AE2080" i="1" l="1"/>
  <c r="AF2080" i="1"/>
  <c r="AD2079" i="1"/>
  <c r="AB2082" i="1"/>
  <c r="AC2081" i="1"/>
  <c r="AF2081" i="1" s="1"/>
  <c r="AD2080" i="1" l="1"/>
  <c r="AE2081" i="1"/>
  <c r="AB2083" i="1"/>
  <c r="AC2082" i="1"/>
  <c r="AE2082" i="1" l="1"/>
  <c r="AF2082" i="1"/>
  <c r="AD2081" i="1"/>
  <c r="AB2084" i="1"/>
  <c r="AC2083" i="1"/>
  <c r="AF2083" i="1" s="1"/>
  <c r="AD2082" i="1" l="1"/>
  <c r="AE2083" i="1"/>
  <c r="AB2085" i="1"/>
  <c r="AC2084" i="1"/>
  <c r="AF2084" i="1" s="1"/>
  <c r="AD2083" i="1" l="1"/>
  <c r="AE2084" i="1"/>
  <c r="AB2086" i="1"/>
  <c r="AC2085" i="1"/>
  <c r="AF2085" i="1" s="1"/>
  <c r="AD2084" i="1" l="1"/>
  <c r="AE2085" i="1"/>
  <c r="AB2087" i="1"/>
  <c r="AC2086" i="1"/>
  <c r="AF2086" i="1" s="1"/>
  <c r="AD2085" i="1" l="1"/>
  <c r="AE2086" i="1"/>
  <c r="AB2088" i="1"/>
  <c r="AC2087" i="1"/>
  <c r="AE2087" i="1" l="1"/>
  <c r="AF2087" i="1"/>
  <c r="AD2086" i="1"/>
  <c r="AB2089" i="1"/>
  <c r="AC2088" i="1"/>
  <c r="AF2088" i="1" s="1"/>
  <c r="AD2087" i="1" l="1"/>
  <c r="AE2088" i="1"/>
  <c r="AB2090" i="1"/>
  <c r="AC2089" i="1"/>
  <c r="AE2089" i="1" l="1"/>
  <c r="AF2089" i="1"/>
  <c r="AD2088" i="1"/>
  <c r="AB2091" i="1"/>
  <c r="AC2090" i="1"/>
  <c r="AE2090" i="1" l="1"/>
  <c r="AF2090" i="1"/>
  <c r="AB2092" i="1"/>
  <c r="AC2091" i="1"/>
  <c r="AF2091" i="1" s="1"/>
  <c r="AD2089" i="1"/>
  <c r="AD2090" i="1" l="1"/>
  <c r="AE2091" i="1"/>
  <c r="AB2093" i="1"/>
  <c r="AC2092" i="1"/>
  <c r="AE2092" i="1" l="1"/>
  <c r="AF2092" i="1"/>
  <c r="AD2091" i="1"/>
  <c r="AB2094" i="1"/>
  <c r="AC2093" i="1"/>
  <c r="AF2093" i="1" s="1"/>
  <c r="AD2092" i="1" l="1"/>
  <c r="AE2093" i="1"/>
  <c r="AB2095" i="1"/>
  <c r="AC2094" i="1"/>
  <c r="AE2094" i="1" l="1"/>
  <c r="AF2094" i="1"/>
  <c r="AD2093" i="1"/>
  <c r="AB2096" i="1"/>
  <c r="AC2095" i="1"/>
  <c r="AF2095" i="1" s="1"/>
  <c r="AD2094" i="1" l="1"/>
  <c r="AE2095" i="1"/>
  <c r="AB2097" i="1"/>
  <c r="AC2096" i="1"/>
  <c r="AF2096" i="1" s="1"/>
  <c r="AD2095" i="1" l="1"/>
  <c r="AE2096" i="1"/>
  <c r="AB2098" i="1"/>
  <c r="AC2097" i="1"/>
  <c r="AF2097" i="1" s="1"/>
  <c r="AD2096" i="1" l="1"/>
  <c r="AE2097" i="1"/>
  <c r="AB2099" i="1"/>
  <c r="AC2098" i="1"/>
  <c r="AF2098" i="1" s="1"/>
  <c r="AD2097" i="1" l="1"/>
  <c r="AE2098" i="1"/>
  <c r="AB2100" i="1"/>
  <c r="AC2099" i="1"/>
  <c r="AE2099" i="1" l="1"/>
  <c r="AF2099" i="1"/>
  <c r="AD2098" i="1"/>
  <c r="AB2101" i="1"/>
  <c r="AC2100" i="1"/>
  <c r="AF2100" i="1" s="1"/>
  <c r="AD2099" i="1" l="1"/>
  <c r="AE2100" i="1"/>
  <c r="AB2102" i="1"/>
  <c r="AC2101" i="1"/>
  <c r="AE2101" i="1" l="1"/>
  <c r="AF2101" i="1"/>
  <c r="AD2100" i="1"/>
  <c r="AB2103" i="1"/>
  <c r="AC2102" i="1"/>
  <c r="AE2102" i="1" l="1"/>
  <c r="AF2102" i="1"/>
  <c r="AB2104" i="1"/>
  <c r="AC2103" i="1"/>
  <c r="AF2103" i="1" s="1"/>
  <c r="AD2101" i="1"/>
  <c r="AD2102" i="1" l="1"/>
  <c r="AE2103" i="1"/>
  <c r="AB2105" i="1"/>
  <c r="AC2104" i="1"/>
  <c r="AE2104" i="1" l="1"/>
  <c r="AF2104" i="1"/>
  <c r="AD2103" i="1"/>
  <c r="AB2106" i="1"/>
  <c r="AC2105" i="1"/>
  <c r="AF2105" i="1" s="1"/>
  <c r="AD2104" i="1" l="1"/>
  <c r="AE2105" i="1"/>
  <c r="AB2107" i="1"/>
  <c r="AC2106" i="1"/>
  <c r="AE2106" i="1" l="1"/>
  <c r="AF2106" i="1"/>
  <c r="AD2105" i="1"/>
  <c r="AB2108" i="1"/>
  <c r="AC2107" i="1"/>
  <c r="AE2107" i="1" l="1"/>
  <c r="AF2107" i="1"/>
  <c r="AB2109" i="1"/>
  <c r="AC2108" i="1"/>
  <c r="AF2108" i="1" s="1"/>
  <c r="AD2106" i="1"/>
  <c r="AD2107" i="1" l="1"/>
  <c r="AE2108" i="1"/>
  <c r="AB2110" i="1"/>
  <c r="AC2109" i="1"/>
  <c r="AF2109" i="1" s="1"/>
  <c r="AD2108" i="1" l="1"/>
  <c r="AE2109" i="1"/>
  <c r="AB2111" i="1"/>
  <c r="AC2110" i="1"/>
  <c r="AF2110" i="1" s="1"/>
  <c r="AD2109" i="1" l="1"/>
  <c r="AE2110" i="1"/>
  <c r="AB2112" i="1"/>
  <c r="AC2111" i="1"/>
  <c r="AE2111" i="1" l="1"/>
  <c r="AF2111" i="1"/>
  <c r="AD2110" i="1"/>
  <c r="AB2113" i="1"/>
  <c r="AC2112" i="1"/>
  <c r="AF2112" i="1" s="1"/>
  <c r="AD2111" i="1" l="1"/>
  <c r="AE2112" i="1"/>
  <c r="AB2114" i="1"/>
  <c r="AC2113" i="1"/>
  <c r="AE2113" i="1" l="1"/>
  <c r="AF2113" i="1"/>
  <c r="AD2112" i="1"/>
  <c r="AB2115" i="1"/>
  <c r="AC2114" i="1"/>
  <c r="AE2114" i="1" l="1"/>
  <c r="AF2114" i="1"/>
  <c r="AB2116" i="1"/>
  <c r="AC2115" i="1"/>
  <c r="AF2115" i="1" s="1"/>
  <c r="AD2113" i="1"/>
  <c r="AD2114" i="1" l="1"/>
  <c r="AE2115" i="1"/>
  <c r="AB2117" i="1"/>
  <c r="AC2116" i="1"/>
  <c r="AE2116" i="1" l="1"/>
  <c r="AF2116" i="1"/>
  <c r="AD2115" i="1"/>
  <c r="AB2118" i="1"/>
  <c r="AC2117" i="1"/>
  <c r="AF2117" i="1" s="1"/>
  <c r="AD2116" i="1" l="1"/>
  <c r="AE2117" i="1"/>
  <c r="AB2119" i="1"/>
  <c r="AC2118" i="1"/>
  <c r="AE2118" i="1" l="1"/>
  <c r="AF2118" i="1"/>
  <c r="AD2117" i="1"/>
  <c r="AB2120" i="1"/>
  <c r="AC2119" i="1"/>
  <c r="AE2119" i="1" l="1"/>
  <c r="AF2119" i="1"/>
  <c r="AB2121" i="1"/>
  <c r="AC2120" i="1"/>
  <c r="AF2120" i="1" s="1"/>
  <c r="AD2118" i="1"/>
  <c r="AD2119" i="1" l="1"/>
  <c r="AE2120" i="1"/>
  <c r="AB2122" i="1"/>
  <c r="AC2121" i="1"/>
  <c r="AF2121" i="1" s="1"/>
  <c r="AD2120" i="1" l="1"/>
  <c r="AE2121" i="1"/>
  <c r="AB2123" i="1"/>
  <c r="AC2122" i="1"/>
  <c r="AF2122" i="1" s="1"/>
  <c r="AD2121" i="1" l="1"/>
  <c r="AE2122" i="1"/>
  <c r="AB2124" i="1"/>
  <c r="AC2123" i="1"/>
  <c r="AE2123" i="1" l="1"/>
  <c r="AF2123" i="1"/>
  <c r="AD2122" i="1"/>
  <c r="AB2125" i="1"/>
  <c r="AC2124" i="1"/>
  <c r="AF2124" i="1" s="1"/>
  <c r="AD2123" i="1" l="1"/>
  <c r="AE2124" i="1"/>
  <c r="AB2126" i="1"/>
  <c r="AC2125" i="1"/>
  <c r="AE2125" i="1" l="1"/>
  <c r="AF2125" i="1"/>
  <c r="AD2124" i="1"/>
  <c r="AB2127" i="1"/>
  <c r="AC2126" i="1"/>
  <c r="AE2126" i="1" l="1"/>
  <c r="AF2126" i="1"/>
  <c r="AB2128" i="1"/>
  <c r="AC2127" i="1"/>
  <c r="AF2127" i="1" s="1"/>
  <c r="AD2125" i="1"/>
  <c r="AD2126" i="1" l="1"/>
  <c r="AE2127" i="1"/>
  <c r="AB2129" i="1"/>
  <c r="AC2128" i="1"/>
  <c r="AE2128" i="1" l="1"/>
  <c r="AF2128" i="1"/>
  <c r="AD2127" i="1"/>
  <c r="AB2130" i="1"/>
  <c r="AC2129" i="1"/>
  <c r="AF2129" i="1" s="1"/>
  <c r="AD2128" i="1" l="1"/>
  <c r="AE2129" i="1"/>
  <c r="AB2131" i="1"/>
  <c r="AC2130" i="1"/>
  <c r="AE2130" i="1" l="1"/>
  <c r="AF2130" i="1"/>
  <c r="AD2129" i="1"/>
  <c r="AB2132" i="1"/>
  <c r="AC2131" i="1"/>
  <c r="AF2131" i="1" s="1"/>
  <c r="AD2130" i="1" l="1"/>
  <c r="AE2131" i="1"/>
  <c r="AB2133" i="1"/>
  <c r="AC2132" i="1"/>
  <c r="AF2132" i="1" s="1"/>
  <c r="AD2131" i="1" l="1"/>
  <c r="AE2132" i="1"/>
  <c r="AB2134" i="1"/>
  <c r="AC2133" i="1"/>
  <c r="AF2133" i="1" s="1"/>
  <c r="AD2132" i="1" l="1"/>
  <c r="AE2133" i="1"/>
  <c r="AB2135" i="1"/>
  <c r="AC2134" i="1"/>
  <c r="AF2134" i="1" s="1"/>
  <c r="AD2133" i="1" l="1"/>
  <c r="AE2134" i="1"/>
  <c r="AB2136" i="1"/>
  <c r="AC2135" i="1"/>
  <c r="AE2135" i="1" l="1"/>
  <c r="AF2135" i="1"/>
  <c r="AD2134" i="1"/>
  <c r="AB2137" i="1"/>
  <c r="AC2136" i="1"/>
  <c r="AF2136" i="1" s="1"/>
  <c r="AD2135" i="1" l="1"/>
  <c r="AE2136" i="1"/>
  <c r="AB2138" i="1"/>
  <c r="AC2137" i="1"/>
  <c r="AE2137" i="1" l="1"/>
  <c r="AF2137" i="1"/>
  <c r="AD2136" i="1"/>
  <c r="AB2139" i="1"/>
  <c r="AC2138" i="1"/>
  <c r="AE2138" i="1" l="1"/>
  <c r="AF2138" i="1"/>
  <c r="AB2140" i="1"/>
  <c r="AC2139" i="1"/>
  <c r="AF2139" i="1" s="1"/>
  <c r="AD2137" i="1"/>
  <c r="AD2138" i="1" l="1"/>
  <c r="AE2139" i="1"/>
  <c r="AB2141" i="1"/>
  <c r="AC2140" i="1"/>
  <c r="AE2140" i="1" l="1"/>
  <c r="AF2140" i="1"/>
  <c r="AD2139" i="1"/>
  <c r="AB2142" i="1"/>
  <c r="AC2141" i="1"/>
  <c r="AF2141" i="1" s="1"/>
  <c r="AD2140" i="1" l="1"/>
  <c r="AE2141" i="1"/>
  <c r="AB2143" i="1"/>
  <c r="AC2142" i="1"/>
  <c r="AE2142" i="1" l="1"/>
  <c r="AF2142" i="1"/>
  <c r="AD2141" i="1"/>
  <c r="AB2144" i="1"/>
  <c r="AC2143" i="1"/>
  <c r="AF2143" i="1" s="1"/>
  <c r="AD2142" i="1" l="1"/>
  <c r="AE2143" i="1"/>
  <c r="AB2145" i="1"/>
  <c r="AC2144" i="1"/>
  <c r="AF2144" i="1" s="1"/>
  <c r="AD2143" i="1" l="1"/>
  <c r="AE2144" i="1"/>
  <c r="AB2146" i="1"/>
  <c r="AC2145" i="1"/>
  <c r="AF2145" i="1" s="1"/>
  <c r="AD2144" i="1" l="1"/>
  <c r="AE2145" i="1"/>
  <c r="AB2147" i="1"/>
  <c r="AC2146" i="1"/>
  <c r="AF2146" i="1" s="1"/>
  <c r="AD2145" i="1" l="1"/>
  <c r="AE2146" i="1"/>
  <c r="AB2148" i="1"/>
  <c r="AC2147" i="1"/>
  <c r="AE2147" i="1" l="1"/>
  <c r="AF2147" i="1"/>
  <c r="AD2146" i="1"/>
  <c r="AB2149" i="1"/>
  <c r="AC2148" i="1"/>
  <c r="AF2148" i="1" s="1"/>
  <c r="AD2147" i="1" l="1"/>
  <c r="AE2148" i="1"/>
  <c r="AB2150" i="1"/>
  <c r="AC2149" i="1"/>
  <c r="AE2149" i="1" l="1"/>
  <c r="AF2149" i="1"/>
  <c r="AD2148" i="1"/>
  <c r="AB2151" i="1"/>
  <c r="AC2150" i="1"/>
  <c r="AE2150" i="1" l="1"/>
  <c r="AF2150" i="1"/>
  <c r="AB2152" i="1"/>
  <c r="AC2151" i="1"/>
  <c r="AF2151" i="1" s="1"/>
  <c r="AD2149" i="1"/>
  <c r="AD2150" i="1" l="1"/>
  <c r="AE2151" i="1"/>
  <c r="AB2153" i="1"/>
  <c r="AC2152" i="1"/>
  <c r="AE2152" i="1" l="1"/>
  <c r="AF2152" i="1"/>
  <c r="AD2151" i="1"/>
  <c r="AB2154" i="1"/>
  <c r="AC2153" i="1"/>
  <c r="AF2153" i="1" s="1"/>
  <c r="AD2152" i="1" l="1"/>
  <c r="AE2153" i="1"/>
  <c r="AB2155" i="1"/>
  <c r="AC2154" i="1"/>
  <c r="AE2154" i="1" l="1"/>
  <c r="AF2154" i="1"/>
  <c r="AD2153" i="1"/>
  <c r="AB2156" i="1"/>
  <c r="AC2155" i="1"/>
  <c r="AF2155" i="1" s="1"/>
  <c r="AD2154" i="1" l="1"/>
  <c r="AE2155" i="1"/>
  <c r="AB2157" i="1"/>
  <c r="AC2156" i="1"/>
  <c r="AF2156" i="1" s="1"/>
  <c r="AD2155" i="1" l="1"/>
  <c r="AE2156" i="1"/>
  <c r="AB2158" i="1"/>
  <c r="AC2157" i="1"/>
  <c r="AF2157" i="1" s="1"/>
  <c r="AD2156" i="1" l="1"/>
  <c r="AE2157" i="1"/>
  <c r="AB2159" i="1"/>
  <c r="AC2158" i="1"/>
  <c r="AF2158" i="1" s="1"/>
  <c r="AD2157" i="1" l="1"/>
  <c r="AE2158" i="1"/>
  <c r="AB2160" i="1"/>
  <c r="AC2159" i="1"/>
  <c r="AE2159" i="1" l="1"/>
  <c r="AF2159" i="1"/>
  <c r="AD2158" i="1"/>
  <c r="AB2161" i="1"/>
  <c r="AC2160" i="1"/>
  <c r="AF2160" i="1" s="1"/>
  <c r="AD2159" i="1" l="1"/>
  <c r="AE2160" i="1"/>
  <c r="AB2162" i="1"/>
  <c r="AC2161" i="1"/>
  <c r="AE2161" i="1" l="1"/>
  <c r="AF2161" i="1"/>
  <c r="AD2160" i="1"/>
  <c r="AB2163" i="1"/>
  <c r="AC2162" i="1"/>
  <c r="AE2162" i="1" l="1"/>
  <c r="AF2162" i="1"/>
  <c r="AB2164" i="1"/>
  <c r="AC2163" i="1"/>
  <c r="AF2163" i="1" s="1"/>
  <c r="AD2161" i="1"/>
  <c r="AD2162" i="1" l="1"/>
  <c r="AE2163" i="1"/>
  <c r="AB2165" i="1"/>
  <c r="AC2164" i="1"/>
  <c r="AF2164" i="1" s="1"/>
  <c r="AD2163" i="1" l="1"/>
  <c r="AE2164" i="1"/>
  <c r="AB2166" i="1"/>
  <c r="AC2165" i="1"/>
  <c r="AE2165" i="1" l="1"/>
  <c r="AF2165" i="1"/>
  <c r="AD2164" i="1"/>
  <c r="AB2167" i="1"/>
  <c r="AC2166" i="1"/>
  <c r="AF2166" i="1" s="1"/>
  <c r="AD2165" i="1" l="1"/>
  <c r="AE2166" i="1"/>
  <c r="AB2168" i="1"/>
  <c r="AC2167" i="1"/>
  <c r="AF2167" i="1" s="1"/>
  <c r="AD2166" i="1" l="1"/>
  <c r="AE2167" i="1"/>
  <c r="AB2169" i="1"/>
  <c r="AC2168" i="1"/>
  <c r="AE2168" i="1" l="1"/>
  <c r="AF2168" i="1"/>
  <c r="AD2167" i="1"/>
  <c r="AB2170" i="1"/>
  <c r="AC2169" i="1"/>
  <c r="AF2169" i="1" s="1"/>
  <c r="AD2168" i="1" l="1"/>
  <c r="AE2169" i="1"/>
  <c r="AB2171" i="1"/>
  <c r="AC2170" i="1"/>
  <c r="AF2170" i="1" s="1"/>
  <c r="AD2169" i="1" l="1"/>
  <c r="AE2170" i="1"/>
  <c r="AB2172" i="1"/>
  <c r="AC2171" i="1"/>
  <c r="AE2171" i="1" l="1"/>
  <c r="AF2171" i="1"/>
  <c r="AD2170" i="1"/>
  <c r="AB2173" i="1"/>
  <c r="AC2172" i="1"/>
  <c r="AF2172" i="1" s="1"/>
  <c r="AD2171" i="1" l="1"/>
  <c r="AE2172" i="1"/>
  <c r="AB2174" i="1"/>
  <c r="AC2173" i="1"/>
  <c r="AF2173" i="1" s="1"/>
  <c r="AD2172" i="1" l="1"/>
  <c r="AE2173" i="1"/>
  <c r="AB2175" i="1"/>
  <c r="AC2174" i="1"/>
  <c r="AF2174" i="1" s="1"/>
  <c r="AD2173" i="1" l="1"/>
  <c r="AE2174" i="1"/>
  <c r="AB2176" i="1"/>
  <c r="AC2175" i="1"/>
  <c r="AE2175" i="1" l="1"/>
  <c r="AF2175" i="1"/>
  <c r="AD2174" i="1"/>
  <c r="AB2177" i="1"/>
  <c r="AC2176" i="1"/>
  <c r="AF2176" i="1" s="1"/>
  <c r="AD2175" i="1" l="1"/>
  <c r="AE2176" i="1"/>
  <c r="AB2178" i="1"/>
  <c r="AC2177" i="1"/>
  <c r="AE2177" i="1" l="1"/>
  <c r="AF2177" i="1"/>
  <c r="AD2176" i="1"/>
  <c r="AB2179" i="1"/>
  <c r="AC2178" i="1"/>
  <c r="AE2178" i="1" l="1"/>
  <c r="AF2178" i="1"/>
  <c r="AB2180" i="1"/>
  <c r="AC2179" i="1"/>
  <c r="AF2179" i="1" s="1"/>
  <c r="AD2177" i="1"/>
  <c r="AD2178" i="1" l="1"/>
  <c r="AE2179" i="1"/>
  <c r="AB2181" i="1"/>
  <c r="AC2180" i="1"/>
  <c r="AE2180" i="1" l="1"/>
  <c r="AF2180" i="1"/>
  <c r="AD2179" i="1"/>
  <c r="AB2182" i="1"/>
  <c r="AC2181" i="1"/>
  <c r="AF2181" i="1" s="1"/>
  <c r="AD2180" i="1" l="1"/>
  <c r="AE2181" i="1"/>
  <c r="AB2183" i="1"/>
  <c r="AC2182" i="1"/>
  <c r="AE2182" i="1" l="1"/>
  <c r="AF2182" i="1"/>
  <c r="AD2181" i="1"/>
  <c r="AB2184" i="1"/>
  <c r="AC2183" i="1"/>
  <c r="AE2183" i="1" l="1"/>
  <c r="AF2183" i="1"/>
  <c r="AB2185" i="1"/>
  <c r="AC2184" i="1"/>
  <c r="AF2184" i="1" s="1"/>
  <c r="AD2182" i="1"/>
  <c r="AD2183" i="1" l="1"/>
  <c r="AE2184" i="1"/>
  <c r="AB2186" i="1"/>
  <c r="AC2185" i="1"/>
  <c r="AE2185" i="1" l="1"/>
  <c r="AF2185" i="1"/>
  <c r="AD2184" i="1"/>
  <c r="AB2187" i="1"/>
  <c r="AC2186" i="1"/>
  <c r="AE2186" i="1" l="1"/>
  <c r="AF2186" i="1"/>
  <c r="AB2188" i="1"/>
  <c r="AC2187" i="1"/>
  <c r="AD2185" i="1"/>
  <c r="AE2187" i="1" l="1"/>
  <c r="AF2187" i="1"/>
  <c r="AB2189" i="1"/>
  <c r="AC2188" i="1"/>
  <c r="AF2188" i="1" s="1"/>
  <c r="AD2186" i="1"/>
  <c r="AD2187" i="1" l="1"/>
  <c r="AE2188" i="1"/>
  <c r="AB2190" i="1"/>
  <c r="AC2189" i="1"/>
  <c r="AE2189" i="1" l="1"/>
  <c r="AF2189" i="1"/>
  <c r="AD2188" i="1"/>
  <c r="AB2191" i="1"/>
  <c r="AC2190" i="1"/>
  <c r="AF2190" i="1" s="1"/>
  <c r="AD2189" i="1" l="1"/>
  <c r="AE2190" i="1"/>
  <c r="AB2192" i="1"/>
  <c r="AC2191" i="1"/>
  <c r="AF2191" i="1" s="1"/>
  <c r="AD2190" i="1" l="1"/>
  <c r="AE2191" i="1"/>
  <c r="AB2193" i="1"/>
  <c r="AC2192" i="1"/>
  <c r="AE2192" i="1" l="1"/>
  <c r="AF2192" i="1"/>
  <c r="AD2191" i="1"/>
  <c r="AB2194" i="1"/>
  <c r="AC2193" i="1"/>
  <c r="AF2193" i="1" s="1"/>
  <c r="AD2192" i="1" l="1"/>
  <c r="AE2193" i="1"/>
  <c r="AB2195" i="1"/>
  <c r="AC2194" i="1"/>
  <c r="AE2194" i="1" l="1"/>
  <c r="AF2194" i="1"/>
  <c r="AD2193" i="1"/>
  <c r="AB2196" i="1"/>
  <c r="AC2195" i="1"/>
  <c r="AF2195" i="1" s="1"/>
  <c r="AD2194" i="1" l="1"/>
  <c r="AE2195" i="1"/>
  <c r="AB2197" i="1"/>
  <c r="AC2196" i="1"/>
  <c r="AF2196" i="1" s="1"/>
  <c r="AD2195" i="1" l="1"/>
  <c r="AE2196" i="1"/>
  <c r="AB2198" i="1"/>
  <c r="AC2197" i="1"/>
  <c r="AF2197" i="1" s="1"/>
  <c r="AD2196" i="1" l="1"/>
  <c r="AE2197" i="1"/>
  <c r="AB2199" i="1"/>
  <c r="AC2198" i="1"/>
  <c r="AF2198" i="1" s="1"/>
  <c r="AD2197" i="1" l="1"/>
  <c r="AE2198" i="1"/>
  <c r="AB2200" i="1"/>
  <c r="AC2199" i="1"/>
  <c r="AE2199" i="1" l="1"/>
  <c r="AF2199" i="1"/>
  <c r="AD2198" i="1"/>
  <c r="AB2201" i="1"/>
  <c r="AC2200" i="1"/>
  <c r="AF2200" i="1" s="1"/>
  <c r="AD2199" i="1" l="1"/>
  <c r="AE2200" i="1"/>
  <c r="AB2202" i="1"/>
  <c r="AC2201" i="1"/>
  <c r="AE2201" i="1" l="1"/>
  <c r="AF2201" i="1"/>
  <c r="AD2200" i="1"/>
  <c r="AB2203" i="1"/>
  <c r="AC2202" i="1"/>
  <c r="AE2202" i="1" l="1"/>
  <c r="AF2202" i="1"/>
  <c r="AB2204" i="1"/>
  <c r="AC2203" i="1"/>
  <c r="AF2203" i="1" s="1"/>
  <c r="AD2201" i="1"/>
  <c r="AD2202" i="1" l="1"/>
  <c r="AE2203" i="1"/>
  <c r="AB2205" i="1"/>
  <c r="AC2204" i="1"/>
  <c r="AE2204" i="1" l="1"/>
  <c r="AF2204" i="1"/>
  <c r="AD2203" i="1"/>
  <c r="AB2206" i="1"/>
  <c r="AC2205" i="1"/>
  <c r="AF2205" i="1" s="1"/>
  <c r="AD2204" i="1" l="1"/>
  <c r="AE2205" i="1"/>
  <c r="AB2207" i="1"/>
  <c r="AC2206" i="1"/>
  <c r="AE2206" i="1" l="1"/>
  <c r="AF2206" i="1"/>
  <c r="AD2205" i="1"/>
  <c r="AB2208" i="1"/>
  <c r="AC2207" i="1"/>
  <c r="AE2207" i="1" l="1"/>
  <c r="AF2207" i="1"/>
  <c r="AB2209" i="1"/>
  <c r="AC2208" i="1"/>
  <c r="AF2208" i="1" s="1"/>
  <c r="AD2206" i="1"/>
  <c r="AD2207" i="1" l="1"/>
  <c r="AE2208" i="1"/>
  <c r="AB2210" i="1"/>
  <c r="AC2209" i="1"/>
  <c r="AF2209" i="1" s="1"/>
  <c r="AD2208" i="1" l="1"/>
  <c r="AE2209" i="1"/>
  <c r="AB2211" i="1"/>
  <c r="AC2210" i="1"/>
  <c r="AF2210" i="1" s="1"/>
  <c r="AD2209" i="1" l="1"/>
  <c r="AE2210" i="1"/>
  <c r="AB2212" i="1"/>
  <c r="AC2211" i="1"/>
  <c r="AE2211" i="1" l="1"/>
  <c r="AF2211" i="1"/>
  <c r="AD2210" i="1"/>
  <c r="AB2213" i="1"/>
  <c r="AC2212" i="1"/>
  <c r="AF2212" i="1" s="1"/>
  <c r="AD2211" i="1" l="1"/>
  <c r="AE2212" i="1"/>
  <c r="AB2214" i="1"/>
  <c r="AC2213" i="1"/>
  <c r="AE2213" i="1" l="1"/>
  <c r="AF2213" i="1"/>
  <c r="AD2212" i="1"/>
  <c r="AB2215" i="1"/>
  <c r="AC2214" i="1"/>
  <c r="AE2214" i="1" l="1"/>
  <c r="AF2214" i="1"/>
  <c r="AB2216" i="1"/>
  <c r="AC2215" i="1"/>
  <c r="AF2215" i="1" s="1"/>
  <c r="AD2213" i="1"/>
  <c r="AD2214" i="1" l="1"/>
  <c r="AE2215" i="1"/>
  <c r="AB2217" i="1"/>
  <c r="AC2216" i="1"/>
  <c r="AE2216" i="1" l="1"/>
  <c r="AF2216" i="1"/>
  <c r="AD2215" i="1"/>
  <c r="AB2218" i="1"/>
  <c r="AC2217" i="1"/>
  <c r="AF2217" i="1" s="1"/>
  <c r="AD2216" i="1" l="1"/>
  <c r="AE2217" i="1"/>
  <c r="AB2219" i="1"/>
  <c r="AC2218" i="1"/>
  <c r="AE2218" i="1" l="1"/>
  <c r="AF2218" i="1"/>
  <c r="AD2217" i="1"/>
  <c r="AB2220" i="1"/>
  <c r="AC2219" i="1"/>
  <c r="AF2219" i="1" s="1"/>
  <c r="AD2218" i="1" l="1"/>
  <c r="AE2219" i="1"/>
  <c r="AB2221" i="1"/>
  <c r="AC2220" i="1"/>
  <c r="AF2220" i="1" s="1"/>
  <c r="AD2219" i="1" l="1"/>
  <c r="AE2220" i="1"/>
  <c r="AB2222" i="1"/>
  <c r="AC2221" i="1"/>
  <c r="AF2221" i="1" s="1"/>
  <c r="AD2220" i="1" l="1"/>
  <c r="AE2221" i="1"/>
  <c r="AB2223" i="1"/>
  <c r="AC2222" i="1"/>
  <c r="AF2222" i="1" s="1"/>
  <c r="AD2221" i="1" l="1"/>
  <c r="AE2222" i="1"/>
  <c r="AB2224" i="1"/>
  <c r="AC2223" i="1"/>
  <c r="AE2223" i="1" l="1"/>
  <c r="AF2223" i="1"/>
  <c r="AD2222" i="1"/>
  <c r="AB2225" i="1"/>
  <c r="AC2224" i="1"/>
  <c r="AF2224" i="1" s="1"/>
  <c r="AD2223" i="1" l="1"/>
  <c r="AE2224" i="1"/>
  <c r="AB2226" i="1"/>
  <c r="AC2225" i="1"/>
  <c r="AE2225" i="1" l="1"/>
  <c r="AF2225" i="1"/>
  <c r="AD2224" i="1"/>
  <c r="AB2227" i="1"/>
  <c r="AC2226" i="1"/>
  <c r="AE2226" i="1" l="1"/>
  <c r="AF2226" i="1"/>
  <c r="AB2228" i="1"/>
  <c r="AC2227" i="1"/>
  <c r="AF2227" i="1" s="1"/>
  <c r="AD2225" i="1"/>
  <c r="AD2226" i="1" l="1"/>
  <c r="AE2227" i="1"/>
  <c r="AB2229" i="1"/>
  <c r="AC2228" i="1"/>
  <c r="AE2228" i="1" l="1"/>
  <c r="AF2228" i="1"/>
  <c r="AD2227" i="1"/>
  <c r="AB2230" i="1"/>
  <c r="AC2229" i="1"/>
  <c r="AF2229" i="1" s="1"/>
  <c r="AD2228" i="1" l="1"/>
  <c r="AE2229" i="1"/>
  <c r="AB2231" i="1"/>
  <c r="AC2230" i="1"/>
  <c r="AE2230" i="1" l="1"/>
  <c r="AF2230" i="1"/>
  <c r="AD2229" i="1"/>
  <c r="AB2232" i="1"/>
  <c r="AC2231" i="1"/>
  <c r="AE2231" i="1" l="1"/>
  <c r="AF2231" i="1"/>
  <c r="AB2233" i="1"/>
  <c r="AC2232" i="1"/>
  <c r="AF2232" i="1" s="1"/>
  <c r="AD2230" i="1"/>
  <c r="AD2231" i="1" l="1"/>
  <c r="AE2232" i="1"/>
  <c r="AB2234" i="1"/>
  <c r="AC2233" i="1"/>
  <c r="AF2233" i="1" s="1"/>
  <c r="AD2232" i="1" l="1"/>
  <c r="AE2233" i="1"/>
  <c r="AB2235" i="1"/>
  <c r="AC2234" i="1"/>
  <c r="AF2234" i="1" s="1"/>
  <c r="AD2233" i="1" l="1"/>
  <c r="AE2234" i="1"/>
  <c r="AB2236" i="1"/>
  <c r="AC2235" i="1"/>
  <c r="AE2235" i="1" l="1"/>
  <c r="AF2235" i="1"/>
  <c r="AD2234" i="1"/>
  <c r="AB2237" i="1"/>
  <c r="AC2236" i="1"/>
  <c r="AF2236" i="1" s="1"/>
  <c r="AD2235" i="1" l="1"/>
  <c r="AE2236" i="1"/>
  <c r="AB2238" i="1"/>
  <c r="AC2237" i="1"/>
  <c r="AE2237" i="1" l="1"/>
  <c r="AF2237" i="1"/>
  <c r="AD2236" i="1"/>
  <c r="AB2239" i="1"/>
  <c r="AC2238" i="1"/>
  <c r="AF2238" i="1" s="1"/>
  <c r="AD2237" i="1" l="1"/>
  <c r="AE2238" i="1"/>
  <c r="AB2240" i="1"/>
  <c r="AC2239" i="1"/>
  <c r="AF2239" i="1" s="1"/>
  <c r="AD2238" i="1" l="1"/>
  <c r="AE2239" i="1"/>
  <c r="AB2241" i="1"/>
  <c r="AC2240" i="1"/>
  <c r="AE2240" i="1" l="1"/>
  <c r="AF2240" i="1"/>
  <c r="AD2239" i="1"/>
  <c r="AB2242" i="1"/>
  <c r="AC2241" i="1"/>
  <c r="AF2241" i="1" s="1"/>
  <c r="AD2240" i="1" l="1"/>
  <c r="AE2241" i="1"/>
  <c r="AB2243" i="1"/>
  <c r="AC2242" i="1"/>
  <c r="AE2242" i="1" l="1"/>
  <c r="AF2242" i="1"/>
  <c r="AD2241" i="1"/>
  <c r="AB2244" i="1"/>
  <c r="AC2243" i="1"/>
  <c r="AF2243" i="1" s="1"/>
  <c r="AD2242" i="1" l="1"/>
  <c r="AE2243" i="1"/>
  <c r="AB2245" i="1"/>
  <c r="AC2244" i="1"/>
  <c r="AF2244" i="1" s="1"/>
  <c r="AD2243" i="1" l="1"/>
  <c r="AE2244" i="1"/>
  <c r="AB2246" i="1"/>
  <c r="AC2245" i="1"/>
  <c r="AF2245" i="1" s="1"/>
  <c r="AD2244" i="1" l="1"/>
  <c r="AE2245" i="1"/>
  <c r="AB2247" i="1"/>
  <c r="AC2246" i="1"/>
  <c r="AF2246" i="1" s="1"/>
  <c r="AD2245" i="1" l="1"/>
  <c r="AE2246" i="1"/>
  <c r="AB2248" i="1"/>
  <c r="AC2247" i="1"/>
  <c r="AE2247" i="1" l="1"/>
  <c r="AF2247" i="1"/>
  <c r="AD2246" i="1"/>
  <c r="AB2249" i="1"/>
  <c r="AC2248" i="1"/>
  <c r="AF2248" i="1" s="1"/>
  <c r="AD2247" i="1" l="1"/>
  <c r="AE2248" i="1"/>
  <c r="AB2250" i="1"/>
  <c r="AC2249" i="1"/>
  <c r="AE2249" i="1" l="1"/>
  <c r="AF2249" i="1"/>
  <c r="AD2248" i="1"/>
  <c r="AB2251" i="1"/>
  <c r="AC2250" i="1"/>
  <c r="AE2250" i="1" l="1"/>
  <c r="AF2250" i="1"/>
  <c r="AB2252" i="1"/>
  <c r="AC2251" i="1"/>
  <c r="AF2251" i="1" s="1"/>
  <c r="AD2249" i="1"/>
  <c r="AD2250" i="1" l="1"/>
  <c r="AE2251" i="1"/>
  <c r="AB2253" i="1"/>
  <c r="AC2252" i="1"/>
  <c r="AE2252" i="1" l="1"/>
  <c r="AF2252" i="1"/>
  <c r="AD2251" i="1"/>
  <c r="AB2254" i="1"/>
  <c r="AC2253" i="1"/>
  <c r="AF2253" i="1" s="1"/>
  <c r="AD2252" i="1" l="1"/>
  <c r="AE2253" i="1"/>
  <c r="AB2255" i="1"/>
  <c r="AC2254" i="1"/>
  <c r="AE2254" i="1" l="1"/>
  <c r="AF2254" i="1"/>
  <c r="AD2253" i="1"/>
  <c r="AB2256" i="1"/>
  <c r="AC2255" i="1"/>
  <c r="AE2255" i="1" l="1"/>
  <c r="AF2255" i="1"/>
  <c r="AB2257" i="1"/>
  <c r="AC2256" i="1"/>
  <c r="AF2256" i="1" s="1"/>
  <c r="AD2254" i="1"/>
  <c r="AD2255" i="1" l="1"/>
  <c r="AE2256" i="1"/>
  <c r="AB2258" i="1"/>
  <c r="AC2257" i="1"/>
  <c r="AF2257" i="1" s="1"/>
  <c r="AD2256" i="1" l="1"/>
  <c r="AE2257" i="1"/>
  <c r="AB2259" i="1"/>
  <c r="AC2258" i="1"/>
  <c r="AF2258" i="1" s="1"/>
  <c r="AD2257" i="1" l="1"/>
  <c r="AE2258" i="1"/>
  <c r="AB2260" i="1"/>
  <c r="AC2259" i="1"/>
  <c r="AE2259" i="1" l="1"/>
  <c r="AF2259" i="1"/>
  <c r="AD2258" i="1"/>
  <c r="AB2261" i="1"/>
  <c r="AC2260" i="1"/>
  <c r="AF2260" i="1" s="1"/>
  <c r="AD2259" i="1" l="1"/>
  <c r="AE2260" i="1"/>
  <c r="AB2262" i="1"/>
  <c r="AC2261" i="1"/>
  <c r="AE2261" i="1" l="1"/>
  <c r="AF2261" i="1"/>
  <c r="AD2260" i="1"/>
  <c r="AB2263" i="1"/>
  <c r="AC2262" i="1"/>
  <c r="AF2262" i="1" s="1"/>
  <c r="AD2261" i="1" l="1"/>
  <c r="AE2262" i="1"/>
  <c r="AB2264" i="1"/>
  <c r="AC2263" i="1"/>
  <c r="AF2263" i="1" s="1"/>
  <c r="AD2262" i="1" l="1"/>
  <c r="AE2263" i="1"/>
  <c r="AB2265" i="1"/>
  <c r="AC2264" i="1"/>
  <c r="AE2264" i="1" l="1"/>
  <c r="AF2264" i="1"/>
  <c r="AD2263" i="1"/>
  <c r="AB2266" i="1"/>
  <c r="AC2265" i="1"/>
  <c r="AF2265" i="1" s="1"/>
  <c r="AD2264" i="1" l="1"/>
  <c r="AE2265" i="1"/>
  <c r="AB2267" i="1"/>
  <c r="AC2266" i="1"/>
  <c r="AE2266" i="1" l="1"/>
  <c r="AF2266" i="1"/>
  <c r="AD2265" i="1"/>
  <c r="AB2268" i="1"/>
  <c r="AC2267" i="1"/>
  <c r="AF2267" i="1" s="1"/>
  <c r="AD2266" i="1" l="1"/>
  <c r="AE2267" i="1"/>
  <c r="AB2269" i="1"/>
  <c r="AC2268" i="1"/>
  <c r="AF2268" i="1" s="1"/>
  <c r="AD2267" i="1" l="1"/>
  <c r="AE2268" i="1"/>
  <c r="AB2270" i="1"/>
  <c r="AC2269" i="1"/>
  <c r="AF2269" i="1" s="1"/>
  <c r="AD2268" i="1" l="1"/>
  <c r="AE2269" i="1"/>
  <c r="AB2271" i="1"/>
  <c r="AC2270" i="1"/>
  <c r="AF2270" i="1" s="1"/>
  <c r="AD2269" i="1" l="1"/>
  <c r="AE2270" i="1"/>
  <c r="AB2272" i="1"/>
  <c r="AC2271" i="1"/>
  <c r="AE2271" i="1" l="1"/>
  <c r="AF2271" i="1"/>
  <c r="AD2270" i="1"/>
  <c r="AB2273" i="1"/>
  <c r="AC2272" i="1"/>
  <c r="AF2272" i="1" s="1"/>
  <c r="AD2271" i="1" l="1"/>
  <c r="AE2272" i="1"/>
  <c r="AB2274" i="1"/>
  <c r="AC2273" i="1"/>
  <c r="AE2273" i="1" l="1"/>
  <c r="AF2273" i="1"/>
  <c r="AD2272" i="1"/>
  <c r="AB2275" i="1"/>
  <c r="AC2274" i="1"/>
  <c r="AE2274" i="1" l="1"/>
  <c r="AF2274" i="1"/>
  <c r="AB2276" i="1"/>
  <c r="AC2275" i="1"/>
  <c r="AF2275" i="1" s="1"/>
  <c r="AD2273" i="1"/>
  <c r="AD2274" i="1" l="1"/>
  <c r="AE2275" i="1"/>
  <c r="AB2277" i="1"/>
  <c r="AC2276" i="1"/>
  <c r="AE2276" i="1" l="1"/>
  <c r="AF2276" i="1"/>
  <c r="AD2275" i="1"/>
  <c r="AB2278" i="1"/>
  <c r="AC2277" i="1"/>
  <c r="AF2277" i="1" s="1"/>
  <c r="AD2276" i="1" l="1"/>
  <c r="AE2277" i="1"/>
  <c r="AB2279" i="1"/>
  <c r="AC2278" i="1"/>
  <c r="AE2278" i="1" l="1"/>
  <c r="AF2278" i="1"/>
  <c r="AD2277" i="1"/>
  <c r="AB2280" i="1"/>
  <c r="AC2279" i="1"/>
  <c r="AE2279" i="1" l="1"/>
  <c r="AF2279" i="1"/>
  <c r="AB2281" i="1"/>
  <c r="AC2280" i="1"/>
  <c r="AF2280" i="1" s="1"/>
  <c r="AD2278" i="1"/>
  <c r="AD2279" i="1" l="1"/>
  <c r="AE2280" i="1"/>
  <c r="AB2282" i="1"/>
  <c r="AC2281" i="1"/>
  <c r="AF2281" i="1" s="1"/>
  <c r="AD2280" i="1" l="1"/>
  <c r="AE2281" i="1"/>
  <c r="AB2283" i="1"/>
  <c r="AC2282" i="1"/>
  <c r="AF2282" i="1" s="1"/>
  <c r="AD2281" i="1" l="1"/>
  <c r="AE2282" i="1"/>
  <c r="AB2284" i="1"/>
  <c r="AC2283" i="1"/>
  <c r="AE2283" i="1" l="1"/>
  <c r="AF2283" i="1"/>
  <c r="AD2282" i="1"/>
  <c r="AB2285" i="1"/>
  <c r="AC2284" i="1"/>
  <c r="AF2284" i="1" s="1"/>
  <c r="AD2283" i="1" l="1"/>
  <c r="AE2284" i="1"/>
  <c r="AB2286" i="1"/>
  <c r="AC2285" i="1"/>
  <c r="AE2285" i="1" l="1"/>
  <c r="AF2285" i="1"/>
  <c r="AD2284" i="1"/>
  <c r="AB2287" i="1"/>
  <c r="AC2286" i="1"/>
  <c r="AF2286" i="1" s="1"/>
  <c r="AD2285" i="1" l="1"/>
  <c r="AE2286" i="1"/>
  <c r="AB2288" i="1"/>
  <c r="AC2287" i="1"/>
  <c r="AF2287" i="1" s="1"/>
  <c r="AD2286" i="1" l="1"/>
  <c r="AE2287" i="1"/>
  <c r="AB2289" i="1"/>
  <c r="AC2288" i="1"/>
  <c r="AE2288" i="1" l="1"/>
  <c r="AF2288" i="1"/>
  <c r="AD2287" i="1"/>
  <c r="AB2290" i="1"/>
  <c r="AC2289" i="1"/>
  <c r="AF2289" i="1" s="1"/>
  <c r="AD2288" i="1" l="1"/>
  <c r="AE2289" i="1"/>
  <c r="AB2291" i="1"/>
  <c r="AC2290" i="1"/>
  <c r="AE2290" i="1" l="1"/>
  <c r="AF2290" i="1"/>
  <c r="AD2289" i="1"/>
  <c r="AB2292" i="1"/>
  <c r="AC2291" i="1"/>
  <c r="AF2291" i="1" s="1"/>
  <c r="AD2290" i="1" l="1"/>
  <c r="AE2291" i="1"/>
  <c r="AB2293" i="1"/>
  <c r="AC2292" i="1"/>
  <c r="AF2292" i="1" s="1"/>
  <c r="AD2291" i="1" l="1"/>
  <c r="AE2292" i="1"/>
  <c r="AB2294" i="1"/>
  <c r="AC2293" i="1"/>
  <c r="AF2293" i="1" s="1"/>
  <c r="AD2292" i="1" l="1"/>
  <c r="AE2293" i="1"/>
  <c r="AB2295" i="1"/>
  <c r="AC2294" i="1"/>
  <c r="AF2294" i="1" s="1"/>
  <c r="AD2293" i="1" l="1"/>
  <c r="AE2294" i="1"/>
  <c r="AB2296" i="1"/>
  <c r="AC2295" i="1"/>
  <c r="AE2295" i="1" l="1"/>
  <c r="AF2295" i="1"/>
  <c r="AD2294" i="1"/>
  <c r="AB2297" i="1"/>
  <c r="AC2296" i="1"/>
  <c r="AF2296" i="1" s="1"/>
  <c r="AD2295" i="1" l="1"/>
  <c r="AE2296" i="1"/>
  <c r="AB2298" i="1"/>
  <c r="AC2297" i="1"/>
  <c r="AE2297" i="1" l="1"/>
  <c r="AF2297" i="1"/>
  <c r="AD2296" i="1"/>
  <c r="AB2299" i="1"/>
  <c r="AC2298" i="1"/>
  <c r="AE2298" i="1" l="1"/>
  <c r="AF2298" i="1"/>
  <c r="AB2300" i="1"/>
  <c r="AC2299" i="1"/>
  <c r="AF2299" i="1" s="1"/>
  <c r="AD2297" i="1"/>
  <c r="AD2298" i="1" l="1"/>
  <c r="AE2299" i="1"/>
  <c r="AB2301" i="1"/>
  <c r="AC2300" i="1"/>
  <c r="AE2300" i="1" l="1"/>
  <c r="AF2300" i="1"/>
  <c r="AD2299" i="1"/>
  <c r="AB2302" i="1"/>
  <c r="AC2301" i="1"/>
  <c r="AF2301" i="1" s="1"/>
  <c r="AD2300" i="1" l="1"/>
  <c r="AE2301" i="1"/>
  <c r="AB2303" i="1"/>
  <c r="AC2302" i="1"/>
  <c r="AE2302" i="1" l="1"/>
  <c r="AF2302" i="1"/>
  <c r="AD2301" i="1"/>
  <c r="AB2304" i="1"/>
  <c r="AC2303" i="1"/>
  <c r="AE2303" i="1" l="1"/>
  <c r="AF2303" i="1"/>
  <c r="AB2305" i="1"/>
  <c r="AC2304" i="1"/>
  <c r="AF2304" i="1" s="1"/>
  <c r="AD2302" i="1"/>
  <c r="AD2303" i="1" l="1"/>
  <c r="AE2304" i="1"/>
  <c r="AB2306" i="1"/>
  <c r="AC2305" i="1"/>
  <c r="AF2305" i="1" s="1"/>
  <c r="AD2304" i="1" l="1"/>
  <c r="AE2305" i="1"/>
  <c r="AB2307" i="1"/>
  <c r="AC2306" i="1"/>
  <c r="AF2306" i="1" s="1"/>
  <c r="AD2305" i="1" l="1"/>
  <c r="AE2306" i="1"/>
  <c r="AB2308" i="1"/>
  <c r="AC2307" i="1"/>
  <c r="AE2307" i="1" l="1"/>
  <c r="AF2307" i="1"/>
  <c r="AD2306" i="1"/>
  <c r="AB2309" i="1"/>
  <c r="AC2308" i="1"/>
  <c r="AF2308" i="1" s="1"/>
  <c r="AD2307" i="1" l="1"/>
  <c r="AE2308" i="1"/>
  <c r="AB2310" i="1"/>
  <c r="AC2309" i="1"/>
  <c r="AE2309" i="1" l="1"/>
  <c r="AF2309" i="1"/>
  <c r="AD2308" i="1"/>
  <c r="AB2311" i="1"/>
  <c r="AC2310" i="1"/>
  <c r="AF2310" i="1" s="1"/>
  <c r="AD2309" i="1" l="1"/>
  <c r="AE2310" i="1"/>
  <c r="AB2312" i="1"/>
  <c r="AC2311" i="1"/>
  <c r="AF2311" i="1" s="1"/>
  <c r="AD2310" i="1" l="1"/>
  <c r="AE2311" i="1"/>
  <c r="AB2313" i="1"/>
  <c r="AC2312" i="1"/>
  <c r="AE2312" i="1" l="1"/>
  <c r="AF2312" i="1"/>
  <c r="AD2311" i="1"/>
  <c r="AB2314" i="1"/>
  <c r="AC2313" i="1"/>
  <c r="AF2313" i="1" s="1"/>
  <c r="AD2312" i="1" l="1"/>
  <c r="AE2313" i="1"/>
  <c r="AB2315" i="1"/>
  <c r="AC2314" i="1"/>
  <c r="AE2314" i="1" l="1"/>
  <c r="AF2314" i="1"/>
  <c r="AD2313" i="1"/>
  <c r="AB2316" i="1"/>
  <c r="AC2315" i="1"/>
  <c r="AF2315" i="1" s="1"/>
  <c r="AD2314" i="1" l="1"/>
  <c r="AE2315" i="1"/>
  <c r="AB2317" i="1"/>
  <c r="AC2316" i="1"/>
  <c r="AF2316" i="1" s="1"/>
  <c r="AD2315" i="1" l="1"/>
  <c r="AE2316" i="1"/>
  <c r="AB2318" i="1"/>
  <c r="AC2317" i="1"/>
  <c r="AF2317" i="1" s="1"/>
  <c r="AD2316" i="1" l="1"/>
  <c r="AE2317" i="1"/>
  <c r="AB2319" i="1"/>
  <c r="AC2318" i="1"/>
  <c r="AF2318" i="1" s="1"/>
  <c r="AD2317" i="1" l="1"/>
  <c r="AE2318" i="1"/>
  <c r="AB2320" i="1"/>
  <c r="AC2319" i="1"/>
  <c r="AE2319" i="1" l="1"/>
  <c r="AF2319" i="1"/>
  <c r="AD2318" i="1"/>
  <c r="AB2321" i="1"/>
  <c r="AC2320" i="1"/>
  <c r="AF2320" i="1" s="1"/>
  <c r="AD2319" i="1" l="1"/>
  <c r="AE2320" i="1"/>
  <c r="AB2322" i="1"/>
  <c r="AC2321" i="1"/>
  <c r="AE2321" i="1" l="1"/>
  <c r="AF2321" i="1"/>
  <c r="AD2320" i="1"/>
  <c r="AB2323" i="1"/>
  <c r="AC2322" i="1"/>
  <c r="AE2322" i="1" l="1"/>
  <c r="AF2322" i="1"/>
  <c r="AB2324" i="1"/>
  <c r="AC2323" i="1"/>
  <c r="AF2323" i="1" s="1"/>
  <c r="AD2321" i="1"/>
  <c r="AD2322" i="1" l="1"/>
  <c r="AE2323" i="1"/>
  <c r="AB2325" i="1"/>
  <c r="AC2324" i="1"/>
  <c r="AE2324" i="1" l="1"/>
  <c r="AF2324" i="1"/>
  <c r="AD2323" i="1"/>
  <c r="AB2326" i="1"/>
  <c r="AC2325" i="1"/>
  <c r="AF2325" i="1" s="1"/>
  <c r="AD2324" i="1" l="1"/>
  <c r="AE2325" i="1"/>
  <c r="AB2327" i="1"/>
  <c r="AC2326" i="1"/>
  <c r="AE2326" i="1" l="1"/>
  <c r="AF2326" i="1"/>
  <c r="AD2325" i="1"/>
  <c r="AB2328" i="1"/>
  <c r="AC2327" i="1"/>
  <c r="AE2327" i="1" l="1"/>
  <c r="AF2327" i="1"/>
  <c r="AB2329" i="1"/>
  <c r="AC2328" i="1"/>
  <c r="AF2328" i="1" s="1"/>
  <c r="AD2326" i="1"/>
  <c r="AD2327" i="1" l="1"/>
  <c r="AE2328" i="1"/>
  <c r="AB2330" i="1"/>
  <c r="AC2329" i="1"/>
  <c r="AF2329" i="1" s="1"/>
  <c r="AD2328" i="1" l="1"/>
  <c r="AE2329" i="1"/>
  <c r="AB2331" i="1"/>
  <c r="AC2330" i="1"/>
  <c r="AF2330" i="1" s="1"/>
  <c r="AD2329" i="1" l="1"/>
  <c r="AE2330" i="1"/>
  <c r="AB2332" i="1"/>
  <c r="AC2331" i="1"/>
  <c r="AE2331" i="1" l="1"/>
  <c r="AF2331" i="1"/>
  <c r="AD2330" i="1"/>
  <c r="AB2333" i="1"/>
  <c r="AC2332" i="1"/>
  <c r="AF2332" i="1" s="1"/>
  <c r="AD2331" i="1" l="1"/>
  <c r="AE2332" i="1"/>
  <c r="AB2334" i="1"/>
  <c r="AC2333" i="1"/>
  <c r="AE2333" i="1" l="1"/>
  <c r="AF2333" i="1"/>
  <c r="AD2332" i="1"/>
  <c r="AB2335" i="1"/>
  <c r="AC2334" i="1"/>
  <c r="AF2334" i="1" s="1"/>
  <c r="AD2333" i="1" l="1"/>
  <c r="AE2334" i="1"/>
  <c r="AB2336" i="1"/>
  <c r="AC2335" i="1"/>
  <c r="AF2335" i="1" s="1"/>
  <c r="AD2334" i="1" l="1"/>
  <c r="AE2335" i="1"/>
  <c r="AB2337" i="1"/>
  <c r="AC2336" i="1"/>
  <c r="AE2336" i="1" l="1"/>
  <c r="AF2336" i="1"/>
  <c r="AD2335" i="1"/>
  <c r="AB2338" i="1"/>
  <c r="AC2337" i="1"/>
  <c r="AF2337" i="1" s="1"/>
  <c r="AD2336" i="1" l="1"/>
  <c r="AE2337" i="1"/>
  <c r="AB2339" i="1"/>
  <c r="AC2338" i="1"/>
  <c r="AE2338" i="1" l="1"/>
  <c r="AF2338" i="1"/>
  <c r="AD2337" i="1"/>
  <c r="AB2340" i="1"/>
  <c r="AC2339" i="1"/>
  <c r="AF2339" i="1" s="1"/>
  <c r="AD2338" i="1" l="1"/>
  <c r="AE2339" i="1"/>
  <c r="AB2341" i="1"/>
  <c r="AC2340" i="1"/>
  <c r="AF2340" i="1" s="1"/>
  <c r="AD2339" i="1" l="1"/>
  <c r="AE2340" i="1"/>
  <c r="AB2342" i="1"/>
  <c r="AC2341" i="1"/>
  <c r="AF2341" i="1" s="1"/>
  <c r="AD2340" i="1" l="1"/>
  <c r="AE2341" i="1"/>
  <c r="AB2343" i="1"/>
  <c r="AC2342" i="1"/>
  <c r="AF2342" i="1" s="1"/>
  <c r="AD2341" i="1" l="1"/>
  <c r="AE2342" i="1"/>
  <c r="AB2344" i="1"/>
  <c r="AC2343" i="1"/>
  <c r="AE2343" i="1" l="1"/>
  <c r="AF2343" i="1"/>
  <c r="AD2342" i="1"/>
  <c r="AB2345" i="1"/>
  <c r="AC2344" i="1"/>
  <c r="AF2344" i="1" s="1"/>
  <c r="AD2343" i="1" l="1"/>
  <c r="AE2344" i="1"/>
  <c r="AB2346" i="1"/>
  <c r="AC2345" i="1"/>
  <c r="AE2345" i="1" l="1"/>
  <c r="AF2345" i="1"/>
  <c r="AD2344" i="1"/>
  <c r="AB2347" i="1"/>
  <c r="AC2346" i="1"/>
  <c r="AE2346" i="1" l="1"/>
  <c r="AF2346" i="1"/>
  <c r="AB2348" i="1"/>
  <c r="AC2347" i="1"/>
  <c r="AF2347" i="1" s="1"/>
  <c r="AD2345" i="1"/>
  <c r="AD2346" i="1" l="1"/>
  <c r="AE2347" i="1"/>
  <c r="AB2349" i="1"/>
  <c r="AC2348" i="1"/>
  <c r="AE2348" i="1" l="1"/>
  <c r="AF2348" i="1"/>
  <c r="AD2347" i="1"/>
  <c r="AB2350" i="1"/>
  <c r="AC2349" i="1"/>
  <c r="AF2349" i="1" s="1"/>
  <c r="AD2348" i="1" l="1"/>
  <c r="AE2349" i="1"/>
  <c r="AB2351" i="1"/>
  <c r="AC2350" i="1"/>
  <c r="AE2350" i="1" l="1"/>
  <c r="AF2350" i="1"/>
  <c r="AD2349" i="1"/>
  <c r="AB2352" i="1"/>
  <c r="AC2351" i="1"/>
  <c r="AE2351" i="1" l="1"/>
  <c r="AF2351" i="1"/>
  <c r="AB2353" i="1"/>
  <c r="AC2352" i="1"/>
  <c r="AF2352" i="1" s="1"/>
  <c r="AD2350" i="1"/>
  <c r="AD2351" i="1" l="1"/>
  <c r="AE2352" i="1"/>
  <c r="AB2354" i="1"/>
  <c r="AC2353" i="1"/>
  <c r="AF2353" i="1" s="1"/>
  <c r="AD2352" i="1" l="1"/>
  <c r="AE2353" i="1"/>
  <c r="AB2355" i="1"/>
  <c r="AC2354" i="1"/>
  <c r="AF2354" i="1" s="1"/>
  <c r="AD2353" i="1" l="1"/>
  <c r="AE2354" i="1"/>
  <c r="AB2356" i="1"/>
  <c r="AC2355" i="1"/>
  <c r="AE2355" i="1" l="1"/>
  <c r="AF2355" i="1"/>
  <c r="AD2354" i="1"/>
  <c r="AB2357" i="1"/>
  <c r="AC2356" i="1"/>
  <c r="AF2356" i="1" s="1"/>
  <c r="AD2355" i="1" l="1"/>
  <c r="AE2356" i="1"/>
  <c r="AB2358" i="1"/>
  <c r="AC2357" i="1"/>
  <c r="AF2357" i="1" s="1"/>
  <c r="AD2356" i="1" l="1"/>
  <c r="AE2357" i="1"/>
  <c r="AB2359" i="1"/>
  <c r="AC2358" i="1"/>
  <c r="AF2358" i="1" s="1"/>
  <c r="AD2357" i="1" l="1"/>
  <c r="AE2358" i="1"/>
  <c r="AB2360" i="1"/>
  <c r="AC2359" i="1"/>
  <c r="AE2359" i="1" l="1"/>
  <c r="AF2359" i="1"/>
  <c r="AD2358" i="1"/>
  <c r="AB2361" i="1"/>
  <c r="AC2360" i="1"/>
  <c r="AF2360" i="1" s="1"/>
  <c r="AD2359" i="1" l="1"/>
  <c r="AE2360" i="1"/>
  <c r="AB2362" i="1"/>
  <c r="AC2361" i="1"/>
  <c r="AE2361" i="1" l="1"/>
  <c r="AF2361" i="1"/>
  <c r="AD2360" i="1"/>
  <c r="AB2363" i="1"/>
  <c r="AC2362" i="1"/>
  <c r="AF2362" i="1" s="1"/>
  <c r="AD2361" i="1" l="1"/>
  <c r="AE2362" i="1"/>
  <c r="AB2364" i="1"/>
  <c r="AC2363" i="1"/>
  <c r="AF2363" i="1" s="1"/>
  <c r="AD2362" i="1" l="1"/>
  <c r="AE2363" i="1"/>
  <c r="AB2365" i="1"/>
  <c r="AC2364" i="1"/>
  <c r="AE2364" i="1" l="1"/>
  <c r="AF2364" i="1"/>
  <c r="AD2363" i="1"/>
  <c r="AB2366" i="1"/>
  <c r="AC2365" i="1"/>
  <c r="AE2365" i="1" l="1"/>
  <c r="AF2365" i="1"/>
  <c r="AB2367" i="1"/>
  <c r="AC2366" i="1"/>
  <c r="AD2364" i="1"/>
  <c r="AE2366" i="1" l="1"/>
  <c r="AF2366" i="1"/>
  <c r="AB2368" i="1"/>
  <c r="AC2367" i="1"/>
  <c r="AD2365" i="1"/>
  <c r="AE2367" i="1" l="1"/>
  <c r="AF2367" i="1"/>
  <c r="AB2369" i="1"/>
  <c r="AC2368" i="1"/>
  <c r="AD2366" i="1"/>
  <c r="AE2368" i="1" l="1"/>
  <c r="AF2368" i="1"/>
  <c r="AB2370" i="1"/>
  <c r="AC2369" i="1"/>
  <c r="AD2367" i="1"/>
  <c r="AE2369" i="1" l="1"/>
  <c r="AF2369" i="1"/>
  <c r="AB2371" i="1"/>
  <c r="AC2370" i="1"/>
  <c r="AF2370" i="1" s="1"/>
  <c r="AD2368" i="1"/>
  <c r="AD2369" i="1" l="1"/>
  <c r="AE2370" i="1"/>
  <c r="AB2372" i="1"/>
  <c r="AC2371" i="1"/>
  <c r="AF2371" i="1" s="1"/>
  <c r="AD2370" i="1" l="1"/>
  <c r="AE2371" i="1"/>
  <c r="AB2373" i="1"/>
  <c r="AC2372" i="1"/>
  <c r="AE2372" i="1" l="1"/>
  <c r="AF2372" i="1"/>
  <c r="AD2371" i="1"/>
  <c r="AB2374" i="1"/>
  <c r="AC2373" i="1"/>
  <c r="AE2373" i="1" l="1"/>
  <c r="AF2373" i="1"/>
  <c r="AB2375" i="1"/>
  <c r="AC2374" i="1"/>
  <c r="AD2372" i="1"/>
  <c r="AE2374" i="1" l="1"/>
  <c r="AF2374" i="1"/>
  <c r="AB2376" i="1"/>
  <c r="AC2375" i="1"/>
  <c r="AF2375" i="1" s="1"/>
  <c r="AD2373" i="1"/>
  <c r="AD2374" i="1" l="1"/>
  <c r="AE2375" i="1"/>
  <c r="AB2377" i="1"/>
  <c r="AC2376" i="1"/>
  <c r="AE2376" i="1" l="1"/>
  <c r="AF2376" i="1"/>
  <c r="AD2375" i="1"/>
  <c r="AB2378" i="1"/>
  <c r="AC2377" i="1"/>
  <c r="AF2377" i="1" s="1"/>
  <c r="AD2376" i="1" l="1"/>
  <c r="AE2377" i="1"/>
  <c r="AB2379" i="1"/>
  <c r="AC2378" i="1"/>
  <c r="AF2378" i="1" s="1"/>
  <c r="AD2377" i="1" l="1"/>
  <c r="AE2378" i="1"/>
  <c r="AB2380" i="1"/>
  <c r="AC2379" i="1"/>
  <c r="AE2379" i="1" l="1"/>
  <c r="AF2379" i="1"/>
  <c r="AD2378" i="1"/>
  <c r="AB2381" i="1"/>
  <c r="AC2380" i="1"/>
  <c r="AE2380" i="1" l="1"/>
  <c r="AF2380" i="1"/>
  <c r="AB2382" i="1"/>
  <c r="AC2381" i="1"/>
  <c r="AF2381" i="1" s="1"/>
  <c r="AD2379" i="1"/>
  <c r="AD2380" i="1" l="1"/>
  <c r="AE2381" i="1"/>
  <c r="AB2383" i="1"/>
  <c r="AC2382" i="1"/>
  <c r="AF2382" i="1" s="1"/>
  <c r="AD2381" i="1" l="1"/>
  <c r="AE2382" i="1"/>
  <c r="AB2384" i="1"/>
  <c r="AC2383" i="1"/>
  <c r="AE2383" i="1" l="1"/>
  <c r="AF2383" i="1"/>
  <c r="AD2382" i="1"/>
  <c r="AB2385" i="1"/>
  <c r="AC2384" i="1"/>
  <c r="AF2384" i="1" s="1"/>
  <c r="AD2383" i="1" l="1"/>
  <c r="AE2384" i="1"/>
  <c r="AB2386" i="1"/>
  <c r="AC2385" i="1"/>
  <c r="AF2385" i="1" s="1"/>
  <c r="AD2384" i="1" l="1"/>
  <c r="AE2385" i="1"/>
  <c r="AB2387" i="1"/>
  <c r="AC2386" i="1"/>
  <c r="AF2386" i="1" s="1"/>
  <c r="AD2385" i="1" l="1"/>
  <c r="AE2386" i="1"/>
  <c r="AB2388" i="1"/>
  <c r="AC2387" i="1"/>
  <c r="AF2387" i="1" s="1"/>
  <c r="AD2386" i="1" l="1"/>
  <c r="AE2387" i="1"/>
  <c r="AB2389" i="1"/>
  <c r="AC2388" i="1"/>
  <c r="AE2388" i="1" l="1"/>
  <c r="AF2388" i="1"/>
  <c r="AD2387" i="1"/>
  <c r="AB2390" i="1"/>
  <c r="AC2389" i="1"/>
  <c r="AF2389" i="1" s="1"/>
  <c r="AD2388" i="1" l="1"/>
  <c r="AE2389" i="1"/>
  <c r="AB2391" i="1"/>
  <c r="AC2390" i="1"/>
  <c r="AE2390" i="1" l="1"/>
  <c r="AF2390" i="1"/>
  <c r="AD2389" i="1"/>
  <c r="AB2392" i="1"/>
  <c r="AC2391" i="1"/>
  <c r="AD2390" i="1" l="1"/>
  <c r="AE2391" i="1"/>
  <c r="AB2393" i="1"/>
  <c r="AC2392" i="1"/>
  <c r="AE2392" i="1" l="1"/>
  <c r="AD2391" i="1"/>
  <c r="AF2391" i="1" s="1"/>
  <c r="AB2394" i="1"/>
  <c r="AC2393" i="1"/>
  <c r="AE2393" i="1" l="1"/>
  <c r="AB2395" i="1"/>
  <c r="AC2394" i="1"/>
  <c r="AD2392" i="1"/>
  <c r="AF2392" i="1" s="1"/>
  <c r="AD2393" i="1" l="1"/>
  <c r="AF2393" i="1" s="1"/>
  <c r="AE2394" i="1"/>
  <c r="AB2396" i="1"/>
  <c r="AC2395" i="1"/>
  <c r="AE2395" i="1" l="1"/>
  <c r="AD2394" i="1"/>
  <c r="AF2394" i="1" s="1"/>
  <c r="AB2397" i="1"/>
  <c r="AC2396" i="1"/>
  <c r="AE2396" i="1" l="1"/>
  <c r="AB2398" i="1"/>
  <c r="AC2397" i="1"/>
  <c r="AD2395" i="1"/>
  <c r="AF2395" i="1" s="1"/>
  <c r="AD2396" i="1" l="1"/>
  <c r="AF2396" i="1" s="1"/>
  <c r="AE2397" i="1"/>
  <c r="AB2399" i="1"/>
  <c r="AC2398" i="1"/>
  <c r="AD2397" i="1" l="1"/>
  <c r="AF2397" i="1" s="1"/>
  <c r="AE2398" i="1"/>
  <c r="AB2400" i="1"/>
  <c r="AC2399" i="1"/>
  <c r="AD2398" i="1" l="1"/>
  <c r="AF2398" i="1" s="1"/>
  <c r="AE2399" i="1"/>
  <c r="AB2401" i="1"/>
  <c r="AC2400" i="1"/>
  <c r="AD2399" i="1" l="1"/>
  <c r="AF2399" i="1" s="1"/>
  <c r="AE2400" i="1"/>
  <c r="AB2402" i="1"/>
  <c r="AC2401" i="1"/>
  <c r="AD2400" i="1" l="1"/>
  <c r="AF2400" i="1" s="1"/>
  <c r="AE2401" i="1"/>
  <c r="AB2403" i="1"/>
  <c r="AC2402" i="1"/>
  <c r="AE2402" i="1" l="1"/>
  <c r="AD2401" i="1"/>
  <c r="AF2401" i="1" s="1"/>
  <c r="AB2404" i="1"/>
  <c r="AC2403" i="1"/>
  <c r="AE2403" i="1" l="1"/>
  <c r="AB2405" i="1"/>
  <c r="AC2404" i="1"/>
  <c r="AD2402" i="1"/>
  <c r="AF2402" i="1" s="1"/>
  <c r="AE2404" i="1" l="1"/>
  <c r="AB2406" i="1"/>
  <c r="AC2405" i="1"/>
  <c r="AD2403" i="1"/>
  <c r="AF2403" i="1" s="1"/>
  <c r="AE2405" i="1" l="1"/>
  <c r="AB2407" i="1"/>
  <c r="AC2406" i="1"/>
  <c r="AD2404" i="1"/>
  <c r="AF2404" i="1" s="1"/>
  <c r="AD2405" i="1" l="1"/>
  <c r="AF2405" i="1" s="1"/>
  <c r="AE2406" i="1"/>
  <c r="AB2408" i="1"/>
  <c r="AC2407" i="1"/>
  <c r="AE2407" i="1" l="1"/>
  <c r="AD2406" i="1"/>
  <c r="AF2406" i="1" s="1"/>
  <c r="AB2409" i="1"/>
  <c r="AC2408" i="1"/>
  <c r="AD2407" i="1" l="1"/>
  <c r="AF2407" i="1" s="1"/>
  <c r="AE2408" i="1"/>
  <c r="AB2410" i="1"/>
  <c r="AC2409" i="1"/>
  <c r="AD2408" i="1" l="1"/>
  <c r="AF2408" i="1" s="1"/>
  <c r="AE2409" i="1"/>
  <c r="AB2411" i="1"/>
  <c r="AC2410" i="1"/>
  <c r="AD2409" i="1" l="1"/>
  <c r="AF2409" i="1" s="1"/>
  <c r="AE2410" i="1"/>
  <c r="AB2412" i="1"/>
  <c r="AC2411" i="1"/>
  <c r="AD2410" i="1" l="1"/>
  <c r="AF2410" i="1" s="1"/>
  <c r="AE2411" i="1"/>
  <c r="AB2413" i="1"/>
  <c r="AC2412" i="1"/>
  <c r="AE2412" i="1" l="1"/>
  <c r="AD2411" i="1"/>
  <c r="AF2411" i="1" s="1"/>
  <c r="AB2414" i="1"/>
  <c r="AC2413" i="1"/>
  <c r="AD2412" i="1" l="1"/>
  <c r="AF2412" i="1" s="1"/>
  <c r="AE2413" i="1"/>
  <c r="AB2415" i="1"/>
  <c r="AC2414" i="1"/>
  <c r="AE2414" i="1" l="1"/>
  <c r="AD2413" i="1"/>
  <c r="AF2413" i="1" s="1"/>
  <c r="AB2416" i="1"/>
  <c r="AC2415" i="1"/>
  <c r="AE2415" i="1" l="1"/>
  <c r="AB2417" i="1"/>
  <c r="AC2416" i="1"/>
  <c r="AD2414" i="1"/>
  <c r="AF2414" i="1" s="1"/>
  <c r="AE2416" i="1" l="1"/>
  <c r="AB2418" i="1"/>
  <c r="AC2417" i="1"/>
  <c r="AD2415" i="1"/>
  <c r="AF2415" i="1" s="1"/>
  <c r="AE2417" i="1" l="1"/>
  <c r="AB2419" i="1"/>
  <c r="AC2418" i="1"/>
  <c r="AD2416" i="1"/>
  <c r="AF2416" i="1" s="1"/>
  <c r="AD2417" i="1" l="1"/>
  <c r="AF2417" i="1" s="1"/>
  <c r="AE2418" i="1"/>
  <c r="AB2420" i="1"/>
  <c r="AC2419" i="1"/>
  <c r="AE2419" i="1" l="1"/>
  <c r="AD2418" i="1"/>
  <c r="AF2418" i="1" s="1"/>
  <c r="AB2421" i="1"/>
  <c r="AC2420" i="1"/>
  <c r="AD2419" i="1" l="1"/>
  <c r="AF2419" i="1" s="1"/>
  <c r="AE2420" i="1"/>
  <c r="AB2422" i="1"/>
  <c r="AC2421" i="1"/>
  <c r="AD2420" i="1" l="1"/>
  <c r="AF2420" i="1" s="1"/>
  <c r="AE2421" i="1"/>
  <c r="AB2423" i="1"/>
  <c r="AC2422" i="1"/>
  <c r="AD2421" i="1" l="1"/>
  <c r="AF2421" i="1" s="1"/>
  <c r="AE2422" i="1"/>
  <c r="AB2424" i="1"/>
  <c r="AC2423" i="1"/>
  <c r="AD2422" i="1" l="1"/>
  <c r="AF2422" i="1" s="1"/>
  <c r="AE2423" i="1"/>
  <c r="AB2425" i="1"/>
  <c r="AC2424" i="1"/>
  <c r="AD2423" i="1" l="1"/>
  <c r="AF2423" i="1" s="1"/>
  <c r="AE2424" i="1"/>
  <c r="AB2426" i="1"/>
  <c r="AC2425" i="1"/>
  <c r="AD2424" i="1" l="1"/>
  <c r="AF2424" i="1" s="1"/>
  <c r="AE2425" i="1"/>
  <c r="AB2427" i="1"/>
  <c r="AC2426" i="1"/>
  <c r="AE2426" i="1" l="1"/>
  <c r="AD2425" i="1"/>
  <c r="AF2425" i="1" s="1"/>
  <c r="AB2428" i="1"/>
  <c r="AC2427" i="1"/>
  <c r="AE2427" i="1" l="1"/>
  <c r="AB2429" i="1"/>
  <c r="AC2428" i="1"/>
  <c r="AD2426" i="1"/>
  <c r="AF2426" i="1" s="1"/>
  <c r="AE2428" i="1" l="1"/>
  <c r="AB2430" i="1"/>
  <c r="AC2429" i="1"/>
  <c r="AD2427" i="1"/>
  <c r="AF2427" i="1" s="1"/>
  <c r="AE2429" i="1" l="1"/>
  <c r="AB2431" i="1"/>
  <c r="AC2430" i="1"/>
  <c r="AD2428" i="1"/>
  <c r="AF2428" i="1" s="1"/>
  <c r="AD2429" i="1" l="1"/>
  <c r="AF2429" i="1" s="1"/>
  <c r="AE2430" i="1"/>
  <c r="AB2432" i="1"/>
  <c r="AC2431" i="1"/>
  <c r="AE2431" i="1" l="1"/>
  <c r="AD2430" i="1"/>
  <c r="AF2430" i="1" s="1"/>
  <c r="AB2433" i="1"/>
  <c r="AC2432" i="1"/>
  <c r="AD2431" i="1" l="1"/>
  <c r="AF2431" i="1" s="1"/>
  <c r="AE2432" i="1"/>
  <c r="AB2434" i="1"/>
  <c r="AC2433" i="1"/>
  <c r="AD2432" i="1" l="1"/>
  <c r="AF2432" i="1" s="1"/>
  <c r="AE2433" i="1"/>
  <c r="AB2435" i="1"/>
  <c r="AC2434" i="1"/>
  <c r="AE2434" i="1" l="1"/>
  <c r="AD2433" i="1"/>
  <c r="AF2433" i="1" s="1"/>
  <c r="AB2436" i="1"/>
  <c r="AC2435" i="1"/>
  <c r="AD2434" i="1" l="1"/>
  <c r="AF2434" i="1" s="1"/>
  <c r="AE2435" i="1"/>
  <c r="AB2437" i="1"/>
  <c r="AC2436" i="1"/>
  <c r="AE2436" i="1" l="1"/>
  <c r="AD2435" i="1"/>
  <c r="AF2435" i="1" s="1"/>
  <c r="AB2438" i="1"/>
  <c r="AC2437" i="1"/>
  <c r="AD2436" i="1" l="1"/>
  <c r="AF2436" i="1" s="1"/>
  <c r="AE2437" i="1"/>
  <c r="AB2439" i="1"/>
  <c r="AC2438" i="1"/>
  <c r="AE2438" i="1" l="1"/>
  <c r="AD2437" i="1"/>
  <c r="AF2437" i="1" s="1"/>
  <c r="AB2440" i="1"/>
  <c r="AC2439" i="1"/>
  <c r="AE2439" i="1" l="1"/>
  <c r="AB2441" i="1"/>
  <c r="AC2440" i="1"/>
  <c r="AD2438" i="1"/>
  <c r="AF2438" i="1" s="1"/>
  <c r="AE2440" i="1" l="1"/>
  <c r="AB2442" i="1"/>
  <c r="AC2441" i="1"/>
  <c r="AD2439" i="1"/>
  <c r="AF2439" i="1" s="1"/>
  <c r="AE2441" i="1" l="1"/>
  <c r="AB2443" i="1"/>
  <c r="AC2442" i="1"/>
  <c r="AD2440" i="1"/>
  <c r="AF2440" i="1" s="1"/>
  <c r="AD2441" i="1" l="1"/>
  <c r="AF2441" i="1" s="1"/>
  <c r="AE2442" i="1"/>
  <c r="AB2444" i="1"/>
  <c r="AC2443" i="1"/>
  <c r="AE2443" i="1" l="1"/>
  <c r="AD2442" i="1"/>
  <c r="AF2442" i="1" s="1"/>
  <c r="AB2445" i="1"/>
  <c r="AC2444" i="1"/>
  <c r="AD2443" i="1" l="1"/>
  <c r="AF2443" i="1" s="1"/>
  <c r="AE2444" i="1"/>
  <c r="AB2446" i="1"/>
  <c r="AC2445" i="1"/>
  <c r="AD2444" i="1" l="1"/>
  <c r="AF2444" i="1" s="1"/>
  <c r="AE2445" i="1"/>
  <c r="AB2447" i="1"/>
  <c r="AC2446" i="1"/>
  <c r="AE2446" i="1" l="1"/>
  <c r="AD2445" i="1"/>
  <c r="AF2445" i="1" s="1"/>
  <c r="AB2448" i="1"/>
  <c r="AC2447" i="1"/>
  <c r="AD2446" i="1" l="1"/>
  <c r="AF2446" i="1" s="1"/>
  <c r="AE2447" i="1"/>
  <c r="AB2449" i="1"/>
  <c r="AC2448" i="1"/>
  <c r="AD2447" i="1" l="1"/>
  <c r="AF2447" i="1" s="1"/>
  <c r="AE2448" i="1"/>
  <c r="AB2450" i="1"/>
  <c r="AC2449" i="1"/>
  <c r="AD2448" i="1" l="1"/>
  <c r="AF2448" i="1" s="1"/>
  <c r="AE2449" i="1"/>
  <c r="AB2451" i="1"/>
  <c r="AC2450" i="1"/>
  <c r="AE2450" i="1" l="1"/>
  <c r="AD2449" i="1"/>
  <c r="AF2449" i="1" s="1"/>
  <c r="AB2452" i="1"/>
  <c r="AC2451" i="1"/>
  <c r="AE2451" i="1" l="1"/>
  <c r="AB2453" i="1"/>
  <c r="AC2452" i="1"/>
  <c r="AD2450" i="1"/>
  <c r="AF2450" i="1" s="1"/>
  <c r="AE2452" i="1" l="1"/>
  <c r="AB2454" i="1"/>
  <c r="AC2453" i="1"/>
  <c r="AD2451" i="1"/>
  <c r="AF2451" i="1" s="1"/>
  <c r="AE2453" i="1" l="1"/>
  <c r="AB2455" i="1"/>
  <c r="AC2454" i="1"/>
  <c r="AD2452" i="1"/>
  <c r="AF2452" i="1" s="1"/>
  <c r="AD2453" i="1" l="1"/>
  <c r="AF2453" i="1" s="1"/>
  <c r="AE2454" i="1"/>
  <c r="AB2456" i="1"/>
  <c r="AC2455" i="1"/>
  <c r="AE2455" i="1" l="1"/>
  <c r="AD2454" i="1"/>
  <c r="AF2454" i="1" s="1"/>
  <c r="AB2457" i="1"/>
  <c r="AC2456" i="1"/>
  <c r="AD2455" i="1" l="1"/>
  <c r="AF2455" i="1" s="1"/>
  <c r="AE2456" i="1"/>
  <c r="AB2458" i="1"/>
  <c r="AC2457" i="1"/>
  <c r="AD2456" i="1" l="1"/>
  <c r="AF2456" i="1" s="1"/>
  <c r="AE2457" i="1"/>
  <c r="AB2459" i="1"/>
  <c r="AC2458" i="1"/>
  <c r="AD2457" i="1" l="1"/>
  <c r="AF2457" i="1" s="1"/>
  <c r="AE2458" i="1"/>
  <c r="AB2460" i="1"/>
  <c r="AC2459" i="1"/>
  <c r="AD2458" i="1" l="1"/>
  <c r="AF2458" i="1" s="1"/>
  <c r="AE2459" i="1"/>
  <c r="AB2461" i="1"/>
  <c r="AC2460" i="1"/>
  <c r="AE2460" i="1" l="1"/>
  <c r="AD2459" i="1"/>
  <c r="AF2459" i="1" s="1"/>
  <c r="AB2462" i="1"/>
  <c r="AC2461" i="1"/>
  <c r="AD2460" i="1" l="1"/>
  <c r="AF2460" i="1" s="1"/>
  <c r="AE2461" i="1"/>
  <c r="AB2463" i="1"/>
  <c r="AC2462" i="1"/>
  <c r="AE2462" i="1" l="1"/>
  <c r="AD2461" i="1"/>
  <c r="AF2461" i="1" s="1"/>
  <c r="AB2464" i="1"/>
  <c r="AC2463" i="1"/>
  <c r="AE2463" i="1" l="1"/>
  <c r="AB2465" i="1"/>
  <c r="AC2464" i="1"/>
  <c r="AD2462" i="1"/>
  <c r="AF2462" i="1" s="1"/>
  <c r="AE2464" i="1" l="1"/>
  <c r="AB2466" i="1"/>
  <c r="AC2465" i="1"/>
  <c r="AD2463" i="1"/>
  <c r="AF2463" i="1" s="1"/>
  <c r="AE2465" i="1" l="1"/>
  <c r="AB2467" i="1"/>
  <c r="AC2466" i="1"/>
  <c r="AD2464" i="1"/>
  <c r="AF2464" i="1" s="1"/>
  <c r="AD2465" i="1" l="1"/>
  <c r="AF2465" i="1" s="1"/>
  <c r="AE2466" i="1"/>
  <c r="AB2468" i="1"/>
  <c r="AC2467" i="1"/>
  <c r="AE2467" i="1" l="1"/>
  <c r="AD2466" i="1"/>
  <c r="AF2466" i="1" s="1"/>
  <c r="AB2469" i="1"/>
  <c r="AC2468" i="1"/>
  <c r="AD2467" i="1" l="1"/>
  <c r="AF2467" i="1" s="1"/>
  <c r="AE2468" i="1"/>
  <c r="AB2470" i="1"/>
  <c r="AC2469" i="1"/>
  <c r="AD2468" i="1" l="1"/>
  <c r="AF2468" i="1" s="1"/>
  <c r="AE2469" i="1"/>
  <c r="AB2471" i="1"/>
  <c r="AC2470" i="1"/>
  <c r="AE2470" i="1" l="1"/>
  <c r="AD2469" i="1"/>
  <c r="AF2469" i="1" s="1"/>
  <c r="AB2472" i="1"/>
  <c r="AC2471" i="1"/>
  <c r="AD2470" i="1" l="1"/>
  <c r="AF2470" i="1" s="1"/>
  <c r="AE2471" i="1"/>
  <c r="AB2473" i="1"/>
  <c r="AC2472" i="1"/>
  <c r="AD2471" i="1" l="1"/>
  <c r="AF2471" i="1" s="1"/>
  <c r="AE2472" i="1"/>
  <c r="AB2474" i="1"/>
  <c r="AC2473" i="1"/>
  <c r="AD2472" i="1" l="1"/>
  <c r="AF2472" i="1" s="1"/>
  <c r="AE2473" i="1"/>
  <c r="AB2475" i="1"/>
  <c r="AC2474" i="1"/>
  <c r="AE2474" i="1" l="1"/>
  <c r="AD2473" i="1"/>
  <c r="AF2473" i="1" s="1"/>
  <c r="AB2476" i="1"/>
  <c r="AC2475" i="1"/>
  <c r="AE2475" i="1" l="1"/>
  <c r="AB2477" i="1"/>
  <c r="AC2476" i="1"/>
  <c r="AD2474" i="1"/>
  <c r="AF2474" i="1" s="1"/>
  <c r="AE2476" i="1" l="1"/>
  <c r="AB2478" i="1"/>
  <c r="AC2477" i="1"/>
  <c r="AD2475" i="1"/>
  <c r="AF2475" i="1" s="1"/>
  <c r="AE2477" i="1" l="1"/>
  <c r="AB2479" i="1"/>
  <c r="AC2478" i="1"/>
  <c r="AD2476" i="1"/>
  <c r="AF2476" i="1" s="1"/>
  <c r="AD2477" i="1" l="1"/>
  <c r="AF2477" i="1" s="1"/>
  <c r="AE2478" i="1"/>
  <c r="AB2480" i="1"/>
  <c r="AC2479" i="1"/>
  <c r="AE2479" i="1" l="1"/>
  <c r="AD2478" i="1"/>
  <c r="AF2478" i="1" s="1"/>
  <c r="AB2481" i="1"/>
  <c r="AC2480" i="1"/>
  <c r="AD2479" i="1" l="1"/>
  <c r="AF2479" i="1" s="1"/>
  <c r="AE2480" i="1"/>
  <c r="AB2482" i="1"/>
  <c r="AC2481" i="1"/>
  <c r="AD2480" i="1" l="1"/>
  <c r="AF2480" i="1" s="1"/>
  <c r="AE2481" i="1"/>
  <c r="AB2483" i="1"/>
  <c r="AC2482" i="1"/>
  <c r="AD2481" i="1" l="1"/>
  <c r="AF2481" i="1" s="1"/>
  <c r="AE2482" i="1"/>
  <c r="AB2484" i="1"/>
  <c r="AC2483" i="1"/>
  <c r="AD2482" i="1" l="1"/>
  <c r="AF2482" i="1" s="1"/>
  <c r="AE2483" i="1"/>
  <c r="AB2485" i="1"/>
  <c r="AC2484" i="1"/>
  <c r="AE2484" i="1" l="1"/>
  <c r="AD2483" i="1"/>
  <c r="AF2483" i="1" s="1"/>
  <c r="AB2486" i="1"/>
  <c r="AC2485" i="1"/>
  <c r="AD2484" i="1" l="1"/>
  <c r="AF2484" i="1" s="1"/>
  <c r="AE2485" i="1"/>
  <c r="AB2487" i="1"/>
  <c r="AC2486" i="1"/>
  <c r="AE2486" i="1" l="1"/>
  <c r="AD2485" i="1"/>
  <c r="AF2485" i="1" s="1"/>
  <c r="AB2488" i="1"/>
  <c r="AC2487" i="1"/>
  <c r="AE2487" i="1" l="1"/>
  <c r="AB2489" i="1"/>
  <c r="AC2488" i="1"/>
  <c r="AD2486" i="1"/>
  <c r="AF2486" i="1" s="1"/>
  <c r="AE2488" i="1" l="1"/>
  <c r="AB2490" i="1"/>
  <c r="AC2489" i="1"/>
  <c r="AD2487" i="1"/>
  <c r="AF2487" i="1" s="1"/>
  <c r="AE2489" i="1" l="1"/>
  <c r="AB2491" i="1"/>
  <c r="AC2490" i="1"/>
  <c r="AD2488" i="1"/>
  <c r="AF2488" i="1" s="1"/>
  <c r="AD2489" i="1" l="1"/>
  <c r="AF2489" i="1" s="1"/>
  <c r="AE2490" i="1"/>
  <c r="AB2492" i="1"/>
  <c r="AC2491" i="1"/>
  <c r="AE2491" i="1" l="1"/>
  <c r="AD2490" i="1"/>
  <c r="AF2490" i="1" s="1"/>
  <c r="AB2493" i="1"/>
  <c r="AC2492" i="1"/>
  <c r="AD2491" i="1" l="1"/>
  <c r="AF2491" i="1" s="1"/>
  <c r="AE2492" i="1"/>
  <c r="AB2494" i="1"/>
  <c r="AC2493" i="1"/>
  <c r="AD2492" i="1" l="1"/>
  <c r="AF2492" i="1" s="1"/>
  <c r="AE2493" i="1"/>
  <c r="AB2495" i="1"/>
  <c r="AC2494" i="1"/>
  <c r="AD2493" i="1" l="1"/>
  <c r="AF2493" i="1" s="1"/>
  <c r="AE2494" i="1"/>
  <c r="AB2496" i="1"/>
  <c r="AC2495" i="1"/>
  <c r="AD2494" i="1" l="1"/>
  <c r="AF2494" i="1" s="1"/>
  <c r="AE2495" i="1"/>
  <c r="AB2497" i="1"/>
  <c r="AC2496" i="1"/>
  <c r="AD2495" i="1" l="1"/>
  <c r="AF2495" i="1" s="1"/>
  <c r="AE2496" i="1"/>
  <c r="AB2498" i="1"/>
  <c r="AC2497" i="1"/>
  <c r="AD2496" i="1" l="1"/>
  <c r="AF2496" i="1" s="1"/>
  <c r="AE2497" i="1"/>
  <c r="AB2499" i="1"/>
  <c r="AC2498" i="1"/>
  <c r="AE2498" i="1" l="1"/>
  <c r="AD2497" i="1"/>
  <c r="AF2497" i="1" s="1"/>
  <c r="AB2500" i="1"/>
  <c r="AC2499" i="1"/>
  <c r="AE2499" i="1" l="1"/>
  <c r="AB2501" i="1"/>
  <c r="AC2500" i="1"/>
  <c r="AD2498" i="1"/>
  <c r="AF2498" i="1" s="1"/>
  <c r="AE2500" i="1" l="1"/>
  <c r="AB2502" i="1"/>
  <c r="AC2501" i="1"/>
  <c r="AD2499" i="1"/>
  <c r="AF2499" i="1" s="1"/>
  <c r="AE2501" i="1" l="1"/>
  <c r="AB2503" i="1"/>
  <c r="AC2502" i="1"/>
  <c r="AD2500" i="1"/>
  <c r="AF2500" i="1" s="1"/>
  <c r="AD2501" i="1" l="1"/>
  <c r="AF2501" i="1" s="1"/>
  <c r="AE2502" i="1"/>
  <c r="AB2504" i="1"/>
  <c r="AC2503" i="1"/>
  <c r="AE2503" i="1" l="1"/>
  <c r="AD2502" i="1"/>
  <c r="AF2502" i="1" s="1"/>
  <c r="AB2505" i="1"/>
  <c r="AC2504" i="1"/>
  <c r="AD2503" i="1" l="1"/>
  <c r="AF2503" i="1" s="1"/>
  <c r="AE2504" i="1"/>
  <c r="AB2506" i="1"/>
  <c r="AC2505" i="1"/>
  <c r="AD2504" i="1" l="1"/>
  <c r="AF2504" i="1" s="1"/>
  <c r="AE2505" i="1"/>
  <c r="AB2507" i="1"/>
  <c r="AC2506" i="1"/>
  <c r="AD2505" i="1" l="1"/>
  <c r="AF2505" i="1" s="1"/>
  <c r="AE2506" i="1"/>
  <c r="AB2508" i="1"/>
  <c r="AC2507" i="1"/>
  <c r="AD2506" i="1" l="1"/>
  <c r="AF2506" i="1" s="1"/>
  <c r="AE2507" i="1"/>
  <c r="AB2509" i="1"/>
  <c r="AC2508" i="1"/>
  <c r="AE2508" i="1" l="1"/>
  <c r="AD2507" i="1"/>
  <c r="AF2507" i="1" s="1"/>
  <c r="AB2510" i="1"/>
  <c r="AC2509" i="1"/>
  <c r="AD2508" i="1" l="1"/>
  <c r="AF2508" i="1" s="1"/>
  <c r="AE2509" i="1"/>
  <c r="AB2511" i="1"/>
  <c r="AC2510" i="1"/>
  <c r="AE2510" i="1" l="1"/>
  <c r="AD2509" i="1"/>
  <c r="AF2509" i="1" s="1"/>
  <c r="AB2512" i="1"/>
  <c r="AC2511" i="1"/>
  <c r="AE2511" i="1" l="1"/>
  <c r="AB2513" i="1"/>
  <c r="AC2512" i="1"/>
  <c r="AD2510" i="1"/>
  <c r="AF2510" i="1" s="1"/>
  <c r="AE2512" i="1" l="1"/>
  <c r="AB2514" i="1"/>
  <c r="AC2513" i="1"/>
  <c r="AD2511" i="1"/>
  <c r="AF2511" i="1" s="1"/>
  <c r="AE2513" i="1" l="1"/>
  <c r="AB2515" i="1"/>
  <c r="AC2514" i="1"/>
  <c r="AD2512" i="1"/>
  <c r="AF2512" i="1" s="1"/>
  <c r="AD2513" i="1" l="1"/>
  <c r="AF2513" i="1" s="1"/>
  <c r="AE2514" i="1"/>
  <c r="AB2516" i="1"/>
  <c r="AC2515" i="1"/>
  <c r="AE2515" i="1" l="1"/>
  <c r="AD2514" i="1"/>
  <c r="AF2514" i="1" s="1"/>
  <c r="AB2517" i="1"/>
  <c r="AC2516" i="1"/>
  <c r="AD2515" i="1" l="1"/>
  <c r="AF2515" i="1" s="1"/>
  <c r="AE2516" i="1"/>
  <c r="AB2518" i="1"/>
  <c r="AC2517" i="1"/>
  <c r="AD2516" i="1" l="1"/>
  <c r="AF2516" i="1" s="1"/>
  <c r="AE2517" i="1"/>
  <c r="AB2519" i="1"/>
  <c r="AC2518" i="1"/>
  <c r="AE2518" i="1" l="1"/>
  <c r="AD2517" i="1"/>
  <c r="AF2517" i="1" s="1"/>
  <c r="AB2520" i="1"/>
  <c r="AC2519" i="1"/>
  <c r="AD2518" i="1" l="1"/>
  <c r="AF2518" i="1" s="1"/>
  <c r="AE2519" i="1"/>
  <c r="AB2521" i="1"/>
  <c r="AC2520" i="1"/>
  <c r="AE2520" i="1" l="1"/>
  <c r="AD2519" i="1"/>
  <c r="AF2519" i="1" s="1"/>
  <c r="AB2522" i="1"/>
  <c r="AC2521" i="1"/>
  <c r="AD2520" i="1" l="1"/>
  <c r="AF2520" i="1" s="1"/>
  <c r="AE2521" i="1"/>
  <c r="AB2523" i="1"/>
  <c r="AC2522" i="1"/>
  <c r="AE2522" i="1" l="1"/>
  <c r="AD2521" i="1"/>
  <c r="AF2521" i="1" s="1"/>
  <c r="AB2524" i="1"/>
  <c r="AC2523" i="1"/>
  <c r="AE2523" i="1" l="1"/>
  <c r="AB2525" i="1"/>
  <c r="AC2524" i="1"/>
  <c r="AD2522" i="1"/>
  <c r="AF2522" i="1" s="1"/>
  <c r="AE2524" i="1" l="1"/>
  <c r="AB2526" i="1"/>
  <c r="AC2525" i="1"/>
  <c r="AD2523" i="1"/>
  <c r="AF2523" i="1" s="1"/>
  <c r="AE2525" i="1" l="1"/>
  <c r="AB2527" i="1"/>
  <c r="AC2526" i="1"/>
  <c r="AD2524" i="1"/>
  <c r="AF2524" i="1" s="1"/>
  <c r="AD2525" i="1" l="1"/>
  <c r="AF2525" i="1" s="1"/>
  <c r="AE2526" i="1"/>
  <c r="AB2528" i="1"/>
  <c r="AC2527" i="1"/>
  <c r="AE2527" i="1" l="1"/>
  <c r="AD2526" i="1"/>
  <c r="AF2526" i="1" s="1"/>
  <c r="AB2529" i="1"/>
  <c r="AC2528" i="1"/>
  <c r="AD2527" i="1" l="1"/>
  <c r="AF2527" i="1" s="1"/>
  <c r="AE2528" i="1"/>
  <c r="AB2530" i="1"/>
  <c r="AC2529" i="1"/>
  <c r="AD2528" i="1" l="1"/>
  <c r="AF2528" i="1" s="1"/>
  <c r="AE2529" i="1"/>
  <c r="AB2531" i="1"/>
  <c r="AC2530" i="1"/>
  <c r="AE2530" i="1" l="1"/>
  <c r="AD2529" i="1"/>
  <c r="AF2529" i="1" s="1"/>
  <c r="AB2532" i="1"/>
  <c r="AC2531" i="1"/>
  <c r="AD2530" i="1" l="1"/>
  <c r="AF2530" i="1" s="1"/>
  <c r="AE2531" i="1"/>
  <c r="AB2533" i="1"/>
  <c r="AC2532" i="1"/>
  <c r="AE2532" i="1" l="1"/>
  <c r="AD2531" i="1"/>
  <c r="AF2531" i="1" s="1"/>
  <c r="AB2534" i="1"/>
  <c r="AC2533" i="1"/>
  <c r="AD2532" i="1" l="1"/>
  <c r="AF2532" i="1" s="1"/>
  <c r="AE2533" i="1"/>
  <c r="AB2535" i="1"/>
  <c r="AC2534" i="1"/>
  <c r="AE2534" i="1" l="1"/>
  <c r="AD2533" i="1"/>
  <c r="AF2533" i="1" s="1"/>
  <c r="AB2536" i="1"/>
  <c r="AC2535" i="1"/>
  <c r="AE2535" i="1" l="1"/>
  <c r="AB2537" i="1"/>
  <c r="AC2536" i="1"/>
  <c r="AD2534" i="1"/>
  <c r="AF2534" i="1" s="1"/>
  <c r="AE2536" i="1" l="1"/>
  <c r="AB2538" i="1"/>
  <c r="AC2537" i="1"/>
  <c r="AD2535" i="1"/>
  <c r="AF2535" i="1" s="1"/>
  <c r="AE2537" i="1" l="1"/>
  <c r="AB2539" i="1"/>
  <c r="AC2538" i="1"/>
  <c r="AD2536" i="1"/>
  <c r="AF2536" i="1" s="1"/>
  <c r="AD2537" i="1" l="1"/>
  <c r="AF2537" i="1" s="1"/>
  <c r="AE2538" i="1"/>
  <c r="AB2540" i="1"/>
  <c r="AC2539" i="1"/>
  <c r="AE2539" i="1" l="1"/>
  <c r="AD2538" i="1"/>
  <c r="AF2538" i="1" s="1"/>
  <c r="AB2541" i="1"/>
  <c r="AC2540" i="1"/>
  <c r="AD2539" i="1" l="1"/>
  <c r="AF2539" i="1" s="1"/>
  <c r="AE2540" i="1"/>
  <c r="AB2542" i="1"/>
  <c r="AC2541" i="1"/>
  <c r="AD2540" i="1" l="1"/>
  <c r="AF2540" i="1" s="1"/>
  <c r="AE2541" i="1"/>
  <c r="AB2543" i="1"/>
  <c r="AC2542" i="1"/>
  <c r="AD2541" i="1" l="1"/>
  <c r="AF2541" i="1" s="1"/>
  <c r="AE2542" i="1"/>
  <c r="AB2544" i="1"/>
  <c r="AC2543" i="1"/>
  <c r="AD2542" i="1" l="1"/>
  <c r="AF2542" i="1" s="1"/>
  <c r="AE2543" i="1"/>
  <c r="AB2545" i="1"/>
  <c r="AC2544" i="1"/>
  <c r="AE2544" i="1" l="1"/>
  <c r="AD2543" i="1"/>
  <c r="AF2543" i="1" s="1"/>
  <c r="AB2546" i="1"/>
  <c r="AC2545" i="1"/>
  <c r="AD2544" i="1" l="1"/>
  <c r="AF2544" i="1" s="1"/>
  <c r="AE2545" i="1"/>
  <c r="AB2547" i="1"/>
  <c r="AC2546" i="1"/>
  <c r="AE2546" i="1" l="1"/>
  <c r="AD2545" i="1"/>
  <c r="AF2545" i="1" s="1"/>
  <c r="AB2548" i="1"/>
  <c r="AC2547" i="1"/>
  <c r="AE2547" i="1" l="1"/>
  <c r="AB2549" i="1"/>
  <c r="AC2548" i="1"/>
  <c r="AD2546" i="1"/>
  <c r="AF2546" i="1" s="1"/>
  <c r="AE2548" i="1" l="1"/>
  <c r="AB2550" i="1"/>
  <c r="AC2549" i="1"/>
  <c r="AD2547" i="1"/>
  <c r="AF2547" i="1" s="1"/>
  <c r="AE2549" i="1" l="1"/>
  <c r="AB2551" i="1"/>
  <c r="AC2550" i="1"/>
  <c r="AD2548" i="1"/>
  <c r="AF2548" i="1" s="1"/>
  <c r="AD2549" i="1" l="1"/>
  <c r="AF2549" i="1" s="1"/>
  <c r="AE2550" i="1"/>
  <c r="AB2552" i="1"/>
  <c r="AC2551" i="1"/>
  <c r="AE2551" i="1" l="1"/>
  <c r="AD2550" i="1"/>
  <c r="AF2550" i="1" s="1"/>
  <c r="AB2553" i="1"/>
  <c r="AC2552" i="1"/>
  <c r="AD2551" i="1" l="1"/>
  <c r="AF2551" i="1" s="1"/>
  <c r="AE2552" i="1"/>
  <c r="AB2554" i="1"/>
  <c r="AC2553" i="1"/>
  <c r="AD2552" i="1" l="1"/>
  <c r="AF2552" i="1" s="1"/>
  <c r="AE2553" i="1"/>
  <c r="AB2555" i="1"/>
  <c r="AC2554" i="1"/>
  <c r="AE2554" i="1" l="1"/>
  <c r="AD2553" i="1"/>
  <c r="AF2553" i="1" s="1"/>
  <c r="AB2556" i="1"/>
  <c r="AC2555" i="1"/>
  <c r="AD2554" i="1" l="1"/>
  <c r="AF2554" i="1" s="1"/>
  <c r="AE2555" i="1"/>
  <c r="AB2557" i="1"/>
  <c r="AC2556" i="1"/>
  <c r="AE2556" i="1" l="1"/>
  <c r="AD2555" i="1"/>
  <c r="AF2555" i="1" s="1"/>
  <c r="AB2558" i="1"/>
  <c r="AC2557" i="1"/>
  <c r="AD2556" i="1" l="1"/>
  <c r="AF2556" i="1" s="1"/>
  <c r="AE2557" i="1"/>
  <c r="AB2559" i="1"/>
  <c r="AC2558" i="1"/>
  <c r="AE2558" i="1" l="1"/>
  <c r="AD2557" i="1"/>
  <c r="AF2557" i="1" s="1"/>
  <c r="AB2560" i="1"/>
  <c r="AC2559" i="1"/>
  <c r="AE2559" i="1" l="1"/>
  <c r="AB2561" i="1"/>
  <c r="AC2560" i="1"/>
  <c r="AD2558" i="1"/>
  <c r="AF2558" i="1" s="1"/>
  <c r="AE2560" i="1" l="1"/>
  <c r="AB2562" i="1"/>
  <c r="AC2561" i="1"/>
  <c r="AD2559" i="1"/>
  <c r="AF2559" i="1" s="1"/>
  <c r="AE2561" i="1" l="1"/>
  <c r="AB2563" i="1"/>
  <c r="AC2562" i="1"/>
  <c r="AD2560" i="1"/>
  <c r="AF2560" i="1" s="1"/>
  <c r="AD2561" i="1" l="1"/>
  <c r="AF2561" i="1" s="1"/>
  <c r="AE2562" i="1"/>
  <c r="AB2564" i="1"/>
  <c r="AC2563" i="1"/>
  <c r="AE2563" i="1" l="1"/>
  <c r="AD2562" i="1"/>
  <c r="AF2562" i="1" s="1"/>
  <c r="AB2565" i="1"/>
  <c r="AC2564" i="1"/>
  <c r="AD2563" i="1" l="1"/>
  <c r="AF2563" i="1" s="1"/>
  <c r="AE2564" i="1"/>
  <c r="AB2566" i="1"/>
  <c r="AC2565" i="1"/>
  <c r="AD2564" i="1" l="1"/>
  <c r="AF2564" i="1" s="1"/>
  <c r="AE2565" i="1"/>
  <c r="AB2567" i="1"/>
  <c r="AC2566" i="1"/>
  <c r="AD2565" i="1" l="1"/>
  <c r="AF2565" i="1" s="1"/>
  <c r="AE2566" i="1"/>
  <c r="AB2568" i="1"/>
  <c r="AC2567" i="1"/>
  <c r="AD2566" i="1" l="1"/>
  <c r="AF2566" i="1" s="1"/>
  <c r="AE2567" i="1"/>
  <c r="AB2569" i="1"/>
  <c r="AC2568" i="1"/>
  <c r="AD2567" i="1" l="1"/>
  <c r="AF2567" i="1" s="1"/>
  <c r="AE2568" i="1"/>
  <c r="AB2570" i="1"/>
  <c r="AC2569" i="1"/>
  <c r="AD2568" i="1" l="1"/>
  <c r="AF2568" i="1" s="1"/>
  <c r="AE2569" i="1"/>
  <c r="AB2571" i="1"/>
  <c r="AC2570" i="1"/>
  <c r="AE2570" i="1" l="1"/>
  <c r="AD2569" i="1"/>
  <c r="AF2569" i="1" s="1"/>
  <c r="AB2572" i="1"/>
  <c r="AC2571" i="1"/>
  <c r="AE2571" i="1" l="1"/>
  <c r="AB2573" i="1"/>
  <c r="AC2572" i="1"/>
  <c r="AD2570" i="1"/>
  <c r="AF2570" i="1" s="1"/>
  <c r="AE2572" i="1" l="1"/>
  <c r="AB2574" i="1"/>
  <c r="AC2573" i="1"/>
  <c r="AD2571" i="1"/>
  <c r="AF2571" i="1" s="1"/>
  <c r="AE2573" i="1" l="1"/>
  <c r="AB2575" i="1"/>
  <c r="AC2574" i="1"/>
  <c r="AD2572" i="1"/>
  <c r="AF2572" i="1" s="1"/>
  <c r="AD2573" i="1" l="1"/>
  <c r="AF2573" i="1" s="1"/>
  <c r="AE2574" i="1"/>
  <c r="AB2576" i="1"/>
  <c r="AC2575" i="1"/>
  <c r="AE2575" i="1" l="1"/>
  <c r="AD2574" i="1"/>
  <c r="AF2574" i="1" s="1"/>
  <c r="AB2577" i="1"/>
  <c r="AC2576" i="1"/>
  <c r="AD2575" i="1" l="1"/>
  <c r="AF2575" i="1" s="1"/>
  <c r="AE2576" i="1"/>
  <c r="AB2578" i="1"/>
  <c r="AC2577" i="1"/>
  <c r="AD2576" i="1" l="1"/>
  <c r="AF2576" i="1" s="1"/>
  <c r="AE2577" i="1"/>
  <c r="AB2579" i="1"/>
  <c r="AC2578" i="1"/>
  <c r="AD2577" i="1" l="1"/>
  <c r="AF2577" i="1" s="1"/>
  <c r="AE2578" i="1"/>
  <c r="AB2580" i="1"/>
  <c r="AC2579" i="1"/>
  <c r="AD2578" i="1" l="1"/>
  <c r="AF2578" i="1" s="1"/>
  <c r="AE2579" i="1"/>
  <c r="AB2581" i="1"/>
  <c r="AC2580" i="1"/>
  <c r="AE2580" i="1" l="1"/>
  <c r="AD2579" i="1"/>
  <c r="AF2579" i="1" s="1"/>
  <c r="AB2582" i="1"/>
  <c r="AC2581" i="1"/>
  <c r="AD2580" i="1" l="1"/>
  <c r="AF2580" i="1" s="1"/>
  <c r="AE2581" i="1"/>
  <c r="AB2583" i="1"/>
  <c r="AC2582" i="1"/>
  <c r="AE2582" i="1" l="1"/>
  <c r="AD2581" i="1"/>
  <c r="AF2581" i="1" s="1"/>
  <c r="AB2584" i="1"/>
  <c r="AC2583" i="1"/>
  <c r="AE2583" i="1" l="1"/>
  <c r="AB2585" i="1"/>
  <c r="AC2584" i="1"/>
  <c r="AD2582" i="1"/>
  <c r="AF2582" i="1" s="1"/>
  <c r="AE2584" i="1" l="1"/>
  <c r="AB2586" i="1"/>
  <c r="AC2585" i="1"/>
  <c r="AD2583" i="1"/>
  <c r="AF2583" i="1" s="1"/>
  <c r="AE2585" i="1" l="1"/>
  <c r="AB2587" i="1"/>
  <c r="AC2586" i="1"/>
  <c r="AD2584" i="1"/>
  <c r="AF2584" i="1" s="1"/>
  <c r="AD2585" i="1" l="1"/>
  <c r="AF2585" i="1" s="1"/>
  <c r="AE2586" i="1"/>
  <c r="AB2588" i="1"/>
  <c r="AC2587" i="1"/>
  <c r="AE2587" i="1" l="1"/>
  <c r="AD2586" i="1"/>
  <c r="AF2586" i="1" s="1"/>
  <c r="AB2589" i="1"/>
  <c r="AC2588" i="1"/>
  <c r="AD2587" i="1" l="1"/>
  <c r="AF2587" i="1" s="1"/>
  <c r="AE2588" i="1"/>
  <c r="AB2590" i="1"/>
  <c r="AC2589" i="1"/>
  <c r="AD2588" i="1" l="1"/>
  <c r="AF2588" i="1" s="1"/>
  <c r="AE2589" i="1"/>
  <c r="AB2591" i="1"/>
  <c r="AC2590" i="1"/>
  <c r="AD2589" i="1" l="1"/>
  <c r="AF2589" i="1" s="1"/>
  <c r="AE2590" i="1"/>
  <c r="AB2592" i="1"/>
  <c r="AC2591" i="1"/>
  <c r="AD2590" i="1" l="1"/>
  <c r="AF2590" i="1" s="1"/>
  <c r="AE2591" i="1"/>
  <c r="AB2593" i="1"/>
  <c r="AC2592" i="1"/>
  <c r="AD2591" i="1" l="1"/>
  <c r="AF2591" i="1" s="1"/>
  <c r="AE2592" i="1"/>
  <c r="AB2594" i="1"/>
  <c r="AC2593" i="1"/>
  <c r="AD2592" i="1" l="1"/>
  <c r="AF2592" i="1" s="1"/>
  <c r="AE2593" i="1"/>
  <c r="AB2595" i="1"/>
  <c r="AC2594" i="1"/>
  <c r="AE2594" i="1" l="1"/>
  <c r="AD2593" i="1"/>
  <c r="AF2593" i="1" s="1"/>
  <c r="AB2596" i="1"/>
  <c r="AC2595" i="1"/>
  <c r="AE2595" i="1" l="1"/>
  <c r="AB2597" i="1"/>
  <c r="AC2596" i="1"/>
  <c r="AD2594" i="1"/>
  <c r="AF2594" i="1" s="1"/>
  <c r="AD2595" i="1" l="1"/>
  <c r="AF2595" i="1" s="1"/>
  <c r="AE2596" i="1"/>
  <c r="AB2598" i="1"/>
  <c r="AC2597" i="1"/>
  <c r="AE2597" i="1" l="1"/>
  <c r="AD2596" i="1"/>
  <c r="AF2596" i="1" s="1"/>
  <c r="AB2599" i="1"/>
  <c r="AC2598" i="1"/>
  <c r="AD2597" i="1" l="1"/>
  <c r="AF2597" i="1" s="1"/>
  <c r="AE2598" i="1"/>
  <c r="AB2600" i="1"/>
  <c r="AC2599" i="1"/>
  <c r="AE2599" i="1" l="1"/>
  <c r="AD2598" i="1"/>
  <c r="AF2598" i="1" s="1"/>
  <c r="AB2601" i="1"/>
  <c r="AC2600" i="1"/>
  <c r="AD2599" i="1" l="1"/>
  <c r="AF2599" i="1" s="1"/>
  <c r="AE2600" i="1"/>
  <c r="AB2602" i="1"/>
  <c r="AC2601" i="1"/>
  <c r="AD2600" i="1" l="1"/>
  <c r="AF2600" i="1" s="1"/>
  <c r="AE2601" i="1"/>
  <c r="AB2603" i="1"/>
  <c r="AC2602" i="1"/>
  <c r="AD2601" i="1" l="1"/>
  <c r="AF2601" i="1" s="1"/>
  <c r="AE2602" i="1"/>
  <c r="AB2604" i="1"/>
  <c r="AC2603" i="1"/>
  <c r="AD2602" i="1" l="1"/>
  <c r="AF2602" i="1" s="1"/>
  <c r="AE2603" i="1"/>
  <c r="AB2605" i="1"/>
  <c r="AC2604" i="1"/>
  <c r="AE2604" i="1" l="1"/>
  <c r="AD2603" i="1"/>
  <c r="AF2603" i="1" s="1"/>
  <c r="AB2606" i="1"/>
  <c r="AC2605" i="1"/>
  <c r="AD2604" i="1" l="1"/>
  <c r="AF2604" i="1" s="1"/>
  <c r="AE2605" i="1"/>
  <c r="AB2607" i="1"/>
  <c r="AC2606" i="1"/>
  <c r="AE2606" i="1" l="1"/>
  <c r="AD2605" i="1"/>
  <c r="AF2605" i="1" s="1"/>
  <c r="AB2608" i="1"/>
  <c r="AC2607" i="1"/>
  <c r="AE2607" i="1" l="1"/>
  <c r="AB2609" i="1"/>
  <c r="AC2608" i="1"/>
  <c r="AD2606" i="1"/>
  <c r="AF2606" i="1" s="1"/>
  <c r="AD2607" i="1" l="1"/>
  <c r="AF2607" i="1" s="1"/>
  <c r="AE2608" i="1"/>
  <c r="AB2610" i="1"/>
  <c r="AC2609" i="1"/>
  <c r="AE2609" i="1" l="1"/>
  <c r="AD2608" i="1"/>
  <c r="AF2608" i="1" s="1"/>
  <c r="AB2611" i="1"/>
  <c r="AC2610" i="1"/>
  <c r="AD2609" i="1" l="1"/>
  <c r="AF2609" i="1" s="1"/>
  <c r="AE2610" i="1"/>
  <c r="AB2612" i="1"/>
  <c r="AC2611" i="1"/>
  <c r="AE2611" i="1" l="1"/>
  <c r="AD2610" i="1"/>
  <c r="AF2610" i="1" s="1"/>
  <c r="AB2613" i="1"/>
  <c r="AC2612" i="1"/>
  <c r="AD2611" i="1" l="1"/>
  <c r="AF2611" i="1" s="1"/>
  <c r="AE2612" i="1"/>
  <c r="AB2614" i="1"/>
  <c r="AC2613" i="1"/>
  <c r="AD2612" i="1" l="1"/>
  <c r="AF2612" i="1" s="1"/>
  <c r="AE2613" i="1"/>
  <c r="AB2615" i="1"/>
  <c r="AC2614" i="1"/>
  <c r="AD2613" i="1" l="1"/>
  <c r="AF2613" i="1" s="1"/>
  <c r="AE2614" i="1"/>
  <c r="AB2616" i="1"/>
  <c r="AC2615" i="1"/>
  <c r="AD2614" i="1" l="1"/>
  <c r="AF2614" i="1" s="1"/>
  <c r="AE2615" i="1"/>
  <c r="AB2617" i="1"/>
  <c r="AC2616" i="1"/>
  <c r="AE2616" i="1" l="1"/>
  <c r="AD2615" i="1"/>
  <c r="AF2615" i="1" s="1"/>
  <c r="AB2618" i="1"/>
  <c r="AC2617" i="1"/>
  <c r="AD2616" i="1" l="1"/>
  <c r="AF2616" i="1" s="1"/>
  <c r="AE2617" i="1"/>
  <c r="AB2619" i="1"/>
  <c r="AC2618" i="1"/>
  <c r="AE2618" i="1" l="1"/>
  <c r="AD2617" i="1"/>
  <c r="AF2617" i="1" s="1"/>
  <c r="AB2620" i="1"/>
  <c r="AC2619" i="1"/>
  <c r="AE2619" i="1" l="1"/>
  <c r="AB2621" i="1"/>
  <c r="AC2620" i="1"/>
  <c r="AD2618" i="1"/>
  <c r="AF2618" i="1" s="1"/>
  <c r="AD2619" i="1" l="1"/>
  <c r="AF2619" i="1" s="1"/>
  <c r="AE2620" i="1"/>
  <c r="AB2622" i="1"/>
  <c r="AC2621" i="1"/>
  <c r="AE2621" i="1" l="1"/>
  <c r="AD2620" i="1"/>
  <c r="AF2620" i="1" s="1"/>
  <c r="AB2623" i="1"/>
  <c r="AC2622" i="1"/>
  <c r="AD2621" i="1" l="1"/>
  <c r="AF2621" i="1" s="1"/>
  <c r="AE2622" i="1"/>
  <c r="AB2624" i="1"/>
  <c r="AC2623" i="1"/>
  <c r="AE2623" i="1" l="1"/>
  <c r="AD2622" i="1"/>
  <c r="AF2622" i="1" s="1"/>
  <c r="AB2625" i="1"/>
  <c r="AC2624" i="1"/>
  <c r="AD2623" i="1" l="1"/>
  <c r="AF2623" i="1" s="1"/>
  <c r="AE2624" i="1"/>
  <c r="AB2626" i="1"/>
  <c r="AC2625" i="1"/>
  <c r="AD2624" i="1" l="1"/>
  <c r="AF2624" i="1" s="1"/>
  <c r="AE2625" i="1"/>
  <c r="AB2627" i="1"/>
  <c r="AC2626" i="1"/>
  <c r="AE2626" i="1" l="1"/>
  <c r="AD2625" i="1"/>
  <c r="AF2625" i="1" s="1"/>
  <c r="AB2628" i="1"/>
  <c r="AC2627" i="1"/>
  <c r="AD2626" i="1" l="1"/>
  <c r="AF2626" i="1" s="1"/>
  <c r="AE2627" i="1"/>
  <c r="AB2629" i="1"/>
  <c r="AC2628" i="1"/>
  <c r="AE2628" i="1" l="1"/>
  <c r="AD2627" i="1"/>
  <c r="AF2627" i="1" s="1"/>
  <c r="AB2630" i="1"/>
  <c r="AC2629" i="1"/>
  <c r="AE2629" i="1" l="1"/>
  <c r="AB2631" i="1"/>
  <c r="AC2630" i="1"/>
  <c r="AD2628" i="1"/>
  <c r="AF2628" i="1" s="1"/>
  <c r="AE2630" i="1" l="1"/>
  <c r="AB2632" i="1"/>
  <c r="AC2631" i="1"/>
  <c r="AD2629" i="1"/>
  <c r="AF2629" i="1" s="1"/>
  <c r="AE2631" i="1" l="1"/>
  <c r="AB2633" i="1"/>
  <c r="AC2632" i="1"/>
  <c r="AD2630" i="1"/>
  <c r="AF2630" i="1" s="1"/>
  <c r="AD2631" i="1" l="1"/>
  <c r="AF2631" i="1" s="1"/>
  <c r="AE2632" i="1"/>
  <c r="AB2634" i="1"/>
  <c r="AC2633" i="1"/>
  <c r="AE2633" i="1" l="1"/>
  <c r="AD2632" i="1"/>
  <c r="AF2632" i="1" s="1"/>
  <c r="AB2635" i="1"/>
  <c r="AC2634" i="1"/>
  <c r="AD2633" i="1" l="1"/>
  <c r="AF2633" i="1" s="1"/>
  <c r="AE2634" i="1"/>
  <c r="AB2636" i="1"/>
  <c r="AC2635" i="1"/>
  <c r="AE2635" i="1" l="1"/>
  <c r="AD2634" i="1"/>
  <c r="AF2634" i="1" s="1"/>
  <c r="AB2637" i="1"/>
  <c r="AC2636" i="1"/>
  <c r="AD2635" i="1" l="1"/>
  <c r="AF2635" i="1" s="1"/>
  <c r="AE2636" i="1"/>
  <c r="AB2638" i="1"/>
  <c r="AC2637" i="1"/>
  <c r="AD2636" i="1" l="1"/>
  <c r="AF2636" i="1" s="1"/>
  <c r="AE2637" i="1"/>
  <c r="AB2639" i="1"/>
  <c r="AC2638" i="1"/>
  <c r="AD2637" i="1" l="1"/>
  <c r="AF2637" i="1" s="1"/>
  <c r="AE2638" i="1"/>
  <c r="AB2640" i="1"/>
  <c r="AC2639" i="1"/>
  <c r="AD2638" i="1" l="1"/>
  <c r="AF2638" i="1" s="1"/>
  <c r="AE2639" i="1"/>
  <c r="AB2641" i="1"/>
  <c r="AC2640" i="1"/>
  <c r="AE2640" i="1" l="1"/>
  <c r="AD2639" i="1"/>
  <c r="AF2639" i="1" s="1"/>
  <c r="AB2642" i="1"/>
  <c r="AC2641" i="1"/>
  <c r="AD2640" i="1" l="1"/>
  <c r="AF2640" i="1" s="1"/>
  <c r="AE2641" i="1"/>
  <c r="AB2643" i="1"/>
  <c r="AC2642" i="1"/>
  <c r="AE2642" i="1" l="1"/>
  <c r="AD2641" i="1"/>
  <c r="AF2641" i="1" s="1"/>
  <c r="AB2644" i="1"/>
  <c r="AC2643" i="1"/>
  <c r="AE2643" i="1" l="1"/>
  <c r="AB2645" i="1"/>
  <c r="AC2644" i="1"/>
  <c r="AD2642" i="1"/>
  <c r="AF2642" i="1" s="1"/>
  <c r="AD2643" i="1" l="1"/>
  <c r="AF2643" i="1" s="1"/>
  <c r="AE2644" i="1"/>
  <c r="AB2646" i="1"/>
  <c r="AC2645" i="1"/>
  <c r="AE2645" i="1" l="1"/>
  <c r="AD2644" i="1"/>
  <c r="AF2644" i="1" s="1"/>
  <c r="AB2647" i="1"/>
  <c r="AC2646" i="1"/>
  <c r="AD2645" i="1" l="1"/>
  <c r="AF2645" i="1" s="1"/>
  <c r="AE2646" i="1"/>
  <c r="AB2648" i="1"/>
  <c r="AC2647" i="1"/>
  <c r="AE2647" i="1" l="1"/>
  <c r="AD2646" i="1"/>
  <c r="AF2646" i="1" s="1"/>
  <c r="AB2649" i="1"/>
  <c r="AC2648" i="1"/>
  <c r="AD2647" i="1" l="1"/>
  <c r="AF2647" i="1" s="1"/>
  <c r="AE2648" i="1"/>
  <c r="AB2650" i="1"/>
  <c r="AC2649" i="1"/>
  <c r="AD2648" i="1" l="1"/>
  <c r="AF2648" i="1" s="1"/>
  <c r="AE2649" i="1"/>
  <c r="AB2651" i="1"/>
  <c r="AC2650" i="1"/>
  <c r="AD2649" i="1" l="1"/>
  <c r="AF2649" i="1" s="1"/>
  <c r="AE2650" i="1"/>
  <c r="AB2652" i="1"/>
  <c r="AC2651" i="1"/>
  <c r="AD2650" i="1" l="1"/>
  <c r="AF2650" i="1" s="1"/>
  <c r="AE2651" i="1"/>
  <c r="AB2653" i="1"/>
  <c r="AC2652" i="1"/>
  <c r="AE2652" i="1" l="1"/>
  <c r="AD2651" i="1"/>
  <c r="AF2651" i="1" s="1"/>
  <c r="AB2654" i="1"/>
  <c r="AC2653" i="1"/>
  <c r="AD2652" i="1" l="1"/>
  <c r="AF2652" i="1" s="1"/>
  <c r="AE2653" i="1"/>
  <c r="AB2655" i="1"/>
  <c r="AC2654" i="1"/>
  <c r="AE2654" i="1" l="1"/>
  <c r="AD2653" i="1"/>
  <c r="AF2653" i="1" s="1"/>
  <c r="AB2656" i="1"/>
  <c r="AC2655" i="1"/>
  <c r="AE2655" i="1" l="1"/>
  <c r="AB2657" i="1"/>
  <c r="AC2656" i="1"/>
  <c r="AD2654" i="1"/>
  <c r="AF2654" i="1" s="1"/>
  <c r="AD2655" i="1" l="1"/>
  <c r="AF2655" i="1" s="1"/>
  <c r="AE2656" i="1"/>
  <c r="AB2658" i="1"/>
  <c r="AC2657" i="1"/>
  <c r="AE2657" i="1" l="1"/>
  <c r="AD2656" i="1"/>
  <c r="AF2656" i="1" s="1"/>
  <c r="AB2659" i="1"/>
  <c r="AC2658" i="1"/>
  <c r="AD2657" i="1" l="1"/>
  <c r="AF2657" i="1" s="1"/>
  <c r="AE2658" i="1"/>
  <c r="AB2660" i="1"/>
  <c r="AC2659" i="1"/>
  <c r="AE2659" i="1" l="1"/>
  <c r="AD2658" i="1"/>
  <c r="AF2658" i="1" s="1"/>
  <c r="AB2661" i="1"/>
  <c r="AC2660" i="1"/>
  <c r="AD2659" i="1" l="1"/>
  <c r="AF2659" i="1" s="1"/>
  <c r="AE2660" i="1"/>
  <c r="AB2662" i="1"/>
  <c r="AC2661" i="1"/>
  <c r="AD2660" i="1" l="1"/>
  <c r="AF2660" i="1" s="1"/>
  <c r="AE2661" i="1"/>
  <c r="AB2663" i="1"/>
  <c r="AC2662" i="1"/>
  <c r="AD2661" i="1" l="1"/>
  <c r="AF2661" i="1" s="1"/>
  <c r="AE2662" i="1"/>
  <c r="AB2664" i="1"/>
  <c r="AC2663" i="1"/>
  <c r="AD2662" i="1" l="1"/>
  <c r="AF2662" i="1" s="1"/>
  <c r="AE2663" i="1"/>
  <c r="AB2665" i="1"/>
  <c r="AC2664" i="1"/>
  <c r="AE2664" i="1" l="1"/>
  <c r="AD2663" i="1"/>
  <c r="AF2663" i="1" s="1"/>
  <c r="AB2666" i="1"/>
  <c r="AC2665" i="1"/>
  <c r="AD2664" i="1" l="1"/>
  <c r="AF2664" i="1" s="1"/>
  <c r="AE2665" i="1"/>
  <c r="AB2667" i="1"/>
  <c r="AC2666" i="1"/>
  <c r="AE2666" i="1" l="1"/>
  <c r="AD2665" i="1"/>
  <c r="AF2665" i="1" s="1"/>
  <c r="AB2668" i="1"/>
  <c r="AC2667" i="1"/>
  <c r="AE2667" i="1" l="1"/>
  <c r="AB2669" i="1"/>
  <c r="AC2668" i="1"/>
  <c r="AD2666" i="1"/>
  <c r="AF2666" i="1" s="1"/>
  <c r="AD2667" i="1" l="1"/>
  <c r="AF2667" i="1" s="1"/>
  <c r="AE2668" i="1"/>
  <c r="AB2670" i="1"/>
  <c r="AC2669" i="1"/>
  <c r="AE2669" i="1" l="1"/>
  <c r="AD2668" i="1"/>
  <c r="AF2668" i="1" s="1"/>
  <c r="AB2671" i="1"/>
  <c r="AC2670" i="1"/>
  <c r="AD2669" i="1" l="1"/>
  <c r="AF2669" i="1" s="1"/>
  <c r="AE2670" i="1"/>
  <c r="AB2672" i="1"/>
  <c r="AC2671" i="1"/>
  <c r="AE2671" i="1" l="1"/>
  <c r="AD2670" i="1"/>
  <c r="AF2670" i="1" s="1"/>
  <c r="AB2673" i="1"/>
  <c r="AC2672" i="1"/>
  <c r="AD2671" i="1" l="1"/>
  <c r="AF2671" i="1" s="1"/>
  <c r="AE2672" i="1"/>
  <c r="AB2674" i="1"/>
  <c r="AC2673" i="1"/>
  <c r="AD2672" i="1" l="1"/>
  <c r="AF2672" i="1" s="1"/>
  <c r="AE2673" i="1"/>
  <c r="AB2675" i="1"/>
  <c r="AC2674" i="1"/>
  <c r="AD2673" i="1" l="1"/>
  <c r="AF2673" i="1" s="1"/>
  <c r="AE2674" i="1"/>
  <c r="AB2676" i="1"/>
  <c r="AC2675" i="1"/>
  <c r="AD2674" i="1" l="1"/>
  <c r="AF2674" i="1" s="1"/>
  <c r="AE2675" i="1"/>
  <c r="AB2677" i="1"/>
  <c r="AC2676" i="1"/>
  <c r="AE2676" i="1" l="1"/>
  <c r="AD2675" i="1"/>
  <c r="AF2675" i="1" s="1"/>
  <c r="AB2678" i="1"/>
  <c r="AC2677" i="1"/>
  <c r="AD2676" i="1" l="1"/>
  <c r="AF2676" i="1" s="1"/>
  <c r="AE2677" i="1"/>
  <c r="AB2679" i="1"/>
  <c r="AC2678" i="1"/>
  <c r="AE2678" i="1" l="1"/>
  <c r="AD2677" i="1"/>
  <c r="AF2677" i="1" s="1"/>
  <c r="AB2680" i="1"/>
  <c r="AC2679" i="1"/>
  <c r="AE2679" i="1" l="1"/>
  <c r="AB2681" i="1"/>
  <c r="AC2680" i="1"/>
  <c r="AD2678" i="1"/>
  <c r="AF2678" i="1" s="1"/>
  <c r="AD2679" i="1" l="1"/>
  <c r="AF2679" i="1" s="1"/>
  <c r="AE2680" i="1"/>
  <c r="AB2682" i="1"/>
  <c r="AC2681" i="1"/>
  <c r="AE2681" i="1" l="1"/>
  <c r="AD2680" i="1"/>
  <c r="AF2680" i="1" s="1"/>
  <c r="AB2683" i="1"/>
  <c r="AC2682" i="1"/>
  <c r="AD2681" i="1" l="1"/>
  <c r="AF2681" i="1" s="1"/>
  <c r="AE2682" i="1"/>
  <c r="AB2684" i="1"/>
  <c r="AC2683" i="1"/>
  <c r="AE2683" i="1" l="1"/>
  <c r="AD2682" i="1"/>
  <c r="AF2682" i="1" s="1"/>
  <c r="AB2685" i="1"/>
  <c r="AC2684" i="1"/>
  <c r="AD2683" i="1" l="1"/>
  <c r="AF2683" i="1" s="1"/>
  <c r="AE2684" i="1"/>
  <c r="AB2686" i="1"/>
  <c r="AC2685" i="1"/>
  <c r="AD2684" i="1" l="1"/>
  <c r="AF2684" i="1" s="1"/>
  <c r="AE2685" i="1"/>
  <c r="AB2687" i="1"/>
  <c r="AC2686" i="1"/>
  <c r="AD2685" i="1" l="1"/>
  <c r="AF2685" i="1" s="1"/>
  <c r="AE2686" i="1"/>
  <c r="AB2688" i="1"/>
  <c r="AC2687" i="1"/>
  <c r="AD2686" i="1" l="1"/>
  <c r="AF2686" i="1" s="1"/>
  <c r="AE2687" i="1"/>
  <c r="AB2689" i="1"/>
  <c r="AC2688" i="1"/>
  <c r="AE2688" i="1" l="1"/>
  <c r="AD2687" i="1"/>
  <c r="AF2687" i="1" s="1"/>
  <c r="AB2690" i="1"/>
  <c r="AC2689" i="1"/>
  <c r="AD2688" i="1" l="1"/>
  <c r="AF2688" i="1" s="1"/>
  <c r="AE2689" i="1"/>
  <c r="AB2691" i="1"/>
  <c r="AC2690" i="1"/>
  <c r="AE2690" i="1" l="1"/>
  <c r="AD2689" i="1"/>
  <c r="AF2689" i="1" s="1"/>
  <c r="AB2692" i="1"/>
  <c r="AC2691" i="1"/>
  <c r="AE2691" i="1" l="1"/>
  <c r="AB2693" i="1"/>
  <c r="AC2692" i="1"/>
  <c r="AD2690" i="1"/>
  <c r="AF2690" i="1" s="1"/>
  <c r="AD2691" i="1" l="1"/>
  <c r="AF2691" i="1" s="1"/>
  <c r="AE2692" i="1"/>
  <c r="AB2694" i="1"/>
  <c r="AC2693" i="1"/>
  <c r="AE2693" i="1" l="1"/>
  <c r="AD2692" i="1"/>
  <c r="AF2692" i="1" s="1"/>
  <c r="AB2695" i="1"/>
  <c r="AC2694" i="1"/>
  <c r="AD2693" i="1" l="1"/>
  <c r="AF2693" i="1" s="1"/>
  <c r="AE2694" i="1"/>
  <c r="AB2696" i="1"/>
  <c r="AC2695" i="1"/>
  <c r="AE2695" i="1" l="1"/>
  <c r="AD2694" i="1"/>
  <c r="AF2694" i="1" s="1"/>
  <c r="AB2697" i="1"/>
  <c r="AC2696" i="1"/>
  <c r="AD2695" i="1" l="1"/>
  <c r="AF2695" i="1" s="1"/>
  <c r="AE2696" i="1"/>
  <c r="AB2698" i="1"/>
  <c r="AC2697" i="1"/>
  <c r="AD2696" i="1" l="1"/>
  <c r="AF2696" i="1" s="1"/>
  <c r="AE2697" i="1"/>
  <c r="AB2699" i="1"/>
  <c r="AC2698" i="1"/>
  <c r="AD2697" i="1" l="1"/>
  <c r="AF2697" i="1" s="1"/>
  <c r="AE2698" i="1"/>
  <c r="AB2700" i="1"/>
  <c r="AC2699" i="1"/>
  <c r="AD2698" i="1" l="1"/>
  <c r="AF2698" i="1" s="1"/>
  <c r="AE2699" i="1"/>
  <c r="AB2701" i="1"/>
  <c r="AC2700" i="1"/>
  <c r="AE2700" i="1" l="1"/>
  <c r="AD2699" i="1"/>
  <c r="AF2699" i="1" s="1"/>
  <c r="AB2702" i="1"/>
  <c r="AC2701" i="1"/>
  <c r="AD2700" i="1" l="1"/>
  <c r="AF2700" i="1" s="1"/>
  <c r="AE2701" i="1"/>
  <c r="AB2703" i="1"/>
  <c r="AC2702" i="1"/>
  <c r="AE2702" i="1" l="1"/>
  <c r="AD2701" i="1"/>
  <c r="AF2701" i="1" s="1"/>
  <c r="AB2704" i="1"/>
  <c r="AC2703" i="1"/>
  <c r="AE2703" i="1" l="1"/>
  <c r="AB2705" i="1"/>
  <c r="AC2704" i="1"/>
  <c r="AD2702" i="1"/>
  <c r="AF2702" i="1" s="1"/>
  <c r="AD2703" i="1" l="1"/>
  <c r="AF2703" i="1" s="1"/>
  <c r="AE2704" i="1"/>
  <c r="AB2706" i="1"/>
  <c r="AC2705" i="1"/>
  <c r="AE2705" i="1" l="1"/>
  <c r="AD2704" i="1"/>
  <c r="AF2704" i="1" s="1"/>
  <c r="AB2707" i="1"/>
  <c r="AC2706" i="1"/>
  <c r="AD2705" i="1" l="1"/>
  <c r="AF2705" i="1" s="1"/>
  <c r="AE2706" i="1"/>
  <c r="AB2708" i="1"/>
  <c r="AC2707" i="1"/>
  <c r="AE2707" i="1" l="1"/>
  <c r="AD2706" i="1"/>
  <c r="AF2706" i="1" s="1"/>
  <c r="AB2709" i="1"/>
  <c r="AC2708" i="1"/>
  <c r="AD2707" i="1" l="1"/>
  <c r="AF2707" i="1" s="1"/>
  <c r="AE2708" i="1"/>
  <c r="AB2710" i="1"/>
  <c r="AC2709" i="1"/>
  <c r="AD2708" i="1" l="1"/>
  <c r="AF2708" i="1" s="1"/>
  <c r="AE2709" i="1"/>
  <c r="AB2711" i="1"/>
  <c r="AC2710" i="1"/>
  <c r="AE2710" i="1" l="1"/>
  <c r="AD2709" i="1"/>
  <c r="AF2709" i="1" s="1"/>
  <c r="AB2712" i="1"/>
  <c r="AC2711" i="1"/>
  <c r="AD2710" i="1" l="1"/>
  <c r="AF2710" i="1" s="1"/>
  <c r="AE2711" i="1"/>
  <c r="AB2713" i="1"/>
  <c r="AC2712" i="1"/>
  <c r="AE2712" i="1" l="1"/>
  <c r="AD2711" i="1"/>
  <c r="AF2711" i="1" s="1"/>
  <c r="AB2714" i="1"/>
  <c r="AC2713" i="1"/>
  <c r="AD2712" i="1" l="1"/>
  <c r="AF2712" i="1" s="1"/>
  <c r="AE2713" i="1"/>
  <c r="AB2715" i="1"/>
  <c r="AC2714" i="1"/>
  <c r="AE2714" i="1" l="1"/>
  <c r="AD2713" i="1"/>
  <c r="AF2713" i="1" s="1"/>
  <c r="AB2716" i="1"/>
  <c r="AC2715" i="1"/>
  <c r="AE2715" i="1" l="1"/>
  <c r="AB2717" i="1"/>
  <c r="AC2716" i="1"/>
  <c r="AD2714" i="1"/>
  <c r="AF2714" i="1" s="1"/>
  <c r="AD2715" i="1" l="1"/>
  <c r="AF2715" i="1" s="1"/>
  <c r="AE2716" i="1"/>
  <c r="AB2718" i="1"/>
  <c r="AC2717" i="1"/>
  <c r="AE2717" i="1" l="1"/>
  <c r="AD2716" i="1"/>
  <c r="AF2716" i="1" s="1"/>
  <c r="AB2719" i="1"/>
  <c r="AC2718" i="1"/>
  <c r="AD2717" i="1" l="1"/>
  <c r="AF2717" i="1" s="1"/>
  <c r="AE2718" i="1"/>
  <c r="AB2720" i="1"/>
  <c r="AC2719" i="1"/>
  <c r="AE2719" i="1" l="1"/>
  <c r="AD2718" i="1"/>
  <c r="AF2718" i="1" s="1"/>
  <c r="AB2721" i="1"/>
  <c r="AC2720" i="1"/>
  <c r="AD2719" i="1" l="1"/>
  <c r="AF2719" i="1" s="1"/>
  <c r="AE2720" i="1"/>
  <c r="AB2722" i="1"/>
  <c r="AC2721" i="1"/>
  <c r="AD2720" i="1" l="1"/>
  <c r="AF2720" i="1" s="1"/>
  <c r="AE2721" i="1"/>
  <c r="AB2723" i="1"/>
  <c r="AC2722" i="1"/>
  <c r="AE2722" i="1" l="1"/>
  <c r="AD2721" i="1"/>
  <c r="AF2721" i="1" s="1"/>
  <c r="AB2724" i="1"/>
  <c r="AC2723" i="1"/>
  <c r="AD2722" i="1" l="1"/>
  <c r="AF2722" i="1" s="1"/>
  <c r="AE2723" i="1"/>
  <c r="AB2725" i="1"/>
  <c r="AC2724" i="1"/>
  <c r="AE2724" i="1" l="1"/>
  <c r="AD2723" i="1"/>
  <c r="AF2723" i="1" s="1"/>
  <c r="AB2726" i="1"/>
  <c r="AC2725" i="1"/>
  <c r="AE2725" i="1" l="1"/>
  <c r="AB2727" i="1"/>
  <c r="AC2726" i="1"/>
  <c r="AD2724" i="1"/>
  <c r="AF2724" i="1" s="1"/>
  <c r="AE2726" i="1" l="1"/>
  <c r="AB2728" i="1"/>
  <c r="AC2727" i="1"/>
  <c r="AD2725" i="1"/>
  <c r="AF2725" i="1" s="1"/>
  <c r="AD2726" i="1" l="1"/>
  <c r="AF2726" i="1" s="1"/>
  <c r="AE2727" i="1"/>
  <c r="AB2729" i="1"/>
  <c r="AC2728" i="1"/>
  <c r="AD2727" i="1" l="1"/>
  <c r="AF2727" i="1" s="1"/>
  <c r="AE2728" i="1"/>
  <c r="AB2730" i="1"/>
  <c r="AC2729" i="1"/>
  <c r="AE2729" i="1" l="1"/>
  <c r="AD2728" i="1"/>
  <c r="AF2728" i="1" s="1"/>
  <c r="AB2731" i="1"/>
  <c r="AC2730" i="1"/>
  <c r="AD2729" i="1" l="1"/>
  <c r="AF2729" i="1" s="1"/>
  <c r="AE2730" i="1"/>
  <c r="AB2732" i="1"/>
  <c r="AC2731" i="1"/>
  <c r="AE2731" i="1" l="1"/>
  <c r="AD2730" i="1"/>
  <c r="AF2730" i="1" s="1"/>
  <c r="AB2733" i="1"/>
  <c r="AC2732" i="1"/>
  <c r="AD2731" i="1" l="1"/>
  <c r="AF2731" i="1" s="1"/>
  <c r="AE2732" i="1"/>
  <c r="AB2734" i="1"/>
  <c r="AC2733" i="1"/>
  <c r="AD2732" i="1" l="1"/>
  <c r="AF2732" i="1" s="1"/>
  <c r="AE2733" i="1"/>
  <c r="AB2735" i="1"/>
  <c r="AC2734" i="1"/>
  <c r="AD2733" i="1" l="1"/>
  <c r="AF2733" i="1" s="1"/>
  <c r="AE2734" i="1"/>
  <c r="AB2736" i="1"/>
  <c r="AC2735" i="1"/>
  <c r="AD2734" i="1" l="1"/>
  <c r="AF2734" i="1" s="1"/>
  <c r="AE2735" i="1"/>
  <c r="AB2737" i="1"/>
  <c r="AC2736" i="1"/>
  <c r="AD2735" i="1" l="1"/>
  <c r="AF2735" i="1" s="1"/>
  <c r="AE2736" i="1"/>
  <c r="AB2738" i="1"/>
  <c r="AC2737" i="1"/>
  <c r="AD2736" i="1" l="1"/>
  <c r="AF2736" i="1" s="1"/>
  <c r="AE2737" i="1"/>
  <c r="AB2739" i="1"/>
  <c r="AC2738" i="1"/>
  <c r="AE2738" i="1" l="1"/>
  <c r="AD2737" i="1"/>
  <c r="AF2737" i="1" s="1"/>
  <c r="AB2740" i="1"/>
  <c r="AC2739" i="1"/>
  <c r="AE2739" i="1" l="1"/>
  <c r="AB2741" i="1"/>
  <c r="AC2740" i="1"/>
  <c r="AD2738" i="1"/>
  <c r="AF2738" i="1" s="1"/>
  <c r="AD2739" i="1" l="1"/>
  <c r="AF2739" i="1" s="1"/>
  <c r="AE2740" i="1"/>
  <c r="AB2742" i="1"/>
  <c r="AC2741" i="1"/>
  <c r="AD2740" i="1" l="1"/>
  <c r="AF2740" i="1" s="1"/>
  <c r="AE2741" i="1"/>
  <c r="AB2743" i="1"/>
  <c r="AC2742" i="1"/>
  <c r="AD2741" i="1" l="1"/>
  <c r="AF2741" i="1" s="1"/>
  <c r="AE2742" i="1"/>
  <c r="AB2744" i="1"/>
  <c r="AC2743" i="1"/>
  <c r="AE2743" i="1" l="1"/>
  <c r="AD2742" i="1"/>
  <c r="AF2742" i="1" s="1"/>
  <c r="AB2745" i="1"/>
  <c r="AC2744" i="1"/>
  <c r="AD2743" i="1" l="1"/>
  <c r="AF2743" i="1" s="1"/>
  <c r="AE2744" i="1"/>
  <c r="AB2746" i="1"/>
  <c r="AC2745" i="1"/>
  <c r="AD2744" i="1" l="1"/>
  <c r="AF2744" i="1" s="1"/>
  <c r="AE2745" i="1"/>
  <c r="AB2747" i="1"/>
  <c r="AC2746" i="1"/>
  <c r="AD2745" i="1" l="1"/>
  <c r="AF2745" i="1" s="1"/>
  <c r="AE2746" i="1"/>
  <c r="AB2748" i="1"/>
  <c r="AC2747" i="1"/>
  <c r="AD2746" i="1" l="1"/>
  <c r="AF2746" i="1" s="1"/>
  <c r="AE2747" i="1"/>
  <c r="AB2749" i="1"/>
  <c r="AC2748" i="1"/>
  <c r="AE2748" i="1" l="1"/>
  <c r="AD2747" i="1"/>
  <c r="AF2747" i="1" s="1"/>
  <c r="AB2750" i="1"/>
  <c r="AC2749" i="1"/>
  <c r="AD2748" i="1" l="1"/>
  <c r="AF2748" i="1" s="1"/>
  <c r="AE2749" i="1"/>
  <c r="AB2751" i="1"/>
  <c r="AC2750" i="1"/>
  <c r="AE2750" i="1" l="1"/>
  <c r="AD2749" i="1"/>
  <c r="AF2749" i="1" s="1"/>
  <c r="AB2752" i="1"/>
  <c r="AC2751" i="1"/>
  <c r="AE2751" i="1" l="1"/>
  <c r="AB2753" i="1"/>
  <c r="AC2752" i="1"/>
  <c r="AD2750" i="1"/>
  <c r="AF2750" i="1" s="1"/>
  <c r="AD2751" i="1" l="1"/>
  <c r="AF2751" i="1" s="1"/>
  <c r="AE2752" i="1"/>
  <c r="AB2754" i="1"/>
  <c r="AC2753" i="1"/>
  <c r="AE2753" i="1" l="1"/>
  <c r="AD2752" i="1"/>
  <c r="AF2752" i="1" s="1"/>
  <c r="AB2755" i="1"/>
  <c r="AC2754" i="1"/>
  <c r="AD2753" i="1" l="1"/>
  <c r="AF2753" i="1" s="1"/>
  <c r="AB2756" i="1"/>
  <c r="AC2755" i="1"/>
  <c r="AD2754" i="1" l="1"/>
  <c r="AB2757" i="1"/>
  <c r="AC2756" i="1"/>
  <c r="AE2754" i="1" l="1"/>
  <c r="AF2754" i="1"/>
  <c r="AD2755" i="1"/>
  <c r="AB2758" i="1"/>
  <c r="AC2757" i="1"/>
  <c r="AE2755" i="1" l="1"/>
  <c r="AF2755" i="1"/>
  <c r="AD2756" i="1"/>
  <c r="AF2756" i="1" s="1"/>
  <c r="AB2759" i="1"/>
  <c r="AC2758" i="1"/>
  <c r="AD2757" i="1" l="1"/>
  <c r="AF2757" i="1" s="1"/>
  <c r="AE2756" i="1"/>
  <c r="AB2760" i="1"/>
  <c r="AC2759" i="1"/>
  <c r="AD2758" i="1" l="1"/>
  <c r="AF2758" i="1" s="1"/>
  <c r="AE2757" i="1"/>
  <c r="AB2761" i="1"/>
  <c r="AC2760" i="1"/>
  <c r="AE2758" i="1" l="1"/>
  <c r="AD2759" i="1"/>
  <c r="AB2762" i="1"/>
  <c r="AC2761" i="1"/>
  <c r="AE2759" i="1" l="1"/>
  <c r="AF2759" i="1"/>
  <c r="AD2760" i="1"/>
  <c r="AB2763" i="1"/>
  <c r="AC2762" i="1"/>
  <c r="AE2760" i="1" l="1"/>
  <c r="AF2760" i="1"/>
  <c r="AD2761" i="1"/>
  <c r="AB2764" i="1"/>
  <c r="AC2763" i="1"/>
  <c r="AE2761" i="1" l="1"/>
  <c r="AF2761" i="1"/>
  <c r="AB2765" i="1"/>
  <c r="AC2764" i="1"/>
  <c r="AD2762" i="1"/>
  <c r="AE2762" i="1" l="1"/>
  <c r="AF2762" i="1"/>
  <c r="AD2763" i="1"/>
  <c r="AB2766" i="1"/>
  <c r="AC2765" i="1"/>
  <c r="AE2763" i="1" l="1"/>
  <c r="AF2763" i="1"/>
  <c r="AD2764" i="1"/>
  <c r="AB2767" i="1"/>
  <c r="AC2766" i="1"/>
  <c r="AE2764" i="1" l="1"/>
  <c r="AF2764" i="1"/>
  <c r="AD2765" i="1"/>
  <c r="AB2768" i="1"/>
  <c r="AC2767" i="1"/>
  <c r="AE2765" i="1" l="1"/>
  <c r="AF2765" i="1"/>
  <c r="AD2766" i="1"/>
  <c r="AB2769" i="1"/>
  <c r="AC2768" i="1"/>
  <c r="AE2766" i="1" l="1"/>
  <c r="AF2766" i="1"/>
  <c r="AD2767" i="1"/>
  <c r="AB2770" i="1"/>
  <c r="AC2769" i="1"/>
  <c r="AE2767" i="1" l="1"/>
  <c r="AF2767" i="1"/>
  <c r="AD2768" i="1"/>
  <c r="AF2768" i="1" s="1"/>
  <c r="AB2771" i="1"/>
  <c r="AC2770" i="1"/>
  <c r="AD2769" i="1" l="1"/>
  <c r="AF2769" i="1" s="1"/>
  <c r="AE2768" i="1"/>
  <c r="AB2772" i="1"/>
  <c r="AC2771" i="1"/>
  <c r="AD2770" i="1" l="1"/>
  <c r="AF2770" i="1" s="1"/>
  <c r="AE2769" i="1"/>
  <c r="AB2773" i="1"/>
  <c r="AC2772" i="1"/>
  <c r="AE2770" i="1" l="1"/>
  <c r="AD2771" i="1"/>
  <c r="AB2774" i="1"/>
  <c r="AC2773" i="1"/>
  <c r="AE2771" i="1" l="1"/>
  <c r="AF2771" i="1"/>
  <c r="AD2772" i="1"/>
  <c r="AB2775" i="1"/>
  <c r="AC2774" i="1"/>
  <c r="AE2772" i="1" l="1"/>
  <c r="AF2772" i="1"/>
  <c r="AD2773" i="1"/>
  <c r="AB2776" i="1"/>
  <c r="AC2775" i="1"/>
  <c r="AE2773" i="1" l="1"/>
  <c r="AF2773" i="1"/>
  <c r="AB2777" i="1"/>
  <c r="AC2776" i="1"/>
  <c r="AD2774" i="1"/>
  <c r="AE2774" i="1" l="1"/>
  <c r="AF2774" i="1"/>
  <c r="AD2775" i="1"/>
  <c r="AB2778" i="1"/>
  <c r="AC2777" i="1"/>
  <c r="AE2775" i="1" l="1"/>
  <c r="AF2775" i="1"/>
  <c r="AD2776" i="1"/>
  <c r="AB2779" i="1"/>
  <c r="AC2778" i="1"/>
  <c r="AE2776" i="1" l="1"/>
  <c r="AF2776" i="1"/>
  <c r="AD2777" i="1"/>
  <c r="AB2780" i="1"/>
  <c r="AC2779" i="1"/>
  <c r="AE2777" i="1" l="1"/>
  <c r="AF2777" i="1"/>
  <c r="AD2778" i="1"/>
  <c r="AB2781" i="1"/>
  <c r="AC2780" i="1"/>
  <c r="AE2778" i="1" l="1"/>
  <c r="AF2778" i="1"/>
  <c r="AD2779" i="1"/>
  <c r="AB2782" i="1"/>
  <c r="AC2781" i="1"/>
  <c r="AE2779" i="1" l="1"/>
  <c r="AF2779" i="1"/>
  <c r="AD2780" i="1"/>
  <c r="AF2780" i="1" s="1"/>
  <c r="AB2783" i="1"/>
  <c r="AC2782" i="1"/>
  <c r="AD2781" i="1" l="1"/>
  <c r="AF2781" i="1" s="1"/>
  <c r="AE2780" i="1"/>
  <c r="AB2784" i="1"/>
  <c r="AC2783" i="1"/>
  <c r="AD2782" i="1" l="1"/>
  <c r="AE2781" i="1"/>
  <c r="AB2785" i="1"/>
  <c r="AC2784" i="1"/>
  <c r="AE2782" i="1" l="1"/>
  <c r="AF2782" i="1"/>
  <c r="AD2783" i="1"/>
  <c r="AB2786" i="1"/>
  <c r="AC2785" i="1"/>
  <c r="AE2783" i="1" l="1"/>
  <c r="AF2783" i="1"/>
  <c r="AD2784" i="1"/>
  <c r="AB2787" i="1"/>
  <c r="AC2786" i="1"/>
  <c r="AE2784" i="1" l="1"/>
  <c r="AF2784" i="1"/>
  <c r="AD2785" i="1"/>
  <c r="AB2788" i="1"/>
  <c r="AC2787" i="1"/>
  <c r="AE2785" i="1" l="1"/>
  <c r="AF2785" i="1"/>
  <c r="AB2789" i="1"/>
  <c r="AC2788" i="1"/>
  <c r="AD2786" i="1"/>
  <c r="AE2786" i="1" l="1"/>
  <c r="AF2786" i="1"/>
  <c r="AD2787" i="1"/>
  <c r="AB2790" i="1"/>
  <c r="AC2789" i="1"/>
  <c r="AE2787" i="1" l="1"/>
  <c r="AF2787" i="1"/>
  <c r="AD2788" i="1"/>
  <c r="AB2791" i="1"/>
  <c r="AC2790" i="1"/>
  <c r="AE2788" i="1" l="1"/>
  <c r="AF2788" i="1"/>
  <c r="AD2789" i="1"/>
  <c r="AB2792" i="1"/>
  <c r="AC2791" i="1"/>
  <c r="AE2789" i="1" l="1"/>
  <c r="AF2789" i="1"/>
  <c r="AD2790" i="1"/>
  <c r="AB2793" i="1"/>
  <c r="AC2792" i="1"/>
  <c r="AE2790" i="1" l="1"/>
  <c r="AF2790" i="1"/>
  <c r="AD2791" i="1"/>
  <c r="AB2794" i="1"/>
  <c r="AC2793" i="1"/>
  <c r="AE2791" i="1" l="1"/>
  <c r="AF2791" i="1"/>
  <c r="AD2792" i="1"/>
  <c r="AF2792" i="1" s="1"/>
  <c r="AB2795" i="1"/>
  <c r="AC2794" i="1"/>
  <c r="AD2793" i="1" l="1"/>
  <c r="AF2793" i="1" s="1"/>
  <c r="AE2792" i="1"/>
  <c r="AB2796" i="1"/>
  <c r="AC2795" i="1"/>
  <c r="AD2794" i="1" l="1"/>
  <c r="AF2794" i="1" s="1"/>
  <c r="AE2793" i="1"/>
  <c r="AB2797" i="1"/>
  <c r="AC2796" i="1"/>
  <c r="AE2794" i="1" l="1"/>
  <c r="AD2795" i="1"/>
  <c r="AB2798" i="1"/>
  <c r="AC2797" i="1"/>
  <c r="AE2795" i="1" l="1"/>
  <c r="AF2795" i="1"/>
  <c r="AD2796" i="1"/>
  <c r="AB2799" i="1"/>
  <c r="AC2798" i="1"/>
  <c r="AE2796" i="1" l="1"/>
  <c r="AF2796" i="1"/>
  <c r="AD2797" i="1"/>
  <c r="AB2800" i="1"/>
  <c r="AC2799" i="1"/>
  <c r="AE2797" i="1" l="1"/>
  <c r="AF2797" i="1"/>
  <c r="AB2801" i="1"/>
  <c r="AC2800" i="1"/>
  <c r="AD2798" i="1"/>
  <c r="AE2798" i="1" l="1"/>
  <c r="AF2798" i="1"/>
  <c r="AD2799" i="1"/>
  <c r="AB2802" i="1"/>
  <c r="AC2801" i="1"/>
  <c r="AE2799" i="1" l="1"/>
  <c r="AF2799" i="1"/>
  <c r="AD2800" i="1"/>
  <c r="AB2803" i="1"/>
  <c r="AC2802" i="1"/>
  <c r="AE2800" i="1" l="1"/>
  <c r="AF2800" i="1"/>
  <c r="AD2801" i="1"/>
  <c r="AB2804" i="1"/>
  <c r="AC2803" i="1"/>
  <c r="AE2801" i="1" l="1"/>
  <c r="AF2801" i="1"/>
  <c r="AD2802" i="1"/>
  <c r="AB2805" i="1"/>
  <c r="AC2804" i="1"/>
  <c r="AE2802" i="1" l="1"/>
  <c r="AF2802" i="1"/>
  <c r="AD2803" i="1"/>
  <c r="AB2806" i="1"/>
  <c r="AC2805" i="1"/>
  <c r="AE2803" i="1" l="1"/>
  <c r="AF2803" i="1"/>
  <c r="AD2804" i="1"/>
  <c r="AF2804" i="1" s="1"/>
  <c r="AB2807" i="1"/>
  <c r="AC2806" i="1"/>
  <c r="AD2805" i="1" l="1"/>
  <c r="AF2805" i="1" s="1"/>
  <c r="AE2804" i="1"/>
  <c r="AB2808" i="1"/>
  <c r="AC2807" i="1"/>
  <c r="AD2806" i="1" l="1"/>
  <c r="AF2806" i="1" s="1"/>
  <c r="AE2805" i="1"/>
  <c r="AB2809" i="1"/>
  <c r="AC2808" i="1"/>
  <c r="AE2806" i="1" l="1"/>
  <c r="AD2807" i="1"/>
  <c r="AB2810" i="1"/>
  <c r="AC2809" i="1"/>
  <c r="AE2807" i="1" l="1"/>
  <c r="AF2807" i="1"/>
  <c r="AD2808" i="1"/>
  <c r="AB2811" i="1"/>
  <c r="AC2810" i="1"/>
  <c r="AE2808" i="1" l="1"/>
  <c r="AF2808" i="1"/>
  <c r="AD2809" i="1"/>
  <c r="AB2812" i="1"/>
  <c r="AC2811" i="1"/>
  <c r="AE2809" i="1" l="1"/>
  <c r="AF2809" i="1"/>
  <c r="AB2813" i="1"/>
  <c r="AC2812" i="1"/>
  <c r="AD2810" i="1"/>
  <c r="AE2810" i="1" l="1"/>
  <c r="AF2810" i="1"/>
  <c r="AD2811" i="1"/>
  <c r="AB2814" i="1"/>
  <c r="AC2813" i="1"/>
  <c r="AE2811" i="1" l="1"/>
  <c r="AF2811" i="1"/>
  <c r="AD2812" i="1"/>
  <c r="AB2815" i="1"/>
  <c r="AC2814" i="1"/>
  <c r="AE2812" i="1" l="1"/>
  <c r="AF2812" i="1"/>
  <c r="AD2813" i="1"/>
  <c r="AB2816" i="1"/>
  <c r="AC2815" i="1"/>
  <c r="AE2813" i="1" l="1"/>
  <c r="AF2813" i="1"/>
  <c r="AD2814" i="1"/>
  <c r="AB2817" i="1"/>
  <c r="AC2816" i="1"/>
  <c r="AE2814" i="1" l="1"/>
  <c r="AF2814" i="1"/>
  <c r="AD2815" i="1"/>
  <c r="AB2818" i="1"/>
  <c r="AC2817" i="1"/>
  <c r="AE2815" i="1" l="1"/>
  <c r="AF2815" i="1"/>
  <c r="AD2816" i="1"/>
  <c r="AF2816" i="1" s="1"/>
  <c r="AB2819" i="1"/>
  <c r="AC2818" i="1"/>
  <c r="AD2817" i="1" l="1"/>
  <c r="AF2817" i="1" s="1"/>
  <c r="AE2816" i="1"/>
  <c r="AB2820" i="1"/>
  <c r="AC2819" i="1"/>
  <c r="AD2818" i="1" l="1"/>
  <c r="AF2818" i="1" s="1"/>
  <c r="AE2817" i="1"/>
  <c r="AB2821" i="1"/>
  <c r="AC2820" i="1"/>
  <c r="AE2818" i="1" l="1"/>
  <c r="AD2819" i="1"/>
  <c r="AB2822" i="1"/>
  <c r="AC2821" i="1"/>
  <c r="AE2819" i="1" l="1"/>
  <c r="AF2819" i="1"/>
  <c r="AD2820" i="1"/>
  <c r="AB2823" i="1"/>
  <c r="AC2822" i="1"/>
  <c r="AE2820" i="1" l="1"/>
  <c r="AF2820" i="1"/>
  <c r="AD2821" i="1"/>
  <c r="AB2824" i="1"/>
  <c r="AC2823" i="1"/>
  <c r="AE2821" i="1" l="1"/>
  <c r="AF2821" i="1"/>
  <c r="AB2825" i="1"/>
  <c r="AC2824" i="1"/>
  <c r="AD2822" i="1"/>
  <c r="AE2822" i="1" l="1"/>
  <c r="AF2822" i="1"/>
  <c r="AD2823" i="1"/>
  <c r="AB2826" i="1"/>
  <c r="AC2825" i="1"/>
  <c r="AE2823" i="1" l="1"/>
  <c r="AF2823" i="1"/>
  <c r="AD2824" i="1"/>
  <c r="AB2827" i="1"/>
  <c r="AC2826" i="1"/>
  <c r="AE2824" i="1" l="1"/>
  <c r="AF2824" i="1"/>
  <c r="AD2825" i="1"/>
  <c r="AB2828" i="1"/>
  <c r="AC2827" i="1"/>
  <c r="AE2825" i="1" l="1"/>
  <c r="AF2825" i="1"/>
  <c r="AD2826" i="1"/>
  <c r="AB2829" i="1"/>
  <c r="AC2828" i="1"/>
  <c r="AE2826" i="1" l="1"/>
  <c r="AF2826" i="1"/>
  <c r="AD2827" i="1"/>
  <c r="AB2830" i="1"/>
  <c r="AC2829" i="1"/>
  <c r="AE2827" i="1" l="1"/>
  <c r="AF2827" i="1"/>
  <c r="AD2828" i="1"/>
  <c r="AF2828" i="1" s="1"/>
  <c r="AB2831" i="1"/>
  <c r="AC2830" i="1"/>
  <c r="AD2829" i="1" l="1"/>
  <c r="AF2829" i="1" s="1"/>
  <c r="AE2828" i="1"/>
  <c r="AB2832" i="1"/>
  <c r="AC2831" i="1"/>
  <c r="AD2830" i="1" l="1"/>
  <c r="AF2830" i="1" s="1"/>
  <c r="AE2829" i="1"/>
  <c r="AB2833" i="1"/>
  <c r="AC2832" i="1"/>
  <c r="AE2830" i="1" l="1"/>
  <c r="AD2831" i="1"/>
  <c r="AB2834" i="1"/>
  <c r="AC2833" i="1"/>
  <c r="AE2831" i="1" l="1"/>
  <c r="AF2831" i="1"/>
  <c r="AD2832" i="1"/>
  <c r="AB2835" i="1"/>
  <c r="AC2834" i="1"/>
  <c r="AE2832" i="1" l="1"/>
  <c r="AF2832" i="1"/>
  <c r="AD2833" i="1"/>
  <c r="AB2836" i="1"/>
  <c r="AC2835" i="1"/>
  <c r="AE2833" i="1" l="1"/>
  <c r="AF2833" i="1"/>
  <c r="AB2837" i="1"/>
  <c r="AC2836" i="1"/>
  <c r="AD2834" i="1"/>
  <c r="AE2834" i="1" l="1"/>
  <c r="AF2834" i="1"/>
  <c r="AD2835" i="1"/>
  <c r="AB2838" i="1"/>
  <c r="AC2837" i="1"/>
  <c r="AE2835" i="1" l="1"/>
  <c r="AF2835" i="1"/>
  <c r="AD2836" i="1"/>
  <c r="AB2839" i="1"/>
  <c r="AC2838" i="1"/>
  <c r="AE2836" i="1" l="1"/>
  <c r="AF2836" i="1"/>
  <c r="AD2837" i="1"/>
  <c r="AB2840" i="1"/>
  <c r="AC2839" i="1"/>
  <c r="AE2837" i="1" l="1"/>
  <c r="AF2837" i="1"/>
  <c r="AD2838" i="1"/>
  <c r="AB2841" i="1"/>
  <c r="AC2840" i="1"/>
  <c r="AE2838" i="1" l="1"/>
  <c r="AF2838" i="1"/>
  <c r="AD2839" i="1"/>
  <c r="AB2842" i="1"/>
  <c r="AC2841" i="1"/>
  <c r="AE2839" i="1" l="1"/>
  <c r="AF2839" i="1"/>
  <c r="AD2840" i="1"/>
  <c r="AF2840" i="1" s="1"/>
  <c r="AB2843" i="1"/>
  <c r="AC2842" i="1"/>
  <c r="AD2841" i="1" l="1"/>
  <c r="AF2841" i="1" s="1"/>
  <c r="AE2840" i="1"/>
  <c r="AB2844" i="1"/>
  <c r="AC2843" i="1"/>
  <c r="AD2842" i="1" l="1"/>
  <c r="AF2842" i="1" s="1"/>
  <c r="AE2841" i="1"/>
  <c r="AB2845" i="1"/>
  <c r="AC2844" i="1"/>
  <c r="AE2842" i="1" l="1"/>
  <c r="AD2843" i="1"/>
  <c r="AB2846" i="1"/>
  <c r="AC2845" i="1"/>
  <c r="AE2843" i="1" l="1"/>
  <c r="AF2843" i="1"/>
  <c r="AD2844" i="1"/>
  <c r="AB2847" i="1"/>
  <c r="AC2846" i="1"/>
  <c r="AE2844" i="1" l="1"/>
  <c r="AF2844" i="1"/>
  <c r="AD2845" i="1"/>
  <c r="AB2848" i="1"/>
  <c r="AC2847" i="1"/>
  <c r="AE2845" i="1" l="1"/>
  <c r="AF2845" i="1"/>
  <c r="AB2849" i="1"/>
  <c r="AC2848" i="1"/>
  <c r="AD2846" i="1"/>
  <c r="AE2846" i="1" l="1"/>
  <c r="AF2846" i="1"/>
  <c r="AD2847" i="1"/>
  <c r="AB2850" i="1"/>
  <c r="AC2849" i="1"/>
  <c r="AE2847" i="1" l="1"/>
  <c r="AF2847" i="1"/>
  <c r="AD2848" i="1"/>
  <c r="AB2851" i="1"/>
  <c r="AC2850" i="1"/>
  <c r="AE2848" i="1" l="1"/>
  <c r="AF2848" i="1"/>
  <c r="AD2849" i="1"/>
  <c r="AB2852" i="1"/>
  <c r="AC2851" i="1"/>
  <c r="AE2849" i="1" l="1"/>
  <c r="AF2849" i="1"/>
  <c r="AD2850" i="1"/>
  <c r="AB2853" i="1"/>
  <c r="AC2852" i="1"/>
  <c r="AE2850" i="1" l="1"/>
  <c r="AF2850" i="1"/>
  <c r="AD2851" i="1"/>
  <c r="AB2854" i="1"/>
  <c r="AC2853" i="1"/>
  <c r="AE2851" i="1" l="1"/>
  <c r="AF2851" i="1"/>
  <c r="AD2852" i="1"/>
  <c r="AF2852" i="1" s="1"/>
  <c r="AB2855" i="1"/>
  <c r="AC2854" i="1"/>
  <c r="AE2852" i="1" l="1"/>
  <c r="AD2853" i="1"/>
  <c r="AB2856" i="1"/>
  <c r="AC2855" i="1"/>
  <c r="AE2853" i="1" l="1"/>
  <c r="AF2853" i="1"/>
  <c r="AD2854" i="1"/>
  <c r="AB2857" i="1"/>
  <c r="AC2856" i="1"/>
  <c r="AE2854" i="1" l="1"/>
  <c r="AF2854" i="1"/>
  <c r="AD2855" i="1"/>
  <c r="AB2858" i="1"/>
  <c r="AC2857" i="1"/>
  <c r="AE2855" i="1" l="1"/>
  <c r="AF2855" i="1"/>
  <c r="AD2856" i="1"/>
  <c r="AB2859" i="1"/>
  <c r="AC2858" i="1"/>
  <c r="AE2856" i="1" l="1"/>
  <c r="AF2856" i="1"/>
  <c r="AD2857" i="1"/>
  <c r="AB2860" i="1"/>
  <c r="AC2859" i="1"/>
  <c r="AE2857" i="1" l="1"/>
  <c r="AF2857" i="1"/>
  <c r="AB2861" i="1"/>
  <c r="AC2860" i="1"/>
  <c r="AD2858" i="1"/>
  <c r="AE2858" i="1" l="1"/>
  <c r="AF2858" i="1"/>
  <c r="AD2859" i="1"/>
  <c r="AB2862" i="1"/>
  <c r="AC2861" i="1"/>
  <c r="AE2859" i="1" l="1"/>
  <c r="AF2859" i="1"/>
  <c r="AD2860" i="1"/>
  <c r="AB2863" i="1"/>
  <c r="AC2862" i="1"/>
  <c r="AE2860" i="1" l="1"/>
  <c r="AF2860" i="1"/>
  <c r="AD2861" i="1"/>
  <c r="AB2864" i="1"/>
  <c r="AC2863" i="1"/>
  <c r="AE2861" i="1" l="1"/>
  <c r="AF2861" i="1"/>
  <c r="AD2862" i="1"/>
  <c r="AB2865" i="1"/>
  <c r="AC2864" i="1"/>
  <c r="AE2862" i="1" l="1"/>
  <c r="AF2862" i="1"/>
  <c r="AD2863" i="1"/>
  <c r="AB2866" i="1"/>
  <c r="AC2865" i="1"/>
  <c r="AE2863" i="1" l="1"/>
  <c r="AF2863" i="1"/>
  <c r="AD2864" i="1"/>
  <c r="AF2864" i="1" s="1"/>
  <c r="AB2867" i="1"/>
  <c r="AC2866" i="1"/>
  <c r="AE2864" i="1" l="1"/>
  <c r="AD2865" i="1"/>
  <c r="AB2868" i="1"/>
  <c r="AC2867" i="1"/>
  <c r="AE2865" i="1" l="1"/>
  <c r="AF2865" i="1"/>
  <c r="AD2866" i="1"/>
  <c r="AB2869" i="1"/>
  <c r="AC2868" i="1"/>
  <c r="AE2866" i="1" l="1"/>
  <c r="AF2866" i="1"/>
  <c r="AD2867" i="1"/>
  <c r="AB2870" i="1"/>
  <c r="AC2869" i="1"/>
  <c r="AE2867" i="1" l="1"/>
  <c r="AF2867" i="1"/>
  <c r="AD2868" i="1"/>
  <c r="AB2871" i="1"/>
  <c r="AC2870" i="1"/>
  <c r="AE2868" i="1" l="1"/>
  <c r="AF2868" i="1"/>
  <c r="AD2869" i="1"/>
  <c r="AB2872" i="1"/>
  <c r="AC2871" i="1"/>
  <c r="AE2869" i="1" l="1"/>
  <c r="AF2869" i="1"/>
  <c r="AB2873" i="1"/>
  <c r="AC2872" i="1"/>
  <c r="AD2870" i="1"/>
  <c r="AE2870" i="1" l="1"/>
  <c r="AF2870" i="1"/>
  <c r="AD2871" i="1"/>
  <c r="AB2874" i="1"/>
  <c r="AC2873" i="1"/>
  <c r="AE2871" i="1" l="1"/>
  <c r="AF2871" i="1"/>
  <c r="AD2872" i="1"/>
  <c r="AB2875" i="1"/>
  <c r="AC2874" i="1"/>
  <c r="AE2872" i="1" l="1"/>
  <c r="AF2872" i="1"/>
  <c r="AD2873" i="1"/>
  <c r="AB2876" i="1"/>
  <c r="AC2875" i="1"/>
  <c r="AE2873" i="1" l="1"/>
  <c r="AF2873" i="1"/>
  <c r="AD2874" i="1"/>
  <c r="AB2877" i="1"/>
  <c r="AC2876" i="1"/>
  <c r="AE2874" i="1" l="1"/>
  <c r="AF2874" i="1"/>
  <c r="AD2875" i="1"/>
  <c r="AB2878" i="1"/>
  <c r="AC2877" i="1"/>
  <c r="AE2875" i="1" l="1"/>
  <c r="AF2875" i="1"/>
  <c r="AD2876" i="1"/>
  <c r="AF2876" i="1" s="1"/>
  <c r="AB2879" i="1"/>
  <c r="AC2878" i="1"/>
  <c r="AE2876" i="1" l="1"/>
  <c r="AD2877" i="1"/>
  <c r="AB2880" i="1"/>
  <c r="AC2879" i="1"/>
  <c r="AE2877" i="1" l="1"/>
  <c r="AF2877" i="1"/>
  <c r="AD2878" i="1"/>
  <c r="AB2881" i="1"/>
  <c r="AC2880" i="1"/>
  <c r="AE2878" i="1" l="1"/>
  <c r="AF2878" i="1"/>
  <c r="AD2879" i="1"/>
  <c r="AB2882" i="1"/>
  <c r="AC2881" i="1"/>
  <c r="AE2879" i="1" l="1"/>
  <c r="AF2879" i="1"/>
  <c r="AD2880" i="1"/>
  <c r="AB2883" i="1"/>
  <c r="AC2882" i="1"/>
  <c r="AE2880" i="1" l="1"/>
  <c r="AF2880" i="1"/>
  <c r="AD2881" i="1"/>
  <c r="AB2884" i="1"/>
  <c r="AC2883" i="1"/>
  <c r="AE2881" i="1" l="1"/>
  <c r="AF2881" i="1"/>
  <c r="AB2885" i="1"/>
  <c r="AC2884" i="1"/>
  <c r="AD2882" i="1"/>
  <c r="AE2882" i="1" l="1"/>
  <c r="AF2882" i="1"/>
  <c r="AD2883" i="1"/>
  <c r="AB2886" i="1"/>
  <c r="AC2885" i="1"/>
  <c r="AE2883" i="1" l="1"/>
  <c r="AF2883" i="1"/>
  <c r="AD2884" i="1"/>
  <c r="AB2887" i="1"/>
  <c r="AC2886" i="1"/>
  <c r="AE2884" i="1" l="1"/>
  <c r="AF2884" i="1"/>
  <c r="AD2885" i="1"/>
  <c r="AB2888" i="1"/>
  <c r="AC2887" i="1"/>
  <c r="AE2885" i="1" l="1"/>
  <c r="AF2885" i="1"/>
  <c r="AD2886" i="1"/>
  <c r="AB2889" i="1"/>
  <c r="AC2888" i="1"/>
  <c r="AE2886" i="1" l="1"/>
  <c r="AF2886" i="1"/>
  <c r="AD2887" i="1"/>
  <c r="AB2890" i="1"/>
  <c r="AC2889" i="1"/>
  <c r="AE2887" i="1" l="1"/>
  <c r="AF2887" i="1"/>
  <c r="AD2888" i="1"/>
  <c r="AF2888" i="1" s="1"/>
  <c r="AB2891" i="1"/>
  <c r="AC2890" i="1"/>
  <c r="AD2889" i="1" l="1"/>
  <c r="AF2889" i="1" s="1"/>
  <c r="AE2888" i="1"/>
  <c r="AB2892" i="1"/>
  <c r="AC2891" i="1"/>
  <c r="AD2890" i="1" l="1"/>
  <c r="AF2890" i="1" s="1"/>
  <c r="AE2889" i="1"/>
  <c r="AB2893" i="1"/>
  <c r="AC2892" i="1"/>
  <c r="AE2890" i="1" l="1"/>
  <c r="AD2891" i="1"/>
  <c r="AB2894" i="1"/>
  <c r="AC2893" i="1"/>
  <c r="AE2891" i="1" l="1"/>
  <c r="AF2891" i="1"/>
  <c r="AD2892" i="1"/>
  <c r="AB2895" i="1"/>
  <c r="AC2894" i="1"/>
  <c r="AE2892" i="1" l="1"/>
  <c r="AF2892" i="1"/>
  <c r="AD2893" i="1"/>
  <c r="AB2896" i="1"/>
  <c r="AC2895" i="1"/>
  <c r="AE2893" i="1" l="1"/>
  <c r="AF2893" i="1"/>
  <c r="AB2897" i="1"/>
  <c r="AC2896" i="1"/>
  <c r="AD2894" i="1"/>
  <c r="AE2894" i="1" l="1"/>
  <c r="AF2894" i="1"/>
  <c r="AD2895" i="1"/>
  <c r="AB2898" i="1"/>
  <c r="AC2897" i="1"/>
  <c r="AE2895" i="1" l="1"/>
  <c r="AF2895" i="1"/>
  <c r="AD2896" i="1"/>
  <c r="AB2899" i="1"/>
  <c r="AC2898" i="1"/>
  <c r="AE2896" i="1" l="1"/>
  <c r="AF2896" i="1"/>
  <c r="AD2897" i="1"/>
  <c r="AB2900" i="1"/>
  <c r="AC2899" i="1"/>
  <c r="AE2897" i="1" l="1"/>
  <c r="AF2897" i="1"/>
  <c r="AD2898" i="1"/>
  <c r="AB2901" i="1"/>
  <c r="AC2900" i="1"/>
  <c r="AE2898" i="1" l="1"/>
  <c r="AF2898" i="1"/>
  <c r="AD2899" i="1"/>
  <c r="AB2902" i="1"/>
  <c r="AC2901" i="1"/>
  <c r="AE2899" i="1" l="1"/>
  <c r="AF2899" i="1"/>
  <c r="AD2900" i="1"/>
  <c r="AF2900" i="1" s="1"/>
  <c r="AB2903" i="1"/>
  <c r="AC2902" i="1"/>
  <c r="AD2901" i="1" l="1"/>
  <c r="AF2901" i="1" s="1"/>
  <c r="AE2900" i="1"/>
  <c r="AB2904" i="1"/>
  <c r="AC2903" i="1"/>
  <c r="AD2902" i="1" l="1"/>
  <c r="AF2902" i="1" s="1"/>
  <c r="AE2901" i="1"/>
  <c r="AB2905" i="1"/>
  <c r="AC2904" i="1"/>
  <c r="AE2902" i="1" l="1"/>
  <c r="AD2903" i="1"/>
  <c r="AB2906" i="1"/>
  <c r="AC2905" i="1"/>
  <c r="AE2903" i="1" l="1"/>
  <c r="AF2903" i="1"/>
  <c r="AD2904" i="1"/>
  <c r="AB2907" i="1"/>
  <c r="AC2906" i="1"/>
  <c r="AE2904" i="1" l="1"/>
  <c r="AF2904" i="1"/>
  <c r="AD2905" i="1"/>
  <c r="AB2908" i="1"/>
  <c r="AC2907" i="1"/>
  <c r="AE2905" i="1" l="1"/>
  <c r="AF2905" i="1"/>
  <c r="AB2909" i="1"/>
  <c r="AC2908" i="1"/>
  <c r="AD2906" i="1"/>
  <c r="AE2906" i="1" l="1"/>
  <c r="AF2906" i="1"/>
  <c r="AD2907" i="1"/>
  <c r="AB2910" i="1"/>
  <c r="AC2909" i="1"/>
  <c r="AE2907" i="1" l="1"/>
  <c r="AF2907" i="1"/>
  <c r="AD2908" i="1"/>
  <c r="AB2911" i="1"/>
  <c r="AC2910" i="1"/>
  <c r="AE2908" i="1" l="1"/>
  <c r="AF2908" i="1"/>
  <c r="AD2909" i="1"/>
  <c r="AB2912" i="1"/>
  <c r="AC2911" i="1"/>
  <c r="AE2909" i="1" l="1"/>
  <c r="AF2909" i="1"/>
  <c r="AD2910" i="1"/>
  <c r="AB2913" i="1"/>
  <c r="AC2912" i="1"/>
  <c r="AE2910" i="1" l="1"/>
  <c r="AF2910" i="1"/>
  <c r="AD2911" i="1"/>
  <c r="AB2914" i="1"/>
  <c r="AC2913" i="1"/>
  <c r="AE2911" i="1" l="1"/>
  <c r="AF2911" i="1"/>
  <c r="AD2912" i="1"/>
  <c r="AF2912" i="1" s="1"/>
  <c r="AB2915" i="1"/>
  <c r="AC2914" i="1"/>
  <c r="AD2913" i="1" l="1"/>
  <c r="AF2913" i="1" s="1"/>
  <c r="AE2912" i="1"/>
  <c r="AB2916" i="1"/>
  <c r="AC2915" i="1"/>
  <c r="AD2914" i="1" l="1"/>
  <c r="AF2914" i="1" s="1"/>
  <c r="AE2913" i="1"/>
  <c r="AB2917" i="1"/>
  <c r="AC2916" i="1"/>
  <c r="AE2914" i="1" l="1"/>
  <c r="AD2915" i="1"/>
  <c r="AB2918" i="1"/>
  <c r="AC2917" i="1"/>
  <c r="AE2915" i="1" l="1"/>
  <c r="AF2915" i="1"/>
  <c r="AD2916" i="1"/>
  <c r="AB2919" i="1"/>
  <c r="AC2918" i="1"/>
  <c r="AE2916" i="1" l="1"/>
  <c r="AF2916" i="1"/>
  <c r="AD2917" i="1"/>
  <c r="AB2920" i="1"/>
  <c r="AC2919" i="1"/>
  <c r="AE2917" i="1" l="1"/>
  <c r="AF2917" i="1"/>
  <c r="AB2921" i="1"/>
  <c r="AC2920" i="1"/>
  <c r="AD2918" i="1"/>
  <c r="AE2918" i="1" l="1"/>
  <c r="AF2918" i="1"/>
  <c r="AD2919" i="1"/>
  <c r="AB2922" i="1"/>
  <c r="AC2921" i="1"/>
  <c r="AE2919" i="1" l="1"/>
  <c r="AF2919" i="1"/>
  <c r="AD2920" i="1"/>
  <c r="AB2923" i="1"/>
  <c r="AC2922" i="1"/>
  <c r="AE2920" i="1" l="1"/>
  <c r="AF2920" i="1"/>
  <c r="AD2921" i="1"/>
  <c r="AB2924" i="1"/>
  <c r="AC2923" i="1"/>
  <c r="AE2921" i="1" l="1"/>
  <c r="AF2921" i="1"/>
  <c r="AD2922" i="1"/>
  <c r="AB2925" i="1"/>
  <c r="AC2924" i="1"/>
  <c r="AE2922" i="1" l="1"/>
  <c r="AF2922" i="1"/>
  <c r="AD2923" i="1"/>
  <c r="AB2926" i="1"/>
  <c r="AC2925" i="1"/>
  <c r="AE2923" i="1" l="1"/>
  <c r="AF2923" i="1"/>
  <c r="AD2924" i="1"/>
  <c r="AF2924" i="1" s="1"/>
  <c r="AB2927" i="1"/>
  <c r="AC2926" i="1"/>
  <c r="AE2924" i="1" l="1"/>
  <c r="AD2925" i="1"/>
  <c r="AB2928" i="1"/>
  <c r="AC2927" i="1"/>
  <c r="AE2925" i="1" l="1"/>
  <c r="AF2925" i="1"/>
  <c r="AD2926" i="1"/>
  <c r="AB2929" i="1"/>
  <c r="AC2928" i="1"/>
  <c r="AE2926" i="1" l="1"/>
  <c r="AF2926" i="1"/>
  <c r="AD2927" i="1"/>
  <c r="AB2930" i="1"/>
  <c r="AC2929" i="1"/>
  <c r="AE2927" i="1" l="1"/>
  <c r="AF2927" i="1"/>
  <c r="AD2928" i="1"/>
  <c r="AB2931" i="1"/>
  <c r="AC2930" i="1"/>
  <c r="AE2928" i="1" l="1"/>
  <c r="AF2928" i="1"/>
  <c r="AD2929" i="1"/>
  <c r="AB2932" i="1"/>
  <c r="AC2931" i="1"/>
  <c r="AE2929" i="1" l="1"/>
  <c r="AF2929" i="1"/>
  <c r="AB2933" i="1"/>
  <c r="AC2932" i="1"/>
  <c r="AD2930" i="1"/>
  <c r="AE2930" i="1" l="1"/>
  <c r="AF2930" i="1"/>
  <c r="AD2931" i="1"/>
  <c r="AB2934" i="1"/>
  <c r="AC2933" i="1"/>
  <c r="AE2931" i="1" l="1"/>
  <c r="AF2931" i="1"/>
  <c r="AD2932" i="1"/>
  <c r="AB2935" i="1"/>
  <c r="AC2934" i="1"/>
  <c r="AE2932" i="1" l="1"/>
  <c r="AF2932" i="1"/>
  <c r="AD2933" i="1"/>
  <c r="AB2936" i="1"/>
  <c r="AC2935" i="1"/>
  <c r="AE2933" i="1" l="1"/>
  <c r="AF2933" i="1"/>
  <c r="AD2934" i="1"/>
  <c r="AB2937" i="1"/>
  <c r="AC2936" i="1"/>
  <c r="AE2934" i="1" l="1"/>
  <c r="AF2934" i="1"/>
  <c r="AD2935" i="1"/>
  <c r="AB2938" i="1"/>
  <c r="AC2937" i="1"/>
  <c r="AE2935" i="1" l="1"/>
  <c r="AF2935" i="1"/>
  <c r="AD2936" i="1"/>
  <c r="AF2936" i="1" s="1"/>
  <c r="AB2939" i="1"/>
  <c r="AC2938" i="1"/>
  <c r="AD2937" i="1" l="1"/>
  <c r="AF2937" i="1" s="1"/>
  <c r="AE2936" i="1"/>
  <c r="AB2940" i="1"/>
  <c r="AC2939" i="1"/>
  <c r="AD2938" i="1" l="1"/>
  <c r="AF2938" i="1" s="1"/>
  <c r="AE2937" i="1"/>
  <c r="AB2941" i="1"/>
  <c r="AC2940" i="1"/>
  <c r="AD2939" i="1" l="1"/>
  <c r="AF2939" i="1" s="1"/>
  <c r="AE2938" i="1"/>
  <c r="AB2942" i="1"/>
  <c r="AC2941" i="1"/>
  <c r="AE2939" i="1" l="1"/>
  <c r="AD2940" i="1"/>
  <c r="AB2943" i="1"/>
  <c r="AC2942" i="1"/>
  <c r="AE2940" i="1" l="1"/>
  <c r="AF2940" i="1"/>
  <c r="AD2941" i="1"/>
  <c r="AB2944" i="1"/>
  <c r="AC2943" i="1"/>
  <c r="AE2941" i="1" l="1"/>
  <c r="AF2941" i="1"/>
  <c r="AD2942" i="1"/>
  <c r="AF2942" i="1" s="1"/>
  <c r="AB2945" i="1"/>
  <c r="AC2944" i="1"/>
  <c r="AE2942" i="1" l="1"/>
  <c r="AD2943" i="1"/>
  <c r="AB2946" i="1"/>
  <c r="AC2945" i="1"/>
  <c r="AE2943" i="1" l="1"/>
  <c r="AF2943" i="1"/>
  <c r="AD2944" i="1"/>
  <c r="AB2947" i="1"/>
  <c r="AC2946" i="1"/>
  <c r="AE2944" i="1" l="1"/>
  <c r="AF2944" i="1"/>
  <c r="AD2945" i="1"/>
  <c r="AB2948" i="1"/>
  <c r="AC2947" i="1"/>
  <c r="AE2945" i="1" l="1"/>
  <c r="AF2945" i="1"/>
  <c r="AD2946" i="1"/>
  <c r="AB2949" i="1"/>
  <c r="AC2948" i="1"/>
  <c r="AE2946" i="1" l="1"/>
  <c r="AF2946" i="1"/>
  <c r="AD2947" i="1"/>
  <c r="AF2947" i="1" s="1"/>
  <c r="AB2950" i="1"/>
  <c r="AC2949" i="1"/>
  <c r="AE2947" i="1" l="1"/>
  <c r="AD2948" i="1"/>
  <c r="AB2951" i="1"/>
  <c r="AC2950" i="1"/>
  <c r="AE2948" i="1" l="1"/>
  <c r="AF2948" i="1"/>
  <c r="AD2949" i="1"/>
  <c r="AB2952" i="1"/>
  <c r="AC2951" i="1"/>
  <c r="AE2949" i="1" l="1"/>
  <c r="AF2949" i="1"/>
  <c r="AD2950" i="1"/>
  <c r="AF2950" i="1" s="1"/>
  <c r="AB2953" i="1"/>
  <c r="AC2952" i="1"/>
  <c r="AE2950" i="1" l="1"/>
  <c r="AD2951" i="1"/>
  <c r="AB2954" i="1"/>
  <c r="AC2953" i="1"/>
  <c r="AE2951" i="1" l="1"/>
  <c r="AF2951" i="1"/>
  <c r="AB2955" i="1"/>
  <c r="AC2954" i="1"/>
  <c r="AD2952" i="1"/>
  <c r="AE2952" i="1" l="1"/>
  <c r="AF2952" i="1"/>
  <c r="AD2953" i="1"/>
  <c r="AB2956" i="1"/>
  <c r="AC2955" i="1"/>
  <c r="AE2953" i="1" l="1"/>
  <c r="AF2953" i="1"/>
  <c r="AD2954" i="1"/>
  <c r="AB2957" i="1"/>
  <c r="AC2956" i="1"/>
  <c r="AE2954" i="1" l="1"/>
  <c r="AF2954" i="1"/>
  <c r="AB2958" i="1"/>
  <c r="AC2957" i="1"/>
  <c r="AD2955" i="1"/>
  <c r="AE2955" i="1" l="1"/>
  <c r="AF2955" i="1"/>
  <c r="AD2956" i="1"/>
  <c r="AB2959" i="1"/>
  <c r="AC2958" i="1"/>
  <c r="AE2956" i="1" l="1"/>
  <c r="AF2956" i="1"/>
  <c r="AD2957" i="1"/>
  <c r="AB2960" i="1"/>
  <c r="AC2959" i="1"/>
  <c r="AE2957" i="1" l="1"/>
  <c r="AF2957" i="1"/>
  <c r="AD2958" i="1"/>
  <c r="AB2961" i="1"/>
  <c r="AC2960" i="1"/>
  <c r="AE2958" i="1" l="1"/>
  <c r="AF2958" i="1"/>
  <c r="AD2959" i="1"/>
  <c r="AF2959" i="1" s="1"/>
  <c r="AB2962" i="1"/>
  <c r="AC2961" i="1"/>
  <c r="AE2959" i="1" l="1"/>
  <c r="AD2960" i="1"/>
  <c r="AB2963" i="1"/>
  <c r="AC2962" i="1"/>
  <c r="AE2960" i="1" l="1"/>
  <c r="AF2960" i="1"/>
  <c r="AD2961" i="1"/>
  <c r="AB2964" i="1"/>
  <c r="AC2963" i="1"/>
  <c r="AE2961" i="1" l="1"/>
  <c r="AF2961" i="1"/>
  <c r="AD2962" i="1"/>
  <c r="AF2962" i="1" s="1"/>
  <c r="AB2965" i="1"/>
  <c r="AC2964" i="1"/>
  <c r="AE2962" i="1" l="1"/>
  <c r="AD2963" i="1"/>
  <c r="AB2966" i="1"/>
  <c r="AC2965" i="1"/>
  <c r="AE2963" i="1" l="1"/>
  <c r="AF2963" i="1"/>
  <c r="AD2964" i="1"/>
  <c r="AB2967" i="1"/>
  <c r="AC2966" i="1"/>
  <c r="AE2964" i="1" l="1"/>
  <c r="AF2964" i="1"/>
  <c r="AD2965" i="1"/>
  <c r="AF2965" i="1" s="1"/>
  <c r="AB2968" i="1"/>
  <c r="AC2967" i="1"/>
  <c r="AE2965" i="1" l="1"/>
  <c r="AD2966" i="1"/>
  <c r="AB2969" i="1"/>
  <c r="AC2968" i="1"/>
  <c r="AE2966" i="1" l="1"/>
  <c r="AF2966" i="1"/>
  <c r="AD2967" i="1"/>
  <c r="AB2970" i="1"/>
  <c r="AC2969" i="1"/>
  <c r="AE2967" i="1" l="1"/>
  <c r="AF2967" i="1"/>
  <c r="AD2968" i="1"/>
  <c r="AF2968" i="1" s="1"/>
  <c r="AB2971" i="1"/>
  <c r="AC2970" i="1"/>
  <c r="AE2968" i="1" l="1"/>
  <c r="AD2969" i="1"/>
  <c r="AB2972" i="1"/>
  <c r="AC2971" i="1"/>
  <c r="AE2969" i="1" l="1"/>
  <c r="AF2969" i="1"/>
  <c r="AD2970" i="1"/>
  <c r="AB2973" i="1"/>
  <c r="AC2972" i="1"/>
  <c r="AE2970" i="1" l="1"/>
  <c r="AF2970" i="1"/>
  <c r="AD2971" i="1"/>
  <c r="AB2974" i="1"/>
  <c r="AC2973" i="1"/>
  <c r="AE2971" i="1" l="1"/>
  <c r="AF2971" i="1"/>
  <c r="AB2975" i="1"/>
  <c r="AC2974" i="1"/>
  <c r="AD2972" i="1"/>
  <c r="AE2972" i="1" l="1"/>
  <c r="AF2972" i="1"/>
  <c r="AD2973" i="1"/>
  <c r="AB2976" i="1"/>
  <c r="AC2975" i="1"/>
  <c r="AE2973" i="1" l="1"/>
  <c r="AF2973" i="1"/>
  <c r="AD2974" i="1"/>
  <c r="AF2974" i="1" s="1"/>
  <c r="AB2977" i="1"/>
  <c r="AC2976" i="1"/>
  <c r="AD2975" i="1" l="1"/>
  <c r="AF2975" i="1" s="1"/>
  <c r="AE2974" i="1"/>
  <c r="AB2978" i="1"/>
  <c r="AC2977" i="1"/>
  <c r="AE2975" i="1" l="1"/>
  <c r="AD2976" i="1"/>
  <c r="AB2979" i="1"/>
  <c r="AC2978" i="1"/>
  <c r="AE2976" i="1" l="1"/>
  <c r="AF2976" i="1"/>
  <c r="AD2977" i="1"/>
  <c r="AB2980" i="1"/>
  <c r="AC2979" i="1"/>
  <c r="AE2977" i="1" l="1"/>
  <c r="AF2977" i="1"/>
  <c r="AD2978" i="1"/>
  <c r="AB2981" i="1"/>
  <c r="AC2980" i="1"/>
  <c r="AE2978" i="1" l="1"/>
  <c r="AF2978" i="1"/>
  <c r="AB2982" i="1"/>
  <c r="AC2981" i="1"/>
  <c r="AD2979" i="1"/>
  <c r="AE2979" i="1" l="1"/>
  <c r="AF2979" i="1"/>
  <c r="AD2980" i="1"/>
  <c r="AB2983" i="1"/>
  <c r="AC2982" i="1"/>
  <c r="AE2980" i="1" l="1"/>
  <c r="AF2980" i="1"/>
  <c r="AD2981" i="1"/>
  <c r="AB2984" i="1"/>
  <c r="AC2983" i="1"/>
  <c r="AE2981" i="1" l="1"/>
  <c r="AF2981" i="1"/>
  <c r="AB2985" i="1"/>
  <c r="AC2984" i="1"/>
  <c r="AD2982" i="1"/>
  <c r="AE2982" i="1" l="1"/>
  <c r="AF2982" i="1"/>
  <c r="AB2986" i="1"/>
  <c r="AC2985" i="1"/>
  <c r="AD2983" i="1"/>
  <c r="AE2983" i="1" l="1"/>
  <c r="AF2983" i="1"/>
  <c r="AD2984" i="1"/>
  <c r="AF2984" i="1" s="1"/>
  <c r="AE2984" i="1"/>
  <c r="AB2987" i="1"/>
  <c r="AC2986" i="1"/>
  <c r="AD2985" i="1" l="1"/>
  <c r="AB2988" i="1"/>
  <c r="AC2987" i="1"/>
  <c r="AE2985" i="1" l="1"/>
  <c r="AF2985" i="1"/>
  <c r="AD2986" i="1"/>
  <c r="AF2986" i="1" s="1"/>
  <c r="AB2989" i="1"/>
  <c r="AC2988" i="1"/>
  <c r="AD2987" i="1" l="1"/>
  <c r="AF2987" i="1" s="1"/>
  <c r="AE2986" i="1"/>
  <c r="AB2990" i="1"/>
  <c r="AC2989" i="1"/>
  <c r="AE2987" i="1" l="1"/>
  <c r="AD2988" i="1"/>
  <c r="AB2991" i="1"/>
  <c r="AC2990" i="1"/>
  <c r="AE2988" i="1" l="1"/>
  <c r="AF2988" i="1"/>
  <c r="AD2989" i="1"/>
  <c r="AB2992" i="1"/>
  <c r="AC2991" i="1"/>
  <c r="AE2989" i="1" l="1"/>
  <c r="AF2989" i="1"/>
  <c r="AD2990" i="1"/>
  <c r="AB2993" i="1"/>
  <c r="AC2992" i="1"/>
  <c r="AE2990" i="1" l="1"/>
  <c r="AF2990" i="1"/>
  <c r="AD2991" i="1"/>
  <c r="AB2994" i="1"/>
  <c r="AC2993" i="1"/>
  <c r="AE2991" i="1" l="1"/>
  <c r="AF2991" i="1"/>
  <c r="AD2992" i="1"/>
  <c r="AF2992" i="1" s="1"/>
  <c r="AB2995" i="1"/>
  <c r="AC2994" i="1"/>
  <c r="AE2992" i="1" l="1"/>
  <c r="AD2993" i="1"/>
  <c r="AB2996" i="1"/>
  <c r="AC2995" i="1"/>
  <c r="AE2993" i="1" l="1"/>
  <c r="AF2993" i="1"/>
  <c r="AD2994" i="1"/>
  <c r="AB2997" i="1"/>
  <c r="AC2996" i="1"/>
  <c r="AE2994" i="1" l="1"/>
  <c r="AF2994" i="1"/>
  <c r="AD2995" i="1"/>
  <c r="AB2998" i="1"/>
  <c r="AC2997" i="1"/>
  <c r="AE2995" i="1" l="1"/>
  <c r="AF2995" i="1"/>
  <c r="AB2999" i="1"/>
  <c r="AC2998" i="1"/>
  <c r="AD2996" i="1"/>
  <c r="AE2996" i="1" l="1"/>
  <c r="AF2996" i="1"/>
  <c r="AD2997" i="1"/>
  <c r="AB3000" i="1"/>
  <c r="AC2999" i="1"/>
  <c r="AE2997" i="1" l="1"/>
  <c r="AF2997" i="1"/>
  <c r="AD2998" i="1"/>
  <c r="AB3001" i="1"/>
  <c r="AC3000" i="1"/>
  <c r="AE2998" i="1" l="1"/>
  <c r="AF2998" i="1"/>
  <c r="AD2999" i="1"/>
  <c r="AB3002" i="1"/>
  <c r="AC3001" i="1"/>
  <c r="AE2999" i="1" l="1"/>
  <c r="AF2999" i="1"/>
  <c r="AD3000" i="1"/>
  <c r="AB3003" i="1"/>
  <c r="AC3002" i="1"/>
  <c r="AE3000" i="1" l="1"/>
  <c r="AF3000" i="1"/>
  <c r="AD3001" i="1"/>
  <c r="AB3004" i="1"/>
  <c r="AC3003" i="1"/>
  <c r="AE3001" i="1" l="1"/>
  <c r="AF3001" i="1"/>
  <c r="AD3002" i="1"/>
  <c r="AB3005" i="1"/>
  <c r="AC3004" i="1"/>
  <c r="AE3002" i="1" l="1"/>
  <c r="AF3002" i="1"/>
  <c r="AD3003" i="1"/>
  <c r="AB3006" i="1"/>
  <c r="AC3005" i="1"/>
  <c r="AE3003" i="1" l="1"/>
  <c r="AF3003" i="1"/>
  <c r="AD3004" i="1"/>
  <c r="AF3004" i="1" s="1"/>
  <c r="AB3007" i="1"/>
  <c r="AC3006" i="1"/>
  <c r="AE3004" i="1" l="1"/>
  <c r="AD3005" i="1"/>
  <c r="AB3008" i="1"/>
  <c r="AC3007" i="1"/>
  <c r="AE3005" i="1" l="1"/>
  <c r="AF3005" i="1"/>
  <c r="AD3006" i="1"/>
  <c r="AB3009" i="1"/>
  <c r="AC3008" i="1"/>
  <c r="AE3006" i="1" l="1"/>
  <c r="AF3006" i="1"/>
  <c r="AD3007" i="1"/>
  <c r="AB3010" i="1"/>
  <c r="AC3009" i="1"/>
  <c r="AE3007" i="1" l="1"/>
  <c r="AF3007" i="1"/>
  <c r="AD3008" i="1"/>
  <c r="AB3011" i="1"/>
  <c r="AC3010" i="1"/>
  <c r="AE3008" i="1" l="1"/>
  <c r="AF3008" i="1"/>
  <c r="AD3009" i="1"/>
  <c r="AF3009" i="1" s="1"/>
  <c r="AB3012" i="1"/>
  <c r="AC3011" i="1"/>
  <c r="AE3009" i="1" l="1"/>
  <c r="AD3010" i="1"/>
  <c r="AB3013" i="1"/>
  <c r="AC3012" i="1"/>
  <c r="AE3010" i="1" l="1"/>
  <c r="AF3010" i="1"/>
  <c r="AD3011" i="1"/>
  <c r="AB3014" i="1"/>
  <c r="AC3013" i="1"/>
  <c r="AE3011" i="1" l="1"/>
  <c r="AF3011" i="1"/>
  <c r="AD3012" i="1"/>
  <c r="AB3015" i="1"/>
  <c r="AC3014" i="1"/>
  <c r="AE3012" i="1" l="1"/>
  <c r="AF3012" i="1"/>
  <c r="AD3013" i="1"/>
  <c r="AB3016" i="1"/>
  <c r="AC3015" i="1"/>
  <c r="AE3013" i="1" l="1"/>
  <c r="AF3013" i="1"/>
  <c r="AD3014" i="1"/>
  <c r="AB3017" i="1"/>
  <c r="AC3016" i="1"/>
  <c r="AE3014" i="1" l="1"/>
  <c r="AF3014" i="1"/>
  <c r="AB3018" i="1"/>
  <c r="AC3017" i="1"/>
  <c r="AD3015" i="1"/>
  <c r="AE3015" i="1" l="1"/>
  <c r="AF3015" i="1"/>
  <c r="AD3016" i="1"/>
  <c r="AB3019" i="1"/>
  <c r="AC3018" i="1"/>
  <c r="AE3016" i="1" l="1"/>
  <c r="AF3016" i="1"/>
  <c r="AD3017" i="1"/>
  <c r="AB3020" i="1"/>
  <c r="AC3019" i="1"/>
  <c r="AE3017" i="1" l="1"/>
  <c r="AF3017" i="1"/>
  <c r="AD3018" i="1"/>
  <c r="AB3021" i="1"/>
  <c r="AC3020" i="1"/>
  <c r="AE3018" i="1" l="1"/>
  <c r="AF3018" i="1"/>
  <c r="AD3019" i="1"/>
  <c r="AB3022" i="1"/>
  <c r="AC3021" i="1"/>
  <c r="AE3019" i="1" l="1"/>
  <c r="AF3019" i="1"/>
  <c r="AD3020" i="1"/>
  <c r="AB3023" i="1"/>
  <c r="AC3022" i="1"/>
  <c r="AE3020" i="1" l="1"/>
  <c r="AF3020" i="1"/>
  <c r="AD3021" i="1"/>
  <c r="AF3021" i="1" s="1"/>
  <c r="AB3024" i="1"/>
  <c r="AC3023" i="1"/>
  <c r="AD3022" i="1" l="1"/>
  <c r="AF3022" i="1" s="1"/>
  <c r="AE3021" i="1"/>
  <c r="AB3025" i="1"/>
  <c r="AC3024" i="1"/>
  <c r="AD3023" i="1" l="1"/>
  <c r="AF3023" i="1" s="1"/>
  <c r="AE3022" i="1"/>
  <c r="AB3026" i="1"/>
  <c r="AC3025" i="1"/>
  <c r="AE3023" i="1" l="1"/>
  <c r="AD3024" i="1"/>
  <c r="AB3027" i="1"/>
  <c r="AC3026" i="1"/>
  <c r="AE3024" i="1" l="1"/>
  <c r="AF3024" i="1"/>
  <c r="AD3025" i="1"/>
  <c r="AB3028" i="1"/>
  <c r="AC3027" i="1"/>
  <c r="AE3025" i="1" l="1"/>
  <c r="AF3025" i="1"/>
  <c r="AD3026" i="1"/>
  <c r="AB3029" i="1"/>
  <c r="AC3028" i="1"/>
  <c r="AE3026" i="1" l="1"/>
  <c r="AF3026" i="1"/>
  <c r="AD3027" i="1"/>
  <c r="AB3030" i="1"/>
  <c r="AC3029" i="1"/>
  <c r="AE3027" i="1" l="1"/>
  <c r="AF3027" i="1"/>
  <c r="AD3028" i="1"/>
  <c r="AF3028" i="1" s="1"/>
  <c r="AB3031" i="1"/>
  <c r="AC3030" i="1"/>
  <c r="AE3028" i="1" l="1"/>
  <c r="AD3029" i="1"/>
  <c r="AB3032" i="1"/>
  <c r="AC3031" i="1"/>
  <c r="AE3029" i="1" l="1"/>
  <c r="AF3029" i="1"/>
  <c r="AD3030" i="1"/>
  <c r="AB3033" i="1"/>
  <c r="AC3032" i="1"/>
  <c r="AE3030" i="1" l="1"/>
  <c r="AF3030" i="1"/>
  <c r="AD3031" i="1"/>
  <c r="AB3034" i="1"/>
  <c r="AC3033" i="1"/>
  <c r="AE3031" i="1" l="1"/>
  <c r="AF3031" i="1"/>
  <c r="AD3032" i="1"/>
  <c r="AB3035" i="1"/>
  <c r="AC3034" i="1"/>
  <c r="AE3032" i="1" l="1"/>
  <c r="AF3032" i="1"/>
  <c r="AD3033" i="1"/>
  <c r="AF3033" i="1" s="1"/>
  <c r="AB3036" i="1"/>
  <c r="AC3035" i="1"/>
  <c r="AE3033" i="1" l="1"/>
  <c r="AD3034" i="1"/>
  <c r="AB3037" i="1"/>
  <c r="AC3036" i="1"/>
  <c r="AE3034" i="1" l="1"/>
  <c r="AF3034" i="1"/>
  <c r="AD3035" i="1"/>
  <c r="AB3038" i="1"/>
  <c r="AC3037" i="1"/>
  <c r="AE3035" i="1" l="1"/>
  <c r="AF3035" i="1"/>
  <c r="AD3036" i="1"/>
  <c r="AB3039" i="1"/>
  <c r="AC3038" i="1"/>
  <c r="AE3036" i="1" l="1"/>
  <c r="AF3036" i="1"/>
  <c r="AD3037" i="1"/>
  <c r="AB3040" i="1"/>
  <c r="AC3039" i="1"/>
  <c r="AE3037" i="1" l="1"/>
  <c r="AF3037" i="1"/>
  <c r="AD3038" i="1"/>
  <c r="AB3041" i="1"/>
  <c r="AC3040" i="1"/>
  <c r="AE3038" i="1" l="1"/>
  <c r="AF3038" i="1"/>
  <c r="AB3042" i="1"/>
  <c r="AC3041" i="1"/>
  <c r="AD3039" i="1"/>
  <c r="AE3039" i="1" l="1"/>
  <c r="AF3039" i="1"/>
  <c r="AD3040" i="1"/>
  <c r="AB3043" i="1"/>
  <c r="AC3042" i="1"/>
  <c r="AE3040" i="1" l="1"/>
  <c r="AF3040" i="1"/>
  <c r="AD3041" i="1"/>
  <c r="AB3044" i="1"/>
  <c r="AC3043" i="1"/>
  <c r="AE3041" i="1" l="1"/>
  <c r="AF3041" i="1"/>
  <c r="AD3042" i="1"/>
  <c r="AB3045" i="1"/>
  <c r="AC3044" i="1"/>
  <c r="AE3042" i="1" l="1"/>
  <c r="AF3042" i="1"/>
  <c r="AD3043" i="1"/>
  <c r="AB3046" i="1"/>
  <c r="AC3045" i="1"/>
  <c r="AE3043" i="1" l="1"/>
  <c r="AF3043" i="1"/>
  <c r="AD3044" i="1"/>
  <c r="AB3047" i="1"/>
  <c r="AC3046" i="1"/>
  <c r="AE3044" i="1" l="1"/>
  <c r="AF3044" i="1"/>
  <c r="AD3045" i="1"/>
  <c r="AF3045" i="1" s="1"/>
  <c r="AB3048" i="1"/>
  <c r="AC3047" i="1"/>
  <c r="AD3046" i="1" l="1"/>
  <c r="AF3046" i="1" s="1"/>
  <c r="AE3045" i="1"/>
  <c r="AB3049" i="1"/>
  <c r="AC3048" i="1"/>
  <c r="AD3047" i="1" l="1"/>
  <c r="AF3047" i="1" s="1"/>
  <c r="AE3046" i="1"/>
  <c r="AB3050" i="1"/>
  <c r="AC3049" i="1"/>
  <c r="AE3047" i="1" l="1"/>
  <c r="AD3048" i="1"/>
  <c r="AB3051" i="1"/>
  <c r="AC3050" i="1"/>
  <c r="AE3048" i="1" l="1"/>
  <c r="AF3048" i="1"/>
  <c r="AD3049" i="1"/>
  <c r="AB3052" i="1"/>
  <c r="AC3051" i="1"/>
  <c r="AE3049" i="1" l="1"/>
  <c r="AF3049" i="1"/>
  <c r="AD3050" i="1"/>
  <c r="AB3053" i="1"/>
  <c r="AC3052" i="1"/>
  <c r="AE3050" i="1" l="1"/>
  <c r="AF3050" i="1"/>
  <c r="AB3054" i="1"/>
  <c r="AC3053" i="1"/>
  <c r="AD3051" i="1"/>
  <c r="AE3051" i="1" l="1"/>
  <c r="AF3051" i="1"/>
  <c r="AD3052" i="1"/>
  <c r="AB3055" i="1"/>
  <c r="AC3054" i="1"/>
  <c r="AE3052" i="1" l="1"/>
  <c r="AF3052" i="1"/>
  <c r="AD3053" i="1"/>
  <c r="AB3056" i="1"/>
  <c r="AC3055" i="1"/>
  <c r="AE3053" i="1" l="1"/>
  <c r="AF3053" i="1"/>
  <c r="AD3054" i="1"/>
  <c r="AB3057" i="1"/>
  <c r="AC3056" i="1"/>
  <c r="AE3054" i="1" l="1"/>
  <c r="AF3054" i="1"/>
  <c r="AD3055" i="1"/>
  <c r="AB3058" i="1"/>
  <c r="AC3057" i="1"/>
  <c r="AE3055" i="1" l="1"/>
  <c r="AF3055" i="1"/>
  <c r="AD3056" i="1"/>
  <c r="AB3059" i="1"/>
  <c r="AC3058" i="1"/>
  <c r="AE3056" i="1" l="1"/>
  <c r="AF3056" i="1"/>
  <c r="AD3057" i="1"/>
  <c r="AF3057" i="1" s="1"/>
  <c r="AB3060" i="1"/>
  <c r="AC3059" i="1"/>
  <c r="AD3058" i="1" l="1"/>
  <c r="AF3058" i="1" s="1"/>
  <c r="AE3057" i="1"/>
  <c r="AB3061" i="1"/>
  <c r="AC3060" i="1"/>
  <c r="AD3059" i="1" l="1"/>
  <c r="AF3059" i="1" s="1"/>
  <c r="AE3058" i="1"/>
  <c r="AB3062" i="1"/>
  <c r="AC3061" i="1"/>
  <c r="AE3059" i="1" l="1"/>
  <c r="AD3060" i="1"/>
  <c r="AB3063" i="1"/>
  <c r="AC3062" i="1"/>
  <c r="AE3060" i="1" l="1"/>
  <c r="AF3060" i="1"/>
  <c r="AD3061" i="1"/>
  <c r="AB3064" i="1"/>
  <c r="AC3063" i="1"/>
  <c r="AE3061" i="1" l="1"/>
  <c r="AF3061" i="1"/>
  <c r="AD3062" i="1"/>
  <c r="AB3065" i="1"/>
  <c r="AC3064" i="1"/>
  <c r="AE3062" i="1" l="1"/>
  <c r="AF3062" i="1"/>
  <c r="AB3066" i="1"/>
  <c r="AC3065" i="1"/>
  <c r="AD3063" i="1"/>
  <c r="AE3063" i="1" l="1"/>
  <c r="AF3063" i="1"/>
  <c r="AD3064" i="1"/>
  <c r="AB3067" i="1"/>
  <c r="AC3066" i="1"/>
  <c r="AE3064" i="1" l="1"/>
  <c r="AF3064" i="1"/>
  <c r="AD3065" i="1"/>
  <c r="AB3068" i="1"/>
  <c r="AC3067" i="1"/>
  <c r="AE3065" i="1" l="1"/>
  <c r="AF3065" i="1"/>
  <c r="AD3066" i="1"/>
  <c r="AB3069" i="1"/>
  <c r="AC3068" i="1"/>
  <c r="AE3066" i="1" l="1"/>
  <c r="AF3066" i="1"/>
  <c r="AD3067" i="1"/>
  <c r="AB3070" i="1"/>
  <c r="AC3069" i="1"/>
  <c r="AE3067" i="1" l="1"/>
  <c r="AF3067" i="1"/>
  <c r="AD3068" i="1"/>
  <c r="AB3071" i="1"/>
  <c r="AC3070" i="1"/>
  <c r="AE3068" i="1" l="1"/>
  <c r="AF3068" i="1"/>
  <c r="AD3069" i="1"/>
  <c r="AF3069" i="1" s="1"/>
  <c r="AB3072" i="1"/>
  <c r="AC3071" i="1"/>
  <c r="AD3070" i="1" l="1"/>
  <c r="AF3070" i="1" s="1"/>
  <c r="AE3069" i="1"/>
  <c r="AB3073" i="1"/>
  <c r="AC3072" i="1"/>
  <c r="AD3071" i="1" l="1"/>
  <c r="AF3071" i="1" s="1"/>
  <c r="AE3070" i="1"/>
  <c r="AB3074" i="1"/>
  <c r="AC3073" i="1"/>
  <c r="AE3071" i="1" l="1"/>
  <c r="AD3072" i="1"/>
  <c r="AB3075" i="1"/>
  <c r="AC3074" i="1"/>
  <c r="AE3072" i="1" l="1"/>
  <c r="AF3072" i="1"/>
  <c r="AD3073" i="1"/>
  <c r="AB3076" i="1"/>
  <c r="AC3075" i="1"/>
  <c r="AE3073" i="1" l="1"/>
  <c r="AF3073" i="1"/>
  <c r="AD3074" i="1"/>
  <c r="AB3077" i="1"/>
  <c r="AC3076" i="1"/>
  <c r="AE3074" i="1" l="1"/>
  <c r="AF3074" i="1"/>
  <c r="AB3078" i="1"/>
  <c r="AC3077" i="1"/>
  <c r="AD3075" i="1"/>
  <c r="AE3075" i="1" l="1"/>
  <c r="AF3075" i="1"/>
  <c r="AD3076" i="1"/>
  <c r="AB3079" i="1"/>
  <c r="AC3078" i="1"/>
  <c r="AE3076" i="1" l="1"/>
  <c r="AF3076" i="1"/>
  <c r="AD3077" i="1"/>
  <c r="AB3080" i="1"/>
  <c r="AC3079" i="1"/>
  <c r="AE3077" i="1" l="1"/>
  <c r="AF3077" i="1"/>
  <c r="AD3078" i="1"/>
  <c r="AB3081" i="1"/>
  <c r="AC3080" i="1"/>
  <c r="AE3078" i="1" l="1"/>
  <c r="AF3078" i="1"/>
  <c r="AD3079" i="1"/>
  <c r="AB3082" i="1"/>
  <c r="AC3081" i="1"/>
  <c r="AE3079" i="1" l="1"/>
  <c r="AF3079" i="1"/>
  <c r="AD3080" i="1"/>
  <c r="AB3083" i="1"/>
  <c r="AC3082" i="1"/>
  <c r="AE3080" i="1" l="1"/>
  <c r="AF3080" i="1"/>
  <c r="AD3081" i="1"/>
  <c r="AF3081" i="1" s="1"/>
  <c r="AB3084" i="1"/>
  <c r="AC3083" i="1"/>
  <c r="AD3082" i="1" l="1"/>
  <c r="AF3082" i="1" s="1"/>
  <c r="AE3081" i="1"/>
  <c r="AB3085" i="1"/>
  <c r="AC3084" i="1"/>
  <c r="AD3083" i="1" l="1"/>
  <c r="AF3083" i="1" s="1"/>
  <c r="AE3082" i="1"/>
  <c r="AB3086" i="1"/>
  <c r="AC3085" i="1"/>
  <c r="AE3083" i="1" l="1"/>
  <c r="AD3084" i="1"/>
  <c r="AB3087" i="1"/>
  <c r="AC3086" i="1"/>
  <c r="AE3084" i="1" l="1"/>
  <c r="AF3084" i="1"/>
  <c r="AD3085" i="1"/>
  <c r="AB3088" i="1"/>
  <c r="AC3087" i="1"/>
  <c r="AE3085" i="1" l="1"/>
  <c r="AF3085" i="1"/>
  <c r="AD3086" i="1"/>
  <c r="AB3089" i="1"/>
  <c r="AC3088" i="1"/>
  <c r="AE3086" i="1" l="1"/>
  <c r="AF3086" i="1"/>
  <c r="AB3090" i="1"/>
  <c r="AC3089" i="1"/>
  <c r="AD3087" i="1"/>
  <c r="AE3087" i="1" l="1"/>
  <c r="AF3087" i="1"/>
  <c r="AD3088" i="1"/>
  <c r="AB3091" i="1"/>
  <c r="AC3090" i="1"/>
  <c r="AE3088" i="1" l="1"/>
  <c r="AF3088" i="1"/>
  <c r="AD3089" i="1"/>
  <c r="AB3092" i="1"/>
  <c r="AC3091" i="1"/>
  <c r="AE3089" i="1" l="1"/>
  <c r="AF3089" i="1"/>
  <c r="AD3090" i="1"/>
  <c r="AB3093" i="1"/>
  <c r="AC3092" i="1"/>
  <c r="AE3090" i="1" l="1"/>
  <c r="AF3090" i="1"/>
  <c r="AD3091" i="1"/>
  <c r="AB3094" i="1"/>
  <c r="AC3093" i="1"/>
  <c r="AE3091" i="1" l="1"/>
  <c r="AF3091" i="1"/>
  <c r="AD3092" i="1"/>
  <c r="AB3095" i="1"/>
  <c r="AC3094" i="1"/>
  <c r="AE3092" i="1" l="1"/>
  <c r="AF3092" i="1"/>
  <c r="AD3093" i="1"/>
  <c r="AF3093" i="1" s="1"/>
  <c r="AB3096" i="1"/>
  <c r="AC3095" i="1"/>
  <c r="AD3094" i="1" l="1"/>
  <c r="AF3094" i="1" s="1"/>
  <c r="AE3093" i="1"/>
  <c r="AB3097" i="1"/>
  <c r="AC3096" i="1"/>
  <c r="AD3095" i="1" l="1"/>
  <c r="AF3095" i="1" s="1"/>
  <c r="AE3094" i="1"/>
  <c r="AB3098" i="1"/>
  <c r="AC3097" i="1"/>
  <c r="AE3095" i="1" l="1"/>
  <c r="AD3096" i="1"/>
  <c r="AB3099" i="1"/>
  <c r="AC3098" i="1"/>
  <c r="AE3096" i="1" l="1"/>
  <c r="AF3096" i="1"/>
  <c r="AD3097" i="1"/>
  <c r="AB3100" i="1"/>
  <c r="AC3099" i="1"/>
  <c r="AE3097" i="1" l="1"/>
  <c r="AF3097" i="1"/>
  <c r="AD3098" i="1"/>
  <c r="AB3101" i="1"/>
  <c r="AC3100" i="1"/>
  <c r="AE3098" i="1" l="1"/>
  <c r="AF3098" i="1"/>
  <c r="AB3102" i="1"/>
  <c r="AC3101" i="1"/>
  <c r="AD3099" i="1"/>
  <c r="AE3099" i="1" l="1"/>
  <c r="AF3099" i="1"/>
  <c r="AD3100" i="1"/>
  <c r="AB3103" i="1"/>
  <c r="AC3102" i="1"/>
  <c r="AE3100" i="1" l="1"/>
  <c r="AF3100" i="1"/>
  <c r="AD3101" i="1"/>
  <c r="AB3104" i="1"/>
  <c r="AC3103" i="1"/>
  <c r="AE3101" i="1" l="1"/>
  <c r="AF3101" i="1"/>
  <c r="AD3102" i="1"/>
  <c r="AB3105" i="1"/>
  <c r="AC3104" i="1"/>
  <c r="AE3102" i="1" l="1"/>
  <c r="AF3102" i="1"/>
  <c r="AD3103" i="1"/>
  <c r="AB3106" i="1"/>
  <c r="AC3105" i="1"/>
  <c r="AE3103" i="1" l="1"/>
  <c r="AF3103" i="1"/>
  <c r="AD3104" i="1"/>
  <c r="AB3107" i="1"/>
  <c r="AC3106" i="1"/>
  <c r="AE3104" i="1" l="1"/>
  <c r="AF3104" i="1"/>
  <c r="AD3105" i="1"/>
  <c r="AF3105" i="1" s="1"/>
  <c r="AB3108" i="1"/>
  <c r="AC3107" i="1"/>
  <c r="AD3106" i="1" l="1"/>
  <c r="AF3106" i="1" s="1"/>
  <c r="AE3105" i="1"/>
  <c r="AB3109" i="1"/>
  <c r="AC3108" i="1"/>
  <c r="AD3107" i="1" l="1"/>
  <c r="AF3107" i="1" s="1"/>
  <c r="AE3106" i="1"/>
  <c r="AB3110" i="1"/>
  <c r="AC3109" i="1"/>
  <c r="AE3107" i="1" l="1"/>
  <c r="AD3108" i="1"/>
  <c r="AB3111" i="1"/>
  <c r="AC3110" i="1"/>
  <c r="AE3108" i="1" l="1"/>
  <c r="AF3108" i="1"/>
  <c r="AD3109" i="1"/>
  <c r="AB3112" i="1"/>
  <c r="AC3111" i="1"/>
  <c r="AE3109" i="1" l="1"/>
  <c r="AF3109" i="1"/>
  <c r="AD3110" i="1"/>
  <c r="AB3113" i="1"/>
  <c r="AC3112" i="1"/>
  <c r="AE3110" i="1" l="1"/>
  <c r="AF3110" i="1"/>
  <c r="AB3114" i="1"/>
  <c r="AC3113" i="1"/>
  <c r="AD3111" i="1"/>
  <c r="AE3111" i="1" l="1"/>
  <c r="AF3111" i="1"/>
  <c r="AD3112" i="1"/>
  <c r="AB3115" i="1"/>
  <c r="AC3114" i="1"/>
  <c r="AE3112" i="1" l="1"/>
  <c r="AF3112" i="1"/>
  <c r="AD3113" i="1"/>
  <c r="AB3116" i="1"/>
  <c r="AC3115" i="1"/>
  <c r="AE3113" i="1" l="1"/>
  <c r="AF3113" i="1"/>
  <c r="AD3114" i="1"/>
  <c r="AB3117" i="1"/>
  <c r="AC3116" i="1"/>
  <c r="AE3114" i="1" l="1"/>
  <c r="AF3114" i="1"/>
  <c r="AD3115" i="1"/>
  <c r="AB3118" i="1"/>
  <c r="AC3117" i="1"/>
  <c r="AE3115" i="1" l="1"/>
  <c r="AF3115" i="1"/>
  <c r="AD3116" i="1"/>
  <c r="AB3119" i="1"/>
  <c r="AC3118" i="1"/>
  <c r="AE3116" i="1" l="1"/>
  <c r="AF3116" i="1"/>
  <c r="AD3117" i="1"/>
  <c r="AB3120" i="1"/>
  <c r="AC3119" i="1"/>
  <c r="AE3117" i="1" l="1"/>
  <c r="AF3117" i="1"/>
  <c r="AD3118" i="1"/>
  <c r="AB3121" i="1"/>
  <c r="AC3120" i="1"/>
  <c r="AE3118" i="1" l="1"/>
  <c r="AF3118" i="1"/>
  <c r="AD3119" i="1"/>
  <c r="AF3119" i="1" s="1"/>
  <c r="AB3122" i="1"/>
  <c r="AC3121" i="1"/>
  <c r="AE3119" i="1" l="1"/>
  <c r="AD3120" i="1"/>
  <c r="AB3123" i="1"/>
  <c r="AC3122" i="1"/>
  <c r="AE3120" i="1" l="1"/>
  <c r="AF3120" i="1"/>
  <c r="AD3121" i="1"/>
  <c r="AB3124" i="1"/>
  <c r="AC3123" i="1"/>
  <c r="AE3121" i="1" l="1"/>
  <c r="AF3121" i="1"/>
  <c r="AD3122" i="1"/>
  <c r="AB3125" i="1"/>
  <c r="AC3124" i="1"/>
  <c r="AE3122" i="1" l="1"/>
  <c r="AF3122" i="1"/>
  <c r="AB3126" i="1"/>
  <c r="AC3125" i="1"/>
  <c r="AD3123" i="1"/>
  <c r="AE3123" i="1" l="1"/>
  <c r="AF3123" i="1"/>
  <c r="AD3124" i="1"/>
  <c r="AB3127" i="1"/>
  <c r="AC3126" i="1"/>
  <c r="AE3124" i="1" l="1"/>
  <c r="AF3124" i="1"/>
  <c r="AD3125" i="1"/>
  <c r="AB3128" i="1"/>
  <c r="AC3127" i="1"/>
  <c r="AE3125" i="1" l="1"/>
  <c r="AF3125" i="1"/>
  <c r="AD3126" i="1"/>
  <c r="AB3129" i="1"/>
  <c r="AC3128" i="1"/>
  <c r="AE3126" i="1" l="1"/>
  <c r="AF3126" i="1"/>
  <c r="AD3127" i="1"/>
  <c r="AB3130" i="1"/>
  <c r="AC3129" i="1"/>
  <c r="AE3127" i="1" l="1"/>
  <c r="AF3127" i="1"/>
  <c r="AD3128" i="1"/>
  <c r="AB3131" i="1"/>
  <c r="AC3130" i="1"/>
  <c r="AE3128" i="1" l="1"/>
  <c r="AF3128" i="1"/>
  <c r="AD3129" i="1"/>
  <c r="AF3129" i="1" s="1"/>
  <c r="AB3132" i="1"/>
  <c r="AC3131" i="1"/>
  <c r="AE3129" i="1" l="1"/>
  <c r="AD3130" i="1"/>
  <c r="AB3133" i="1"/>
  <c r="AC3132" i="1"/>
  <c r="AE3130" i="1" l="1"/>
  <c r="AF3130" i="1"/>
  <c r="AD3131" i="1"/>
  <c r="AB3134" i="1"/>
  <c r="AC3133" i="1"/>
  <c r="AE3131" i="1" l="1"/>
  <c r="AF3131" i="1"/>
  <c r="AD3132" i="1"/>
  <c r="AB3135" i="1"/>
  <c r="AC3134" i="1"/>
  <c r="AE3132" i="1" l="1"/>
  <c r="AF3132" i="1"/>
  <c r="AD3133" i="1"/>
  <c r="AB3136" i="1"/>
  <c r="AC3135" i="1"/>
  <c r="AE3133" i="1" l="1"/>
  <c r="AF3133" i="1"/>
  <c r="AD3134" i="1"/>
  <c r="AB3137" i="1"/>
  <c r="AC3136" i="1"/>
  <c r="AE3134" i="1" l="1"/>
  <c r="AF3134" i="1"/>
  <c r="AB3138" i="1"/>
  <c r="AC3137" i="1"/>
  <c r="AD3135" i="1"/>
  <c r="AE3135" i="1" l="1"/>
  <c r="AF3135" i="1"/>
  <c r="AD3136" i="1"/>
  <c r="AB3139" i="1"/>
  <c r="AC3138" i="1"/>
  <c r="AE3136" i="1" l="1"/>
  <c r="AF3136" i="1"/>
  <c r="AD3137" i="1"/>
  <c r="AB3140" i="1"/>
  <c r="AC3139" i="1"/>
  <c r="AE3137" i="1" l="1"/>
  <c r="AF3137" i="1"/>
  <c r="AD3138" i="1"/>
  <c r="AB3141" i="1"/>
  <c r="AC3140" i="1"/>
  <c r="AE3138" i="1" l="1"/>
  <c r="AF3138" i="1"/>
  <c r="AD3139" i="1"/>
  <c r="AB3142" i="1"/>
  <c r="AC3141" i="1"/>
  <c r="AE3139" i="1" l="1"/>
  <c r="AF3139" i="1"/>
  <c r="AD3140" i="1"/>
  <c r="AB3143" i="1"/>
  <c r="AC3142" i="1"/>
  <c r="AE3140" i="1" l="1"/>
  <c r="AF3140" i="1"/>
  <c r="AD3141" i="1"/>
  <c r="AF3141" i="1" s="1"/>
  <c r="AB3144" i="1"/>
  <c r="AC3143" i="1"/>
  <c r="AE3141" i="1" l="1"/>
  <c r="AD3142" i="1"/>
  <c r="AB3145" i="1"/>
  <c r="AC3144" i="1"/>
  <c r="AE3142" i="1" l="1"/>
  <c r="AF3142" i="1"/>
  <c r="AD3143" i="1"/>
  <c r="AB3146" i="1"/>
  <c r="AC3145" i="1"/>
  <c r="AE3143" i="1" l="1"/>
  <c r="AF3143" i="1"/>
  <c r="AD3144" i="1"/>
  <c r="AB3147" i="1"/>
  <c r="AC3146" i="1"/>
  <c r="AE3144" i="1" l="1"/>
  <c r="AF3144" i="1"/>
  <c r="AD3145" i="1"/>
  <c r="AB3148" i="1"/>
  <c r="AC3147" i="1"/>
  <c r="AE3145" i="1" l="1"/>
  <c r="AF3145" i="1"/>
  <c r="AD3146" i="1"/>
  <c r="AB3149" i="1"/>
  <c r="AC3148" i="1"/>
  <c r="AE3146" i="1" l="1"/>
  <c r="AF3146" i="1"/>
  <c r="AB3150" i="1"/>
  <c r="AC3149" i="1"/>
  <c r="AD3147" i="1"/>
  <c r="AE3147" i="1" l="1"/>
  <c r="AF3147" i="1"/>
  <c r="AD3148" i="1"/>
  <c r="AB3151" i="1"/>
  <c r="AC3150" i="1"/>
  <c r="AE3148" i="1" l="1"/>
  <c r="AF3148" i="1"/>
  <c r="AD3149" i="1"/>
  <c r="AB3152" i="1"/>
  <c r="AC3151" i="1"/>
  <c r="AE3149" i="1" l="1"/>
  <c r="AF3149" i="1"/>
  <c r="AD3150" i="1"/>
  <c r="AB3153" i="1"/>
  <c r="AC3152" i="1"/>
  <c r="AE3150" i="1" l="1"/>
  <c r="AF3150" i="1"/>
  <c r="AD3151" i="1"/>
  <c r="AB3154" i="1"/>
  <c r="AC3153" i="1"/>
  <c r="AE3151" i="1" l="1"/>
  <c r="AF3151" i="1"/>
  <c r="AD3152" i="1"/>
  <c r="AB3155" i="1"/>
  <c r="AC3154" i="1"/>
  <c r="AE3152" i="1" l="1"/>
  <c r="AF3152" i="1"/>
  <c r="AD3153" i="1"/>
  <c r="AF3153" i="1" s="1"/>
  <c r="AB3156" i="1"/>
  <c r="AC3155" i="1"/>
  <c r="AE3153" i="1" l="1"/>
  <c r="AD3154" i="1"/>
  <c r="AB3157" i="1"/>
  <c r="AC3156" i="1"/>
  <c r="AE3154" i="1" l="1"/>
  <c r="AF3154" i="1"/>
  <c r="AD3155" i="1"/>
  <c r="AB3158" i="1"/>
  <c r="AC3157" i="1"/>
  <c r="AE3155" i="1" l="1"/>
  <c r="AF3155" i="1"/>
  <c r="AD3156" i="1"/>
  <c r="AB3159" i="1"/>
  <c r="AC3158" i="1"/>
  <c r="AE3156" i="1" l="1"/>
  <c r="AF3156" i="1"/>
  <c r="AD3157" i="1"/>
  <c r="AB3160" i="1"/>
  <c r="AC3159" i="1"/>
  <c r="AE3157" i="1" l="1"/>
  <c r="AF3157" i="1"/>
  <c r="AD3158" i="1"/>
  <c r="AB3161" i="1"/>
  <c r="AC3160" i="1"/>
  <c r="AE3158" i="1" l="1"/>
  <c r="AF3158" i="1"/>
  <c r="AB3162" i="1"/>
  <c r="AC3161" i="1"/>
  <c r="AD3159" i="1"/>
  <c r="AE3159" i="1" l="1"/>
  <c r="AF3159" i="1"/>
  <c r="AD3160" i="1"/>
  <c r="AB3163" i="1"/>
  <c r="AC3162" i="1"/>
  <c r="AE3160" i="1" l="1"/>
  <c r="AF3160" i="1"/>
  <c r="AD3161" i="1"/>
  <c r="AB3164" i="1"/>
  <c r="AC3163" i="1"/>
  <c r="AE3161" i="1" l="1"/>
  <c r="AF3161" i="1"/>
  <c r="AD3162" i="1"/>
  <c r="AB3165" i="1"/>
  <c r="AC3164" i="1"/>
  <c r="AE3162" i="1" l="1"/>
  <c r="AF3162" i="1"/>
  <c r="AD3163" i="1"/>
  <c r="AB3166" i="1"/>
  <c r="AC3165" i="1"/>
  <c r="AE3163" i="1" l="1"/>
  <c r="AF3163" i="1"/>
  <c r="AD3164" i="1"/>
  <c r="AB3167" i="1"/>
  <c r="AC3166" i="1"/>
  <c r="AE3164" i="1" l="1"/>
  <c r="AF3164" i="1"/>
  <c r="AD3165" i="1"/>
  <c r="AF3165" i="1" s="1"/>
  <c r="AB3168" i="1"/>
  <c r="AC3167" i="1"/>
  <c r="AD3166" i="1" l="1"/>
  <c r="AF3166" i="1" s="1"/>
  <c r="AE3165" i="1"/>
  <c r="AB3169" i="1"/>
  <c r="AC3168" i="1"/>
  <c r="AD3167" i="1" l="1"/>
  <c r="AF3167" i="1" s="1"/>
  <c r="AE3166" i="1"/>
  <c r="AB3170" i="1"/>
  <c r="AC3169" i="1"/>
  <c r="AE3167" i="1" l="1"/>
  <c r="AD3168" i="1"/>
  <c r="AB3171" i="1"/>
  <c r="AC3170" i="1"/>
  <c r="AE3168" i="1" l="1"/>
  <c r="AF3168" i="1"/>
  <c r="AD3169" i="1"/>
  <c r="AB3172" i="1"/>
  <c r="AC3171" i="1"/>
  <c r="AE3169" i="1" l="1"/>
  <c r="AF3169" i="1"/>
  <c r="AD3170" i="1"/>
  <c r="AB3173" i="1"/>
  <c r="AC3172" i="1"/>
  <c r="AE3170" i="1" l="1"/>
  <c r="AF3170" i="1"/>
  <c r="AB3174" i="1"/>
  <c r="AC3173" i="1"/>
  <c r="AD3171" i="1"/>
  <c r="AE3171" i="1" l="1"/>
  <c r="AF3171" i="1"/>
  <c r="AD3172" i="1"/>
  <c r="AB3175" i="1"/>
  <c r="AC3174" i="1"/>
  <c r="AE3172" i="1" l="1"/>
  <c r="AF3172" i="1"/>
  <c r="AD3173" i="1"/>
  <c r="AB3176" i="1"/>
  <c r="AC3175" i="1"/>
  <c r="AE3173" i="1" l="1"/>
  <c r="AF3173" i="1"/>
  <c r="AD3174" i="1"/>
  <c r="AB3177" i="1"/>
  <c r="AC3176" i="1"/>
  <c r="AE3174" i="1" l="1"/>
  <c r="AF3174" i="1"/>
  <c r="AD3175" i="1"/>
  <c r="AB3178" i="1"/>
  <c r="AC3177" i="1"/>
  <c r="AE3175" i="1" l="1"/>
  <c r="AF3175" i="1"/>
  <c r="AD3176" i="1"/>
  <c r="AB3179" i="1"/>
  <c r="AC3178" i="1"/>
  <c r="AE3176" i="1" l="1"/>
  <c r="AF3176" i="1"/>
  <c r="AD3177" i="1"/>
  <c r="AF3177" i="1" s="1"/>
  <c r="AB3180" i="1"/>
  <c r="AC3179" i="1"/>
  <c r="AE3177" i="1" l="1"/>
  <c r="AD3178" i="1"/>
  <c r="AB3181" i="1"/>
  <c r="AC3180" i="1"/>
  <c r="AE3178" i="1" l="1"/>
  <c r="AF3178" i="1"/>
  <c r="AD3179" i="1"/>
  <c r="AB3182" i="1"/>
  <c r="AC3181" i="1"/>
  <c r="AE3179" i="1" l="1"/>
  <c r="AF3179" i="1"/>
  <c r="AD3180" i="1"/>
  <c r="AB3183" i="1"/>
  <c r="AC3182" i="1"/>
  <c r="AE3180" i="1" l="1"/>
  <c r="AF3180" i="1"/>
  <c r="AD3181" i="1"/>
  <c r="AB3184" i="1"/>
  <c r="AC3183" i="1"/>
  <c r="AE3181" i="1" l="1"/>
  <c r="AF3181" i="1"/>
  <c r="AD3182" i="1"/>
  <c r="AB3185" i="1"/>
  <c r="AC3184" i="1"/>
  <c r="AE3182" i="1" l="1"/>
  <c r="AF3182" i="1"/>
  <c r="AB3186" i="1"/>
  <c r="AC3185" i="1"/>
  <c r="AD3183" i="1"/>
  <c r="AE3183" i="1" l="1"/>
  <c r="AF3183" i="1"/>
  <c r="AD3184" i="1"/>
  <c r="AB3187" i="1"/>
  <c r="AC3186" i="1"/>
  <c r="AE3184" i="1" l="1"/>
  <c r="AF3184" i="1"/>
  <c r="AD3185" i="1"/>
  <c r="AB3188" i="1"/>
  <c r="AC3187" i="1"/>
  <c r="AE3185" i="1" l="1"/>
  <c r="AF3185" i="1"/>
  <c r="AD3186" i="1"/>
  <c r="AB3189" i="1"/>
  <c r="AC3188" i="1"/>
  <c r="AE3186" i="1" l="1"/>
  <c r="AF3186" i="1"/>
  <c r="AD3187" i="1"/>
  <c r="AB3190" i="1"/>
  <c r="AC3189" i="1"/>
  <c r="AE3187" i="1" l="1"/>
  <c r="AF3187" i="1"/>
  <c r="AD3188" i="1"/>
  <c r="AB3191" i="1"/>
  <c r="AC3190" i="1"/>
  <c r="AE3188" i="1" l="1"/>
  <c r="AF3188" i="1"/>
  <c r="AD3189" i="1"/>
  <c r="AF3189" i="1" s="1"/>
  <c r="AB3192" i="1"/>
  <c r="AC3191" i="1"/>
  <c r="AE3189" i="1" l="1"/>
  <c r="AD3190" i="1"/>
  <c r="AB3193" i="1"/>
  <c r="AC3192" i="1"/>
  <c r="AE3190" i="1" l="1"/>
  <c r="AF3190" i="1"/>
  <c r="AD3191" i="1"/>
  <c r="AB3194" i="1"/>
  <c r="AC3193" i="1"/>
  <c r="AE3191" i="1" l="1"/>
  <c r="AF3191" i="1"/>
  <c r="AD3192" i="1"/>
  <c r="AB3195" i="1"/>
  <c r="AC3194" i="1"/>
  <c r="AE3192" i="1" l="1"/>
  <c r="AF3192" i="1"/>
  <c r="AD3193" i="1"/>
  <c r="AB3196" i="1"/>
  <c r="AC3195" i="1"/>
  <c r="AE3193" i="1" l="1"/>
  <c r="AF3193" i="1"/>
  <c r="AD3194" i="1"/>
  <c r="AB3197" i="1"/>
  <c r="AC3196" i="1"/>
  <c r="AE3194" i="1" l="1"/>
  <c r="AF3194" i="1"/>
  <c r="AB3198" i="1"/>
  <c r="AC3197" i="1"/>
  <c r="AD3195" i="1"/>
  <c r="AE3195" i="1" l="1"/>
  <c r="AF3195" i="1"/>
  <c r="AD3196" i="1"/>
  <c r="AB3199" i="1"/>
  <c r="AC3198" i="1"/>
  <c r="AE3196" i="1" l="1"/>
  <c r="AF3196" i="1"/>
  <c r="AD3197" i="1"/>
  <c r="AB3200" i="1"/>
  <c r="AC3199" i="1"/>
  <c r="AE3197" i="1" l="1"/>
  <c r="AF3197" i="1"/>
  <c r="AD3198" i="1"/>
  <c r="AB3201" i="1"/>
  <c r="AC3200" i="1"/>
  <c r="AE3198" i="1" l="1"/>
  <c r="AF3198" i="1"/>
  <c r="AD3199" i="1"/>
  <c r="AB3202" i="1"/>
  <c r="AC3201" i="1"/>
  <c r="AE3199" i="1" l="1"/>
  <c r="AF3199" i="1"/>
  <c r="AD3200" i="1"/>
  <c r="AB3203" i="1"/>
  <c r="AC3202" i="1"/>
  <c r="AE3200" i="1" l="1"/>
  <c r="AF3200" i="1"/>
  <c r="AD3201" i="1"/>
  <c r="AF3201" i="1" s="1"/>
  <c r="AB3204" i="1"/>
  <c r="AC3203" i="1"/>
  <c r="AD3202" i="1" l="1"/>
  <c r="AF3202" i="1" s="1"/>
  <c r="AE3201" i="1"/>
  <c r="AB3205" i="1"/>
  <c r="AC3204" i="1"/>
  <c r="AD3203" i="1" l="1"/>
  <c r="AF3203" i="1" s="1"/>
  <c r="AE3202" i="1"/>
  <c r="AB3206" i="1"/>
  <c r="AC3205" i="1"/>
  <c r="AE3203" i="1" l="1"/>
  <c r="AD3204" i="1"/>
  <c r="AB3207" i="1"/>
  <c r="AC3206" i="1"/>
  <c r="AE3204" i="1" l="1"/>
  <c r="AF3204" i="1"/>
  <c r="AD3205" i="1"/>
  <c r="AB3208" i="1"/>
  <c r="AC3207" i="1"/>
  <c r="AE3205" i="1" l="1"/>
  <c r="AF3205" i="1"/>
  <c r="AD3206" i="1"/>
  <c r="AB3209" i="1"/>
  <c r="AC3208" i="1"/>
  <c r="AE3206" i="1" l="1"/>
  <c r="AF3206" i="1"/>
  <c r="AB3210" i="1"/>
  <c r="AC3209" i="1"/>
  <c r="AD3207" i="1"/>
  <c r="AE3207" i="1" l="1"/>
  <c r="AF3207" i="1"/>
  <c r="AD3208" i="1"/>
  <c r="AB3211" i="1"/>
  <c r="AC3210" i="1"/>
  <c r="AE3208" i="1" l="1"/>
  <c r="AF3208" i="1"/>
  <c r="AD3209" i="1"/>
  <c r="AB3212" i="1"/>
  <c r="AC3211" i="1"/>
  <c r="AE3209" i="1" l="1"/>
  <c r="AF3209" i="1"/>
  <c r="AD3210" i="1"/>
  <c r="AB3213" i="1"/>
  <c r="AC3212" i="1"/>
  <c r="AE3210" i="1" l="1"/>
  <c r="AF3210" i="1"/>
  <c r="AD3211" i="1"/>
  <c r="AB3214" i="1"/>
  <c r="AC3213" i="1"/>
  <c r="AE3211" i="1" l="1"/>
  <c r="AF3211" i="1"/>
  <c r="AD3212" i="1"/>
  <c r="AB3215" i="1"/>
  <c r="AC3214" i="1"/>
  <c r="AE3212" i="1" l="1"/>
  <c r="AF3212" i="1"/>
  <c r="AD3213" i="1"/>
  <c r="AF3213" i="1" s="1"/>
  <c r="AB3216" i="1"/>
  <c r="AC3215" i="1"/>
  <c r="AD3214" i="1" l="1"/>
  <c r="AF3214" i="1" s="1"/>
  <c r="AE3213" i="1"/>
  <c r="AB3217" i="1"/>
  <c r="AC3216" i="1"/>
  <c r="AD3215" i="1" l="1"/>
  <c r="AF3215" i="1" s="1"/>
  <c r="AE3214" i="1"/>
  <c r="AB3218" i="1"/>
  <c r="AC3217" i="1"/>
  <c r="AE3215" i="1" l="1"/>
  <c r="AD3216" i="1"/>
  <c r="AB3219" i="1"/>
  <c r="AC3218" i="1"/>
  <c r="AE3216" i="1" l="1"/>
  <c r="AF3216" i="1"/>
  <c r="AD3217" i="1"/>
  <c r="AB3220" i="1"/>
  <c r="AC3219" i="1"/>
  <c r="AE3217" i="1" l="1"/>
  <c r="AF3217" i="1"/>
  <c r="AD3218" i="1"/>
  <c r="AB3221" i="1"/>
  <c r="AC3220" i="1"/>
  <c r="AE3218" i="1" l="1"/>
  <c r="AF3218" i="1"/>
  <c r="AB3222" i="1"/>
  <c r="AC3221" i="1"/>
  <c r="AD3219" i="1"/>
  <c r="AE3219" i="1" l="1"/>
  <c r="AF3219" i="1"/>
  <c r="AD3220" i="1"/>
  <c r="AB3223" i="1"/>
  <c r="AC3222" i="1"/>
  <c r="AE3220" i="1" l="1"/>
  <c r="AF3220" i="1"/>
  <c r="AD3221" i="1"/>
  <c r="AB3224" i="1"/>
  <c r="AC3223" i="1"/>
  <c r="AE3221" i="1" l="1"/>
  <c r="AF3221" i="1"/>
  <c r="AD3222" i="1"/>
  <c r="AB3225" i="1"/>
  <c r="AC3224" i="1"/>
  <c r="AE3222" i="1" l="1"/>
  <c r="AF3222" i="1"/>
  <c r="AD3223" i="1"/>
  <c r="AB3226" i="1"/>
  <c r="AC3225" i="1"/>
  <c r="AE3223" i="1" l="1"/>
  <c r="AF3223" i="1"/>
  <c r="AD3224" i="1"/>
  <c r="AB3227" i="1"/>
  <c r="AC3226" i="1"/>
  <c r="AE3224" i="1" l="1"/>
  <c r="AF3224" i="1"/>
  <c r="AD3225" i="1"/>
  <c r="AF3225" i="1" s="1"/>
  <c r="AB3228" i="1"/>
  <c r="AC3227" i="1"/>
  <c r="AD3226" i="1" l="1"/>
  <c r="AF3226" i="1" s="1"/>
  <c r="AE3225" i="1"/>
  <c r="AB3229" i="1"/>
  <c r="AC3228" i="1"/>
  <c r="AD3227" i="1" l="1"/>
  <c r="AF3227" i="1" s="1"/>
  <c r="AE3226" i="1"/>
  <c r="AB3230" i="1"/>
  <c r="AC3229" i="1"/>
  <c r="AE3227" i="1" l="1"/>
  <c r="AD3228" i="1"/>
  <c r="AB3231" i="1"/>
  <c r="AC3230" i="1"/>
  <c r="AE3228" i="1" l="1"/>
  <c r="AF3228" i="1"/>
  <c r="AD3229" i="1"/>
  <c r="AB3232" i="1"/>
  <c r="AC3231" i="1"/>
  <c r="AE3229" i="1" l="1"/>
  <c r="AF3229" i="1"/>
  <c r="AD3230" i="1"/>
  <c r="AB3233" i="1"/>
  <c r="AC3232" i="1"/>
  <c r="AE3230" i="1" l="1"/>
  <c r="AF3230" i="1"/>
  <c r="AB3234" i="1"/>
  <c r="AC3233" i="1"/>
  <c r="AD3231" i="1"/>
  <c r="AE3231" i="1" l="1"/>
  <c r="AF3231" i="1"/>
  <c r="AD3232" i="1"/>
  <c r="AB3235" i="1"/>
  <c r="AC3234" i="1"/>
  <c r="AE3232" i="1" l="1"/>
  <c r="AF3232" i="1"/>
  <c r="AD3233" i="1"/>
  <c r="AB3236" i="1"/>
  <c r="AC3235" i="1"/>
  <c r="AE3233" i="1" l="1"/>
  <c r="AF3233" i="1"/>
  <c r="AD3234" i="1"/>
  <c r="AB3237" i="1"/>
  <c r="AC3236" i="1"/>
  <c r="AE3234" i="1" l="1"/>
  <c r="AF3234" i="1"/>
  <c r="AD3235" i="1"/>
  <c r="AB3238" i="1"/>
  <c r="AC3237" i="1"/>
  <c r="AE3235" i="1" l="1"/>
  <c r="AF3235" i="1"/>
  <c r="AD3236" i="1"/>
  <c r="AB3239" i="1"/>
  <c r="AC3238" i="1"/>
  <c r="AE3236" i="1" l="1"/>
  <c r="AF3236" i="1"/>
  <c r="AD3237" i="1"/>
  <c r="AF3237" i="1" s="1"/>
  <c r="AB3240" i="1"/>
  <c r="AC3239" i="1"/>
  <c r="AD3238" i="1" l="1"/>
  <c r="AF3238" i="1" s="1"/>
  <c r="AE3237" i="1"/>
  <c r="AB3241" i="1"/>
  <c r="AC3240" i="1"/>
  <c r="AD3239" i="1" l="1"/>
  <c r="AF3239" i="1" s="1"/>
  <c r="AE3238" i="1"/>
  <c r="AB3242" i="1"/>
  <c r="AC3241" i="1"/>
  <c r="AE3239" i="1" l="1"/>
  <c r="AD3240" i="1"/>
  <c r="AB3243" i="1"/>
  <c r="AC3242" i="1"/>
  <c r="AE3240" i="1" l="1"/>
  <c r="AF3240" i="1"/>
  <c r="AD3241" i="1"/>
  <c r="AB3244" i="1"/>
  <c r="AC3243" i="1"/>
  <c r="AE3241" i="1" l="1"/>
  <c r="AF3241" i="1"/>
  <c r="AD3242" i="1"/>
  <c r="AB3245" i="1"/>
  <c r="AC3244" i="1"/>
  <c r="AE3242" i="1" l="1"/>
  <c r="AF3242" i="1"/>
  <c r="AB3246" i="1"/>
  <c r="AC3245" i="1"/>
  <c r="AD3243" i="1"/>
  <c r="AE3243" i="1" l="1"/>
  <c r="AF3243" i="1"/>
  <c r="AD3244" i="1"/>
  <c r="AB3247" i="1"/>
  <c r="AC3246" i="1"/>
  <c r="AE3244" i="1" l="1"/>
  <c r="AF3244" i="1"/>
  <c r="AD3245" i="1"/>
  <c r="AB3248" i="1"/>
  <c r="AC3247" i="1"/>
  <c r="AE3245" i="1" l="1"/>
  <c r="AF3245" i="1"/>
  <c r="AB3249" i="1"/>
  <c r="AC3248" i="1"/>
  <c r="AD3246" i="1"/>
  <c r="AE3246" i="1" l="1"/>
  <c r="AF3246" i="1"/>
  <c r="AD3247" i="1"/>
  <c r="AB3250" i="1"/>
  <c r="AC3249" i="1"/>
  <c r="AE3247" i="1" l="1"/>
  <c r="AF3247" i="1"/>
  <c r="AD3248" i="1"/>
  <c r="AB3251" i="1"/>
  <c r="AC3250" i="1"/>
  <c r="AE3248" i="1" l="1"/>
  <c r="AF3248" i="1"/>
  <c r="AB3252" i="1"/>
  <c r="AC3251" i="1"/>
  <c r="AD3249" i="1"/>
  <c r="AE3249" i="1" l="1"/>
  <c r="AF3249" i="1"/>
  <c r="AD3250" i="1"/>
  <c r="AB3253" i="1"/>
  <c r="AC3252" i="1"/>
  <c r="AE3250" i="1" l="1"/>
  <c r="AF3250" i="1"/>
  <c r="AD3251" i="1"/>
  <c r="AB3254" i="1"/>
  <c r="AC3253" i="1"/>
  <c r="AE3251" i="1" l="1"/>
  <c r="AF3251" i="1"/>
  <c r="AD3252" i="1"/>
  <c r="AB3255" i="1"/>
  <c r="AC3254" i="1"/>
  <c r="AE3252" i="1" l="1"/>
  <c r="AF3252" i="1"/>
  <c r="AD3253" i="1"/>
  <c r="AB3256" i="1"/>
  <c r="AC3255" i="1"/>
  <c r="AE3253" i="1" l="1"/>
  <c r="AF3253" i="1"/>
  <c r="AD3254" i="1"/>
  <c r="AB3257" i="1"/>
  <c r="AC3256" i="1"/>
  <c r="AE3254" i="1" l="1"/>
  <c r="AF3254" i="1"/>
  <c r="AD3255" i="1"/>
  <c r="AF3255" i="1" s="1"/>
  <c r="AB3258" i="1"/>
  <c r="AC3257" i="1"/>
  <c r="AE3255" i="1" l="1"/>
  <c r="AD3256" i="1"/>
  <c r="AB3259" i="1"/>
  <c r="AC3258" i="1"/>
  <c r="AE3256" i="1" l="1"/>
  <c r="AF3256" i="1"/>
  <c r="AD3257" i="1"/>
  <c r="AB3260" i="1"/>
  <c r="AC3259" i="1"/>
  <c r="AE3257" i="1" l="1"/>
  <c r="AF3257" i="1"/>
  <c r="AD3258" i="1"/>
  <c r="AB3261" i="1"/>
  <c r="AC3260" i="1"/>
  <c r="AE3258" i="1" l="1"/>
  <c r="AF3258" i="1"/>
  <c r="AD3259" i="1"/>
  <c r="AB3262" i="1"/>
  <c r="AC3261" i="1"/>
  <c r="AE3259" i="1" l="1"/>
  <c r="AF3259" i="1"/>
  <c r="AD3260" i="1"/>
  <c r="AB3263" i="1"/>
  <c r="AC3262" i="1"/>
  <c r="AE3260" i="1" l="1"/>
  <c r="AF3260" i="1"/>
  <c r="AD3261" i="1"/>
  <c r="AB3264" i="1"/>
  <c r="AC3263" i="1"/>
  <c r="AE3261" i="1" l="1"/>
  <c r="AF3261" i="1"/>
  <c r="AD3262" i="1"/>
  <c r="AF3262" i="1" s="1"/>
  <c r="AB3265" i="1"/>
  <c r="AC3264" i="1"/>
  <c r="AE3262" i="1" l="1"/>
  <c r="AD3263" i="1"/>
  <c r="AB3266" i="1"/>
  <c r="AC3265" i="1"/>
  <c r="AE3263" i="1" l="1"/>
  <c r="AF3263" i="1"/>
  <c r="AD3264" i="1"/>
  <c r="AB3267" i="1"/>
  <c r="AC3266" i="1"/>
  <c r="AE3264" i="1" l="1"/>
  <c r="AF3264" i="1"/>
  <c r="AD3265" i="1"/>
  <c r="AB3268" i="1"/>
  <c r="AC3267" i="1"/>
  <c r="AE3265" i="1" l="1"/>
  <c r="AF3265" i="1"/>
  <c r="AD3266" i="1"/>
  <c r="AB3269" i="1"/>
  <c r="AC3268" i="1"/>
  <c r="AE3266" i="1" l="1"/>
  <c r="AF3266" i="1"/>
  <c r="AD3267" i="1"/>
  <c r="AF3267" i="1" s="1"/>
  <c r="AB3270" i="1"/>
  <c r="AC3269" i="1"/>
  <c r="AE3267" i="1" l="1"/>
  <c r="AD3268" i="1"/>
  <c r="AB3271" i="1"/>
  <c r="AC3270" i="1"/>
  <c r="AE3268" i="1" l="1"/>
  <c r="AF3268" i="1"/>
  <c r="AD3269" i="1"/>
  <c r="AB3272" i="1"/>
  <c r="AC3271" i="1"/>
  <c r="AE3269" i="1" l="1"/>
  <c r="AF3269" i="1"/>
  <c r="AD3270" i="1"/>
  <c r="AB3273" i="1"/>
  <c r="AC3272" i="1"/>
  <c r="AE3270" i="1" l="1"/>
  <c r="AF3270" i="1"/>
  <c r="AD3271" i="1"/>
  <c r="AB3274" i="1"/>
  <c r="AC3273" i="1"/>
  <c r="AE3271" i="1" l="1"/>
  <c r="AF3271" i="1"/>
  <c r="AD3272" i="1"/>
  <c r="AB3275" i="1"/>
  <c r="AC3274" i="1"/>
  <c r="AE3272" i="1" l="1"/>
  <c r="AF3272" i="1"/>
  <c r="AB3276" i="1"/>
  <c r="AC3275" i="1"/>
  <c r="AD3273" i="1"/>
  <c r="AE3273" i="1" l="1"/>
  <c r="AF3273" i="1"/>
  <c r="AD3274" i="1"/>
  <c r="AB3277" i="1"/>
  <c r="AC3276" i="1"/>
  <c r="AE3274" i="1" l="1"/>
  <c r="AF3274" i="1"/>
  <c r="AD3275" i="1"/>
  <c r="AB3278" i="1"/>
  <c r="AC3277" i="1"/>
  <c r="AE3275" i="1" l="1"/>
  <c r="AF3275" i="1"/>
  <c r="AD3276" i="1"/>
  <c r="AB3279" i="1"/>
  <c r="AC3278" i="1"/>
  <c r="AE3276" i="1" l="1"/>
  <c r="AF3276" i="1"/>
  <c r="AD3277" i="1"/>
  <c r="AB3280" i="1"/>
  <c r="AC3279" i="1"/>
  <c r="AE3277" i="1" l="1"/>
  <c r="AF3277" i="1"/>
  <c r="AD3278" i="1"/>
  <c r="AB3281" i="1"/>
  <c r="AC3280" i="1"/>
  <c r="AE3278" i="1" l="1"/>
  <c r="AF3278" i="1"/>
  <c r="AD3279" i="1"/>
  <c r="AF3279" i="1" s="1"/>
  <c r="AB3282" i="1"/>
  <c r="AC3281" i="1"/>
  <c r="AD3280" i="1" l="1"/>
  <c r="AF3280" i="1" s="1"/>
  <c r="AE3279" i="1"/>
  <c r="AB3283" i="1"/>
  <c r="AC3282" i="1"/>
  <c r="AD3281" i="1" l="1"/>
  <c r="AF3281" i="1" s="1"/>
  <c r="AE3280" i="1"/>
  <c r="AB3284" i="1"/>
  <c r="AC3283" i="1"/>
  <c r="AE3281" i="1" l="1"/>
  <c r="AD3282" i="1"/>
  <c r="AB3285" i="1"/>
  <c r="AC3284" i="1"/>
  <c r="AE3282" i="1" l="1"/>
  <c r="AF3282" i="1"/>
  <c r="AD3283" i="1"/>
  <c r="AB3286" i="1"/>
  <c r="AC3285" i="1"/>
  <c r="AE3283" i="1" l="1"/>
  <c r="AF3283" i="1"/>
  <c r="AD3284" i="1"/>
  <c r="AB3287" i="1"/>
  <c r="AC3286" i="1"/>
  <c r="AE3284" i="1" l="1"/>
  <c r="AF3284" i="1"/>
  <c r="AB3288" i="1"/>
  <c r="AC3287" i="1"/>
  <c r="AD3285" i="1"/>
  <c r="AE3285" i="1" l="1"/>
  <c r="AF3285" i="1"/>
  <c r="AD3286" i="1"/>
  <c r="AB3289" i="1"/>
  <c r="AC3288" i="1"/>
  <c r="AE3286" i="1" l="1"/>
  <c r="AF3286" i="1"/>
  <c r="AD3287" i="1"/>
  <c r="AB3290" i="1"/>
  <c r="AC3289" i="1"/>
  <c r="AE3287" i="1" l="1"/>
  <c r="AF3287" i="1"/>
  <c r="AD3288" i="1"/>
  <c r="AB3291" i="1"/>
  <c r="AC3290" i="1"/>
  <c r="AE3288" i="1" l="1"/>
  <c r="AF3288" i="1"/>
  <c r="AD3289" i="1"/>
  <c r="AB3292" i="1"/>
  <c r="AC3291" i="1"/>
  <c r="AE3289" i="1" l="1"/>
  <c r="AF3289" i="1"/>
  <c r="AB3293" i="1"/>
  <c r="AC3292" i="1"/>
  <c r="AD3290" i="1"/>
  <c r="AE3290" i="1" l="1"/>
  <c r="AF3290" i="1"/>
  <c r="AD3291" i="1"/>
  <c r="AB3294" i="1"/>
  <c r="AC3293" i="1"/>
  <c r="AE3291" i="1" l="1"/>
  <c r="AF3291" i="1"/>
  <c r="AD3292" i="1"/>
  <c r="AF3292" i="1" s="1"/>
  <c r="AB3295" i="1"/>
  <c r="AC3294" i="1"/>
  <c r="AD3293" i="1" l="1"/>
  <c r="AF3293" i="1" s="1"/>
  <c r="AE3292" i="1"/>
  <c r="AB3296" i="1"/>
  <c r="AC3295" i="1"/>
  <c r="AE3293" i="1" l="1"/>
  <c r="AD3294" i="1"/>
  <c r="AB3297" i="1"/>
  <c r="AC3296" i="1"/>
  <c r="AE3294" i="1" l="1"/>
  <c r="AF3294" i="1"/>
  <c r="AD3295" i="1"/>
  <c r="AB3298" i="1"/>
  <c r="AC3297" i="1"/>
  <c r="AE3295" i="1" l="1"/>
  <c r="AF3295" i="1"/>
  <c r="AD3296" i="1"/>
  <c r="AB3299" i="1"/>
  <c r="AC3298" i="1"/>
  <c r="AE3296" i="1" l="1"/>
  <c r="AF3296" i="1"/>
  <c r="AD3297" i="1"/>
  <c r="AB3300" i="1"/>
  <c r="AC3299" i="1"/>
  <c r="AE3297" i="1" l="1"/>
  <c r="AF3297" i="1"/>
  <c r="AD3298" i="1"/>
  <c r="AF3298" i="1" s="1"/>
  <c r="AB3301" i="1"/>
  <c r="AC3300" i="1"/>
  <c r="AE3298" i="1" l="1"/>
  <c r="AD3299" i="1"/>
  <c r="AB3302" i="1"/>
  <c r="AC3301" i="1"/>
  <c r="AE3299" i="1" l="1"/>
  <c r="AF3299" i="1"/>
  <c r="AD3300" i="1"/>
  <c r="AB3303" i="1"/>
  <c r="AC3302" i="1"/>
  <c r="AE3300" i="1" l="1"/>
  <c r="AF3300" i="1"/>
  <c r="AD3301" i="1"/>
  <c r="AB3304" i="1"/>
  <c r="AC3303" i="1"/>
  <c r="AE3301" i="1" l="1"/>
  <c r="AF3301" i="1"/>
  <c r="AB3305" i="1"/>
  <c r="AC3304" i="1"/>
  <c r="AD3302" i="1"/>
  <c r="AE3302" i="1" l="1"/>
  <c r="AF3302" i="1"/>
  <c r="AD3303" i="1"/>
  <c r="AB3306" i="1"/>
  <c r="AC3305" i="1"/>
  <c r="AE3303" i="1" l="1"/>
  <c r="AF3303" i="1"/>
  <c r="AD3304" i="1"/>
  <c r="AB3307" i="1"/>
  <c r="AC3306" i="1"/>
  <c r="AE3304" i="1" l="1"/>
  <c r="AF3304" i="1"/>
  <c r="AD3305" i="1"/>
  <c r="AB3308" i="1"/>
  <c r="AC3307" i="1"/>
  <c r="AE3305" i="1" l="1"/>
  <c r="AF3305" i="1"/>
  <c r="AD3306" i="1"/>
  <c r="AB3309" i="1"/>
  <c r="AC3308" i="1"/>
  <c r="AE3306" i="1" l="1"/>
  <c r="AF3306" i="1"/>
  <c r="AD3307" i="1"/>
  <c r="AB3310" i="1"/>
  <c r="AC3309" i="1"/>
  <c r="AE3307" i="1" l="1"/>
  <c r="AF3307" i="1"/>
  <c r="AD3308" i="1"/>
  <c r="AB3311" i="1"/>
  <c r="AC3310" i="1"/>
  <c r="AE3308" i="1" l="1"/>
  <c r="AF3308" i="1"/>
  <c r="AB3312" i="1"/>
  <c r="AC3311" i="1"/>
  <c r="AD3309" i="1"/>
  <c r="AE3309" i="1" l="1"/>
  <c r="AF3309" i="1"/>
  <c r="AD3310" i="1"/>
  <c r="AB3313" i="1"/>
  <c r="AC3312" i="1"/>
  <c r="AE3310" i="1" l="1"/>
  <c r="AF3310" i="1"/>
  <c r="AD3311" i="1"/>
  <c r="AB3314" i="1"/>
  <c r="AC3313" i="1"/>
  <c r="AE3311" i="1" l="1"/>
  <c r="AF3311" i="1"/>
  <c r="AD3312" i="1"/>
  <c r="AB3315" i="1"/>
  <c r="AC3314" i="1"/>
  <c r="AE3312" i="1" l="1"/>
  <c r="AF3312" i="1"/>
  <c r="AD3313" i="1"/>
  <c r="AB3316" i="1"/>
  <c r="AC3315" i="1"/>
  <c r="AE3313" i="1" l="1"/>
  <c r="AF3313" i="1"/>
  <c r="AB3317" i="1"/>
  <c r="AC3316" i="1"/>
  <c r="AD3314" i="1"/>
  <c r="AE3314" i="1" l="1"/>
  <c r="AF3314" i="1"/>
  <c r="AD3315" i="1"/>
  <c r="AB3318" i="1"/>
  <c r="AC3317" i="1"/>
  <c r="AE3315" i="1" l="1"/>
  <c r="AF3315" i="1"/>
  <c r="AD3316" i="1"/>
  <c r="AF3316" i="1" s="1"/>
  <c r="AB3319" i="1"/>
  <c r="AC3318" i="1"/>
  <c r="AD3317" i="1" l="1"/>
  <c r="AF3317" i="1" s="1"/>
  <c r="AE3316" i="1"/>
  <c r="AB3320" i="1"/>
  <c r="AC3319" i="1"/>
  <c r="AE3317" i="1" l="1"/>
  <c r="AD3318" i="1"/>
  <c r="AB3321" i="1"/>
  <c r="AC3320" i="1"/>
  <c r="AE3318" i="1" l="1"/>
  <c r="AF3318" i="1"/>
  <c r="AD3319" i="1"/>
  <c r="AB3322" i="1"/>
  <c r="AC3321" i="1"/>
  <c r="AE3319" i="1" l="1"/>
  <c r="AF3319" i="1"/>
  <c r="AD3320" i="1"/>
  <c r="AB3323" i="1"/>
  <c r="AC3322" i="1"/>
  <c r="AE3320" i="1" l="1"/>
  <c r="AF3320" i="1"/>
  <c r="AD3321" i="1"/>
  <c r="AB3324" i="1"/>
  <c r="AC3323" i="1"/>
  <c r="AE3321" i="1" l="1"/>
  <c r="AF3321" i="1"/>
  <c r="AD3322" i="1"/>
  <c r="AF3322" i="1" s="1"/>
  <c r="AB3325" i="1"/>
  <c r="AC3324" i="1"/>
  <c r="AE3322" i="1" l="1"/>
  <c r="AD3323" i="1"/>
  <c r="AB3326" i="1"/>
  <c r="AC3325" i="1"/>
  <c r="AE3323" i="1" l="1"/>
  <c r="AF3323" i="1"/>
  <c r="AD3324" i="1"/>
  <c r="AB3327" i="1"/>
  <c r="AC3326" i="1"/>
  <c r="AE3324" i="1" l="1"/>
  <c r="AF3324" i="1"/>
  <c r="AD3325" i="1"/>
  <c r="AB3328" i="1"/>
  <c r="AC3327" i="1"/>
  <c r="AE3325" i="1" l="1"/>
  <c r="AF3325" i="1"/>
  <c r="AB3329" i="1"/>
  <c r="AC3328" i="1"/>
  <c r="AD3326" i="1"/>
  <c r="AE3326" i="1" l="1"/>
  <c r="AF3326" i="1"/>
  <c r="AD3327" i="1"/>
  <c r="AB3330" i="1"/>
  <c r="AC3329" i="1"/>
  <c r="AE3327" i="1" l="1"/>
  <c r="AF3327" i="1"/>
  <c r="AD3328" i="1"/>
  <c r="AB3331" i="1"/>
  <c r="AC3330" i="1"/>
  <c r="AE3328" i="1" l="1"/>
  <c r="AF3328" i="1"/>
  <c r="AD3329" i="1"/>
  <c r="AB3332" i="1"/>
  <c r="AC3331" i="1"/>
  <c r="AE3329" i="1" l="1"/>
  <c r="AF3329" i="1"/>
  <c r="AD3330" i="1"/>
  <c r="AB3333" i="1"/>
  <c r="AC3332" i="1"/>
  <c r="AE3330" i="1" l="1"/>
  <c r="AF3330" i="1"/>
  <c r="AD3331" i="1"/>
  <c r="AB3334" i="1"/>
  <c r="AC3333" i="1"/>
  <c r="AE3331" i="1" l="1"/>
  <c r="AF3331" i="1"/>
  <c r="AD3332" i="1"/>
  <c r="AB3335" i="1"/>
  <c r="AC3334" i="1"/>
  <c r="AE3332" i="1" l="1"/>
  <c r="AF3332" i="1"/>
  <c r="AB3336" i="1"/>
  <c r="AC3335" i="1"/>
  <c r="AD3333" i="1"/>
  <c r="AE3333" i="1" l="1"/>
  <c r="AF3333" i="1"/>
  <c r="AD3334" i="1"/>
  <c r="AB3337" i="1"/>
  <c r="AC3336" i="1"/>
  <c r="AE3334" i="1" l="1"/>
  <c r="AF3334" i="1"/>
  <c r="AD3335" i="1"/>
  <c r="AB3338" i="1"/>
  <c r="AC3337" i="1"/>
  <c r="AE3335" i="1" l="1"/>
  <c r="AF3335" i="1"/>
  <c r="AD3336" i="1"/>
  <c r="AB3339" i="1"/>
  <c r="AC3338" i="1"/>
  <c r="AE3336" i="1" l="1"/>
  <c r="AF3336" i="1"/>
  <c r="AD3337" i="1"/>
  <c r="AB3340" i="1"/>
  <c r="AC3339" i="1"/>
  <c r="AE3337" i="1" l="1"/>
  <c r="AF3337" i="1"/>
  <c r="AB3341" i="1"/>
  <c r="AC3340" i="1"/>
  <c r="AD3338" i="1"/>
  <c r="AE3338" i="1" l="1"/>
  <c r="AF3338" i="1"/>
  <c r="AD3339" i="1"/>
  <c r="AB3342" i="1"/>
  <c r="AC3341" i="1"/>
  <c r="AE3339" i="1" l="1"/>
  <c r="AF3339" i="1"/>
  <c r="AD3340" i="1"/>
  <c r="AF3340" i="1" s="1"/>
  <c r="AB3343" i="1"/>
  <c r="AC3342" i="1"/>
  <c r="AD3341" i="1" l="1"/>
  <c r="AF3341" i="1" s="1"/>
  <c r="AE3340" i="1"/>
  <c r="AB3344" i="1"/>
  <c r="AC3343" i="1"/>
  <c r="AE3341" i="1" l="1"/>
  <c r="AD3342" i="1"/>
  <c r="AB3345" i="1"/>
  <c r="AC3344" i="1"/>
  <c r="AE3342" i="1" l="1"/>
  <c r="AF3342" i="1"/>
  <c r="AD3343" i="1"/>
  <c r="AB3346" i="1"/>
  <c r="AC3345" i="1"/>
  <c r="AE3343" i="1" l="1"/>
  <c r="AF3343" i="1"/>
  <c r="AD3344" i="1"/>
  <c r="AB3347" i="1"/>
  <c r="AC3346" i="1"/>
  <c r="AE3344" i="1" l="1"/>
  <c r="AF3344" i="1"/>
  <c r="AD3345" i="1"/>
  <c r="AB3348" i="1"/>
  <c r="AC3347" i="1"/>
  <c r="AE3345" i="1" l="1"/>
  <c r="AF3345" i="1"/>
  <c r="AD3346" i="1"/>
  <c r="AF3346" i="1" s="1"/>
  <c r="AB3349" i="1"/>
  <c r="AC3348" i="1"/>
  <c r="AE3346" i="1" l="1"/>
  <c r="AD3347" i="1"/>
  <c r="AB3350" i="1"/>
  <c r="AC3349" i="1"/>
  <c r="AE3347" i="1" l="1"/>
  <c r="AF3347" i="1"/>
  <c r="AD3348" i="1"/>
  <c r="AB3351" i="1"/>
  <c r="AC3350" i="1"/>
  <c r="AE3348" i="1" l="1"/>
  <c r="AF3348" i="1"/>
  <c r="AD3349" i="1"/>
  <c r="AB3352" i="1"/>
  <c r="AC3351" i="1"/>
  <c r="AE3349" i="1" l="1"/>
  <c r="AF3349" i="1"/>
  <c r="AB3353" i="1"/>
  <c r="AC3352" i="1"/>
  <c r="AD3350" i="1"/>
  <c r="AE3350" i="1" l="1"/>
  <c r="AF3350" i="1"/>
  <c r="AD3351" i="1"/>
  <c r="AB3354" i="1"/>
  <c r="AC3353" i="1"/>
  <c r="AE3351" i="1" l="1"/>
  <c r="AF3351" i="1"/>
  <c r="AD3352" i="1"/>
  <c r="AB3355" i="1"/>
  <c r="AC3354" i="1"/>
  <c r="AE3352" i="1" l="1"/>
  <c r="AF3352" i="1"/>
  <c r="AD3353" i="1"/>
  <c r="AB3356" i="1"/>
  <c r="AC3355" i="1"/>
  <c r="AE3353" i="1" l="1"/>
  <c r="AF3353" i="1"/>
  <c r="AD3354" i="1"/>
  <c r="AB3357" i="1"/>
  <c r="AC3356" i="1"/>
  <c r="AE3354" i="1" l="1"/>
  <c r="AF3354" i="1"/>
  <c r="AD3355" i="1"/>
  <c r="AB3358" i="1"/>
  <c r="AC3357" i="1"/>
  <c r="AE3355" i="1" l="1"/>
  <c r="AF3355" i="1"/>
  <c r="AD3356" i="1"/>
  <c r="AB3359" i="1"/>
  <c r="AC3358" i="1"/>
  <c r="AE3356" i="1" l="1"/>
  <c r="AF3356" i="1"/>
  <c r="AB3360" i="1"/>
  <c r="AC3359" i="1"/>
  <c r="AD3357" i="1"/>
  <c r="AE3357" i="1" l="1"/>
  <c r="AF3357" i="1"/>
  <c r="AD3358" i="1"/>
  <c r="AB3361" i="1"/>
  <c r="AC3360" i="1"/>
  <c r="AE3358" i="1" l="1"/>
  <c r="AF3358" i="1"/>
  <c r="AD3359" i="1"/>
  <c r="AB3362" i="1"/>
  <c r="AC3361" i="1"/>
  <c r="AE3359" i="1" l="1"/>
  <c r="AF3359" i="1"/>
  <c r="AD3360" i="1"/>
  <c r="AB3363" i="1"/>
  <c r="AC3362" i="1"/>
  <c r="AE3360" i="1" l="1"/>
  <c r="AF3360" i="1"/>
  <c r="AD3361" i="1"/>
  <c r="AB3364" i="1"/>
  <c r="AC3363" i="1"/>
  <c r="AE3361" i="1" l="1"/>
  <c r="AF3361" i="1"/>
  <c r="AB3365" i="1"/>
  <c r="AC3364" i="1"/>
  <c r="AD3362" i="1"/>
  <c r="AE3362" i="1" l="1"/>
  <c r="AF3362" i="1"/>
  <c r="AD3363" i="1"/>
  <c r="AB3366" i="1"/>
  <c r="AC3365" i="1"/>
  <c r="AE3363" i="1" l="1"/>
  <c r="AF3363" i="1"/>
  <c r="AD3364" i="1"/>
  <c r="AF3364" i="1" s="1"/>
  <c r="AB3367" i="1"/>
  <c r="AC3366" i="1"/>
  <c r="AD3365" i="1" l="1"/>
  <c r="AF3365" i="1" s="1"/>
  <c r="AE3364" i="1"/>
  <c r="AB3368" i="1"/>
  <c r="AC3367" i="1"/>
  <c r="AE3365" i="1" l="1"/>
  <c r="AD3366" i="1"/>
  <c r="AB3369" i="1"/>
  <c r="AC3368" i="1"/>
  <c r="AE3366" i="1" l="1"/>
  <c r="AF3366" i="1"/>
  <c r="AD3367" i="1"/>
  <c r="AB3370" i="1"/>
  <c r="AC3369" i="1"/>
  <c r="AE3367" i="1" l="1"/>
  <c r="AF3367" i="1"/>
  <c r="AD3368" i="1"/>
  <c r="AB3371" i="1"/>
  <c r="AC3370" i="1"/>
  <c r="AE3368" i="1" l="1"/>
  <c r="AF3368" i="1"/>
  <c r="AD3369" i="1"/>
  <c r="AB3372" i="1"/>
  <c r="AC3371" i="1"/>
  <c r="AE3369" i="1" l="1"/>
  <c r="AF3369" i="1"/>
  <c r="AD3370" i="1"/>
  <c r="AF3370" i="1" s="1"/>
  <c r="AB3373" i="1"/>
  <c r="AC3372" i="1"/>
  <c r="AD3371" i="1" l="1"/>
  <c r="AF3371" i="1" s="1"/>
  <c r="AE3370" i="1"/>
  <c r="AB3374" i="1"/>
  <c r="AC3373" i="1"/>
  <c r="AE3371" i="1" l="1"/>
  <c r="AD3372" i="1"/>
  <c r="AB3375" i="1"/>
  <c r="AC3374" i="1"/>
  <c r="AE3372" i="1" l="1"/>
  <c r="AF3372" i="1"/>
  <c r="AD3373" i="1"/>
  <c r="AB3376" i="1"/>
  <c r="AC3375" i="1"/>
  <c r="AE3373" i="1" l="1"/>
  <c r="AF3373" i="1"/>
  <c r="AD3374" i="1"/>
  <c r="AF3374" i="1" s="1"/>
  <c r="AB3377" i="1"/>
  <c r="AC3376" i="1"/>
  <c r="AD3375" i="1" l="1"/>
  <c r="AF3375" i="1" s="1"/>
  <c r="AE3374" i="1"/>
  <c r="AB3378" i="1"/>
  <c r="AC3377" i="1"/>
  <c r="AE3375" i="1" l="1"/>
  <c r="AB3379" i="1"/>
  <c r="AC3378" i="1"/>
  <c r="AD3376" i="1"/>
  <c r="AE3376" i="1" l="1"/>
  <c r="AF3376" i="1"/>
  <c r="AD3377" i="1"/>
  <c r="AB3380" i="1"/>
  <c r="AC3379" i="1"/>
  <c r="AE3377" i="1" l="1"/>
  <c r="AF3377" i="1"/>
  <c r="AD3378" i="1"/>
  <c r="AB3381" i="1"/>
  <c r="AC3380" i="1"/>
  <c r="AE3378" i="1" l="1"/>
  <c r="AF3378" i="1"/>
  <c r="AD3379" i="1"/>
  <c r="AB3382" i="1"/>
  <c r="AC3381" i="1"/>
  <c r="AE3379" i="1" l="1"/>
  <c r="AF3379" i="1"/>
  <c r="AD3380" i="1"/>
  <c r="AB3383" i="1"/>
  <c r="AC3382" i="1"/>
  <c r="AE3380" i="1" l="1"/>
  <c r="AF3380" i="1"/>
  <c r="AD3381" i="1"/>
  <c r="AF3381" i="1" s="1"/>
  <c r="AB3384" i="1"/>
  <c r="AC3383" i="1"/>
  <c r="AE3381" i="1" l="1"/>
  <c r="AB3385" i="1"/>
  <c r="AC3384" i="1"/>
  <c r="AD3382" i="1"/>
  <c r="AE3382" i="1" l="1"/>
  <c r="AF3382" i="1"/>
  <c r="AD3383" i="1"/>
  <c r="AB3386" i="1"/>
  <c r="AC3385" i="1"/>
  <c r="AE3383" i="1" l="1"/>
  <c r="AF3383" i="1"/>
  <c r="AD3384" i="1"/>
  <c r="AB3387" i="1"/>
  <c r="AC3386" i="1"/>
  <c r="AE3384" i="1" l="1"/>
  <c r="AF3384" i="1"/>
  <c r="AB3388" i="1"/>
  <c r="AC3387" i="1"/>
  <c r="AD3385" i="1"/>
  <c r="AE3385" i="1" l="1"/>
  <c r="AF3385" i="1"/>
  <c r="AD3386" i="1"/>
  <c r="AB3389" i="1"/>
  <c r="AC3388" i="1"/>
  <c r="AE3386" i="1" l="1"/>
  <c r="AF3386" i="1"/>
  <c r="AD3387" i="1"/>
  <c r="AB3390" i="1"/>
  <c r="AC3389" i="1"/>
  <c r="AE3387" i="1" l="1"/>
  <c r="AF3387" i="1"/>
  <c r="AD3388" i="1"/>
  <c r="AB3391" i="1"/>
  <c r="AC3390" i="1"/>
  <c r="AE3388" i="1" l="1"/>
  <c r="AF3388" i="1"/>
  <c r="AD3389" i="1"/>
  <c r="AB3392" i="1"/>
  <c r="AC3391" i="1"/>
  <c r="AE3389" i="1" l="1"/>
  <c r="AF3389" i="1"/>
  <c r="AD3390" i="1"/>
  <c r="AB3393" i="1"/>
  <c r="AC3392" i="1"/>
  <c r="AE3390" i="1" l="1"/>
  <c r="AF3390" i="1"/>
  <c r="AD3391" i="1"/>
  <c r="AB3394" i="1"/>
  <c r="AC3393" i="1"/>
  <c r="AE3391" i="1" l="1"/>
  <c r="AF3391" i="1"/>
  <c r="AB3395" i="1"/>
  <c r="AC3394" i="1"/>
  <c r="AD3392" i="1"/>
  <c r="AE3392" i="1" l="1"/>
  <c r="AF3392" i="1"/>
  <c r="AB3396" i="1"/>
  <c r="AC3395" i="1"/>
  <c r="AD3393" i="1"/>
  <c r="AE3393" i="1" l="1"/>
  <c r="AF3393" i="1"/>
  <c r="AD3394" i="1"/>
  <c r="AB3397" i="1"/>
  <c r="AC3396" i="1"/>
  <c r="AE3394" i="1" l="1"/>
  <c r="AF3394" i="1"/>
  <c r="AD3395" i="1"/>
  <c r="AF3395" i="1" s="1"/>
  <c r="AB3398" i="1"/>
  <c r="AC3397" i="1"/>
  <c r="AD3396" i="1" l="1"/>
  <c r="AF3396" i="1" s="1"/>
  <c r="AE3395" i="1"/>
  <c r="AB3399" i="1"/>
  <c r="AC3398" i="1"/>
  <c r="AE3396" i="1" l="1"/>
  <c r="AD3397" i="1"/>
  <c r="AB3400" i="1"/>
  <c r="AC3399" i="1"/>
  <c r="AE3397" i="1" l="1"/>
  <c r="AF3397" i="1"/>
  <c r="AB3401" i="1"/>
  <c r="AC3400" i="1"/>
  <c r="AD3398" i="1"/>
  <c r="AE3398" i="1" l="1"/>
  <c r="AF3398" i="1"/>
  <c r="AD3399" i="1"/>
  <c r="AB3402" i="1"/>
  <c r="AC3401" i="1"/>
  <c r="AE3399" i="1" l="1"/>
  <c r="AF3399" i="1"/>
  <c r="AD3400" i="1"/>
  <c r="AB3403" i="1"/>
  <c r="AC3402" i="1"/>
  <c r="AE3400" i="1" l="1"/>
  <c r="AF3400" i="1"/>
  <c r="AD3401" i="1"/>
  <c r="AB3404" i="1"/>
  <c r="AC3403" i="1"/>
  <c r="AE3401" i="1" l="1"/>
  <c r="AF3401" i="1"/>
  <c r="AD3402" i="1"/>
  <c r="AB3405" i="1"/>
  <c r="AC3404" i="1"/>
  <c r="AE3402" i="1" l="1"/>
  <c r="AF3402" i="1"/>
  <c r="AD3403" i="1"/>
  <c r="AB3406" i="1"/>
  <c r="AC3405" i="1"/>
  <c r="AE3403" i="1" l="1"/>
  <c r="AF3403" i="1"/>
  <c r="AD3404" i="1"/>
  <c r="AF3404" i="1" s="1"/>
  <c r="AB3407" i="1"/>
  <c r="AC3406" i="1"/>
  <c r="AE3404" i="1" l="1"/>
  <c r="AD3405" i="1"/>
  <c r="AB3408" i="1"/>
  <c r="AC3407" i="1"/>
  <c r="AE3405" i="1" l="1"/>
  <c r="AF3405" i="1"/>
  <c r="AB3409" i="1"/>
  <c r="AC3408" i="1"/>
  <c r="AD3406" i="1"/>
  <c r="AE3406" i="1" l="1"/>
  <c r="AF3406" i="1"/>
  <c r="AD3407" i="1"/>
  <c r="AB3410" i="1"/>
  <c r="AC3409" i="1"/>
  <c r="AE3407" i="1" l="1"/>
  <c r="AF3407" i="1"/>
  <c r="AD3408" i="1"/>
  <c r="AB3411" i="1"/>
  <c r="AC3410" i="1"/>
  <c r="AE3408" i="1" l="1"/>
  <c r="AF3408" i="1"/>
  <c r="AD3409" i="1"/>
  <c r="AB3412" i="1"/>
  <c r="AC3411" i="1"/>
  <c r="AE3409" i="1" l="1"/>
  <c r="AF3409" i="1"/>
  <c r="AD3410" i="1"/>
  <c r="AB3413" i="1"/>
  <c r="AC3412" i="1"/>
  <c r="AE3410" i="1" l="1"/>
  <c r="AF3410" i="1"/>
  <c r="AD3411" i="1"/>
  <c r="AB3414" i="1"/>
  <c r="AC3413" i="1"/>
  <c r="AE3411" i="1" l="1"/>
  <c r="AF3411" i="1"/>
  <c r="AD3412" i="1"/>
  <c r="AF3412" i="1" s="1"/>
  <c r="AB3415" i="1"/>
  <c r="AC3414" i="1"/>
  <c r="AE3412" i="1" l="1"/>
  <c r="AD3413" i="1"/>
  <c r="AB3416" i="1"/>
  <c r="AC3415" i="1"/>
  <c r="AE3413" i="1" l="1"/>
  <c r="AF3413" i="1"/>
  <c r="AD3414" i="1"/>
  <c r="AB3417" i="1"/>
  <c r="AC3416" i="1"/>
  <c r="AE3414" i="1" l="1"/>
  <c r="AF3414" i="1"/>
  <c r="AD3415" i="1"/>
  <c r="AB3418" i="1"/>
  <c r="AC3417" i="1"/>
  <c r="AE3415" i="1" l="1"/>
  <c r="AF3415" i="1"/>
  <c r="AD3416" i="1"/>
  <c r="AB3419" i="1"/>
  <c r="AC3418" i="1"/>
  <c r="AE3416" i="1" l="1"/>
  <c r="AF3416" i="1"/>
  <c r="AD3417" i="1"/>
  <c r="AF3417" i="1" s="1"/>
  <c r="AB3420" i="1"/>
  <c r="AC3419" i="1"/>
  <c r="AE3417" i="1" l="1"/>
  <c r="AD3418" i="1"/>
  <c r="AB3421" i="1"/>
  <c r="AC3420" i="1"/>
  <c r="AE3418" i="1" l="1"/>
  <c r="AF3418" i="1"/>
  <c r="AD3419" i="1"/>
  <c r="AB3422" i="1"/>
  <c r="AC3421" i="1"/>
  <c r="AE3419" i="1" l="1"/>
  <c r="AF3419" i="1"/>
  <c r="AD3420" i="1"/>
  <c r="AF3420" i="1" s="1"/>
  <c r="AB3423" i="1"/>
  <c r="AC3422" i="1"/>
  <c r="AE3420" i="1" l="1"/>
  <c r="AD3421" i="1"/>
  <c r="AB3424" i="1"/>
  <c r="AC3423" i="1"/>
  <c r="AE3421" i="1" l="1"/>
  <c r="AF3421" i="1"/>
  <c r="AD3422" i="1"/>
  <c r="AB3425" i="1"/>
  <c r="AC3424" i="1"/>
  <c r="AE3422" i="1" l="1"/>
  <c r="AF3422" i="1"/>
  <c r="AD3423" i="1"/>
  <c r="AB3426" i="1"/>
  <c r="AC3425" i="1"/>
  <c r="AE3423" i="1" l="1"/>
  <c r="AF3423" i="1"/>
  <c r="AB3427" i="1"/>
  <c r="AC3426" i="1"/>
  <c r="AD3424" i="1"/>
  <c r="AE3424" i="1" l="1"/>
  <c r="AF3424" i="1"/>
  <c r="AD3425" i="1"/>
  <c r="AB3428" i="1"/>
  <c r="AC3427" i="1"/>
  <c r="AE3425" i="1" l="1"/>
  <c r="AF3425" i="1"/>
  <c r="AD3426" i="1"/>
  <c r="AB3429" i="1"/>
  <c r="AC3428" i="1"/>
  <c r="AE3426" i="1" l="1"/>
  <c r="AF3426" i="1"/>
  <c r="AB3430" i="1"/>
  <c r="AC3429" i="1"/>
  <c r="AD3427" i="1"/>
  <c r="AE3427" i="1" l="1"/>
  <c r="AF3427" i="1"/>
  <c r="AD3428" i="1"/>
  <c r="AB3431" i="1"/>
  <c r="AC3430" i="1"/>
  <c r="AE3428" i="1" l="1"/>
  <c r="AF3428" i="1"/>
  <c r="AD3429" i="1"/>
  <c r="AB3432" i="1"/>
  <c r="AC3431" i="1"/>
  <c r="AE3429" i="1" l="1"/>
  <c r="AF3429" i="1"/>
  <c r="AD3430" i="1"/>
  <c r="AB3433" i="1"/>
  <c r="AC3432" i="1"/>
  <c r="AE3430" i="1" l="1"/>
  <c r="AF3430" i="1"/>
  <c r="AD3431" i="1"/>
  <c r="AF3431" i="1" s="1"/>
  <c r="AB3434" i="1"/>
  <c r="AC3433" i="1"/>
  <c r="AD3432" i="1" l="1"/>
  <c r="AF3432" i="1" s="1"/>
  <c r="AE3431" i="1"/>
  <c r="AB3435" i="1"/>
  <c r="AC3434" i="1"/>
  <c r="AD3433" i="1" l="1"/>
  <c r="AF3433" i="1" s="1"/>
  <c r="AE3432" i="1"/>
  <c r="AB3436" i="1"/>
  <c r="AC3435" i="1"/>
  <c r="AE3433" i="1" l="1"/>
  <c r="AD3434" i="1"/>
  <c r="AB3437" i="1"/>
  <c r="AC3436" i="1"/>
  <c r="AE3434" i="1" l="1"/>
  <c r="AF3434" i="1"/>
  <c r="AD3435" i="1"/>
  <c r="AB3438" i="1"/>
  <c r="AC3437" i="1"/>
  <c r="AE3435" i="1" l="1"/>
  <c r="AF3435" i="1"/>
  <c r="AD3436" i="1"/>
  <c r="AF3436" i="1" s="1"/>
  <c r="AB3439" i="1"/>
  <c r="AC3438" i="1"/>
  <c r="AD3437" i="1" l="1"/>
  <c r="AF3437" i="1" s="1"/>
  <c r="AE3436" i="1"/>
  <c r="AB3440" i="1"/>
  <c r="AC3439" i="1"/>
  <c r="AD3438" i="1" l="1"/>
  <c r="AF3438" i="1" s="1"/>
  <c r="AE3437" i="1"/>
  <c r="AB3441" i="1"/>
  <c r="AC3440" i="1"/>
  <c r="AE3438" i="1" l="1"/>
  <c r="AD3439" i="1"/>
  <c r="AB3442" i="1"/>
  <c r="AC3441" i="1"/>
  <c r="AE3439" i="1" l="1"/>
  <c r="AF3439" i="1"/>
  <c r="AB3443" i="1"/>
  <c r="AC3442" i="1"/>
  <c r="AD3440" i="1"/>
  <c r="AE3440" i="1" l="1"/>
  <c r="AF3440" i="1"/>
  <c r="AD3441" i="1"/>
  <c r="AB3444" i="1"/>
  <c r="AC3443" i="1"/>
  <c r="AE3441" i="1" l="1"/>
  <c r="AF3441" i="1"/>
  <c r="AD3442" i="1"/>
  <c r="AB3445" i="1"/>
  <c r="AC3444" i="1"/>
  <c r="AE3442" i="1" l="1"/>
  <c r="AF3442" i="1"/>
  <c r="AD3443" i="1"/>
  <c r="AB3446" i="1"/>
  <c r="AC3445" i="1"/>
  <c r="AE3443" i="1" l="1"/>
  <c r="AF3443" i="1"/>
  <c r="AD3444" i="1"/>
  <c r="AB3447" i="1"/>
  <c r="AC3446" i="1"/>
  <c r="AE3444" i="1" l="1"/>
  <c r="AF3444" i="1"/>
  <c r="AB3448" i="1"/>
  <c r="AC3447" i="1"/>
  <c r="AD3445" i="1"/>
  <c r="AE3445" i="1" l="1"/>
  <c r="AF3445" i="1"/>
  <c r="AD3446" i="1"/>
  <c r="AB3449" i="1"/>
  <c r="AC3448" i="1"/>
  <c r="AE3446" i="1" l="1"/>
  <c r="AF3446" i="1"/>
  <c r="AD3447" i="1"/>
  <c r="AB3450" i="1"/>
  <c r="AC3449" i="1"/>
  <c r="AE3447" i="1" l="1"/>
  <c r="AF3447" i="1"/>
  <c r="AD3448" i="1"/>
  <c r="AB3451" i="1"/>
  <c r="AC3450" i="1"/>
  <c r="AE3448" i="1" l="1"/>
  <c r="AF3448" i="1"/>
  <c r="AD3449" i="1"/>
  <c r="AF3449" i="1" s="1"/>
  <c r="AB3452" i="1"/>
  <c r="AC3451" i="1"/>
  <c r="AE3449" i="1" l="1"/>
  <c r="AD3450" i="1"/>
  <c r="AB3453" i="1"/>
  <c r="AC3452" i="1"/>
  <c r="AE3450" i="1" l="1"/>
  <c r="AF3450" i="1"/>
  <c r="AB3454" i="1"/>
  <c r="AC3453" i="1"/>
  <c r="AD3451" i="1"/>
  <c r="AE3451" i="1" l="1"/>
  <c r="AF3451" i="1"/>
  <c r="AB3455" i="1"/>
  <c r="AC3454" i="1"/>
  <c r="AD3452" i="1"/>
  <c r="AE3452" i="1" l="1"/>
  <c r="AF3452" i="1"/>
  <c r="AB3456" i="1"/>
  <c r="AC3455" i="1"/>
  <c r="AD3453" i="1"/>
  <c r="AE3453" i="1" l="1"/>
  <c r="AF3453" i="1"/>
  <c r="AD3454" i="1"/>
  <c r="AB3457" i="1"/>
  <c r="AC3456" i="1"/>
  <c r="AE3454" i="1" l="1"/>
  <c r="AF3454" i="1"/>
  <c r="AD3455" i="1"/>
  <c r="AF3455" i="1" s="1"/>
  <c r="AB3458" i="1"/>
  <c r="AC3457" i="1"/>
  <c r="AD3456" i="1" l="1"/>
  <c r="AF3456" i="1" s="1"/>
  <c r="AE3455" i="1"/>
  <c r="AB3459" i="1"/>
  <c r="AC3458" i="1"/>
  <c r="AE3456" i="1" l="1"/>
  <c r="AD3457" i="1"/>
  <c r="AB3460" i="1"/>
  <c r="AC3459" i="1"/>
  <c r="AE3457" i="1" l="1"/>
  <c r="AF3457" i="1"/>
  <c r="AD3458" i="1"/>
  <c r="AB3461" i="1"/>
  <c r="AC3460" i="1"/>
  <c r="AE3458" i="1" l="1"/>
  <c r="AF3458" i="1"/>
  <c r="AD3459" i="1"/>
  <c r="AF3459" i="1" s="1"/>
  <c r="AB3462" i="1"/>
  <c r="AC3461" i="1"/>
  <c r="AE3459" i="1" l="1"/>
  <c r="AD3460" i="1"/>
  <c r="AB3463" i="1"/>
  <c r="AC3462" i="1"/>
  <c r="AE3460" i="1" l="1"/>
  <c r="AF3460" i="1"/>
  <c r="AB3464" i="1"/>
  <c r="AC3463" i="1"/>
  <c r="AD3461" i="1"/>
  <c r="AE3461" i="1" l="1"/>
  <c r="AF3461" i="1"/>
  <c r="AD3462" i="1"/>
  <c r="AB3465" i="1"/>
  <c r="AC3464" i="1"/>
  <c r="AE3462" i="1" l="1"/>
  <c r="AF3462" i="1"/>
  <c r="AD3463" i="1"/>
  <c r="AB3466" i="1"/>
  <c r="AC3465" i="1"/>
  <c r="AE3463" i="1" l="1"/>
  <c r="AF3463" i="1"/>
  <c r="AD3464" i="1"/>
  <c r="AB3467" i="1"/>
  <c r="AC3466" i="1"/>
  <c r="AE3464" i="1" l="1"/>
  <c r="AF3464" i="1"/>
  <c r="AD3465" i="1"/>
  <c r="AB3468" i="1"/>
  <c r="AC3467" i="1"/>
  <c r="AE3465" i="1" l="1"/>
  <c r="AF3465" i="1"/>
  <c r="AB3469" i="1"/>
  <c r="AC3468" i="1"/>
  <c r="AD3466" i="1"/>
  <c r="AE3466" i="1" l="1"/>
  <c r="AF3466" i="1"/>
  <c r="AD3467" i="1"/>
  <c r="AB3470" i="1"/>
  <c r="AC3469" i="1"/>
  <c r="AE3467" i="1" l="1"/>
  <c r="AF3467" i="1"/>
  <c r="AD3468" i="1"/>
  <c r="AB3471" i="1"/>
  <c r="AC3470" i="1"/>
  <c r="AE3468" i="1" l="1"/>
  <c r="AF3468" i="1"/>
  <c r="AD3469" i="1"/>
  <c r="AB3472" i="1"/>
  <c r="AC3471" i="1"/>
  <c r="AE3469" i="1" l="1"/>
  <c r="AF3469" i="1"/>
  <c r="AD3470" i="1"/>
  <c r="AF3470" i="1" s="1"/>
  <c r="AB3473" i="1"/>
  <c r="AC3472" i="1"/>
  <c r="AE3470" i="1" l="1"/>
  <c r="AD3471" i="1"/>
  <c r="AB3474" i="1"/>
  <c r="AC3473" i="1"/>
  <c r="AE3471" i="1" l="1"/>
  <c r="AF3471" i="1"/>
  <c r="AD3472" i="1"/>
  <c r="AB3475" i="1"/>
  <c r="AC3474" i="1"/>
  <c r="AE3472" i="1" l="1"/>
  <c r="AF3472" i="1"/>
  <c r="AD3473" i="1"/>
  <c r="AB3476" i="1"/>
  <c r="AC3475" i="1"/>
  <c r="AE3473" i="1" l="1"/>
  <c r="AF3473" i="1"/>
  <c r="AB3477" i="1"/>
  <c r="AC3476" i="1"/>
  <c r="AD3474" i="1"/>
  <c r="AE3474" i="1" l="1"/>
  <c r="AF3474" i="1"/>
  <c r="AB3478" i="1"/>
  <c r="AC3477" i="1"/>
  <c r="AD3475" i="1"/>
  <c r="AE3475" i="1" l="1"/>
  <c r="AF3475" i="1"/>
  <c r="AB3479" i="1"/>
  <c r="AC3478" i="1"/>
  <c r="AD3476" i="1"/>
  <c r="AE3476" i="1" l="1"/>
  <c r="AF3476" i="1"/>
  <c r="AD3477" i="1"/>
  <c r="AB3480" i="1"/>
  <c r="AC3479" i="1"/>
  <c r="AE3477" i="1" l="1"/>
  <c r="AF3477" i="1"/>
  <c r="AD3478" i="1"/>
  <c r="AB3481" i="1"/>
  <c r="AC3480" i="1"/>
  <c r="AE3478" i="1" l="1"/>
  <c r="AF3478" i="1"/>
  <c r="AD3479" i="1"/>
  <c r="AB3482" i="1"/>
  <c r="AC3481" i="1"/>
  <c r="AE3479" i="1" l="1"/>
  <c r="AF3479" i="1"/>
  <c r="AD3480" i="1"/>
  <c r="AF3480" i="1" s="1"/>
  <c r="AB3483" i="1"/>
  <c r="AC3482" i="1"/>
  <c r="AE3480" i="1" l="1"/>
  <c r="AD3481" i="1"/>
  <c r="AB3484" i="1"/>
  <c r="AC3483" i="1"/>
  <c r="AE3481" i="1" l="1"/>
  <c r="AF3481" i="1"/>
  <c r="AD3482" i="1"/>
  <c r="AB3485" i="1"/>
  <c r="AC3484" i="1"/>
  <c r="AE3482" i="1" l="1"/>
  <c r="AF3482" i="1"/>
  <c r="AD3483" i="1"/>
  <c r="AF3483" i="1" s="1"/>
  <c r="AB3486" i="1"/>
  <c r="AC3485" i="1"/>
  <c r="AE3483" i="1" l="1"/>
  <c r="AD3484" i="1"/>
  <c r="AB3487" i="1"/>
  <c r="AC3486" i="1"/>
  <c r="AE3484" i="1" l="1"/>
  <c r="AF3484" i="1"/>
  <c r="AD3485" i="1"/>
  <c r="AB3488" i="1"/>
  <c r="AC3487" i="1"/>
  <c r="AE3485" i="1" l="1"/>
  <c r="AF3485" i="1"/>
  <c r="AD3486" i="1"/>
  <c r="AB3489" i="1"/>
  <c r="AC3488" i="1"/>
  <c r="AE3486" i="1" l="1"/>
  <c r="AF3486" i="1"/>
  <c r="AB3490" i="1"/>
  <c r="AC3489" i="1"/>
  <c r="AD3487" i="1"/>
  <c r="AE3487" i="1" l="1"/>
  <c r="AF3487" i="1"/>
  <c r="AD3488" i="1"/>
  <c r="AB3491" i="1"/>
  <c r="AC3490" i="1"/>
  <c r="AE3488" i="1" l="1"/>
  <c r="AF3488" i="1"/>
  <c r="AD3489" i="1"/>
  <c r="AB3492" i="1"/>
  <c r="AC3491" i="1"/>
  <c r="AE3489" i="1" l="1"/>
  <c r="AF3489" i="1"/>
  <c r="AD3490" i="1"/>
  <c r="AB3493" i="1"/>
  <c r="AC3492" i="1"/>
  <c r="AE3490" i="1" l="1"/>
  <c r="AF3490" i="1"/>
  <c r="AD3491" i="1"/>
  <c r="AF3491" i="1" s="1"/>
  <c r="AB3494" i="1"/>
  <c r="AC3493" i="1"/>
  <c r="AE3491" i="1" l="1"/>
  <c r="AD3492" i="1"/>
  <c r="AB3495" i="1"/>
  <c r="AC3494" i="1"/>
  <c r="AE3492" i="1" l="1"/>
  <c r="AF3492" i="1"/>
  <c r="AB3496" i="1"/>
  <c r="AC3495" i="1"/>
  <c r="AD3493" i="1"/>
  <c r="AE3493" i="1" l="1"/>
  <c r="AF3493" i="1"/>
  <c r="AB3497" i="1"/>
  <c r="AC3496" i="1"/>
  <c r="AD3494" i="1"/>
  <c r="AE3494" i="1" l="1"/>
  <c r="AF3494" i="1"/>
  <c r="AB3498" i="1"/>
  <c r="AC3497" i="1"/>
  <c r="AD3495" i="1"/>
  <c r="AE3495" i="1" l="1"/>
  <c r="AF3495" i="1"/>
  <c r="AD3496" i="1"/>
  <c r="AB3499" i="1"/>
  <c r="AC3498" i="1"/>
  <c r="AE3496" i="1" l="1"/>
  <c r="AF3496" i="1"/>
  <c r="AD3497" i="1"/>
  <c r="AB3500" i="1"/>
  <c r="AC3499" i="1"/>
  <c r="AE3497" i="1" l="1"/>
  <c r="AF3497" i="1"/>
  <c r="AD3498" i="1"/>
  <c r="AB3501" i="1"/>
  <c r="AC3500" i="1"/>
  <c r="AE3498" i="1" l="1"/>
  <c r="AF3498" i="1"/>
  <c r="AD3499" i="1"/>
  <c r="AB3502" i="1"/>
  <c r="AC3501" i="1"/>
  <c r="AE3499" i="1" l="1"/>
  <c r="AF3499" i="1"/>
  <c r="AD3500" i="1"/>
  <c r="AB3503" i="1"/>
  <c r="AC3502" i="1"/>
  <c r="AE3500" i="1" l="1"/>
  <c r="AF3500" i="1"/>
  <c r="AD3501" i="1"/>
  <c r="AB3504" i="1"/>
  <c r="AC3503" i="1"/>
  <c r="AE3501" i="1" l="1"/>
  <c r="AF3501" i="1"/>
  <c r="AB3505" i="1"/>
  <c r="AC3504" i="1"/>
  <c r="AD3502" i="1"/>
  <c r="AE3502" i="1" l="1"/>
  <c r="AF3502" i="1"/>
  <c r="AD3503" i="1"/>
  <c r="AB3506" i="1"/>
  <c r="AC3505" i="1"/>
  <c r="AE3503" i="1" l="1"/>
  <c r="AF3503" i="1"/>
  <c r="AD3504" i="1"/>
  <c r="AF3504" i="1" s="1"/>
  <c r="AB3507" i="1"/>
  <c r="AC3506" i="1"/>
  <c r="AE3504" i="1" l="1"/>
  <c r="AD3505" i="1"/>
  <c r="AB3508" i="1"/>
  <c r="AC3507" i="1"/>
  <c r="AE3505" i="1" l="1"/>
  <c r="AF3505" i="1"/>
  <c r="AD3506" i="1"/>
  <c r="AB3509" i="1"/>
  <c r="AC3508" i="1"/>
  <c r="AE3506" i="1" l="1"/>
  <c r="AF3506" i="1"/>
  <c r="AD3507" i="1"/>
  <c r="AF3507" i="1" s="1"/>
  <c r="AB3510" i="1"/>
  <c r="AC3509" i="1"/>
  <c r="AE3507" i="1" l="1"/>
  <c r="AD3508" i="1"/>
  <c r="AB3511" i="1"/>
  <c r="AC3510" i="1"/>
  <c r="AE3508" i="1" l="1"/>
  <c r="AF3508" i="1"/>
  <c r="AD3509" i="1"/>
  <c r="AB3512" i="1"/>
  <c r="AC3511" i="1"/>
  <c r="AE3509" i="1" l="1"/>
  <c r="AF3509" i="1"/>
  <c r="AD3510" i="1"/>
  <c r="AB3513" i="1"/>
  <c r="AC3512" i="1"/>
  <c r="AE3510" i="1" l="1"/>
  <c r="AF3510" i="1"/>
  <c r="AB3514" i="1"/>
  <c r="AC3513" i="1"/>
  <c r="AD3511" i="1"/>
  <c r="AE3511" i="1" l="1"/>
  <c r="AF3511" i="1"/>
  <c r="AB3515" i="1"/>
  <c r="AC3514" i="1"/>
  <c r="AD3512" i="1"/>
  <c r="AE3512" i="1" l="1"/>
  <c r="AF3512" i="1"/>
  <c r="AD3513" i="1"/>
  <c r="AB3516" i="1"/>
  <c r="AC3515" i="1"/>
  <c r="AE3513" i="1" l="1"/>
  <c r="AF3513" i="1"/>
  <c r="AD3514" i="1"/>
  <c r="AF3514" i="1" s="1"/>
  <c r="AB3517" i="1"/>
  <c r="AC3516" i="1"/>
  <c r="AD3515" i="1" l="1"/>
  <c r="AF3515" i="1" s="1"/>
  <c r="AE3514" i="1"/>
  <c r="AB3518" i="1"/>
  <c r="AC3517" i="1"/>
  <c r="AE3515" i="1" l="1"/>
  <c r="AD3516" i="1"/>
  <c r="AB3519" i="1"/>
  <c r="AC3518" i="1"/>
  <c r="AE3516" i="1" l="1"/>
  <c r="AF3516" i="1"/>
  <c r="AD3517" i="1"/>
  <c r="AB3520" i="1"/>
  <c r="AC3519" i="1"/>
  <c r="AE3517" i="1" l="1"/>
  <c r="AF3517" i="1"/>
  <c r="AD3518" i="1"/>
  <c r="AB3521" i="1"/>
  <c r="AC3520" i="1"/>
  <c r="AE3518" i="1" l="1"/>
  <c r="AF3518" i="1"/>
  <c r="AD3519" i="1"/>
  <c r="AB3522" i="1"/>
  <c r="AC3521" i="1"/>
  <c r="AE3519" i="1" l="1"/>
  <c r="AF3519" i="1"/>
  <c r="AD3520" i="1"/>
  <c r="AB3523" i="1"/>
  <c r="AC3522" i="1"/>
  <c r="AE3520" i="1" l="1"/>
  <c r="AF3520" i="1"/>
  <c r="AD3521" i="1"/>
  <c r="AB3524" i="1"/>
  <c r="AC3523" i="1"/>
  <c r="AE3521" i="1" l="1"/>
  <c r="AF3521" i="1"/>
  <c r="AD3522" i="1"/>
  <c r="AF3522" i="1" s="1"/>
  <c r="AB3525" i="1"/>
  <c r="AC3524" i="1"/>
  <c r="AE3522" i="1" l="1"/>
  <c r="AD3523" i="1"/>
  <c r="AB3526" i="1"/>
  <c r="AC3525" i="1"/>
  <c r="AE3523" i="1" l="1"/>
  <c r="AF3523" i="1"/>
  <c r="AD3524" i="1"/>
  <c r="AB3527" i="1"/>
  <c r="AC3526" i="1"/>
  <c r="AE3524" i="1" l="1"/>
  <c r="AF3524" i="1"/>
  <c r="AD3525" i="1"/>
  <c r="AF3525" i="1" s="1"/>
  <c r="AB3528" i="1"/>
  <c r="AC3527" i="1"/>
  <c r="AD3526" i="1" l="1"/>
  <c r="AF3526" i="1" s="1"/>
  <c r="AE3525" i="1"/>
  <c r="AB3529" i="1"/>
  <c r="AC3528" i="1"/>
  <c r="AD3527" i="1" l="1"/>
  <c r="AF3527" i="1" s="1"/>
  <c r="AE3526" i="1"/>
  <c r="AB3530" i="1"/>
  <c r="AC3529" i="1"/>
  <c r="AE3527" i="1" l="1"/>
  <c r="AD3528" i="1"/>
  <c r="AB3531" i="1"/>
  <c r="AC3530" i="1"/>
  <c r="AE3528" i="1" l="1"/>
  <c r="AF3528" i="1"/>
  <c r="AD3529" i="1"/>
  <c r="AB3532" i="1"/>
  <c r="AC3531" i="1"/>
  <c r="AE3529" i="1" l="1"/>
  <c r="AF3529" i="1"/>
  <c r="AD3530" i="1"/>
  <c r="AF3530" i="1" s="1"/>
  <c r="AB3533" i="1"/>
  <c r="AC3532" i="1"/>
  <c r="AE3530" i="1" l="1"/>
  <c r="AD3531" i="1"/>
  <c r="AB3534" i="1"/>
  <c r="AC3533" i="1"/>
  <c r="AE3531" i="1" l="1"/>
  <c r="AF3531" i="1"/>
  <c r="AB3535" i="1"/>
  <c r="AC3534" i="1"/>
  <c r="AD3532" i="1"/>
  <c r="AE3532" i="1" l="1"/>
  <c r="AF3532" i="1"/>
  <c r="AD3533" i="1"/>
  <c r="AB3536" i="1"/>
  <c r="AC3535" i="1"/>
  <c r="AE3533" i="1" l="1"/>
  <c r="AF3533" i="1"/>
  <c r="AD3534" i="1"/>
  <c r="AB3537" i="1"/>
  <c r="AC3536" i="1"/>
  <c r="AE3534" i="1" l="1"/>
  <c r="AF3534" i="1"/>
  <c r="AB3538" i="1"/>
  <c r="AC3537" i="1"/>
  <c r="AD3535" i="1"/>
  <c r="AE3535" i="1" l="1"/>
  <c r="AF3535" i="1"/>
  <c r="AD3536" i="1"/>
  <c r="AB3539" i="1"/>
  <c r="AC3538" i="1"/>
  <c r="AE3536" i="1" l="1"/>
  <c r="AF3536" i="1"/>
  <c r="AD3537" i="1"/>
  <c r="AF3537" i="1" s="1"/>
  <c r="AB3540" i="1"/>
  <c r="AC3539" i="1"/>
  <c r="AD3538" i="1" l="1"/>
  <c r="AF3538" i="1" s="1"/>
  <c r="AE3537" i="1"/>
  <c r="AB3541" i="1"/>
  <c r="AC3540" i="1"/>
  <c r="AD3539" i="1" l="1"/>
  <c r="AF3539" i="1" s="1"/>
  <c r="AE3538" i="1"/>
  <c r="AB3542" i="1"/>
  <c r="AC3541" i="1"/>
  <c r="AD3540" i="1" l="1"/>
  <c r="AF3540" i="1" s="1"/>
  <c r="AE3539" i="1"/>
  <c r="AB3543" i="1"/>
  <c r="AC3542" i="1"/>
  <c r="AE3540" i="1" l="1"/>
  <c r="AD3541" i="1"/>
  <c r="AB3544" i="1"/>
  <c r="AC3543" i="1"/>
  <c r="AE3541" i="1" l="1"/>
  <c r="AF3541" i="1"/>
  <c r="AD3542" i="1"/>
  <c r="AB3545" i="1"/>
  <c r="AC3544" i="1"/>
  <c r="AE3542" i="1" l="1"/>
  <c r="AF3542" i="1"/>
  <c r="AD3543" i="1"/>
  <c r="AB3546" i="1"/>
  <c r="AC3545" i="1"/>
  <c r="AE3543" i="1" l="1"/>
  <c r="AF3543" i="1"/>
  <c r="AB3547" i="1"/>
  <c r="AC3546" i="1"/>
  <c r="AD3544" i="1"/>
  <c r="AE3544" i="1" l="1"/>
  <c r="AF3544" i="1"/>
  <c r="AD3545" i="1"/>
  <c r="AB3548" i="1"/>
  <c r="AC3547" i="1"/>
  <c r="AE3545" i="1" l="1"/>
  <c r="AF3545" i="1"/>
  <c r="AD3546" i="1"/>
  <c r="AF3546" i="1" s="1"/>
  <c r="AB3549" i="1"/>
  <c r="AC3548" i="1"/>
  <c r="AE3546" i="1" l="1"/>
  <c r="AD3547" i="1"/>
  <c r="AB3550" i="1"/>
  <c r="AC3549" i="1"/>
  <c r="AE3547" i="1" l="1"/>
  <c r="AF3547" i="1"/>
  <c r="AD3548" i="1"/>
  <c r="AB3551" i="1"/>
  <c r="AC3550" i="1"/>
  <c r="AE3548" i="1" l="1"/>
  <c r="AF3548" i="1"/>
  <c r="AD3549" i="1"/>
  <c r="AF3549" i="1" s="1"/>
  <c r="AB3552" i="1"/>
  <c r="AC3551" i="1"/>
  <c r="AD3550" i="1" l="1"/>
  <c r="AF3550" i="1" s="1"/>
  <c r="AE3549" i="1"/>
  <c r="AB3553" i="1"/>
  <c r="AC3552" i="1"/>
  <c r="AD3551" i="1" l="1"/>
  <c r="AF3551" i="1" s="1"/>
  <c r="AE3550" i="1"/>
  <c r="AB3554" i="1"/>
  <c r="AC3553" i="1"/>
  <c r="AD3552" i="1" l="1"/>
  <c r="AF3552" i="1" s="1"/>
  <c r="AE3551" i="1"/>
  <c r="AB3555" i="1"/>
  <c r="AC3554" i="1"/>
  <c r="AE3552" i="1" l="1"/>
  <c r="AD3553" i="1"/>
  <c r="AB3556" i="1"/>
  <c r="AC3555" i="1"/>
  <c r="AE3553" i="1" l="1"/>
  <c r="AF3553" i="1"/>
  <c r="AB3557" i="1"/>
  <c r="AC3556" i="1"/>
  <c r="AD3554" i="1"/>
  <c r="AE3554" i="1" l="1"/>
  <c r="AF3554" i="1"/>
  <c r="AD3555" i="1"/>
  <c r="AB3558" i="1"/>
  <c r="AC3557" i="1"/>
  <c r="AE3555" i="1" l="1"/>
  <c r="AF3555" i="1"/>
  <c r="AD3556" i="1"/>
  <c r="AF3556" i="1" s="1"/>
  <c r="AB3559" i="1"/>
  <c r="AC3558" i="1"/>
  <c r="AD3557" i="1" l="1"/>
  <c r="AF3557" i="1" s="1"/>
  <c r="AE3556" i="1"/>
  <c r="AB3560" i="1"/>
  <c r="AC3559" i="1"/>
  <c r="AD3558" i="1" l="1"/>
  <c r="AF3558" i="1" s="1"/>
  <c r="AE3557" i="1"/>
  <c r="AB3561" i="1"/>
  <c r="AC3560" i="1"/>
  <c r="AE3558" i="1" l="1"/>
  <c r="AD3559" i="1"/>
  <c r="AB3562" i="1"/>
  <c r="AC3561" i="1"/>
  <c r="AE3559" i="1" l="1"/>
  <c r="AF3559" i="1"/>
  <c r="AB3563" i="1"/>
  <c r="AC3562" i="1"/>
  <c r="AD3560" i="1"/>
  <c r="AE3560" i="1" l="1"/>
  <c r="AF3560" i="1"/>
  <c r="AD3561" i="1"/>
  <c r="AB3564" i="1"/>
  <c r="AC3563" i="1"/>
  <c r="AE3561" i="1" l="1"/>
  <c r="AF3561" i="1"/>
  <c r="AD3562" i="1"/>
  <c r="AB3565" i="1"/>
  <c r="AC3564" i="1"/>
  <c r="AE3562" i="1" l="1"/>
  <c r="AF3562" i="1"/>
  <c r="AB3566" i="1"/>
  <c r="AC3565" i="1"/>
  <c r="AD3563" i="1"/>
  <c r="AE3563" i="1" l="1"/>
  <c r="AF3563" i="1"/>
  <c r="AB3567" i="1"/>
  <c r="AC3566" i="1"/>
  <c r="AD3564" i="1"/>
  <c r="AE3564" i="1" l="1"/>
  <c r="AF3564" i="1"/>
  <c r="AB3568" i="1"/>
  <c r="AC3567" i="1"/>
  <c r="AD3565" i="1"/>
  <c r="AE3565" i="1" l="1"/>
  <c r="AF3565" i="1"/>
  <c r="AB3569" i="1"/>
  <c r="AC3568" i="1"/>
  <c r="AD3566" i="1"/>
  <c r="AE3566" i="1" l="1"/>
  <c r="AF3566" i="1"/>
  <c r="AB3570" i="1"/>
  <c r="AC3569" i="1"/>
  <c r="AD3567" i="1"/>
  <c r="AE3567" i="1" l="1"/>
  <c r="AF3567" i="1"/>
  <c r="AB3571" i="1"/>
  <c r="AC3570" i="1"/>
  <c r="AD3568" i="1"/>
  <c r="AE3568" i="1" l="1"/>
  <c r="AF3568" i="1"/>
  <c r="AD3569" i="1"/>
  <c r="AB3572" i="1"/>
  <c r="AC3571" i="1"/>
  <c r="AE3569" i="1" l="1"/>
  <c r="AF3569" i="1"/>
  <c r="AD3570" i="1"/>
  <c r="AB3573" i="1"/>
  <c r="AC3572" i="1"/>
  <c r="AE3570" i="1" l="1"/>
  <c r="AF3570" i="1"/>
  <c r="AD3571" i="1"/>
  <c r="AB3574" i="1"/>
  <c r="AC3573" i="1"/>
  <c r="AE3571" i="1" l="1"/>
  <c r="AF3571" i="1"/>
  <c r="AD3572" i="1"/>
  <c r="AB3575" i="1"/>
  <c r="AC3574" i="1"/>
  <c r="AE3572" i="1" l="1"/>
  <c r="AF3572" i="1"/>
  <c r="AD3573" i="1"/>
  <c r="AB3576" i="1"/>
  <c r="AC3575" i="1"/>
  <c r="AE3573" i="1" l="1"/>
  <c r="AF3573" i="1"/>
  <c r="AD3574" i="1"/>
  <c r="AB3577" i="1"/>
  <c r="AC3576" i="1"/>
  <c r="AE3574" i="1" l="1"/>
  <c r="AF3574" i="1"/>
  <c r="AB3578" i="1"/>
  <c r="AC3577" i="1"/>
  <c r="AD3575" i="1"/>
  <c r="AE3575" i="1" l="1"/>
  <c r="AF3575" i="1"/>
  <c r="AD3576" i="1"/>
  <c r="AB3579" i="1"/>
  <c r="AC3578" i="1"/>
  <c r="AE3576" i="1" l="1"/>
  <c r="AF3576" i="1"/>
  <c r="AD3577" i="1"/>
  <c r="AF3577" i="1" s="1"/>
  <c r="AB3580" i="1"/>
  <c r="AC3579" i="1"/>
  <c r="AE3577" i="1" l="1"/>
  <c r="AD3578" i="1"/>
  <c r="AB3581" i="1"/>
  <c r="AC3580" i="1"/>
  <c r="AE3578" i="1" l="1"/>
  <c r="AF3578" i="1"/>
  <c r="AB3582" i="1"/>
  <c r="AC3581" i="1"/>
  <c r="AD3579" i="1"/>
  <c r="AE3579" i="1" l="1"/>
  <c r="AF3579" i="1"/>
  <c r="AD3580" i="1"/>
  <c r="AB3583" i="1"/>
  <c r="AC3582" i="1"/>
  <c r="AE3580" i="1" l="1"/>
  <c r="AF3580" i="1"/>
  <c r="AD3581" i="1"/>
  <c r="AB3584" i="1"/>
  <c r="AC3583" i="1"/>
  <c r="AE3581" i="1" l="1"/>
  <c r="AF3581" i="1"/>
  <c r="AD3582" i="1"/>
  <c r="AB3585" i="1"/>
  <c r="AC3584" i="1"/>
  <c r="AE3582" i="1" l="1"/>
  <c r="AF3582" i="1"/>
  <c r="AD3583" i="1"/>
  <c r="AF3583" i="1" s="1"/>
  <c r="AB3586" i="1"/>
  <c r="AC3585" i="1"/>
  <c r="AD3584" i="1" l="1"/>
  <c r="AF3584" i="1" s="1"/>
  <c r="AE3583" i="1"/>
  <c r="AB3587" i="1"/>
  <c r="AC3586" i="1"/>
  <c r="AE3584" i="1" l="1"/>
  <c r="AD3585" i="1"/>
  <c r="AB3588" i="1"/>
  <c r="AC3587" i="1"/>
  <c r="AE3585" i="1" l="1"/>
  <c r="AF3585" i="1"/>
  <c r="AD3586" i="1"/>
  <c r="AB3589" i="1"/>
  <c r="AC3588" i="1"/>
  <c r="AE3586" i="1" l="1"/>
  <c r="AF3586" i="1"/>
  <c r="AD3587" i="1"/>
  <c r="AB3590" i="1"/>
  <c r="AC3589" i="1"/>
  <c r="AE3587" i="1" l="1"/>
  <c r="AF3587" i="1"/>
  <c r="AD3588" i="1"/>
  <c r="AB3591" i="1"/>
  <c r="AC3590" i="1"/>
  <c r="AE3588" i="1" l="1"/>
  <c r="AF3588" i="1"/>
  <c r="AD3589" i="1"/>
  <c r="AF3589" i="1" s="1"/>
  <c r="AB3592" i="1"/>
  <c r="AC3591" i="1"/>
  <c r="AD3590" i="1" l="1"/>
  <c r="AF3590" i="1" s="1"/>
  <c r="AE3589" i="1"/>
  <c r="AB3593" i="1"/>
  <c r="AC3592" i="1"/>
  <c r="AE3590" i="1" l="1"/>
  <c r="AD3591" i="1"/>
  <c r="AB3594" i="1"/>
  <c r="AC3593" i="1"/>
  <c r="AE3591" i="1" l="1"/>
  <c r="AF3591" i="1"/>
  <c r="AD3592" i="1"/>
  <c r="AB3595" i="1"/>
  <c r="AC3594" i="1"/>
  <c r="AE3592" i="1" l="1"/>
  <c r="AF3592" i="1"/>
  <c r="AD3593" i="1"/>
  <c r="AB3596" i="1"/>
  <c r="AC3595" i="1"/>
  <c r="AE3593" i="1" l="1"/>
  <c r="AF3593" i="1"/>
  <c r="AD3594" i="1"/>
  <c r="AB3597" i="1"/>
  <c r="AC3596" i="1"/>
  <c r="AE3594" i="1" l="1"/>
  <c r="AF3594" i="1"/>
  <c r="AD3595" i="1"/>
  <c r="AF3595" i="1" s="1"/>
  <c r="AB3598" i="1"/>
  <c r="AC3597" i="1"/>
  <c r="AE3595" i="1" l="1"/>
  <c r="AD3596" i="1"/>
  <c r="AB3599" i="1"/>
  <c r="AC3598" i="1"/>
  <c r="AE3596" i="1" l="1"/>
  <c r="AF3596" i="1"/>
  <c r="AB3600" i="1"/>
  <c r="AC3599" i="1"/>
  <c r="AD3597" i="1"/>
  <c r="AE3597" i="1" l="1"/>
  <c r="AF3597" i="1"/>
  <c r="AD3598" i="1"/>
  <c r="AB3601" i="1"/>
  <c r="AC3600" i="1"/>
  <c r="AE3598" i="1" l="1"/>
  <c r="AF3598" i="1"/>
  <c r="AD3599" i="1"/>
  <c r="AB3602" i="1"/>
  <c r="AC3601" i="1"/>
  <c r="AE3599" i="1" l="1"/>
  <c r="AF3599" i="1"/>
  <c r="AD3600" i="1"/>
  <c r="AB3603" i="1"/>
  <c r="AC3602" i="1"/>
  <c r="AE3600" i="1" l="1"/>
  <c r="AF3600" i="1"/>
  <c r="AD3601" i="1"/>
  <c r="AF3601" i="1" s="1"/>
  <c r="AB3604" i="1"/>
  <c r="AC3603" i="1"/>
  <c r="AE3601" i="1" l="1"/>
  <c r="AD3602" i="1"/>
  <c r="AB3605" i="1"/>
  <c r="AC3604" i="1"/>
  <c r="AE3602" i="1" l="1"/>
  <c r="AF3602" i="1"/>
  <c r="AB3606" i="1"/>
  <c r="AC3605" i="1"/>
  <c r="AD3603" i="1"/>
  <c r="AE3603" i="1" l="1"/>
  <c r="AF3603" i="1"/>
  <c r="AB3607" i="1"/>
  <c r="AC3606" i="1"/>
  <c r="AD3604" i="1"/>
  <c r="AE3604" i="1" l="1"/>
  <c r="AF3604" i="1"/>
  <c r="AD3605" i="1"/>
  <c r="AB3608" i="1"/>
  <c r="AC3607" i="1"/>
  <c r="AE3605" i="1" l="1"/>
  <c r="AF3605" i="1"/>
  <c r="AD3606" i="1"/>
  <c r="AB3609" i="1"/>
  <c r="AC3608" i="1"/>
  <c r="AE3606" i="1" l="1"/>
  <c r="AF3606" i="1"/>
  <c r="AD3607" i="1"/>
  <c r="AB3610" i="1"/>
  <c r="AC3609" i="1"/>
  <c r="AE3607" i="1" l="1"/>
  <c r="AF3607" i="1"/>
  <c r="AD3608" i="1"/>
  <c r="AF3608" i="1" s="1"/>
  <c r="AB3611" i="1"/>
  <c r="AC3610" i="1"/>
  <c r="AE3608" i="1" l="1"/>
  <c r="AD3609" i="1"/>
  <c r="AB3612" i="1"/>
  <c r="AC3611" i="1"/>
  <c r="AE3609" i="1" l="1"/>
  <c r="AF3609" i="1"/>
  <c r="AD3610" i="1"/>
  <c r="AB3613" i="1"/>
  <c r="AC3612" i="1"/>
  <c r="AE3610" i="1" l="1"/>
  <c r="AF3610" i="1"/>
  <c r="AD3611" i="1"/>
  <c r="AF3611" i="1" s="1"/>
  <c r="AB3614" i="1"/>
  <c r="AC3613" i="1"/>
  <c r="AE3611" i="1" l="1"/>
  <c r="AD3612" i="1"/>
  <c r="AB3615" i="1"/>
  <c r="AC3614" i="1"/>
  <c r="AE3612" i="1" l="1"/>
  <c r="AF3612" i="1"/>
  <c r="AD3613" i="1"/>
  <c r="AB3616" i="1"/>
  <c r="AC3615" i="1"/>
  <c r="AE3613" i="1" l="1"/>
  <c r="AF3613" i="1"/>
  <c r="AD3614" i="1"/>
  <c r="AF3614" i="1" s="1"/>
  <c r="AB3617" i="1"/>
  <c r="AC3616" i="1"/>
  <c r="AE3614" i="1" l="1"/>
  <c r="AD3615" i="1"/>
  <c r="AB3618" i="1"/>
  <c r="AC3617" i="1"/>
  <c r="AE3615" i="1" l="1"/>
  <c r="AF3615" i="1"/>
  <c r="AD3616" i="1"/>
  <c r="AB3619" i="1"/>
  <c r="AC3618" i="1"/>
  <c r="AE3616" i="1" l="1"/>
  <c r="AF3616" i="1"/>
  <c r="AD3617" i="1"/>
  <c r="AB3620" i="1"/>
  <c r="AC3619" i="1"/>
  <c r="AE3617" i="1" l="1"/>
  <c r="AF3617" i="1"/>
  <c r="AD3618" i="1"/>
  <c r="AB3621" i="1"/>
  <c r="AC3620" i="1"/>
  <c r="AE3618" i="1" l="1"/>
  <c r="AF3618" i="1"/>
  <c r="AD3619" i="1"/>
  <c r="AF3619" i="1" s="1"/>
  <c r="AB3622" i="1"/>
  <c r="AC3621" i="1"/>
  <c r="AE3619" i="1" l="1"/>
  <c r="AD3620" i="1"/>
  <c r="AB3623" i="1"/>
  <c r="AC3622" i="1"/>
  <c r="AE3620" i="1" l="1"/>
  <c r="AF3620" i="1"/>
  <c r="AD3621" i="1"/>
  <c r="AB3624" i="1"/>
  <c r="AC3623" i="1"/>
  <c r="AE3621" i="1" l="1"/>
  <c r="AF3621" i="1"/>
  <c r="AD3622" i="1"/>
  <c r="AB3625" i="1"/>
  <c r="AC3624" i="1"/>
  <c r="AE3622" i="1" l="1"/>
  <c r="AF3622" i="1"/>
  <c r="AB3626" i="1"/>
  <c r="AC3625" i="1"/>
  <c r="AD3623" i="1"/>
  <c r="AE3623" i="1" l="1"/>
  <c r="AF3623" i="1"/>
  <c r="AD3624" i="1"/>
  <c r="AB3627" i="1"/>
  <c r="AC3626" i="1"/>
  <c r="AE3624" i="1" l="1"/>
  <c r="AF3624" i="1"/>
  <c r="AD3625" i="1"/>
  <c r="AB3628" i="1"/>
  <c r="AC3627" i="1"/>
  <c r="AE3625" i="1" l="1"/>
  <c r="AF3625" i="1"/>
  <c r="AD3626" i="1"/>
  <c r="AB3629" i="1"/>
  <c r="AC3628" i="1"/>
  <c r="AE3626" i="1" l="1"/>
  <c r="AF3626" i="1"/>
  <c r="AD3627" i="1"/>
  <c r="AB3630" i="1"/>
  <c r="AC3629" i="1"/>
  <c r="AE3627" i="1" l="1"/>
  <c r="AF3627" i="1"/>
  <c r="AD3628" i="1"/>
  <c r="AB3631" i="1"/>
  <c r="AC3630" i="1"/>
  <c r="AE3628" i="1" l="1"/>
  <c r="AF3628" i="1"/>
  <c r="AD3629" i="1"/>
  <c r="AF3629" i="1" s="1"/>
  <c r="AB3632" i="1"/>
  <c r="AC3631" i="1"/>
  <c r="AE3629" i="1" l="1"/>
  <c r="AD3630" i="1"/>
  <c r="AB3633" i="1"/>
  <c r="AC3632" i="1"/>
  <c r="AE3630" i="1" l="1"/>
  <c r="AF3630" i="1"/>
  <c r="AD3631" i="1"/>
  <c r="AB3634" i="1"/>
  <c r="AC3633" i="1"/>
  <c r="AE3631" i="1" l="1"/>
  <c r="AF3631" i="1"/>
  <c r="AD3632" i="1"/>
  <c r="AF3632" i="1" s="1"/>
  <c r="AB3635" i="1"/>
  <c r="AC3634" i="1"/>
  <c r="AD3633" i="1" l="1"/>
  <c r="AF3633" i="1" s="1"/>
  <c r="AE3632" i="1"/>
  <c r="AB3636" i="1"/>
  <c r="AC3635" i="1"/>
  <c r="AD3634" i="1" l="1"/>
  <c r="AF3634" i="1" s="1"/>
  <c r="AE3633" i="1"/>
  <c r="AB3637" i="1"/>
  <c r="AC3636" i="1"/>
  <c r="AE3634" i="1" l="1"/>
  <c r="AD3635" i="1"/>
  <c r="AB3638" i="1"/>
  <c r="AC3637" i="1"/>
  <c r="AE3635" i="1" l="1"/>
  <c r="AF3635" i="1"/>
  <c r="AB3639" i="1"/>
  <c r="AC3638" i="1"/>
  <c r="AD3636" i="1"/>
  <c r="AE3636" i="1" l="1"/>
  <c r="AF3636" i="1"/>
  <c r="AD3637" i="1"/>
  <c r="AB3640" i="1"/>
  <c r="AC3639" i="1"/>
  <c r="AE3637" i="1" l="1"/>
  <c r="AF3637" i="1"/>
  <c r="AD3638" i="1"/>
  <c r="AB3641" i="1"/>
  <c r="AC3640" i="1"/>
  <c r="AE3638" i="1" l="1"/>
  <c r="AF3638" i="1"/>
  <c r="AB3642" i="1"/>
  <c r="AC3641" i="1"/>
  <c r="AD3639" i="1"/>
  <c r="AE3639" i="1" l="1"/>
  <c r="AF3639" i="1"/>
  <c r="AB3643" i="1"/>
  <c r="AC3642" i="1"/>
  <c r="AD3640" i="1"/>
  <c r="AE3640" i="1" l="1"/>
  <c r="AF3640" i="1"/>
  <c r="AD3641" i="1"/>
  <c r="AB3644" i="1"/>
  <c r="AC3643" i="1"/>
  <c r="AE3641" i="1" l="1"/>
  <c r="AF3641" i="1"/>
  <c r="AD3642" i="1"/>
  <c r="AF3642" i="1" s="1"/>
  <c r="AB3645" i="1"/>
  <c r="AC3644" i="1"/>
  <c r="AD3643" i="1" l="1"/>
  <c r="AF3643" i="1" s="1"/>
  <c r="AE3642" i="1"/>
  <c r="AB3646" i="1"/>
  <c r="AC3645" i="1"/>
  <c r="AE3643" i="1" l="1"/>
  <c r="AD3644" i="1"/>
  <c r="AB3647" i="1"/>
  <c r="AC3646" i="1"/>
  <c r="AE3644" i="1" l="1"/>
  <c r="AF3644" i="1"/>
  <c r="AD3645" i="1"/>
  <c r="AB3648" i="1"/>
  <c r="AC3647" i="1"/>
  <c r="AE3645" i="1" l="1"/>
  <c r="AF3645" i="1"/>
  <c r="AD3646" i="1"/>
  <c r="AF3646" i="1" s="1"/>
  <c r="AB3649" i="1"/>
  <c r="AC3648" i="1"/>
  <c r="AD3647" i="1" l="1"/>
  <c r="AF3647" i="1" s="1"/>
  <c r="AE3646" i="1"/>
  <c r="AB3650" i="1"/>
  <c r="AC3649" i="1"/>
  <c r="AE3647" i="1" l="1"/>
  <c r="AD3648" i="1"/>
  <c r="AB3651" i="1"/>
  <c r="AC3650" i="1"/>
  <c r="AE3648" i="1" l="1"/>
  <c r="AF3648" i="1"/>
  <c r="AB3652" i="1"/>
  <c r="AC3651" i="1"/>
  <c r="AD3649" i="1"/>
  <c r="AE3649" i="1" l="1"/>
  <c r="AF3649" i="1"/>
  <c r="AD3650" i="1"/>
  <c r="AB3653" i="1"/>
  <c r="AC3652" i="1"/>
  <c r="AE3650" i="1" l="1"/>
  <c r="AF3650" i="1"/>
  <c r="AD3651" i="1"/>
  <c r="AB3654" i="1"/>
  <c r="AC3653" i="1"/>
  <c r="AE3651" i="1" l="1"/>
  <c r="AF3651" i="1"/>
  <c r="AB3655" i="1"/>
  <c r="AC3654" i="1"/>
  <c r="AD3652" i="1"/>
  <c r="AE3652" i="1" l="1"/>
  <c r="AF3652" i="1"/>
  <c r="AD3653" i="1"/>
  <c r="AB3656" i="1"/>
  <c r="AC3655" i="1"/>
  <c r="AE3653" i="1" l="1"/>
  <c r="AF3653" i="1"/>
  <c r="AD3654" i="1"/>
  <c r="AF3654" i="1" s="1"/>
  <c r="AB3657" i="1"/>
  <c r="AC3656" i="1"/>
  <c r="AD3655" i="1" l="1"/>
  <c r="AF3655" i="1" s="1"/>
  <c r="AE3654" i="1"/>
  <c r="AB3658" i="1"/>
  <c r="AC3657" i="1"/>
  <c r="AE3655" i="1" l="1"/>
  <c r="AD3656" i="1"/>
  <c r="AB3659" i="1"/>
  <c r="AC3658" i="1"/>
  <c r="AE3656" i="1" l="1"/>
  <c r="AF3656" i="1"/>
  <c r="AB3660" i="1"/>
  <c r="AC3659" i="1"/>
  <c r="AD3657" i="1"/>
  <c r="AE3657" i="1" l="1"/>
  <c r="AF3657" i="1"/>
  <c r="AD3658" i="1"/>
  <c r="AB3661" i="1"/>
  <c r="AC3660" i="1"/>
  <c r="AE3658" i="1" l="1"/>
  <c r="AF3658" i="1"/>
  <c r="AD3659" i="1"/>
  <c r="AB3662" i="1"/>
  <c r="AC3661" i="1"/>
  <c r="AE3659" i="1" l="1"/>
  <c r="AF3659" i="1"/>
  <c r="AB3663" i="1"/>
  <c r="AC3662" i="1"/>
  <c r="AD3660" i="1"/>
  <c r="AE3660" i="1" l="1"/>
  <c r="AF3660" i="1"/>
  <c r="AB3664" i="1"/>
  <c r="AC3663" i="1"/>
  <c r="AD3661" i="1"/>
  <c r="AE3661" i="1" l="1"/>
  <c r="AF3661" i="1"/>
  <c r="AD3662" i="1"/>
  <c r="AB3665" i="1"/>
  <c r="AC3664" i="1"/>
  <c r="AE3662" i="1" l="1"/>
  <c r="AF3662" i="1"/>
  <c r="AD3663" i="1"/>
  <c r="AB3666" i="1"/>
  <c r="AC3665" i="1"/>
  <c r="AE3663" i="1" l="1"/>
  <c r="AF3663" i="1"/>
  <c r="AB3667" i="1"/>
  <c r="AC3666" i="1"/>
  <c r="AD3664" i="1"/>
  <c r="AE3664" i="1" l="1"/>
  <c r="AF3664" i="1"/>
  <c r="AB3668" i="1"/>
  <c r="AC3667" i="1"/>
  <c r="AD3665" i="1"/>
  <c r="AE3665" i="1" l="1"/>
  <c r="AF3665" i="1"/>
  <c r="AD3666" i="1"/>
  <c r="AB3669" i="1"/>
  <c r="AC3668" i="1"/>
  <c r="AE3666" i="1" l="1"/>
  <c r="AF3666" i="1"/>
  <c r="AD3667" i="1"/>
  <c r="AF3667" i="1" s="1"/>
  <c r="AB3670" i="1"/>
  <c r="AC3669" i="1"/>
  <c r="AD3668" i="1" l="1"/>
  <c r="AF3668" i="1" s="1"/>
  <c r="AE3667" i="1"/>
  <c r="AB3671" i="1"/>
  <c r="AC3670" i="1"/>
  <c r="AE3668" i="1" l="1"/>
  <c r="AD3669" i="1"/>
  <c r="AB3672" i="1"/>
  <c r="AC3671" i="1"/>
  <c r="AE3669" i="1" l="1"/>
  <c r="AF3669" i="1"/>
  <c r="AB3673" i="1"/>
  <c r="AC3672" i="1"/>
  <c r="AD3670" i="1"/>
  <c r="AE3670" i="1" l="1"/>
  <c r="AF3670" i="1"/>
  <c r="AD3671" i="1"/>
  <c r="AB3674" i="1"/>
  <c r="AC3673" i="1"/>
  <c r="AE3671" i="1" l="1"/>
  <c r="AF3671" i="1"/>
  <c r="AD3672" i="1"/>
  <c r="AB3675" i="1"/>
  <c r="AC3674" i="1"/>
  <c r="AE3672" i="1" l="1"/>
  <c r="AF3672" i="1"/>
  <c r="AD3673" i="1"/>
  <c r="AB3676" i="1"/>
  <c r="AC3675" i="1"/>
  <c r="AE3673" i="1" l="1"/>
  <c r="AF3673" i="1"/>
  <c r="AD3674" i="1"/>
  <c r="AB3677" i="1"/>
  <c r="AC3676" i="1"/>
  <c r="AE3674" i="1" l="1"/>
  <c r="AF3674" i="1"/>
  <c r="AB3678" i="1"/>
  <c r="AC3677" i="1"/>
  <c r="AD3675" i="1"/>
  <c r="AE3675" i="1" l="1"/>
  <c r="AF3675" i="1"/>
  <c r="AD3676" i="1"/>
  <c r="AB3679" i="1"/>
  <c r="AC3678" i="1"/>
  <c r="AE3676" i="1" l="1"/>
  <c r="AF3676" i="1"/>
  <c r="AD3677" i="1"/>
  <c r="AB3680" i="1"/>
  <c r="AC3679" i="1"/>
  <c r="AE3677" i="1" l="1"/>
  <c r="AF3677" i="1"/>
  <c r="AB3681" i="1"/>
  <c r="AC3680" i="1"/>
  <c r="AD3678" i="1"/>
  <c r="AE3678" i="1" l="1"/>
  <c r="AF3678" i="1"/>
  <c r="AD3679" i="1"/>
  <c r="AB3682" i="1"/>
  <c r="AC3681" i="1"/>
  <c r="AE3679" i="1" l="1"/>
  <c r="AF3679" i="1"/>
  <c r="AD3680" i="1"/>
  <c r="AB3683" i="1"/>
  <c r="AC3682" i="1"/>
  <c r="AE3680" i="1" l="1"/>
  <c r="AF3680" i="1"/>
  <c r="AB3684" i="1"/>
  <c r="AC3683" i="1"/>
  <c r="AD3681" i="1"/>
  <c r="AE3681" i="1" l="1"/>
  <c r="AF3681" i="1"/>
  <c r="AB3685" i="1"/>
  <c r="AC3684" i="1"/>
  <c r="AD3682" i="1"/>
  <c r="AE3682" i="1" l="1"/>
  <c r="AF3682" i="1"/>
  <c r="AD3683" i="1"/>
  <c r="AB3686" i="1"/>
  <c r="AC3685" i="1"/>
  <c r="AE3683" i="1" l="1"/>
  <c r="AF3683" i="1"/>
  <c r="AD3684" i="1"/>
  <c r="AF3684" i="1" s="1"/>
  <c r="AB3687" i="1"/>
  <c r="AC3686" i="1"/>
  <c r="AE3684" i="1" l="1"/>
  <c r="AD3685" i="1"/>
  <c r="AB3688" i="1"/>
  <c r="AC3687" i="1"/>
  <c r="AE3685" i="1" l="1"/>
  <c r="AF3685" i="1"/>
  <c r="AB3689" i="1"/>
  <c r="AC3688" i="1"/>
  <c r="AD3686" i="1"/>
  <c r="AE3686" i="1" l="1"/>
  <c r="AF3686" i="1"/>
  <c r="AD3687" i="1"/>
  <c r="AB3690" i="1"/>
  <c r="AC3689" i="1"/>
  <c r="AE3687" i="1" l="1"/>
  <c r="AF3687" i="1"/>
  <c r="AD3688" i="1"/>
  <c r="AF3688" i="1" s="1"/>
  <c r="AB3691" i="1"/>
  <c r="AC3690" i="1"/>
  <c r="AD3689" i="1" l="1"/>
  <c r="AF3689" i="1" s="1"/>
  <c r="AE3688" i="1"/>
  <c r="AB3692" i="1"/>
  <c r="AC3691" i="1"/>
  <c r="AD3690" i="1" l="1"/>
  <c r="AF3690" i="1" s="1"/>
  <c r="AE3689" i="1"/>
  <c r="AB3693" i="1"/>
  <c r="AC3692" i="1"/>
  <c r="AD3691" i="1" l="1"/>
  <c r="AF3691" i="1" s="1"/>
  <c r="AE3690" i="1"/>
  <c r="AB3694" i="1"/>
  <c r="AC3693" i="1"/>
  <c r="AD3692" i="1" l="1"/>
  <c r="AF3692" i="1" s="1"/>
  <c r="AE3691" i="1"/>
  <c r="AB3695" i="1"/>
  <c r="AC3694" i="1"/>
  <c r="AE3692" i="1" l="1"/>
  <c r="AD3693" i="1"/>
  <c r="AB3696" i="1"/>
  <c r="AC3695" i="1"/>
  <c r="AE3693" i="1" l="1"/>
  <c r="AF3693" i="1"/>
  <c r="AD3694" i="1"/>
  <c r="AB3697" i="1"/>
  <c r="AC3696" i="1"/>
  <c r="AE3694" i="1" l="1"/>
  <c r="AF3694" i="1"/>
  <c r="AD3695" i="1"/>
  <c r="AB3698" i="1"/>
  <c r="AC3697" i="1"/>
  <c r="AE3695" i="1" l="1"/>
  <c r="AF3695" i="1"/>
  <c r="AB3699" i="1"/>
  <c r="AC3698" i="1"/>
  <c r="AD3696" i="1"/>
  <c r="AE3696" i="1" l="1"/>
  <c r="AF3696" i="1"/>
  <c r="AD3697" i="1"/>
  <c r="AB3700" i="1"/>
  <c r="AC3699" i="1"/>
  <c r="AE3697" i="1" l="1"/>
  <c r="AF3697" i="1"/>
  <c r="AD3698" i="1"/>
  <c r="AB3701" i="1"/>
  <c r="AC3700" i="1"/>
  <c r="AE3698" i="1" l="1"/>
  <c r="AF3698" i="1"/>
  <c r="AB3702" i="1"/>
  <c r="AC3701" i="1"/>
  <c r="AD3699" i="1"/>
  <c r="AE3699" i="1" l="1"/>
  <c r="AF3699" i="1"/>
  <c r="AD3700" i="1"/>
  <c r="AB3703" i="1"/>
  <c r="AC3702" i="1"/>
  <c r="AE3700" i="1" l="1"/>
  <c r="AF3700" i="1"/>
  <c r="AD3701" i="1"/>
  <c r="AB3704" i="1"/>
  <c r="AC3703" i="1"/>
  <c r="AE3701" i="1" l="1"/>
  <c r="AF3701" i="1"/>
  <c r="AD3702" i="1"/>
  <c r="AB3705" i="1"/>
  <c r="AC3704" i="1"/>
  <c r="AE3702" i="1" l="1"/>
  <c r="AF3702" i="1"/>
  <c r="AD3703" i="1"/>
  <c r="AF3703" i="1" s="1"/>
  <c r="AB3706" i="1"/>
  <c r="AC3705" i="1"/>
  <c r="AE3703" i="1" l="1"/>
  <c r="AD3704" i="1"/>
  <c r="AB3707" i="1"/>
  <c r="AC3706" i="1"/>
  <c r="AE3704" i="1" l="1"/>
  <c r="AF3704" i="1"/>
  <c r="AD3705" i="1"/>
  <c r="AB3708" i="1"/>
  <c r="AC3707" i="1"/>
  <c r="AE3705" i="1" l="1"/>
  <c r="AF3705" i="1"/>
  <c r="AD3706" i="1"/>
  <c r="AB3709" i="1"/>
  <c r="AC3708" i="1"/>
  <c r="AE3706" i="1" l="1"/>
  <c r="AF3706" i="1"/>
  <c r="AD3707" i="1"/>
  <c r="AB3710" i="1"/>
  <c r="AC3709" i="1"/>
  <c r="AE3707" i="1" l="1"/>
  <c r="AF3707" i="1"/>
  <c r="AD3708" i="1"/>
  <c r="AF3708" i="1" s="1"/>
  <c r="AB3711" i="1"/>
  <c r="AC3710" i="1"/>
  <c r="AE3708" i="1" l="1"/>
  <c r="AD3709" i="1"/>
  <c r="AB3712" i="1"/>
  <c r="AC3711" i="1"/>
  <c r="AE3709" i="1" l="1"/>
  <c r="AF3709" i="1"/>
  <c r="AD3710" i="1"/>
  <c r="AB3713" i="1"/>
  <c r="AC3712" i="1"/>
  <c r="AE3710" i="1" l="1"/>
  <c r="AF3710" i="1"/>
  <c r="AD3711" i="1"/>
  <c r="AB3714" i="1"/>
  <c r="AC3713" i="1"/>
  <c r="AE3711" i="1" l="1"/>
  <c r="AF3711" i="1"/>
  <c r="AD3712" i="1"/>
  <c r="AB3715" i="1"/>
  <c r="AC3714" i="1"/>
  <c r="AE3712" i="1" l="1"/>
  <c r="AF3712" i="1"/>
  <c r="AD3713" i="1"/>
  <c r="AF3713" i="1" s="1"/>
  <c r="AB3716" i="1"/>
  <c r="AC3715" i="1"/>
  <c r="AE3713" i="1" l="1"/>
  <c r="AD3714" i="1"/>
  <c r="AB3717" i="1"/>
  <c r="AC3716" i="1"/>
  <c r="AE3714" i="1" l="1"/>
  <c r="AF3714" i="1"/>
  <c r="AD3715" i="1"/>
  <c r="AB3718" i="1"/>
  <c r="AC3717" i="1"/>
  <c r="AE3715" i="1" l="1"/>
  <c r="AF3715" i="1"/>
  <c r="AD3716" i="1"/>
  <c r="AB3719" i="1"/>
  <c r="AC3718" i="1"/>
  <c r="AE3716" i="1" l="1"/>
  <c r="AF3716" i="1"/>
  <c r="AD3717" i="1"/>
  <c r="AB3720" i="1"/>
  <c r="AC3719" i="1"/>
  <c r="AE3717" i="1" l="1"/>
  <c r="AF3717" i="1"/>
  <c r="AD3718" i="1"/>
  <c r="AF3718" i="1" s="1"/>
  <c r="AB3721" i="1"/>
  <c r="AC3720" i="1"/>
  <c r="AE3718" i="1" l="1"/>
  <c r="AD3719" i="1"/>
  <c r="AB3722" i="1"/>
  <c r="AC3721" i="1"/>
  <c r="AE3719" i="1" l="1"/>
  <c r="AF3719" i="1"/>
  <c r="AB3723" i="1"/>
  <c r="AC3722" i="1"/>
  <c r="AD3720" i="1"/>
  <c r="AE3720" i="1" l="1"/>
  <c r="AF3720" i="1"/>
  <c r="AD3721" i="1"/>
  <c r="AB3724" i="1"/>
  <c r="AC3723" i="1"/>
  <c r="AE3721" i="1" l="1"/>
  <c r="AF3721" i="1"/>
  <c r="AD3722" i="1"/>
  <c r="AF3722" i="1" s="1"/>
  <c r="AB3725" i="1"/>
  <c r="AC3724" i="1"/>
  <c r="AE3722" i="1" l="1"/>
  <c r="AD3723" i="1"/>
  <c r="AB3726" i="1"/>
  <c r="AC3725" i="1"/>
  <c r="AE3723" i="1" l="1"/>
  <c r="AF3723" i="1"/>
  <c r="AB3727" i="1"/>
  <c r="AC3726" i="1"/>
  <c r="AD3724" i="1"/>
  <c r="AE3724" i="1" l="1"/>
  <c r="AF3724" i="1"/>
  <c r="AB3728" i="1"/>
  <c r="AC3727" i="1"/>
  <c r="AD3725" i="1"/>
  <c r="AE3725" i="1" l="1"/>
  <c r="AF3725" i="1"/>
  <c r="AD3726" i="1"/>
  <c r="AB3729" i="1"/>
  <c r="AC3728" i="1"/>
  <c r="AE3726" i="1" l="1"/>
  <c r="AF3726" i="1"/>
  <c r="AD3727" i="1"/>
  <c r="AF3727" i="1" s="1"/>
  <c r="AB3730" i="1"/>
  <c r="AC3729" i="1"/>
  <c r="AD3728" i="1" l="1"/>
  <c r="AF3728" i="1" s="1"/>
  <c r="AE3727" i="1"/>
  <c r="AB3731" i="1"/>
  <c r="AC3730" i="1"/>
  <c r="AE3728" i="1" l="1"/>
  <c r="AD3729" i="1"/>
  <c r="AB3732" i="1"/>
  <c r="AC3731" i="1"/>
  <c r="AE3729" i="1" l="1"/>
  <c r="AF3729" i="1"/>
  <c r="AB3733" i="1"/>
  <c r="AC3732" i="1"/>
  <c r="AD3730" i="1"/>
  <c r="AE3730" i="1" l="1"/>
  <c r="AF3730" i="1"/>
  <c r="AD3731" i="1"/>
  <c r="AB3734" i="1"/>
  <c r="AC3733" i="1"/>
  <c r="AE3731" i="1" l="1"/>
  <c r="AF3731" i="1"/>
  <c r="AD3732" i="1"/>
  <c r="AB3735" i="1"/>
  <c r="AC3734" i="1"/>
  <c r="AE3732" i="1" l="1"/>
  <c r="AF3732" i="1"/>
  <c r="AB3736" i="1"/>
  <c r="AC3735" i="1"/>
  <c r="AD3733" i="1"/>
  <c r="AE3733" i="1" l="1"/>
  <c r="AF3733" i="1"/>
  <c r="AD3734" i="1"/>
  <c r="AB3737" i="1"/>
  <c r="AC3736" i="1"/>
  <c r="AE3734" i="1" l="1"/>
  <c r="AF3734" i="1"/>
  <c r="AD3735" i="1"/>
  <c r="AB3738" i="1"/>
  <c r="AC3737" i="1"/>
  <c r="AE3735" i="1" l="1"/>
  <c r="AF3735" i="1"/>
  <c r="AD3736" i="1"/>
  <c r="AB3739" i="1"/>
  <c r="AC3738" i="1"/>
  <c r="AE3736" i="1" l="1"/>
  <c r="AF3736" i="1"/>
  <c r="AD3737" i="1"/>
  <c r="AB3740" i="1"/>
  <c r="AC3739" i="1"/>
  <c r="AE3737" i="1" l="1"/>
  <c r="AF3737" i="1"/>
  <c r="AB3741" i="1"/>
  <c r="AC3740" i="1"/>
  <c r="AD3738" i="1"/>
  <c r="AE3738" i="1" l="1"/>
  <c r="AF3738" i="1"/>
  <c r="AD3739" i="1"/>
  <c r="AB3742" i="1"/>
  <c r="AC3741" i="1"/>
  <c r="AE3739" i="1" l="1"/>
  <c r="AF3739" i="1"/>
  <c r="AD3740" i="1"/>
  <c r="AB3743" i="1"/>
  <c r="AC3742" i="1"/>
  <c r="AE3740" i="1" l="1"/>
  <c r="AF3740" i="1"/>
  <c r="AD3741" i="1"/>
  <c r="AB3744" i="1"/>
  <c r="AC3743" i="1"/>
  <c r="AE3741" i="1" l="1"/>
  <c r="AF3741" i="1"/>
  <c r="AD3742" i="1"/>
  <c r="AF3742" i="1" s="1"/>
  <c r="AB3745" i="1"/>
  <c r="AC3744" i="1"/>
  <c r="AE3742" i="1" l="1"/>
  <c r="AD3743" i="1"/>
  <c r="AB3746" i="1"/>
  <c r="AC3745" i="1"/>
  <c r="AE3743" i="1" l="1"/>
  <c r="AF3743" i="1"/>
  <c r="AD3744" i="1"/>
  <c r="AB3747" i="1"/>
  <c r="AC3746" i="1"/>
  <c r="AE3744" i="1" l="1"/>
  <c r="AF3744" i="1"/>
  <c r="AD3745" i="1"/>
  <c r="AB3748" i="1"/>
  <c r="AC3747" i="1"/>
  <c r="AE3745" i="1" l="1"/>
  <c r="AF3745" i="1"/>
  <c r="AD3746" i="1"/>
  <c r="AB3749" i="1"/>
  <c r="AC3748" i="1"/>
  <c r="AE3746" i="1" l="1"/>
  <c r="AF3746" i="1"/>
  <c r="AD3747" i="1"/>
  <c r="AB3750" i="1"/>
  <c r="AC3749" i="1"/>
  <c r="AE3747" i="1" l="1"/>
  <c r="AF3747" i="1"/>
  <c r="AB3751" i="1"/>
  <c r="AC3750" i="1"/>
  <c r="AD3748" i="1"/>
  <c r="AE3748" i="1" l="1"/>
  <c r="AF3748" i="1"/>
  <c r="AD3749" i="1"/>
  <c r="AB3752" i="1"/>
  <c r="AC3751" i="1"/>
  <c r="AE3749" i="1" l="1"/>
  <c r="AF3749" i="1"/>
  <c r="AD3750" i="1"/>
  <c r="AB3753" i="1"/>
  <c r="AC3752" i="1"/>
  <c r="AE3750" i="1" l="1"/>
  <c r="AF3750" i="1"/>
  <c r="AD3751" i="1"/>
  <c r="AB3754" i="1"/>
  <c r="AC3753" i="1"/>
  <c r="AE3751" i="1" l="1"/>
  <c r="AF3751" i="1"/>
  <c r="AD3752" i="1"/>
  <c r="AF3752" i="1" s="1"/>
  <c r="AB3755" i="1"/>
  <c r="AC3754" i="1"/>
  <c r="AE3752" i="1" l="1"/>
  <c r="AD3753" i="1"/>
  <c r="AB3756" i="1"/>
  <c r="AC3755" i="1"/>
  <c r="AE3753" i="1" l="1"/>
  <c r="AF3753" i="1"/>
  <c r="AB3757" i="1"/>
  <c r="AC3756" i="1"/>
  <c r="AD3754" i="1"/>
  <c r="AE3754" i="1" l="1"/>
  <c r="AF3754" i="1"/>
  <c r="AD3755" i="1"/>
  <c r="AB3758" i="1"/>
  <c r="AC3757" i="1"/>
  <c r="AE3755" i="1" l="1"/>
  <c r="AF3755" i="1"/>
  <c r="AD3756" i="1"/>
  <c r="AB3759" i="1"/>
  <c r="AC3758" i="1"/>
  <c r="AE3756" i="1" l="1"/>
  <c r="AF3756" i="1"/>
  <c r="AB3760" i="1"/>
  <c r="AC3759" i="1"/>
  <c r="AD3757" i="1"/>
  <c r="AE3757" i="1" l="1"/>
  <c r="AF3757" i="1"/>
  <c r="AD3758" i="1"/>
  <c r="AB3761" i="1"/>
  <c r="AC3760" i="1"/>
  <c r="AE3758" i="1" l="1"/>
  <c r="AF3758" i="1"/>
  <c r="AD3759" i="1"/>
  <c r="AB3762" i="1"/>
  <c r="AC3761" i="1"/>
  <c r="AE3759" i="1" l="1"/>
  <c r="AF3759" i="1"/>
  <c r="AD3760" i="1"/>
  <c r="AB3763" i="1"/>
  <c r="AC3762" i="1"/>
  <c r="AE3760" i="1" l="1"/>
  <c r="AF3760" i="1"/>
  <c r="AD3761" i="1"/>
  <c r="AF3761" i="1" s="1"/>
  <c r="AB3764" i="1"/>
  <c r="AC3763" i="1"/>
  <c r="AE3761" i="1" l="1"/>
  <c r="AD3762" i="1"/>
  <c r="AB3765" i="1"/>
  <c r="AC3764" i="1"/>
  <c r="AE3762" i="1" l="1"/>
  <c r="AF3762" i="1"/>
  <c r="AD3763" i="1"/>
  <c r="AB3766" i="1"/>
  <c r="AC3765" i="1"/>
  <c r="AE3763" i="1" l="1"/>
  <c r="AF3763" i="1"/>
  <c r="AD3764" i="1"/>
  <c r="AF3764" i="1" s="1"/>
  <c r="AB3767" i="1"/>
  <c r="AC3766" i="1"/>
  <c r="AE3764" i="1" l="1"/>
  <c r="AD3765" i="1"/>
  <c r="AB3768" i="1"/>
  <c r="AC3767" i="1"/>
  <c r="AE3765" i="1" l="1"/>
  <c r="AF3765" i="1"/>
  <c r="AD3766" i="1"/>
  <c r="AB3769" i="1"/>
  <c r="AC3768" i="1"/>
  <c r="AE3766" i="1" l="1"/>
  <c r="AF3766" i="1"/>
  <c r="AD3767" i="1"/>
  <c r="AB3770" i="1"/>
  <c r="AC3769" i="1"/>
  <c r="AE3767" i="1" l="1"/>
  <c r="AF3767" i="1"/>
  <c r="AB3771" i="1"/>
  <c r="AC3770" i="1"/>
  <c r="AD3768" i="1"/>
  <c r="AE3768" i="1" l="1"/>
  <c r="AF3768" i="1"/>
  <c r="AB3772" i="1"/>
  <c r="AC3771" i="1"/>
  <c r="AD3769" i="1"/>
  <c r="AE3769" i="1" l="1"/>
  <c r="AF3769" i="1"/>
  <c r="AD3770" i="1"/>
  <c r="AB3773" i="1"/>
  <c r="AC3772" i="1"/>
  <c r="AE3770" i="1" l="1"/>
  <c r="AF3770" i="1"/>
  <c r="AD3771" i="1"/>
  <c r="AF3771" i="1" s="1"/>
  <c r="AB3774" i="1"/>
  <c r="AC3773" i="1"/>
  <c r="AE3771" i="1" l="1"/>
  <c r="AD3772" i="1"/>
  <c r="AB3775" i="1"/>
  <c r="AC3774" i="1"/>
  <c r="AE3772" i="1" l="1"/>
  <c r="AF3772" i="1"/>
  <c r="AD3773" i="1"/>
  <c r="AB3776" i="1"/>
  <c r="AC3775" i="1"/>
  <c r="AE3773" i="1" l="1"/>
  <c r="AF3773" i="1"/>
  <c r="AD3774" i="1"/>
  <c r="AB3777" i="1"/>
  <c r="AC3776" i="1"/>
  <c r="AE3774" i="1" l="1"/>
  <c r="AF3774" i="1"/>
  <c r="AD3775" i="1"/>
  <c r="AB3778" i="1"/>
  <c r="AC3777" i="1"/>
  <c r="AE3775" i="1" l="1"/>
  <c r="AF3775" i="1"/>
  <c r="AD3776" i="1"/>
  <c r="AF3776" i="1" s="1"/>
  <c r="AB3779" i="1"/>
  <c r="AC3778" i="1"/>
  <c r="AE3776" i="1" l="1"/>
  <c r="AD3777" i="1"/>
  <c r="AB3780" i="1"/>
  <c r="AC3779" i="1"/>
  <c r="AE3777" i="1" l="1"/>
  <c r="AF3777" i="1"/>
  <c r="AD3778" i="1"/>
  <c r="AB3781" i="1"/>
  <c r="AC3780" i="1"/>
  <c r="AE3778" i="1" l="1"/>
  <c r="AF3778" i="1"/>
  <c r="AD3779" i="1"/>
  <c r="AB3782" i="1"/>
  <c r="AC3781" i="1"/>
  <c r="AE3779" i="1" l="1"/>
  <c r="AF3779" i="1"/>
  <c r="AD3780" i="1"/>
  <c r="AB3783" i="1"/>
  <c r="AC3782" i="1"/>
  <c r="AE3780" i="1" l="1"/>
  <c r="AF3780" i="1"/>
  <c r="AD3781" i="1"/>
  <c r="AB3784" i="1"/>
  <c r="AC3783" i="1"/>
  <c r="AE3781" i="1" l="1"/>
  <c r="AF3781" i="1"/>
  <c r="AD3782" i="1"/>
  <c r="AB3785" i="1"/>
  <c r="AC3784" i="1"/>
  <c r="AE3782" i="1" l="1"/>
  <c r="AF3782" i="1"/>
  <c r="AD3783" i="1"/>
  <c r="AF3783" i="1" s="1"/>
  <c r="AB3786" i="1"/>
  <c r="AC3785" i="1"/>
  <c r="AE3783" i="1" l="1"/>
  <c r="AD3784" i="1"/>
  <c r="AB3787" i="1"/>
  <c r="AC3786" i="1"/>
  <c r="AE3784" i="1" l="1"/>
  <c r="AF3784" i="1"/>
  <c r="AD3785" i="1"/>
  <c r="AB3788" i="1"/>
  <c r="AC3787" i="1"/>
  <c r="AE3785" i="1" l="1"/>
  <c r="AF3785" i="1"/>
  <c r="AD3786" i="1"/>
  <c r="AF3786" i="1" s="1"/>
  <c r="AB3789" i="1"/>
  <c r="AC3788" i="1"/>
  <c r="AD3787" i="1" l="1"/>
  <c r="AF3787" i="1" s="1"/>
  <c r="AE3786" i="1"/>
  <c r="AB3790" i="1"/>
  <c r="AC3789" i="1"/>
  <c r="AD3788" i="1" l="1"/>
  <c r="AF3788" i="1" s="1"/>
  <c r="AE3787" i="1"/>
  <c r="AB3791" i="1"/>
  <c r="AC3790" i="1"/>
  <c r="AD3789" i="1" l="1"/>
  <c r="AF3789" i="1" s="1"/>
  <c r="AE3788" i="1"/>
  <c r="AB3792" i="1"/>
  <c r="AC3791" i="1"/>
  <c r="AE3789" i="1" l="1"/>
  <c r="AD3790" i="1"/>
  <c r="AB3793" i="1"/>
  <c r="AC3792" i="1"/>
  <c r="AE3790" i="1" l="1"/>
  <c r="AF3790" i="1"/>
  <c r="AB3794" i="1"/>
  <c r="AC3793" i="1"/>
  <c r="AD3791" i="1"/>
  <c r="AE3791" i="1" l="1"/>
  <c r="AF3791" i="1"/>
  <c r="AD3792" i="1"/>
  <c r="AB3795" i="1"/>
  <c r="AC3794" i="1"/>
  <c r="AE3792" i="1" l="1"/>
  <c r="AF3792" i="1"/>
  <c r="AD3793" i="1"/>
  <c r="AB3796" i="1"/>
  <c r="AC3795" i="1"/>
  <c r="AE3793" i="1" l="1"/>
  <c r="AF3793" i="1"/>
  <c r="AD3794" i="1"/>
  <c r="AB3797" i="1"/>
  <c r="AC3796" i="1"/>
  <c r="AE3794" i="1" l="1"/>
  <c r="AF3794" i="1"/>
  <c r="AD3795" i="1"/>
  <c r="AF3795" i="1" s="1"/>
  <c r="AB3798" i="1"/>
  <c r="AC3797" i="1"/>
  <c r="AD3796" i="1" l="1"/>
  <c r="AF3796" i="1" s="1"/>
  <c r="AE3795" i="1"/>
  <c r="AB3799" i="1"/>
  <c r="AC3798" i="1"/>
  <c r="AD3797" i="1" l="1"/>
  <c r="AF3797" i="1" s="1"/>
  <c r="AE3796" i="1"/>
  <c r="AB3800" i="1"/>
  <c r="AC3799" i="1"/>
  <c r="AD3798" i="1" l="1"/>
  <c r="AF3798" i="1" s="1"/>
  <c r="AE3797" i="1"/>
  <c r="AB3801" i="1"/>
  <c r="AC3800" i="1"/>
  <c r="AD3799" i="1" l="1"/>
  <c r="AF3799" i="1" s="1"/>
  <c r="AE3798" i="1"/>
  <c r="AB3802" i="1"/>
  <c r="AC3801" i="1"/>
  <c r="AE3799" i="1" l="1"/>
  <c r="AD3800" i="1"/>
  <c r="AB3803" i="1"/>
  <c r="AC3802" i="1"/>
  <c r="AE3800" i="1" l="1"/>
  <c r="AF3800" i="1"/>
  <c r="AD3801" i="1"/>
  <c r="AB3804" i="1"/>
  <c r="AC3803" i="1"/>
  <c r="AE3801" i="1" l="1"/>
  <c r="AF3801" i="1"/>
  <c r="AD3802" i="1"/>
  <c r="AF3802" i="1" s="1"/>
  <c r="AB3805" i="1"/>
  <c r="AC3804" i="1"/>
  <c r="AE3802" i="1" l="1"/>
  <c r="AD3803" i="1"/>
  <c r="AB3806" i="1"/>
  <c r="AC3805" i="1"/>
  <c r="AE3803" i="1" l="1"/>
  <c r="AF3803" i="1"/>
  <c r="AB3807" i="1"/>
  <c r="AC3806" i="1"/>
  <c r="AD3804" i="1"/>
  <c r="AE3804" i="1" l="1"/>
  <c r="AF3804" i="1"/>
  <c r="AB3808" i="1"/>
  <c r="AC3807" i="1"/>
  <c r="AD3805" i="1"/>
  <c r="AE3805" i="1" l="1"/>
  <c r="AF3805" i="1"/>
  <c r="AB3809" i="1"/>
  <c r="AC3808" i="1"/>
  <c r="AD3806" i="1"/>
  <c r="AE3806" i="1" l="1"/>
  <c r="AF3806" i="1"/>
  <c r="AD3807" i="1"/>
  <c r="AB3810" i="1"/>
  <c r="AC3809" i="1"/>
  <c r="AE3807" i="1" l="1"/>
  <c r="AF3807" i="1"/>
  <c r="AD3808" i="1"/>
  <c r="AF3808" i="1" s="1"/>
  <c r="AB3811" i="1"/>
  <c r="AC3810" i="1"/>
  <c r="AD3809" i="1" l="1"/>
  <c r="AF3809" i="1" s="1"/>
  <c r="AE3808" i="1"/>
  <c r="AB3812" i="1"/>
  <c r="AC3811" i="1"/>
  <c r="AE3809" i="1" l="1"/>
  <c r="AD3810" i="1"/>
  <c r="AB3813" i="1"/>
  <c r="AC3812" i="1"/>
  <c r="AE3810" i="1" l="1"/>
  <c r="AF3810" i="1"/>
  <c r="AD3811" i="1"/>
  <c r="AB3814" i="1"/>
  <c r="AC3813" i="1"/>
  <c r="AE3811" i="1" l="1"/>
  <c r="AF3811" i="1"/>
  <c r="AD3812" i="1"/>
  <c r="AF3812" i="1" s="1"/>
  <c r="AB3815" i="1"/>
  <c r="AC3814" i="1"/>
  <c r="AE3812" i="1" l="1"/>
  <c r="AD3813" i="1"/>
  <c r="AB3816" i="1"/>
  <c r="AC3815" i="1"/>
  <c r="AE3813" i="1" l="1"/>
  <c r="AF3813" i="1"/>
  <c r="AD3814" i="1"/>
  <c r="AB3817" i="1"/>
  <c r="AC3816" i="1"/>
  <c r="AE3814" i="1" l="1"/>
  <c r="AF3814" i="1"/>
  <c r="AD3815" i="1"/>
  <c r="AB3818" i="1"/>
  <c r="AC3817" i="1"/>
  <c r="AE3815" i="1" l="1"/>
  <c r="AF3815" i="1"/>
  <c r="AB3819" i="1"/>
  <c r="AC3818" i="1"/>
  <c r="AD3816" i="1"/>
  <c r="AE3816" i="1" l="1"/>
  <c r="AF3816" i="1"/>
  <c r="AB3820" i="1"/>
  <c r="AC3819" i="1"/>
  <c r="AD3817" i="1"/>
  <c r="AE3817" i="1" l="1"/>
  <c r="AF3817" i="1"/>
  <c r="AB3821" i="1"/>
  <c r="AC3820" i="1"/>
  <c r="AD3818" i="1"/>
  <c r="AE3818" i="1" l="1"/>
  <c r="AF3818" i="1"/>
  <c r="AD3819" i="1"/>
  <c r="AB3822" i="1"/>
  <c r="AC3821" i="1"/>
  <c r="AE3819" i="1" l="1"/>
  <c r="AF3819" i="1"/>
  <c r="AD3820" i="1"/>
  <c r="AB3823" i="1"/>
  <c r="AC3822" i="1"/>
  <c r="AE3820" i="1" l="1"/>
  <c r="AF3820" i="1"/>
  <c r="AD3821" i="1"/>
  <c r="AB3824" i="1"/>
  <c r="AC3823" i="1"/>
  <c r="AE3821" i="1" l="1"/>
  <c r="AF3821" i="1"/>
  <c r="AD3822" i="1"/>
  <c r="AF3822" i="1" s="1"/>
  <c r="AB3825" i="1"/>
  <c r="AC3824" i="1"/>
  <c r="AE3822" i="1" l="1"/>
  <c r="AD3823" i="1"/>
  <c r="AB3826" i="1"/>
  <c r="AC3825" i="1"/>
  <c r="AE3823" i="1" l="1"/>
  <c r="AF3823" i="1"/>
  <c r="AD3824" i="1"/>
  <c r="AB3827" i="1"/>
  <c r="AC3826" i="1"/>
  <c r="AE3824" i="1" l="1"/>
  <c r="AF3824" i="1"/>
  <c r="AD3825" i="1"/>
  <c r="AF3825" i="1" s="1"/>
  <c r="AB3828" i="1"/>
  <c r="AC3827" i="1"/>
  <c r="AD3826" i="1" l="1"/>
  <c r="AF3826" i="1" s="1"/>
  <c r="AE3825" i="1"/>
  <c r="AB3829" i="1"/>
  <c r="AC3828" i="1"/>
  <c r="AE3826" i="1" l="1"/>
  <c r="AD3827" i="1"/>
  <c r="AB3830" i="1"/>
  <c r="AC3829" i="1"/>
  <c r="AE3827" i="1" l="1"/>
  <c r="AF3827" i="1"/>
  <c r="AB3831" i="1"/>
  <c r="AC3830" i="1"/>
  <c r="AD3828" i="1"/>
  <c r="AE3828" i="1" l="1"/>
  <c r="AF3828" i="1"/>
  <c r="AD3829" i="1"/>
  <c r="AB3832" i="1"/>
  <c r="AC3831" i="1"/>
  <c r="AE3829" i="1" l="1"/>
  <c r="AF3829" i="1"/>
  <c r="AD3830" i="1"/>
  <c r="AB3833" i="1"/>
  <c r="AC3832" i="1"/>
  <c r="AE3830" i="1" l="1"/>
  <c r="AF3830" i="1"/>
  <c r="AD3831" i="1"/>
  <c r="AB3834" i="1"/>
  <c r="AC3833" i="1"/>
  <c r="AE3831" i="1" l="1"/>
  <c r="AF3831" i="1"/>
  <c r="AD3832" i="1"/>
  <c r="AF3832" i="1" s="1"/>
  <c r="AB3835" i="1"/>
  <c r="AC3834" i="1"/>
  <c r="AD3833" i="1" l="1"/>
  <c r="AF3833" i="1" s="1"/>
  <c r="AE3832" i="1"/>
  <c r="AB3836" i="1"/>
  <c r="AC3835" i="1"/>
  <c r="AE3833" i="1" l="1"/>
  <c r="AD3834" i="1"/>
  <c r="AB3837" i="1"/>
  <c r="AC3836" i="1"/>
  <c r="AE3834" i="1" l="1"/>
  <c r="AF3834" i="1"/>
  <c r="AD3835" i="1"/>
  <c r="AB3838" i="1"/>
  <c r="AC3837" i="1"/>
  <c r="AE3835" i="1" l="1"/>
  <c r="AF3835" i="1"/>
  <c r="AD3836" i="1"/>
  <c r="AF3836" i="1" s="1"/>
  <c r="AB3839" i="1"/>
  <c r="AC3838" i="1"/>
  <c r="AE3836" i="1" l="1"/>
  <c r="AD3837" i="1"/>
  <c r="AB3840" i="1"/>
  <c r="AC3839" i="1"/>
  <c r="AE3837" i="1" l="1"/>
  <c r="AF3837" i="1"/>
  <c r="AD3838" i="1"/>
  <c r="AB3841" i="1"/>
  <c r="AC3840" i="1"/>
  <c r="AE3838" i="1" l="1"/>
  <c r="AF3838" i="1"/>
  <c r="AD3839" i="1"/>
  <c r="AB3842" i="1"/>
  <c r="AC3841" i="1"/>
  <c r="AE3839" i="1" l="1"/>
  <c r="AF3839" i="1"/>
  <c r="AD3840" i="1"/>
  <c r="AB3843" i="1"/>
  <c r="AC3842" i="1"/>
  <c r="AE3840" i="1" l="1"/>
  <c r="AF3840" i="1"/>
  <c r="AD3841" i="1"/>
  <c r="AB3844" i="1"/>
  <c r="AC3843" i="1"/>
  <c r="AE3841" i="1" l="1"/>
  <c r="AF3841" i="1"/>
  <c r="AD3842" i="1"/>
  <c r="AB3845" i="1"/>
  <c r="AC3844" i="1"/>
  <c r="AE3842" i="1" l="1"/>
  <c r="AF3842" i="1"/>
  <c r="AD3843" i="1"/>
  <c r="AF3843" i="1" s="1"/>
  <c r="AB3846" i="1"/>
  <c r="AC3845" i="1"/>
  <c r="AE3843" i="1" l="1"/>
  <c r="AD3844" i="1"/>
  <c r="AB3847" i="1"/>
  <c r="AC3846" i="1"/>
  <c r="AE3844" i="1" l="1"/>
  <c r="AF3844" i="1"/>
  <c r="AD3845" i="1"/>
  <c r="AB3848" i="1"/>
  <c r="AC3847" i="1"/>
  <c r="AE3845" i="1" l="1"/>
  <c r="AF3845" i="1"/>
  <c r="AD3846" i="1"/>
  <c r="AF3846" i="1" s="1"/>
  <c r="AB3849" i="1"/>
  <c r="AC3848" i="1"/>
  <c r="AD3847" i="1" l="1"/>
  <c r="AF3847" i="1" s="1"/>
  <c r="AE3846" i="1"/>
  <c r="AB3850" i="1"/>
  <c r="AC3849" i="1"/>
  <c r="AD3848" i="1" l="1"/>
  <c r="AF3848" i="1" s="1"/>
  <c r="AE3847" i="1"/>
  <c r="AB3851" i="1"/>
  <c r="AC3850" i="1"/>
  <c r="AE3848" i="1" l="1"/>
  <c r="AD3849" i="1"/>
  <c r="AB3852" i="1"/>
  <c r="AC3851" i="1"/>
  <c r="AE3849" i="1" l="1"/>
  <c r="AF3849" i="1"/>
  <c r="AD3850" i="1"/>
  <c r="AB3853" i="1"/>
  <c r="AC3852" i="1"/>
  <c r="AE3850" i="1" l="1"/>
  <c r="AF3850" i="1"/>
  <c r="AD3851" i="1"/>
  <c r="AB3854" i="1"/>
  <c r="AC3853" i="1"/>
  <c r="AE3851" i="1" l="1"/>
  <c r="AF3851" i="1"/>
  <c r="AB3855" i="1"/>
  <c r="AC3854" i="1"/>
  <c r="AD3852" i="1"/>
  <c r="AE3852" i="1" l="1"/>
  <c r="AF3852" i="1"/>
  <c r="AD3853" i="1"/>
  <c r="AB3856" i="1"/>
  <c r="AC3855" i="1"/>
  <c r="AE3853" i="1" l="1"/>
  <c r="AF3853" i="1"/>
  <c r="AD3854" i="1"/>
  <c r="AF3854" i="1" s="1"/>
  <c r="AB3857" i="1"/>
  <c r="AC3856" i="1"/>
  <c r="AD3855" i="1" l="1"/>
  <c r="AF3855" i="1" s="1"/>
  <c r="AE3854" i="1"/>
  <c r="AB3858" i="1"/>
  <c r="AC3857" i="1"/>
  <c r="AD3856" i="1" l="1"/>
  <c r="AF3856" i="1" s="1"/>
  <c r="AE3855" i="1"/>
  <c r="AB3859" i="1"/>
  <c r="AC3858" i="1"/>
  <c r="AE3856" i="1" l="1"/>
  <c r="AD3857" i="1"/>
  <c r="AB3860" i="1"/>
  <c r="AC3859" i="1"/>
  <c r="AE3857" i="1" l="1"/>
  <c r="AF3857" i="1"/>
  <c r="AB3861" i="1"/>
  <c r="AC3860" i="1"/>
  <c r="AD3858" i="1"/>
  <c r="AE3858" i="1" l="1"/>
  <c r="AF3858" i="1"/>
  <c r="AD3859" i="1"/>
  <c r="AB3862" i="1"/>
  <c r="AC3861" i="1"/>
  <c r="AE3859" i="1" l="1"/>
  <c r="AF3859" i="1"/>
  <c r="AD3860" i="1"/>
  <c r="AF3860" i="1" s="1"/>
  <c r="AB3863" i="1"/>
  <c r="AC3862" i="1"/>
  <c r="AD3861" i="1" l="1"/>
  <c r="AF3861" i="1" s="1"/>
  <c r="AE3860" i="1"/>
  <c r="AB3864" i="1"/>
  <c r="AC3863" i="1"/>
  <c r="AE3861" i="1" l="1"/>
  <c r="AD3862" i="1"/>
  <c r="AB3865" i="1"/>
  <c r="AC3864" i="1"/>
  <c r="AE3862" i="1" l="1"/>
  <c r="AF3862" i="1"/>
  <c r="AB3866" i="1"/>
  <c r="AC3865" i="1"/>
  <c r="AD3863" i="1"/>
  <c r="AE3863" i="1" l="1"/>
  <c r="AF3863" i="1"/>
  <c r="AD3864" i="1"/>
  <c r="AB3867" i="1"/>
  <c r="AC3866" i="1"/>
  <c r="AE3864" i="1" l="1"/>
  <c r="AF3864" i="1"/>
  <c r="AD3865" i="1"/>
  <c r="AB3868" i="1"/>
  <c r="AC3867" i="1"/>
  <c r="AE3865" i="1" l="1"/>
  <c r="AF3865" i="1"/>
  <c r="AD3866" i="1"/>
  <c r="AB3869" i="1"/>
  <c r="AC3868" i="1"/>
  <c r="AE3866" i="1" l="1"/>
  <c r="AF3866" i="1"/>
  <c r="AD3867" i="1"/>
  <c r="AB3870" i="1"/>
  <c r="AC3869" i="1"/>
  <c r="AE3867" i="1" l="1"/>
  <c r="AF3867" i="1"/>
  <c r="AD3868" i="1"/>
  <c r="AB3871" i="1"/>
  <c r="AC3870" i="1"/>
  <c r="AE3868" i="1" l="1"/>
  <c r="AF3868" i="1"/>
  <c r="AD3869" i="1"/>
  <c r="AF3869" i="1" s="1"/>
  <c r="AB3872" i="1"/>
  <c r="AC3871" i="1"/>
  <c r="AE3869" i="1" l="1"/>
  <c r="AD3870" i="1"/>
  <c r="AB3873" i="1"/>
  <c r="AC3872" i="1"/>
  <c r="AE3870" i="1" l="1"/>
  <c r="AF3870" i="1"/>
  <c r="AD3871" i="1"/>
  <c r="AB3874" i="1"/>
  <c r="AC3873" i="1"/>
  <c r="AE3871" i="1" l="1"/>
  <c r="AF3871" i="1"/>
  <c r="AD3872" i="1"/>
  <c r="AB3875" i="1"/>
  <c r="AC3874" i="1"/>
  <c r="AE3872" i="1" l="1"/>
  <c r="AF3872" i="1"/>
  <c r="AB3876" i="1"/>
  <c r="AC3875" i="1"/>
  <c r="AD3873" i="1"/>
  <c r="AE3873" i="1" l="1"/>
  <c r="AF3873" i="1"/>
  <c r="AD3874" i="1"/>
  <c r="AB3877" i="1"/>
  <c r="AC3876" i="1"/>
  <c r="AE3874" i="1" l="1"/>
  <c r="AF3874" i="1"/>
  <c r="AD3875" i="1"/>
  <c r="AB3878" i="1"/>
  <c r="AC3877" i="1"/>
  <c r="AE3875" i="1" l="1"/>
  <c r="AF3875" i="1"/>
  <c r="AB3879" i="1"/>
  <c r="AC3878" i="1"/>
  <c r="AD3876" i="1"/>
  <c r="AE3876" i="1" l="1"/>
  <c r="AF3876" i="1"/>
  <c r="AD3877" i="1"/>
  <c r="AB3880" i="1"/>
  <c r="AC3879" i="1"/>
  <c r="AE3877" i="1" l="1"/>
  <c r="AF3877" i="1"/>
  <c r="AD3878" i="1"/>
  <c r="AF3878" i="1" s="1"/>
  <c r="AB3881" i="1"/>
  <c r="AC3880" i="1"/>
  <c r="AD3879" i="1" l="1"/>
  <c r="AF3879" i="1" s="1"/>
  <c r="AE3878" i="1"/>
  <c r="AB3882" i="1"/>
  <c r="AC3881" i="1"/>
  <c r="AD3880" i="1" l="1"/>
  <c r="AF3880" i="1" s="1"/>
  <c r="AE3879" i="1"/>
  <c r="AB3883" i="1"/>
  <c r="AC3882" i="1"/>
  <c r="AD3881" i="1" l="1"/>
  <c r="AF3881" i="1" s="1"/>
  <c r="AE3880" i="1"/>
  <c r="AB3884" i="1"/>
  <c r="AC3883" i="1"/>
  <c r="AD3882" i="1" l="1"/>
  <c r="AF3882" i="1" s="1"/>
  <c r="AE3881" i="1"/>
  <c r="AB3885" i="1"/>
  <c r="AC3884" i="1"/>
  <c r="AE3882" i="1" l="1"/>
  <c r="AD3883" i="1"/>
  <c r="AB3886" i="1"/>
  <c r="AC3885" i="1"/>
  <c r="AE3883" i="1" l="1"/>
  <c r="AF3883" i="1"/>
  <c r="AD3884" i="1"/>
  <c r="AB3887" i="1"/>
  <c r="AC3886" i="1"/>
  <c r="AE3884" i="1" l="1"/>
  <c r="AF3884" i="1"/>
  <c r="AD3885" i="1"/>
  <c r="AF3885" i="1" s="1"/>
  <c r="AB3888" i="1"/>
  <c r="AC3887" i="1"/>
  <c r="AE3885" i="1" l="1"/>
  <c r="AD3886" i="1"/>
  <c r="AB3889" i="1"/>
  <c r="AC3888" i="1"/>
  <c r="AE3886" i="1" l="1"/>
  <c r="AF3886" i="1"/>
  <c r="AB3890" i="1"/>
  <c r="AC3889" i="1"/>
  <c r="AD3887" i="1"/>
  <c r="AE3887" i="1" l="1"/>
  <c r="AF3887" i="1"/>
  <c r="AD3888" i="1"/>
  <c r="AB3891" i="1"/>
  <c r="AC3890" i="1"/>
  <c r="AE3888" i="1" l="1"/>
  <c r="AF3888" i="1"/>
  <c r="AD3889" i="1"/>
  <c r="AF3889" i="1" s="1"/>
  <c r="AB3892" i="1"/>
  <c r="AC3891" i="1"/>
  <c r="AD3890" i="1" l="1"/>
  <c r="AF3890" i="1" s="1"/>
  <c r="AE3889" i="1"/>
  <c r="AB3893" i="1"/>
  <c r="AC3892" i="1"/>
  <c r="AD3891" i="1" l="1"/>
  <c r="AF3891" i="1" s="1"/>
  <c r="AE3890" i="1"/>
  <c r="AB3894" i="1"/>
  <c r="AC3893" i="1"/>
  <c r="AD3892" i="1" l="1"/>
  <c r="AF3892" i="1" s="1"/>
  <c r="AE3891" i="1"/>
  <c r="AB3895" i="1"/>
  <c r="AC3894" i="1"/>
  <c r="AD3893" i="1" l="1"/>
  <c r="AF3893" i="1" s="1"/>
  <c r="AE3892" i="1"/>
  <c r="AB3896" i="1"/>
  <c r="AC3895" i="1"/>
  <c r="AE3893" i="1" l="1"/>
  <c r="AD3894" i="1"/>
  <c r="AB3897" i="1"/>
  <c r="AC3896" i="1"/>
  <c r="AE3894" i="1" l="1"/>
  <c r="AF3894" i="1"/>
  <c r="AD3895" i="1"/>
  <c r="AB3898" i="1"/>
  <c r="AC3897" i="1"/>
  <c r="AE3895" i="1" l="1"/>
  <c r="AF3895" i="1"/>
  <c r="AD3896" i="1"/>
  <c r="AB3899" i="1"/>
  <c r="AC3898" i="1"/>
  <c r="AE3896" i="1" l="1"/>
  <c r="AF3896" i="1"/>
  <c r="AB3900" i="1"/>
  <c r="AC3899" i="1"/>
  <c r="AD3897" i="1"/>
  <c r="AE3897" i="1" l="1"/>
  <c r="AF3897" i="1"/>
  <c r="AB3901" i="1"/>
  <c r="AC3900" i="1"/>
  <c r="AD3898" i="1"/>
  <c r="AE3898" i="1" l="1"/>
  <c r="AF3898" i="1"/>
  <c r="AB3902" i="1"/>
  <c r="AC3901" i="1"/>
  <c r="AD3899" i="1"/>
  <c r="AE3899" i="1" l="1"/>
  <c r="AF3899" i="1"/>
  <c r="AD3900" i="1"/>
  <c r="AB3903" i="1"/>
  <c r="AC3902" i="1"/>
  <c r="AE3900" i="1" l="1"/>
  <c r="AF3900" i="1"/>
  <c r="AD3901" i="1"/>
  <c r="AF3901" i="1" s="1"/>
  <c r="AB3904" i="1"/>
  <c r="AC3903" i="1"/>
  <c r="AD3902" i="1" l="1"/>
  <c r="AF3902" i="1" s="1"/>
  <c r="AE3901" i="1"/>
  <c r="AB3905" i="1"/>
  <c r="AC3904" i="1"/>
  <c r="AD3903" i="1" l="1"/>
  <c r="AF3903" i="1" s="1"/>
  <c r="AE3902" i="1"/>
  <c r="AB3906" i="1"/>
  <c r="AC3905" i="1"/>
  <c r="AE3903" i="1" l="1"/>
  <c r="AD3904" i="1"/>
  <c r="AB3907" i="1"/>
  <c r="AC3906" i="1"/>
  <c r="AE3904" i="1" l="1"/>
  <c r="AF3904" i="1"/>
  <c r="AD3905" i="1"/>
  <c r="AB3908" i="1"/>
  <c r="AC3907" i="1"/>
  <c r="AE3905" i="1" l="1"/>
  <c r="AF3905" i="1"/>
  <c r="AD3906" i="1"/>
  <c r="AB3909" i="1"/>
  <c r="AC3908" i="1"/>
  <c r="AE3906" i="1" l="1"/>
  <c r="AF3906" i="1"/>
  <c r="AB3910" i="1"/>
  <c r="AC3909" i="1"/>
  <c r="AD3907" i="1"/>
  <c r="AE3907" i="1" l="1"/>
  <c r="AF3907" i="1"/>
  <c r="AD3908" i="1"/>
  <c r="AB3911" i="1"/>
  <c r="AC3910" i="1"/>
  <c r="AE3908" i="1" l="1"/>
  <c r="AF3908" i="1"/>
  <c r="AD3909" i="1"/>
  <c r="AF3909" i="1" s="1"/>
  <c r="AB3912" i="1"/>
  <c r="AC3911" i="1"/>
  <c r="AE3909" i="1" l="1"/>
  <c r="AD3910" i="1"/>
  <c r="AB3913" i="1"/>
  <c r="AC3912" i="1"/>
  <c r="AE3910" i="1" l="1"/>
  <c r="AF3910" i="1"/>
  <c r="AB3914" i="1"/>
  <c r="AC3913" i="1"/>
  <c r="AD3911" i="1"/>
  <c r="AE3911" i="1" l="1"/>
  <c r="AF3911" i="1"/>
  <c r="AB3915" i="1"/>
  <c r="AC3914" i="1"/>
  <c r="AD3912" i="1"/>
  <c r="AE3912" i="1" l="1"/>
  <c r="AF3912" i="1"/>
  <c r="AD3913" i="1"/>
  <c r="AB3916" i="1"/>
  <c r="AC3915" i="1"/>
  <c r="AE3913" i="1" l="1"/>
  <c r="AF3913" i="1"/>
  <c r="AD3914" i="1"/>
  <c r="AF3914" i="1" s="1"/>
  <c r="AB3917" i="1"/>
  <c r="AC3916" i="1"/>
  <c r="AD3915" i="1" l="1"/>
  <c r="AF3915" i="1" s="1"/>
  <c r="AE3914" i="1"/>
  <c r="AB3918" i="1"/>
  <c r="AC3917" i="1"/>
  <c r="AD3916" i="1" l="1"/>
  <c r="AF3916" i="1" s="1"/>
  <c r="AE3915" i="1"/>
  <c r="AB3919" i="1"/>
  <c r="AC3918" i="1"/>
  <c r="AE3916" i="1" l="1"/>
  <c r="AD3917" i="1"/>
  <c r="AB3920" i="1"/>
  <c r="AC3919" i="1"/>
  <c r="AE3917" i="1" l="1"/>
  <c r="AF3917" i="1"/>
  <c r="AD3918" i="1"/>
  <c r="AB3921" i="1"/>
  <c r="AC3920" i="1"/>
  <c r="AE3918" i="1" l="1"/>
  <c r="AF3918" i="1"/>
  <c r="AD3919" i="1"/>
  <c r="AF3919" i="1" s="1"/>
  <c r="AB3922" i="1"/>
  <c r="AC3921" i="1"/>
  <c r="AE3919" i="1" l="1"/>
  <c r="AD3920" i="1"/>
  <c r="AB3923" i="1"/>
  <c r="AC3922" i="1"/>
  <c r="AE3920" i="1" l="1"/>
  <c r="AF3920" i="1"/>
  <c r="AD3921" i="1"/>
  <c r="AB3924" i="1"/>
  <c r="AC3923" i="1"/>
  <c r="AE3921" i="1" l="1"/>
  <c r="AF3921" i="1"/>
  <c r="AD3922" i="1"/>
  <c r="AF3922" i="1" s="1"/>
  <c r="AB3925" i="1"/>
  <c r="AC3924" i="1"/>
  <c r="AE3922" i="1" l="1"/>
  <c r="AD3923" i="1"/>
  <c r="AB3926" i="1"/>
  <c r="AC3925" i="1"/>
  <c r="AE3923" i="1" l="1"/>
  <c r="AF3923" i="1"/>
  <c r="AD3924" i="1"/>
  <c r="AB3927" i="1"/>
  <c r="AC3926" i="1"/>
  <c r="AE3924" i="1" l="1"/>
  <c r="AF3924" i="1"/>
  <c r="AD3925" i="1"/>
  <c r="AF3925" i="1" s="1"/>
  <c r="AB3928" i="1"/>
  <c r="AC3927" i="1"/>
  <c r="AD3926" i="1" l="1"/>
  <c r="AF3926" i="1" s="1"/>
  <c r="AE3925" i="1"/>
  <c r="AB3929" i="1"/>
  <c r="AC3928" i="1"/>
  <c r="AD3927" i="1" l="1"/>
  <c r="AF3927" i="1" s="1"/>
  <c r="AE3926" i="1"/>
  <c r="AB3930" i="1"/>
  <c r="AC3929" i="1"/>
  <c r="AE3927" i="1" l="1"/>
  <c r="AD3928" i="1"/>
  <c r="AB3931" i="1"/>
  <c r="AC3930" i="1"/>
  <c r="AE3928" i="1" l="1"/>
  <c r="AF3928" i="1"/>
  <c r="AB3932" i="1"/>
  <c r="AC3931" i="1"/>
  <c r="AD3929" i="1"/>
  <c r="AE3929" i="1" l="1"/>
  <c r="AF3929" i="1"/>
  <c r="AB3933" i="1"/>
  <c r="AC3932" i="1"/>
  <c r="AD3930" i="1"/>
  <c r="AE3930" i="1" l="1"/>
  <c r="AF3930" i="1"/>
  <c r="AB3934" i="1"/>
  <c r="AC3933" i="1"/>
  <c r="AD3931" i="1"/>
  <c r="AE3931" i="1" l="1"/>
  <c r="AF3931" i="1"/>
  <c r="AD3932" i="1"/>
  <c r="AB3935" i="1"/>
  <c r="AC3934" i="1"/>
  <c r="AE3932" i="1" l="1"/>
  <c r="AF3932" i="1"/>
  <c r="AD3933" i="1"/>
  <c r="AF3933" i="1" s="1"/>
  <c r="AB3936" i="1"/>
  <c r="AC3935" i="1"/>
  <c r="AD3934" i="1" l="1"/>
  <c r="AF3934" i="1" s="1"/>
  <c r="AE3933" i="1"/>
  <c r="AB3937" i="1"/>
  <c r="AC3936" i="1"/>
  <c r="AE3934" i="1" l="1"/>
  <c r="AD3935" i="1"/>
  <c r="AB3938" i="1"/>
  <c r="AC3937" i="1"/>
  <c r="AE3935" i="1" l="1"/>
  <c r="AF3935" i="1"/>
  <c r="AD3936" i="1"/>
  <c r="AB3939" i="1"/>
  <c r="AC3938" i="1"/>
  <c r="AE3936" i="1" l="1"/>
  <c r="AF3936" i="1"/>
  <c r="AD3937" i="1"/>
  <c r="AF3937" i="1" s="1"/>
  <c r="AB3940" i="1"/>
  <c r="AC3939" i="1"/>
  <c r="AE3937" i="1" l="1"/>
  <c r="AD3938" i="1"/>
  <c r="AB3941" i="1"/>
  <c r="AC3940" i="1"/>
  <c r="AE3938" i="1" l="1"/>
  <c r="AF3938" i="1"/>
  <c r="AD3939" i="1"/>
  <c r="AB3942" i="1"/>
  <c r="AC3941" i="1"/>
  <c r="AE3939" i="1" l="1"/>
  <c r="AF3939" i="1"/>
  <c r="AD3940" i="1"/>
  <c r="AB3943" i="1"/>
  <c r="AC3942" i="1"/>
  <c r="AE3940" i="1" l="1"/>
  <c r="AF3940" i="1"/>
  <c r="AB3944" i="1"/>
  <c r="AC3943" i="1"/>
  <c r="AD3941" i="1"/>
  <c r="AE3941" i="1" l="1"/>
  <c r="AF3941" i="1"/>
  <c r="AD3942" i="1"/>
  <c r="AB3945" i="1"/>
  <c r="AC3944" i="1"/>
  <c r="AE3942" i="1" l="1"/>
  <c r="AF3942" i="1"/>
  <c r="AD3943" i="1"/>
  <c r="AF3943" i="1" s="1"/>
  <c r="AB3946" i="1"/>
  <c r="AC3945" i="1"/>
  <c r="AD3944" i="1" l="1"/>
  <c r="AF3944" i="1" s="1"/>
  <c r="AE3943" i="1"/>
  <c r="AB3947" i="1"/>
  <c r="AC3946" i="1"/>
  <c r="AD3945" i="1" l="1"/>
  <c r="AF3945" i="1" s="1"/>
  <c r="AE3944" i="1"/>
  <c r="AB3948" i="1"/>
  <c r="AC3947" i="1"/>
  <c r="AD3946" i="1" l="1"/>
  <c r="AF3946" i="1" s="1"/>
  <c r="AE3945" i="1"/>
  <c r="AB3949" i="1"/>
  <c r="AC3948" i="1"/>
  <c r="AE3946" i="1" l="1"/>
  <c r="AD3947" i="1"/>
  <c r="AB3950" i="1"/>
  <c r="AC3949" i="1"/>
  <c r="AE3947" i="1" l="1"/>
  <c r="AF3947" i="1"/>
  <c r="AD3948" i="1"/>
  <c r="AB3951" i="1"/>
  <c r="AC3950" i="1"/>
  <c r="AE3948" i="1" l="1"/>
  <c r="AF3948" i="1"/>
  <c r="AD3949" i="1"/>
  <c r="AB3952" i="1"/>
  <c r="AC3951" i="1"/>
  <c r="AE3949" i="1" l="1"/>
  <c r="AF3949" i="1"/>
  <c r="AD3950" i="1"/>
  <c r="AB3953" i="1"/>
  <c r="AC3952" i="1"/>
  <c r="AE3950" i="1" l="1"/>
  <c r="AF3950" i="1"/>
  <c r="AD3951" i="1"/>
  <c r="AF3951" i="1" s="1"/>
  <c r="AB3954" i="1"/>
  <c r="AC3953" i="1"/>
  <c r="AE3951" i="1" l="1"/>
  <c r="AD3952" i="1"/>
  <c r="AB3955" i="1"/>
  <c r="AC3954" i="1"/>
  <c r="AE3952" i="1" l="1"/>
  <c r="AF3952" i="1"/>
  <c r="AB3956" i="1"/>
  <c r="AC3955" i="1"/>
  <c r="AD3953" i="1"/>
  <c r="AE3953" i="1" l="1"/>
  <c r="AF3953" i="1"/>
  <c r="AB3957" i="1"/>
  <c r="AC3956" i="1"/>
  <c r="AD3954" i="1"/>
  <c r="AE3954" i="1" l="1"/>
  <c r="AF3954" i="1"/>
  <c r="AD3955" i="1"/>
  <c r="AB3958" i="1"/>
  <c r="AC3957" i="1"/>
  <c r="AE3955" i="1" l="1"/>
  <c r="AF3955" i="1"/>
  <c r="AD3956" i="1"/>
  <c r="AF3956" i="1" s="1"/>
  <c r="AB3959" i="1"/>
  <c r="AC3958" i="1"/>
  <c r="AD3957" i="1" l="1"/>
  <c r="AF3957" i="1" s="1"/>
  <c r="AE3956" i="1"/>
  <c r="AB3960" i="1"/>
  <c r="AC3959" i="1"/>
  <c r="AD3958" i="1" l="1"/>
  <c r="AF3958" i="1" s="1"/>
  <c r="AE3957" i="1"/>
  <c r="AB3961" i="1"/>
  <c r="AC3960" i="1"/>
  <c r="AD3959" i="1" l="1"/>
  <c r="AF3959" i="1" s="1"/>
  <c r="AE3958" i="1"/>
  <c r="AB3962" i="1"/>
  <c r="AC3961" i="1"/>
  <c r="AE3959" i="1" l="1"/>
  <c r="AD3960" i="1"/>
  <c r="AB3963" i="1"/>
  <c r="AC3962" i="1"/>
  <c r="AE3960" i="1" l="1"/>
  <c r="AF3960" i="1"/>
  <c r="AB3964" i="1"/>
  <c r="AC3963" i="1"/>
  <c r="AD3961" i="1"/>
  <c r="AE3961" i="1" l="1"/>
  <c r="AF3961" i="1"/>
  <c r="AD3962" i="1"/>
  <c r="AB3965" i="1"/>
  <c r="AC3964" i="1"/>
  <c r="AE3962" i="1" l="1"/>
  <c r="AF3962" i="1"/>
  <c r="AD3963" i="1"/>
  <c r="AF3963" i="1" s="1"/>
  <c r="AB3966" i="1"/>
  <c r="AC3965" i="1"/>
  <c r="AD3964" i="1" l="1"/>
  <c r="AF3964" i="1" s="1"/>
  <c r="AE3963" i="1"/>
  <c r="AB3967" i="1"/>
  <c r="AC3966" i="1"/>
  <c r="AD3965" i="1" l="1"/>
  <c r="AF3965" i="1" s="1"/>
  <c r="AE3964" i="1"/>
  <c r="AB3968" i="1"/>
  <c r="AC3967" i="1"/>
  <c r="AE3965" i="1" l="1"/>
  <c r="AD3966" i="1"/>
  <c r="AB3969" i="1"/>
  <c r="AC3968" i="1"/>
  <c r="AE3966" i="1" l="1"/>
  <c r="AF3966" i="1"/>
  <c r="AD3967" i="1"/>
  <c r="AB3970" i="1"/>
  <c r="AC3969" i="1"/>
  <c r="AE3967" i="1" l="1"/>
  <c r="AF3967" i="1"/>
  <c r="AD3968" i="1"/>
  <c r="AB3971" i="1"/>
  <c r="AC3970" i="1"/>
  <c r="AE3968" i="1" l="1"/>
  <c r="AF3968" i="1"/>
  <c r="AD3969" i="1"/>
  <c r="AB3972" i="1"/>
  <c r="AC3971" i="1"/>
  <c r="AE3969" i="1" l="1"/>
  <c r="AF3969" i="1"/>
  <c r="AD3970" i="1"/>
  <c r="AB3973" i="1"/>
  <c r="AC3972" i="1"/>
  <c r="AE3970" i="1" l="1"/>
  <c r="AF3970" i="1"/>
  <c r="AB3974" i="1"/>
  <c r="AC3973" i="1"/>
  <c r="AD3971" i="1"/>
  <c r="AE3971" i="1" l="1"/>
  <c r="AF3971" i="1"/>
  <c r="AB3975" i="1"/>
  <c r="AC3974" i="1"/>
  <c r="AD3972" i="1"/>
  <c r="AE3972" i="1" l="1"/>
  <c r="AF3972" i="1"/>
  <c r="AB3976" i="1"/>
  <c r="AC3975" i="1"/>
  <c r="AD3973" i="1"/>
  <c r="AE3973" i="1" l="1"/>
  <c r="AF3973" i="1"/>
  <c r="AD3974" i="1"/>
  <c r="AB3977" i="1"/>
  <c r="AC3976" i="1"/>
  <c r="AE3974" i="1" l="1"/>
  <c r="AF3974" i="1"/>
  <c r="AD3975" i="1"/>
  <c r="AF3975" i="1" s="1"/>
  <c r="AB3978" i="1"/>
  <c r="AC3977" i="1"/>
  <c r="AD3976" i="1" l="1"/>
  <c r="AF3976" i="1" s="1"/>
  <c r="AE3975" i="1"/>
  <c r="AB3979" i="1"/>
  <c r="AC3978" i="1"/>
  <c r="AD3977" i="1" l="1"/>
  <c r="AF3977" i="1" s="1"/>
  <c r="AE3976" i="1"/>
  <c r="AB3980" i="1"/>
  <c r="AC3979" i="1"/>
  <c r="AD3978" i="1" l="1"/>
  <c r="AF3978" i="1" s="1"/>
  <c r="AE3977" i="1"/>
  <c r="AB3981" i="1"/>
  <c r="AC3980" i="1"/>
  <c r="AD3979" i="1" l="1"/>
  <c r="AF3979" i="1" s="1"/>
  <c r="AE3978" i="1"/>
  <c r="AB3982" i="1"/>
  <c r="AC3981" i="1"/>
  <c r="AD3980" i="1" l="1"/>
  <c r="AF3980" i="1" s="1"/>
  <c r="AE3979" i="1"/>
  <c r="AB3983" i="1"/>
  <c r="AC3982" i="1"/>
  <c r="AE3980" i="1" l="1"/>
  <c r="AD3981" i="1"/>
  <c r="AB3984" i="1"/>
  <c r="AC3983" i="1"/>
  <c r="AE3981" i="1" l="1"/>
  <c r="AF3981" i="1"/>
  <c r="AB3985" i="1"/>
  <c r="AC3984" i="1"/>
  <c r="AD3982" i="1"/>
  <c r="AE3982" i="1" l="1"/>
  <c r="AF3982" i="1"/>
  <c r="AB3986" i="1"/>
  <c r="AC3985" i="1"/>
  <c r="AD3983" i="1"/>
  <c r="AE3983" i="1" l="1"/>
  <c r="AF3983" i="1"/>
  <c r="AB3987" i="1"/>
  <c r="AC3986" i="1"/>
  <c r="AD3984" i="1"/>
  <c r="AE3984" i="1" l="1"/>
  <c r="AF3984" i="1"/>
  <c r="AB3988" i="1"/>
  <c r="AC3987" i="1"/>
  <c r="AD3985" i="1"/>
  <c r="AE3985" i="1" l="1"/>
  <c r="AF3985" i="1"/>
  <c r="AB3989" i="1"/>
  <c r="AC3988" i="1"/>
  <c r="AD3986" i="1"/>
  <c r="AE3986" i="1" l="1"/>
  <c r="AF3986" i="1"/>
  <c r="AD3987" i="1"/>
  <c r="AB3990" i="1"/>
  <c r="AC3989" i="1"/>
  <c r="AE3987" i="1" l="1"/>
  <c r="AF3987" i="1"/>
  <c r="AD3988" i="1"/>
  <c r="AF3988" i="1" s="1"/>
  <c r="AB3991" i="1"/>
  <c r="AC3990" i="1"/>
  <c r="AE3988" i="1" l="1"/>
  <c r="AD3989" i="1"/>
  <c r="AB3992" i="1"/>
  <c r="AC3991" i="1"/>
  <c r="AE3989" i="1" l="1"/>
  <c r="AF3989" i="1"/>
  <c r="AD3990" i="1"/>
  <c r="AB3993" i="1"/>
  <c r="AC3992" i="1"/>
  <c r="AE3990" i="1" l="1"/>
  <c r="AF3990" i="1"/>
  <c r="AD3991" i="1"/>
  <c r="AB3994" i="1"/>
  <c r="AC3993" i="1"/>
  <c r="AE3991" i="1" l="1"/>
  <c r="AF3991" i="1"/>
  <c r="AB3995" i="1"/>
  <c r="AC3994" i="1"/>
  <c r="AD3992" i="1"/>
  <c r="AE3992" i="1" l="1"/>
  <c r="AF3992" i="1"/>
  <c r="AD3993" i="1"/>
  <c r="AB3996" i="1"/>
  <c r="AC3995" i="1"/>
  <c r="AE3993" i="1" l="1"/>
  <c r="AF3993" i="1"/>
  <c r="AD3994" i="1"/>
  <c r="AB3997" i="1"/>
  <c r="AC3996" i="1"/>
  <c r="AE3994" i="1" l="1"/>
  <c r="AF3994" i="1"/>
  <c r="AB3998" i="1"/>
  <c r="AC3997" i="1"/>
  <c r="AD3995" i="1"/>
  <c r="AE3995" i="1" l="1"/>
  <c r="AF3995" i="1"/>
  <c r="AB3999" i="1"/>
  <c r="AC3998" i="1"/>
  <c r="AD3996" i="1"/>
  <c r="AE3996" i="1" l="1"/>
  <c r="AF3996" i="1"/>
  <c r="AD3997" i="1"/>
  <c r="AB4000" i="1"/>
  <c r="AC3999" i="1"/>
  <c r="AE3997" i="1" l="1"/>
  <c r="AF3997" i="1"/>
  <c r="AD3998" i="1"/>
  <c r="AF3998" i="1" s="1"/>
  <c r="AB4001" i="1"/>
  <c r="AC4000" i="1"/>
  <c r="AD3999" i="1" l="1"/>
  <c r="AF3999" i="1" s="1"/>
  <c r="AE3998" i="1"/>
  <c r="AB4002" i="1"/>
  <c r="AC4001" i="1"/>
  <c r="AD4000" i="1" l="1"/>
  <c r="AF4000" i="1" s="1"/>
  <c r="AE3999" i="1"/>
  <c r="AB4003" i="1"/>
  <c r="AC4002" i="1"/>
  <c r="AD4001" i="1" l="1"/>
  <c r="AF4001" i="1" s="1"/>
  <c r="AE4000" i="1"/>
  <c r="AB4004" i="1"/>
  <c r="AC4003" i="1"/>
  <c r="AE4001" i="1" l="1"/>
  <c r="AD4002" i="1"/>
  <c r="AB4005" i="1"/>
  <c r="AC4004" i="1"/>
  <c r="AE4002" i="1" l="1"/>
  <c r="AF4002" i="1"/>
  <c r="AB4006" i="1"/>
  <c r="AC4005" i="1"/>
  <c r="AD4003" i="1"/>
  <c r="AE4003" i="1" l="1"/>
  <c r="AF4003" i="1"/>
  <c r="AB4007" i="1"/>
  <c r="AC4006" i="1"/>
  <c r="AD4004" i="1"/>
  <c r="AE4004" i="1" l="1"/>
  <c r="AF4004" i="1"/>
  <c r="AD4005" i="1"/>
  <c r="AB4008" i="1"/>
  <c r="AC4007" i="1"/>
  <c r="AE4005" i="1" l="1"/>
  <c r="AF4005" i="1"/>
  <c r="AD4006" i="1"/>
  <c r="AF4006" i="1" s="1"/>
  <c r="AB4009" i="1"/>
  <c r="AC4008" i="1"/>
  <c r="AE4006" i="1" l="1"/>
  <c r="AD4007" i="1"/>
  <c r="AB4010" i="1"/>
  <c r="AC4009" i="1"/>
  <c r="AE4007" i="1" l="1"/>
  <c r="AF4007" i="1"/>
  <c r="AB4011" i="1"/>
  <c r="AC4010" i="1"/>
  <c r="AD4008" i="1"/>
  <c r="AE4008" i="1" l="1"/>
  <c r="AF4008" i="1"/>
  <c r="AD4009" i="1"/>
  <c r="AB4012" i="1"/>
  <c r="AC4011" i="1"/>
  <c r="AE4009" i="1" l="1"/>
  <c r="AF4009" i="1"/>
  <c r="AD4010" i="1"/>
  <c r="AB4013" i="1"/>
  <c r="AC4012" i="1"/>
  <c r="AE4010" i="1" l="1"/>
  <c r="AF4010" i="1"/>
  <c r="AD4011" i="1"/>
  <c r="AB4014" i="1"/>
  <c r="AC4013" i="1"/>
  <c r="AE4011" i="1" l="1"/>
  <c r="AF4011" i="1"/>
  <c r="AD4012" i="1"/>
  <c r="AF4012" i="1" s="1"/>
  <c r="AB4015" i="1"/>
  <c r="AC4014" i="1"/>
  <c r="AE4012" i="1" l="1"/>
  <c r="AD4013" i="1"/>
  <c r="AB4016" i="1"/>
  <c r="AC4015" i="1"/>
  <c r="AE4013" i="1" l="1"/>
  <c r="AF4013" i="1"/>
  <c r="AD4014" i="1"/>
  <c r="AB4017" i="1"/>
  <c r="AC4016" i="1"/>
  <c r="AE4014" i="1" l="1"/>
  <c r="AF4014" i="1"/>
  <c r="AD4015" i="1"/>
  <c r="AB4018" i="1"/>
  <c r="AC4017" i="1"/>
  <c r="AE4015" i="1" l="1"/>
  <c r="AF4015" i="1"/>
  <c r="AD4016" i="1"/>
  <c r="AB4019" i="1"/>
  <c r="AC4018" i="1"/>
  <c r="AE4016" i="1" l="1"/>
  <c r="AF4016" i="1"/>
  <c r="AD4017" i="1"/>
  <c r="AF4017" i="1" s="1"/>
  <c r="AB4020" i="1"/>
  <c r="AC4019" i="1"/>
  <c r="AD4018" i="1" l="1"/>
  <c r="AF4018" i="1" s="1"/>
  <c r="AE4017" i="1"/>
  <c r="AB4021" i="1"/>
  <c r="AC4020" i="1"/>
  <c r="AE4018" i="1" l="1"/>
  <c r="AD4019" i="1"/>
  <c r="AB4022" i="1"/>
  <c r="AC4021" i="1"/>
  <c r="AE4019" i="1" l="1"/>
  <c r="AF4019" i="1"/>
  <c r="AB4023" i="1"/>
  <c r="AC4022" i="1"/>
  <c r="AD4020" i="1"/>
  <c r="AE4020" i="1" l="1"/>
  <c r="AF4020" i="1"/>
  <c r="AB4024" i="1"/>
  <c r="AC4023" i="1"/>
  <c r="AD4021" i="1"/>
  <c r="AE4021" i="1" l="1"/>
  <c r="AF4021" i="1"/>
  <c r="AD4022" i="1"/>
  <c r="AB4025" i="1"/>
  <c r="AC4024" i="1"/>
  <c r="AE4022" i="1" l="1"/>
  <c r="AF4022" i="1"/>
  <c r="AD4023" i="1"/>
  <c r="AB4026" i="1"/>
  <c r="AC4025" i="1"/>
  <c r="AE4023" i="1" l="1"/>
  <c r="AF4023" i="1"/>
  <c r="AD4024" i="1"/>
  <c r="AB4027" i="1"/>
  <c r="AC4026" i="1"/>
  <c r="AE4024" i="1" l="1"/>
  <c r="AF4024" i="1"/>
  <c r="AD4025" i="1"/>
  <c r="AB4028" i="1"/>
  <c r="AC4027" i="1"/>
  <c r="AE4025" i="1" l="1"/>
  <c r="AF4025" i="1"/>
  <c r="AB4029" i="1"/>
  <c r="AC4028" i="1"/>
  <c r="AD4026" i="1"/>
  <c r="AE4026" i="1" l="1"/>
  <c r="AF4026" i="1"/>
  <c r="AB4030" i="1"/>
  <c r="AC4029" i="1"/>
  <c r="AD4027" i="1"/>
  <c r="AE4027" i="1" l="1"/>
  <c r="AF4027" i="1"/>
  <c r="AB4031" i="1"/>
  <c r="AC4030" i="1"/>
  <c r="AD4028" i="1"/>
  <c r="AE4028" i="1" l="1"/>
  <c r="AF4028" i="1"/>
  <c r="AD4029" i="1"/>
  <c r="AB4032" i="1"/>
  <c r="AC4031" i="1"/>
  <c r="AE4029" i="1" l="1"/>
  <c r="AF4029" i="1"/>
  <c r="AD4030" i="1"/>
  <c r="AF4030" i="1" s="1"/>
  <c r="AB4033" i="1"/>
  <c r="AC4032" i="1"/>
  <c r="AE4030" i="1" l="1"/>
  <c r="AD4031" i="1"/>
  <c r="AB4034" i="1"/>
  <c r="AC4033" i="1"/>
  <c r="AE4031" i="1" l="1"/>
  <c r="AF4031" i="1"/>
  <c r="AB4035" i="1"/>
  <c r="AC4034" i="1"/>
  <c r="AD4032" i="1"/>
  <c r="AE4032" i="1" l="1"/>
  <c r="AF4032" i="1"/>
  <c r="AD4033" i="1"/>
  <c r="AB4036" i="1"/>
  <c r="AC4035" i="1"/>
  <c r="AE4033" i="1" l="1"/>
  <c r="AF4033" i="1"/>
  <c r="AD4034" i="1"/>
  <c r="AF4034" i="1" s="1"/>
  <c r="AB4037" i="1"/>
  <c r="AC4036" i="1"/>
  <c r="AD4035" i="1" l="1"/>
  <c r="AF4035" i="1" s="1"/>
  <c r="AE4034" i="1"/>
  <c r="AB4038" i="1"/>
  <c r="AC4037" i="1"/>
  <c r="AD4036" i="1" l="1"/>
  <c r="AF4036" i="1" s="1"/>
  <c r="AE4035" i="1"/>
  <c r="AB4039" i="1"/>
  <c r="AC4038" i="1"/>
  <c r="AD4037" i="1" l="1"/>
  <c r="AF4037" i="1" s="1"/>
  <c r="AE4036" i="1"/>
  <c r="AB4040" i="1"/>
  <c r="AC4039" i="1"/>
  <c r="AE4037" i="1" l="1"/>
  <c r="AD4038" i="1"/>
  <c r="AB4041" i="1"/>
  <c r="AC4040" i="1"/>
  <c r="AE4038" i="1" l="1"/>
  <c r="AF4038" i="1"/>
  <c r="AD4039" i="1"/>
  <c r="AB4042" i="1"/>
  <c r="AC4041" i="1"/>
  <c r="AE4039" i="1" l="1"/>
  <c r="AF4039" i="1"/>
  <c r="AD4040" i="1"/>
  <c r="AB4043" i="1"/>
  <c r="AC4042" i="1"/>
  <c r="AE4040" i="1" l="1"/>
  <c r="AF4040" i="1"/>
  <c r="AB4044" i="1"/>
  <c r="AC4043" i="1"/>
  <c r="AD4041" i="1"/>
  <c r="AE4041" i="1" l="1"/>
  <c r="AF4041" i="1"/>
  <c r="AD4042" i="1"/>
  <c r="AB4045" i="1"/>
  <c r="AC4044" i="1"/>
  <c r="AE4042" i="1" l="1"/>
  <c r="AF4042" i="1"/>
  <c r="AD4043" i="1"/>
  <c r="AF4043" i="1" s="1"/>
  <c r="AB4046" i="1"/>
  <c r="AC4045" i="1"/>
  <c r="AE4043" i="1" l="1"/>
  <c r="AD4044" i="1"/>
  <c r="AB4047" i="1"/>
  <c r="AC4046" i="1"/>
  <c r="AE4044" i="1" l="1"/>
  <c r="AF4044" i="1"/>
  <c r="AD4045" i="1"/>
  <c r="AB4048" i="1"/>
  <c r="AC4047" i="1"/>
  <c r="AE4045" i="1" l="1"/>
  <c r="AF4045" i="1"/>
  <c r="AD4046" i="1"/>
  <c r="AF4046" i="1" s="1"/>
  <c r="AB4049" i="1"/>
  <c r="AC4048" i="1"/>
  <c r="AE4046" i="1" l="1"/>
  <c r="AD4047" i="1"/>
  <c r="AB4050" i="1"/>
  <c r="AC4049" i="1"/>
  <c r="AE4047" i="1" l="1"/>
  <c r="AF4047" i="1"/>
  <c r="AD4048" i="1"/>
  <c r="AB4051" i="1"/>
  <c r="AC4050" i="1"/>
  <c r="AE4048" i="1" l="1"/>
  <c r="AF4048" i="1"/>
  <c r="AD4049" i="1"/>
  <c r="AB4052" i="1"/>
  <c r="AC4051" i="1"/>
  <c r="AE4049" i="1" l="1"/>
  <c r="AF4049" i="1"/>
  <c r="AD4050" i="1"/>
  <c r="AB4053" i="1"/>
  <c r="AC4052" i="1"/>
  <c r="AE4050" i="1" l="1"/>
  <c r="AF4050" i="1"/>
  <c r="AD4051" i="1"/>
  <c r="AF4051" i="1" s="1"/>
  <c r="AB4054" i="1"/>
  <c r="AC4053" i="1"/>
  <c r="AE4051" i="1" l="1"/>
  <c r="AD4052" i="1"/>
  <c r="AB4055" i="1"/>
  <c r="AC4054" i="1"/>
  <c r="AE4052" i="1" l="1"/>
  <c r="AF4052" i="1"/>
  <c r="AD4053" i="1"/>
  <c r="AB4056" i="1"/>
  <c r="AC4055" i="1"/>
  <c r="AE4053" i="1" l="1"/>
  <c r="AF4053" i="1"/>
  <c r="AD4054" i="1"/>
  <c r="AF4054" i="1" s="1"/>
  <c r="AB4057" i="1"/>
  <c r="AC4056" i="1"/>
  <c r="AD4055" i="1" l="1"/>
  <c r="AF4055" i="1" s="1"/>
  <c r="AE4054" i="1"/>
  <c r="AB4058" i="1"/>
  <c r="AC4057" i="1"/>
  <c r="AE4055" i="1" l="1"/>
  <c r="AD4056" i="1"/>
  <c r="AB4059" i="1"/>
  <c r="AC4058" i="1"/>
  <c r="AE4056" i="1" l="1"/>
  <c r="AF4056" i="1"/>
  <c r="AB4060" i="1"/>
  <c r="AC4059" i="1"/>
  <c r="AD4057" i="1"/>
  <c r="AE4057" i="1" l="1"/>
  <c r="AF4057" i="1"/>
  <c r="AB4061" i="1"/>
  <c r="AC4060" i="1"/>
  <c r="AD4058" i="1"/>
  <c r="AE4058" i="1" l="1"/>
  <c r="AF4058" i="1"/>
  <c r="AB4062" i="1"/>
  <c r="AC4061" i="1"/>
  <c r="AD4059" i="1"/>
  <c r="AE4059" i="1" l="1"/>
  <c r="AF4059" i="1"/>
  <c r="AD4060" i="1"/>
  <c r="AB4063" i="1"/>
  <c r="AC4062" i="1"/>
  <c r="AE4060" i="1" l="1"/>
  <c r="AF4060" i="1"/>
  <c r="AD4061" i="1"/>
  <c r="AB4064" i="1"/>
  <c r="AC4063" i="1"/>
  <c r="AE4061" i="1" l="1"/>
  <c r="AF4061" i="1"/>
  <c r="AB4065" i="1"/>
  <c r="AC4064" i="1"/>
  <c r="AD4062" i="1"/>
  <c r="AE4062" i="1" l="1"/>
  <c r="AF4062" i="1"/>
  <c r="AB4066" i="1"/>
  <c r="AC4065" i="1"/>
  <c r="AD4063" i="1"/>
  <c r="AE4063" i="1" l="1"/>
  <c r="AF4063" i="1"/>
  <c r="AD4064" i="1"/>
  <c r="AB4067" i="1"/>
  <c r="AC4066" i="1"/>
  <c r="AE4064" i="1" l="1"/>
  <c r="AF4064" i="1"/>
  <c r="AD4065" i="1"/>
  <c r="AF4065" i="1" s="1"/>
  <c r="AB4068" i="1"/>
  <c r="AC4067" i="1"/>
  <c r="AD4066" i="1" l="1"/>
  <c r="AF4066" i="1" s="1"/>
  <c r="AE4065" i="1"/>
  <c r="AB4069" i="1"/>
  <c r="AC4068" i="1"/>
  <c r="AD4067" i="1" l="1"/>
  <c r="AF4067" i="1" s="1"/>
  <c r="AE4066" i="1"/>
  <c r="AB4070" i="1"/>
  <c r="AC4069" i="1"/>
  <c r="AE4067" i="1" l="1"/>
  <c r="AD4068" i="1"/>
  <c r="AB4071" i="1"/>
  <c r="AC4070" i="1"/>
  <c r="AE4068" i="1" l="1"/>
  <c r="AF4068" i="1"/>
  <c r="AD4069" i="1"/>
  <c r="AB4072" i="1"/>
  <c r="AC4071" i="1"/>
  <c r="AE4069" i="1" l="1"/>
  <c r="AF4069" i="1"/>
  <c r="AD4070" i="1"/>
  <c r="AB4073" i="1"/>
  <c r="AC4072" i="1"/>
  <c r="AE4070" i="1" l="1"/>
  <c r="AF4070" i="1"/>
  <c r="AD4071" i="1"/>
  <c r="AB4074" i="1"/>
  <c r="AC4073" i="1"/>
  <c r="AE4071" i="1" l="1"/>
  <c r="AF4071" i="1"/>
  <c r="AD4072" i="1"/>
  <c r="AF4072" i="1" s="1"/>
  <c r="AB4075" i="1"/>
  <c r="AC4074" i="1"/>
  <c r="AE4072" i="1" l="1"/>
  <c r="AD4073" i="1"/>
  <c r="AB4076" i="1"/>
  <c r="AC4075" i="1"/>
  <c r="AE4073" i="1" l="1"/>
  <c r="AF4073" i="1"/>
  <c r="AD4074" i="1"/>
  <c r="AB4077" i="1"/>
  <c r="AC4076" i="1"/>
  <c r="AE4074" i="1" l="1"/>
  <c r="AF4074" i="1"/>
  <c r="AD4075" i="1"/>
  <c r="AB4078" i="1"/>
  <c r="AC4077" i="1"/>
  <c r="AE4075" i="1" l="1"/>
  <c r="AF4075" i="1"/>
  <c r="AD4076" i="1"/>
  <c r="AB4079" i="1"/>
  <c r="AC4078" i="1"/>
  <c r="AE4076" i="1" l="1"/>
  <c r="AF4076" i="1"/>
  <c r="AD4077" i="1"/>
  <c r="AF4077" i="1" s="1"/>
  <c r="AB4080" i="1"/>
  <c r="AC4079" i="1"/>
  <c r="AE4077" i="1" l="1"/>
  <c r="AD4078" i="1"/>
  <c r="AB4081" i="1"/>
  <c r="AC4080" i="1"/>
  <c r="AE4078" i="1" l="1"/>
  <c r="AF4078" i="1"/>
  <c r="AD4079" i="1"/>
  <c r="AB4082" i="1"/>
  <c r="AC4081" i="1"/>
  <c r="AE4079" i="1" l="1"/>
  <c r="AF4079" i="1"/>
  <c r="AD4080" i="1"/>
  <c r="AB4083" i="1"/>
  <c r="AC4082" i="1"/>
  <c r="AE4080" i="1" l="1"/>
  <c r="AF4080" i="1"/>
  <c r="AD4081" i="1"/>
  <c r="AB4084" i="1"/>
  <c r="AC4083" i="1"/>
  <c r="AE4081" i="1" l="1"/>
  <c r="AF4081" i="1"/>
  <c r="AD4082" i="1"/>
  <c r="AB4085" i="1"/>
  <c r="AC4084" i="1"/>
  <c r="AE4082" i="1" l="1"/>
  <c r="AF4082" i="1"/>
  <c r="AB4086" i="1"/>
  <c r="AC4085" i="1"/>
  <c r="AD4083" i="1"/>
  <c r="AE4083" i="1" l="1"/>
  <c r="AF4083" i="1"/>
  <c r="AD4084" i="1"/>
  <c r="AB4087" i="1"/>
  <c r="AC4086" i="1"/>
  <c r="AE4084" i="1" l="1"/>
  <c r="AF4084" i="1"/>
  <c r="AD4085" i="1"/>
  <c r="AF4085" i="1" s="1"/>
  <c r="AB4088" i="1"/>
  <c r="AC4087" i="1"/>
  <c r="AD4086" i="1" l="1"/>
  <c r="AF4086" i="1" s="1"/>
  <c r="AE4085" i="1"/>
  <c r="AB4089" i="1"/>
  <c r="AC4088" i="1"/>
  <c r="AD4087" i="1" l="1"/>
  <c r="AF4087" i="1" s="1"/>
  <c r="AE4086" i="1"/>
  <c r="AB4090" i="1"/>
  <c r="AC4089" i="1"/>
  <c r="AE4087" i="1" l="1"/>
  <c r="AD4088" i="1"/>
  <c r="AB4091" i="1"/>
  <c r="AC4090" i="1"/>
  <c r="AE4088" i="1" l="1"/>
  <c r="AF4088" i="1"/>
  <c r="AB4092" i="1"/>
  <c r="AC4091" i="1"/>
  <c r="AD4089" i="1"/>
  <c r="AE4089" i="1" l="1"/>
  <c r="AF4089" i="1"/>
  <c r="AD4090" i="1"/>
  <c r="AB4093" i="1"/>
  <c r="AC4092" i="1"/>
  <c r="AE4090" i="1" l="1"/>
  <c r="AF4090" i="1"/>
  <c r="AD4091" i="1"/>
  <c r="AB4094" i="1"/>
  <c r="AC4093" i="1"/>
  <c r="AE4091" i="1" l="1"/>
  <c r="AF4091" i="1"/>
  <c r="AB4095" i="1"/>
  <c r="AC4094" i="1"/>
  <c r="AD4092" i="1"/>
  <c r="AE4092" i="1" l="1"/>
  <c r="AF4092" i="1"/>
  <c r="AB4096" i="1"/>
  <c r="AC4095" i="1"/>
  <c r="AD4093" i="1"/>
  <c r="AE4093" i="1" l="1"/>
  <c r="AF4093" i="1"/>
  <c r="AD4094" i="1"/>
  <c r="AB4097" i="1"/>
  <c r="AC4096" i="1"/>
  <c r="AE4094" i="1" l="1"/>
  <c r="AF4094" i="1"/>
  <c r="AD4095" i="1"/>
  <c r="AF4095" i="1" s="1"/>
  <c r="AB4098" i="1"/>
  <c r="AC4097" i="1"/>
  <c r="AD4096" i="1" l="1"/>
  <c r="AF4096" i="1" s="1"/>
  <c r="AE4095" i="1"/>
  <c r="AB4099" i="1"/>
  <c r="AC4098" i="1"/>
  <c r="AE4096" i="1" l="1"/>
  <c r="AD4097" i="1"/>
  <c r="AB4100" i="1"/>
  <c r="AC4099" i="1"/>
  <c r="AE4097" i="1" l="1"/>
  <c r="AF4097" i="1"/>
  <c r="AD4098" i="1"/>
  <c r="AB4101" i="1"/>
  <c r="AC4100" i="1"/>
  <c r="AE4098" i="1" l="1"/>
  <c r="AF4098" i="1"/>
  <c r="AD4099" i="1"/>
  <c r="AF4099" i="1" s="1"/>
  <c r="AB4102" i="1"/>
  <c r="AC4101" i="1"/>
  <c r="AD4100" i="1" l="1"/>
  <c r="AF4100" i="1" s="1"/>
  <c r="AE4099" i="1"/>
  <c r="AB4103" i="1"/>
  <c r="AC4102" i="1"/>
  <c r="AE4100" i="1" l="1"/>
  <c r="AD4101" i="1"/>
  <c r="AB4104" i="1"/>
  <c r="AC4103" i="1"/>
  <c r="AE4101" i="1" l="1"/>
  <c r="AF4101" i="1"/>
  <c r="AD4102" i="1"/>
  <c r="AB4105" i="1"/>
  <c r="AC4104" i="1"/>
  <c r="AE4102" i="1" l="1"/>
  <c r="AF4102" i="1"/>
  <c r="AD4103" i="1"/>
  <c r="AF4103" i="1" s="1"/>
  <c r="AB4106" i="1"/>
  <c r="AC4105" i="1"/>
  <c r="AE4103" i="1" l="1"/>
  <c r="AD4104" i="1"/>
  <c r="AB4107" i="1"/>
  <c r="AC4106" i="1"/>
  <c r="AE4104" i="1" l="1"/>
  <c r="AF4104" i="1"/>
  <c r="AB4108" i="1"/>
  <c r="AC4107" i="1"/>
  <c r="AD4105" i="1"/>
  <c r="AE4105" i="1" l="1"/>
  <c r="AF4105" i="1"/>
  <c r="AD4106" i="1"/>
  <c r="AB4109" i="1"/>
  <c r="AC4108" i="1"/>
  <c r="AE4106" i="1" l="1"/>
  <c r="AF4106" i="1"/>
  <c r="AD4107" i="1"/>
  <c r="AB4110" i="1"/>
  <c r="AC4109" i="1"/>
  <c r="AE4107" i="1" l="1"/>
  <c r="AF4107" i="1"/>
  <c r="AD4108" i="1"/>
  <c r="AB4111" i="1"/>
  <c r="AC4110" i="1"/>
  <c r="AE4108" i="1" l="1"/>
  <c r="AF4108" i="1"/>
  <c r="AD4109" i="1"/>
  <c r="AF4109" i="1" s="1"/>
  <c r="AB4112" i="1"/>
  <c r="AC4111" i="1"/>
  <c r="AD4110" i="1" l="1"/>
  <c r="AF4110" i="1" s="1"/>
  <c r="AE4109" i="1"/>
  <c r="AB4113" i="1"/>
  <c r="AC4112" i="1"/>
  <c r="AD4111" i="1" l="1"/>
  <c r="AF4111" i="1" s="1"/>
  <c r="AE4110" i="1"/>
  <c r="AB4114" i="1"/>
  <c r="AC4113" i="1"/>
  <c r="AE4111" i="1" l="1"/>
  <c r="AD4112" i="1"/>
  <c r="AB4115" i="1"/>
  <c r="AC4114" i="1"/>
  <c r="AE4112" i="1" l="1"/>
  <c r="AF4112" i="1"/>
  <c r="AD4113" i="1"/>
  <c r="AB4116" i="1"/>
  <c r="AC4115" i="1"/>
  <c r="AE4113" i="1" l="1"/>
  <c r="AF4113" i="1"/>
  <c r="AD4114" i="1"/>
  <c r="AB4117" i="1"/>
  <c r="AC4116" i="1"/>
  <c r="AE4114" i="1" l="1"/>
  <c r="AF4114" i="1"/>
  <c r="AB4118" i="1"/>
  <c r="AC4117" i="1"/>
  <c r="AD4115" i="1"/>
  <c r="AE4115" i="1" l="1"/>
  <c r="AF4115" i="1"/>
  <c r="AB4119" i="1"/>
  <c r="AC4118" i="1"/>
  <c r="AD4116" i="1"/>
  <c r="AE4116" i="1" l="1"/>
  <c r="AF4116" i="1"/>
  <c r="AB4120" i="1"/>
  <c r="AC4119" i="1"/>
  <c r="AD4117" i="1"/>
  <c r="AE4117" i="1" l="1"/>
  <c r="AF4117" i="1"/>
  <c r="AB4121" i="1"/>
  <c r="AC4120" i="1"/>
  <c r="AD4118" i="1"/>
  <c r="AE4118" i="1" l="1"/>
  <c r="AF4118" i="1"/>
  <c r="AD4119" i="1"/>
  <c r="AB4122" i="1"/>
  <c r="AC4121" i="1"/>
  <c r="AE4119" i="1" l="1"/>
  <c r="AF4119" i="1"/>
  <c r="AD4120" i="1"/>
  <c r="AF4120" i="1" s="1"/>
  <c r="AB4123" i="1"/>
  <c r="AC4122" i="1"/>
  <c r="AD4121" i="1" l="1"/>
  <c r="AF4121" i="1" s="1"/>
  <c r="AE4120" i="1"/>
  <c r="AB4124" i="1"/>
  <c r="AC4123" i="1"/>
  <c r="AD4122" i="1" l="1"/>
  <c r="AF4122" i="1" s="1"/>
  <c r="AE4121" i="1"/>
  <c r="AB4125" i="1"/>
  <c r="AC4124" i="1"/>
  <c r="AD4123" i="1" l="1"/>
  <c r="AF4123" i="1" s="1"/>
  <c r="AE4122" i="1"/>
  <c r="AB4126" i="1"/>
  <c r="AC4125" i="1"/>
  <c r="AD4124" i="1" l="1"/>
  <c r="AF4124" i="1" s="1"/>
  <c r="AE4123" i="1"/>
  <c r="AB4127" i="1"/>
  <c r="AC4126" i="1"/>
  <c r="AE4124" i="1" l="1"/>
  <c r="AD4125" i="1"/>
  <c r="AB4128" i="1"/>
  <c r="AC4127" i="1"/>
  <c r="AE4125" i="1" l="1"/>
  <c r="AF4125" i="1"/>
  <c r="AD4126" i="1"/>
  <c r="AB4129" i="1"/>
  <c r="AC4128" i="1"/>
  <c r="AE4126" i="1" l="1"/>
  <c r="AF4126" i="1"/>
  <c r="AD4127" i="1"/>
  <c r="AB4130" i="1"/>
  <c r="AC4129" i="1"/>
  <c r="AE4127" i="1" l="1"/>
  <c r="AF4127" i="1"/>
  <c r="AB4131" i="1"/>
  <c r="AC4130" i="1"/>
  <c r="AD4128" i="1"/>
  <c r="AE4128" i="1" l="1"/>
  <c r="AF4128" i="1"/>
  <c r="AB4132" i="1"/>
  <c r="AC4131" i="1"/>
  <c r="AD4129" i="1"/>
  <c r="AE4129" i="1" l="1"/>
  <c r="AF4129" i="1"/>
  <c r="AB4133" i="1"/>
  <c r="AC4132" i="1"/>
  <c r="AD4130" i="1"/>
  <c r="AE4130" i="1" l="1"/>
  <c r="AF4130" i="1"/>
  <c r="AD4131" i="1"/>
  <c r="AB4134" i="1"/>
  <c r="AC4133" i="1"/>
  <c r="AE4131" i="1" l="1"/>
  <c r="AF4131" i="1"/>
  <c r="AD4132" i="1"/>
  <c r="AF4132" i="1" s="1"/>
  <c r="AB4135" i="1"/>
  <c r="AC4134" i="1"/>
  <c r="AE4132" i="1" l="1"/>
  <c r="AD4133" i="1"/>
  <c r="AB4136" i="1"/>
  <c r="AC4135" i="1"/>
  <c r="AE4133" i="1" l="1"/>
  <c r="AF4133" i="1"/>
  <c r="AD4134" i="1"/>
  <c r="AB4137" i="1"/>
  <c r="AC4136" i="1"/>
  <c r="AE4134" i="1" l="1"/>
  <c r="AF4134" i="1"/>
  <c r="AD4135" i="1"/>
  <c r="AF4135" i="1" s="1"/>
  <c r="AB4138" i="1"/>
  <c r="AC4137" i="1"/>
  <c r="AD4136" i="1" l="1"/>
  <c r="AF4136" i="1" s="1"/>
  <c r="AE4135" i="1"/>
  <c r="AB4139" i="1"/>
  <c r="AC4138" i="1"/>
  <c r="AD4137" i="1" l="1"/>
  <c r="AF4137" i="1" s="1"/>
  <c r="AE4136" i="1"/>
  <c r="AB4140" i="1"/>
  <c r="AC4139" i="1"/>
  <c r="AE4137" i="1" l="1"/>
  <c r="AD4138" i="1"/>
  <c r="AB4141" i="1"/>
  <c r="AC4140" i="1"/>
  <c r="AE4138" i="1" l="1"/>
  <c r="AF4138" i="1"/>
  <c r="AB4142" i="1"/>
  <c r="AC4141" i="1"/>
  <c r="AD4139" i="1"/>
  <c r="AE4139" i="1" l="1"/>
  <c r="AF4139" i="1"/>
  <c r="AB4143" i="1"/>
  <c r="AC4142" i="1"/>
  <c r="AD4140" i="1"/>
  <c r="AE4140" i="1" l="1"/>
  <c r="AF4140" i="1"/>
  <c r="AD4141" i="1"/>
  <c r="AB4144" i="1"/>
  <c r="AC4143" i="1"/>
  <c r="AE4141" i="1" l="1"/>
  <c r="AF4141" i="1"/>
  <c r="AD4142" i="1"/>
  <c r="AF4142" i="1" s="1"/>
  <c r="AB4145" i="1"/>
  <c r="AC4144" i="1"/>
  <c r="AE4142" i="1" l="1"/>
  <c r="AD4143" i="1"/>
  <c r="AB4146" i="1"/>
  <c r="AC4145" i="1"/>
  <c r="AE4143" i="1" l="1"/>
  <c r="AF4143" i="1"/>
  <c r="AD4144" i="1"/>
  <c r="AB4147" i="1"/>
  <c r="AC4146" i="1"/>
  <c r="AE4144" i="1" l="1"/>
  <c r="AF4144" i="1"/>
  <c r="AD4145" i="1"/>
  <c r="AF4145" i="1" s="1"/>
  <c r="AB4148" i="1"/>
  <c r="AC4147" i="1"/>
  <c r="AE4145" i="1" l="1"/>
  <c r="AD4146" i="1"/>
  <c r="AB4149" i="1"/>
  <c r="AC4148" i="1"/>
  <c r="AE4146" i="1" l="1"/>
  <c r="AF4146" i="1"/>
  <c r="AB4150" i="1"/>
  <c r="AC4149" i="1"/>
  <c r="AD4147" i="1"/>
  <c r="AE4147" i="1" l="1"/>
  <c r="AF4147" i="1"/>
  <c r="AB4151" i="1"/>
  <c r="AC4150" i="1"/>
  <c r="AD4148" i="1"/>
  <c r="AE4148" i="1" l="1"/>
  <c r="AF4148" i="1"/>
  <c r="AB4152" i="1"/>
  <c r="AC4151" i="1"/>
  <c r="AD4149" i="1"/>
  <c r="AE4149" i="1" l="1"/>
  <c r="AF4149" i="1"/>
  <c r="AD4150" i="1"/>
  <c r="AB4153" i="1"/>
  <c r="AC4152" i="1"/>
  <c r="AE4150" i="1" l="1"/>
  <c r="AF4150" i="1"/>
  <c r="AD4151" i="1"/>
  <c r="AB4154" i="1"/>
  <c r="AC4153" i="1"/>
  <c r="AE4151" i="1" l="1"/>
  <c r="AF4151" i="1"/>
  <c r="AB4155" i="1"/>
  <c r="AC4154" i="1"/>
  <c r="AD4152" i="1"/>
  <c r="AE4152" i="1" l="1"/>
  <c r="AF4152" i="1"/>
  <c r="AD4153" i="1"/>
  <c r="AB4156" i="1"/>
  <c r="AC4155" i="1"/>
  <c r="AE4153" i="1" l="1"/>
  <c r="AF4153" i="1"/>
  <c r="AD4154" i="1"/>
  <c r="AB4157" i="1"/>
  <c r="AC4156" i="1"/>
  <c r="AE4154" i="1" l="1"/>
  <c r="AF4154" i="1"/>
  <c r="AD4155" i="1"/>
  <c r="AB4158" i="1"/>
  <c r="AC4157" i="1"/>
  <c r="AE4155" i="1" l="1"/>
  <c r="AF4155" i="1"/>
  <c r="AD4156" i="1"/>
  <c r="AF4156" i="1" s="1"/>
  <c r="AB4159" i="1"/>
  <c r="AC4158" i="1"/>
  <c r="AE4156" i="1" l="1"/>
  <c r="AD4157" i="1"/>
  <c r="AB4160" i="1"/>
  <c r="AC4159" i="1"/>
  <c r="AE4157" i="1" l="1"/>
  <c r="AF4157" i="1"/>
  <c r="AD4158" i="1"/>
  <c r="AB4161" i="1"/>
  <c r="AC4160" i="1"/>
  <c r="AE4158" i="1" l="1"/>
  <c r="AF4158" i="1"/>
  <c r="AD4159" i="1"/>
  <c r="AB4162" i="1"/>
  <c r="AC4161" i="1"/>
  <c r="AE4159" i="1" l="1"/>
  <c r="AF4159" i="1"/>
  <c r="AB4163" i="1"/>
  <c r="AC4162" i="1"/>
  <c r="AD4160" i="1"/>
  <c r="AE4160" i="1" l="1"/>
  <c r="AF4160" i="1"/>
  <c r="AD4161" i="1"/>
  <c r="AB4164" i="1"/>
  <c r="AC4163" i="1"/>
  <c r="AE4161" i="1" l="1"/>
  <c r="AF4161" i="1"/>
  <c r="AD4162" i="1"/>
  <c r="AF4162" i="1" s="1"/>
  <c r="AB4165" i="1"/>
  <c r="AC4164" i="1"/>
  <c r="AD4163" i="1" l="1"/>
  <c r="AF4163" i="1" s="1"/>
  <c r="AE4162" i="1"/>
  <c r="AB4166" i="1"/>
  <c r="AC4165" i="1"/>
  <c r="AE4163" i="1" l="1"/>
  <c r="AD4164" i="1"/>
  <c r="AB4167" i="1"/>
  <c r="AC4166" i="1"/>
  <c r="AE4164" i="1" l="1"/>
  <c r="AF4164" i="1"/>
  <c r="AD4165" i="1"/>
  <c r="AB4168" i="1"/>
  <c r="AC4167" i="1"/>
  <c r="AE4165" i="1" l="1"/>
  <c r="AF4165" i="1"/>
  <c r="AD4166" i="1"/>
  <c r="AF4166" i="1" s="1"/>
  <c r="AB4169" i="1"/>
  <c r="AC4168" i="1"/>
  <c r="AE4166" i="1" l="1"/>
  <c r="AD4167" i="1"/>
  <c r="AB4170" i="1"/>
  <c r="AC4169" i="1"/>
  <c r="AE4167" i="1" l="1"/>
  <c r="AF4167" i="1"/>
  <c r="AD4168" i="1"/>
  <c r="AB4171" i="1"/>
  <c r="AC4170" i="1"/>
  <c r="AE4168" i="1" l="1"/>
  <c r="AF4168" i="1"/>
  <c r="AD4169" i="1"/>
  <c r="AB4172" i="1"/>
  <c r="AC4171" i="1"/>
  <c r="AE4169" i="1" l="1"/>
  <c r="AF4169" i="1"/>
  <c r="AB4173" i="1"/>
  <c r="AC4172" i="1"/>
  <c r="AD4170" i="1"/>
  <c r="AE4170" i="1" l="1"/>
  <c r="AF4170" i="1"/>
  <c r="AD4171" i="1"/>
  <c r="AB4174" i="1"/>
  <c r="AC4173" i="1"/>
  <c r="AE4171" i="1" l="1"/>
  <c r="AF4171" i="1"/>
  <c r="AD4172" i="1"/>
  <c r="AB4175" i="1"/>
  <c r="AC4174" i="1"/>
  <c r="AE4172" i="1" l="1"/>
  <c r="AF4172" i="1"/>
  <c r="AD4173" i="1"/>
  <c r="AB4176" i="1"/>
  <c r="AC4175" i="1"/>
  <c r="AE4173" i="1" l="1"/>
  <c r="AF4173" i="1"/>
  <c r="AD4174" i="1"/>
  <c r="AF4174" i="1" s="1"/>
  <c r="AB4177" i="1"/>
  <c r="AC4176" i="1"/>
  <c r="AE4174" i="1" l="1"/>
  <c r="AD4175" i="1"/>
  <c r="AB4178" i="1"/>
  <c r="AC4177" i="1"/>
  <c r="AE4175" i="1" l="1"/>
  <c r="AF4175" i="1"/>
  <c r="AB4179" i="1"/>
  <c r="AC4178" i="1"/>
  <c r="AD4176" i="1"/>
  <c r="AE4176" i="1" l="1"/>
  <c r="AF4176" i="1"/>
  <c r="AD4177" i="1"/>
  <c r="AB4180" i="1"/>
  <c r="AC4179" i="1"/>
  <c r="AE4177" i="1" l="1"/>
  <c r="AF4177" i="1"/>
  <c r="AD4178" i="1"/>
  <c r="AF4178" i="1" s="1"/>
  <c r="AB4181" i="1"/>
  <c r="AC4180" i="1"/>
  <c r="AD4179" i="1" l="1"/>
  <c r="AF4179" i="1" s="1"/>
  <c r="AE4178" i="1"/>
  <c r="AB4182" i="1"/>
  <c r="AC4181" i="1"/>
  <c r="AD4180" i="1" l="1"/>
  <c r="AF4180" i="1" s="1"/>
  <c r="AE4179" i="1"/>
  <c r="AB4183" i="1"/>
  <c r="AC4182" i="1"/>
  <c r="AE4180" i="1" l="1"/>
  <c r="AD4181" i="1"/>
  <c r="AB4184" i="1"/>
  <c r="AC4183" i="1"/>
  <c r="AE4181" i="1" l="1"/>
  <c r="AF4181" i="1"/>
  <c r="AB4185" i="1"/>
  <c r="AC4184" i="1"/>
  <c r="AD4182" i="1"/>
  <c r="AE4182" i="1" l="1"/>
  <c r="AF4182" i="1"/>
  <c r="AB4186" i="1"/>
  <c r="AC4185" i="1"/>
  <c r="AD4183" i="1"/>
  <c r="AE4183" i="1" l="1"/>
  <c r="AF4183" i="1"/>
  <c r="AD4184" i="1"/>
  <c r="AB4187" i="1"/>
  <c r="AC4186" i="1"/>
  <c r="AE4184" i="1" l="1"/>
  <c r="AF4184" i="1"/>
  <c r="AD4185" i="1"/>
  <c r="AF4185" i="1" s="1"/>
  <c r="AB4188" i="1"/>
  <c r="AC4187" i="1"/>
  <c r="AD4186" i="1" l="1"/>
  <c r="AF4186" i="1" s="1"/>
  <c r="AE4185" i="1"/>
  <c r="AB4189" i="1"/>
  <c r="AC4188" i="1"/>
  <c r="AD4187" i="1" l="1"/>
  <c r="AF4187" i="1" s="1"/>
  <c r="AE4186" i="1"/>
  <c r="AB4190" i="1"/>
  <c r="AC4189" i="1"/>
  <c r="AE4187" i="1" l="1"/>
  <c r="AD4188" i="1"/>
  <c r="AB4191" i="1"/>
  <c r="AC4190" i="1"/>
  <c r="AE4188" i="1" l="1"/>
  <c r="AF4188" i="1"/>
  <c r="AD4189" i="1"/>
  <c r="AB4192" i="1"/>
  <c r="AC4191" i="1"/>
  <c r="AE4189" i="1" l="1"/>
  <c r="AF4189" i="1"/>
  <c r="AD4190" i="1"/>
  <c r="AF4190" i="1" s="1"/>
  <c r="AB4193" i="1"/>
  <c r="AC4192" i="1"/>
  <c r="AD4191" i="1" l="1"/>
  <c r="AF4191" i="1" s="1"/>
  <c r="AE4190" i="1"/>
  <c r="AB4194" i="1"/>
  <c r="AC4193" i="1"/>
  <c r="AD4192" i="1" l="1"/>
  <c r="AF4192" i="1" s="1"/>
  <c r="AE4191" i="1"/>
  <c r="AB4195" i="1"/>
  <c r="AC4194" i="1"/>
  <c r="AD4193" i="1" l="1"/>
  <c r="AF4193" i="1" s="1"/>
  <c r="AE4192" i="1"/>
  <c r="AB4196" i="1"/>
  <c r="AC4195" i="1"/>
  <c r="AE4193" i="1" l="1"/>
  <c r="AD4194" i="1"/>
  <c r="AB4197" i="1"/>
  <c r="AC4196" i="1"/>
  <c r="AE4194" i="1" l="1"/>
  <c r="AF4194" i="1"/>
  <c r="AB4198" i="1"/>
  <c r="AC4197" i="1"/>
  <c r="AD4195" i="1"/>
  <c r="AE4195" i="1" l="1"/>
  <c r="AF4195" i="1"/>
  <c r="AD4196" i="1"/>
  <c r="AB4199" i="1"/>
  <c r="AC4198" i="1"/>
  <c r="AE4196" i="1" l="1"/>
  <c r="AF4196" i="1"/>
  <c r="AD4197" i="1"/>
  <c r="AB4200" i="1"/>
  <c r="AC4199" i="1"/>
  <c r="AE4197" i="1" l="1"/>
  <c r="AF4197" i="1"/>
  <c r="AD4198" i="1"/>
  <c r="AB4201" i="1"/>
  <c r="AC4200" i="1"/>
  <c r="AE4198" i="1" l="1"/>
  <c r="AF4198" i="1"/>
  <c r="AD4199" i="1"/>
  <c r="AF4199" i="1" s="1"/>
  <c r="AB4202" i="1"/>
  <c r="AC4201" i="1"/>
  <c r="AE4199" i="1" l="1"/>
  <c r="AD4200" i="1"/>
  <c r="AB4203" i="1"/>
  <c r="AC4202" i="1"/>
  <c r="AE4200" i="1" l="1"/>
  <c r="AF4200" i="1"/>
  <c r="AB4204" i="1"/>
  <c r="AC4203" i="1"/>
  <c r="AD4201" i="1"/>
  <c r="AE4201" i="1" l="1"/>
  <c r="AF4201" i="1"/>
  <c r="AD4202" i="1"/>
  <c r="AB4205" i="1"/>
  <c r="AC4204" i="1"/>
  <c r="AE4202" i="1" l="1"/>
  <c r="AF4202" i="1"/>
  <c r="AD4203" i="1"/>
  <c r="AB4206" i="1"/>
  <c r="AC4205" i="1"/>
  <c r="AE4203" i="1" l="1"/>
  <c r="AF4203" i="1"/>
  <c r="AD4204" i="1"/>
  <c r="AB4207" i="1"/>
  <c r="AC4206" i="1"/>
  <c r="AE4204" i="1" l="1"/>
  <c r="AF4204" i="1"/>
  <c r="AD4205" i="1"/>
  <c r="AF4205" i="1" s="1"/>
  <c r="AB4208" i="1"/>
  <c r="AC4207" i="1"/>
  <c r="AD4206" i="1" l="1"/>
  <c r="AF4206" i="1" s="1"/>
  <c r="AE4205" i="1"/>
  <c r="AB4209" i="1"/>
  <c r="AC4208" i="1"/>
  <c r="AE4206" i="1" l="1"/>
  <c r="AD4207" i="1"/>
  <c r="AB4210" i="1"/>
  <c r="AC4209" i="1"/>
  <c r="AE4207" i="1" l="1"/>
  <c r="AF4207" i="1"/>
  <c r="AB4211" i="1"/>
  <c r="AC4210" i="1"/>
  <c r="AD4208" i="1"/>
  <c r="AE4208" i="1" l="1"/>
  <c r="AF4208" i="1"/>
  <c r="AD4209" i="1"/>
  <c r="AB4212" i="1"/>
  <c r="AC4211" i="1"/>
  <c r="AE4209" i="1" l="1"/>
  <c r="AF4209" i="1"/>
  <c r="AD4210" i="1"/>
  <c r="AF4210" i="1" s="1"/>
  <c r="AB4213" i="1"/>
  <c r="AC4212" i="1"/>
  <c r="AD4211" i="1" l="1"/>
  <c r="AF4211" i="1" s="1"/>
  <c r="AE4210" i="1"/>
  <c r="AB4214" i="1"/>
  <c r="AC4213" i="1"/>
  <c r="AE4211" i="1" l="1"/>
  <c r="AD4212" i="1"/>
  <c r="AB4215" i="1"/>
  <c r="AC4214" i="1"/>
  <c r="AE4212" i="1" l="1"/>
  <c r="AF4212" i="1"/>
  <c r="AD4213" i="1"/>
  <c r="AB4216" i="1"/>
  <c r="AC4215" i="1"/>
  <c r="AE4213" i="1" l="1"/>
  <c r="AF4213" i="1"/>
  <c r="AD4214" i="1"/>
  <c r="AB4217" i="1"/>
  <c r="AC4216" i="1"/>
  <c r="AE4214" i="1" l="1"/>
  <c r="AF4214" i="1"/>
  <c r="AB4218" i="1"/>
  <c r="AC4217" i="1"/>
  <c r="AD4215" i="1"/>
  <c r="AE4215" i="1" l="1"/>
  <c r="AF4215" i="1"/>
  <c r="AD4216" i="1"/>
  <c r="AB4219" i="1"/>
  <c r="AC4218" i="1"/>
  <c r="AE4216" i="1" l="1"/>
  <c r="AF4216" i="1"/>
  <c r="AD4217" i="1"/>
  <c r="AB4220" i="1"/>
  <c r="AC4219" i="1"/>
  <c r="AE4217" i="1" l="1"/>
  <c r="AF4217" i="1"/>
  <c r="AD4218" i="1"/>
  <c r="AB4221" i="1"/>
  <c r="AC4220" i="1"/>
  <c r="AE4218" i="1" l="1"/>
  <c r="AF4218" i="1"/>
  <c r="AD4219" i="1"/>
  <c r="AB4222" i="1"/>
  <c r="AC4221" i="1"/>
  <c r="AE4219" i="1" l="1"/>
  <c r="AF4219" i="1"/>
  <c r="AB4223" i="1"/>
  <c r="AC4222" i="1"/>
  <c r="AD4220" i="1"/>
  <c r="AE4220" i="1" l="1"/>
  <c r="AF4220" i="1"/>
  <c r="AD4221" i="1"/>
  <c r="AB4224" i="1"/>
  <c r="AC4223" i="1"/>
  <c r="AE4221" i="1" l="1"/>
  <c r="AF4221" i="1"/>
  <c r="AD4222" i="1"/>
  <c r="AF4222" i="1" s="1"/>
  <c r="AB4225" i="1"/>
  <c r="AC4224" i="1"/>
  <c r="AD4223" i="1" l="1"/>
  <c r="AF4223" i="1" s="1"/>
  <c r="AE4222" i="1"/>
  <c r="AB4226" i="1"/>
  <c r="AC4225" i="1"/>
  <c r="AE4223" i="1" l="1"/>
  <c r="AD4224" i="1"/>
  <c r="AB4227" i="1"/>
  <c r="AC4226" i="1"/>
  <c r="AE4224" i="1" l="1"/>
  <c r="AF4224" i="1"/>
  <c r="AD4225" i="1"/>
  <c r="AB4228" i="1"/>
  <c r="AC4227" i="1"/>
  <c r="AE4225" i="1" l="1"/>
  <c r="AF4225" i="1"/>
  <c r="AD4226" i="1"/>
  <c r="AF4226" i="1" s="1"/>
  <c r="AB4229" i="1"/>
  <c r="AC4228" i="1"/>
  <c r="AE4226" i="1" l="1"/>
  <c r="AD4227" i="1"/>
  <c r="AB4230" i="1"/>
  <c r="AC4229" i="1"/>
  <c r="AE4227" i="1" l="1"/>
  <c r="AF4227" i="1"/>
  <c r="AD4228" i="1"/>
  <c r="AB4231" i="1"/>
  <c r="AC4230" i="1"/>
  <c r="AE4228" i="1" l="1"/>
  <c r="AF4228" i="1"/>
  <c r="AD4229" i="1"/>
  <c r="AB4232" i="1"/>
  <c r="AC4231" i="1"/>
  <c r="AE4229" i="1" l="1"/>
  <c r="AF4229" i="1"/>
  <c r="AD4230" i="1"/>
  <c r="AB4233" i="1"/>
  <c r="AC4232" i="1"/>
  <c r="AE4230" i="1" l="1"/>
  <c r="AF4230" i="1"/>
  <c r="AD4231" i="1"/>
  <c r="AF4231" i="1" s="1"/>
  <c r="AB4234" i="1"/>
  <c r="AC4233" i="1"/>
  <c r="AD4232" i="1" l="1"/>
  <c r="AF4232" i="1" s="1"/>
  <c r="AE4231" i="1"/>
  <c r="AB4235" i="1"/>
  <c r="AC4234" i="1"/>
  <c r="AD4233" i="1" l="1"/>
  <c r="AF4233" i="1" s="1"/>
  <c r="AE4232" i="1"/>
  <c r="AB4236" i="1"/>
  <c r="AC4235" i="1"/>
  <c r="AE4233" i="1" l="1"/>
  <c r="AD4234" i="1"/>
  <c r="AB4237" i="1"/>
  <c r="AC4236" i="1"/>
  <c r="AE4234" i="1" l="1"/>
  <c r="AF4234" i="1"/>
  <c r="AD4235" i="1"/>
  <c r="AB4238" i="1"/>
  <c r="AC4237" i="1"/>
  <c r="AE4235" i="1" l="1"/>
  <c r="AF4235" i="1"/>
  <c r="AD4236" i="1"/>
  <c r="AB4239" i="1"/>
  <c r="AC4238" i="1"/>
  <c r="AE4236" i="1" l="1"/>
  <c r="AF4236" i="1"/>
  <c r="AD4237" i="1"/>
  <c r="AB4240" i="1"/>
  <c r="AC4239" i="1"/>
  <c r="AE4237" i="1" l="1"/>
  <c r="AF4237" i="1"/>
  <c r="AD4238" i="1"/>
  <c r="AB4241" i="1"/>
  <c r="AC4240" i="1"/>
  <c r="AE4238" i="1" l="1"/>
  <c r="AF4238" i="1"/>
  <c r="AD4239" i="1"/>
  <c r="AB4242" i="1"/>
  <c r="AC4241" i="1"/>
  <c r="AE4239" i="1" l="1"/>
  <c r="AF4239" i="1"/>
  <c r="AD4240" i="1"/>
  <c r="AF4240" i="1" s="1"/>
  <c r="AB4243" i="1"/>
  <c r="AC4242" i="1"/>
  <c r="AD4241" i="1" l="1"/>
  <c r="AF4241" i="1" s="1"/>
  <c r="AE4240" i="1"/>
  <c r="AB4244" i="1"/>
  <c r="AC4243" i="1"/>
  <c r="AD4242" i="1" l="1"/>
  <c r="AF4242" i="1" s="1"/>
  <c r="AE4241" i="1"/>
  <c r="AB4245" i="1"/>
  <c r="AC4244" i="1"/>
  <c r="AE4242" i="1" l="1"/>
  <c r="AD4243" i="1"/>
  <c r="AB4246" i="1"/>
  <c r="AC4245" i="1"/>
  <c r="AE4243" i="1" l="1"/>
  <c r="AF4243" i="1"/>
  <c r="AD4244" i="1"/>
  <c r="AB4247" i="1"/>
  <c r="AC4246" i="1"/>
  <c r="AE4244" i="1" l="1"/>
  <c r="AF4244" i="1"/>
  <c r="AD4245" i="1"/>
  <c r="AF4245" i="1" s="1"/>
  <c r="AB4248" i="1"/>
  <c r="AC4247" i="1"/>
  <c r="AE4245" i="1" l="1"/>
  <c r="AD4246" i="1"/>
  <c r="AB4249" i="1"/>
  <c r="AC4248" i="1"/>
  <c r="AE4246" i="1" l="1"/>
  <c r="AF4246" i="1"/>
  <c r="AD4247" i="1"/>
  <c r="AB4250" i="1"/>
  <c r="AC4249" i="1"/>
  <c r="AE4247" i="1" l="1"/>
  <c r="AF4247" i="1"/>
  <c r="AD4248" i="1"/>
  <c r="AB4251" i="1"/>
  <c r="AC4250" i="1"/>
  <c r="AE4248" i="1" l="1"/>
  <c r="AF4248" i="1"/>
  <c r="AB4252" i="1"/>
  <c r="AC4251" i="1"/>
  <c r="AD4249" i="1"/>
  <c r="AE4249" i="1" l="1"/>
  <c r="AF4249" i="1"/>
  <c r="AD4250" i="1"/>
  <c r="AB4253" i="1"/>
  <c r="AC4252" i="1"/>
  <c r="AE4250" i="1" l="1"/>
  <c r="AF4250" i="1"/>
  <c r="AD4251" i="1"/>
  <c r="AF4251" i="1" s="1"/>
  <c r="AB4254" i="1"/>
  <c r="AC4253" i="1"/>
  <c r="AD4252" i="1" l="1"/>
  <c r="AF4252" i="1" s="1"/>
  <c r="AE4251" i="1"/>
  <c r="AB4255" i="1"/>
  <c r="AC4254" i="1"/>
  <c r="AD4253" i="1" l="1"/>
  <c r="AF4253" i="1" s="1"/>
  <c r="AE4252" i="1"/>
  <c r="AB4256" i="1"/>
  <c r="AC4255" i="1"/>
  <c r="AE4253" i="1" l="1"/>
  <c r="AD4254" i="1"/>
  <c r="AB4257" i="1"/>
  <c r="AC4256" i="1"/>
  <c r="AE4254" i="1" l="1"/>
  <c r="AF4254" i="1"/>
  <c r="AB4258" i="1"/>
  <c r="AC4257" i="1"/>
  <c r="AD4255" i="1"/>
  <c r="AE4255" i="1" l="1"/>
  <c r="AF4255" i="1"/>
  <c r="AD4256" i="1"/>
  <c r="AB4259" i="1"/>
  <c r="AC4258" i="1"/>
  <c r="AE4256" i="1" l="1"/>
  <c r="AF4256" i="1"/>
  <c r="AD4257" i="1"/>
  <c r="AF4257" i="1" s="1"/>
  <c r="AB4260" i="1"/>
  <c r="AC4259" i="1"/>
  <c r="AD4258" i="1" l="1"/>
  <c r="AF4258" i="1" s="1"/>
  <c r="AE4257" i="1"/>
  <c r="AB4261" i="1"/>
  <c r="AC4260" i="1"/>
  <c r="AD4259" i="1" l="1"/>
  <c r="AF4259" i="1" s="1"/>
  <c r="AE4258" i="1"/>
  <c r="AB4262" i="1"/>
  <c r="AC4261" i="1"/>
  <c r="AE4259" i="1" l="1"/>
  <c r="AD4260" i="1"/>
  <c r="AB4263" i="1"/>
  <c r="AC4262" i="1"/>
  <c r="AE4260" i="1" l="1"/>
  <c r="AF4260" i="1"/>
  <c r="AD4261" i="1"/>
  <c r="AB4264" i="1"/>
  <c r="AC4263" i="1"/>
  <c r="AE4261" i="1" l="1"/>
  <c r="AF4261" i="1"/>
  <c r="AD4262" i="1"/>
  <c r="AF4262" i="1" s="1"/>
  <c r="AB4265" i="1"/>
  <c r="AC4264" i="1"/>
  <c r="AE4262" i="1" l="1"/>
  <c r="AD4263" i="1"/>
  <c r="AB4266" i="1"/>
  <c r="AC4265" i="1"/>
  <c r="AE4263" i="1" l="1"/>
  <c r="AF4263" i="1"/>
  <c r="AD4264" i="1"/>
  <c r="AB4267" i="1"/>
  <c r="AC4266" i="1"/>
  <c r="AE4264" i="1" l="1"/>
  <c r="AF4264" i="1"/>
  <c r="AD4265" i="1"/>
  <c r="AF4265" i="1" s="1"/>
  <c r="AB4268" i="1"/>
  <c r="AC4267" i="1"/>
  <c r="AE4265" i="1" l="1"/>
  <c r="AD4266" i="1"/>
  <c r="AB4269" i="1"/>
  <c r="AC4268" i="1"/>
  <c r="AE4266" i="1" l="1"/>
  <c r="AF4266" i="1"/>
  <c r="AB4270" i="1"/>
  <c r="AC4269" i="1"/>
  <c r="AD4267" i="1"/>
  <c r="AE4267" i="1" l="1"/>
  <c r="AF4267" i="1"/>
  <c r="AD4268" i="1"/>
  <c r="AB4271" i="1"/>
  <c r="AC4270" i="1"/>
  <c r="AE4268" i="1" l="1"/>
  <c r="AF4268" i="1"/>
  <c r="AD4269" i="1"/>
  <c r="AB4272" i="1"/>
  <c r="AC4271" i="1"/>
  <c r="AE4269" i="1" l="1"/>
  <c r="AF4269" i="1"/>
  <c r="AB4273" i="1"/>
  <c r="AC4272" i="1"/>
  <c r="AD4270" i="1"/>
  <c r="AE4270" i="1" l="1"/>
  <c r="AF4270" i="1"/>
  <c r="AD4271" i="1"/>
  <c r="AB4274" i="1"/>
  <c r="AC4273" i="1"/>
  <c r="AE4271" i="1" l="1"/>
  <c r="AF4271" i="1"/>
  <c r="AD4272" i="1"/>
  <c r="AB4275" i="1"/>
  <c r="AC4274" i="1"/>
  <c r="AE4272" i="1" l="1"/>
  <c r="AF4272" i="1"/>
  <c r="AB4276" i="1"/>
  <c r="AC4275" i="1"/>
  <c r="AD4273" i="1"/>
  <c r="AE4273" i="1" l="1"/>
  <c r="AF4273" i="1"/>
  <c r="AD4274" i="1"/>
  <c r="AB4277" i="1"/>
  <c r="AC4276" i="1"/>
  <c r="AE4274" i="1" l="1"/>
  <c r="AF4274" i="1"/>
  <c r="AD4275" i="1"/>
  <c r="AB4278" i="1"/>
  <c r="AC4277" i="1"/>
  <c r="AE4275" i="1" l="1"/>
  <c r="AF4275" i="1"/>
  <c r="AD4276" i="1"/>
  <c r="AB4279" i="1"/>
  <c r="AC4278" i="1"/>
  <c r="AE4276" i="1" l="1"/>
  <c r="AF4276" i="1"/>
  <c r="AD4277" i="1"/>
  <c r="AF4277" i="1" s="1"/>
  <c r="AB4280" i="1"/>
  <c r="AC4279" i="1"/>
  <c r="AE4277" i="1" l="1"/>
  <c r="AD4278" i="1"/>
  <c r="AB4281" i="1"/>
  <c r="AC4280" i="1"/>
  <c r="AE4278" i="1" l="1"/>
  <c r="AF4278" i="1"/>
  <c r="AB4282" i="1"/>
  <c r="AC4281" i="1"/>
  <c r="AD4279" i="1"/>
  <c r="AE4279" i="1" l="1"/>
  <c r="AF4279" i="1"/>
  <c r="AB4283" i="1"/>
  <c r="AC4282" i="1"/>
  <c r="AD4280" i="1"/>
  <c r="AE4280" i="1" l="1"/>
  <c r="AF4280" i="1"/>
  <c r="AD4281" i="1"/>
  <c r="AB4284" i="1"/>
  <c r="AC4283" i="1"/>
  <c r="AE4281" i="1" l="1"/>
  <c r="AF4281" i="1"/>
  <c r="AD4282" i="1"/>
  <c r="AF4282" i="1" s="1"/>
  <c r="AB4285" i="1"/>
  <c r="AC4284" i="1"/>
  <c r="AD4283" i="1" l="1"/>
  <c r="AF4283" i="1" s="1"/>
  <c r="AE4282" i="1"/>
  <c r="AB4286" i="1"/>
  <c r="AC4285" i="1"/>
  <c r="AE4283" i="1" l="1"/>
  <c r="AD4284" i="1"/>
  <c r="AB4287" i="1"/>
  <c r="AC4286" i="1"/>
  <c r="AE4284" i="1" l="1"/>
  <c r="AF4284" i="1"/>
  <c r="AD4285" i="1"/>
  <c r="AB4288" i="1"/>
  <c r="AC4287" i="1"/>
  <c r="AE4285" i="1" l="1"/>
  <c r="AF4285" i="1"/>
  <c r="AD4286" i="1"/>
  <c r="AB4289" i="1"/>
  <c r="AC4288" i="1"/>
  <c r="AE4286" i="1" l="1"/>
  <c r="AF4286" i="1"/>
  <c r="AD4287" i="1"/>
  <c r="AB4290" i="1"/>
  <c r="AC4289" i="1"/>
  <c r="AE4287" i="1" l="1"/>
  <c r="AF4287" i="1"/>
  <c r="AD4288" i="1"/>
  <c r="AF4288" i="1" s="1"/>
  <c r="AB4291" i="1"/>
  <c r="AC4290" i="1"/>
  <c r="AE4288" i="1" l="1"/>
  <c r="AD4289" i="1"/>
  <c r="AB4292" i="1"/>
  <c r="AC4291" i="1"/>
  <c r="AE4289" i="1" l="1"/>
  <c r="AF4289" i="1"/>
  <c r="AB4293" i="1"/>
  <c r="AC4292" i="1"/>
  <c r="AD4290" i="1"/>
  <c r="AE4290" i="1" l="1"/>
  <c r="AF4290" i="1"/>
  <c r="AD4291" i="1"/>
  <c r="AB4294" i="1"/>
  <c r="AC4293" i="1"/>
  <c r="AE4291" i="1" l="1"/>
  <c r="AF4291" i="1"/>
  <c r="AD4292" i="1"/>
  <c r="AB4295" i="1"/>
  <c r="AC4294" i="1"/>
  <c r="AE4292" i="1" l="1"/>
  <c r="AF4292" i="1"/>
  <c r="AD4293" i="1"/>
  <c r="AB4296" i="1"/>
  <c r="AC4295" i="1"/>
  <c r="AE4293" i="1" l="1"/>
  <c r="AF4293" i="1"/>
  <c r="AD4294" i="1"/>
  <c r="AB4297" i="1"/>
  <c r="AC4296" i="1"/>
  <c r="AE4294" i="1" l="1"/>
  <c r="AF4294" i="1"/>
  <c r="AB4298" i="1"/>
  <c r="AC4297" i="1"/>
  <c r="AD4295" i="1"/>
  <c r="AE4295" i="1" l="1"/>
  <c r="AF4295" i="1"/>
  <c r="AD4296" i="1"/>
  <c r="AB4299" i="1"/>
  <c r="AC4298" i="1"/>
  <c r="AE4296" i="1" l="1"/>
  <c r="AF4296" i="1"/>
  <c r="AD4297" i="1"/>
  <c r="AF4297" i="1" s="1"/>
  <c r="AB4300" i="1"/>
  <c r="AC4299" i="1"/>
  <c r="AE4297" i="1" l="1"/>
  <c r="AD4298" i="1"/>
  <c r="AB4301" i="1"/>
  <c r="AC4300" i="1"/>
  <c r="AE4298" i="1" l="1"/>
  <c r="AF4298" i="1"/>
  <c r="AB4302" i="1"/>
  <c r="AC4301" i="1"/>
  <c r="AD4299" i="1"/>
  <c r="AE4299" i="1" l="1"/>
  <c r="AF4299" i="1"/>
  <c r="AB4303" i="1"/>
  <c r="AC4302" i="1"/>
  <c r="AD4300" i="1"/>
  <c r="AE4300" i="1" l="1"/>
  <c r="AF4300" i="1"/>
  <c r="AD4301" i="1"/>
  <c r="AB4304" i="1"/>
  <c r="AC4303" i="1"/>
  <c r="AE4301" i="1" l="1"/>
  <c r="AF4301" i="1"/>
  <c r="AD4302" i="1"/>
  <c r="AB4305" i="1"/>
  <c r="AC4304" i="1"/>
  <c r="AE4302" i="1" l="1"/>
  <c r="AF4302" i="1"/>
  <c r="AD4303" i="1"/>
  <c r="AB4306" i="1"/>
  <c r="AC4305" i="1"/>
  <c r="AE4303" i="1" l="1"/>
  <c r="AF4303" i="1"/>
  <c r="AD4304" i="1"/>
  <c r="AF4304" i="1" s="1"/>
  <c r="AB4307" i="1"/>
  <c r="AC4306" i="1"/>
  <c r="AE4304" i="1" l="1"/>
  <c r="AD4305" i="1"/>
  <c r="AB4308" i="1"/>
  <c r="AC4307" i="1"/>
  <c r="AE4305" i="1" l="1"/>
  <c r="AF4305" i="1"/>
  <c r="AD4306" i="1"/>
  <c r="AB4309" i="1"/>
  <c r="AC4308" i="1"/>
  <c r="AE4306" i="1" l="1"/>
  <c r="AF4306" i="1"/>
  <c r="AD4307" i="1"/>
  <c r="AB4310" i="1"/>
  <c r="AC4309" i="1"/>
  <c r="AE4307" i="1" l="1"/>
  <c r="AF4307" i="1"/>
  <c r="AB4311" i="1"/>
  <c r="AC4310" i="1"/>
  <c r="AD4308" i="1"/>
  <c r="AE4308" i="1" l="1"/>
  <c r="AF4308" i="1"/>
  <c r="AD4309" i="1"/>
  <c r="AB4312" i="1"/>
  <c r="AC4311" i="1"/>
  <c r="AE4309" i="1" l="1"/>
  <c r="AF4309" i="1"/>
  <c r="AD4310" i="1"/>
  <c r="AF4310" i="1" s="1"/>
  <c r="AB4313" i="1"/>
  <c r="AC4312" i="1"/>
  <c r="AE4310" i="1" l="1"/>
  <c r="AD4311" i="1"/>
  <c r="AB4314" i="1"/>
  <c r="AC4313" i="1"/>
  <c r="AE4311" i="1" l="1"/>
  <c r="AF4311" i="1"/>
  <c r="AD4312" i="1"/>
  <c r="AB4315" i="1"/>
  <c r="AC4314" i="1"/>
  <c r="AE4312" i="1" l="1"/>
  <c r="AF4312" i="1"/>
  <c r="AD4313" i="1"/>
  <c r="AF4313" i="1" s="1"/>
  <c r="AB4316" i="1"/>
  <c r="AC4315" i="1"/>
  <c r="AD4314" i="1" l="1"/>
  <c r="AF4314" i="1" s="1"/>
  <c r="AE4313" i="1"/>
  <c r="AB4317" i="1"/>
  <c r="AC4316" i="1"/>
  <c r="AD4315" i="1" l="1"/>
  <c r="AF4315" i="1" s="1"/>
  <c r="AE4314" i="1"/>
  <c r="AB4318" i="1"/>
  <c r="AC4317" i="1"/>
  <c r="AE4315" i="1" l="1"/>
  <c r="AD4316" i="1"/>
  <c r="AB4319" i="1"/>
  <c r="AC4318" i="1"/>
  <c r="AE4316" i="1" l="1"/>
  <c r="AF4316" i="1"/>
  <c r="AD4317" i="1"/>
  <c r="AB4320" i="1"/>
  <c r="AC4319" i="1"/>
  <c r="AE4317" i="1" l="1"/>
  <c r="AF4317" i="1"/>
  <c r="AD4318" i="1"/>
  <c r="AB4321" i="1"/>
  <c r="AC4320" i="1"/>
  <c r="AE4318" i="1" l="1"/>
  <c r="AF4318" i="1"/>
  <c r="AB4322" i="1"/>
  <c r="AC4321" i="1"/>
  <c r="AD4319" i="1"/>
  <c r="AE4319" i="1" l="1"/>
  <c r="AF4319" i="1"/>
  <c r="AD4320" i="1"/>
  <c r="AB4323" i="1"/>
  <c r="AC4322" i="1"/>
  <c r="AE4320" i="1" l="1"/>
  <c r="AF4320" i="1"/>
  <c r="AD4321" i="1"/>
  <c r="AB4324" i="1"/>
  <c r="AC4323" i="1"/>
  <c r="AE4321" i="1" l="1"/>
  <c r="AF4321" i="1"/>
  <c r="AD4322" i="1"/>
  <c r="AB4325" i="1"/>
  <c r="AC4324" i="1"/>
  <c r="AE4322" i="1" l="1"/>
  <c r="AF4322" i="1"/>
  <c r="AD4323" i="1"/>
  <c r="AB4326" i="1"/>
  <c r="AC4325" i="1"/>
  <c r="AE4323" i="1" l="1"/>
  <c r="AF4323" i="1"/>
  <c r="AD4324" i="1"/>
  <c r="AB4327" i="1"/>
  <c r="AC4326" i="1"/>
  <c r="AE4324" i="1" l="1"/>
  <c r="AF4324" i="1"/>
  <c r="AD4325" i="1"/>
  <c r="AF4325" i="1" s="1"/>
  <c r="AB4328" i="1"/>
  <c r="AC4327" i="1"/>
  <c r="AE4325" i="1" l="1"/>
  <c r="AD4326" i="1"/>
  <c r="AB4329" i="1"/>
  <c r="AC4328" i="1"/>
  <c r="AE4326" i="1" l="1"/>
  <c r="AF4326" i="1"/>
  <c r="AD4327" i="1"/>
  <c r="AB4330" i="1"/>
  <c r="AC4329" i="1"/>
  <c r="AE4327" i="1" l="1"/>
  <c r="AF4327" i="1"/>
  <c r="AD4328" i="1"/>
  <c r="AB4331" i="1"/>
  <c r="AC4330" i="1"/>
  <c r="AE4328" i="1" l="1"/>
  <c r="AF4328" i="1"/>
  <c r="AB4332" i="1"/>
  <c r="AC4331" i="1"/>
  <c r="AD4329" i="1"/>
  <c r="AE4329" i="1" l="1"/>
  <c r="AF4329" i="1"/>
  <c r="AD4330" i="1"/>
  <c r="AB4333" i="1"/>
  <c r="AC4332" i="1"/>
  <c r="AE4330" i="1" l="1"/>
  <c r="AF4330" i="1"/>
  <c r="AD4331" i="1"/>
  <c r="AB4334" i="1"/>
  <c r="AC4333" i="1"/>
  <c r="AE4331" i="1" l="1"/>
  <c r="AF4331" i="1"/>
  <c r="AB4335" i="1"/>
  <c r="AC4334" i="1"/>
  <c r="AD4332" i="1"/>
  <c r="AE4332" i="1" l="1"/>
  <c r="AF4332" i="1"/>
  <c r="AD4333" i="1"/>
  <c r="AB4336" i="1"/>
  <c r="AC4335" i="1"/>
  <c r="AE4333" i="1" l="1"/>
  <c r="AF4333" i="1"/>
  <c r="AD4334" i="1"/>
  <c r="AF4334" i="1" s="1"/>
  <c r="AB4337" i="1"/>
  <c r="AC4336" i="1"/>
  <c r="AE4334" i="1" l="1"/>
  <c r="AD4335" i="1"/>
  <c r="AB4338" i="1"/>
  <c r="AC4337" i="1"/>
  <c r="AE4335" i="1" l="1"/>
  <c r="AF4335" i="1"/>
  <c r="AD4336" i="1"/>
  <c r="AB4339" i="1"/>
  <c r="AC4338" i="1"/>
  <c r="AE4336" i="1" l="1"/>
  <c r="AF4336" i="1"/>
  <c r="AD4337" i="1"/>
  <c r="AF4337" i="1" s="1"/>
  <c r="AB4340" i="1"/>
  <c r="AC4339" i="1"/>
  <c r="AE4337" i="1" l="1"/>
  <c r="AD4338" i="1"/>
  <c r="AB4341" i="1"/>
  <c r="AC4340" i="1"/>
  <c r="AE4338" i="1" l="1"/>
  <c r="AF4338" i="1"/>
  <c r="AD4339" i="1"/>
  <c r="AB4342" i="1"/>
  <c r="AC4341" i="1"/>
  <c r="AE4339" i="1" l="1"/>
  <c r="AF4339" i="1"/>
  <c r="AD4340" i="1"/>
  <c r="AF4340" i="1" s="1"/>
  <c r="AB4343" i="1"/>
  <c r="AC4342" i="1"/>
  <c r="AD4341" i="1" l="1"/>
  <c r="AF4341" i="1" s="1"/>
  <c r="AE4340" i="1"/>
  <c r="AB4344" i="1"/>
  <c r="AC4343" i="1"/>
  <c r="AE4341" i="1" l="1"/>
  <c r="AD4342" i="1"/>
  <c r="AB4345" i="1"/>
  <c r="AC4344" i="1"/>
  <c r="AE4342" i="1" l="1"/>
  <c r="AF4342" i="1"/>
  <c r="AD4343" i="1"/>
  <c r="AB4346" i="1"/>
  <c r="AC4345" i="1"/>
  <c r="AE4343" i="1" l="1"/>
  <c r="AF4343" i="1"/>
  <c r="AD4344" i="1"/>
  <c r="AF4344" i="1" s="1"/>
  <c r="AB4347" i="1"/>
  <c r="AC4346" i="1"/>
  <c r="AE4344" i="1" l="1"/>
  <c r="AD4345" i="1"/>
  <c r="AB4348" i="1"/>
  <c r="AC4347" i="1"/>
  <c r="AE4345" i="1" l="1"/>
  <c r="AF4345" i="1"/>
  <c r="AD4346" i="1"/>
  <c r="AB4349" i="1"/>
  <c r="AC4348" i="1"/>
  <c r="AE4346" i="1" l="1"/>
  <c r="AF4346" i="1"/>
  <c r="AD4347" i="1"/>
  <c r="AB4350" i="1"/>
  <c r="AC4349" i="1"/>
  <c r="AE4347" i="1" l="1"/>
  <c r="AF4347" i="1"/>
  <c r="AB4351" i="1"/>
  <c r="AC4350" i="1"/>
  <c r="AD4348" i="1"/>
  <c r="AE4348" i="1" l="1"/>
  <c r="AF4348" i="1"/>
  <c r="AB4352" i="1"/>
  <c r="AC4351" i="1"/>
  <c r="AD4349" i="1"/>
  <c r="AE4349" i="1" l="1"/>
  <c r="AF4349" i="1"/>
  <c r="AB4353" i="1"/>
  <c r="AC4352" i="1"/>
  <c r="AD4350" i="1"/>
  <c r="AE4350" i="1" l="1"/>
  <c r="AF4350" i="1"/>
  <c r="AD4351" i="1"/>
  <c r="AB4354" i="1"/>
  <c r="AC4353" i="1"/>
  <c r="AE4351" i="1" l="1"/>
  <c r="AF4351" i="1"/>
  <c r="AD4352" i="1"/>
  <c r="AB4355" i="1"/>
  <c r="AC4354" i="1"/>
  <c r="AE4352" i="1" l="1"/>
  <c r="AF4352" i="1"/>
  <c r="AD4353" i="1"/>
  <c r="AB4356" i="1"/>
  <c r="AC4355" i="1"/>
  <c r="AE4353" i="1" l="1"/>
  <c r="AF4353" i="1"/>
  <c r="AD4354" i="1"/>
  <c r="AF4354" i="1" s="1"/>
  <c r="AB4357" i="1"/>
  <c r="AC4356" i="1"/>
  <c r="AE4354" i="1" l="1"/>
  <c r="AD4355" i="1"/>
  <c r="AB4358" i="1"/>
  <c r="AC4357" i="1"/>
  <c r="AE4355" i="1" l="1"/>
  <c r="AF4355" i="1"/>
  <c r="AD4356" i="1"/>
  <c r="AB4359" i="1"/>
  <c r="AC4358" i="1"/>
  <c r="AE4356" i="1" l="1"/>
  <c r="AF4356" i="1"/>
  <c r="AD4357" i="1"/>
  <c r="AF4357" i="1" s="1"/>
  <c r="AB4360" i="1"/>
  <c r="AC4359" i="1"/>
  <c r="AE4357" i="1" l="1"/>
  <c r="AD4358" i="1"/>
  <c r="AB4361" i="1"/>
  <c r="AC4360" i="1"/>
  <c r="AE4358" i="1" l="1"/>
  <c r="AF4358" i="1"/>
  <c r="AB4362" i="1"/>
  <c r="AC4361" i="1"/>
  <c r="AD4359" i="1"/>
  <c r="AE4359" i="1" l="1"/>
  <c r="AF4359" i="1"/>
  <c r="AD4360" i="1"/>
  <c r="AB4363" i="1"/>
  <c r="AC4362" i="1"/>
  <c r="AE4360" i="1" l="1"/>
  <c r="AF4360" i="1"/>
  <c r="AD4361" i="1"/>
  <c r="AF4361" i="1" s="1"/>
  <c r="AB4364" i="1"/>
  <c r="AC4363" i="1"/>
  <c r="AE4361" i="1" l="1"/>
  <c r="AD4362" i="1"/>
  <c r="AB4365" i="1"/>
  <c r="AC4364" i="1"/>
  <c r="AE4362" i="1" l="1"/>
  <c r="AF4362" i="1"/>
  <c r="AD4363" i="1"/>
  <c r="AB4366" i="1"/>
  <c r="AC4365" i="1"/>
  <c r="AE4363" i="1" l="1"/>
  <c r="AF4363" i="1"/>
  <c r="AD4364" i="1"/>
  <c r="AF4364" i="1" s="1"/>
  <c r="AB4367" i="1"/>
  <c r="AC4366" i="1"/>
  <c r="AD4365" i="1" l="1"/>
  <c r="AF4365" i="1" s="1"/>
  <c r="AE4364" i="1"/>
  <c r="AB4368" i="1"/>
  <c r="AC4367" i="1"/>
  <c r="AD4366" i="1" l="1"/>
  <c r="AF4366" i="1" s="1"/>
  <c r="AE4365" i="1"/>
  <c r="AB4369" i="1"/>
  <c r="AC4368" i="1"/>
  <c r="AE4366" i="1" l="1"/>
  <c r="AD4367" i="1"/>
  <c r="AB4370" i="1"/>
  <c r="AC4369" i="1"/>
  <c r="AE4367" i="1" l="1"/>
  <c r="AF4367" i="1"/>
  <c r="AD4368" i="1"/>
  <c r="AB4371" i="1"/>
  <c r="AC4370" i="1"/>
  <c r="AE4368" i="1" l="1"/>
  <c r="AF4368" i="1"/>
  <c r="AD4369" i="1"/>
  <c r="AB4372" i="1"/>
  <c r="AC4371" i="1"/>
  <c r="AE4369" i="1" l="1"/>
  <c r="AF4369" i="1"/>
  <c r="AD4370" i="1"/>
  <c r="AB4373" i="1"/>
  <c r="AC4372" i="1"/>
  <c r="AE4370" i="1" l="1"/>
  <c r="AF4370" i="1"/>
  <c r="AD4371" i="1"/>
  <c r="AB4374" i="1"/>
  <c r="AC4373" i="1"/>
  <c r="AE4371" i="1" l="1"/>
  <c r="AF4371" i="1"/>
  <c r="AB4375" i="1"/>
  <c r="AC4374" i="1"/>
  <c r="AD4372" i="1"/>
  <c r="AE4372" i="1" l="1"/>
  <c r="AF4372" i="1"/>
  <c r="AB4376" i="1"/>
  <c r="AC4375" i="1"/>
  <c r="AD4373" i="1"/>
  <c r="AE4373" i="1" l="1"/>
  <c r="AF4373" i="1"/>
  <c r="AB4377" i="1"/>
  <c r="AC4376" i="1"/>
  <c r="AD4374" i="1"/>
  <c r="AE4374" i="1" l="1"/>
  <c r="AF4374" i="1"/>
  <c r="AD4375" i="1"/>
  <c r="AB4378" i="1"/>
  <c r="AC4377" i="1"/>
  <c r="AE4375" i="1" l="1"/>
  <c r="AF4375" i="1"/>
  <c r="AD4376" i="1"/>
  <c r="AF4376" i="1" s="1"/>
  <c r="AB4379" i="1"/>
  <c r="AC4378" i="1"/>
  <c r="AD4377" i="1" l="1"/>
  <c r="AF4377" i="1" s="1"/>
  <c r="AE4376" i="1"/>
  <c r="AB4380" i="1"/>
  <c r="AC4379" i="1"/>
  <c r="AD4378" i="1" l="1"/>
  <c r="AF4378" i="1" s="1"/>
  <c r="AE4377" i="1"/>
  <c r="AB4381" i="1"/>
  <c r="AC4380" i="1"/>
  <c r="AE4378" i="1" l="1"/>
  <c r="AD4379" i="1"/>
  <c r="AB4382" i="1"/>
  <c r="AC4381" i="1"/>
  <c r="AE4379" i="1" l="1"/>
  <c r="AF4379" i="1"/>
  <c r="AB4383" i="1"/>
  <c r="AC4382" i="1"/>
  <c r="AD4380" i="1"/>
  <c r="AE4380" i="1" l="1"/>
  <c r="AF4380" i="1"/>
  <c r="AD4381" i="1"/>
  <c r="AB4384" i="1"/>
  <c r="AC4383" i="1"/>
  <c r="AE4381" i="1" l="1"/>
  <c r="AF4381" i="1"/>
  <c r="AD4382" i="1"/>
  <c r="AF4382" i="1" s="1"/>
  <c r="AB4385" i="1"/>
  <c r="AC4384" i="1"/>
  <c r="AE4382" i="1" l="1"/>
  <c r="AD4383" i="1"/>
  <c r="AB4386" i="1"/>
  <c r="AC4385" i="1"/>
  <c r="AE4383" i="1" l="1"/>
  <c r="AF4383" i="1"/>
  <c r="AB4387" i="1"/>
  <c r="AC4386" i="1"/>
  <c r="AD4384" i="1"/>
  <c r="AE4384" i="1" l="1"/>
  <c r="AF4384" i="1"/>
  <c r="AB4388" i="1"/>
  <c r="AC4387" i="1"/>
  <c r="AD4385" i="1"/>
  <c r="AE4385" i="1" l="1"/>
  <c r="AF4385" i="1"/>
  <c r="AB4389" i="1"/>
  <c r="AC4388" i="1"/>
  <c r="AD4386" i="1"/>
  <c r="AE4386" i="1" l="1"/>
  <c r="AF4386" i="1"/>
  <c r="AD4387" i="1"/>
  <c r="AB4390" i="1"/>
  <c r="AC4389" i="1"/>
  <c r="AE4387" i="1" l="1"/>
  <c r="AF4387" i="1"/>
  <c r="AD4388" i="1"/>
  <c r="AB4391" i="1"/>
  <c r="AC4390" i="1"/>
  <c r="AE4388" i="1" l="1"/>
  <c r="AF4388" i="1"/>
  <c r="AD4389" i="1"/>
  <c r="AB4392" i="1"/>
  <c r="AC4391" i="1"/>
  <c r="AE4389" i="1" l="1"/>
  <c r="AF4389" i="1"/>
  <c r="AD4390" i="1"/>
  <c r="AF4390" i="1" s="1"/>
  <c r="AB4393" i="1"/>
  <c r="AC4392" i="1"/>
  <c r="AE4390" i="1" l="1"/>
  <c r="AD4391" i="1"/>
  <c r="AB4394" i="1"/>
  <c r="AC4393" i="1"/>
  <c r="AE4391" i="1" l="1"/>
  <c r="AF4391" i="1"/>
  <c r="AD4392" i="1"/>
  <c r="AB4395" i="1"/>
  <c r="AC4394" i="1"/>
  <c r="AE4392" i="1" l="1"/>
  <c r="AF4392" i="1"/>
  <c r="AD4393" i="1"/>
  <c r="AF4393" i="1" s="1"/>
  <c r="AB4396" i="1"/>
  <c r="AC4395" i="1"/>
  <c r="AD4394" i="1" l="1"/>
  <c r="AF4394" i="1" s="1"/>
  <c r="AE4393" i="1"/>
  <c r="AB4397" i="1"/>
  <c r="AC4396" i="1"/>
  <c r="AE4394" i="1" l="1"/>
  <c r="AD4395" i="1"/>
  <c r="AB4398" i="1"/>
  <c r="AC4397" i="1"/>
  <c r="AE4395" i="1" l="1"/>
  <c r="AF4395" i="1"/>
  <c r="AD4396" i="1"/>
  <c r="AB4399" i="1"/>
  <c r="AC4398" i="1"/>
  <c r="AE4396" i="1" l="1"/>
  <c r="AF4396" i="1"/>
  <c r="AD4397" i="1"/>
  <c r="AB4400" i="1"/>
  <c r="AC4399" i="1"/>
  <c r="AE4397" i="1" l="1"/>
  <c r="AF4397" i="1"/>
  <c r="AB4401" i="1"/>
  <c r="AC4400" i="1"/>
  <c r="AD4398" i="1"/>
  <c r="AE4398" i="1" l="1"/>
  <c r="AF4398" i="1"/>
  <c r="AD4399" i="1"/>
  <c r="AB4402" i="1"/>
  <c r="AC4401" i="1"/>
  <c r="AE4399" i="1" l="1"/>
  <c r="AF4399" i="1"/>
  <c r="AD4400" i="1"/>
  <c r="AF4400" i="1" s="1"/>
  <c r="AB4403" i="1"/>
  <c r="AC4402" i="1"/>
  <c r="AD4401" i="1" l="1"/>
  <c r="AF4401" i="1" s="1"/>
  <c r="AE4400" i="1"/>
  <c r="AB4404" i="1"/>
  <c r="AC4403" i="1"/>
  <c r="AD4402" i="1" l="1"/>
  <c r="AF4402" i="1" s="1"/>
  <c r="AE4401" i="1"/>
  <c r="AB4405" i="1"/>
  <c r="AC4404" i="1"/>
  <c r="AE4402" i="1" l="1"/>
  <c r="AD4403" i="1"/>
  <c r="AB4406" i="1"/>
  <c r="AC4405" i="1"/>
  <c r="AE4403" i="1" l="1"/>
  <c r="AF4403" i="1"/>
  <c r="AB4407" i="1"/>
  <c r="AC4406" i="1"/>
  <c r="AD4404" i="1"/>
  <c r="AE4404" i="1" l="1"/>
  <c r="AF4404" i="1"/>
  <c r="AD4405" i="1"/>
  <c r="AB4408" i="1"/>
  <c r="AC4407" i="1"/>
  <c r="AE4405" i="1" l="1"/>
  <c r="AF4405" i="1"/>
  <c r="AD4406" i="1"/>
  <c r="AF4406" i="1" s="1"/>
  <c r="AB4409" i="1"/>
  <c r="AC4408" i="1"/>
  <c r="AD4407" i="1" l="1"/>
  <c r="AF4407" i="1" s="1"/>
  <c r="AE4406" i="1"/>
  <c r="AB4410" i="1"/>
  <c r="AC4409" i="1"/>
  <c r="AD4408" i="1" l="1"/>
  <c r="AF4408" i="1" s="1"/>
  <c r="AE4407" i="1"/>
  <c r="AB4411" i="1"/>
  <c r="AC4410" i="1"/>
  <c r="AE4408" i="1" l="1"/>
  <c r="AD4409" i="1"/>
  <c r="AB4412" i="1"/>
  <c r="AC4411" i="1"/>
  <c r="AE4409" i="1" l="1"/>
  <c r="AF4409" i="1"/>
  <c r="AB4413" i="1"/>
  <c r="AC4412" i="1"/>
  <c r="AD4410" i="1"/>
  <c r="AE4410" i="1" l="1"/>
  <c r="AF4410" i="1"/>
  <c r="AD4411" i="1"/>
  <c r="AB4414" i="1"/>
  <c r="AC4413" i="1"/>
  <c r="AE4411" i="1" l="1"/>
  <c r="AF4411" i="1"/>
  <c r="AD4412" i="1"/>
  <c r="AB4415" i="1"/>
  <c r="AC4414" i="1"/>
  <c r="AE4412" i="1" l="1"/>
  <c r="AF4412" i="1"/>
  <c r="AD4413" i="1"/>
  <c r="AB4416" i="1"/>
  <c r="AC4415" i="1"/>
  <c r="AE4413" i="1" l="1"/>
  <c r="AF4413" i="1"/>
  <c r="AD4414" i="1"/>
  <c r="AF4414" i="1" s="1"/>
  <c r="AB4417" i="1"/>
  <c r="AC4416" i="1"/>
  <c r="AD4415" i="1" l="1"/>
  <c r="AF4415" i="1" s="1"/>
  <c r="AE4414" i="1"/>
  <c r="AB4418" i="1"/>
  <c r="AC4417" i="1"/>
  <c r="AD4416" i="1" l="1"/>
  <c r="AF4416" i="1" s="1"/>
  <c r="AE4415" i="1"/>
  <c r="AB4419" i="1"/>
  <c r="AC4418" i="1"/>
  <c r="AD4417" i="1" l="1"/>
  <c r="AF4417" i="1" s="1"/>
  <c r="AE4416" i="1"/>
  <c r="AB4420" i="1"/>
  <c r="AC4419" i="1"/>
  <c r="AD4418" i="1" l="1"/>
  <c r="AF4418" i="1" s="1"/>
  <c r="AE4417" i="1"/>
  <c r="AB4421" i="1"/>
  <c r="AC4420" i="1"/>
  <c r="AE4418" i="1" l="1"/>
  <c r="AD4419" i="1"/>
  <c r="AB4422" i="1"/>
  <c r="AC4421" i="1"/>
  <c r="AE4419" i="1" l="1"/>
  <c r="AF4419" i="1"/>
  <c r="AD4420" i="1"/>
  <c r="AB4423" i="1"/>
  <c r="AC4422" i="1"/>
  <c r="AE4420" i="1" l="1"/>
  <c r="AF4420" i="1"/>
  <c r="AD4421" i="1"/>
  <c r="AB4424" i="1"/>
  <c r="AC4423" i="1"/>
  <c r="AE4421" i="1" l="1"/>
  <c r="AF4421" i="1"/>
  <c r="AB4425" i="1"/>
  <c r="AC4424" i="1"/>
  <c r="AD4422" i="1"/>
  <c r="AE4422" i="1" l="1"/>
  <c r="AF4422" i="1"/>
  <c r="AD4423" i="1"/>
  <c r="AB4426" i="1"/>
  <c r="AC4425" i="1"/>
  <c r="AE4423" i="1" l="1"/>
  <c r="AF4423" i="1"/>
  <c r="AD4424" i="1"/>
  <c r="AF4424" i="1" s="1"/>
  <c r="AB4427" i="1"/>
  <c r="AC4426" i="1"/>
  <c r="AE4424" i="1" l="1"/>
  <c r="AD4425" i="1"/>
  <c r="AB4428" i="1"/>
  <c r="AC4427" i="1"/>
  <c r="AE4425" i="1" l="1"/>
  <c r="AF4425" i="1"/>
  <c r="AD4426" i="1"/>
  <c r="AB4429" i="1"/>
  <c r="AC4428" i="1"/>
  <c r="AE4426" i="1" l="1"/>
  <c r="AF4426" i="1"/>
  <c r="AD4427" i="1"/>
  <c r="AF4427" i="1" s="1"/>
  <c r="AB4430" i="1"/>
  <c r="AC4429" i="1"/>
  <c r="AD4428" i="1" l="1"/>
  <c r="AF4428" i="1" s="1"/>
  <c r="AE4427" i="1"/>
  <c r="AB4431" i="1"/>
  <c r="AC4430" i="1"/>
  <c r="AD4429" i="1" l="1"/>
  <c r="AF4429" i="1" s="1"/>
  <c r="AE4428" i="1"/>
  <c r="AB4432" i="1"/>
  <c r="AC4431" i="1"/>
  <c r="AE4429" i="1" l="1"/>
  <c r="AD4430" i="1"/>
  <c r="AB4433" i="1"/>
  <c r="AC4432" i="1"/>
  <c r="AE4430" i="1" l="1"/>
  <c r="AF4430" i="1"/>
  <c r="AB4434" i="1"/>
  <c r="AC4433" i="1"/>
  <c r="AD4431" i="1"/>
  <c r="AE4431" i="1" l="1"/>
  <c r="AF4431" i="1"/>
  <c r="AB4435" i="1"/>
  <c r="AC4434" i="1"/>
  <c r="AD4432" i="1"/>
  <c r="AE4432" i="1" l="1"/>
  <c r="AF4432" i="1"/>
  <c r="AB4436" i="1"/>
  <c r="AC4435" i="1"/>
  <c r="AD4433" i="1"/>
  <c r="AE4433" i="1" l="1"/>
  <c r="AF4433" i="1"/>
  <c r="AB4437" i="1"/>
  <c r="AC4436" i="1"/>
  <c r="AD4434" i="1"/>
  <c r="AE4434" i="1" l="1"/>
  <c r="AF4434" i="1"/>
  <c r="AD4435" i="1"/>
  <c r="AB4438" i="1"/>
  <c r="AC4437" i="1"/>
  <c r="AE4435" i="1" l="1"/>
  <c r="AF4435" i="1"/>
  <c r="AD4436" i="1"/>
  <c r="AF4436" i="1" s="1"/>
  <c r="AB4439" i="1"/>
  <c r="AC4438" i="1"/>
  <c r="AE4436" i="1" l="1"/>
  <c r="AD4437" i="1"/>
  <c r="AB4440" i="1"/>
  <c r="AC4439" i="1"/>
  <c r="AE4437" i="1" l="1"/>
  <c r="AF4437" i="1"/>
  <c r="AD4438" i="1"/>
  <c r="AB4441" i="1"/>
  <c r="AC4440" i="1"/>
  <c r="AE4438" i="1" l="1"/>
  <c r="AF4438" i="1"/>
  <c r="AD4439" i="1"/>
  <c r="AF4439" i="1" s="1"/>
  <c r="AB4442" i="1"/>
  <c r="AC4441" i="1"/>
  <c r="AE4439" i="1" l="1"/>
  <c r="AD4440" i="1"/>
  <c r="AB4443" i="1"/>
  <c r="AC4442" i="1"/>
  <c r="AE4440" i="1" l="1"/>
  <c r="AF4440" i="1"/>
  <c r="AB4444" i="1"/>
  <c r="AC4443" i="1"/>
  <c r="AD4441" i="1"/>
  <c r="AE4441" i="1" l="1"/>
  <c r="AF4441" i="1"/>
  <c r="AD4442" i="1"/>
  <c r="AB4445" i="1"/>
  <c r="AC4444" i="1"/>
  <c r="AE4442" i="1" l="1"/>
  <c r="AF4442" i="1"/>
  <c r="AD4443" i="1"/>
  <c r="AB4446" i="1"/>
  <c r="AC4445" i="1"/>
  <c r="AE4443" i="1" l="1"/>
  <c r="AF4443" i="1"/>
  <c r="AB4447" i="1"/>
  <c r="AC4446" i="1"/>
  <c r="AD4444" i="1"/>
  <c r="AE4444" i="1" l="1"/>
  <c r="AF4444" i="1"/>
  <c r="AD4445" i="1"/>
  <c r="AB4448" i="1"/>
  <c r="AC4447" i="1"/>
  <c r="AE4445" i="1" l="1"/>
  <c r="AF4445" i="1"/>
  <c r="AD4446" i="1"/>
  <c r="AB4449" i="1"/>
  <c r="AC4448" i="1"/>
  <c r="AE4446" i="1" l="1"/>
  <c r="AF4446" i="1"/>
  <c r="AD4447" i="1"/>
  <c r="AB4450" i="1"/>
  <c r="AC4449" i="1"/>
  <c r="AE4447" i="1" l="1"/>
  <c r="AF4447" i="1"/>
  <c r="AD4448" i="1"/>
  <c r="AB4451" i="1"/>
  <c r="AC4450" i="1"/>
  <c r="AE4448" i="1" l="1"/>
  <c r="AF4448" i="1"/>
  <c r="AB4452" i="1"/>
  <c r="AC4451" i="1"/>
  <c r="AD4449" i="1"/>
  <c r="AE4449" i="1" l="1"/>
  <c r="AF4449" i="1"/>
  <c r="AD4450" i="1"/>
  <c r="AB4453" i="1"/>
  <c r="AC4452" i="1"/>
  <c r="AE4450" i="1" l="1"/>
  <c r="AF4450" i="1"/>
  <c r="AD4451" i="1"/>
  <c r="AF4451" i="1" s="1"/>
  <c r="AB4454" i="1"/>
  <c r="AC4453" i="1"/>
  <c r="AE4451" i="1" l="1"/>
  <c r="AD4452" i="1"/>
  <c r="AB4455" i="1"/>
  <c r="AC4454" i="1"/>
  <c r="AE4452" i="1" l="1"/>
  <c r="AF4452" i="1"/>
  <c r="AD4453" i="1"/>
  <c r="AB4456" i="1"/>
  <c r="AC4455" i="1"/>
  <c r="AE4453" i="1" l="1"/>
  <c r="AF4453" i="1"/>
  <c r="AD4454" i="1"/>
  <c r="AF4454" i="1" s="1"/>
  <c r="AB4457" i="1"/>
  <c r="AC4456" i="1"/>
  <c r="AE4454" i="1" l="1"/>
  <c r="AD4455" i="1"/>
  <c r="AB4458" i="1"/>
  <c r="AC4457" i="1"/>
  <c r="AE4455" i="1" l="1"/>
  <c r="AF4455" i="1"/>
  <c r="AD4456" i="1"/>
  <c r="AB4459" i="1"/>
  <c r="AC4458" i="1"/>
  <c r="AE4456" i="1" l="1"/>
  <c r="AF4456" i="1"/>
  <c r="AD4457" i="1"/>
  <c r="AB4460" i="1"/>
  <c r="AC4459" i="1"/>
  <c r="AE4457" i="1" l="1"/>
  <c r="AF4457" i="1"/>
  <c r="AB4461" i="1"/>
  <c r="AC4460" i="1"/>
  <c r="AD4458" i="1"/>
  <c r="AE4458" i="1" l="1"/>
  <c r="AF4458" i="1"/>
  <c r="AD4459" i="1"/>
  <c r="AB4462" i="1"/>
  <c r="AC4461" i="1"/>
  <c r="AE4459" i="1" l="1"/>
  <c r="AF4459" i="1"/>
  <c r="AD4460" i="1"/>
  <c r="AB4463" i="1"/>
  <c r="AC4462" i="1"/>
  <c r="AE4460" i="1" l="1"/>
  <c r="AF4460" i="1"/>
  <c r="AD4461" i="1"/>
  <c r="AB4464" i="1"/>
  <c r="AC4463" i="1"/>
  <c r="AE4461" i="1" l="1"/>
  <c r="AF4461" i="1"/>
  <c r="AD4462" i="1"/>
  <c r="AF4462" i="1" s="1"/>
  <c r="AB4465" i="1"/>
  <c r="AC4464" i="1"/>
  <c r="AE4462" i="1" l="1"/>
  <c r="AD4463" i="1"/>
  <c r="AB4466" i="1"/>
  <c r="AC4465" i="1"/>
  <c r="AE4463" i="1" l="1"/>
  <c r="AF4463" i="1"/>
  <c r="AD4464" i="1"/>
  <c r="AB4467" i="1"/>
  <c r="AC4466" i="1"/>
  <c r="AE4464" i="1" l="1"/>
  <c r="AF4464" i="1"/>
  <c r="AD4465" i="1"/>
  <c r="AF4465" i="1" s="1"/>
  <c r="AB4468" i="1"/>
  <c r="AC4467" i="1"/>
  <c r="AD4466" i="1" l="1"/>
  <c r="AF4466" i="1" s="1"/>
  <c r="AE4465" i="1"/>
  <c r="AB4469" i="1"/>
  <c r="AC4468" i="1"/>
  <c r="AE4466" i="1" l="1"/>
  <c r="AD4467" i="1"/>
  <c r="AB4470" i="1"/>
  <c r="AC4469" i="1"/>
  <c r="AE4467" i="1" l="1"/>
  <c r="AF4467" i="1"/>
  <c r="AD4468" i="1"/>
  <c r="AB4471" i="1"/>
  <c r="AC4470" i="1"/>
  <c r="AE4468" i="1" l="1"/>
  <c r="AF4468" i="1"/>
  <c r="AD4469" i="1"/>
  <c r="AF4469" i="1" s="1"/>
  <c r="AB4472" i="1"/>
  <c r="AC4471" i="1"/>
  <c r="AE4469" i="1" l="1"/>
  <c r="AD4470" i="1"/>
  <c r="AB4473" i="1"/>
  <c r="AC4472" i="1"/>
  <c r="AE4470" i="1" l="1"/>
  <c r="AF4470" i="1"/>
  <c r="AD4471" i="1"/>
  <c r="AB4474" i="1"/>
  <c r="AC4473" i="1"/>
  <c r="AE4471" i="1" l="1"/>
  <c r="AF4471" i="1"/>
  <c r="AD4472" i="1"/>
  <c r="AF4472" i="1" s="1"/>
  <c r="AB4475" i="1"/>
  <c r="AC4474" i="1"/>
  <c r="AD4473" i="1" l="1"/>
  <c r="AF4473" i="1" s="1"/>
  <c r="AE4472" i="1"/>
  <c r="AB4476" i="1"/>
  <c r="AC4475" i="1"/>
  <c r="AD4474" i="1" l="1"/>
  <c r="AF4474" i="1" s="1"/>
  <c r="AE4473" i="1"/>
  <c r="AB4477" i="1"/>
  <c r="AC4476" i="1"/>
  <c r="AD4475" i="1" l="1"/>
  <c r="AF4475" i="1" s="1"/>
  <c r="AE4474" i="1"/>
  <c r="AB4478" i="1"/>
  <c r="AC4477" i="1"/>
  <c r="AE4475" i="1" l="1"/>
  <c r="AD4476" i="1"/>
  <c r="AB4479" i="1"/>
  <c r="AC4478" i="1"/>
  <c r="AE4476" i="1" l="1"/>
  <c r="AF4476" i="1"/>
  <c r="AD4477" i="1"/>
  <c r="AB4480" i="1"/>
  <c r="AC4479" i="1"/>
  <c r="AE4477" i="1" l="1"/>
  <c r="AF4477" i="1"/>
  <c r="AD4478" i="1"/>
  <c r="AF4478" i="1" s="1"/>
  <c r="AB4481" i="1"/>
  <c r="AC4480" i="1"/>
  <c r="AE4478" i="1" l="1"/>
  <c r="AD4479" i="1"/>
  <c r="AB4482" i="1"/>
  <c r="AC4481" i="1"/>
  <c r="AE4479" i="1" l="1"/>
  <c r="AF4479" i="1"/>
  <c r="AD4480" i="1"/>
  <c r="AB4483" i="1"/>
  <c r="AC4482" i="1"/>
  <c r="AE4480" i="1" l="1"/>
  <c r="AF4480" i="1"/>
  <c r="AD4481" i="1"/>
  <c r="AF4481" i="1" s="1"/>
  <c r="AB4484" i="1"/>
  <c r="AC4483" i="1"/>
  <c r="AE4481" i="1" l="1"/>
  <c r="AD4482" i="1"/>
  <c r="AB4485" i="1"/>
  <c r="AC4484" i="1"/>
  <c r="AE4482" i="1" l="1"/>
  <c r="AF4482" i="1"/>
  <c r="AD4483" i="1"/>
  <c r="AB4486" i="1"/>
  <c r="AC4485" i="1"/>
  <c r="AE4483" i="1" l="1"/>
  <c r="AF4483" i="1"/>
  <c r="AD4484" i="1"/>
  <c r="AF4484" i="1" s="1"/>
  <c r="AB4487" i="1"/>
  <c r="AC4486" i="1"/>
  <c r="AD4485" i="1" l="1"/>
  <c r="AF4485" i="1" s="1"/>
  <c r="AE4484" i="1"/>
  <c r="AB4488" i="1"/>
  <c r="AC4487" i="1"/>
  <c r="AD4486" i="1" l="1"/>
  <c r="AF4486" i="1" s="1"/>
  <c r="AE4485" i="1"/>
  <c r="AB4489" i="1"/>
  <c r="AC4488" i="1"/>
  <c r="AD4487" i="1" l="1"/>
  <c r="AF4487" i="1" s="1"/>
  <c r="AE4486" i="1"/>
  <c r="AB4490" i="1"/>
  <c r="AC4489" i="1"/>
  <c r="AD4488" i="1" l="1"/>
  <c r="AF4488" i="1" s="1"/>
  <c r="AE4487" i="1"/>
  <c r="AB4491" i="1"/>
  <c r="AC4490" i="1"/>
  <c r="AD4489" i="1" l="1"/>
  <c r="AF4489" i="1" s="1"/>
  <c r="AE4488" i="1"/>
  <c r="AB4492" i="1"/>
  <c r="AC4491" i="1"/>
  <c r="AD4490" i="1" l="1"/>
  <c r="AF4490" i="1" s="1"/>
  <c r="AE4489" i="1"/>
  <c r="AB4493" i="1"/>
  <c r="AC4492" i="1"/>
  <c r="AE4490" i="1" l="1"/>
  <c r="AD4491" i="1"/>
  <c r="AB4494" i="1"/>
  <c r="AC4493" i="1"/>
  <c r="AE4491" i="1" l="1"/>
  <c r="AF4491" i="1"/>
  <c r="AD4492" i="1"/>
  <c r="AB4495" i="1"/>
  <c r="AC4494" i="1"/>
  <c r="AE4492" i="1" l="1"/>
  <c r="AF4492" i="1"/>
  <c r="AD4493" i="1"/>
  <c r="AB4496" i="1"/>
  <c r="AC4495" i="1"/>
  <c r="AE4493" i="1" l="1"/>
  <c r="AF4493" i="1"/>
  <c r="AB4497" i="1"/>
  <c r="AC4496" i="1"/>
  <c r="AD4494" i="1"/>
  <c r="AE4494" i="1" l="1"/>
  <c r="AF4494" i="1"/>
  <c r="AD4495" i="1"/>
  <c r="AB4498" i="1"/>
  <c r="AC4497" i="1"/>
  <c r="AE4495" i="1" l="1"/>
  <c r="AF4495" i="1"/>
  <c r="AD4496" i="1"/>
  <c r="AF4496" i="1" s="1"/>
  <c r="AB4499" i="1"/>
  <c r="AC4498" i="1"/>
  <c r="AD4497" i="1" l="1"/>
  <c r="AF4497" i="1" s="1"/>
  <c r="AE4496" i="1"/>
  <c r="AB4500" i="1"/>
  <c r="AC4499" i="1"/>
  <c r="AD4498" i="1" l="1"/>
  <c r="AF4498" i="1" s="1"/>
  <c r="AE4497" i="1"/>
  <c r="AB4501" i="1"/>
  <c r="AC4500" i="1"/>
  <c r="AD4499" i="1" l="1"/>
  <c r="AF4499" i="1" s="1"/>
  <c r="AE4498" i="1"/>
  <c r="AB4502" i="1"/>
  <c r="AC4501" i="1"/>
  <c r="AD4500" i="1" l="1"/>
  <c r="AF4500" i="1" s="1"/>
  <c r="AE4499" i="1"/>
  <c r="AB4503" i="1"/>
  <c r="AC4502" i="1"/>
  <c r="AE4500" i="1" l="1"/>
  <c r="AD4501" i="1"/>
  <c r="AB4504" i="1"/>
  <c r="AC4503" i="1"/>
  <c r="AE4501" i="1" l="1"/>
  <c r="AF4501" i="1"/>
  <c r="AB4505" i="1"/>
  <c r="AC4504" i="1"/>
  <c r="AD4502" i="1"/>
  <c r="AE4502" i="1" l="1"/>
  <c r="AF4502" i="1"/>
  <c r="AB4506" i="1"/>
  <c r="AC4505" i="1"/>
  <c r="AD4503" i="1"/>
  <c r="AE4503" i="1" l="1"/>
  <c r="AF4503" i="1"/>
  <c r="AD4504" i="1"/>
  <c r="AB4507" i="1"/>
  <c r="AC4506" i="1"/>
  <c r="AE4504" i="1" l="1"/>
  <c r="AF4504" i="1"/>
  <c r="AD4505" i="1"/>
  <c r="AF4505" i="1" s="1"/>
  <c r="AB4508" i="1"/>
  <c r="AC4507" i="1"/>
  <c r="AE4505" i="1" l="1"/>
  <c r="AD4506" i="1"/>
  <c r="AB4509" i="1"/>
  <c r="AC4508" i="1"/>
  <c r="AE4506" i="1" l="1"/>
  <c r="AF4506" i="1"/>
  <c r="AD4507" i="1"/>
  <c r="AB4510" i="1"/>
  <c r="AC4509" i="1"/>
  <c r="AE4507" i="1" l="1"/>
  <c r="AF4507" i="1"/>
  <c r="AD4508" i="1"/>
  <c r="AF4508" i="1" s="1"/>
  <c r="AB4511" i="1"/>
  <c r="AC4510" i="1"/>
  <c r="AD4509" i="1" l="1"/>
  <c r="AF4509" i="1" s="1"/>
  <c r="AE4508" i="1"/>
  <c r="AB4512" i="1"/>
  <c r="AC4511" i="1"/>
  <c r="AD4510" i="1" l="1"/>
  <c r="AF4510" i="1" s="1"/>
  <c r="AE4509" i="1"/>
  <c r="AB4513" i="1"/>
  <c r="AC4512" i="1"/>
  <c r="AD4511" i="1" l="1"/>
  <c r="AF4511" i="1" s="1"/>
  <c r="AE4510" i="1"/>
  <c r="AB4514" i="1"/>
  <c r="AC4513" i="1"/>
  <c r="AD4512" i="1" l="1"/>
  <c r="AF4512" i="1" s="1"/>
  <c r="AE4511" i="1"/>
  <c r="AB4515" i="1"/>
  <c r="AC4514" i="1"/>
  <c r="AE4512" i="1" l="1"/>
  <c r="AD4513" i="1"/>
  <c r="AB4516" i="1"/>
  <c r="AC4515" i="1"/>
  <c r="AE4513" i="1" l="1"/>
  <c r="AF4513" i="1"/>
  <c r="AD4514" i="1"/>
  <c r="AB4517" i="1"/>
  <c r="AC4516" i="1"/>
  <c r="AE4514" i="1" l="1"/>
  <c r="AF4514" i="1"/>
  <c r="AD4515" i="1"/>
  <c r="AF4515" i="1" s="1"/>
  <c r="AB4518" i="1"/>
  <c r="AC4517" i="1"/>
  <c r="AE4515" i="1" l="1"/>
  <c r="AD4516" i="1"/>
  <c r="AB4519" i="1"/>
  <c r="AC4518" i="1"/>
  <c r="AE4516" i="1" l="1"/>
  <c r="AF4516" i="1"/>
  <c r="AD4517" i="1"/>
  <c r="AB4520" i="1"/>
  <c r="AC4519" i="1"/>
  <c r="AE4517" i="1" l="1"/>
  <c r="AF4517" i="1"/>
  <c r="AD4518" i="1"/>
  <c r="AB4521" i="1"/>
  <c r="AC4520" i="1"/>
  <c r="AE4518" i="1" l="1"/>
  <c r="AF4518" i="1"/>
  <c r="AD4519" i="1"/>
  <c r="AB4522" i="1"/>
  <c r="AC4521" i="1"/>
  <c r="AE4519" i="1" l="1"/>
  <c r="AF4519" i="1"/>
  <c r="AD4520" i="1"/>
  <c r="AB4523" i="1"/>
  <c r="AC4522" i="1"/>
  <c r="AE4520" i="1" l="1"/>
  <c r="AF4520" i="1"/>
  <c r="AD4521" i="1"/>
  <c r="AB4524" i="1"/>
  <c r="AC4523" i="1"/>
  <c r="AE4521" i="1" l="1"/>
  <c r="AF4521" i="1"/>
  <c r="AD4522" i="1"/>
  <c r="AF4522" i="1" s="1"/>
  <c r="AB4525" i="1"/>
  <c r="AC4524" i="1"/>
  <c r="AD4523" i="1" l="1"/>
  <c r="AF4523" i="1" s="1"/>
  <c r="AE4522" i="1"/>
  <c r="AB4526" i="1"/>
  <c r="AC4525" i="1"/>
  <c r="AD4524" i="1" l="1"/>
  <c r="AF4524" i="1" s="1"/>
  <c r="AE4523" i="1"/>
  <c r="AB4527" i="1"/>
  <c r="AC4526" i="1"/>
  <c r="AE4524" i="1" l="1"/>
  <c r="AD4525" i="1"/>
  <c r="AB4528" i="1"/>
  <c r="AC4527" i="1"/>
  <c r="AE4525" i="1" l="1"/>
  <c r="AF4525" i="1"/>
  <c r="AD4526" i="1"/>
  <c r="AB4529" i="1"/>
  <c r="AC4528" i="1"/>
  <c r="AE4526" i="1" l="1"/>
  <c r="AF4526" i="1"/>
  <c r="AD4527" i="1"/>
  <c r="AB4530" i="1"/>
  <c r="AC4529" i="1"/>
  <c r="AE4527" i="1" l="1"/>
  <c r="AF4527" i="1"/>
  <c r="AB4531" i="1"/>
  <c r="AC4530" i="1"/>
  <c r="AD4528" i="1"/>
  <c r="AE4528" i="1" l="1"/>
  <c r="AF4528" i="1"/>
  <c r="AD4529" i="1"/>
  <c r="AB4532" i="1"/>
  <c r="AC4531" i="1"/>
  <c r="AE4529" i="1" l="1"/>
  <c r="AF4529" i="1"/>
  <c r="AD4530" i="1"/>
  <c r="AB4533" i="1"/>
  <c r="AC4532" i="1"/>
  <c r="AE4530" i="1" l="1"/>
  <c r="AF4530" i="1"/>
  <c r="AD4531" i="1"/>
  <c r="AB4534" i="1"/>
  <c r="AC4533" i="1"/>
  <c r="AE4531" i="1" l="1"/>
  <c r="AF4531" i="1"/>
  <c r="AD4532" i="1"/>
  <c r="AF4532" i="1" s="1"/>
  <c r="AB4535" i="1"/>
  <c r="AC4534" i="1"/>
  <c r="AE4532" i="1" l="1"/>
  <c r="AD4533" i="1"/>
  <c r="AB4536" i="1"/>
  <c r="AC4535" i="1"/>
  <c r="AE4533" i="1" l="1"/>
  <c r="AF4533" i="1"/>
  <c r="AD4534" i="1"/>
  <c r="AB4537" i="1"/>
  <c r="AC4536" i="1"/>
  <c r="AE4534" i="1" l="1"/>
  <c r="AF4534" i="1"/>
  <c r="AD4535" i="1"/>
  <c r="AF4535" i="1" s="1"/>
  <c r="AB4538" i="1"/>
  <c r="AC4537" i="1"/>
  <c r="AD4536" i="1" l="1"/>
  <c r="AF4536" i="1" s="1"/>
  <c r="AE4535" i="1"/>
  <c r="AB4539" i="1"/>
  <c r="AC4538" i="1"/>
  <c r="AE4536" i="1" l="1"/>
  <c r="AD4537" i="1"/>
  <c r="AB4540" i="1"/>
  <c r="AC4539" i="1"/>
  <c r="AE4537" i="1" l="1"/>
  <c r="AF4537" i="1"/>
  <c r="AB4541" i="1"/>
  <c r="AC4540" i="1"/>
  <c r="AD4538" i="1"/>
  <c r="AE4538" i="1" l="1"/>
  <c r="AF4538" i="1"/>
  <c r="AB4542" i="1"/>
  <c r="AC4541" i="1"/>
  <c r="AD4539" i="1"/>
  <c r="AE4539" i="1" l="1"/>
  <c r="AF4539" i="1"/>
  <c r="AD4540" i="1"/>
  <c r="AB4543" i="1"/>
  <c r="AC4542" i="1"/>
  <c r="AE4540" i="1" l="1"/>
  <c r="AF4540" i="1"/>
  <c r="AD4541" i="1"/>
  <c r="AB4544" i="1"/>
  <c r="AC4543" i="1"/>
  <c r="AE4541" i="1" l="1"/>
  <c r="AF4541" i="1"/>
  <c r="AB4545" i="1"/>
  <c r="AC4544" i="1"/>
  <c r="AD4542" i="1"/>
  <c r="AE4542" i="1" l="1"/>
  <c r="AF4542" i="1"/>
  <c r="AD4543" i="1"/>
  <c r="AB4546" i="1"/>
  <c r="AC4545" i="1"/>
  <c r="AE4543" i="1" l="1"/>
  <c r="AF4543" i="1"/>
  <c r="AD4544" i="1"/>
  <c r="AF4544" i="1" s="1"/>
  <c r="AB4547" i="1"/>
  <c r="AC4546" i="1"/>
  <c r="AD4545" i="1" l="1"/>
  <c r="AF4545" i="1" s="1"/>
  <c r="AE4544" i="1"/>
  <c r="AB4548" i="1"/>
  <c r="AC4547" i="1"/>
  <c r="AD4546" i="1" l="1"/>
  <c r="AF4546" i="1" s="1"/>
  <c r="AE4545" i="1"/>
  <c r="AB4549" i="1"/>
  <c r="AC4548" i="1"/>
  <c r="AD4547" i="1" l="1"/>
  <c r="AF4547" i="1" s="1"/>
  <c r="AE4546" i="1"/>
  <c r="AB4550" i="1"/>
  <c r="AC4549" i="1"/>
  <c r="AE4547" i="1" l="1"/>
  <c r="AD4548" i="1"/>
  <c r="AB4551" i="1"/>
  <c r="AC4550" i="1"/>
  <c r="AE4548" i="1" l="1"/>
  <c r="AF4548" i="1"/>
  <c r="AD4549" i="1"/>
  <c r="AB4552" i="1"/>
  <c r="AC4551" i="1"/>
  <c r="AE4549" i="1" l="1"/>
  <c r="AF4549" i="1"/>
  <c r="AD4550" i="1"/>
  <c r="AB4553" i="1"/>
  <c r="AC4552" i="1"/>
  <c r="AE4550" i="1" l="1"/>
  <c r="AF4550" i="1"/>
  <c r="AB4554" i="1"/>
  <c r="AC4553" i="1"/>
  <c r="AD4551" i="1"/>
  <c r="AE4551" i="1" l="1"/>
  <c r="AF4551" i="1"/>
  <c r="AD4552" i="1"/>
  <c r="AB4555" i="1"/>
  <c r="AC4554" i="1"/>
  <c r="AE4552" i="1" l="1"/>
  <c r="AF4552" i="1"/>
  <c r="AD4553" i="1"/>
  <c r="AB4556" i="1"/>
  <c r="AC4555" i="1"/>
  <c r="AE4553" i="1" l="1"/>
  <c r="AF4553" i="1"/>
  <c r="AB4557" i="1"/>
  <c r="AC4556" i="1"/>
  <c r="AD4554" i="1"/>
  <c r="AE4554" i="1" l="1"/>
  <c r="AF4554" i="1"/>
  <c r="AD4555" i="1"/>
  <c r="AB4558" i="1"/>
  <c r="AC4557" i="1"/>
  <c r="AE4555" i="1" l="1"/>
  <c r="AF4555" i="1"/>
  <c r="AD4556" i="1"/>
  <c r="AB4559" i="1"/>
  <c r="AC4558" i="1"/>
  <c r="AE4556" i="1" l="1"/>
  <c r="AF4556" i="1"/>
  <c r="AB4560" i="1"/>
  <c r="AC4559" i="1"/>
  <c r="AD4557" i="1"/>
  <c r="AE4557" i="1" l="1"/>
  <c r="AF4557" i="1"/>
  <c r="AD4558" i="1"/>
  <c r="AB4561" i="1"/>
  <c r="AC4560" i="1"/>
  <c r="AE4558" i="1" l="1"/>
  <c r="AF4558" i="1"/>
  <c r="AD4559" i="1"/>
  <c r="AB4562" i="1"/>
  <c r="AC4561" i="1"/>
  <c r="AE4559" i="1" l="1"/>
  <c r="AF4559" i="1"/>
  <c r="AB4563" i="1"/>
  <c r="AC4562" i="1"/>
  <c r="AD4560" i="1"/>
  <c r="AE4560" i="1" l="1"/>
  <c r="AF4560" i="1"/>
  <c r="AD4561" i="1"/>
  <c r="AB4564" i="1"/>
  <c r="AC4563" i="1"/>
  <c r="AE4561" i="1" l="1"/>
  <c r="AF4561" i="1"/>
  <c r="AD4562" i="1"/>
  <c r="AF4562" i="1" s="1"/>
  <c r="AB4565" i="1"/>
  <c r="AC4564" i="1"/>
  <c r="AE4562" i="1" l="1"/>
  <c r="AD4563" i="1"/>
  <c r="AB4566" i="1"/>
  <c r="AC4565" i="1"/>
  <c r="AE4563" i="1" l="1"/>
  <c r="AF4563" i="1"/>
  <c r="AD4564" i="1"/>
  <c r="AB4567" i="1"/>
  <c r="AC4566" i="1"/>
  <c r="AE4564" i="1" l="1"/>
  <c r="AF4564" i="1"/>
  <c r="AD4565" i="1"/>
  <c r="AB4568" i="1"/>
  <c r="AC4567" i="1"/>
  <c r="AE4565" i="1" l="1"/>
  <c r="AF4565" i="1"/>
  <c r="AB4569" i="1"/>
  <c r="AC4568" i="1"/>
  <c r="AD4566" i="1"/>
  <c r="AE4566" i="1" l="1"/>
  <c r="AF4566" i="1"/>
  <c r="AD4567" i="1"/>
  <c r="AB4570" i="1"/>
  <c r="AC4569" i="1"/>
  <c r="AE4567" i="1" l="1"/>
  <c r="AF4567" i="1"/>
  <c r="AD4568" i="1"/>
  <c r="AF4568" i="1" s="1"/>
  <c r="AB4571" i="1"/>
  <c r="AC4570" i="1"/>
  <c r="AE4568" i="1" l="1"/>
  <c r="AD4569" i="1"/>
  <c r="AB4572" i="1"/>
  <c r="AC4571" i="1"/>
  <c r="AE4569" i="1" l="1"/>
  <c r="AF4569" i="1"/>
  <c r="AD4570" i="1"/>
  <c r="AB4573" i="1"/>
  <c r="AC4572" i="1"/>
  <c r="AE4570" i="1" l="1"/>
  <c r="AF4570" i="1"/>
  <c r="AD4571" i="1"/>
  <c r="AF4571" i="1" s="1"/>
  <c r="AB4574" i="1"/>
  <c r="AC4573" i="1"/>
  <c r="AD4572" i="1" l="1"/>
  <c r="AF4572" i="1" s="1"/>
  <c r="AE4571" i="1"/>
  <c r="AB4575" i="1"/>
  <c r="AC4574" i="1"/>
  <c r="AD4573" i="1" l="1"/>
  <c r="AF4573" i="1" s="1"/>
  <c r="AE4572" i="1"/>
  <c r="AB4576" i="1"/>
  <c r="AC4575" i="1"/>
  <c r="AE4573" i="1" l="1"/>
  <c r="AD4574" i="1"/>
  <c r="AB4577" i="1"/>
  <c r="AC4576" i="1"/>
  <c r="AE4574" i="1" l="1"/>
  <c r="AF4574" i="1"/>
  <c r="AD4575" i="1"/>
  <c r="AB4578" i="1"/>
  <c r="AC4577" i="1"/>
  <c r="AE4575" i="1" l="1"/>
  <c r="AF4575" i="1"/>
  <c r="AD4576" i="1"/>
  <c r="AF4576" i="1" s="1"/>
  <c r="AB4579" i="1"/>
  <c r="AC4578" i="1"/>
  <c r="AD4577" i="1" l="1"/>
  <c r="AF4577" i="1" s="1"/>
  <c r="AE4576" i="1"/>
  <c r="AB4580" i="1"/>
  <c r="AC4579" i="1"/>
  <c r="AD4578" i="1" l="1"/>
  <c r="AF4578" i="1" s="1"/>
  <c r="AE4577" i="1"/>
  <c r="AB4581" i="1"/>
  <c r="AC4580" i="1"/>
  <c r="AD4579" i="1" l="1"/>
  <c r="AF4579" i="1" s="1"/>
  <c r="AE4578" i="1"/>
  <c r="AB4582" i="1"/>
  <c r="AC4581" i="1"/>
  <c r="AE4579" i="1" l="1"/>
  <c r="AD4580" i="1"/>
  <c r="AB4583" i="1"/>
  <c r="AC4582" i="1"/>
  <c r="AE4580" i="1" l="1"/>
  <c r="AF4580" i="1"/>
  <c r="AB4584" i="1"/>
  <c r="AC4583" i="1"/>
  <c r="AD4581" i="1"/>
  <c r="AE4581" i="1" l="1"/>
  <c r="AF4581" i="1"/>
  <c r="AD4582" i="1"/>
  <c r="AB4585" i="1"/>
  <c r="AC4584" i="1"/>
  <c r="AE4582" i="1" l="1"/>
  <c r="AF4582" i="1"/>
  <c r="AD4583" i="1"/>
  <c r="AF4583" i="1" s="1"/>
  <c r="AB4586" i="1"/>
  <c r="AC4585" i="1"/>
  <c r="AD4584" i="1" l="1"/>
  <c r="AF4584" i="1" s="1"/>
  <c r="AE4583" i="1"/>
  <c r="AB4587" i="1"/>
  <c r="AC4586" i="1"/>
  <c r="AD4585" i="1" l="1"/>
  <c r="AF4585" i="1" s="1"/>
  <c r="AE4584" i="1"/>
  <c r="AB4588" i="1"/>
  <c r="AC4587" i="1"/>
  <c r="AE4585" i="1" l="1"/>
  <c r="AD4586" i="1"/>
  <c r="AB4589" i="1"/>
  <c r="AC4588" i="1"/>
  <c r="AE4586" i="1" l="1"/>
  <c r="AF4586" i="1"/>
  <c r="AB4590" i="1"/>
  <c r="AC4589" i="1"/>
  <c r="AD4587" i="1"/>
  <c r="AE4587" i="1" l="1"/>
  <c r="AF4587" i="1"/>
  <c r="AB4591" i="1"/>
  <c r="AC4590" i="1"/>
  <c r="AD4588" i="1"/>
  <c r="AE4588" i="1" l="1"/>
  <c r="AF4588" i="1"/>
  <c r="AD4589" i="1"/>
  <c r="AB4592" i="1"/>
  <c r="AC4591" i="1"/>
  <c r="AE4589" i="1" l="1"/>
  <c r="AF4589" i="1"/>
  <c r="AD4590" i="1"/>
  <c r="AF4590" i="1" s="1"/>
  <c r="AB4593" i="1"/>
  <c r="AC4592" i="1"/>
  <c r="AE4590" i="1" l="1"/>
  <c r="AD4591" i="1"/>
  <c r="AB4594" i="1"/>
  <c r="AC4593" i="1"/>
  <c r="AE4591" i="1" l="1"/>
  <c r="AF4591" i="1"/>
  <c r="AB4595" i="1"/>
  <c r="AC4594" i="1"/>
  <c r="AD4592" i="1"/>
  <c r="AE4592" i="1" l="1"/>
  <c r="AF4592" i="1"/>
  <c r="AD4593" i="1"/>
  <c r="AB4596" i="1"/>
  <c r="AC4595" i="1"/>
  <c r="AE4593" i="1" l="1"/>
  <c r="AF4593" i="1"/>
  <c r="AD4594" i="1"/>
  <c r="AB4597" i="1"/>
  <c r="AC4596" i="1"/>
  <c r="AE4594" i="1" l="1"/>
  <c r="AF4594" i="1"/>
  <c r="AD4595" i="1"/>
  <c r="AB4598" i="1"/>
  <c r="AC4597" i="1"/>
  <c r="AE4595" i="1" l="1"/>
  <c r="AF4595" i="1"/>
  <c r="AD4596" i="1"/>
  <c r="AF4596" i="1" s="1"/>
  <c r="AB4599" i="1"/>
  <c r="AC4598" i="1"/>
  <c r="AD4597" i="1" l="1"/>
  <c r="AF4597" i="1" s="1"/>
  <c r="AE4596" i="1"/>
  <c r="AB4600" i="1"/>
  <c r="AC4599" i="1"/>
  <c r="AD4598" i="1" l="1"/>
  <c r="AF4598" i="1" s="1"/>
  <c r="AE4597" i="1"/>
  <c r="AB4601" i="1"/>
  <c r="AC4600" i="1"/>
  <c r="AE4598" i="1" l="1"/>
  <c r="AD4599" i="1"/>
  <c r="AB4602" i="1"/>
  <c r="AC4601" i="1"/>
  <c r="AE4599" i="1" l="1"/>
  <c r="AF4599" i="1"/>
  <c r="AB4603" i="1"/>
  <c r="AC4602" i="1"/>
  <c r="AD4600" i="1"/>
  <c r="AE4600" i="1" l="1"/>
  <c r="AF4600" i="1"/>
  <c r="AD4601" i="1"/>
  <c r="AB4604" i="1"/>
  <c r="AC4603" i="1"/>
  <c r="AE4601" i="1" l="1"/>
  <c r="AF4601" i="1"/>
  <c r="AD4602" i="1"/>
  <c r="AB4605" i="1"/>
  <c r="AC4604" i="1"/>
  <c r="AE4602" i="1" l="1"/>
  <c r="AF4602" i="1"/>
  <c r="AB4606" i="1"/>
  <c r="AC4605" i="1"/>
  <c r="AD4603" i="1"/>
  <c r="AE4603" i="1" l="1"/>
  <c r="AF4603" i="1"/>
  <c r="AB4607" i="1"/>
  <c r="AC4606" i="1"/>
  <c r="AD4604" i="1"/>
  <c r="AE4604" i="1" l="1"/>
  <c r="AF4604" i="1"/>
  <c r="AB4608" i="1"/>
  <c r="AC4607" i="1"/>
  <c r="AD4605" i="1"/>
  <c r="AE4605" i="1" l="1"/>
  <c r="AF4605" i="1"/>
  <c r="AB4609" i="1"/>
  <c r="AC4608" i="1"/>
  <c r="AD4606" i="1"/>
  <c r="AE4606" i="1" l="1"/>
  <c r="AF4606" i="1"/>
  <c r="AD4607" i="1"/>
  <c r="AB4610" i="1"/>
  <c r="AC4609" i="1"/>
  <c r="AE4607" i="1" l="1"/>
  <c r="AF4607" i="1"/>
  <c r="AD4608" i="1"/>
  <c r="AF4608" i="1" s="1"/>
  <c r="AB4611" i="1"/>
  <c r="AC4610" i="1"/>
  <c r="AE4608" i="1" l="1"/>
  <c r="AD4609" i="1"/>
  <c r="AB4612" i="1"/>
  <c r="AC4611" i="1"/>
  <c r="AE4609" i="1" l="1"/>
  <c r="AF4609" i="1"/>
  <c r="AD4610" i="1"/>
  <c r="AB4613" i="1"/>
  <c r="AC4612" i="1"/>
  <c r="AE4610" i="1" l="1"/>
  <c r="AF4610" i="1"/>
  <c r="AD4611" i="1"/>
  <c r="AF4611" i="1" s="1"/>
  <c r="AB4614" i="1"/>
  <c r="AC4613" i="1"/>
  <c r="AE4611" i="1" l="1"/>
  <c r="AD4612" i="1"/>
  <c r="AB4615" i="1"/>
  <c r="AC4614" i="1"/>
  <c r="AE4612" i="1" l="1"/>
  <c r="AF4612" i="1"/>
  <c r="AD4613" i="1"/>
  <c r="AB4616" i="1"/>
  <c r="AC4615" i="1"/>
  <c r="AE4613" i="1" l="1"/>
  <c r="AF4613" i="1"/>
  <c r="AD4614" i="1"/>
  <c r="AB4617" i="1"/>
  <c r="AC4616" i="1"/>
  <c r="AE4614" i="1" l="1"/>
  <c r="AF4614" i="1"/>
  <c r="AD4615" i="1"/>
  <c r="AB4618" i="1"/>
  <c r="AC4617" i="1"/>
  <c r="AE4615" i="1" l="1"/>
  <c r="AF4615" i="1"/>
  <c r="AD4616" i="1"/>
  <c r="AF4616" i="1" s="1"/>
  <c r="AB4619" i="1"/>
  <c r="AC4618" i="1"/>
  <c r="AD4617" i="1" l="1"/>
  <c r="AF4617" i="1" s="1"/>
  <c r="AE4616" i="1"/>
  <c r="AB4620" i="1"/>
  <c r="AC4619" i="1"/>
  <c r="AE4617" i="1" l="1"/>
  <c r="AD4618" i="1"/>
  <c r="AB4621" i="1"/>
  <c r="AC4620" i="1"/>
  <c r="AE4618" i="1" l="1"/>
  <c r="AF4618" i="1"/>
  <c r="AB4622" i="1"/>
  <c r="AC4621" i="1"/>
  <c r="AD4619" i="1"/>
  <c r="AE4619" i="1" l="1"/>
  <c r="AF4619" i="1"/>
  <c r="AB4623" i="1"/>
  <c r="AC4622" i="1"/>
  <c r="AD4620" i="1"/>
  <c r="AE4620" i="1" l="1"/>
  <c r="AF4620" i="1"/>
  <c r="AB4624" i="1"/>
  <c r="AC4623" i="1"/>
  <c r="AD4621" i="1"/>
  <c r="AE4621" i="1" l="1"/>
  <c r="AF4621" i="1"/>
  <c r="AD4622" i="1"/>
  <c r="AB4625" i="1"/>
  <c r="AC4624" i="1"/>
  <c r="AE4622" i="1" l="1"/>
  <c r="AF4622" i="1"/>
  <c r="AD4623" i="1"/>
  <c r="AB4626" i="1"/>
  <c r="AC4625" i="1"/>
  <c r="AE4623" i="1" l="1"/>
  <c r="AF4623" i="1"/>
  <c r="AB4627" i="1"/>
  <c r="AC4626" i="1"/>
  <c r="AD4624" i="1"/>
  <c r="AE4624" i="1" l="1"/>
  <c r="AF4624" i="1"/>
  <c r="AD4625" i="1"/>
  <c r="AB4628" i="1"/>
  <c r="AC4627" i="1"/>
  <c r="AE4625" i="1" l="1"/>
  <c r="AF4625" i="1"/>
  <c r="AD4626" i="1"/>
  <c r="AB4629" i="1"/>
  <c r="AC4628" i="1"/>
  <c r="AE4626" i="1" l="1"/>
  <c r="AF4626" i="1"/>
  <c r="AB4630" i="1"/>
  <c r="AC4629" i="1"/>
  <c r="AD4627" i="1"/>
  <c r="AE4627" i="1" l="1"/>
  <c r="AF4627" i="1"/>
  <c r="AD4628" i="1"/>
  <c r="AB4631" i="1"/>
  <c r="AC4630" i="1"/>
  <c r="AE4628" i="1" l="1"/>
  <c r="AF4628" i="1"/>
  <c r="AD4629" i="1"/>
  <c r="AB4632" i="1"/>
  <c r="AC4631" i="1"/>
  <c r="AE4629" i="1" l="1"/>
  <c r="AF4629" i="1"/>
  <c r="AB4633" i="1"/>
  <c r="AC4632" i="1"/>
  <c r="AD4630" i="1"/>
  <c r="AE4630" i="1" l="1"/>
  <c r="AF4630" i="1"/>
  <c r="AB4634" i="1"/>
  <c r="AC4633" i="1"/>
  <c r="AD4631" i="1"/>
  <c r="AE4631" i="1" l="1"/>
  <c r="AF4631" i="1"/>
  <c r="AD4632" i="1"/>
  <c r="AB4635" i="1"/>
  <c r="AC4634" i="1"/>
  <c r="AE4632" i="1" l="1"/>
  <c r="AF4632" i="1"/>
  <c r="AD4633" i="1"/>
  <c r="AB4636" i="1"/>
  <c r="AC4635" i="1"/>
  <c r="AE4633" i="1" l="1"/>
  <c r="AF4633" i="1"/>
  <c r="AD4634" i="1"/>
  <c r="AB4637" i="1"/>
  <c r="AC4636" i="1"/>
  <c r="AE4634" i="1" l="1"/>
  <c r="AF4634" i="1"/>
  <c r="AD4635" i="1"/>
  <c r="AB4638" i="1"/>
  <c r="AC4637" i="1"/>
  <c r="AE4635" i="1" l="1"/>
  <c r="AF4635" i="1"/>
  <c r="AB4639" i="1"/>
  <c r="AC4638" i="1"/>
  <c r="AD4636" i="1"/>
  <c r="AE4636" i="1" l="1"/>
  <c r="AF4636" i="1"/>
  <c r="AD4637" i="1"/>
  <c r="AB4640" i="1"/>
  <c r="AC4639" i="1"/>
  <c r="AE4637" i="1" l="1"/>
  <c r="AF4637" i="1"/>
  <c r="AD4638" i="1"/>
  <c r="AF4638" i="1" s="1"/>
  <c r="AB4641" i="1"/>
  <c r="AC4640" i="1"/>
  <c r="AE4638" i="1" l="1"/>
  <c r="AD4639" i="1"/>
  <c r="AB4642" i="1"/>
  <c r="AC4641" i="1"/>
  <c r="AE4639" i="1" l="1"/>
  <c r="AF4639" i="1"/>
  <c r="AD4640" i="1"/>
  <c r="AB4643" i="1"/>
  <c r="AC4642" i="1"/>
  <c r="AE4640" i="1" l="1"/>
  <c r="AF4640" i="1"/>
  <c r="AD4641" i="1"/>
  <c r="AB4644" i="1"/>
  <c r="AC4643" i="1"/>
  <c r="AE4641" i="1" l="1"/>
  <c r="AF4641" i="1"/>
  <c r="AB4645" i="1"/>
  <c r="AC4644" i="1"/>
  <c r="AD4642" i="1"/>
  <c r="AE4642" i="1" l="1"/>
  <c r="AF4642" i="1"/>
  <c r="AB4646" i="1"/>
  <c r="AC4645" i="1"/>
  <c r="AD4643" i="1"/>
  <c r="AE4643" i="1" l="1"/>
  <c r="AF4643" i="1"/>
  <c r="AD4644" i="1"/>
  <c r="AB4647" i="1"/>
  <c r="AC4646" i="1"/>
  <c r="AE4644" i="1" l="1"/>
  <c r="AF4644" i="1"/>
  <c r="AD4645" i="1"/>
  <c r="AB4648" i="1"/>
  <c r="AC4647" i="1"/>
  <c r="AE4645" i="1" l="1"/>
  <c r="AF4645" i="1"/>
  <c r="AD4646" i="1"/>
  <c r="AB4649" i="1"/>
  <c r="AC4648" i="1"/>
  <c r="AE4646" i="1" l="1"/>
  <c r="AF4646" i="1"/>
  <c r="AD4647" i="1"/>
  <c r="AF4647" i="1" s="1"/>
  <c r="AB4650" i="1"/>
  <c r="AC4649" i="1"/>
  <c r="AD4648" i="1" l="1"/>
  <c r="AF4648" i="1" s="1"/>
  <c r="AE4647" i="1"/>
  <c r="AB4651" i="1"/>
  <c r="AC4650" i="1"/>
  <c r="AD4649" i="1" l="1"/>
  <c r="AF4649" i="1" s="1"/>
  <c r="AE4648" i="1"/>
  <c r="AB4652" i="1"/>
  <c r="AC4651" i="1"/>
  <c r="AE4649" i="1" l="1"/>
  <c r="AD4650" i="1"/>
  <c r="AB4653" i="1"/>
  <c r="AC4652" i="1"/>
  <c r="AE4650" i="1" l="1"/>
  <c r="AF4650" i="1"/>
  <c r="AD4651" i="1"/>
  <c r="AB4654" i="1"/>
  <c r="AC4653" i="1"/>
  <c r="AE4651" i="1" l="1"/>
  <c r="AF4651" i="1"/>
  <c r="AD4652" i="1"/>
  <c r="AF4652" i="1" s="1"/>
  <c r="AB4655" i="1"/>
  <c r="AC4654" i="1"/>
  <c r="AD4653" i="1" l="1"/>
  <c r="AF4653" i="1" s="1"/>
  <c r="AE4652" i="1"/>
  <c r="AB4656" i="1"/>
  <c r="AC4655" i="1"/>
  <c r="AE4653" i="1" l="1"/>
  <c r="AD4654" i="1"/>
  <c r="AB4657" i="1"/>
  <c r="AC4656" i="1"/>
  <c r="AE4654" i="1" l="1"/>
  <c r="AF4654" i="1"/>
  <c r="AB4658" i="1"/>
  <c r="AC4657" i="1"/>
  <c r="AD4655" i="1"/>
  <c r="AE4655" i="1" l="1"/>
  <c r="AF4655" i="1"/>
  <c r="AD4656" i="1"/>
  <c r="AB4659" i="1"/>
  <c r="AC4658" i="1"/>
  <c r="AE4656" i="1" l="1"/>
  <c r="AF4656" i="1"/>
  <c r="AD4657" i="1"/>
  <c r="AB4660" i="1"/>
  <c r="AC4659" i="1"/>
  <c r="AE4657" i="1" l="1"/>
  <c r="AF4657" i="1"/>
  <c r="AD4658" i="1"/>
  <c r="AB4661" i="1"/>
  <c r="AC4660" i="1"/>
  <c r="AE4658" i="1" l="1"/>
  <c r="AF4658" i="1"/>
  <c r="AD4659" i="1"/>
  <c r="AF4659" i="1" s="1"/>
  <c r="AB4662" i="1"/>
  <c r="AC4661" i="1"/>
  <c r="AD4660" i="1" l="1"/>
  <c r="AF4660" i="1" s="1"/>
  <c r="AE4659" i="1"/>
  <c r="AB4663" i="1"/>
  <c r="AC4662" i="1"/>
  <c r="AD4661" i="1" l="1"/>
  <c r="AF4661" i="1" s="1"/>
  <c r="AE4660" i="1"/>
  <c r="AB4664" i="1"/>
  <c r="AC4663" i="1"/>
  <c r="AE4661" i="1" l="1"/>
  <c r="AD4662" i="1"/>
  <c r="AB4665" i="1"/>
  <c r="AC4664" i="1"/>
  <c r="AE4662" i="1" l="1"/>
  <c r="AF4662" i="1"/>
  <c r="AD4663" i="1"/>
  <c r="AB4666" i="1"/>
  <c r="AC4665" i="1"/>
  <c r="AE4663" i="1" l="1"/>
  <c r="AF4663" i="1"/>
  <c r="AD4664" i="1"/>
  <c r="AF4664" i="1" s="1"/>
  <c r="AB4667" i="1"/>
  <c r="AC4666" i="1"/>
  <c r="AE4664" i="1" l="1"/>
  <c r="AD4665" i="1"/>
  <c r="AB4668" i="1"/>
  <c r="AC4667" i="1"/>
  <c r="AE4665" i="1" l="1"/>
  <c r="AF4665" i="1"/>
  <c r="AB4669" i="1"/>
  <c r="AC4668" i="1"/>
  <c r="AD4666" i="1"/>
  <c r="AE4666" i="1" l="1"/>
  <c r="AF4666" i="1"/>
  <c r="AD4667" i="1"/>
  <c r="AB4670" i="1"/>
  <c r="AC4669" i="1"/>
  <c r="AE4667" i="1" l="1"/>
  <c r="AF4667" i="1"/>
  <c r="AD4668" i="1"/>
  <c r="AF4668" i="1" s="1"/>
  <c r="AB4671" i="1"/>
  <c r="AC4670" i="1"/>
  <c r="AE4668" i="1" l="1"/>
  <c r="AD4669" i="1"/>
  <c r="AB4672" i="1"/>
  <c r="AC4671" i="1"/>
  <c r="AE4669" i="1" l="1"/>
  <c r="AF4669" i="1"/>
  <c r="AD4670" i="1"/>
  <c r="AB4673" i="1"/>
  <c r="AC4672" i="1"/>
  <c r="AE4670" i="1" l="1"/>
  <c r="AF4670" i="1"/>
  <c r="AD4671" i="1"/>
  <c r="AF4671" i="1" s="1"/>
  <c r="AB4674" i="1"/>
  <c r="AC4673" i="1"/>
  <c r="AE4671" i="1" l="1"/>
  <c r="AD4672" i="1"/>
  <c r="AB4675" i="1"/>
  <c r="AC4674" i="1"/>
  <c r="AE4672" i="1" l="1"/>
  <c r="AF4672" i="1"/>
  <c r="AD4673" i="1"/>
  <c r="AB4676" i="1"/>
  <c r="AC4675" i="1"/>
  <c r="AE4673" i="1" l="1"/>
  <c r="AF4673" i="1"/>
  <c r="AD4674" i="1"/>
  <c r="AF4674" i="1" s="1"/>
  <c r="AB4677" i="1"/>
  <c r="AC4676" i="1"/>
  <c r="AD4675" i="1" l="1"/>
  <c r="AF4675" i="1" s="1"/>
  <c r="AE4674" i="1"/>
  <c r="AB4678" i="1"/>
  <c r="AC4677" i="1"/>
  <c r="AD4676" i="1" l="1"/>
  <c r="AF4676" i="1" s="1"/>
  <c r="AE4675" i="1"/>
  <c r="AB4679" i="1"/>
  <c r="AC4678" i="1"/>
  <c r="AE4676" i="1" l="1"/>
  <c r="AD4677" i="1"/>
  <c r="AB4680" i="1"/>
  <c r="AC4679" i="1"/>
  <c r="AE4677" i="1" l="1"/>
  <c r="AF4677" i="1"/>
  <c r="AB4681" i="1"/>
  <c r="AC4680" i="1"/>
  <c r="AD4678" i="1"/>
  <c r="AE4678" i="1" l="1"/>
  <c r="AF4678" i="1"/>
  <c r="AD4679" i="1"/>
  <c r="AB4682" i="1"/>
  <c r="AC4681" i="1"/>
  <c r="AE4679" i="1" l="1"/>
  <c r="AF4679" i="1"/>
  <c r="AD4680" i="1"/>
  <c r="AF4680" i="1" s="1"/>
  <c r="AB4683" i="1"/>
  <c r="AC4682" i="1"/>
  <c r="AE4680" i="1" l="1"/>
  <c r="AD4681" i="1"/>
  <c r="AB4684" i="1"/>
  <c r="AC4683" i="1"/>
  <c r="AE4681" i="1" l="1"/>
  <c r="AF4681" i="1"/>
  <c r="AD4682" i="1"/>
  <c r="AB4685" i="1"/>
  <c r="AC4684" i="1"/>
  <c r="AE4682" i="1" l="1"/>
  <c r="AF4682" i="1"/>
  <c r="AD4683" i="1"/>
  <c r="AF4683" i="1" s="1"/>
  <c r="AB4686" i="1"/>
  <c r="AC4685" i="1"/>
  <c r="AE4683" i="1" l="1"/>
  <c r="AD4684" i="1"/>
  <c r="AB4687" i="1"/>
  <c r="AC4686" i="1"/>
  <c r="AE4684" i="1" l="1"/>
  <c r="AF4684" i="1"/>
  <c r="AD4685" i="1"/>
  <c r="AB4688" i="1"/>
  <c r="AC4687" i="1"/>
  <c r="AE4685" i="1" l="1"/>
  <c r="AF4685" i="1"/>
  <c r="AD4686" i="1"/>
  <c r="AB4689" i="1"/>
  <c r="AC4688" i="1"/>
  <c r="AE4686" i="1" l="1"/>
  <c r="AF4686" i="1"/>
  <c r="AB4690" i="1"/>
  <c r="AC4689" i="1"/>
  <c r="AD4687" i="1"/>
  <c r="AE4687" i="1" l="1"/>
  <c r="AF4687" i="1"/>
  <c r="AB4691" i="1"/>
  <c r="AC4690" i="1"/>
  <c r="AD4688" i="1"/>
  <c r="AE4688" i="1" l="1"/>
  <c r="AF4688" i="1"/>
  <c r="AB4692" i="1"/>
  <c r="AC4691" i="1"/>
  <c r="AD4689" i="1"/>
  <c r="AE4689" i="1" l="1"/>
  <c r="AF4689" i="1"/>
  <c r="AB4693" i="1"/>
  <c r="AC4692" i="1"/>
  <c r="AD4690" i="1"/>
  <c r="AE4690" i="1" l="1"/>
  <c r="AF4690" i="1"/>
  <c r="AD4691" i="1"/>
  <c r="AB4694" i="1"/>
  <c r="AC4693" i="1"/>
  <c r="AE4691" i="1" l="1"/>
  <c r="AF4691" i="1"/>
  <c r="AD4692" i="1"/>
  <c r="AB4695" i="1"/>
  <c r="AC4694" i="1"/>
  <c r="AE4692" i="1" l="1"/>
  <c r="AF4692" i="1"/>
  <c r="AB4696" i="1"/>
  <c r="AC4695" i="1"/>
  <c r="AD4693" i="1"/>
  <c r="AE4693" i="1" l="1"/>
  <c r="AF4693" i="1"/>
  <c r="AD4694" i="1"/>
  <c r="AB4697" i="1"/>
  <c r="AC4696" i="1"/>
  <c r="AE4694" i="1" l="1"/>
  <c r="AF4694" i="1"/>
  <c r="AD4695" i="1"/>
  <c r="AB4698" i="1"/>
  <c r="AC4697" i="1"/>
  <c r="AE4695" i="1" l="1"/>
  <c r="AF4695" i="1"/>
  <c r="AD4696" i="1"/>
  <c r="AB4699" i="1"/>
  <c r="AC4698" i="1"/>
  <c r="AE4696" i="1" l="1"/>
  <c r="AF4696" i="1"/>
  <c r="AD4697" i="1"/>
  <c r="AF4697" i="1" s="1"/>
  <c r="AB4700" i="1"/>
  <c r="AC4699" i="1"/>
  <c r="AE4697" i="1" l="1"/>
  <c r="AD4698" i="1"/>
  <c r="AB4701" i="1"/>
  <c r="AC4700" i="1"/>
  <c r="AE4698" i="1" l="1"/>
  <c r="AF4698" i="1"/>
  <c r="AB4702" i="1"/>
  <c r="AC4701" i="1"/>
  <c r="AD4699" i="1"/>
  <c r="AE4699" i="1" l="1"/>
  <c r="AF4699" i="1"/>
  <c r="AD4700" i="1"/>
  <c r="AB4703" i="1"/>
  <c r="AC4702" i="1"/>
  <c r="AE4700" i="1" l="1"/>
  <c r="AF4700" i="1"/>
  <c r="AD4701" i="1"/>
  <c r="AF4701" i="1" s="1"/>
  <c r="AB4704" i="1"/>
  <c r="AC4703" i="1"/>
  <c r="AE4701" i="1" l="1"/>
  <c r="AD4702" i="1"/>
  <c r="AB4705" i="1"/>
  <c r="AC4704" i="1"/>
  <c r="AE4702" i="1" l="1"/>
  <c r="AF4702" i="1"/>
  <c r="AB4706" i="1"/>
  <c r="AC4705" i="1"/>
  <c r="AD4703" i="1"/>
  <c r="AE4703" i="1" l="1"/>
  <c r="AF4703" i="1"/>
  <c r="AB4707" i="1"/>
  <c r="AC4706" i="1"/>
  <c r="AD4704" i="1"/>
  <c r="AE4704" i="1" l="1"/>
  <c r="AF4704" i="1"/>
  <c r="AB4708" i="1"/>
  <c r="AC4707" i="1"/>
  <c r="AD4705" i="1"/>
  <c r="AE4705" i="1" l="1"/>
  <c r="AF4705" i="1"/>
  <c r="AD4706" i="1"/>
  <c r="AB4709" i="1"/>
  <c r="AC4708" i="1"/>
  <c r="AE4706" i="1" l="1"/>
  <c r="AF4706" i="1"/>
  <c r="AD4707" i="1"/>
  <c r="AB4710" i="1"/>
  <c r="AC4709" i="1"/>
  <c r="AE4707" i="1" l="1"/>
  <c r="AF4707" i="1"/>
  <c r="AD4708" i="1"/>
  <c r="AB4711" i="1"/>
  <c r="AC4710" i="1"/>
  <c r="AE4708" i="1" l="1"/>
  <c r="AF4708" i="1"/>
  <c r="AD4709" i="1"/>
  <c r="AF4709" i="1" s="1"/>
  <c r="AB4712" i="1"/>
  <c r="AC4711" i="1"/>
  <c r="AD4710" i="1" l="1"/>
  <c r="AF4710" i="1" s="1"/>
  <c r="AE4709" i="1"/>
  <c r="AB4713" i="1"/>
  <c r="AC4712" i="1"/>
  <c r="AE4710" i="1" l="1"/>
  <c r="AD4711" i="1"/>
  <c r="AB4714" i="1"/>
  <c r="AC4713" i="1"/>
  <c r="AE4711" i="1" l="1"/>
  <c r="AF4711" i="1"/>
  <c r="AB4715" i="1"/>
  <c r="AC4714" i="1"/>
  <c r="AD4712" i="1"/>
  <c r="AE4712" i="1" l="1"/>
  <c r="AF4712" i="1"/>
  <c r="AD4713" i="1"/>
  <c r="AB4716" i="1"/>
  <c r="AC4715" i="1"/>
  <c r="AE4713" i="1" l="1"/>
  <c r="AF4713" i="1"/>
  <c r="AD4714" i="1"/>
  <c r="AB4717" i="1"/>
  <c r="AC4716" i="1"/>
  <c r="AE4714" i="1" l="1"/>
  <c r="AF4714" i="1"/>
  <c r="AD4715" i="1"/>
  <c r="AB4718" i="1"/>
  <c r="AC4717" i="1"/>
  <c r="AE4715" i="1" l="1"/>
  <c r="AF4715" i="1"/>
  <c r="AD4716" i="1"/>
  <c r="AF4716" i="1" s="1"/>
  <c r="AB4719" i="1"/>
  <c r="AC4718" i="1"/>
  <c r="AE4716" i="1" l="1"/>
  <c r="AD4717" i="1"/>
  <c r="AB4720" i="1"/>
  <c r="AC4719" i="1"/>
  <c r="AE4717" i="1" l="1"/>
  <c r="AF4717" i="1"/>
  <c r="AD4718" i="1"/>
  <c r="AB4721" i="1"/>
  <c r="AC4720" i="1"/>
  <c r="AE4718" i="1" l="1"/>
  <c r="AF4718" i="1"/>
  <c r="AD4719" i="1"/>
  <c r="AB4722" i="1"/>
  <c r="AC4721" i="1"/>
  <c r="AE4719" i="1" l="1"/>
  <c r="AF4719" i="1"/>
  <c r="AD4720" i="1"/>
  <c r="AB4723" i="1"/>
  <c r="AC4722" i="1"/>
  <c r="AE4720" i="1" l="1"/>
  <c r="AF4720" i="1"/>
  <c r="AD4721" i="1"/>
  <c r="AF4721" i="1" s="1"/>
  <c r="AB4724" i="1"/>
  <c r="AC4723" i="1"/>
  <c r="AD4722" i="1" l="1"/>
  <c r="AF4722" i="1" s="1"/>
  <c r="AE4721" i="1"/>
  <c r="AB4725" i="1"/>
  <c r="AC4724" i="1"/>
  <c r="AD4723" i="1" l="1"/>
  <c r="AF4723" i="1" s="1"/>
  <c r="AE4722" i="1"/>
  <c r="AB4726" i="1"/>
  <c r="AC4725" i="1"/>
  <c r="AE4723" i="1" l="1"/>
  <c r="AD4724" i="1"/>
  <c r="AB4727" i="1"/>
  <c r="AC4726" i="1"/>
  <c r="AE4724" i="1" l="1"/>
  <c r="AF4724" i="1"/>
  <c r="AD4725" i="1"/>
  <c r="AB4728" i="1"/>
  <c r="AC4727" i="1"/>
  <c r="AE4725" i="1" l="1"/>
  <c r="AF4725" i="1"/>
  <c r="AD4726" i="1"/>
  <c r="AB4729" i="1"/>
  <c r="AC4728" i="1"/>
  <c r="AE4726" i="1" l="1"/>
  <c r="AF4726" i="1"/>
  <c r="AD4727" i="1"/>
  <c r="AB4730" i="1"/>
  <c r="AC4729" i="1"/>
  <c r="AE4727" i="1" l="1"/>
  <c r="AF4727" i="1"/>
  <c r="AD4728" i="1"/>
  <c r="AF4728" i="1" s="1"/>
  <c r="AB4731" i="1"/>
  <c r="AC4730" i="1"/>
  <c r="AE4728" i="1" l="1"/>
  <c r="AD4729" i="1"/>
  <c r="AB4732" i="1"/>
  <c r="AC4731" i="1"/>
  <c r="AE4729" i="1" l="1"/>
  <c r="AF4729" i="1"/>
  <c r="AD4730" i="1"/>
  <c r="AB4733" i="1"/>
  <c r="AC4732" i="1"/>
  <c r="AE4730" i="1" l="1"/>
  <c r="AF4730" i="1"/>
  <c r="AD4731" i="1"/>
  <c r="AF4731" i="1" s="1"/>
  <c r="AB4734" i="1"/>
  <c r="AC4733" i="1"/>
  <c r="AD4732" i="1" l="1"/>
  <c r="AF4732" i="1" s="1"/>
  <c r="AE4731" i="1"/>
  <c r="AB4735" i="1"/>
  <c r="AC4734" i="1"/>
  <c r="AD4733" i="1" l="1"/>
  <c r="AF4733" i="1" s="1"/>
  <c r="AE4732" i="1"/>
  <c r="AB4736" i="1"/>
  <c r="AC4735" i="1"/>
  <c r="AE4733" i="1" l="1"/>
  <c r="AD4734" i="1"/>
  <c r="AB4737" i="1"/>
  <c r="AC4736" i="1"/>
  <c r="AE4734" i="1" l="1"/>
  <c r="AF4734" i="1"/>
  <c r="AD4735" i="1"/>
  <c r="AB4738" i="1"/>
  <c r="AC4737" i="1"/>
  <c r="AE4735" i="1" l="1"/>
  <c r="AF4735" i="1"/>
  <c r="AD4736" i="1"/>
  <c r="AB4739" i="1"/>
  <c r="AC4738" i="1"/>
  <c r="AE4736" i="1" l="1"/>
  <c r="AF4736" i="1"/>
  <c r="AB4740" i="1"/>
  <c r="AC4739" i="1"/>
  <c r="AD4737" i="1"/>
  <c r="AE4737" i="1" l="1"/>
  <c r="AF4737" i="1"/>
  <c r="AB4741" i="1"/>
  <c r="AC4740" i="1"/>
  <c r="AD4738" i="1"/>
  <c r="AE4738" i="1" l="1"/>
  <c r="AF4738" i="1"/>
  <c r="AB4742" i="1"/>
  <c r="AC4741" i="1"/>
  <c r="AD4739" i="1"/>
  <c r="AE4739" i="1" l="1"/>
  <c r="AF4739" i="1"/>
  <c r="AD4740" i="1"/>
  <c r="AB4743" i="1"/>
  <c r="AC4742" i="1"/>
  <c r="AE4740" i="1" l="1"/>
  <c r="AF4740" i="1"/>
  <c r="AD4741" i="1"/>
  <c r="AB4744" i="1"/>
  <c r="AC4743" i="1"/>
  <c r="AE4741" i="1" l="1"/>
  <c r="AF4741" i="1"/>
  <c r="AD4742" i="1"/>
  <c r="AB4745" i="1"/>
  <c r="AC4744" i="1"/>
  <c r="AE4742" i="1" l="1"/>
  <c r="AF4742" i="1"/>
  <c r="AD4743" i="1"/>
  <c r="AF4743" i="1" s="1"/>
  <c r="AB4746" i="1"/>
  <c r="AC4745" i="1"/>
  <c r="AE4743" i="1" l="1"/>
  <c r="AD4744" i="1"/>
  <c r="AB4747" i="1"/>
  <c r="AC4746" i="1"/>
  <c r="AE4744" i="1" l="1"/>
  <c r="AF4744" i="1"/>
  <c r="AD4745" i="1"/>
  <c r="AB4748" i="1"/>
  <c r="AC4747" i="1"/>
  <c r="AE4745" i="1" l="1"/>
  <c r="AF4745" i="1"/>
  <c r="AD4746" i="1"/>
  <c r="AF4746" i="1" s="1"/>
  <c r="AB4749" i="1"/>
  <c r="AC4748" i="1"/>
  <c r="AD4747" i="1" l="1"/>
  <c r="AF4747" i="1" s="1"/>
  <c r="AE4746" i="1"/>
  <c r="AB4750" i="1"/>
  <c r="AC4749" i="1"/>
  <c r="AE4747" i="1" l="1"/>
  <c r="AD4748" i="1"/>
  <c r="AB4751" i="1"/>
  <c r="AC4750" i="1"/>
  <c r="AE4748" i="1" l="1"/>
  <c r="AF4748" i="1"/>
  <c r="AB4752" i="1"/>
  <c r="AC4751" i="1"/>
  <c r="AD4749" i="1"/>
  <c r="AE4749" i="1" l="1"/>
  <c r="AF4749" i="1"/>
  <c r="AB4753" i="1"/>
  <c r="AC4752" i="1"/>
  <c r="AD4750" i="1"/>
  <c r="AE4750" i="1" l="1"/>
  <c r="AF4750" i="1"/>
  <c r="AD4751" i="1"/>
  <c r="AB4754" i="1"/>
  <c r="AC4753" i="1"/>
  <c r="AE4751" i="1" l="1"/>
  <c r="AF4751" i="1"/>
  <c r="AD4752" i="1"/>
  <c r="AF4752" i="1" s="1"/>
  <c r="AB4755" i="1"/>
  <c r="AC4754" i="1"/>
  <c r="AE4752" i="1" l="1"/>
  <c r="AD4753" i="1"/>
  <c r="AB4756" i="1"/>
  <c r="AC4755" i="1"/>
  <c r="AE4753" i="1" l="1"/>
  <c r="AF4753" i="1"/>
  <c r="AD4754" i="1"/>
  <c r="AB4757" i="1"/>
  <c r="AC4756" i="1"/>
  <c r="AE4754" i="1" l="1"/>
  <c r="AF4754" i="1"/>
  <c r="AD4755" i="1"/>
  <c r="AB4758" i="1"/>
  <c r="AC4757" i="1"/>
  <c r="AE4755" i="1" l="1"/>
  <c r="AF4755" i="1"/>
  <c r="AD4756" i="1"/>
  <c r="AB4759" i="1"/>
  <c r="AC4758" i="1"/>
  <c r="AE4756" i="1" l="1"/>
  <c r="AF4756" i="1"/>
  <c r="AD4757" i="1"/>
  <c r="AF4757" i="1" s="1"/>
  <c r="AB4760" i="1"/>
  <c r="AC4759" i="1"/>
  <c r="AD4758" i="1" l="1"/>
  <c r="AF4758" i="1" s="1"/>
  <c r="AE4757" i="1"/>
  <c r="AB4761" i="1"/>
  <c r="AC4760" i="1"/>
  <c r="AD4759" i="1" l="1"/>
  <c r="AF4759" i="1" s="1"/>
  <c r="AE4758" i="1"/>
  <c r="AB4762" i="1"/>
  <c r="AC4761" i="1"/>
  <c r="AD4760" i="1" l="1"/>
  <c r="AF4760" i="1" s="1"/>
  <c r="AE4759" i="1"/>
  <c r="AB4763" i="1"/>
  <c r="AC4762" i="1"/>
  <c r="AD4761" i="1" l="1"/>
  <c r="AF4761" i="1" s="1"/>
  <c r="AE4760" i="1"/>
  <c r="AB4764" i="1"/>
  <c r="AC4763" i="1"/>
  <c r="AE4761" i="1" l="1"/>
  <c r="AD4762" i="1"/>
  <c r="AB4765" i="1"/>
  <c r="AC4764" i="1"/>
  <c r="AE4762" i="1" l="1"/>
  <c r="AF4762" i="1"/>
  <c r="AB4766" i="1"/>
  <c r="AC4765" i="1"/>
  <c r="AD4763" i="1"/>
  <c r="AE4763" i="1" l="1"/>
  <c r="AF4763" i="1"/>
  <c r="AB4767" i="1"/>
  <c r="AC4766" i="1"/>
  <c r="AD4764" i="1"/>
  <c r="AE4764" i="1" l="1"/>
  <c r="AF4764" i="1"/>
  <c r="AB4768" i="1"/>
  <c r="AC4767" i="1"/>
  <c r="AD4765" i="1"/>
  <c r="AE4765" i="1" l="1"/>
  <c r="AF4765" i="1"/>
  <c r="AD4766" i="1"/>
  <c r="AB4769" i="1"/>
  <c r="AC4768" i="1"/>
  <c r="AE4766" i="1" l="1"/>
  <c r="AF4766" i="1"/>
  <c r="AD4767" i="1"/>
  <c r="AB4770" i="1"/>
  <c r="AC4769" i="1"/>
  <c r="AE4767" i="1" l="1"/>
  <c r="AF4767" i="1"/>
  <c r="AD4768" i="1"/>
  <c r="AB4771" i="1"/>
  <c r="AC4770" i="1"/>
  <c r="AE4768" i="1" l="1"/>
  <c r="AF4768" i="1"/>
  <c r="AD4769" i="1"/>
  <c r="AF4769" i="1" s="1"/>
  <c r="AB4772" i="1"/>
  <c r="AC4771" i="1"/>
  <c r="AE4769" i="1" l="1"/>
  <c r="AD4770" i="1"/>
  <c r="AB4773" i="1"/>
  <c r="AC4772" i="1"/>
  <c r="AE4770" i="1" l="1"/>
  <c r="AF4770" i="1"/>
  <c r="AB4774" i="1"/>
  <c r="AC4773" i="1"/>
  <c r="AD4771" i="1"/>
  <c r="AE4771" i="1" l="1"/>
  <c r="AF4771" i="1"/>
  <c r="AD4772" i="1"/>
  <c r="AB4775" i="1"/>
  <c r="AC4774" i="1"/>
  <c r="AE4772" i="1" l="1"/>
  <c r="AF4772" i="1"/>
  <c r="AD4773" i="1"/>
  <c r="AF4773" i="1" s="1"/>
  <c r="AB4776" i="1"/>
  <c r="AC4775" i="1"/>
  <c r="AE4773" i="1" l="1"/>
  <c r="AD4774" i="1"/>
  <c r="AB4777" i="1"/>
  <c r="AC4776" i="1"/>
  <c r="AE4774" i="1" l="1"/>
  <c r="AF4774" i="1"/>
  <c r="AB4778" i="1"/>
  <c r="AC4777" i="1"/>
  <c r="AD4775" i="1"/>
  <c r="AE4775" i="1" l="1"/>
  <c r="AF4775" i="1"/>
  <c r="AD4776" i="1"/>
  <c r="AB4779" i="1"/>
  <c r="AC4778" i="1"/>
  <c r="AE4776" i="1" l="1"/>
  <c r="AF4776" i="1"/>
  <c r="AD4777" i="1"/>
  <c r="AB4780" i="1"/>
  <c r="AC4779" i="1"/>
  <c r="AE4777" i="1" l="1"/>
  <c r="AF4777" i="1"/>
  <c r="AD4778" i="1"/>
  <c r="AB4781" i="1"/>
  <c r="AC4780" i="1"/>
  <c r="AE4778" i="1" l="1"/>
  <c r="AF4778" i="1"/>
  <c r="AD4779" i="1"/>
  <c r="AF4779" i="1" s="1"/>
  <c r="AB4782" i="1"/>
  <c r="AC4781" i="1"/>
  <c r="AD4780" i="1" l="1"/>
  <c r="AF4780" i="1" s="1"/>
  <c r="AE4779" i="1"/>
  <c r="AB4783" i="1"/>
  <c r="AC4782" i="1"/>
  <c r="AD4781" i="1" l="1"/>
  <c r="AF4781" i="1" s="1"/>
  <c r="AE4780" i="1"/>
  <c r="AB4784" i="1"/>
  <c r="AC4783" i="1"/>
  <c r="AD4782" i="1" l="1"/>
  <c r="AF4782" i="1" s="1"/>
  <c r="AE4781" i="1"/>
  <c r="AB4785" i="1"/>
  <c r="AC4784" i="1"/>
  <c r="AD4783" i="1" l="1"/>
  <c r="AF4783" i="1" s="1"/>
  <c r="AE4782" i="1"/>
  <c r="AB4786" i="1"/>
  <c r="AC4785" i="1"/>
  <c r="AE4783" i="1" l="1"/>
  <c r="AD4784" i="1"/>
  <c r="AB4787" i="1"/>
  <c r="AC4786" i="1"/>
  <c r="AE4784" i="1" l="1"/>
  <c r="AF4784" i="1"/>
  <c r="AD4785" i="1"/>
  <c r="AB4788" i="1"/>
  <c r="AC4787" i="1"/>
  <c r="AE4785" i="1" l="1"/>
  <c r="AF4785" i="1"/>
  <c r="AD4786" i="1"/>
  <c r="AB4789" i="1"/>
  <c r="AC4788" i="1"/>
  <c r="AE4786" i="1" l="1"/>
  <c r="AF4786" i="1"/>
  <c r="AB4790" i="1"/>
  <c r="AC4789" i="1"/>
  <c r="AD4787" i="1"/>
  <c r="AE4787" i="1" l="1"/>
  <c r="AF4787" i="1"/>
  <c r="AD4788" i="1"/>
  <c r="AB4791" i="1"/>
  <c r="AC4790" i="1"/>
  <c r="AE4788" i="1" l="1"/>
  <c r="AF4788" i="1"/>
  <c r="AD4789" i="1"/>
  <c r="AB4792" i="1"/>
  <c r="AC4791" i="1"/>
  <c r="AE4789" i="1" l="1"/>
  <c r="AF4789" i="1"/>
  <c r="AD4790" i="1"/>
  <c r="AB4793" i="1"/>
  <c r="AC4792" i="1"/>
  <c r="AE4790" i="1" l="1"/>
  <c r="AF4790" i="1"/>
  <c r="AD4791" i="1"/>
  <c r="AB4794" i="1"/>
  <c r="AC4793" i="1"/>
  <c r="AE4791" i="1" l="1"/>
  <c r="AF4791" i="1"/>
  <c r="AD4792" i="1"/>
  <c r="AB4795" i="1"/>
  <c r="AC4794" i="1"/>
  <c r="AE4792" i="1" l="1"/>
  <c r="AF4792" i="1"/>
  <c r="AD4793" i="1"/>
  <c r="AB4796" i="1"/>
  <c r="AC4795" i="1"/>
  <c r="AE4793" i="1" l="1"/>
  <c r="AF4793" i="1"/>
  <c r="AB4797" i="1"/>
  <c r="AC4796" i="1"/>
  <c r="AD4794" i="1"/>
  <c r="AE4794" i="1" l="1"/>
  <c r="AF4794" i="1"/>
  <c r="AD4795" i="1"/>
  <c r="AB4798" i="1"/>
  <c r="AC4797" i="1"/>
  <c r="AE4795" i="1" l="1"/>
  <c r="AF4795" i="1"/>
  <c r="AD4796" i="1"/>
  <c r="AB4799" i="1"/>
  <c r="AC4798" i="1"/>
  <c r="AE4796" i="1" l="1"/>
  <c r="AF4796" i="1"/>
  <c r="AD4797" i="1"/>
  <c r="AB4800" i="1"/>
  <c r="AC4799" i="1"/>
  <c r="AE4797" i="1" l="1"/>
  <c r="AF4797" i="1"/>
  <c r="AD4798" i="1"/>
  <c r="AB4801" i="1"/>
  <c r="AC4800" i="1"/>
  <c r="AE4798" i="1" l="1"/>
  <c r="AF4798" i="1"/>
  <c r="AD4799" i="1"/>
  <c r="AB4802" i="1"/>
  <c r="AC4801" i="1"/>
  <c r="AE4799" i="1" l="1"/>
  <c r="AF4799" i="1"/>
  <c r="AD4800" i="1"/>
  <c r="AF4800" i="1" s="1"/>
  <c r="AB4803" i="1"/>
  <c r="AC4802" i="1"/>
  <c r="AE4800" i="1" l="1"/>
  <c r="AD4801" i="1"/>
  <c r="AB4804" i="1"/>
  <c r="AC4803" i="1"/>
  <c r="AE4801" i="1" l="1"/>
  <c r="AF4801" i="1"/>
  <c r="AD4802" i="1"/>
  <c r="AB4805" i="1"/>
  <c r="AC4804" i="1"/>
  <c r="AE4802" i="1" l="1"/>
  <c r="AF4802" i="1"/>
  <c r="AD4803" i="1"/>
  <c r="AF4803" i="1" s="1"/>
  <c r="AB4806" i="1"/>
  <c r="AC4805" i="1"/>
  <c r="AD4804" i="1" l="1"/>
  <c r="AF4804" i="1" s="1"/>
  <c r="AE4803" i="1"/>
  <c r="AB4807" i="1"/>
  <c r="AC4806" i="1"/>
  <c r="AD4805" i="1" l="1"/>
  <c r="AF4805" i="1" s="1"/>
  <c r="AE4804" i="1"/>
  <c r="AB4808" i="1"/>
  <c r="AC4807" i="1"/>
  <c r="AE4805" i="1" l="1"/>
  <c r="AD4806" i="1"/>
  <c r="AB4809" i="1"/>
  <c r="AC4808" i="1"/>
  <c r="AE4806" i="1" l="1"/>
  <c r="AF4806" i="1"/>
  <c r="AB4810" i="1"/>
  <c r="AC4809" i="1"/>
  <c r="AD4807" i="1"/>
  <c r="AE4807" i="1" l="1"/>
  <c r="AF4807" i="1"/>
  <c r="AB4811" i="1"/>
  <c r="AC4810" i="1"/>
  <c r="AD4808" i="1"/>
  <c r="AE4808" i="1" l="1"/>
  <c r="AF4808" i="1"/>
  <c r="AD4809" i="1"/>
  <c r="AB4812" i="1"/>
  <c r="AC4811" i="1"/>
  <c r="AE4809" i="1" l="1"/>
  <c r="AF4809" i="1"/>
  <c r="AD4810" i="1"/>
  <c r="AB4813" i="1"/>
  <c r="AC4812" i="1"/>
  <c r="AE4810" i="1" l="1"/>
  <c r="AF4810" i="1"/>
  <c r="AD4811" i="1"/>
  <c r="AB4814" i="1"/>
  <c r="AC4813" i="1"/>
  <c r="AE4811" i="1" l="1"/>
  <c r="AF4811" i="1"/>
  <c r="AD4812" i="1"/>
  <c r="AF4812" i="1" s="1"/>
  <c r="AB4815" i="1"/>
  <c r="AC4814" i="1"/>
  <c r="AE4812" i="1" l="1"/>
  <c r="AD4813" i="1"/>
  <c r="AB4816" i="1"/>
  <c r="AC4815" i="1"/>
  <c r="AE4813" i="1" l="1"/>
  <c r="AF4813" i="1"/>
  <c r="AD4814" i="1"/>
  <c r="AB4817" i="1"/>
  <c r="AC4816" i="1"/>
  <c r="AE4814" i="1" l="1"/>
  <c r="AF4814" i="1"/>
  <c r="AD4815" i="1"/>
  <c r="AF4815" i="1" s="1"/>
  <c r="AB4818" i="1"/>
  <c r="AC4817" i="1"/>
  <c r="AE4815" i="1" l="1"/>
  <c r="AD4816" i="1"/>
  <c r="AB4819" i="1"/>
  <c r="AC4818" i="1"/>
  <c r="AE4816" i="1" l="1"/>
  <c r="AF4816" i="1"/>
  <c r="AD4817" i="1"/>
  <c r="AB4820" i="1"/>
  <c r="AC4819" i="1"/>
  <c r="AE4817" i="1" l="1"/>
  <c r="AF4817" i="1"/>
  <c r="AD4818" i="1"/>
  <c r="AF4818" i="1" s="1"/>
  <c r="AB4821" i="1"/>
  <c r="AC4820" i="1"/>
  <c r="AD4819" i="1" l="1"/>
  <c r="AF4819" i="1" s="1"/>
  <c r="AE4818" i="1"/>
  <c r="AB4822" i="1"/>
  <c r="AC4821" i="1"/>
  <c r="AD4820" i="1" l="1"/>
  <c r="AF4820" i="1" s="1"/>
  <c r="AE4819" i="1"/>
  <c r="AB4823" i="1"/>
  <c r="AC4822" i="1"/>
  <c r="AE4820" i="1" l="1"/>
  <c r="AD4821" i="1"/>
  <c r="AB4824" i="1"/>
  <c r="AC4823" i="1"/>
  <c r="AE4821" i="1" l="1"/>
  <c r="AF4821" i="1"/>
  <c r="AB4825" i="1"/>
  <c r="AC4824" i="1"/>
  <c r="AD4822" i="1"/>
  <c r="AE4822" i="1" l="1"/>
  <c r="AF4822" i="1"/>
  <c r="AD4823" i="1"/>
  <c r="AB4826" i="1"/>
  <c r="AC4825" i="1"/>
  <c r="AE4823" i="1" l="1"/>
  <c r="AF4823" i="1"/>
  <c r="AD4824" i="1"/>
  <c r="AF4824" i="1" s="1"/>
  <c r="AB4827" i="1"/>
  <c r="AC4826" i="1"/>
  <c r="AE4824" i="1" l="1"/>
  <c r="AD4825" i="1"/>
  <c r="AB4828" i="1"/>
  <c r="AC4827" i="1"/>
  <c r="AE4825" i="1" l="1"/>
  <c r="AF4825" i="1"/>
  <c r="AD4826" i="1"/>
  <c r="AB4829" i="1"/>
  <c r="AC4828" i="1"/>
  <c r="AE4826" i="1" l="1"/>
  <c r="AF4826" i="1"/>
  <c r="AD4827" i="1"/>
  <c r="AF4827" i="1" s="1"/>
  <c r="AB4830" i="1"/>
  <c r="AC4829" i="1"/>
  <c r="AD4828" i="1" l="1"/>
  <c r="AF4828" i="1" s="1"/>
  <c r="AE4827" i="1"/>
  <c r="AB4831" i="1"/>
  <c r="AC4830" i="1"/>
  <c r="AD4829" i="1" l="1"/>
  <c r="AF4829" i="1" s="1"/>
  <c r="AE4828" i="1"/>
  <c r="AB4832" i="1"/>
  <c r="AC4831" i="1"/>
  <c r="AE4829" i="1" l="1"/>
  <c r="AD4830" i="1"/>
  <c r="AB4833" i="1"/>
  <c r="AC4832" i="1"/>
  <c r="AE4830" i="1" l="1"/>
  <c r="AF4830" i="1"/>
  <c r="AD4831" i="1"/>
  <c r="AB4834" i="1"/>
  <c r="AC4833" i="1"/>
  <c r="AE4831" i="1" l="1"/>
  <c r="AF4831" i="1"/>
  <c r="AD4832" i="1"/>
  <c r="AF4832" i="1" s="1"/>
  <c r="AB4835" i="1"/>
  <c r="AC4834" i="1"/>
  <c r="AE4832" i="1" l="1"/>
  <c r="AD4833" i="1"/>
  <c r="AB4836" i="1"/>
  <c r="AC4835" i="1"/>
  <c r="AE4833" i="1" l="1"/>
  <c r="AF4833" i="1"/>
  <c r="AB4837" i="1"/>
  <c r="AC4836" i="1"/>
  <c r="AD4834" i="1"/>
  <c r="AE4834" i="1" l="1"/>
  <c r="AF4834" i="1"/>
  <c r="AD4835" i="1"/>
  <c r="AB4838" i="1"/>
  <c r="AC4837" i="1"/>
  <c r="AE4835" i="1" l="1"/>
  <c r="AF4835" i="1"/>
  <c r="AD4836" i="1"/>
  <c r="AB4839" i="1"/>
  <c r="AC4838" i="1"/>
  <c r="AE4836" i="1" l="1"/>
  <c r="AF4836" i="1"/>
  <c r="AB4840" i="1"/>
  <c r="AC4839" i="1"/>
  <c r="AD4837" i="1"/>
  <c r="AE4837" i="1" l="1"/>
  <c r="AF4837" i="1"/>
  <c r="AD4838" i="1"/>
  <c r="AB4841" i="1"/>
  <c r="AC4840" i="1"/>
  <c r="AE4838" i="1" l="1"/>
  <c r="AF4838" i="1"/>
  <c r="AD4839" i="1"/>
  <c r="AB4842" i="1"/>
  <c r="AC4841" i="1"/>
  <c r="AE4839" i="1" l="1"/>
  <c r="AF4839" i="1"/>
  <c r="AB4843" i="1"/>
  <c r="AC4842" i="1"/>
  <c r="AD4840" i="1"/>
  <c r="AE4840" i="1" l="1"/>
  <c r="AF4840" i="1"/>
  <c r="AD4841" i="1"/>
  <c r="AB4844" i="1"/>
  <c r="AC4843" i="1"/>
  <c r="AE4841" i="1" l="1"/>
  <c r="AF4841" i="1"/>
  <c r="AD4842" i="1"/>
  <c r="AB4845" i="1"/>
  <c r="AC4844" i="1"/>
  <c r="AE4842" i="1" l="1"/>
  <c r="AF4842" i="1"/>
  <c r="AD4843" i="1"/>
  <c r="AB4846" i="1"/>
  <c r="AC4845" i="1"/>
  <c r="AE4843" i="1" l="1"/>
  <c r="AF4843" i="1"/>
  <c r="AD4844" i="1"/>
  <c r="AF4844" i="1" s="1"/>
  <c r="AB4847" i="1"/>
  <c r="AC4846" i="1"/>
  <c r="AD4845" i="1" l="1"/>
  <c r="AF4845" i="1" s="1"/>
  <c r="AE4844" i="1"/>
  <c r="AB4848" i="1"/>
  <c r="AC4847" i="1"/>
  <c r="AE4845" i="1" l="1"/>
  <c r="AD4846" i="1"/>
  <c r="AB4849" i="1"/>
  <c r="AC4848" i="1"/>
  <c r="AE4846" i="1" l="1"/>
  <c r="AF4846" i="1"/>
  <c r="AB4850" i="1"/>
  <c r="AC4849" i="1"/>
  <c r="AD4847" i="1"/>
  <c r="AE4847" i="1" l="1"/>
  <c r="AF4847" i="1"/>
  <c r="AD4848" i="1"/>
  <c r="AB4851" i="1"/>
  <c r="AC4850" i="1"/>
  <c r="AE4848" i="1" l="1"/>
  <c r="AF4848" i="1"/>
  <c r="AD4849" i="1"/>
  <c r="AB4852" i="1"/>
  <c r="AC4851" i="1"/>
  <c r="AE4849" i="1" l="1"/>
  <c r="AF4849" i="1"/>
  <c r="AD4850" i="1"/>
  <c r="AB4853" i="1"/>
  <c r="AC4852" i="1"/>
  <c r="AE4850" i="1" l="1"/>
  <c r="AF4850" i="1"/>
  <c r="AD4851" i="1"/>
  <c r="AF4851" i="1" s="1"/>
  <c r="AB4854" i="1"/>
  <c r="AC4853" i="1"/>
  <c r="AE4851" i="1" l="1"/>
  <c r="AD4852" i="1"/>
  <c r="AB4855" i="1"/>
  <c r="AC4854" i="1"/>
  <c r="AE4852" i="1" l="1"/>
  <c r="AF4852" i="1"/>
  <c r="AD4853" i="1"/>
  <c r="AB4856" i="1"/>
  <c r="AC4855" i="1"/>
  <c r="AE4853" i="1" l="1"/>
  <c r="AF4853" i="1"/>
  <c r="AD4854" i="1"/>
  <c r="AB4857" i="1"/>
  <c r="AC4856" i="1"/>
  <c r="AE4854" i="1" l="1"/>
  <c r="AF4854" i="1"/>
  <c r="AD4855" i="1"/>
  <c r="AB4858" i="1"/>
  <c r="AC4857" i="1"/>
  <c r="AE4855" i="1" l="1"/>
  <c r="AF4855" i="1"/>
  <c r="AD4856" i="1"/>
  <c r="AB4859" i="1"/>
  <c r="AC4858" i="1"/>
  <c r="AE4856" i="1" l="1"/>
  <c r="AF4856" i="1"/>
  <c r="AD4857" i="1"/>
  <c r="AB4860" i="1"/>
  <c r="AC4859" i="1"/>
  <c r="AE4857" i="1" l="1"/>
  <c r="AF4857" i="1"/>
  <c r="AD4858" i="1"/>
  <c r="AB4861" i="1"/>
  <c r="AC4860" i="1"/>
  <c r="AE4858" i="1" l="1"/>
  <c r="AF4858" i="1"/>
  <c r="AB4862" i="1"/>
  <c r="AC4861" i="1"/>
  <c r="AD4859" i="1"/>
  <c r="AE4859" i="1" l="1"/>
  <c r="AF4859" i="1"/>
  <c r="AD4860" i="1"/>
  <c r="AB4863" i="1"/>
  <c r="AC4862" i="1"/>
  <c r="AE4860" i="1" l="1"/>
  <c r="AF4860" i="1"/>
  <c r="AD4861" i="1"/>
  <c r="AB4864" i="1"/>
  <c r="AC4863" i="1"/>
  <c r="AE4861" i="1" l="1"/>
  <c r="AF4861" i="1"/>
  <c r="AD4862" i="1"/>
  <c r="AB4865" i="1"/>
  <c r="AC4864" i="1"/>
  <c r="AE4862" i="1" l="1"/>
  <c r="AF4862" i="1"/>
  <c r="AD4863" i="1"/>
  <c r="AB4866" i="1"/>
  <c r="AC4865" i="1"/>
  <c r="AE4863" i="1" l="1"/>
  <c r="AF4863" i="1"/>
  <c r="AD4864" i="1"/>
  <c r="AB4867" i="1"/>
  <c r="AC4866" i="1"/>
  <c r="AE4864" i="1" l="1"/>
  <c r="AF4864" i="1"/>
  <c r="AD4865" i="1"/>
  <c r="AF4865" i="1" s="1"/>
  <c r="AB4868" i="1"/>
  <c r="AC4867" i="1"/>
  <c r="AE4865" i="1" l="1"/>
  <c r="AD4866" i="1"/>
  <c r="AB4869" i="1"/>
  <c r="AC4868" i="1"/>
  <c r="AE4866" i="1" l="1"/>
  <c r="AF4866" i="1"/>
  <c r="AD4867" i="1"/>
  <c r="AB4870" i="1"/>
  <c r="AC4869" i="1"/>
  <c r="AE4867" i="1" l="1"/>
  <c r="AF4867" i="1"/>
  <c r="AD4868" i="1"/>
  <c r="AF4868" i="1" s="1"/>
  <c r="AB4871" i="1"/>
  <c r="AC4870" i="1"/>
  <c r="AD4869" i="1" l="1"/>
  <c r="AF4869" i="1" s="1"/>
  <c r="AE4868" i="1"/>
  <c r="AB4872" i="1"/>
  <c r="AC4871" i="1"/>
  <c r="AE4869" i="1" l="1"/>
  <c r="AD4870" i="1"/>
  <c r="AB4873" i="1"/>
  <c r="AC4872" i="1"/>
  <c r="AE4870" i="1" l="1"/>
  <c r="AF4870" i="1"/>
  <c r="AB4874" i="1"/>
  <c r="AC4873" i="1"/>
  <c r="AD4871" i="1"/>
  <c r="AE4871" i="1" l="1"/>
  <c r="AF4871" i="1"/>
  <c r="AD4872" i="1"/>
  <c r="AB4875" i="1"/>
  <c r="AC4874" i="1"/>
  <c r="AE4872" i="1" l="1"/>
  <c r="AF4872" i="1"/>
  <c r="AD4873" i="1"/>
  <c r="AB4876" i="1"/>
  <c r="AC4875" i="1"/>
  <c r="AE4873" i="1" l="1"/>
  <c r="AF4873" i="1"/>
  <c r="AD4874" i="1"/>
  <c r="AB4877" i="1"/>
  <c r="AC4876" i="1"/>
  <c r="AE4874" i="1" l="1"/>
  <c r="AF4874" i="1"/>
  <c r="AD4875" i="1"/>
  <c r="AF4875" i="1" s="1"/>
  <c r="AB4878" i="1"/>
  <c r="AC4877" i="1"/>
  <c r="AE4875" i="1" l="1"/>
  <c r="AD4876" i="1"/>
  <c r="AB4879" i="1"/>
  <c r="AC4878" i="1"/>
  <c r="AE4876" i="1" l="1"/>
  <c r="AF4876" i="1"/>
  <c r="AD4877" i="1"/>
  <c r="AB4880" i="1"/>
  <c r="AC4879" i="1"/>
  <c r="AE4877" i="1" l="1"/>
  <c r="AF4877" i="1"/>
  <c r="AD4878" i="1"/>
  <c r="AF4878" i="1" s="1"/>
  <c r="AB4881" i="1"/>
  <c r="AC4880" i="1"/>
  <c r="AE4878" i="1" l="1"/>
  <c r="AD4879" i="1"/>
  <c r="AB4882" i="1"/>
  <c r="AC4881" i="1"/>
  <c r="AE4879" i="1" l="1"/>
  <c r="AF4879" i="1"/>
  <c r="AB4883" i="1"/>
  <c r="AC4882" i="1"/>
  <c r="AD4880" i="1"/>
  <c r="AE4880" i="1" l="1"/>
  <c r="AF4880" i="1"/>
  <c r="AD4881" i="1"/>
  <c r="AB4884" i="1"/>
  <c r="AC4883" i="1"/>
  <c r="AE4881" i="1" l="1"/>
  <c r="AF4881" i="1"/>
  <c r="AD4882" i="1"/>
  <c r="AB4885" i="1"/>
  <c r="AC4884" i="1"/>
  <c r="AE4882" i="1" l="1"/>
  <c r="AF4882" i="1"/>
  <c r="AB4886" i="1"/>
  <c r="AC4885" i="1"/>
  <c r="AD4883" i="1"/>
  <c r="AE4883" i="1" l="1"/>
  <c r="AF4883" i="1"/>
  <c r="AD4884" i="1"/>
  <c r="AB4887" i="1"/>
  <c r="AC4886" i="1"/>
  <c r="AE4884" i="1" l="1"/>
  <c r="AF4884" i="1"/>
  <c r="AD4885" i="1"/>
  <c r="AB4888" i="1"/>
  <c r="AC4887" i="1"/>
  <c r="AE4885" i="1" l="1"/>
  <c r="AF4885" i="1"/>
  <c r="AD4886" i="1"/>
  <c r="AB4889" i="1"/>
  <c r="AC4888" i="1"/>
  <c r="AE4886" i="1" l="1"/>
  <c r="AF4886" i="1"/>
  <c r="AD4887" i="1"/>
  <c r="AF4887" i="1" s="1"/>
  <c r="AB4890" i="1"/>
  <c r="AC4889" i="1"/>
  <c r="AE4887" i="1" l="1"/>
  <c r="AD4888" i="1"/>
  <c r="AB4891" i="1"/>
  <c r="AC4890" i="1"/>
  <c r="AE4888" i="1" l="1"/>
  <c r="AF4888" i="1"/>
  <c r="AD4889" i="1"/>
  <c r="AB4892" i="1"/>
  <c r="AC4891" i="1"/>
  <c r="AE4889" i="1" l="1"/>
  <c r="AF4889" i="1"/>
  <c r="AD4890" i="1"/>
  <c r="AF4890" i="1" s="1"/>
  <c r="AB4893" i="1"/>
  <c r="AC4892" i="1"/>
  <c r="AD4891" i="1" l="1"/>
  <c r="AF4891" i="1" s="1"/>
  <c r="AE4890" i="1"/>
  <c r="AB4894" i="1"/>
  <c r="AC4893" i="1"/>
  <c r="AD4892" i="1" l="1"/>
  <c r="AF4892" i="1" s="1"/>
  <c r="AE4891" i="1"/>
  <c r="AB4895" i="1"/>
  <c r="AC4894" i="1"/>
  <c r="AE4892" i="1" l="1"/>
  <c r="AD4893" i="1"/>
  <c r="AB4896" i="1"/>
  <c r="AC4895" i="1"/>
  <c r="AE4893" i="1" l="1"/>
  <c r="AF4893" i="1"/>
  <c r="AB4897" i="1"/>
  <c r="AC4896" i="1"/>
  <c r="AD4894" i="1"/>
  <c r="AE4894" i="1" l="1"/>
  <c r="AF4894" i="1"/>
  <c r="AD4895" i="1"/>
  <c r="AB4898" i="1"/>
  <c r="AC4897" i="1"/>
  <c r="AE4895" i="1" l="1"/>
  <c r="AF4895" i="1"/>
  <c r="AD4896" i="1"/>
  <c r="AF4896" i="1" s="1"/>
  <c r="AB4899" i="1"/>
  <c r="AC4898" i="1"/>
  <c r="AE4896" i="1" l="1"/>
  <c r="AD4897" i="1"/>
  <c r="AB4900" i="1"/>
  <c r="AC4899" i="1"/>
  <c r="AE4897" i="1" l="1"/>
  <c r="AF4897" i="1"/>
  <c r="AD4898" i="1"/>
  <c r="AB4901" i="1"/>
  <c r="AC4900" i="1"/>
  <c r="AE4898" i="1" l="1"/>
  <c r="AF4898" i="1"/>
  <c r="AD4899" i="1"/>
  <c r="AB4902" i="1"/>
  <c r="AC4901" i="1"/>
  <c r="AE4899" i="1" l="1"/>
  <c r="AF4899" i="1"/>
  <c r="AB4903" i="1"/>
  <c r="AC4902" i="1"/>
  <c r="AD4900" i="1"/>
  <c r="AE4900" i="1" l="1"/>
  <c r="AF4900" i="1"/>
  <c r="AD4901" i="1"/>
  <c r="AB4904" i="1"/>
  <c r="AC4903" i="1"/>
  <c r="AE4901" i="1" l="1"/>
  <c r="AF4901" i="1"/>
  <c r="AD4902" i="1"/>
  <c r="AB4905" i="1"/>
  <c r="AC4904" i="1"/>
  <c r="AE4902" i="1" l="1"/>
  <c r="AF4902" i="1"/>
  <c r="AB4906" i="1"/>
  <c r="AC4905" i="1"/>
  <c r="AD4903" i="1"/>
  <c r="AE4903" i="1" l="1"/>
  <c r="AF4903" i="1"/>
  <c r="AD4904" i="1"/>
  <c r="AB4907" i="1"/>
  <c r="AC4906" i="1"/>
  <c r="AE4904" i="1" l="1"/>
  <c r="AF4904" i="1"/>
  <c r="AD4905" i="1"/>
  <c r="AB4908" i="1"/>
  <c r="AC4907" i="1"/>
  <c r="AE4905" i="1" l="1"/>
  <c r="AF4905" i="1"/>
  <c r="AB4909" i="1"/>
  <c r="AC4908" i="1"/>
  <c r="AD4906" i="1"/>
  <c r="AE4906" i="1" l="1"/>
  <c r="AF4906" i="1"/>
  <c r="AD4907" i="1"/>
  <c r="AB4910" i="1"/>
  <c r="AC4909" i="1"/>
  <c r="AE4907" i="1" l="1"/>
  <c r="AF4907" i="1"/>
  <c r="AD4908" i="1"/>
  <c r="AB4911" i="1"/>
  <c r="AC4910" i="1"/>
  <c r="AE4908" i="1" l="1"/>
  <c r="AF4908" i="1"/>
  <c r="AB4912" i="1"/>
  <c r="AC4911" i="1"/>
  <c r="AD4909" i="1"/>
  <c r="AE4909" i="1" l="1"/>
  <c r="AF4909" i="1"/>
  <c r="AD4910" i="1"/>
  <c r="AB4913" i="1"/>
  <c r="AC4912" i="1"/>
  <c r="AE4910" i="1" l="1"/>
  <c r="AF4910" i="1"/>
  <c r="AD4911" i="1"/>
  <c r="AB4914" i="1"/>
  <c r="AC4913" i="1"/>
  <c r="AE4911" i="1" l="1"/>
  <c r="AF4911" i="1"/>
  <c r="AB4915" i="1"/>
  <c r="AC4914" i="1"/>
  <c r="AD4912" i="1"/>
  <c r="AE4912" i="1" l="1"/>
  <c r="AF4912" i="1"/>
  <c r="AD4913" i="1"/>
  <c r="AB4916" i="1"/>
  <c r="AC4915" i="1"/>
  <c r="AE4913" i="1" l="1"/>
  <c r="AF4913" i="1"/>
  <c r="AD4914" i="1"/>
  <c r="AB4917" i="1"/>
  <c r="AC4916" i="1"/>
  <c r="AE4914" i="1" l="1"/>
  <c r="AF4914" i="1"/>
  <c r="AD4915" i="1"/>
  <c r="AB4918" i="1"/>
  <c r="AC4917" i="1"/>
  <c r="AE4915" i="1" l="1"/>
  <c r="AF4915" i="1"/>
  <c r="AD4916" i="1"/>
  <c r="AF4916" i="1" s="1"/>
  <c r="AB4919" i="1"/>
  <c r="AC4918" i="1"/>
  <c r="AE4916" i="1" l="1"/>
  <c r="AD4917" i="1"/>
  <c r="AB4920" i="1"/>
  <c r="AC4919" i="1"/>
  <c r="AE4917" i="1" l="1"/>
  <c r="AF4917" i="1"/>
  <c r="AB4921" i="1"/>
  <c r="AC4920" i="1"/>
  <c r="AD4918" i="1"/>
  <c r="AE4918" i="1" l="1"/>
  <c r="AF4918" i="1"/>
  <c r="AB4922" i="1"/>
  <c r="AC4921" i="1"/>
  <c r="AD4919" i="1"/>
  <c r="AE4919" i="1" l="1"/>
  <c r="AF4919" i="1"/>
  <c r="AD4920" i="1"/>
  <c r="AB4923" i="1"/>
  <c r="AC4922" i="1"/>
  <c r="AE4920" i="1" l="1"/>
  <c r="AF4920" i="1"/>
  <c r="AD4921" i="1"/>
  <c r="AB4924" i="1"/>
  <c r="AC4923" i="1"/>
  <c r="AE4921" i="1" l="1"/>
  <c r="AF4921" i="1"/>
  <c r="AD4922" i="1"/>
  <c r="AB4925" i="1"/>
  <c r="AC4924" i="1"/>
  <c r="AE4922" i="1" l="1"/>
  <c r="AF4922" i="1"/>
  <c r="AD4923" i="1"/>
  <c r="AF4923" i="1" s="1"/>
  <c r="AB4926" i="1"/>
  <c r="AC4925" i="1"/>
  <c r="AD4924" i="1" l="1"/>
  <c r="AF4924" i="1" s="1"/>
  <c r="AE4923" i="1"/>
  <c r="AB4927" i="1"/>
  <c r="AC4926" i="1"/>
  <c r="AD4925" i="1" l="1"/>
  <c r="AF4925" i="1" s="1"/>
  <c r="AE4924" i="1"/>
  <c r="AB4928" i="1"/>
  <c r="AC4927" i="1"/>
  <c r="AD4926" i="1" l="1"/>
  <c r="AF4926" i="1" s="1"/>
  <c r="AE4925" i="1"/>
  <c r="AB4929" i="1"/>
  <c r="AC4928" i="1"/>
  <c r="AD4927" i="1" l="1"/>
  <c r="AF4927" i="1" s="1"/>
  <c r="AE4926" i="1"/>
  <c r="AB4930" i="1"/>
  <c r="AC4929" i="1"/>
  <c r="AE4927" i="1" l="1"/>
  <c r="AD4928" i="1"/>
  <c r="AB4931" i="1"/>
  <c r="AC4930" i="1"/>
  <c r="AE4928" i="1" l="1"/>
  <c r="AF4928" i="1"/>
  <c r="AD4929" i="1"/>
  <c r="AB4932" i="1"/>
  <c r="AC4931" i="1"/>
  <c r="AE4929" i="1" l="1"/>
  <c r="AF4929" i="1"/>
  <c r="AD4930" i="1"/>
  <c r="AB4933" i="1"/>
  <c r="AC4932" i="1"/>
  <c r="AE4930" i="1" l="1"/>
  <c r="AF4930" i="1"/>
  <c r="AB4934" i="1"/>
  <c r="AC4933" i="1"/>
  <c r="AD4931" i="1"/>
  <c r="AE4931" i="1" l="1"/>
  <c r="AF4931" i="1"/>
  <c r="AD4932" i="1"/>
  <c r="AB4935" i="1"/>
  <c r="AC4934" i="1"/>
  <c r="AE4932" i="1" l="1"/>
  <c r="AF4932" i="1"/>
  <c r="AD4933" i="1"/>
  <c r="AB4936" i="1"/>
  <c r="AC4935" i="1"/>
  <c r="AE4933" i="1" l="1"/>
  <c r="AF4933" i="1"/>
  <c r="AD4934" i="1"/>
  <c r="AB4937" i="1"/>
  <c r="AC4936" i="1"/>
  <c r="AE4934" i="1" l="1"/>
  <c r="AF4934" i="1"/>
  <c r="AD4935" i="1"/>
  <c r="AF4935" i="1" s="1"/>
  <c r="AB4938" i="1"/>
  <c r="AC4937" i="1"/>
  <c r="AE4935" i="1" l="1"/>
  <c r="AD4936" i="1"/>
  <c r="AB4939" i="1"/>
  <c r="AC4938" i="1"/>
  <c r="AE4936" i="1" l="1"/>
  <c r="AF4936" i="1"/>
  <c r="AD4937" i="1"/>
  <c r="AB4940" i="1"/>
  <c r="AC4939" i="1"/>
  <c r="AE4937" i="1" l="1"/>
  <c r="AF4937" i="1"/>
  <c r="AD4938" i="1"/>
  <c r="AF4938" i="1" s="1"/>
  <c r="AB4941" i="1"/>
  <c r="AC4940" i="1"/>
  <c r="AD4939" i="1" l="1"/>
  <c r="AF4939" i="1" s="1"/>
  <c r="AE4938" i="1"/>
  <c r="AB4942" i="1"/>
  <c r="AC4941" i="1"/>
  <c r="AE4939" i="1" l="1"/>
  <c r="AD4940" i="1"/>
  <c r="AB4943" i="1"/>
  <c r="AC4942" i="1"/>
  <c r="AE4940" i="1" l="1"/>
  <c r="AF4940" i="1"/>
  <c r="AB4944" i="1"/>
  <c r="AC4943" i="1"/>
  <c r="AD4941" i="1"/>
  <c r="AE4941" i="1" l="1"/>
  <c r="AF4941" i="1"/>
  <c r="AB4945" i="1"/>
  <c r="AC4944" i="1"/>
  <c r="AD4942" i="1"/>
  <c r="AE4942" i="1" l="1"/>
  <c r="AF4942" i="1"/>
  <c r="AD4943" i="1"/>
  <c r="AB4946" i="1"/>
  <c r="AC4945" i="1"/>
  <c r="AE4943" i="1" l="1"/>
  <c r="AF4943" i="1"/>
  <c r="AD4944" i="1"/>
  <c r="AF4944" i="1" s="1"/>
  <c r="AB4947" i="1"/>
  <c r="AC4946" i="1"/>
  <c r="AD4945" i="1" l="1"/>
  <c r="AF4945" i="1" s="1"/>
  <c r="AE4944" i="1"/>
  <c r="AB4948" i="1"/>
  <c r="AC4947" i="1"/>
  <c r="AD4946" i="1" l="1"/>
  <c r="AF4946" i="1" s="1"/>
  <c r="AE4945" i="1"/>
  <c r="AB4949" i="1"/>
  <c r="AC4948" i="1"/>
  <c r="AD4947" i="1" l="1"/>
  <c r="AF4947" i="1" s="1"/>
  <c r="AE4946" i="1"/>
  <c r="AB4950" i="1"/>
  <c r="AC4949" i="1"/>
  <c r="AD4948" i="1" l="1"/>
  <c r="AF4948" i="1" s="1"/>
  <c r="AE4947" i="1"/>
  <c r="AB4951" i="1"/>
  <c r="AC4950" i="1"/>
  <c r="AD4949" i="1" l="1"/>
  <c r="AF4949" i="1" s="1"/>
  <c r="AE4948" i="1"/>
  <c r="AB4952" i="1"/>
  <c r="AC4951" i="1"/>
  <c r="AD4950" i="1" l="1"/>
  <c r="AF4950" i="1" s="1"/>
  <c r="AE4949" i="1"/>
  <c r="AB4953" i="1"/>
  <c r="AC4952" i="1"/>
  <c r="AE4950" i="1" l="1"/>
  <c r="AD4951" i="1"/>
  <c r="AB4954" i="1"/>
  <c r="AC4953" i="1"/>
  <c r="AE4951" i="1" l="1"/>
  <c r="AF4951" i="1"/>
  <c r="AB4955" i="1"/>
  <c r="AC4954" i="1"/>
  <c r="AD4952" i="1"/>
  <c r="AE4952" i="1" l="1"/>
  <c r="AF4952" i="1"/>
  <c r="AD4953" i="1"/>
  <c r="AB4956" i="1"/>
  <c r="AC4955" i="1"/>
  <c r="AE4953" i="1" l="1"/>
  <c r="AF4953" i="1"/>
  <c r="AD4954" i="1"/>
  <c r="AF4954" i="1" s="1"/>
  <c r="AB4957" i="1"/>
  <c r="AC4956" i="1"/>
  <c r="AE4954" i="1" l="1"/>
  <c r="AD4955" i="1"/>
  <c r="AB4958" i="1"/>
  <c r="AC4957" i="1"/>
  <c r="AE4955" i="1" l="1"/>
  <c r="AF4955" i="1"/>
  <c r="AD4956" i="1"/>
  <c r="AB4959" i="1"/>
  <c r="AC4958" i="1"/>
  <c r="AE4956" i="1" l="1"/>
  <c r="AF4956" i="1"/>
  <c r="AB4960" i="1"/>
  <c r="AC4959" i="1"/>
  <c r="AD4957" i="1"/>
  <c r="AE4957" i="1" l="1"/>
  <c r="AF4957" i="1"/>
  <c r="AD4958" i="1"/>
  <c r="AF4958" i="1" s="1"/>
  <c r="AE4958" i="1"/>
  <c r="AB4961" i="1"/>
  <c r="AC4960" i="1"/>
  <c r="AD4959" i="1" l="1"/>
  <c r="AB4962" i="1"/>
  <c r="AC4961" i="1"/>
  <c r="AE4959" i="1" l="1"/>
  <c r="AF4959" i="1"/>
  <c r="AD4960" i="1"/>
  <c r="AF4960" i="1" s="1"/>
  <c r="AB4963" i="1"/>
  <c r="AC4962" i="1"/>
  <c r="AE4960" i="1" l="1"/>
  <c r="AD4961" i="1"/>
  <c r="AB4964" i="1"/>
  <c r="AC4963" i="1"/>
  <c r="AE4961" i="1" l="1"/>
  <c r="AF4961" i="1"/>
  <c r="AD4962" i="1"/>
  <c r="AB4965" i="1"/>
  <c r="AC4964" i="1"/>
  <c r="AE4962" i="1" l="1"/>
  <c r="AF4962" i="1"/>
  <c r="AD4963" i="1"/>
  <c r="AF4963" i="1" s="1"/>
  <c r="AB4966" i="1"/>
  <c r="AC4965" i="1"/>
  <c r="AE4963" i="1" l="1"/>
  <c r="AD4964" i="1"/>
  <c r="AB4967" i="1"/>
  <c r="AC4966" i="1"/>
  <c r="AE4964" i="1" l="1"/>
  <c r="AF4964" i="1"/>
  <c r="AD4965" i="1"/>
  <c r="AB4968" i="1"/>
  <c r="AC4967" i="1"/>
  <c r="AE4965" i="1" l="1"/>
  <c r="AF4965" i="1"/>
  <c r="AD4966" i="1"/>
  <c r="AB4969" i="1"/>
  <c r="AC4968" i="1"/>
  <c r="AE4966" i="1" l="1"/>
  <c r="AF4966" i="1"/>
  <c r="AD4967" i="1"/>
  <c r="AB4970" i="1"/>
  <c r="AC4969" i="1"/>
  <c r="AE4967" i="1" l="1"/>
  <c r="AF4967" i="1"/>
  <c r="AD4968" i="1"/>
  <c r="AB4971" i="1"/>
  <c r="AC4970" i="1"/>
  <c r="AE4968" i="1" l="1"/>
  <c r="AF4968" i="1"/>
  <c r="AB4972" i="1"/>
  <c r="AC4971" i="1"/>
  <c r="AD4969" i="1"/>
  <c r="AE4969" i="1" l="1"/>
  <c r="AF4969" i="1"/>
  <c r="AB4973" i="1"/>
  <c r="AC4972" i="1"/>
  <c r="AD4970" i="1"/>
  <c r="AE4970" i="1" l="1"/>
  <c r="AF4970" i="1"/>
  <c r="AD4971" i="1"/>
  <c r="AB4974" i="1"/>
  <c r="AC4973" i="1"/>
  <c r="AE4971" i="1" l="1"/>
  <c r="AF4971" i="1"/>
  <c r="AD4972" i="1"/>
  <c r="AF4972" i="1" s="1"/>
  <c r="AB4975" i="1"/>
  <c r="AC4974" i="1"/>
  <c r="AE4972" i="1" l="1"/>
  <c r="AD4973" i="1"/>
  <c r="AB4976" i="1"/>
  <c r="AC4975" i="1"/>
  <c r="AE4973" i="1" l="1"/>
  <c r="AF4973" i="1"/>
  <c r="AD4974" i="1"/>
  <c r="AB4977" i="1"/>
  <c r="AC4976" i="1"/>
  <c r="AE4974" i="1" l="1"/>
  <c r="AF4974" i="1"/>
  <c r="AD4975" i="1"/>
  <c r="AB4978" i="1"/>
  <c r="AC4977" i="1"/>
  <c r="AE4975" i="1" l="1"/>
  <c r="AF4975" i="1"/>
  <c r="AD4976" i="1"/>
  <c r="AB4979" i="1"/>
  <c r="AC4978" i="1"/>
  <c r="AE4976" i="1" l="1"/>
  <c r="AF4976" i="1"/>
  <c r="AD4977" i="1"/>
  <c r="AF4977" i="1" s="1"/>
  <c r="AB4980" i="1"/>
  <c r="AC4979" i="1"/>
  <c r="AD4978" i="1" l="1"/>
  <c r="AF4978" i="1" s="1"/>
  <c r="AE4977" i="1"/>
  <c r="AB4981" i="1"/>
  <c r="AC4980" i="1"/>
  <c r="AD4979" i="1" l="1"/>
  <c r="AF4979" i="1" s="1"/>
  <c r="AE4978" i="1"/>
  <c r="AB4982" i="1"/>
  <c r="AC4981" i="1"/>
  <c r="AE4979" i="1" l="1"/>
  <c r="AD4980" i="1"/>
  <c r="AB4983" i="1"/>
  <c r="AC4982" i="1"/>
  <c r="AE4980" i="1" l="1"/>
  <c r="AF4980" i="1"/>
  <c r="AD4981" i="1"/>
  <c r="AB4984" i="1"/>
  <c r="AC4983" i="1"/>
  <c r="AE4981" i="1" l="1"/>
  <c r="AF4981" i="1"/>
  <c r="AD4982" i="1"/>
  <c r="AB4985" i="1"/>
  <c r="AC4984" i="1"/>
  <c r="AE4982" i="1" l="1"/>
  <c r="AF4982" i="1"/>
  <c r="AD4983" i="1"/>
  <c r="AB4986" i="1"/>
  <c r="AC4985" i="1"/>
  <c r="AE4983" i="1" l="1"/>
  <c r="AF4983" i="1"/>
  <c r="AD4984" i="1"/>
  <c r="AF4984" i="1" s="1"/>
  <c r="AB4987" i="1"/>
  <c r="AC4986" i="1"/>
  <c r="AE4984" i="1" l="1"/>
  <c r="AD4985" i="1"/>
  <c r="AB4988" i="1"/>
  <c r="AC4987" i="1"/>
  <c r="AE4985" i="1" l="1"/>
  <c r="AF4985" i="1"/>
  <c r="AD4986" i="1"/>
  <c r="AB4989" i="1"/>
  <c r="AC4988" i="1"/>
  <c r="AE4986" i="1" l="1"/>
  <c r="AF4986" i="1"/>
  <c r="AD4987" i="1"/>
  <c r="AF4987" i="1" s="1"/>
  <c r="AB4990" i="1"/>
  <c r="AC4989" i="1"/>
  <c r="AE4987" i="1" l="1"/>
  <c r="AD4988" i="1"/>
  <c r="AB4991" i="1"/>
  <c r="AC4990" i="1"/>
  <c r="AE4988" i="1" l="1"/>
  <c r="AF4988" i="1"/>
  <c r="AD4989" i="1"/>
  <c r="AB4992" i="1"/>
  <c r="AC4991" i="1"/>
  <c r="AE4989" i="1" l="1"/>
  <c r="AF4989" i="1"/>
  <c r="AD4990" i="1"/>
  <c r="AF4990" i="1" s="1"/>
  <c r="AB4993" i="1"/>
  <c r="AC4992" i="1"/>
  <c r="AE4990" i="1" l="1"/>
  <c r="AD4991" i="1"/>
  <c r="AB4994" i="1"/>
  <c r="AC4993" i="1"/>
  <c r="AE4991" i="1" l="1"/>
  <c r="AF4991" i="1"/>
  <c r="AB4995" i="1"/>
  <c r="AC4994" i="1"/>
  <c r="AD4992" i="1"/>
  <c r="AE4992" i="1" l="1"/>
  <c r="AF4992" i="1"/>
  <c r="AD4993" i="1"/>
  <c r="AB4996" i="1"/>
  <c r="AC4995" i="1"/>
  <c r="AE4993" i="1" l="1"/>
  <c r="AF4993" i="1"/>
  <c r="AD4994" i="1"/>
  <c r="AB4997" i="1"/>
  <c r="AC4996" i="1"/>
  <c r="AE4994" i="1" l="1"/>
  <c r="AF4994" i="1"/>
  <c r="AB4998" i="1"/>
  <c r="AC4997" i="1"/>
  <c r="AD4995" i="1"/>
  <c r="AE4995" i="1" l="1"/>
  <c r="AF4995" i="1"/>
  <c r="AD4996" i="1"/>
  <c r="AB4999" i="1"/>
  <c r="AC4998" i="1"/>
  <c r="AE4996" i="1" l="1"/>
  <c r="AF4996" i="1"/>
  <c r="AD4997" i="1"/>
  <c r="AB5000" i="1"/>
  <c r="AC4999" i="1"/>
  <c r="AE4997" i="1" l="1"/>
  <c r="AF4997" i="1"/>
  <c r="AD4998" i="1"/>
  <c r="AB5001" i="1"/>
  <c r="AC5000" i="1"/>
  <c r="AE4998" i="1" l="1"/>
  <c r="AF4998" i="1"/>
  <c r="AD4999" i="1"/>
  <c r="AF4999" i="1" s="1"/>
  <c r="AB5002" i="1"/>
  <c r="AC5001" i="1"/>
  <c r="AE4999" i="1" l="1"/>
  <c r="AD5000" i="1"/>
  <c r="AB5003" i="1"/>
  <c r="AC5002" i="1"/>
  <c r="AE5000" i="1" l="1"/>
  <c r="AF5000" i="1"/>
  <c r="AD5001" i="1"/>
  <c r="AB5004" i="1"/>
  <c r="AC5003" i="1"/>
  <c r="AE5001" i="1" l="1"/>
  <c r="AF5001" i="1"/>
  <c r="AD5002" i="1"/>
  <c r="AF5002" i="1" s="1"/>
  <c r="AB5005" i="1"/>
  <c r="AC5004" i="1"/>
  <c r="AD5003" i="1" l="1"/>
  <c r="AF5003" i="1" s="1"/>
  <c r="AE5002" i="1"/>
  <c r="AB5006" i="1"/>
  <c r="AC5005" i="1"/>
  <c r="AE5003" i="1" l="1"/>
  <c r="AD5004" i="1"/>
  <c r="AB5007" i="1"/>
  <c r="AC5006" i="1"/>
  <c r="AE5004" i="1" l="1"/>
  <c r="AF5004" i="1"/>
  <c r="AD5005" i="1"/>
  <c r="AB5008" i="1"/>
  <c r="AC5007" i="1"/>
  <c r="AE5005" i="1" l="1"/>
  <c r="AF5005" i="1"/>
  <c r="AD5006" i="1"/>
  <c r="AB5009" i="1"/>
  <c r="AC5008" i="1"/>
  <c r="AE5006" i="1" l="1"/>
  <c r="AF5006" i="1"/>
  <c r="AB5010" i="1"/>
  <c r="AC5009" i="1"/>
  <c r="AD5007" i="1"/>
  <c r="AE5007" i="1" l="1"/>
  <c r="AF5007" i="1"/>
  <c r="AD5008" i="1"/>
  <c r="AB5011" i="1"/>
  <c r="AC5010" i="1"/>
  <c r="AE5008" i="1" l="1"/>
  <c r="AF5008" i="1"/>
  <c r="AD5009" i="1"/>
  <c r="AB5012" i="1"/>
  <c r="AC5011" i="1"/>
  <c r="AE5009" i="1" l="1"/>
  <c r="AF5009" i="1"/>
  <c r="AD5010" i="1"/>
  <c r="AB5013" i="1"/>
  <c r="AC5012" i="1"/>
  <c r="AE5010" i="1" l="1"/>
  <c r="AF5010" i="1"/>
  <c r="AD5011" i="1"/>
  <c r="AF5011" i="1" s="1"/>
  <c r="AB5014" i="1"/>
  <c r="AC5013" i="1"/>
  <c r="AE5011" i="1" l="1"/>
  <c r="AD5012" i="1"/>
  <c r="AB5015" i="1"/>
  <c r="AC5014" i="1"/>
  <c r="AE5012" i="1" l="1"/>
  <c r="AF5012" i="1"/>
  <c r="AD5013" i="1"/>
  <c r="AB5016" i="1"/>
  <c r="AC5015" i="1"/>
  <c r="AE5013" i="1" l="1"/>
  <c r="AF5013" i="1"/>
  <c r="AD5014" i="1"/>
  <c r="AF5014" i="1" s="1"/>
  <c r="AB5017" i="1"/>
  <c r="AC5016" i="1"/>
  <c r="AD5015" i="1" l="1"/>
  <c r="AF5015" i="1" s="1"/>
  <c r="AE5014" i="1"/>
  <c r="AB5018" i="1"/>
  <c r="AC5017" i="1"/>
  <c r="AE5015" i="1" l="1"/>
  <c r="AD5016" i="1"/>
  <c r="AB5019" i="1"/>
  <c r="AC5018" i="1"/>
  <c r="AE5016" i="1" l="1"/>
  <c r="AF5016" i="1"/>
  <c r="AD5017" i="1"/>
  <c r="AB5020" i="1"/>
  <c r="AC5019" i="1"/>
  <c r="AE5017" i="1" l="1"/>
  <c r="AF5017" i="1"/>
  <c r="AD5018" i="1"/>
  <c r="AB5021" i="1"/>
  <c r="AC5020" i="1"/>
  <c r="AE5018" i="1" l="1"/>
  <c r="AF5018" i="1"/>
  <c r="AD5019" i="1"/>
  <c r="AB5022" i="1"/>
  <c r="AC5021" i="1"/>
  <c r="AE5019" i="1" l="1"/>
  <c r="AF5019" i="1"/>
  <c r="AD5020" i="1"/>
  <c r="AF5020" i="1" s="1"/>
  <c r="AB5023" i="1"/>
  <c r="AC5022" i="1"/>
  <c r="AE5020" i="1" l="1"/>
  <c r="AD5021" i="1"/>
  <c r="AB5024" i="1"/>
  <c r="AC5023" i="1"/>
  <c r="AE5021" i="1" l="1"/>
  <c r="AF5021" i="1"/>
  <c r="AD5022" i="1"/>
  <c r="AB5025" i="1"/>
  <c r="AC5024" i="1"/>
  <c r="AE5022" i="1" l="1"/>
  <c r="AF5022" i="1"/>
  <c r="AD5023" i="1"/>
  <c r="AB5026" i="1"/>
  <c r="AC5025" i="1"/>
  <c r="AE5023" i="1" l="1"/>
  <c r="AF5023" i="1"/>
  <c r="AD5024" i="1"/>
  <c r="AB5027" i="1"/>
  <c r="AC5026" i="1"/>
  <c r="AE5024" i="1" l="1"/>
  <c r="AF5024" i="1"/>
  <c r="AD5025" i="1"/>
  <c r="AF5025" i="1" s="1"/>
  <c r="AB5028" i="1"/>
  <c r="AC5027" i="1"/>
  <c r="AD5026" i="1" l="1"/>
  <c r="AF5026" i="1" s="1"/>
  <c r="AE5025" i="1"/>
  <c r="AB5029" i="1"/>
  <c r="AC5028" i="1"/>
  <c r="AD5027" i="1" l="1"/>
  <c r="AF5027" i="1" s="1"/>
  <c r="AE5026" i="1"/>
  <c r="AB5030" i="1"/>
  <c r="AC5029" i="1"/>
  <c r="AE5027" i="1" l="1"/>
  <c r="AD5028" i="1"/>
  <c r="AB5031" i="1"/>
  <c r="AC5030" i="1"/>
  <c r="AE5028" i="1" l="1"/>
  <c r="AF5028" i="1"/>
  <c r="AD5029" i="1"/>
  <c r="AB5032" i="1"/>
  <c r="AC5031" i="1"/>
  <c r="AE5029" i="1" l="1"/>
  <c r="AF5029" i="1"/>
  <c r="AD5030" i="1"/>
  <c r="AB5033" i="1"/>
  <c r="AC5032" i="1"/>
  <c r="AE5030" i="1" l="1"/>
  <c r="AF5030" i="1"/>
  <c r="AD5031" i="1"/>
  <c r="AB5034" i="1"/>
  <c r="AC5033" i="1"/>
  <c r="AE5031" i="1" l="1"/>
  <c r="AF5031" i="1"/>
  <c r="AD5032" i="1"/>
  <c r="AF5032" i="1" s="1"/>
  <c r="AB5035" i="1"/>
  <c r="AC5034" i="1"/>
  <c r="AE5032" i="1" l="1"/>
  <c r="AD5033" i="1"/>
  <c r="AB5036" i="1"/>
  <c r="AC5035" i="1"/>
  <c r="AE5033" i="1" l="1"/>
  <c r="AF5033" i="1"/>
  <c r="AD5034" i="1"/>
  <c r="AB5037" i="1"/>
  <c r="AC5036" i="1"/>
  <c r="AE5034" i="1" l="1"/>
  <c r="AF5034" i="1"/>
  <c r="AD5035" i="1"/>
  <c r="AF5035" i="1" s="1"/>
  <c r="AB5038" i="1"/>
  <c r="AC5037" i="1"/>
  <c r="AE5035" i="1" l="1"/>
  <c r="AD5036" i="1"/>
  <c r="AB5039" i="1"/>
  <c r="AC5038" i="1"/>
  <c r="AE5036" i="1" l="1"/>
  <c r="AF5036" i="1"/>
  <c r="AD5037" i="1"/>
  <c r="AB5040" i="1"/>
  <c r="AC5039" i="1"/>
  <c r="AE5037" i="1" l="1"/>
  <c r="AF5037" i="1"/>
  <c r="AD5038" i="1"/>
  <c r="AF5038" i="1" s="1"/>
  <c r="AB5041" i="1"/>
  <c r="AC5040" i="1"/>
  <c r="AE5038" i="1" l="1"/>
  <c r="AD5039" i="1"/>
  <c r="AB5042" i="1"/>
  <c r="AC5041" i="1"/>
  <c r="AE5039" i="1" l="1"/>
  <c r="AF5039" i="1"/>
  <c r="AB5043" i="1"/>
  <c r="AC5042" i="1"/>
  <c r="AD5040" i="1"/>
  <c r="AE5040" i="1" l="1"/>
  <c r="AF5040" i="1"/>
  <c r="AD5041" i="1"/>
  <c r="AB5044" i="1"/>
  <c r="AC5043" i="1"/>
  <c r="AE5041" i="1" l="1"/>
  <c r="AF5041" i="1"/>
  <c r="AD5042" i="1"/>
  <c r="AB5045" i="1"/>
  <c r="AC5044" i="1"/>
  <c r="AE5042" i="1" l="1"/>
  <c r="AF5042" i="1"/>
  <c r="AD5043" i="1"/>
  <c r="AB5046" i="1"/>
  <c r="AC5045" i="1"/>
  <c r="AE5043" i="1" l="1"/>
  <c r="AF5043" i="1"/>
  <c r="AD5044" i="1"/>
  <c r="AF5044" i="1" s="1"/>
  <c r="AB5047" i="1"/>
  <c r="AC5046" i="1"/>
  <c r="AE5044" i="1" l="1"/>
  <c r="AD5045" i="1"/>
  <c r="AB5048" i="1"/>
  <c r="AC5047" i="1"/>
  <c r="AE5045" i="1" l="1"/>
  <c r="AF5045" i="1"/>
  <c r="AD5046" i="1"/>
  <c r="AB5049" i="1"/>
  <c r="AC5048" i="1"/>
  <c r="AE5046" i="1" l="1"/>
  <c r="AF5046" i="1"/>
  <c r="AD5047" i="1"/>
  <c r="AF5047" i="1" s="1"/>
  <c r="AB5050" i="1"/>
  <c r="AC5049" i="1"/>
  <c r="AE5047" i="1" l="1"/>
  <c r="AD5048" i="1"/>
  <c r="AB5051" i="1"/>
  <c r="AC5050" i="1"/>
  <c r="AE5048" i="1" l="1"/>
  <c r="AF5048" i="1"/>
  <c r="AB5052" i="1"/>
  <c r="AC5051" i="1"/>
  <c r="AD5049" i="1"/>
  <c r="AE5049" i="1" l="1"/>
  <c r="AF5049" i="1"/>
  <c r="AB5053" i="1"/>
  <c r="AC5052" i="1"/>
  <c r="AD5050" i="1"/>
  <c r="AE5050" i="1" l="1"/>
  <c r="AF5050" i="1"/>
  <c r="AD5051" i="1"/>
  <c r="AB5054" i="1"/>
  <c r="AC5053" i="1"/>
  <c r="AE5051" i="1" l="1"/>
  <c r="AF5051" i="1"/>
  <c r="AD5052" i="1"/>
  <c r="AB5055" i="1"/>
  <c r="AC5054" i="1"/>
  <c r="AE5052" i="1" l="1"/>
  <c r="AF5052" i="1"/>
  <c r="AB5056" i="1"/>
  <c r="AC5055" i="1"/>
  <c r="AD5053" i="1"/>
  <c r="AE5053" i="1" l="1"/>
  <c r="AF5053" i="1"/>
  <c r="AB5057" i="1"/>
  <c r="AC5056" i="1"/>
  <c r="AD5054" i="1"/>
  <c r="AE5054" i="1" l="1"/>
  <c r="AF5054" i="1"/>
  <c r="AB5058" i="1"/>
  <c r="AC5057" i="1"/>
  <c r="AD5055" i="1"/>
  <c r="AE5055" i="1" l="1"/>
  <c r="AF5055" i="1"/>
  <c r="AB5059" i="1"/>
  <c r="AC5058" i="1"/>
  <c r="AD5056" i="1"/>
  <c r="AE5056" i="1" l="1"/>
  <c r="AF5056" i="1"/>
  <c r="AD5057" i="1"/>
  <c r="AB5060" i="1"/>
  <c r="AC5059" i="1"/>
  <c r="AE5057" i="1" l="1"/>
  <c r="AF5057" i="1"/>
  <c r="AD5058" i="1"/>
  <c r="AB5061" i="1"/>
  <c r="AC5060" i="1"/>
  <c r="AE5058" i="1" l="1"/>
  <c r="AF5058" i="1"/>
  <c r="AD5059" i="1"/>
  <c r="AB5062" i="1"/>
  <c r="AC5061" i="1"/>
  <c r="AE5059" i="1" l="1"/>
  <c r="AF5059" i="1"/>
  <c r="AD5060" i="1"/>
  <c r="AF5060" i="1" s="1"/>
  <c r="AB5063" i="1"/>
  <c r="AC5062" i="1"/>
  <c r="AE5060" i="1" l="1"/>
  <c r="AD5061" i="1"/>
  <c r="AB5064" i="1"/>
  <c r="AC5063" i="1"/>
  <c r="AE5061" i="1" l="1"/>
  <c r="AF5061" i="1"/>
  <c r="AB5065" i="1"/>
  <c r="AC5064" i="1"/>
  <c r="AD5062" i="1"/>
  <c r="AE5062" i="1" l="1"/>
  <c r="AF5062" i="1"/>
  <c r="AD5063" i="1"/>
  <c r="AB5066" i="1"/>
  <c r="AC5065" i="1"/>
  <c r="AE5063" i="1" l="1"/>
  <c r="AF5063" i="1"/>
  <c r="AD5064" i="1"/>
  <c r="AF5064" i="1" s="1"/>
  <c r="AB5067" i="1"/>
  <c r="AC5066" i="1"/>
  <c r="AE5064" i="1" l="1"/>
  <c r="AD5065" i="1"/>
  <c r="AB5068" i="1"/>
  <c r="AC5067" i="1"/>
  <c r="AE5065" i="1" l="1"/>
  <c r="AF5065" i="1"/>
  <c r="AD5066" i="1"/>
  <c r="AB5069" i="1"/>
  <c r="AC5068" i="1"/>
  <c r="AE5066" i="1" l="1"/>
  <c r="AF5066" i="1"/>
  <c r="AD5067" i="1"/>
  <c r="AB5070" i="1"/>
  <c r="AC5069" i="1"/>
  <c r="AE5067" i="1" l="1"/>
  <c r="AF5067" i="1"/>
  <c r="AD5068" i="1"/>
  <c r="AB5071" i="1"/>
  <c r="AC5070" i="1"/>
  <c r="AE5068" i="1" l="1"/>
  <c r="AF5068" i="1"/>
  <c r="AD5069" i="1"/>
  <c r="AF5069" i="1" s="1"/>
  <c r="AB5072" i="1"/>
  <c r="AC5071" i="1"/>
  <c r="AD5070" i="1" l="1"/>
  <c r="AF5070" i="1" s="1"/>
  <c r="AE5069" i="1"/>
  <c r="AB5073" i="1"/>
  <c r="AC5072" i="1"/>
  <c r="AD5071" i="1" l="1"/>
  <c r="AF5071" i="1" s="1"/>
  <c r="AE5070" i="1"/>
  <c r="AB5074" i="1"/>
  <c r="AC5073" i="1"/>
  <c r="AE5071" i="1" l="1"/>
  <c r="AD5072" i="1"/>
  <c r="AB5075" i="1"/>
  <c r="AC5074" i="1"/>
  <c r="AE5072" i="1" l="1"/>
  <c r="AF5072" i="1"/>
  <c r="AD5073" i="1"/>
  <c r="AB5076" i="1"/>
  <c r="AC5075" i="1"/>
  <c r="AE5073" i="1" l="1"/>
  <c r="AF5073" i="1"/>
  <c r="AD5074" i="1"/>
  <c r="AB5077" i="1"/>
  <c r="AC5076" i="1"/>
  <c r="AE5074" i="1" l="1"/>
  <c r="AF5074" i="1"/>
  <c r="AB5078" i="1"/>
  <c r="AC5077" i="1"/>
  <c r="AD5075" i="1"/>
  <c r="AE5075" i="1" l="1"/>
  <c r="AF5075" i="1"/>
  <c r="AB5079" i="1"/>
  <c r="AC5078" i="1"/>
  <c r="AD5076" i="1"/>
  <c r="AE5076" i="1" l="1"/>
  <c r="AF5076" i="1"/>
  <c r="AB5080" i="1"/>
  <c r="AC5079" i="1"/>
  <c r="AD5077" i="1"/>
  <c r="AE5077" i="1" l="1"/>
  <c r="AF5077" i="1"/>
  <c r="AD5078" i="1"/>
  <c r="AB5081" i="1"/>
  <c r="AC5080" i="1"/>
  <c r="AE5078" i="1" l="1"/>
  <c r="AF5078" i="1"/>
  <c r="AD5079" i="1"/>
  <c r="AB5082" i="1"/>
  <c r="AC5081" i="1"/>
  <c r="AE5079" i="1" l="1"/>
  <c r="AF5079" i="1"/>
  <c r="AD5080" i="1"/>
  <c r="AB5083" i="1"/>
  <c r="AC5082" i="1"/>
  <c r="AE5080" i="1" l="1"/>
  <c r="AF5080" i="1"/>
  <c r="AD5081" i="1"/>
  <c r="AF5081" i="1" s="1"/>
  <c r="AB5084" i="1"/>
  <c r="AC5083" i="1"/>
  <c r="AE5081" i="1" l="1"/>
  <c r="AD5082" i="1"/>
  <c r="AB5085" i="1"/>
  <c r="AC5084" i="1"/>
  <c r="AE5082" i="1" l="1"/>
  <c r="AF5082" i="1"/>
  <c r="AD5083" i="1"/>
  <c r="AB5086" i="1"/>
  <c r="AC5085" i="1"/>
  <c r="AE5083" i="1" l="1"/>
  <c r="AF5083" i="1"/>
  <c r="AD5084" i="1"/>
  <c r="AB5087" i="1"/>
  <c r="AC5086" i="1"/>
  <c r="AE5084" i="1" l="1"/>
  <c r="AF5084" i="1"/>
  <c r="AD5085" i="1"/>
  <c r="AB5088" i="1"/>
  <c r="AC5087" i="1"/>
  <c r="AE5085" i="1" l="1"/>
  <c r="AF5085" i="1"/>
  <c r="AD5086" i="1"/>
  <c r="AB5089" i="1"/>
  <c r="AC5088" i="1"/>
  <c r="AE5086" i="1" l="1"/>
  <c r="AF5086" i="1"/>
  <c r="AB5090" i="1"/>
  <c r="AC5089" i="1"/>
  <c r="AD5087" i="1"/>
  <c r="AE5087" i="1" l="1"/>
  <c r="AF5087" i="1"/>
  <c r="AD5088" i="1"/>
  <c r="AB5091" i="1"/>
  <c r="AC5090" i="1"/>
  <c r="AE5088" i="1" l="1"/>
  <c r="AF5088" i="1"/>
  <c r="AD5089" i="1"/>
  <c r="AB5092" i="1"/>
  <c r="AC5091" i="1"/>
  <c r="AE5089" i="1" l="1"/>
  <c r="AF5089" i="1"/>
  <c r="AD5090" i="1"/>
  <c r="AB5093" i="1"/>
  <c r="AC5092" i="1"/>
  <c r="AE5090" i="1" l="1"/>
  <c r="AF5090" i="1"/>
  <c r="AD5091" i="1"/>
  <c r="AB5094" i="1"/>
  <c r="AC5093" i="1"/>
  <c r="AE5091" i="1" l="1"/>
  <c r="AF5091" i="1"/>
  <c r="AB5095" i="1"/>
  <c r="AC5094" i="1"/>
  <c r="AD5092" i="1"/>
  <c r="AE5092" i="1" l="1"/>
  <c r="AF5092" i="1"/>
  <c r="AD5093" i="1"/>
  <c r="AB5096" i="1"/>
  <c r="AC5095" i="1"/>
  <c r="AE5093" i="1" l="1"/>
  <c r="AF5093" i="1"/>
  <c r="AD5094" i="1"/>
  <c r="AF5094" i="1" s="1"/>
  <c r="AB5097" i="1"/>
  <c r="AC5096" i="1"/>
  <c r="AD5095" i="1" l="1"/>
  <c r="AF5095" i="1" s="1"/>
  <c r="AE5094" i="1"/>
  <c r="AB5098" i="1"/>
  <c r="AC5097" i="1"/>
  <c r="AE5095" i="1" l="1"/>
  <c r="AD5096" i="1"/>
  <c r="AB5099" i="1"/>
  <c r="AC5098" i="1"/>
  <c r="AE5096" i="1" l="1"/>
  <c r="AF5096" i="1"/>
  <c r="AD5097" i="1"/>
  <c r="AB5100" i="1"/>
  <c r="AC5099" i="1"/>
  <c r="AE5097" i="1" l="1"/>
  <c r="AF5097" i="1"/>
  <c r="AD5098" i="1"/>
  <c r="AB5101" i="1"/>
  <c r="AC5100" i="1"/>
  <c r="AE5098" i="1" l="1"/>
  <c r="AF5098" i="1"/>
  <c r="AB5102" i="1"/>
  <c r="AC5101" i="1"/>
  <c r="AD5099" i="1"/>
  <c r="AE5099" i="1" l="1"/>
  <c r="AF5099" i="1"/>
  <c r="AD5100" i="1"/>
  <c r="AB5103" i="1"/>
  <c r="AC5102" i="1"/>
  <c r="AE5100" i="1" l="1"/>
  <c r="AF5100" i="1"/>
  <c r="AD5101" i="1"/>
  <c r="AB5104" i="1"/>
  <c r="AC5103" i="1"/>
  <c r="AE5101" i="1" l="1"/>
  <c r="AF5101" i="1"/>
  <c r="AD5102" i="1"/>
  <c r="AB5105" i="1"/>
  <c r="AC5104" i="1"/>
  <c r="AE5102" i="1" l="1"/>
  <c r="AF5102" i="1"/>
  <c r="AD5103" i="1"/>
  <c r="AB5106" i="1"/>
  <c r="AC5105" i="1"/>
  <c r="AE5103" i="1" l="1"/>
  <c r="AF5103" i="1"/>
  <c r="AB5107" i="1"/>
  <c r="AC5106" i="1"/>
  <c r="AD5104" i="1"/>
  <c r="AE5104" i="1" l="1"/>
  <c r="AF5104" i="1"/>
  <c r="AD5105" i="1"/>
  <c r="AB5108" i="1"/>
  <c r="AC5107" i="1"/>
  <c r="AE5105" i="1" l="1"/>
  <c r="AF5105" i="1"/>
  <c r="AD5106" i="1"/>
  <c r="AF5106" i="1" s="1"/>
  <c r="AB5109" i="1"/>
  <c r="AC5108" i="1"/>
  <c r="AE5106" i="1" l="1"/>
  <c r="AD5107" i="1"/>
  <c r="AB5110" i="1"/>
  <c r="AC5109" i="1"/>
  <c r="AE5107" i="1" l="1"/>
  <c r="AF5107" i="1"/>
  <c r="AD5108" i="1"/>
  <c r="AB5111" i="1"/>
  <c r="AC5110" i="1"/>
  <c r="AE5108" i="1" l="1"/>
  <c r="AF5108" i="1"/>
  <c r="AD5109" i="1"/>
  <c r="AF5109" i="1" s="1"/>
  <c r="AB5112" i="1"/>
  <c r="AC5111" i="1"/>
  <c r="AE5109" i="1" l="1"/>
  <c r="AD5110" i="1"/>
  <c r="AB5113" i="1"/>
  <c r="AC5112" i="1"/>
  <c r="AE5110" i="1" l="1"/>
  <c r="AF5110" i="1"/>
  <c r="AD5111" i="1"/>
  <c r="AB5114" i="1"/>
  <c r="AC5113" i="1"/>
  <c r="AE5111" i="1" l="1"/>
  <c r="AF5111" i="1"/>
  <c r="AD5112" i="1"/>
  <c r="AF5112" i="1" s="1"/>
  <c r="AB5115" i="1"/>
  <c r="AC5114" i="1"/>
  <c r="AE5112" i="1" l="1"/>
  <c r="AD5113" i="1"/>
  <c r="AB5116" i="1"/>
  <c r="AC5115" i="1"/>
  <c r="AE5113" i="1" l="1"/>
  <c r="AF5113" i="1"/>
  <c r="AD5114" i="1"/>
  <c r="AB5117" i="1"/>
  <c r="AC5116" i="1"/>
  <c r="AE5114" i="1" l="1"/>
  <c r="AF5114" i="1"/>
  <c r="AD5115" i="1"/>
  <c r="AF5115" i="1" s="1"/>
  <c r="AB5118" i="1"/>
  <c r="AC5117" i="1"/>
  <c r="AD5116" i="1" l="1"/>
  <c r="AF5116" i="1" s="1"/>
  <c r="AE5115" i="1"/>
  <c r="AB5119" i="1"/>
  <c r="AC5118" i="1"/>
  <c r="AD5117" i="1" l="1"/>
  <c r="AF5117" i="1" s="1"/>
  <c r="AE5116" i="1"/>
  <c r="AB5120" i="1"/>
  <c r="AC5119" i="1"/>
  <c r="AE5117" i="1" l="1"/>
  <c r="AD5118" i="1"/>
  <c r="AB5121" i="1"/>
  <c r="AC5120" i="1"/>
  <c r="AE5118" i="1" l="1"/>
  <c r="AF5118" i="1"/>
  <c r="AD5119" i="1"/>
  <c r="AB5122" i="1"/>
  <c r="AC5121" i="1"/>
  <c r="AE5119" i="1" l="1"/>
  <c r="AF5119" i="1"/>
  <c r="AD5120" i="1"/>
  <c r="AF5120" i="1" s="1"/>
  <c r="AB5123" i="1"/>
  <c r="AC5122" i="1"/>
  <c r="AE5120" i="1" l="1"/>
  <c r="AD5121" i="1"/>
  <c r="AB5124" i="1"/>
  <c r="AC5123" i="1"/>
  <c r="AE5121" i="1" l="1"/>
  <c r="AF5121" i="1"/>
  <c r="AB5125" i="1"/>
  <c r="AC5124" i="1"/>
  <c r="AD5122" i="1"/>
  <c r="AE5122" i="1" l="1"/>
  <c r="AF5122" i="1"/>
  <c r="AD5123" i="1"/>
  <c r="AB5126" i="1"/>
  <c r="AC5125" i="1"/>
  <c r="AE5123" i="1" l="1"/>
  <c r="AF5123" i="1"/>
  <c r="AD5124" i="1"/>
  <c r="AB5127" i="1"/>
  <c r="AC5126" i="1"/>
  <c r="AE5124" i="1" l="1"/>
  <c r="AF5124" i="1"/>
  <c r="AB5128" i="1"/>
  <c r="AC5127" i="1"/>
  <c r="AD5125" i="1"/>
  <c r="AE5125" i="1" l="1"/>
  <c r="AF5125" i="1"/>
  <c r="AD5126" i="1"/>
  <c r="AB5129" i="1"/>
  <c r="AC5128" i="1"/>
  <c r="AE5126" i="1" l="1"/>
  <c r="AF5126" i="1"/>
  <c r="AD5127" i="1"/>
  <c r="AB5130" i="1"/>
  <c r="AC5129" i="1"/>
  <c r="AE5127" i="1" l="1"/>
  <c r="AF5127" i="1"/>
  <c r="AB5131" i="1"/>
  <c r="AC5130" i="1"/>
  <c r="AD5128" i="1"/>
  <c r="AE5128" i="1" l="1"/>
  <c r="AF5128" i="1"/>
  <c r="AD5129" i="1"/>
  <c r="AB5132" i="1"/>
  <c r="AC5131" i="1"/>
  <c r="AE5129" i="1" l="1"/>
  <c r="AF5129" i="1"/>
  <c r="AD5130" i="1"/>
  <c r="AB5133" i="1"/>
  <c r="AC5132" i="1"/>
  <c r="AE5130" i="1" l="1"/>
  <c r="AF5130" i="1"/>
  <c r="AB5134" i="1"/>
  <c r="AC5133" i="1"/>
  <c r="AD5131" i="1"/>
  <c r="AE5131" i="1" l="1"/>
  <c r="AF5131" i="1"/>
  <c r="AD5132" i="1"/>
  <c r="AB5135" i="1"/>
  <c r="AC5134" i="1"/>
  <c r="AE5132" i="1" l="1"/>
  <c r="AF5132" i="1"/>
  <c r="AD5133" i="1"/>
  <c r="AB5136" i="1"/>
  <c r="AC5135" i="1"/>
  <c r="AE5133" i="1" l="1"/>
  <c r="AF5133" i="1"/>
  <c r="AB5137" i="1"/>
  <c r="AC5136" i="1"/>
  <c r="AD5134" i="1"/>
  <c r="AE5134" i="1" l="1"/>
  <c r="AF5134" i="1"/>
  <c r="AD5135" i="1"/>
  <c r="AB5138" i="1"/>
  <c r="AC5137" i="1"/>
  <c r="AE5135" i="1" l="1"/>
  <c r="AF5135" i="1"/>
  <c r="AD5136" i="1"/>
  <c r="AF5136" i="1" s="1"/>
  <c r="AB5139" i="1"/>
  <c r="AC5138" i="1"/>
  <c r="AE5136" i="1" l="1"/>
  <c r="AD5137" i="1"/>
  <c r="AB5140" i="1"/>
  <c r="AC5139" i="1"/>
  <c r="AE5137" i="1" l="1"/>
  <c r="AF5137" i="1"/>
  <c r="AD5138" i="1"/>
  <c r="AB5141" i="1"/>
  <c r="AC5140" i="1"/>
  <c r="AE5138" i="1" l="1"/>
  <c r="AF5138" i="1"/>
  <c r="AD5139" i="1"/>
  <c r="AB5142" i="1"/>
  <c r="AC5141" i="1"/>
  <c r="AE5139" i="1" l="1"/>
  <c r="AF5139" i="1"/>
  <c r="AD5140" i="1"/>
  <c r="AB5143" i="1"/>
  <c r="AC5142" i="1"/>
  <c r="AE5140" i="1" l="1"/>
  <c r="AF5140" i="1"/>
  <c r="AD5141" i="1"/>
  <c r="AF5141" i="1" s="1"/>
  <c r="AB5144" i="1"/>
  <c r="AC5143" i="1"/>
  <c r="AD5142" i="1" l="1"/>
  <c r="AF5142" i="1" s="1"/>
  <c r="AE5141" i="1"/>
  <c r="AB5145" i="1"/>
  <c r="AC5144" i="1"/>
  <c r="AD5143" i="1" l="1"/>
  <c r="AF5143" i="1" s="1"/>
  <c r="AE5142" i="1"/>
  <c r="AB5146" i="1"/>
  <c r="AC5145" i="1"/>
  <c r="AE5143" i="1" l="1"/>
  <c r="AD5144" i="1"/>
  <c r="AB5147" i="1"/>
  <c r="AC5146" i="1"/>
  <c r="AE5144" i="1" l="1"/>
  <c r="AF5144" i="1"/>
  <c r="AD5145" i="1"/>
  <c r="AB5148" i="1"/>
  <c r="AC5147" i="1"/>
  <c r="AE5145" i="1" l="1"/>
  <c r="AF5145" i="1"/>
  <c r="AD5146" i="1"/>
  <c r="AB5149" i="1"/>
  <c r="AC5148" i="1"/>
  <c r="AE5146" i="1" l="1"/>
  <c r="AF5146" i="1"/>
  <c r="AD5147" i="1"/>
  <c r="AB5150" i="1"/>
  <c r="AC5149" i="1"/>
  <c r="AE5147" i="1" l="1"/>
  <c r="AF5147" i="1"/>
  <c r="AD5148" i="1"/>
  <c r="AB5151" i="1"/>
  <c r="AC5150" i="1"/>
  <c r="AE5148" i="1" l="1"/>
  <c r="AF5148" i="1"/>
  <c r="AB5152" i="1"/>
  <c r="AC5151" i="1"/>
  <c r="AD5149" i="1"/>
  <c r="AE5149" i="1" l="1"/>
  <c r="AF5149" i="1"/>
  <c r="AD5150" i="1"/>
  <c r="AB5153" i="1"/>
  <c r="AC5152" i="1"/>
  <c r="AE5150" i="1" l="1"/>
  <c r="AF5150" i="1"/>
  <c r="AD5151" i="1"/>
  <c r="AF5151" i="1" s="1"/>
  <c r="AB5154" i="1"/>
  <c r="AC5153" i="1"/>
  <c r="AD5152" i="1" l="1"/>
  <c r="AF5152" i="1" s="1"/>
  <c r="AE5151" i="1"/>
  <c r="AB5155" i="1"/>
  <c r="AC5154" i="1"/>
  <c r="AD5153" i="1" l="1"/>
  <c r="AF5153" i="1" s="1"/>
  <c r="AE5152" i="1"/>
  <c r="AB5156" i="1"/>
  <c r="AC5155" i="1"/>
  <c r="AD5154" i="1" l="1"/>
  <c r="AF5154" i="1" s="1"/>
  <c r="AE5153" i="1"/>
  <c r="AB5157" i="1"/>
  <c r="AC5156" i="1"/>
  <c r="AD5155" i="1" l="1"/>
  <c r="AF5155" i="1" s="1"/>
  <c r="AE5154" i="1"/>
  <c r="AB5158" i="1"/>
  <c r="AC5157" i="1"/>
  <c r="AE5155" i="1" l="1"/>
  <c r="AD5156" i="1"/>
  <c r="AB5159" i="1"/>
  <c r="AC5158" i="1"/>
  <c r="AE5156" i="1" l="1"/>
  <c r="AF5156" i="1"/>
  <c r="AD5157" i="1"/>
  <c r="AB5160" i="1"/>
  <c r="AC5159" i="1"/>
  <c r="AE5157" i="1" l="1"/>
  <c r="AF5157" i="1"/>
  <c r="AD5158" i="1"/>
  <c r="AB5161" i="1"/>
  <c r="AC5160" i="1"/>
  <c r="AE5158" i="1" l="1"/>
  <c r="AF5158" i="1"/>
  <c r="AB5162" i="1"/>
  <c r="AC5161" i="1"/>
  <c r="AD5159" i="1"/>
  <c r="AE5159" i="1" l="1"/>
  <c r="AF5159" i="1"/>
  <c r="AD5160" i="1"/>
  <c r="AB5163" i="1"/>
  <c r="AC5162" i="1"/>
  <c r="AE5160" i="1" l="1"/>
  <c r="AF5160" i="1"/>
  <c r="AD5161" i="1"/>
  <c r="AB5164" i="1"/>
  <c r="AC5163" i="1"/>
  <c r="AE5161" i="1" l="1"/>
  <c r="AF5161" i="1"/>
  <c r="AD5162" i="1"/>
  <c r="AB5165" i="1"/>
  <c r="AC5164" i="1"/>
  <c r="AE5162" i="1" l="1"/>
  <c r="AF5162" i="1"/>
  <c r="AD5163" i="1"/>
  <c r="AB5166" i="1"/>
  <c r="AC5165" i="1"/>
  <c r="AE5163" i="1" l="1"/>
  <c r="AF5163" i="1"/>
  <c r="AB5167" i="1"/>
  <c r="AC5166" i="1"/>
  <c r="AD5164" i="1"/>
  <c r="AE5164" i="1" l="1"/>
  <c r="AF5164" i="1"/>
  <c r="AD5165" i="1"/>
  <c r="AB5168" i="1"/>
  <c r="AC5167" i="1"/>
  <c r="AE5165" i="1" l="1"/>
  <c r="AF5165" i="1"/>
  <c r="AD5166" i="1"/>
  <c r="AF5166" i="1" s="1"/>
  <c r="AB5169" i="1"/>
  <c r="AC5168" i="1"/>
  <c r="AE5166" i="1" l="1"/>
  <c r="AD5167" i="1"/>
  <c r="AB5170" i="1"/>
  <c r="AC5169" i="1"/>
  <c r="AE5167" i="1" l="1"/>
  <c r="AF5167" i="1"/>
  <c r="AD5168" i="1"/>
  <c r="AB5171" i="1"/>
  <c r="AC5170" i="1"/>
  <c r="AE5168" i="1" l="1"/>
  <c r="AF5168" i="1"/>
  <c r="AD5169" i="1"/>
  <c r="AF5169" i="1" s="1"/>
  <c r="AB5172" i="1"/>
  <c r="AC5171" i="1"/>
  <c r="AE5169" i="1" l="1"/>
  <c r="AD5170" i="1"/>
  <c r="AB5173" i="1"/>
  <c r="AC5172" i="1"/>
  <c r="AE5170" i="1" l="1"/>
  <c r="AF5170" i="1"/>
  <c r="AB5174" i="1"/>
  <c r="AC5173" i="1"/>
  <c r="AD5171" i="1"/>
  <c r="AE5171" i="1" l="1"/>
  <c r="AF5171" i="1"/>
  <c r="AD5172" i="1"/>
  <c r="AB5175" i="1"/>
  <c r="AC5174" i="1"/>
  <c r="AE5172" i="1" l="1"/>
  <c r="AF5172" i="1"/>
  <c r="AD5173" i="1"/>
  <c r="AB5176" i="1"/>
  <c r="AC5175" i="1"/>
  <c r="AE5173" i="1" l="1"/>
  <c r="AF5173" i="1"/>
  <c r="AD5174" i="1"/>
  <c r="AB5177" i="1"/>
  <c r="AC5176" i="1"/>
  <c r="AE5174" i="1" l="1"/>
  <c r="AF5174" i="1"/>
  <c r="AD5175" i="1"/>
  <c r="AB5178" i="1"/>
  <c r="AC5177" i="1"/>
  <c r="AE5175" i="1" l="1"/>
  <c r="AF5175" i="1"/>
  <c r="AB5179" i="1"/>
  <c r="AC5178" i="1"/>
  <c r="AD5176" i="1"/>
  <c r="AE5176" i="1" l="1"/>
  <c r="AF5176" i="1"/>
  <c r="AD5177" i="1"/>
  <c r="AB5180" i="1"/>
  <c r="AC5179" i="1"/>
  <c r="AE5177" i="1" l="1"/>
  <c r="AF5177" i="1"/>
  <c r="AD5178" i="1"/>
  <c r="AF5178" i="1" s="1"/>
  <c r="AB5181" i="1"/>
  <c r="AC5180" i="1"/>
  <c r="AE5178" i="1" l="1"/>
  <c r="AD5179" i="1"/>
  <c r="AB5182" i="1"/>
  <c r="AC5181" i="1"/>
  <c r="AE5179" i="1" l="1"/>
  <c r="AF5179" i="1"/>
  <c r="AB5183" i="1"/>
  <c r="AC5182" i="1"/>
  <c r="AD5180" i="1"/>
  <c r="AE5180" i="1" l="1"/>
  <c r="AF5180" i="1"/>
  <c r="AD5181" i="1"/>
  <c r="AB5184" i="1"/>
  <c r="AC5183" i="1"/>
  <c r="AE5181" i="1" l="1"/>
  <c r="AF5181" i="1"/>
  <c r="AD5182" i="1"/>
  <c r="AB5185" i="1"/>
  <c r="AC5184" i="1"/>
  <c r="AE5182" i="1" l="1"/>
  <c r="AF5182" i="1"/>
  <c r="AB5186" i="1"/>
  <c r="AC5185" i="1"/>
  <c r="AD5183" i="1"/>
  <c r="AE5183" i="1" l="1"/>
  <c r="AF5183" i="1"/>
  <c r="AD5184" i="1"/>
  <c r="AB5187" i="1"/>
  <c r="AC5186" i="1"/>
  <c r="AE5184" i="1" l="1"/>
  <c r="AF5184" i="1"/>
  <c r="AD5185" i="1"/>
  <c r="AB5188" i="1"/>
  <c r="AC5187" i="1"/>
  <c r="AE5185" i="1" l="1"/>
  <c r="AF5185" i="1"/>
  <c r="AD5186" i="1"/>
  <c r="AB5189" i="1"/>
  <c r="AC5188" i="1"/>
  <c r="AE5186" i="1" l="1"/>
  <c r="AF5186" i="1"/>
  <c r="AD5187" i="1"/>
  <c r="AF5187" i="1" s="1"/>
  <c r="AB5190" i="1"/>
  <c r="AC5189" i="1"/>
  <c r="AD5188" i="1" l="1"/>
  <c r="AF5188" i="1" s="1"/>
  <c r="AE5187" i="1"/>
  <c r="AB5191" i="1"/>
  <c r="AC5190" i="1"/>
  <c r="AD5189" i="1" l="1"/>
  <c r="AF5189" i="1" s="1"/>
  <c r="AE5188" i="1"/>
  <c r="AB5192" i="1"/>
  <c r="AC5191" i="1"/>
  <c r="AE5189" i="1" l="1"/>
  <c r="AD5190" i="1"/>
  <c r="AB5193" i="1"/>
  <c r="AC5192" i="1"/>
  <c r="AE5190" i="1" l="1"/>
  <c r="AF5190" i="1"/>
  <c r="AD5191" i="1"/>
  <c r="AB5194" i="1"/>
  <c r="AC5193" i="1"/>
  <c r="AE5191" i="1" l="1"/>
  <c r="AF5191" i="1"/>
  <c r="AD5192" i="1"/>
  <c r="AF5192" i="1" s="1"/>
  <c r="AB5195" i="1"/>
  <c r="AC5194" i="1"/>
  <c r="AD5193" i="1" l="1"/>
  <c r="AF5193" i="1" s="1"/>
  <c r="AE5192" i="1"/>
  <c r="AB5196" i="1"/>
  <c r="AC5195" i="1"/>
  <c r="AE5193" i="1" l="1"/>
  <c r="AD5194" i="1"/>
  <c r="AB5197" i="1"/>
  <c r="AC5196" i="1"/>
  <c r="AE5194" i="1" l="1"/>
  <c r="AF5194" i="1"/>
  <c r="AD5195" i="1"/>
  <c r="AB5198" i="1"/>
  <c r="AC5197" i="1"/>
  <c r="AE5195" i="1" l="1"/>
  <c r="AF5195" i="1"/>
  <c r="AD5196" i="1"/>
  <c r="AB5199" i="1"/>
  <c r="AC5198" i="1"/>
  <c r="AE5196" i="1" l="1"/>
  <c r="AF5196" i="1"/>
  <c r="AB5200" i="1"/>
  <c r="AC5199" i="1"/>
  <c r="AD5197" i="1"/>
  <c r="AE5197" i="1" l="1"/>
  <c r="AF5197" i="1"/>
  <c r="AD5198" i="1"/>
  <c r="AB5201" i="1"/>
  <c r="AC5200" i="1"/>
  <c r="AE5198" i="1" l="1"/>
  <c r="AF5198" i="1"/>
  <c r="AD5199" i="1"/>
  <c r="AB5202" i="1"/>
  <c r="AC5201" i="1"/>
  <c r="AE5199" i="1" l="1"/>
  <c r="AF5199" i="1"/>
  <c r="AD5200" i="1"/>
  <c r="AB5203" i="1"/>
  <c r="AC5202" i="1"/>
  <c r="AE5200" i="1" l="1"/>
  <c r="AF5200" i="1"/>
  <c r="AD5201" i="1"/>
  <c r="AF5201" i="1" s="1"/>
  <c r="AB5204" i="1"/>
  <c r="AC5203" i="1"/>
  <c r="AE5201" i="1" l="1"/>
  <c r="AD5202" i="1"/>
  <c r="AB5205" i="1"/>
  <c r="AC5204" i="1"/>
  <c r="AE5202" i="1" l="1"/>
  <c r="AF5202" i="1"/>
  <c r="AD5203" i="1"/>
  <c r="AB5206" i="1"/>
  <c r="AC5205" i="1"/>
  <c r="AE5203" i="1" l="1"/>
  <c r="AF5203" i="1"/>
  <c r="AD5204" i="1"/>
  <c r="AF5204" i="1" s="1"/>
  <c r="AB5207" i="1"/>
  <c r="AC5206" i="1"/>
  <c r="AE5204" i="1" l="1"/>
  <c r="AD5205" i="1"/>
  <c r="AB5208" i="1"/>
  <c r="AC5207" i="1"/>
  <c r="AE5205" i="1" l="1"/>
  <c r="AF5205" i="1"/>
  <c r="AB5209" i="1"/>
  <c r="AC5208" i="1"/>
  <c r="AD5206" i="1"/>
  <c r="AE5206" i="1" l="1"/>
  <c r="AF5206" i="1"/>
  <c r="AD5207" i="1"/>
  <c r="AB5210" i="1"/>
  <c r="AC5209" i="1"/>
  <c r="AE5207" i="1" l="1"/>
  <c r="AF5207" i="1"/>
  <c r="AD5208" i="1"/>
  <c r="AB5211" i="1"/>
  <c r="AC5210" i="1"/>
  <c r="AE5208" i="1" l="1"/>
  <c r="AF5208" i="1"/>
  <c r="AB5212" i="1"/>
  <c r="AC5211" i="1"/>
  <c r="AD5209" i="1"/>
  <c r="AE5209" i="1" l="1"/>
  <c r="AF5209" i="1"/>
  <c r="AD5210" i="1"/>
  <c r="AB5213" i="1"/>
  <c r="AC5212" i="1"/>
  <c r="AE5210" i="1" l="1"/>
  <c r="AF5210" i="1"/>
  <c r="AD5211" i="1"/>
  <c r="AF5211" i="1" s="1"/>
  <c r="AB5214" i="1"/>
  <c r="AC5213" i="1"/>
  <c r="AD5212" i="1" l="1"/>
  <c r="AF5212" i="1" s="1"/>
  <c r="AE5211" i="1"/>
  <c r="AB5215" i="1"/>
  <c r="AC5214" i="1"/>
  <c r="AD5213" i="1" l="1"/>
  <c r="AF5213" i="1" s="1"/>
  <c r="AE5212" i="1"/>
  <c r="AB5216" i="1"/>
  <c r="AC5215" i="1"/>
  <c r="AD5214" i="1" l="1"/>
  <c r="AF5214" i="1" s="1"/>
  <c r="AE5213" i="1"/>
  <c r="AB5217" i="1"/>
  <c r="AC5216" i="1"/>
  <c r="AD5215" i="1" l="1"/>
  <c r="AF5215" i="1" s="1"/>
  <c r="AE5214" i="1"/>
  <c r="AB5218" i="1"/>
  <c r="AC5217" i="1"/>
  <c r="AE5215" i="1" l="1"/>
  <c r="AD5216" i="1"/>
  <c r="AB5219" i="1"/>
  <c r="AC5218" i="1"/>
  <c r="AE5216" i="1" l="1"/>
  <c r="AF5216" i="1"/>
  <c r="AB5220" i="1"/>
  <c r="AC5219" i="1"/>
  <c r="AD5217" i="1"/>
  <c r="AE5217" i="1" l="1"/>
  <c r="AF5217" i="1"/>
  <c r="AB5221" i="1"/>
  <c r="AC5220" i="1"/>
  <c r="AD5218" i="1"/>
  <c r="AE5218" i="1" l="1"/>
  <c r="AF5218" i="1"/>
  <c r="AD5219" i="1"/>
  <c r="AB5222" i="1"/>
  <c r="AC5221" i="1"/>
  <c r="AE5219" i="1" l="1"/>
  <c r="AF5219" i="1"/>
  <c r="AD5220" i="1"/>
  <c r="AF5220" i="1" s="1"/>
  <c r="AB5223" i="1"/>
  <c r="AC5222" i="1"/>
  <c r="AE5220" i="1" l="1"/>
  <c r="AD5221" i="1"/>
  <c r="AB5224" i="1"/>
  <c r="AC5223" i="1"/>
  <c r="AE5221" i="1" l="1"/>
  <c r="AF5221" i="1"/>
  <c r="AD5222" i="1"/>
  <c r="AB5225" i="1"/>
  <c r="AC5224" i="1"/>
  <c r="AE5222" i="1" l="1"/>
  <c r="AF5222" i="1"/>
  <c r="AD5223" i="1"/>
  <c r="AF5223" i="1" s="1"/>
  <c r="AB5226" i="1"/>
  <c r="AC5225" i="1"/>
  <c r="AD5224" i="1" l="1"/>
  <c r="AF5224" i="1" s="1"/>
  <c r="AE5223" i="1"/>
  <c r="AB5227" i="1"/>
  <c r="AC5226" i="1"/>
  <c r="AD5225" i="1" l="1"/>
  <c r="AF5225" i="1" s="1"/>
  <c r="AE5224" i="1"/>
  <c r="AB5228" i="1"/>
  <c r="AC5227" i="1"/>
  <c r="AE5225" i="1" l="1"/>
  <c r="AD5226" i="1"/>
  <c r="AB5229" i="1"/>
  <c r="AC5228" i="1"/>
  <c r="AE5226" i="1" l="1"/>
  <c r="AF5226" i="1"/>
  <c r="AD5227" i="1"/>
  <c r="AB5230" i="1"/>
  <c r="AC5229" i="1"/>
  <c r="AE5227" i="1" l="1"/>
  <c r="AF5227" i="1"/>
  <c r="AD5228" i="1"/>
  <c r="AB5231" i="1"/>
  <c r="AC5230" i="1"/>
  <c r="AE5228" i="1" l="1"/>
  <c r="AF5228" i="1"/>
  <c r="AD5229" i="1"/>
  <c r="AB5232" i="1"/>
  <c r="AC5231" i="1"/>
  <c r="AE5229" i="1" l="1"/>
  <c r="AF5229" i="1"/>
  <c r="AD5230" i="1"/>
  <c r="AB5233" i="1"/>
  <c r="AC5232" i="1"/>
  <c r="AE5230" i="1" l="1"/>
  <c r="AF5230" i="1"/>
  <c r="AB5234" i="1"/>
  <c r="AC5233" i="1"/>
  <c r="AD5231" i="1"/>
  <c r="AE5231" i="1" l="1"/>
  <c r="AF5231" i="1"/>
  <c r="AB5235" i="1"/>
  <c r="AC5234" i="1"/>
  <c r="AD5232" i="1"/>
  <c r="AE5232" i="1" l="1"/>
  <c r="AF5232" i="1"/>
  <c r="AB5236" i="1"/>
  <c r="AC5235" i="1"/>
  <c r="AD5233" i="1"/>
  <c r="AE5233" i="1" l="1"/>
  <c r="AF5233" i="1"/>
  <c r="AD5234" i="1"/>
  <c r="AB5237" i="1"/>
  <c r="AC5236" i="1"/>
  <c r="AE5234" i="1" l="1"/>
  <c r="AF5234" i="1"/>
  <c r="AD5235" i="1"/>
  <c r="AF5235" i="1" s="1"/>
  <c r="AB5238" i="1"/>
  <c r="AC5237" i="1"/>
  <c r="AE5235" i="1" l="1"/>
  <c r="AD5236" i="1"/>
  <c r="AB5239" i="1"/>
  <c r="AC5238" i="1"/>
  <c r="AE5236" i="1" l="1"/>
  <c r="AF5236" i="1"/>
  <c r="AD5237" i="1"/>
  <c r="AB5240" i="1"/>
  <c r="AC5239" i="1"/>
  <c r="AE5237" i="1" l="1"/>
  <c r="AF5237" i="1"/>
  <c r="AD5238" i="1"/>
  <c r="AF5238" i="1" s="1"/>
  <c r="AB5241" i="1"/>
  <c r="AC5240" i="1"/>
  <c r="AE5238" i="1" l="1"/>
  <c r="AD5239" i="1"/>
  <c r="AB5242" i="1"/>
  <c r="AC5241" i="1"/>
  <c r="AE5239" i="1" l="1"/>
  <c r="AF5239" i="1"/>
  <c r="AB5243" i="1"/>
  <c r="AC5242" i="1"/>
  <c r="AD5240" i="1"/>
  <c r="AE5240" i="1" l="1"/>
  <c r="AF5240" i="1"/>
  <c r="AD5241" i="1"/>
  <c r="AB5244" i="1"/>
  <c r="AC5243" i="1"/>
  <c r="AE5241" i="1" l="1"/>
  <c r="AF5241" i="1"/>
  <c r="AD5242" i="1"/>
  <c r="AB5245" i="1"/>
  <c r="AC5244" i="1"/>
  <c r="AE5242" i="1" l="1"/>
  <c r="AF5242" i="1"/>
  <c r="AD5243" i="1"/>
  <c r="AB5246" i="1"/>
  <c r="AC5245" i="1"/>
  <c r="AE5243" i="1" l="1"/>
  <c r="AF5243" i="1"/>
  <c r="AD5244" i="1"/>
  <c r="AB5247" i="1"/>
  <c r="AC5246" i="1"/>
  <c r="AE5244" i="1" l="1"/>
  <c r="AF5244" i="1"/>
  <c r="AB5248" i="1"/>
  <c r="AC5247" i="1"/>
  <c r="AD5245" i="1"/>
  <c r="AE5245" i="1" l="1"/>
  <c r="AF5245" i="1"/>
  <c r="AD5246" i="1"/>
  <c r="AB5249" i="1"/>
  <c r="AC5248" i="1"/>
  <c r="AE5246" i="1" l="1"/>
  <c r="AF5246" i="1"/>
  <c r="AD5247" i="1"/>
  <c r="AF5247" i="1" s="1"/>
  <c r="AB5250" i="1"/>
  <c r="AC5249" i="1"/>
  <c r="AE5247" i="1" l="1"/>
  <c r="AD5248" i="1"/>
  <c r="AB5251" i="1"/>
  <c r="AC5250" i="1"/>
  <c r="AE5248" i="1" l="1"/>
  <c r="AF5248" i="1"/>
  <c r="AD5249" i="1"/>
  <c r="AB5252" i="1"/>
  <c r="AC5251" i="1"/>
  <c r="AE5249" i="1" l="1"/>
  <c r="AF5249" i="1"/>
  <c r="AD5250" i="1"/>
  <c r="AF5250" i="1" s="1"/>
  <c r="AB5253" i="1"/>
  <c r="AC5252" i="1"/>
  <c r="AE5250" i="1" l="1"/>
  <c r="AD5251" i="1"/>
  <c r="AB5254" i="1"/>
  <c r="AC5253" i="1"/>
  <c r="AE5251" i="1" l="1"/>
  <c r="AF5251" i="1"/>
  <c r="AD5252" i="1"/>
  <c r="AB5255" i="1"/>
  <c r="AC5254" i="1"/>
  <c r="AE5252" i="1" l="1"/>
  <c r="AF5252" i="1"/>
  <c r="AD5253" i="1"/>
  <c r="AF5253" i="1" s="1"/>
  <c r="AB5256" i="1"/>
  <c r="AC5255" i="1"/>
  <c r="AE5253" i="1" l="1"/>
  <c r="AD5254" i="1"/>
  <c r="AB5257" i="1"/>
  <c r="AC5256" i="1"/>
  <c r="AE5254" i="1" l="1"/>
  <c r="AF5254" i="1"/>
  <c r="AD5255" i="1"/>
  <c r="AB5258" i="1"/>
  <c r="AC5257" i="1"/>
  <c r="AE5255" i="1" l="1"/>
  <c r="AF5255" i="1"/>
  <c r="AD5256" i="1"/>
  <c r="AF5256" i="1" s="1"/>
  <c r="AB5259" i="1"/>
  <c r="AC5258" i="1"/>
  <c r="AE5256" i="1" l="1"/>
  <c r="AD5257" i="1"/>
  <c r="AB5260" i="1"/>
  <c r="AC5259" i="1"/>
  <c r="AE5257" i="1" l="1"/>
  <c r="AF5257" i="1"/>
  <c r="AD5258" i="1"/>
  <c r="AB5261" i="1"/>
  <c r="AC5260" i="1"/>
  <c r="AE5258" i="1" l="1"/>
  <c r="AF5258" i="1"/>
  <c r="AD5259" i="1"/>
  <c r="AF5259" i="1" s="1"/>
  <c r="AB5262" i="1"/>
  <c r="AC5261" i="1"/>
  <c r="AD5260" i="1" l="1"/>
  <c r="AF5260" i="1" s="1"/>
  <c r="AE5259" i="1"/>
  <c r="AB5263" i="1"/>
  <c r="AC5262" i="1"/>
  <c r="AD5261" i="1" l="1"/>
  <c r="AF5261" i="1" s="1"/>
  <c r="AE5260" i="1"/>
  <c r="AB5264" i="1"/>
  <c r="AC5263" i="1"/>
  <c r="AE5261" i="1" l="1"/>
  <c r="AD5262" i="1"/>
  <c r="AB5265" i="1"/>
  <c r="AC5264" i="1"/>
  <c r="AE5262" i="1" l="1"/>
  <c r="AF5262" i="1"/>
  <c r="AB5266" i="1"/>
  <c r="AC5265" i="1"/>
  <c r="AD5263" i="1"/>
  <c r="AE5263" i="1" l="1"/>
  <c r="AF5263" i="1"/>
  <c r="AD5264" i="1"/>
  <c r="AB5267" i="1"/>
  <c r="AC5266" i="1"/>
  <c r="AE5264" i="1" l="1"/>
  <c r="AF5264" i="1"/>
  <c r="AD5265" i="1"/>
  <c r="AF5265" i="1" s="1"/>
  <c r="AB5268" i="1"/>
  <c r="AC5267" i="1"/>
  <c r="AE5265" i="1" l="1"/>
  <c r="AD5266" i="1"/>
  <c r="AB5269" i="1"/>
  <c r="AC5268" i="1"/>
  <c r="AE5266" i="1" l="1"/>
  <c r="AF5266" i="1"/>
  <c r="AB5270" i="1"/>
  <c r="AC5269" i="1"/>
  <c r="AD5267" i="1"/>
  <c r="AE5267" i="1" l="1"/>
  <c r="AF5267" i="1"/>
  <c r="AB5271" i="1"/>
  <c r="AC5270" i="1"/>
  <c r="AD5268" i="1"/>
  <c r="AE5268" i="1" l="1"/>
  <c r="AF5268" i="1"/>
  <c r="AB5272" i="1"/>
  <c r="AC5271" i="1"/>
  <c r="AD5269" i="1"/>
  <c r="AE5269" i="1" l="1"/>
  <c r="AF5269" i="1"/>
  <c r="AD5270" i="1"/>
  <c r="AB5273" i="1"/>
  <c r="AC5272" i="1"/>
  <c r="AE5270" i="1" l="1"/>
  <c r="AF5270" i="1"/>
  <c r="AD5271" i="1"/>
  <c r="AB5274" i="1"/>
  <c r="AC5273" i="1"/>
  <c r="AE5271" i="1" l="1"/>
  <c r="AF5271" i="1"/>
  <c r="AB5275" i="1"/>
  <c r="AC5274" i="1"/>
  <c r="AD5272" i="1"/>
  <c r="AE5272" i="1" l="1"/>
  <c r="AF5272" i="1"/>
  <c r="AD5273" i="1"/>
  <c r="AB5276" i="1"/>
  <c r="AC5275" i="1"/>
  <c r="AE5273" i="1" l="1"/>
  <c r="AF5273" i="1"/>
  <c r="AD5274" i="1"/>
  <c r="AB5277" i="1"/>
  <c r="AC5276" i="1"/>
  <c r="AE5274" i="1" l="1"/>
  <c r="AF5274" i="1"/>
  <c r="AB5278" i="1"/>
  <c r="AC5277" i="1"/>
  <c r="AD5275" i="1"/>
  <c r="AE5275" i="1" l="1"/>
  <c r="AF5275" i="1"/>
  <c r="AD5276" i="1"/>
  <c r="AB5279" i="1"/>
  <c r="AC5278" i="1"/>
  <c r="AE5276" i="1" l="1"/>
  <c r="AF5276" i="1"/>
  <c r="AD5277" i="1"/>
  <c r="AB5280" i="1"/>
  <c r="AC5279" i="1"/>
  <c r="AE5277" i="1" l="1"/>
  <c r="AF5277" i="1"/>
  <c r="AB5281" i="1"/>
  <c r="AC5280" i="1"/>
  <c r="AD5278" i="1"/>
  <c r="AE5278" i="1" l="1"/>
  <c r="AF5278" i="1"/>
  <c r="AD5279" i="1"/>
  <c r="AB5282" i="1"/>
  <c r="AC5281" i="1"/>
  <c r="AE5279" i="1" l="1"/>
  <c r="AF5279" i="1"/>
  <c r="AD5280" i="1"/>
  <c r="AF5280" i="1" s="1"/>
  <c r="AB5283" i="1"/>
  <c r="AC5282" i="1"/>
  <c r="AE5280" i="1" l="1"/>
  <c r="AD5281" i="1"/>
  <c r="AB5284" i="1"/>
  <c r="AC5283" i="1"/>
  <c r="AE5281" i="1" l="1"/>
  <c r="AF5281" i="1"/>
  <c r="AD5282" i="1"/>
  <c r="AB5285" i="1"/>
  <c r="AC5284" i="1"/>
  <c r="AE5282" i="1" l="1"/>
  <c r="AF5282" i="1"/>
  <c r="AD5283" i="1"/>
  <c r="AB5286" i="1"/>
  <c r="AC5285" i="1"/>
  <c r="AE5283" i="1" l="1"/>
  <c r="AF5283" i="1"/>
  <c r="AD5284" i="1"/>
  <c r="AB5287" i="1"/>
  <c r="AC5286" i="1"/>
  <c r="AE5284" i="1" l="1"/>
  <c r="AF5284" i="1"/>
  <c r="AD5285" i="1"/>
  <c r="AF5285" i="1" s="1"/>
  <c r="AB5288" i="1"/>
  <c r="AC5287" i="1"/>
  <c r="AE5285" i="1" l="1"/>
  <c r="AD5286" i="1"/>
  <c r="AB5289" i="1"/>
  <c r="AC5288" i="1"/>
  <c r="AE5286" i="1" l="1"/>
  <c r="AF5286" i="1"/>
  <c r="AD5287" i="1"/>
  <c r="AB5290" i="1"/>
  <c r="AC5289" i="1"/>
  <c r="AE5287" i="1" l="1"/>
  <c r="AF5287" i="1"/>
  <c r="AD5288" i="1"/>
  <c r="AB5291" i="1"/>
  <c r="AC5290" i="1"/>
  <c r="AE5288" i="1" l="1"/>
  <c r="AF5288" i="1"/>
  <c r="AB5292" i="1"/>
  <c r="AC5291" i="1"/>
  <c r="AD5289" i="1"/>
  <c r="AE5289" i="1" l="1"/>
  <c r="AF5289" i="1"/>
  <c r="AD5290" i="1"/>
  <c r="AB5293" i="1"/>
  <c r="AC5292" i="1"/>
  <c r="AE5290" i="1" l="1"/>
  <c r="AF5290" i="1"/>
  <c r="AD5291" i="1"/>
  <c r="AF5291" i="1" s="1"/>
  <c r="AB5294" i="1"/>
  <c r="AC5293" i="1"/>
  <c r="AE5291" i="1" l="1"/>
  <c r="AD5292" i="1"/>
  <c r="AB5295" i="1"/>
  <c r="AC5294" i="1"/>
  <c r="AE5292" i="1" l="1"/>
  <c r="AF5292" i="1"/>
  <c r="AB5296" i="1"/>
  <c r="AC5295" i="1"/>
  <c r="AD5293" i="1"/>
  <c r="AE5293" i="1" l="1"/>
  <c r="AF5293" i="1"/>
  <c r="AB5297" i="1"/>
  <c r="AC5296" i="1"/>
  <c r="AD5294" i="1"/>
  <c r="AE5294" i="1" l="1"/>
  <c r="AF5294" i="1"/>
  <c r="AD5295" i="1"/>
  <c r="AB5298" i="1"/>
  <c r="AC5297" i="1"/>
  <c r="AE5295" i="1" l="1"/>
  <c r="AF5295" i="1"/>
  <c r="AD5296" i="1"/>
  <c r="AF5296" i="1" s="1"/>
  <c r="AB5299" i="1"/>
  <c r="AC5298" i="1"/>
  <c r="AD5297" i="1" l="1"/>
  <c r="AF5297" i="1" s="1"/>
  <c r="AE5296" i="1"/>
  <c r="AB5300" i="1"/>
  <c r="AC5299" i="1"/>
  <c r="AE5297" i="1" l="1"/>
  <c r="AD5298" i="1"/>
  <c r="AB5301" i="1"/>
  <c r="AC5300" i="1"/>
  <c r="AE5298" i="1" l="1"/>
  <c r="AF5298" i="1"/>
  <c r="AB5302" i="1"/>
  <c r="AC5301" i="1"/>
  <c r="AD5299" i="1"/>
  <c r="AE5299" i="1" l="1"/>
  <c r="AF5299" i="1"/>
  <c r="AD5300" i="1"/>
  <c r="AB5303" i="1"/>
  <c r="AC5302" i="1"/>
  <c r="AE5300" i="1" l="1"/>
  <c r="AF5300" i="1"/>
  <c r="AD5301" i="1"/>
  <c r="AF5301" i="1" s="1"/>
  <c r="AB5304" i="1"/>
  <c r="AC5303" i="1"/>
  <c r="AD5302" i="1" l="1"/>
  <c r="AF5302" i="1" s="1"/>
  <c r="AE5301" i="1"/>
  <c r="AB5305" i="1"/>
  <c r="AC5304" i="1"/>
  <c r="AD5303" i="1" l="1"/>
  <c r="AF5303" i="1" s="1"/>
  <c r="AE5302" i="1"/>
  <c r="AB5306" i="1"/>
  <c r="AC5305" i="1"/>
  <c r="AD5304" i="1" l="1"/>
  <c r="AF5304" i="1" s="1"/>
  <c r="AE5303" i="1"/>
  <c r="AB5307" i="1"/>
  <c r="AC5306" i="1"/>
  <c r="AD5305" i="1" l="1"/>
  <c r="AF5305" i="1" s="1"/>
  <c r="AE5304" i="1"/>
  <c r="AB5308" i="1"/>
  <c r="AC5307" i="1"/>
  <c r="AD5306" i="1" l="1"/>
  <c r="AF5306" i="1" s="1"/>
  <c r="AE5305" i="1"/>
  <c r="AB5309" i="1"/>
  <c r="AC5308" i="1"/>
  <c r="AE5306" i="1" l="1"/>
  <c r="AD5307" i="1"/>
  <c r="AB5310" i="1"/>
  <c r="AC5309" i="1"/>
  <c r="AE5307" i="1" l="1"/>
  <c r="AF5307" i="1"/>
  <c r="AD5308" i="1"/>
  <c r="AB5311" i="1"/>
  <c r="AC5310" i="1"/>
  <c r="AE5308" i="1" l="1"/>
  <c r="AF5308" i="1"/>
  <c r="AD5309" i="1"/>
  <c r="AB5312" i="1"/>
  <c r="AC5311" i="1"/>
  <c r="AE5309" i="1" l="1"/>
  <c r="AF5309" i="1"/>
  <c r="AB5313" i="1"/>
  <c r="AC5312" i="1"/>
  <c r="AD5310" i="1"/>
  <c r="AE5310" i="1" l="1"/>
  <c r="AF5310" i="1"/>
  <c r="AD5311" i="1"/>
  <c r="AB5314" i="1"/>
  <c r="AC5313" i="1"/>
  <c r="AE5311" i="1" l="1"/>
  <c r="AF5311" i="1"/>
  <c r="AD5312" i="1"/>
  <c r="AB5315" i="1"/>
  <c r="AC5314" i="1"/>
  <c r="AE5312" i="1" l="1"/>
  <c r="AF5312" i="1"/>
  <c r="AD5313" i="1"/>
  <c r="AB5316" i="1"/>
  <c r="AC5315" i="1"/>
  <c r="AE5313" i="1" l="1"/>
  <c r="AF5313" i="1"/>
  <c r="AD5314" i="1"/>
  <c r="AF5314" i="1" s="1"/>
  <c r="AB5317" i="1"/>
  <c r="AC5316" i="1"/>
  <c r="AD5315" i="1" l="1"/>
  <c r="AF5315" i="1" s="1"/>
  <c r="AE5314" i="1"/>
  <c r="AB5318" i="1"/>
  <c r="AC5317" i="1"/>
  <c r="AE5315" i="1" l="1"/>
  <c r="AD5316" i="1"/>
  <c r="AB5319" i="1"/>
  <c r="AC5318" i="1"/>
  <c r="AE5316" i="1" l="1"/>
  <c r="AF5316" i="1"/>
  <c r="AD5317" i="1"/>
  <c r="AB5320" i="1"/>
  <c r="AC5319" i="1"/>
  <c r="AE5317" i="1" l="1"/>
  <c r="AF5317" i="1"/>
  <c r="AD5318" i="1"/>
  <c r="AF5318" i="1" s="1"/>
  <c r="AB5321" i="1"/>
  <c r="AC5320" i="1"/>
  <c r="AE5318" i="1" l="1"/>
  <c r="AD5319" i="1"/>
  <c r="AB5322" i="1"/>
  <c r="AC5321" i="1"/>
  <c r="AE5319" i="1" l="1"/>
  <c r="AF5319" i="1"/>
  <c r="AD5320" i="1"/>
  <c r="AB5323" i="1"/>
  <c r="AC5322" i="1"/>
  <c r="AE5320" i="1" l="1"/>
  <c r="AF5320" i="1"/>
  <c r="AD5321" i="1"/>
  <c r="AF5321" i="1" s="1"/>
  <c r="AB5324" i="1"/>
  <c r="AC5323" i="1"/>
  <c r="AE5321" i="1" l="1"/>
  <c r="AD5322" i="1"/>
  <c r="AB5325" i="1"/>
  <c r="AC5324" i="1"/>
  <c r="AE5322" i="1" l="1"/>
  <c r="AF5322" i="1"/>
  <c r="AB5326" i="1"/>
  <c r="AC5325" i="1"/>
  <c r="AD5323" i="1"/>
  <c r="AE5323" i="1" l="1"/>
  <c r="AF5323" i="1"/>
  <c r="AD5324" i="1"/>
  <c r="AB5327" i="1"/>
  <c r="AC5326" i="1"/>
  <c r="AE5324" i="1" l="1"/>
  <c r="AF5324" i="1"/>
  <c r="AD5325" i="1"/>
  <c r="AB5328" i="1"/>
  <c r="AC5327" i="1"/>
  <c r="AE5325" i="1" l="1"/>
  <c r="AF5325" i="1"/>
  <c r="AD5326" i="1"/>
  <c r="AB5329" i="1"/>
  <c r="AC5328" i="1"/>
  <c r="AE5326" i="1" l="1"/>
  <c r="AF5326" i="1"/>
  <c r="AD5327" i="1"/>
  <c r="AF5327" i="1" s="1"/>
  <c r="AB5330" i="1"/>
  <c r="AC5329" i="1"/>
  <c r="AE5327" i="1" l="1"/>
  <c r="AD5328" i="1"/>
  <c r="AB5331" i="1"/>
  <c r="AC5330" i="1"/>
  <c r="AE5328" i="1" l="1"/>
  <c r="AF5328" i="1"/>
  <c r="AB5332" i="1"/>
  <c r="AC5331" i="1"/>
  <c r="AD5329" i="1"/>
  <c r="AE5329" i="1" l="1"/>
  <c r="AF5329" i="1"/>
  <c r="AD5330" i="1"/>
  <c r="AB5333" i="1"/>
  <c r="AC5332" i="1"/>
  <c r="AE5330" i="1" l="1"/>
  <c r="AF5330" i="1"/>
  <c r="AD5331" i="1"/>
  <c r="AB5334" i="1"/>
  <c r="AC5333" i="1"/>
  <c r="AE5331" i="1" l="1"/>
  <c r="AF5331" i="1"/>
  <c r="AB5335" i="1"/>
  <c r="AC5334" i="1"/>
  <c r="AD5332" i="1"/>
  <c r="AE5332" i="1" l="1"/>
  <c r="AF5332" i="1"/>
  <c r="AD5333" i="1"/>
  <c r="AB5336" i="1"/>
  <c r="AC5335" i="1"/>
  <c r="AE5333" i="1" l="1"/>
  <c r="AF5333" i="1"/>
  <c r="AD5334" i="1"/>
  <c r="AB5337" i="1"/>
  <c r="AC5336" i="1"/>
  <c r="AE5334" i="1" l="1"/>
  <c r="AF5334" i="1"/>
  <c r="AD5335" i="1"/>
  <c r="AB5338" i="1"/>
  <c r="AC5337" i="1"/>
  <c r="AE5335" i="1" l="1"/>
  <c r="AF5335" i="1"/>
  <c r="AD5336" i="1"/>
  <c r="AF5336" i="1" s="1"/>
  <c r="AB5339" i="1"/>
  <c r="AC5338" i="1"/>
  <c r="AE5336" i="1" l="1"/>
  <c r="AD5337" i="1"/>
  <c r="AB5340" i="1"/>
  <c r="AC5339" i="1"/>
  <c r="AE5337" i="1" l="1"/>
  <c r="AF5337" i="1"/>
  <c r="AD5338" i="1"/>
  <c r="AB5341" i="1"/>
  <c r="AC5340" i="1"/>
  <c r="AE5338" i="1" l="1"/>
  <c r="AF5338" i="1"/>
  <c r="AD5339" i="1"/>
  <c r="AF5339" i="1" s="1"/>
  <c r="AB5342" i="1"/>
  <c r="AC5341" i="1"/>
  <c r="AD5340" i="1" l="1"/>
  <c r="AF5340" i="1" s="1"/>
  <c r="AE5339" i="1"/>
  <c r="AB5343" i="1"/>
  <c r="AC5342" i="1"/>
  <c r="AE5340" i="1" l="1"/>
  <c r="AD5341" i="1"/>
  <c r="AB5344" i="1"/>
  <c r="AC5343" i="1"/>
  <c r="AE5341" i="1" l="1"/>
  <c r="AF5341" i="1"/>
  <c r="AD5342" i="1"/>
  <c r="AB5345" i="1"/>
  <c r="AC5344" i="1"/>
  <c r="AE5342" i="1" l="1"/>
  <c r="AF5342" i="1"/>
  <c r="AD5343" i="1"/>
  <c r="AB5346" i="1"/>
  <c r="AC5345" i="1"/>
  <c r="AE5343" i="1" l="1"/>
  <c r="AF5343" i="1"/>
  <c r="AB5347" i="1"/>
  <c r="AC5346" i="1"/>
  <c r="AD5344" i="1"/>
  <c r="AE5344" i="1" l="1"/>
  <c r="AF5344" i="1"/>
  <c r="AD5345" i="1"/>
  <c r="AB5348" i="1"/>
  <c r="AC5347" i="1"/>
  <c r="AE5345" i="1" l="1"/>
  <c r="AF5345" i="1"/>
  <c r="AD5346" i="1"/>
  <c r="AB5349" i="1"/>
  <c r="AC5348" i="1"/>
  <c r="AE5346" i="1" l="1"/>
  <c r="AF5346" i="1"/>
  <c r="AD5347" i="1"/>
  <c r="AB5350" i="1"/>
  <c r="AC5349" i="1"/>
  <c r="AE5347" i="1" l="1"/>
  <c r="AF5347" i="1"/>
  <c r="AD5348" i="1"/>
  <c r="AF5348" i="1" s="1"/>
  <c r="AB5351" i="1"/>
  <c r="AC5350" i="1"/>
  <c r="AD5349" i="1" l="1"/>
  <c r="AF5349" i="1" s="1"/>
  <c r="AE5348" i="1"/>
  <c r="AB5352" i="1"/>
  <c r="AC5351" i="1"/>
  <c r="AD5350" i="1" l="1"/>
  <c r="AF5350" i="1" s="1"/>
  <c r="AE5349" i="1"/>
  <c r="AB5353" i="1"/>
  <c r="AC5352" i="1"/>
  <c r="AD5351" i="1" l="1"/>
  <c r="AF5351" i="1" s="1"/>
  <c r="AE5350" i="1"/>
  <c r="AB5354" i="1"/>
  <c r="AC5353" i="1"/>
  <c r="AD5352" i="1" l="1"/>
  <c r="AF5352" i="1" s="1"/>
  <c r="AE5351" i="1"/>
  <c r="AB5355" i="1"/>
  <c r="AC5354" i="1"/>
  <c r="AE5352" i="1" l="1"/>
  <c r="AD5353" i="1"/>
  <c r="AB5356" i="1"/>
  <c r="AC5355" i="1"/>
  <c r="AE5353" i="1" l="1"/>
  <c r="AF5353" i="1"/>
  <c r="AB5357" i="1"/>
  <c r="AC5356" i="1"/>
  <c r="AD5354" i="1"/>
  <c r="AE5354" i="1" l="1"/>
  <c r="AF5354" i="1"/>
  <c r="AD5355" i="1"/>
  <c r="AB5358" i="1"/>
  <c r="AC5357" i="1"/>
  <c r="AE5355" i="1" l="1"/>
  <c r="AF5355" i="1"/>
  <c r="AD5356" i="1"/>
  <c r="AB5359" i="1"/>
  <c r="AC5358" i="1"/>
  <c r="AE5356" i="1" l="1"/>
  <c r="AF5356" i="1"/>
  <c r="AB5360" i="1"/>
  <c r="AC5359" i="1"/>
  <c r="AD5357" i="1"/>
  <c r="AE5357" i="1" l="1"/>
  <c r="AF5357" i="1"/>
  <c r="AD5358" i="1"/>
  <c r="AB5361" i="1"/>
  <c r="AC5360" i="1"/>
  <c r="AE5358" i="1" l="1"/>
  <c r="AF5358" i="1"/>
  <c r="AD5359" i="1"/>
  <c r="AB5362" i="1"/>
  <c r="AC5361" i="1"/>
  <c r="AE5359" i="1" l="1"/>
  <c r="AF5359" i="1"/>
  <c r="AD5360" i="1"/>
  <c r="AB5363" i="1"/>
  <c r="AC5362" i="1"/>
  <c r="AE5360" i="1" l="1"/>
  <c r="AF5360" i="1"/>
  <c r="AD5361" i="1"/>
  <c r="AF5361" i="1" s="1"/>
  <c r="AB5364" i="1"/>
  <c r="AC5363" i="1"/>
  <c r="AE5361" i="1" l="1"/>
  <c r="AD5362" i="1"/>
  <c r="AB5365" i="1"/>
  <c r="AC5364" i="1"/>
  <c r="AE5362" i="1" l="1"/>
  <c r="AF5362" i="1"/>
  <c r="AD5363" i="1"/>
  <c r="AB5366" i="1"/>
  <c r="AC5365" i="1"/>
  <c r="AE5363" i="1" l="1"/>
  <c r="AF5363" i="1"/>
  <c r="AD5364" i="1"/>
  <c r="AF5364" i="1" s="1"/>
  <c r="AB5367" i="1"/>
  <c r="AC5366" i="1"/>
  <c r="AD5365" i="1" l="1"/>
  <c r="AF5365" i="1" s="1"/>
  <c r="AE5364" i="1"/>
  <c r="AB5368" i="1"/>
  <c r="AC5367" i="1"/>
  <c r="AE5365" i="1" l="1"/>
  <c r="AD5366" i="1"/>
  <c r="AB5369" i="1"/>
  <c r="AC5368" i="1"/>
  <c r="AE5366" i="1" l="1"/>
  <c r="AF5366" i="1"/>
  <c r="AB5370" i="1"/>
  <c r="AC5369" i="1"/>
  <c r="AD5367" i="1"/>
  <c r="AE5367" i="1" l="1"/>
  <c r="AF5367" i="1"/>
  <c r="AB5371" i="1"/>
  <c r="AC5370" i="1"/>
  <c r="AD5368" i="1"/>
  <c r="AE5368" i="1" l="1"/>
  <c r="AF5368" i="1"/>
  <c r="AD5369" i="1"/>
  <c r="AB5372" i="1"/>
  <c r="AC5371" i="1"/>
  <c r="AE5369" i="1" l="1"/>
  <c r="AF5369" i="1"/>
  <c r="AD5370" i="1"/>
  <c r="AF5370" i="1" s="1"/>
  <c r="AB5373" i="1"/>
  <c r="AC5372" i="1"/>
  <c r="AE5370" i="1" l="1"/>
  <c r="AD5371" i="1"/>
  <c r="AB5374" i="1"/>
  <c r="AC5373" i="1"/>
  <c r="AE5371" i="1" l="1"/>
  <c r="AF5371" i="1"/>
  <c r="AD5372" i="1"/>
  <c r="AB5375" i="1"/>
  <c r="AC5374" i="1"/>
  <c r="AE5372" i="1" l="1"/>
  <c r="AF5372" i="1"/>
  <c r="AD5373" i="1"/>
  <c r="AB5376" i="1"/>
  <c r="AC5375" i="1"/>
  <c r="AE5373" i="1" l="1"/>
  <c r="AF5373" i="1"/>
  <c r="AB5377" i="1"/>
  <c r="AC5376" i="1"/>
  <c r="AD5374" i="1"/>
  <c r="AE5374" i="1" l="1"/>
  <c r="AF5374" i="1"/>
  <c r="AD5375" i="1"/>
  <c r="AB5378" i="1"/>
  <c r="AC5377" i="1"/>
  <c r="AE5375" i="1" l="1"/>
  <c r="AF5375" i="1"/>
  <c r="AD5376" i="1"/>
  <c r="AF5376" i="1" s="1"/>
  <c r="AB5379" i="1"/>
  <c r="AC5378" i="1"/>
  <c r="AE5376" i="1" l="1"/>
  <c r="AD5377" i="1"/>
  <c r="AB5380" i="1"/>
  <c r="AC5379" i="1"/>
  <c r="AE5377" i="1" l="1"/>
  <c r="AF5377" i="1"/>
  <c r="AB5381" i="1"/>
  <c r="AC5380" i="1"/>
  <c r="AD5378" i="1"/>
  <c r="AE5378" i="1" l="1"/>
  <c r="AF5378" i="1"/>
  <c r="AB5382" i="1"/>
  <c r="AC5381" i="1"/>
  <c r="AD5379" i="1"/>
  <c r="AE5379" i="1" l="1"/>
  <c r="AF5379" i="1"/>
  <c r="AD5380" i="1"/>
  <c r="AB5383" i="1"/>
  <c r="AC5382" i="1"/>
  <c r="AE5380" i="1" l="1"/>
  <c r="AF5380" i="1"/>
  <c r="AD5381" i="1"/>
  <c r="AF5381" i="1" s="1"/>
  <c r="AB5384" i="1"/>
  <c r="AC5383" i="1"/>
  <c r="AD5382" i="1" l="1"/>
  <c r="AF5382" i="1" s="1"/>
  <c r="AE5381" i="1"/>
  <c r="AB5385" i="1"/>
  <c r="AC5384" i="1"/>
  <c r="AE5382" i="1" l="1"/>
  <c r="AD5383" i="1"/>
  <c r="AB5386" i="1"/>
  <c r="AC5385" i="1"/>
  <c r="AE5383" i="1" l="1"/>
  <c r="AF5383" i="1"/>
  <c r="AD5384" i="1"/>
  <c r="AB5387" i="1"/>
  <c r="AC5386" i="1"/>
  <c r="AE5384" i="1" l="1"/>
  <c r="AF5384" i="1"/>
  <c r="AD5385" i="1"/>
  <c r="AF5385" i="1" s="1"/>
  <c r="AB5388" i="1"/>
  <c r="AC5387" i="1"/>
  <c r="AE5385" i="1" l="1"/>
  <c r="AD5386" i="1"/>
  <c r="AB5389" i="1"/>
  <c r="AC5388" i="1"/>
  <c r="AE5386" i="1" l="1"/>
  <c r="AF5386" i="1"/>
  <c r="AB5390" i="1"/>
  <c r="AC5389" i="1"/>
  <c r="AD5387" i="1"/>
  <c r="AE5387" i="1" l="1"/>
  <c r="AF5387" i="1"/>
  <c r="AD5388" i="1"/>
  <c r="AB5391" i="1"/>
  <c r="AC5390" i="1"/>
  <c r="AE5388" i="1" l="1"/>
  <c r="AF5388" i="1"/>
  <c r="AD5389" i="1"/>
  <c r="AB5392" i="1"/>
  <c r="AC5391" i="1"/>
  <c r="AE5389" i="1" l="1"/>
  <c r="AF5389" i="1"/>
  <c r="AB5393" i="1"/>
  <c r="AC5392" i="1"/>
  <c r="AD5390" i="1"/>
  <c r="AE5390" i="1" l="1"/>
  <c r="AF5390" i="1"/>
  <c r="AD5391" i="1"/>
  <c r="AB5394" i="1"/>
  <c r="AC5393" i="1"/>
  <c r="AE5391" i="1" l="1"/>
  <c r="AF5391" i="1"/>
  <c r="AD5392" i="1"/>
  <c r="AB5395" i="1"/>
  <c r="AC5394" i="1"/>
  <c r="AE5392" i="1" l="1"/>
  <c r="AF5392" i="1"/>
  <c r="AB5396" i="1"/>
  <c r="AC5395" i="1"/>
  <c r="AD5393" i="1"/>
  <c r="AE5393" i="1" l="1"/>
  <c r="AF5393" i="1"/>
  <c r="AD5394" i="1"/>
  <c r="AB5397" i="1"/>
  <c r="AC5396" i="1"/>
  <c r="AE5394" i="1" l="1"/>
  <c r="AF5394" i="1"/>
  <c r="AD5395" i="1"/>
  <c r="AB5398" i="1"/>
  <c r="AC5397" i="1"/>
  <c r="AE5395" i="1" l="1"/>
  <c r="AF5395" i="1"/>
  <c r="AB5399" i="1"/>
  <c r="AC5398" i="1"/>
  <c r="AD5396" i="1"/>
  <c r="AE5396" i="1" l="1"/>
  <c r="AF5396" i="1"/>
  <c r="AB5400" i="1"/>
  <c r="AC5399" i="1"/>
  <c r="AD5397" i="1"/>
  <c r="AE5397" i="1" l="1"/>
  <c r="AF5397" i="1"/>
  <c r="AD5398" i="1"/>
  <c r="AB5401" i="1"/>
  <c r="AC5400" i="1"/>
  <c r="AE5398" i="1" l="1"/>
  <c r="AF5398" i="1"/>
  <c r="AD5399" i="1"/>
  <c r="AF5399" i="1" s="1"/>
  <c r="AB5402" i="1"/>
  <c r="AC5401" i="1"/>
  <c r="AE5399" i="1" l="1"/>
  <c r="AD5400" i="1"/>
  <c r="AB5403" i="1"/>
  <c r="AC5402" i="1"/>
  <c r="AE5400" i="1" l="1"/>
  <c r="AF5400" i="1"/>
  <c r="AD5401" i="1"/>
  <c r="AB5404" i="1"/>
  <c r="AC5403" i="1"/>
  <c r="AE5401" i="1" l="1"/>
  <c r="AF5401" i="1"/>
  <c r="AD5402" i="1"/>
  <c r="AB5405" i="1"/>
  <c r="AC5404" i="1"/>
  <c r="AE5402" i="1" l="1"/>
  <c r="AF5402" i="1"/>
  <c r="AB5406" i="1"/>
  <c r="AC5405" i="1"/>
  <c r="AD5403" i="1"/>
  <c r="AE5403" i="1" l="1"/>
  <c r="AF5403" i="1"/>
  <c r="AB5407" i="1"/>
  <c r="AC5406" i="1"/>
  <c r="AD5404" i="1"/>
  <c r="AE5404" i="1" l="1"/>
  <c r="AF5404" i="1"/>
  <c r="AB5408" i="1"/>
  <c r="AC5407" i="1"/>
  <c r="AD5405" i="1"/>
  <c r="AE5405" i="1" l="1"/>
  <c r="AF5405" i="1"/>
  <c r="AD5406" i="1"/>
  <c r="AB5409" i="1"/>
  <c r="AC5408" i="1"/>
  <c r="AE5406" i="1" l="1"/>
  <c r="AF5406" i="1"/>
  <c r="AD5407" i="1"/>
  <c r="AB5410" i="1"/>
  <c r="AC5409" i="1"/>
  <c r="AE5407" i="1" l="1"/>
  <c r="AF5407" i="1"/>
  <c r="AB5411" i="1"/>
  <c r="AC5410" i="1"/>
  <c r="AD5408" i="1"/>
  <c r="AE5408" i="1" l="1"/>
  <c r="AF5408" i="1"/>
  <c r="AD5409" i="1"/>
  <c r="AB5412" i="1"/>
  <c r="AC5411" i="1"/>
  <c r="AE5409" i="1" l="1"/>
  <c r="AF5409" i="1"/>
  <c r="AD5410" i="1"/>
  <c r="AF5410" i="1" s="1"/>
  <c r="AB5413" i="1"/>
  <c r="AC5412" i="1"/>
  <c r="AD5411" i="1" l="1"/>
  <c r="AF5411" i="1" s="1"/>
  <c r="AE5410" i="1"/>
  <c r="AB5414" i="1"/>
  <c r="AC5413" i="1"/>
  <c r="AD5412" i="1" l="1"/>
  <c r="AF5412" i="1" s="1"/>
  <c r="AE5411" i="1"/>
  <c r="AB5415" i="1"/>
  <c r="AC5414" i="1"/>
  <c r="AE5412" i="1" l="1"/>
  <c r="AD5413" i="1"/>
  <c r="AB5416" i="1"/>
  <c r="AC5415" i="1"/>
  <c r="AE5413" i="1" l="1"/>
  <c r="AF5413" i="1"/>
  <c r="AB5417" i="1"/>
  <c r="AC5416" i="1"/>
  <c r="AD5414" i="1"/>
  <c r="AE5414" i="1" l="1"/>
  <c r="AF5414" i="1"/>
  <c r="AD5415" i="1"/>
  <c r="AB5418" i="1"/>
  <c r="AC5417" i="1"/>
  <c r="AE5415" i="1" l="1"/>
  <c r="AF5415" i="1"/>
  <c r="AD5416" i="1"/>
  <c r="AF5416" i="1" s="1"/>
  <c r="AB5419" i="1"/>
  <c r="AC5418" i="1"/>
  <c r="AD5417" i="1" l="1"/>
  <c r="AF5417" i="1" s="1"/>
  <c r="AE5416" i="1"/>
  <c r="AB5420" i="1"/>
  <c r="AC5419" i="1"/>
  <c r="AD5418" i="1" l="1"/>
  <c r="AF5418" i="1" s="1"/>
  <c r="AE5417" i="1"/>
  <c r="AB5421" i="1"/>
  <c r="AC5420" i="1"/>
  <c r="AE5418" i="1" l="1"/>
  <c r="AD5419" i="1"/>
  <c r="AB5422" i="1"/>
  <c r="AC5421" i="1"/>
  <c r="AE5419" i="1" l="1"/>
  <c r="AF5419" i="1"/>
  <c r="AB5423" i="1"/>
  <c r="AC5422" i="1"/>
  <c r="AD5420" i="1"/>
  <c r="AE5420" i="1" l="1"/>
  <c r="AF5420" i="1"/>
  <c r="AD5421" i="1"/>
  <c r="AB5424" i="1"/>
  <c r="AC5423" i="1"/>
  <c r="AE5421" i="1" l="1"/>
  <c r="AF5421" i="1"/>
  <c r="AD5422" i="1"/>
  <c r="AF5422" i="1" s="1"/>
  <c r="AB5425" i="1"/>
  <c r="AC5424" i="1"/>
  <c r="AD5423" i="1" l="1"/>
  <c r="AF5423" i="1" s="1"/>
  <c r="AE5422" i="1"/>
  <c r="AB5426" i="1"/>
  <c r="AC5425" i="1"/>
  <c r="AE5423" i="1" l="1"/>
  <c r="AD5424" i="1"/>
  <c r="AB5427" i="1"/>
  <c r="AC5426" i="1"/>
  <c r="AE5424" i="1" l="1"/>
  <c r="AF5424" i="1"/>
  <c r="AB5428" i="1"/>
  <c r="AC5427" i="1"/>
  <c r="AD5425" i="1"/>
  <c r="AE5425" i="1" l="1"/>
  <c r="AF5425" i="1"/>
  <c r="AB5429" i="1"/>
  <c r="AC5428" i="1"/>
  <c r="AD5426" i="1"/>
  <c r="AE5426" i="1" l="1"/>
  <c r="AF5426" i="1"/>
  <c r="AD5427" i="1"/>
  <c r="AB5430" i="1"/>
  <c r="AC5429" i="1"/>
  <c r="AE5427" i="1" l="1"/>
  <c r="AF5427" i="1"/>
  <c r="AD5428" i="1"/>
  <c r="AB5431" i="1"/>
  <c r="AC5430" i="1"/>
  <c r="AE5428" i="1" l="1"/>
  <c r="AF5428" i="1"/>
  <c r="AD5429" i="1"/>
  <c r="AB5432" i="1"/>
  <c r="AC5431" i="1"/>
  <c r="AE5429" i="1" l="1"/>
  <c r="AF5429" i="1"/>
  <c r="AD5430" i="1"/>
  <c r="AF5430" i="1" s="1"/>
  <c r="AB5433" i="1"/>
  <c r="AC5432" i="1"/>
  <c r="AE5430" i="1" l="1"/>
  <c r="AD5431" i="1"/>
  <c r="AB5434" i="1"/>
  <c r="AC5433" i="1"/>
  <c r="AE5431" i="1" l="1"/>
  <c r="AF5431" i="1"/>
  <c r="AD5432" i="1"/>
  <c r="AB5435" i="1"/>
  <c r="AC5434" i="1"/>
  <c r="AE5432" i="1" l="1"/>
  <c r="AF5432" i="1"/>
  <c r="AD5433" i="1"/>
  <c r="AF5433" i="1" s="1"/>
  <c r="AB5436" i="1"/>
  <c r="AC5435" i="1"/>
  <c r="AE5433" i="1" l="1"/>
  <c r="AD5434" i="1"/>
  <c r="AB5437" i="1"/>
  <c r="AC5436" i="1"/>
  <c r="AE5434" i="1" l="1"/>
  <c r="AF5434" i="1"/>
  <c r="AD5435" i="1"/>
  <c r="AB5438" i="1"/>
  <c r="AC5437" i="1"/>
  <c r="AE5435" i="1" l="1"/>
  <c r="AF5435" i="1"/>
  <c r="AD5436" i="1"/>
  <c r="AF5436" i="1" s="1"/>
  <c r="AB5439" i="1"/>
  <c r="AC5438" i="1"/>
  <c r="AD5437" i="1" l="1"/>
  <c r="AF5437" i="1" s="1"/>
  <c r="AE5436" i="1"/>
  <c r="AB5440" i="1"/>
  <c r="AC5439" i="1"/>
  <c r="AE5437" i="1" l="1"/>
  <c r="AD5438" i="1"/>
  <c r="AB5441" i="1"/>
  <c r="AC5440" i="1"/>
  <c r="AE5438" i="1" l="1"/>
  <c r="AF5438" i="1"/>
  <c r="AB5442" i="1"/>
  <c r="AC5441" i="1"/>
  <c r="AD5439" i="1"/>
  <c r="AE5439" i="1" l="1"/>
  <c r="AF5439" i="1"/>
  <c r="AB5443" i="1"/>
  <c r="AC5442" i="1"/>
  <c r="AD5440" i="1"/>
  <c r="AE5440" i="1" l="1"/>
  <c r="AF5440" i="1"/>
  <c r="AD5441" i="1"/>
  <c r="AB5444" i="1"/>
  <c r="AC5443" i="1"/>
  <c r="AE5441" i="1" l="1"/>
  <c r="AF5441" i="1"/>
  <c r="AD5442" i="1"/>
  <c r="AF5442" i="1" s="1"/>
  <c r="AB5445" i="1"/>
  <c r="AC5444" i="1"/>
  <c r="AE5442" i="1" l="1"/>
  <c r="AD5443" i="1"/>
  <c r="AB5446" i="1"/>
  <c r="AC5445" i="1"/>
  <c r="AE5443" i="1" l="1"/>
  <c r="AF5443" i="1"/>
  <c r="AD5444" i="1"/>
  <c r="AB5447" i="1"/>
  <c r="AC5446" i="1"/>
  <c r="AE5444" i="1" l="1"/>
  <c r="AF5444" i="1"/>
  <c r="AD5445" i="1"/>
  <c r="AB5448" i="1"/>
  <c r="AC5447" i="1"/>
  <c r="AE5445" i="1" l="1"/>
  <c r="AF5445" i="1"/>
  <c r="AB5449" i="1"/>
  <c r="AC5448" i="1"/>
  <c r="AD5446" i="1"/>
  <c r="AE5446" i="1" l="1"/>
  <c r="AF5446" i="1"/>
  <c r="AD5447" i="1"/>
  <c r="AB5450" i="1"/>
  <c r="AC5449" i="1"/>
  <c r="AE5447" i="1" l="1"/>
  <c r="AF5447" i="1"/>
  <c r="AD5448" i="1"/>
  <c r="AF5448" i="1" s="1"/>
  <c r="AB5451" i="1"/>
  <c r="AC5450" i="1"/>
  <c r="AE5448" i="1" l="1"/>
  <c r="AD5449" i="1"/>
  <c r="AB5452" i="1"/>
  <c r="AC5451" i="1"/>
  <c r="AE5449" i="1" l="1"/>
  <c r="AF5449" i="1"/>
  <c r="AB5453" i="1"/>
  <c r="AC5452" i="1"/>
  <c r="AD5450" i="1"/>
  <c r="AE5450" i="1" l="1"/>
  <c r="AF5450" i="1"/>
  <c r="AB5454" i="1"/>
  <c r="AC5453" i="1"/>
  <c r="AD5451" i="1"/>
  <c r="AE5451" i="1" l="1"/>
  <c r="AF5451" i="1"/>
  <c r="AD5452" i="1"/>
  <c r="AB5455" i="1"/>
  <c r="AC5454" i="1"/>
  <c r="AE5452" i="1" l="1"/>
  <c r="AF5452" i="1"/>
  <c r="AD5453" i="1"/>
  <c r="AF5453" i="1" s="1"/>
  <c r="AB5456" i="1"/>
  <c r="AC5455" i="1"/>
  <c r="AD5454" i="1" l="1"/>
  <c r="AF5454" i="1" s="1"/>
  <c r="AE5453" i="1"/>
  <c r="AB5457" i="1"/>
  <c r="AC5456" i="1"/>
  <c r="AE5454" i="1" l="1"/>
  <c r="AD5455" i="1"/>
  <c r="AB5458" i="1"/>
  <c r="AC5457" i="1"/>
  <c r="AE5455" i="1" l="1"/>
  <c r="AF5455" i="1"/>
  <c r="AD5456" i="1"/>
  <c r="AB5459" i="1"/>
  <c r="AC5458" i="1"/>
  <c r="AE5456" i="1" l="1"/>
  <c r="AF5456" i="1"/>
  <c r="AD5457" i="1"/>
  <c r="AF5457" i="1" s="1"/>
  <c r="AB5460" i="1"/>
  <c r="AC5459" i="1"/>
  <c r="AD5458" i="1" l="1"/>
  <c r="AF5458" i="1" s="1"/>
  <c r="AE5457" i="1"/>
  <c r="AB5461" i="1"/>
  <c r="AC5460" i="1"/>
  <c r="AD5459" i="1" l="1"/>
  <c r="AF5459" i="1" s="1"/>
  <c r="AE5458" i="1"/>
  <c r="AB5462" i="1"/>
  <c r="AC5461" i="1"/>
  <c r="AE5459" i="1" l="1"/>
  <c r="AD5460" i="1"/>
  <c r="AB5463" i="1"/>
  <c r="AC5462" i="1"/>
  <c r="AE5460" i="1" l="1"/>
  <c r="AF5460" i="1"/>
  <c r="AD5461" i="1"/>
  <c r="AB5464" i="1"/>
  <c r="AC5463" i="1"/>
  <c r="AE5461" i="1" l="1"/>
  <c r="AF5461" i="1"/>
  <c r="AD5462" i="1"/>
  <c r="AB5465" i="1"/>
  <c r="AC5464" i="1"/>
  <c r="AE5462" i="1" l="1"/>
  <c r="AF5462" i="1"/>
  <c r="AD5463" i="1"/>
  <c r="AB5466" i="1"/>
  <c r="AC5465" i="1"/>
  <c r="AE5463" i="1" l="1"/>
  <c r="AF5463" i="1"/>
  <c r="AD5464" i="1"/>
  <c r="AF5464" i="1" s="1"/>
  <c r="AB5467" i="1"/>
  <c r="AC5466" i="1"/>
  <c r="AE5464" i="1" l="1"/>
  <c r="AD5465" i="1"/>
  <c r="AB5468" i="1"/>
  <c r="AC5467" i="1"/>
  <c r="AE5465" i="1" l="1"/>
  <c r="AF5465" i="1"/>
  <c r="AD5466" i="1"/>
  <c r="AB5469" i="1"/>
  <c r="AC5468" i="1"/>
  <c r="AE5466" i="1" l="1"/>
  <c r="AF5466" i="1"/>
  <c r="AD5467" i="1"/>
  <c r="AB5470" i="1"/>
  <c r="AC5469" i="1"/>
  <c r="AE5467" i="1" l="1"/>
  <c r="AF5467" i="1"/>
  <c r="AD5468" i="1"/>
  <c r="AB5471" i="1"/>
  <c r="AC5470" i="1"/>
  <c r="AE5468" i="1" l="1"/>
  <c r="AF5468" i="1"/>
  <c r="AD5469" i="1"/>
  <c r="AB5472" i="1"/>
  <c r="AC5471" i="1"/>
  <c r="AE5469" i="1" l="1"/>
  <c r="AF5469" i="1"/>
  <c r="AD5470" i="1"/>
  <c r="AB5473" i="1"/>
  <c r="AC5472" i="1"/>
  <c r="AE5470" i="1" l="1"/>
  <c r="AF5470" i="1"/>
  <c r="AD5471" i="1"/>
  <c r="AF5471" i="1" s="1"/>
  <c r="AB5474" i="1"/>
  <c r="AC5473" i="1"/>
  <c r="AE5471" i="1" l="1"/>
  <c r="AD5472" i="1"/>
  <c r="AB5475" i="1"/>
  <c r="AC5474" i="1"/>
  <c r="AE5472" i="1" l="1"/>
  <c r="AF5472" i="1"/>
  <c r="AB5476" i="1"/>
  <c r="AC5475" i="1"/>
  <c r="AD5473" i="1"/>
  <c r="AE5473" i="1" l="1"/>
  <c r="AF5473" i="1"/>
  <c r="AB5477" i="1"/>
  <c r="AC5476" i="1"/>
  <c r="AD5474" i="1"/>
  <c r="AE5474" i="1" l="1"/>
  <c r="AF5474" i="1"/>
  <c r="AB5478" i="1"/>
  <c r="AC5477" i="1"/>
  <c r="AD5475" i="1"/>
  <c r="AE5475" i="1" l="1"/>
  <c r="AF5475" i="1"/>
  <c r="AB5479" i="1"/>
  <c r="AC5478" i="1"/>
  <c r="AD5476" i="1"/>
  <c r="AE5476" i="1" l="1"/>
  <c r="AF5476" i="1"/>
  <c r="AD5477" i="1"/>
  <c r="AB5480" i="1"/>
  <c r="AC5479" i="1"/>
  <c r="AE5477" i="1" l="1"/>
  <c r="AF5477" i="1"/>
  <c r="AD5478" i="1"/>
  <c r="AF5478" i="1" s="1"/>
  <c r="AB5481" i="1"/>
  <c r="AC5480" i="1"/>
  <c r="AE5478" i="1" l="1"/>
  <c r="AD5479" i="1"/>
  <c r="AB5482" i="1"/>
  <c r="AC5481" i="1"/>
  <c r="AE5479" i="1" l="1"/>
  <c r="AF5479" i="1"/>
  <c r="AD5480" i="1"/>
  <c r="AB5483" i="1"/>
  <c r="AC5482" i="1"/>
  <c r="AE5480" i="1" l="1"/>
  <c r="AF5480" i="1"/>
  <c r="AD5481" i="1"/>
  <c r="AB5484" i="1"/>
  <c r="AC5483" i="1"/>
  <c r="AE5481" i="1" l="1"/>
  <c r="AF5481" i="1"/>
  <c r="AB5485" i="1"/>
  <c r="AC5484" i="1"/>
  <c r="AD5482" i="1"/>
  <c r="AE5482" i="1" l="1"/>
  <c r="AF5482" i="1"/>
  <c r="AD5483" i="1"/>
  <c r="AB5486" i="1"/>
  <c r="AC5485" i="1"/>
  <c r="AE5483" i="1" l="1"/>
  <c r="AF5483" i="1"/>
  <c r="AD5484" i="1"/>
  <c r="AB5487" i="1"/>
  <c r="AC5486" i="1"/>
  <c r="AE5484" i="1" l="1"/>
  <c r="AF5484" i="1"/>
  <c r="AD5485" i="1"/>
  <c r="AB5488" i="1"/>
  <c r="AC5487" i="1"/>
  <c r="AE5485" i="1" l="1"/>
  <c r="AF5485" i="1"/>
  <c r="AD5486" i="1"/>
  <c r="AB5489" i="1"/>
  <c r="AC5488" i="1"/>
  <c r="AE5486" i="1" l="1"/>
  <c r="AF5486" i="1"/>
  <c r="AB5490" i="1"/>
  <c r="AC5489" i="1"/>
  <c r="AD5487" i="1"/>
  <c r="AE5487" i="1" l="1"/>
  <c r="AF5487" i="1"/>
  <c r="AB5491" i="1"/>
  <c r="AC5490" i="1"/>
  <c r="AD5488" i="1"/>
  <c r="AE5488" i="1" l="1"/>
  <c r="AF5488" i="1"/>
  <c r="AD5489" i="1"/>
  <c r="AB5492" i="1"/>
  <c r="AC5491" i="1"/>
  <c r="AE5489" i="1" l="1"/>
  <c r="AF5489" i="1"/>
  <c r="AD5490" i="1"/>
  <c r="AF5490" i="1" s="1"/>
  <c r="AB5493" i="1"/>
  <c r="AC5492" i="1"/>
  <c r="AE5490" i="1" l="1"/>
  <c r="AD5491" i="1"/>
  <c r="AB5494" i="1"/>
  <c r="AC5493" i="1"/>
  <c r="AE5491" i="1" l="1"/>
  <c r="AF5491" i="1"/>
  <c r="AD5492" i="1"/>
  <c r="AB5495" i="1"/>
  <c r="AC5494" i="1"/>
  <c r="AE5492" i="1" l="1"/>
  <c r="AF5492" i="1"/>
  <c r="AD5493" i="1"/>
  <c r="AF5493" i="1" s="1"/>
  <c r="AB5496" i="1"/>
  <c r="AC5495" i="1"/>
  <c r="AE5493" i="1" l="1"/>
  <c r="AD5494" i="1"/>
  <c r="AB5497" i="1"/>
  <c r="AC5496" i="1"/>
  <c r="AE5494" i="1" l="1"/>
  <c r="AF5494" i="1"/>
  <c r="AD5495" i="1"/>
  <c r="AB5498" i="1"/>
  <c r="AC5497" i="1"/>
  <c r="AE5495" i="1" l="1"/>
  <c r="AF5495" i="1"/>
  <c r="AD5496" i="1"/>
  <c r="AF5496" i="1" s="1"/>
  <c r="AB5499" i="1"/>
  <c r="AC5498" i="1"/>
  <c r="AE5496" i="1" l="1"/>
  <c r="AD5497" i="1"/>
  <c r="AB5500" i="1"/>
  <c r="AC5499" i="1"/>
  <c r="AE5497" i="1" l="1"/>
  <c r="AF5497" i="1"/>
  <c r="AB5501" i="1"/>
  <c r="AC5500" i="1"/>
  <c r="AD5498" i="1"/>
  <c r="AE5498" i="1" l="1"/>
  <c r="AF5498" i="1"/>
  <c r="AB5502" i="1"/>
  <c r="AC5501" i="1"/>
  <c r="AD5499" i="1"/>
  <c r="AE5499" i="1" l="1"/>
  <c r="AF5499" i="1"/>
  <c r="AB5503" i="1"/>
  <c r="AC5502" i="1"/>
  <c r="AD5500" i="1"/>
  <c r="AE5500" i="1" l="1"/>
  <c r="AF5500" i="1"/>
  <c r="AD5501" i="1"/>
  <c r="AB5504" i="1"/>
  <c r="AC5503" i="1"/>
  <c r="AE5501" i="1" l="1"/>
  <c r="AF5501" i="1"/>
  <c r="AD5502" i="1"/>
  <c r="AF5502" i="1" s="1"/>
  <c r="AB5505" i="1"/>
  <c r="AC5504" i="1"/>
  <c r="AE5502" i="1" l="1"/>
  <c r="AD5503" i="1"/>
  <c r="AB5506" i="1"/>
  <c r="AC5505" i="1"/>
  <c r="AE5503" i="1" l="1"/>
  <c r="AF5503" i="1"/>
  <c r="AD5504" i="1"/>
  <c r="AB5507" i="1"/>
  <c r="AC5506" i="1"/>
  <c r="AE5504" i="1" l="1"/>
  <c r="AF5504" i="1"/>
  <c r="AD5505" i="1"/>
  <c r="AB5508" i="1"/>
  <c r="AC5507" i="1"/>
  <c r="AE5505" i="1" l="1"/>
  <c r="AF5505" i="1"/>
  <c r="AD5506" i="1"/>
  <c r="AB5509" i="1"/>
  <c r="AC5508" i="1"/>
  <c r="AE5506" i="1" l="1"/>
  <c r="AF5506" i="1"/>
  <c r="AD5507" i="1"/>
  <c r="AF5507" i="1" s="1"/>
  <c r="AB5510" i="1"/>
  <c r="AC5509" i="1"/>
  <c r="AE5507" i="1" l="1"/>
  <c r="AD5508" i="1"/>
  <c r="AB5511" i="1"/>
  <c r="AC5510" i="1"/>
  <c r="AE5508" i="1" l="1"/>
  <c r="AF5508" i="1"/>
  <c r="AD5509" i="1"/>
  <c r="AB5512" i="1"/>
  <c r="AC5511" i="1"/>
  <c r="AE5509" i="1" l="1"/>
  <c r="AF5509" i="1"/>
  <c r="AD5510" i="1"/>
  <c r="AB5513" i="1"/>
  <c r="AC5512" i="1"/>
  <c r="AE5510" i="1" l="1"/>
  <c r="AF5510" i="1"/>
  <c r="AB5514" i="1"/>
  <c r="AC5513" i="1"/>
  <c r="AD5511" i="1"/>
  <c r="AE5511" i="1" l="1"/>
  <c r="AF5511" i="1"/>
  <c r="AB5515" i="1"/>
  <c r="AC5514" i="1"/>
  <c r="AD5512" i="1"/>
  <c r="AE5512" i="1" l="1"/>
  <c r="AF5512" i="1"/>
  <c r="AD5513" i="1"/>
  <c r="AB5516" i="1"/>
  <c r="AC5515" i="1"/>
  <c r="AE5513" i="1" l="1"/>
  <c r="AF5513" i="1"/>
  <c r="AD5514" i="1"/>
  <c r="AF5514" i="1" s="1"/>
  <c r="AB5517" i="1"/>
  <c r="AC5516" i="1"/>
  <c r="AE5514" i="1" l="1"/>
  <c r="AB5518" i="1"/>
  <c r="AC5517" i="1"/>
  <c r="AD5515" i="1"/>
  <c r="AE5515" i="1" l="1"/>
  <c r="AF5515" i="1"/>
  <c r="AD5516" i="1"/>
  <c r="AB5519" i="1"/>
  <c r="AC5518" i="1"/>
  <c r="AE5516" i="1" l="1"/>
  <c r="AF5516" i="1"/>
  <c r="AD5517" i="1"/>
  <c r="AB5520" i="1"/>
  <c r="AC5519" i="1"/>
  <c r="AE5517" i="1" l="1"/>
  <c r="AF5517" i="1"/>
  <c r="AD5518" i="1"/>
  <c r="AB5521" i="1"/>
  <c r="AC5520" i="1"/>
  <c r="AE5518" i="1" l="1"/>
  <c r="AF5518" i="1"/>
  <c r="AD5519" i="1"/>
  <c r="AF5519" i="1" s="1"/>
  <c r="AB5522" i="1"/>
  <c r="AC5521" i="1"/>
  <c r="AE5519" i="1" l="1"/>
  <c r="AD5520" i="1"/>
  <c r="AB5523" i="1"/>
  <c r="AC5522" i="1"/>
  <c r="AE5520" i="1" l="1"/>
  <c r="AF5520" i="1"/>
  <c r="AB5524" i="1"/>
  <c r="AC5523" i="1"/>
  <c r="AD5521" i="1"/>
  <c r="AE5521" i="1" l="1"/>
  <c r="AF5521" i="1"/>
  <c r="AB5525" i="1"/>
  <c r="AC5524" i="1"/>
  <c r="AD5522" i="1"/>
  <c r="AE5522" i="1" l="1"/>
  <c r="AF5522" i="1"/>
  <c r="AB5526" i="1"/>
  <c r="AC5525" i="1"/>
  <c r="AD5523" i="1"/>
  <c r="AE5523" i="1" l="1"/>
  <c r="AF5523" i="1"/>
  <c r="AB5527" i="1"/>
  <c r="AC5526" i="1"/>
  <c r="AD5524" i="1"/>
  <c r="AE5524" i="1" l="1"/>
  <c r="AF5524" i="1"/>
  <c r="AD5525" i="1"/>
  <c r="AB5528" i="1"/>
  <c r="AC5527" i="1"/>
  <c r="AE5525" i="1" l="1"/>
  <c r="AF5525" i="1"/>
  <c r="AD5526" i="1"/>
  <c r="AF5526" i="1" s="1"/>
  <c r="AB5529" i="1"/>
  <c r="AC5528" i="1"/>
  <c r="AE5526" i="1" l="1"/>
  <c r="AD5527" i="1"/>
  <c r="AB5530" i="1"/>
  <c r="AC5529" i="1"/>
  <c r="AE5527" i="1" l="1"/>
  <c r="AF5527" i="1"/>
  <c r="AD5528" i="1"/>
  <c r="AB5531" i="1"/>
  <c r="AC5530" i="1"/>
  <c r="AE5528" i="1" l="1"/>
  <c r="AF5528" i="1"/>
  <c r="AD5529" i="1"/>
  <c r="AB5532" i="1"/>
  <c r="AC5531" i="1"/>
  <c r="AE5529" i="1" l="1"/>
  <c r="AF5529" i="1"/>
  <c r="AB5533" i="1"/>
  <c r="AC5532" i="1"/>
  <c r="AD5530" i="1"/>
  <c r="AE5530" i="1" l="1"/>
  <c r="AF5530" i="1"/>
  <c r="AD5531" i="1"/>
  <c r="AB5534" i="1"/>
  <c r="AC5533" i="1"/>
  <c r="AE5531" i="1" l="1"/>
  <c r="AF5531" i="1"/>
  <c r="AD5532" i="1"/>
  <c r="AB5535" i="1"/>
  <c r="AC5534" i="1"/>
  <c r="AE5532" i="1" l="1"/>
  <c r="AF5532" i="1"/>
  <c r="AB5536" i="1"/>
  <c r="AC5535" i="1"/>
  <c r="AD5533" i="1"/>
  <c r="AE5533" i="1" l="1"/>
  <c r="AF5533" i="1"/>
  <c r="AB5537" i="1"/>
  <c r="AC5536" i="1"/>
  <c r="AD5534" i="1"/>
  <c r="AE5534" i="1" l="1"/>
  <c r="AF5534" i="1"/>
  <c r="AB5538" i="1"/>
  <c r="AC5537" i="1"/>
  <c r="AD5535" i="1"/>
  <c r="AE5535" i="1" l="1"/>
  <c r="AF5535" i="1"/>
  <c r="AB5539" i="1"/>
  <c r="AC5538" i="1"/>
  <c r="AD5536" i="1"/>
  <c r="AE5536" i="1" l="1"/>
  <c r="AF5536" i="1"/>
  <c r="AD5537" i="1"/>
  <c r="AB5540" i="1"/>
  <c r="AC5539" i="1"/>
  <c r="AE5537" i="1" l="1"/>
  <c r="AF5537" i="1"/>
  <c r="AD5538" i="1"/>
  <c r="AF5538" i="1" s="1"/>
  <c r="AB5541" i="1"/>
  <c r="AC5540" i="1"/>
  <c r="AE5538" i="1" l="1"/>
  <c r="AD5539" i="1"/>
  <c r="AB5542" i="1"/>
  <c r="AC5541" i="1"/>
  <c r="AE5539" i="1" l="1"/>
  <c r="AF5539" i="1"/>
  <c r="AD5540" i="1"/>
  <c r="AB5543" i="1"/>
  <c r="AC5542" i="1"/>
  <c r="AE5540" i="1" l="1"/>
  <c r="AF5540" i="1"/>
  <c r="AD5541" i="1"/>
  <c r="AF5541" i="1" s="1"/>
  <c r="AB5544" i="1"/>
  <c r="AC5543" i="1"/>
  <c r="AE5541" i="1" l="1"/>
  <c r="AD5542" i="1"/>
  <c r="AB5545" i="1"/>
  <c r="AC5544" i="1"/>
  <c r="AE5542" i="1" l="1"/>
  <c r="AF5542" i="1"/>
  <c r="AD5543" i="1"/>
  <c r="AB5546" i="1"/>
  <c r="AC5545" i="1"/>
  <c r="AE5543" i="1" l="1"/>
  <c r="AF5543" i="1"/>
  <c r="AD5544" i="1"/>
  <c r="AF5544" i="1" s="1"/>
  <c r="AB5547" i="1"/>
  <c r="AC5546" i="1"/>
  <c r="AE5544" i="1" l="1"/>
  <c r="AD5545" i="1"/>
  <c r="AB5548" i="1"/>
  <c r="AC5547" i="1"/>
  <c r="AE5545" i="1" l="1"/>
  <c r="AF5545" i="1"/>
  <c r="AB5549" i="1"/>
  <c r="AC5548" i="1"/>
  <c r="AD5546" i="1"/>
  <c r="AE5546" i="1" l="1"/>
  <c r="AF5546" i="1"/>
  <c r="AD5547" i="1"/>
  <c r="AF5547" i="1" s="1"/>
  <c r="AE5547" i="1"/>
  <c r="AB5550" i="1"/>
  <c r="AC5549" i="1"/>
  <c r="AB5551" i="1" l="1"/>
  <c r="AC5550" i="1"/>
  <c r="AD5548" i="1"/>
  <c r="AE5548" i="1" l="1"/>
  <c r="AF5548" i="1"/>
  <c r="AD5549" i="1"/>
  <c r="AB5552" i="1"/>
  <c r="AC5551" i="1"/>
  <c r="AE5549" i="1" l="1"/>
  <c r="AF5549" i="1"/>
  <c r="AD5550" i="1"/>
  <c r="AF5550" i="1" s="1"/>
  <c r="AB5553" i="1"/>
  <c r="AC5552" i="1"/>
  <c r="AE5550" i="1" l="1"/>
  <c r="AD5551" i="1"/>
  <c r="AB5554" i="1"/>
  <c r="AC5553" i="1"/>
  <c r="AE5551" i="1" l="1"/>
  <c r="AF5551" i="1"/>
  <c r="AD5552" i="1"/>
  <c r="AB5555" i="1"/>
  <c r="AC5554" i="1"/>
  <c r="AE5552" i="1" l="1"/>
  <c r="AF5552" i="1"/>
  <c r="AD5553" i="1"/>
  <c r="AF5553" i="1" s="1"/>
  <c r="AB5556" i="1"/>
  <c r="AC5556" i="1" s="1"/>
  <c r="AC5555" i="1"/>
  <c r="AE5553" i="1" l="1"/>
  <c r="AD5555" i="1"/>
  <c r="AE5555" i="1" s="1"/>
  <c r="AD5554" i="1"/>
  <c r="AC5557" i="1"/>
  <c r="AD5556" i="1" s="1"/>
  <c r="AE5556" i="1" s="1"/>
  <c r="AE5554" i="1" l="1"/>
  <c r="AF5554" i="1"/>
  <c r="AF5556" i="1"/>
  <c r="AF5555" i="1"/>
  <c r="C433" i="1"/>
  <c r="C434" i="1"/>
  <c r="C441" i="1"/>
  <c r="C38" i="1" s="1"/>
  <c r="D442" i="1"/>
  <c r="E39" i="1" s="1"/>
  <c r="F442" i="1"/>
  <c r="E41" i="1" s="1"/>
  <c r="D441" i="1"/>
  <c r="C39" i="1" s="1"/>
  <c r="E441" i="1"/>
  <c r="C40" i="1" s="1"/>
  <c r="E442" i="1"/>
  <c r="E40" i="1" s="1"/>
  <c r="F441" i="1"/>
  <c r="C41" i="1" s="1"/>
  <c r="C442" i="1" l="1"/>
  <c r="E38" i="1" s="1"/>
  <c r="I457" i="1"/>
  <c r="H483" i="1" s="1"/>
  <c r="I528" i="1" l="1"/>
  <c r="I525" i="1" s="1"/>
  <c r="I526" i="1" s="1"/>
  <c r="H467" i="1"/>
  <c r="G467" i="1"/>
  <c r="I467" i="1"/>
  <c r="C504" i="1"/>
  <c r="D500" i="1"/>
  <c r="H485" i="1"/>
  <c r="B499" i="1" s="1"/>
  <c r="H486" i="1"/>
  <c r="D499" i="1"/>
  <c r="H488" i="1" l="1"/>
  <c r="B500" i="1"/>
  <c r="L512" i="1" s="1"/>
  <c r="F499" i="1"/>
  <c r="B508" i="1" s="1"/>
  <c r="B506" i="1"/>
  <c r="F500" i="1" l="1"/>
  <c r="G506" i="1"/>
  <c r="A491" i="1" a="1"/>
  <c r="A491" i="1" s="1"/>
  <c r="N39" i="1"/>
  <c r="O39" i="1" s="1"/>
  <c r="G508" i="1" l="1"/>
  <c r="M5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<sst xmlns="http://schemas.openxmlformats.org/spreadsheetml/2006/main" count="487" uniqueCount="401">
  <si>
    <t>Item</t>
  </si>
  <si>
    <t>Erro padrão</t>
  </si>
  <si>
    <t>Regressão</t>
  </si>
  <si>
    <t>Resíduo</t>
  </si>
  <si>
    <t>Total</t>
  </si>
  <si>
    <t>Interseção</t>
  </si>
  <si>
    <t>Resíduos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</si>
  <si>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</si>
  <si>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</si>
  <si>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</si>
  <si>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</si>
  <si>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</si>
  <si>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</si>
  <si>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</si>
  <si>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</si>
  <si>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</si>
  <si>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</si>
  <si>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</si>
  <si>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</si>
  <si>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</si>
  <si>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</si>
  <si>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</si>
  <si>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</si>
  <si>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</si>
  <si>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</si>
  <si>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</si>
  <si>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</si>
  <si>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</si>
  <si>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</si>
  <si>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</si>
  <si>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</si>
  <si>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</si>
  <si>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</si>
  <si>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</si>
  <si>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</si>
  <si>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</si>
  <si>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</si>
  <si>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</si>
  <si>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</si>
  <si>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</si>
  <si>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</si>
  <si>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</si>
  <si>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</si>
  <si>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</si>
  <si>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</si>
  <si>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</si>
  <si>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</si>
  <si>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</si>
  <si>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</si>
  <si>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</si>
  <si>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</si>
  <si>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</si>
  <si>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</si>
  <si>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</si>
  <si>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</si>
  <si>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</si>
  <si>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</si>
  <si>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</si>
  <si>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</si>
  <si>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</si>
  <si>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</si>
  <si>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</si>
  <si>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</si>
  <si>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</si>
  <si>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</si>
  <si>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</si>
  <si>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</si>
  <si>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</si>
  <si>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</si>
  <si>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</si>
  <si>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</si>
  <si>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</si>
  <si>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</si>
  <si>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</si>
  <si>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</si>
  <si>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</si>
  <si>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</si>
  <si>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</si>
  <si>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</si>
  <si>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</si>
  <si>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</si>
  <si>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</si>
  <si>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</si>
  <si>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</si>
  <si>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</si>
  <si>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</si>
  <si>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</si>
  <si>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</si>
  <si>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</si>
  <si>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</si>
  <si>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</si>
  <si>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</si>
  <si>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Admissibilidade</t>
  </si>
  <si>
    <t>Valor da variável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</si>
  <si>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</si>
  <si>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</si>
  <si>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</si>
  <si>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</si>
  <si>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</si>
  <si>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</si>
  <si>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</si>
  <si>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</si>
  <si>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Preço no mercado</t>
  </si>
  <si>
    <t>Total de quartos</t>
  </si>
  <si>
    <t>constante</t>
  </si>
  <si>
    <t>Limites de extrapolação. NBR 14653-2:2011. Avaliação de bens. Parte 2: Imóveis urbanos</t>
  </si>
  <si>
    <t>Residuo padronizado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</si>
  <si>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</si>
  <si>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</si>
  <si>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</si>
  <si>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</si>
  <si>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</si>
  <si>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</si>
  <si>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</si>
  <si>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</si>
  <si>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</si>
  <si>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</si>
  <si>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</si>
  <si>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</si>
  <si>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</si>
  <si>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</si>
  <si>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</si>
  <si>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</si>
  <si>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</si>
  <si>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</si>
  <si>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</si>
  <si>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</si>
  <si>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</si>
  <si>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</si>
  <si>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</si>
  <si>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</si>
  <si>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</si>
  <si>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</si>
  <si>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</si>
  <si>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</si>
  <si>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</si>
  <si>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</si>
  <si>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</si>
  <si>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</si>
  <si>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</si>
  <si>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</si>
  <si>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</si>
  <si>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</si>
  <si>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</si>
  <si>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</si>
  <si>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</si>
  <si>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</si>
  <si>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</si>
  <si>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</si>
  <si>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</si>
  <si>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</si>
  <si>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</si>
  <si>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</si>
  <si>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</si>
  <si>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</si>
  <si>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</si>
  <si>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</si>
  <si>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</si>
  <si>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</si>
  <si>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</si>
  <si>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</si>
  <si>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</si>
  <si>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</si>
  <si>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</si>
  <si>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</si>
  <si>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</si>
  <si>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</si>
  <si>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</si>
  <si>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A partir da análise do gráfico acima, não se verifica padrão de dispersão dos resíduos contra os valores ajustados. Portanto, rejeita-se a hipótese alternativa da heteroscedasticidade.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</si>
  <si>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</si>
  <si>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</si>
  <si>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</si>
  <si>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</si>
  <si>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</si>
  <si>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</si>
  <si>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</si>
  <si>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</si>
  <si>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VARIÁVEIS INCLUÍDAS NO MODELO DE REGRESSÃO LINEAR MÚLTIPLA</t>
  </si>
  <si>
    <t>MATRIZ DE PROJEÇÃO</t>
  </si>
  <si>
    <t>STUDENTIZADO</t>
  </si>
  <si>
    <t>RESUMO DOS RESULTADOS</t>
  </si>
  <si>
    <t>PRESSUPOSTO DE VALIDADE</t>
  </si>
  <si>
    <t>ATINGIDO</t>
  </si>
  <si>
    <t>CONCLUSÃO</t>
  </si>
  <si>
    <t>Grau de precisão alcançado</t>
  </si>
  <si>
    <t>A representação gráfica do teste pode ser visualizada abaixo:</t>
  </si>
  <si>
    <t>TRIBUNAL DE JUSTIÇA DO ESTADO DO MARANHÃO</t>
  </si>
  <si>
    <t>VARA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</si>
  <si>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</si>
  <si>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</si>
  <si>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</si>
  <si>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</si>
  <si>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</si>
  <si>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</si>
  <si>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</si>
  <si>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</si>
  <si>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Cartório de Registro: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</si>
  <si>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</si>
  <si>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</si>
  <si>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</si>
  <si>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</si>
  <si>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</si>
  <si>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</si>
  <si>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</si>
  <si>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</si>
  <si>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</si>
  <si>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</si>
  <si>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</si>
  <si>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</si>
  <si>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</si>
  <si>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</si>
  <si>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</si>
  <si>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</si>
  <si>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</si>
  <si>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</si>
  <si>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</si>
  <si>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</si>
  <si>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</si>
  <si>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</si>
  <si>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</si>
  <si>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</si>
  <si>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</si>
  <si>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</si>
  <si>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</si>
  <si>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</si>
  <si>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</si>
  <si>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</si>
  <si>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</si>
  <si>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</si>
  <si>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</si>
  <si>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</si>
  <si>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</si>
  <si>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</si>
  <si>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</si>
  <si>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</si>
  <si>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</si>
  <si>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</si>
  <si>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</si>
  <si>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</si>
  <si>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</si>
  <si>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</si>
  <si>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</si>
  <si>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</si>
  <si>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</si>
  <si>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</si>
  <si>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</si>
  <si>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</si>
  <si>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</si>
  <si>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</si>
  <si>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</si>
  <si>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declive maiore que10%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</si>
  <si>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</si>
  <si>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</si>
  <si>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</si>
  <si>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</si>
  <si>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</si>
  <si>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</si>
  <si>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</si>
  <si>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</si>
  <si>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</si>
  <si>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</si>
  <si>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</si>
  <si>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</si>
  <si>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</si>
  <si>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</si>
  <si>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</si>
  <si>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</si>
  <si>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</si>
  <si>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</si>
  <si>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</si>
  <si>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</si>
  <si>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</si>
  <si>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</si>
  <si>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</si>
  <si>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</si>
  <si>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</si>
  <si>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</si>
  <si>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</si>
  <si>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</si>
  <si>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</si>
  <si>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</si>
  <si>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</si>
  <si>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</si>
  <si>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</si>
  <si>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</si>
  <si>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</si>
  <si>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</si>
  <si>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</si>
  <si>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</si>
  <si>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</si>
  <si>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</si>
  <si>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2.8 - Áreas do imóvel - lote ou gleba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</si>
  <si>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</si>
  <si>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</si>
  <si>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</si>
  <si>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</si>
  <si>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</si>
  <si>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</si>
  <si>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2.10 - Informações relativas ao condomínio, se o caso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</si>
  <si>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</si>
  <si>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</si>
  <si>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</si>
  <si>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</si>
  <si>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</si>
  <si>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</si>
  <si>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</si>
  <si>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</si>
  <si>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</si>
  <si>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</si>
  <si>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</si>
  <si>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</si>
  <si>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</si>
  <si>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</si>
  <si>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</si>
  <si>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</si>
  <si>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</si>
  <si>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</si>
  <si>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</si>
  <si>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</si>
  <si>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</si>
  <si>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</si>
  <si>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</si>
  <si>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</si>
  <si>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</si>
  <si>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</si>
  <si>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</si>
  <si>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</si>
  <si>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</si>
  <si>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</si>
  <si>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</si>
  <si>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</si>
  <si>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</si>
  <si>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</si>
  <si>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</si>
  <si>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</si>
  <si>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</si>
  <si>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</si>
  <si>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</si>
  <si>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E) Informações adicionais relevantes:</t>
  </si>
  <si>
    <t>Hora de término da vistoria:</t>
  </si>
  <si>
    <t>Assinatura do Oficial de Justiça:</t>
  </si>
  <si>
    <t>ASSINADO DIGITALMENTE</t>
  </si>
  <si>
    <t>Distância de Mahalanobis</t>
  </si>
  <si>
    <t>Resultado do teste de Mahalanobis a um nível de significância de 10% (dez por cento)</t>
  </si>
  <si>
    <t>Resíduo padronizado</t>
  </si>
  <si>
    <t>Resíduo relativo</t>
  </si>
  <si>
    <t>Resíduo Studentizado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</si>
  <si>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</si>
  <si>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</si>
  <si>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</si>
  <si>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</si>
  <si>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</si>
  <si>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</si>
  <si>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</si>
  <si>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Nivel de significância do modelo</t>
  </si>
  <si>
    <t>Ponto percentual crítico</t>
  </si>
  <si>
    <t>Ponto percentual atingido</t>
  </si>
  <si>
    <t>Atributos do imóvel avaliando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</si>
  <si>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</si>
  <si>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Atributo</t>
  </si>
  <si>
    <t>Resíduos padronizados
[-2;+2]</t>
  </si>
  <si>
    <t>Distância de Cook</t>
  </si>
  <si>
    <t>Influência de cada elemento sobre os resultados da regressão</t>
  </si>
  <si>
    <t>ANÁLISE DE PONTOS ATÍPICOS: "OUTLIERS"  - PONTOS INFLUENCIANTES - DISTÂNCIA DOS ELEMENTOS  ATÉ O CENTRO DA NUVEM DE DADOS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</si>
  <si>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</si>
  <si>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</si>
  <si>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</si>
  <si>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</si>
  <si>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</si>
  <si>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</si>
  <si>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</si>
  <si>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</si>
  <si>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</si>
  <si>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</si>
  <si>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</si>
  <si>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</si>
  <si>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</si>
  <si>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Nível de significância máximo para a rejeição da hipótese nula do coeficiente regressor (variável independente x_4)</t>
  </si>
  <si>
    <t>¹ Foram utilizados os nomes e as abreviações recomendados por Wooldridge (2022, p. 39).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</si>
  <si>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</si>
  <si>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</si>
  <si>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</si>
  <si>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</si>
  <si>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</si>
  <si>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a estimativa será alterada em: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</si>
  <si>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</si>
  <si>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</si>
  <si>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</si>
  <si>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</si>
  <si>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t>Explicação sobre o modelo adotado para se fazer a estimativa. A equação acima informa que, a cada alteração em uma unidade na variável:</t>
  </si>
  <si>
    <t>² Os resíduos padronizados apresentados nos resultados da regressão calculada pelo Microsoft Excel® estão ajustados aos graus de liberdade.</t>
  </si>
  <si>
    <t>Laudo de vistoria elaborado pelo Prof. Vagner Sebastião Sperone, Oficial de Justiça do Tribunal de Justiça do Estado de São Paulo.</t>
  </si>
  <si>
    <t>CHARNET, Reinaldo; FREIRE, Clarice Azevedo de Luna; CHARNET, Eugênia M. Reginato; BONVINO, Heloísa.  Análise de modelos de regressão linear: com aplicações. 2. ed. Campinas,SP: Editora da Unicamp, 2008.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</si>
  <si>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</si>
  <si>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</si>
  <si>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Média dos valores observados</t>
  </si>
  <si>
    <t>Soma dos resíduos elevados ao quadrado SQE¹ (explicados pela regressão):</t>
  </si>
  <si>
    <t>Soma dos resíduos elevados ao quadrado SQR (não explicados):</t>
  </si>
  <si>
    <t>Soma total dos resíduos elevados ao quadrado (SQT = SQE + SQR):</t>
  </si>
  <si>
    <t>Amplitude do intervalo de confiança</t>
  </si>
  <si>
    <t>Amplitude do intervalo de valores admissíveis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</si>
</sst>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3" formatCode="_-* #,##0.00_-;\-* #,##0.00_-;_-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#,##0_ ;[Red]\-#,##0\ "/>
    <numFmt numFmtId="171" formatCode="#,##0.000000_ ;[Red]\-#,##0.000000\ "/>
    <numFmt numFmtId="172" formatCode="0.0000000%"/>
    <numFmt numFmtId="173" formatCode="#,##0.0000000_ ;[Red]\-#,##0.0000000\ "/>
    <numFmt numFmtId="174" formatCode="0.000%"/>
    <numFmt numFmtId="175" formatCode="0.0000%"/>
    <numFmt numFmtId="176" formatCode="#,##0.000_ ;\-#,##0.000\ "/>
    <numFmt numFmtId="177" formatCode="#,##0.0000_ ;\-#,##0.0000\ "/>
    <numFmt numFmtId="178" formatCode="0.000000000%"/>
    <numFmt numFmtId="179" formatCode="#,##0.00000_ ;\-#,##0.00000\ "/>
    <numFmt numFmtId="180" formatCode="#,##0.0000000_ ;\-#,##0.0000000\ "/>
    <numFmt numFmtId="181" formatCode="0.000000%"/>
    <numFmt numFmtId="182" formatCode="#,##0.00000000_ ;\-#,##0.00000000\ "/>
    <numFmt numFmtId="183" formatCode="#,##0.000000000000000000000000000000_ ;\-#,##0.000000000000000000000000000000\ "/>
    <numFmt numFmtId="184" formatCode="#,##0.000000000000_ ;\-#,##0.000000000000\ "/>
    <numFmt numFmtId="185" formatCode="0.00000000000%"/>
  </numFmts>
  <fonts count="19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ptos Display"/>
      <family val="2"/>
    </font>
    <font>
      <sz val="11"/>
      <color theme="0"/>
      <name val="Arial Nova"/>
      <family val="2"/>
    </font>
    <font>
      <sz val="9"/>
      <color theme="0"/>
      <name val="Aptos"/>
      <family val="2"/>
    </font>
    <font>
      <sz val="12"/>
      <color theme="0"/>
      <name val="Aptos"/>
      <family val="2"/>
    </font>
    <font>
      <b/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1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6" fontId="2" fillId="0" borderId="2" xfId="0" applyNumberFormat="1" applyFont="1" applyBorder="1" applyAlignment="1" applyProtection="1">
      <alignment vertical="center"/>
      <protection locked="0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0" borderId="0" xfId="0" applyNumberFormat="1" applyFont="1" applyAlignment="1" applyProtection="1">
      <alignment horizontal="center" vertical="center"/>
      <protection hidden="1"/>
    </xf>
    <xf numFmtId="179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5" fontId="2" fillId="0" borderId="0" xfId="1" applyNumberFormat="1" applyFont="1" applyAlignment="1" applyProtection="1">
      <alignment vertical="center"/>
      <protection hidden="1"/>
    </xf>
    <xf numFmtId="175" fontId="2" fillId="0" borderId="1" xfId="1" applyNumberFormat="1" applyFont="1" applyBorder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79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74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7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74" fontId="2" fillId="0" borderId="1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7" fontId="2" fillId="2" borderId="1" xfId="0" applyNumberFormat="1" applyFont="1" applyFill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right" vertical="center"/>
      <protection hidden="1"/>
    </xf>
    <xf numFmtId="165" fontId="2" fillId="2" borderId="0" xfId="0" applyNumberFormat="1" applyFont="1" applyFill="1" applyAlignment="1" applyProtection="1">
      <alignment horizontal="right" vertical="center"/>
      <protection hidden="1"/>
    </xf>
    <xf numFmtId="166" fontId="2" fillId="2" borderId="0" xfId="0" applyNumberFormat="1" applyFont="1" applyFill="1" applyAlignment="1" applyProtection="1">
      <alignment horizontal="right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81" fontId="2" fillId="0" borderId="2" xfId="1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76" fontId="2" fillId="0" borderId="2" xfId="0" applyNumberFormat="1" applyFont="1" applyBorder="1" applyAlignment="1" applyProtection="1">
      <alignment vertical="center"/>
      <protection hidden="1"/>
    </xf>
    <xf numFmtId="164" fontId="2" fillId="0" borderId="9" xfId="0" applyFont="1" applyBorder="1" applyAlignment="1" applyProtection="1">
      <alignment horizontal="center"/>
      <protection hidden="1"/>
    </xf>
    <xf numFmtId="164" fontId="2" fillId="2" borderId="0" xfId="0" applyFont="1" applyFill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77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Protection="1">
      <protection hidden="1"/>
    </xf>
    <xf numFmtId="165" fontId="2" fillId="0" borderId="2" xfId="0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right" vertical="center"/>
      <protection hidden="1"/>
    </xf>
    <xf numFmtId="172" fontId="2" fillId="0" borderId="2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locked="0"/>
    </xf>
    <xf numFmtId="184" fontId="2" fillId="0" borderId="1" xfId="0" applyNumberFormat="1" applyFont="1" applyBorder="1" applyAlignment="1" applyProtection="1">
      <alignment vertical="center"/>
      <protection hidden="1"/>
    </xf>
    <xf numFmtId="165" fontId="2" fillId="0" borderId="12" xfId="0" applyNumberFormat="1" applyFont="1" applyBorder="1" applyAlignment="1" applyProtection="1">
      <alignment vertical="center"/>
      <protection locked="0"/>
    </xf>
    <xf numFmtId="165" fontId="2" fillId="0" borderId="1" xfId="0" applyNumberFormat="1" applyFont="1" applyBorder="1" applyAlignment="1" applyProtection="1">
      <alignment vertical="center"/>
      <protection locked="0"/>
    </xf>
    <xf numFmtId="164" fontId="9" fillId="0" borderId="0" xfId="0" applyFont="1" applyAlignment="1">
      <alignment horizontal="center" vertical="center"/>
    </xf>
    <xf numFmtId="164" fontId="8" fillId="0" borderId="0" xfId="0" applyFont="1"/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0" fillId="0" borderId="0" xfId="0" applyFont="1" applyAlignment="1">
      <alignment horizontal="center" vertical="center"/>
    </xf>
    <xf numFmtId="164" fontId="0" fillId="0" borderId="8" xfId="0" applyBorder="1"/>
    <xf numFmtId="164" fontId="0" fillId="0" borderId="16" xfId="0" applyBorder="1"/>
    <xf numFmtId="164" fontId="0" fillId="0" borderId="2" xfId="0" applyBorder="1"/>
    <xf numFmtId="164" fontId="0" fillId="0" borderId="17" xfId="0" applyBorder="1"/>
    <xf numFmtId="164" fontId="0" fillId="0" borderId="4" xfId="0" applyBorder="1" applyAlignment="1">
      <alignment vertical="center"/>
    </xf>
    <xf numFmtId="164" fontId="0" fillId="0" borderId="19" xfId="0" applyBorder="1"/>
    <xf numFmtId="164" fontId="0" fillId="0" borderId="20" xfId="0" applyBorder="1"/>
    <xf numFmtId="164" fontId="0" fillId="0" borderId="21" xfId="0" applyBorder="1"/>
    <xf numFmtId="164" fontId="0" fillId="0" borderId="22" xfId="0" applyBorder="1"/>
    <xf numFmtId="164" fontId="3" fillId="0" borderId="0" xfId="0" applyFont="1" applyAlignment="1">
      <alignment vertical="center"/>
    </xf>
    <xf numFmtId="164" fontId="3" fillId="0" borderId="17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7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7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3" xfId="0" applyFont="1" applyBorder="1" applyAlignment="1">
      <alignment vertical="center"/>
    </xf>
    <xf numFmtId="164" fontId="3" fillId="0" borderId="19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9" xfId="0" applyNumberFormat="1" applyFont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3" borderId="2" xfId="0" applyNumberFormat="1" applyFont="1" applyFill="1" applyBorder="1" applyAlignment="1" applyProtection="1">
      <alignment horizontal="center" vertical="center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84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2" xfId="0" applyNumberFormat="1" applyFont="1" applyFill="1" applyBorder="1" applyAlignment="1" applyProtection="1">
      <alignment vertical="center" wrapText="1"/>
      <protection hidden="1"/>
    </xf>
    <xf numFmtId="165" fontId="2" fillId="2" borderId="1" xfId="0" applyNumberFormat="1" applyFont="1" applyFill="1" applyBorder="1" applyAlignment="1" applyProtection="1">
      <alignment horizontal="center" vertical="center" wrapText="1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8" fontId="2" fillId="0" borderId="2" xfId="0" applyNumberFormat="1" applyFont="1" applyBorder="1" applyAlignment="1" applyProtection="1">
      <alignment vertical="center"/>
      <protection hidden="1"/>
    </xf>
    <xf numFmtId="184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 wrapText="1"/>
      <protection hidden="1"/>
    </xf>
    <xf numFmtId="175" fontId="2" fillId="0" borderId="2" xfId="1" applyNumberFormat="1" applyFont="1" applyBorder="1" applyAlignment="1" applyProtection="1">
      <alignment vertical="center"/>
      <protection hidden="1"/>
    </xf>
    <xf numFmtId="176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horizontal="right" vertical="center"/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4" fontId="13" fillId="0" borderId="0" xfId="0" applyFont="1" applyAlignment="1" applyProtection="1">
      <alignment horizontal="justify" vertical="center"/>
      <protection hidden="1"/>
    </xf>
    <xf numFmtId="164" fontId="13" fillId="0" borderId="0" xfId="0" applyFont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0" applyNumberFormat="1" applyFont="1" applyAlignment="1" applyProtection="1">
      <alignment horizontal="right"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6" fontId="13" fillId="0" borderId="0" xfId="0" applyNumberFormat="1" applyFont="1" applyAlignment="1" applyProtection="1">
      <alignment horizontal="center" vertical="center"/>
      <protection hidden="1"/>
    </xf>
    <xf numFmtId="166" fontId="13" fillId="0" borderId="0" xfId="0" applyNumberFormat="1" applyFont="1" applyAlignment="1" applyProtection="1">
      <alignment vertical="center"/>
      <protection hidden="1"/>
    </xf>
    <xf numFmtId="43" fontId="13" fillId="0" borderId="0" xfId="2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vertical="center"/>
      <protection hidden="1"/>
    </xf>
    <xf numFmtId="176" fontId="13" fillId="0" borderId="0" xfId="0" applyNumberFormat="1" applyFont="1" applyAlignment="1" applyProtection="1">
      <alignment horizontal="right" vertical="center"/>
      <protection hidden="1"/>
    </xf>
    <xf numFmtId="176" fontId="13" fillId="0" borderId="0" xfId="0" applyNumberFormat="1" applyFont="1" applyAlignment="1" applyProtection="1">
      <alignment horizontal="right" vertical="center" wrapText="1"/>
      <protection hidden="1"/>
    </xf>
    <xf numFmtId="165" fontId="13" fillId="0" borderId="0" xfId="0" applyNumberFormat="1" applyFont="1" applyAlignment="1" applyProtection="1">
      <alignment horizontal="center" vertical="center" wrapText="1"/>
      <protection hidden="1"/>
    </xf>
    <xf numFmtId="175" fontId="15" fillId="0" borderId="0" xfId="1" applyNumberFormat="1" applyFont="1" applyBorder="1" applyAlignment="1" applyProtection="1">
      <alignment horizontal="right" vertical="center"/>
      <protection hidden="1"/>
    </xf>
    <xf numFmtId="10" fontId="13" fillId="0" borderId="0" xfId="1" applyNumberFormat="1" applyFont="1" applyAlignment="1" applyProtection="1">
      <alignment vertical="center"/>
      <protection hidden="1"/>
    </xf>
    <xf numFmtId="168" fontId="13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NumberFormat="1" applyFont="1" applyAlignment="1" applyProtection="1">
      <alignment vertical="center"/>
      <protection hidden="1"/>
    </xf>
    <xf numFmtId="165" fontId="13" fillId="0" borderId="0" xfId="0" applyNumberFormat="1" applyFont="1" applyAlignment="1" applyProtection="1">
      <alignment horizontal="center" vertical="center"/>
      <protection hidden="1"/>
    </xf>
    <xf numFmtId="165" fontId="13" fillId="0" borderId="0" xfId="0" applyNumberFormat="1" applyFont="1" applyAlignment="1" applyProtection="1">
      <alignment vertical="center" wrapText="1"/>
      <protection hidden="1"/>
    </xf>
    <xf numFmtId="177" fontId="13" fillId="0" borderId="0" xfId="0" applyNumberFormat="1" applyFont="1" applyAlignment="1" applyProtection="1">
      <alignment vertical="center" wrapText="1"/>
      <protection hidden="1"/>
    </xf>
    <xf numFmtId="165" fontId="13" fillId="0" borderId="0" xfId="0" applyNumberFormat="1" applyFont="1" applyAlignment="1" applyProtection="1">
      <alignment horizontal="right" vertical="center"/>
      <protection hidden="1"/>
    </xf>
    <xf numFmtId="176" fontId="13" fillId="0" borderId="0" xfId="0" applyNumberFormat="1" applyFont="1" applyAlignment="1" applyProtection="1">
      <alignment vertical="center"/>
      <protection hidden="1"/>
    </xf>
    <xf numFmtId="165" fontId="16" fillId="0" borderId="0" xfId="0" applyNumberFormat="1" applyFont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horizontal="center" vertical="center"/>
      <protection hidden="1"/>
    </xf>
    <xf numFmtId="180" fontId="13" fillId="0" borderId="0" xfId="0" applyNumberFormat="1" applyFont="1" applyAlignment="1" applyProtection="1">
      <alignment vertical="center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83" fontId="13" fillId="0" borderId="0" xfId="0" applyNumberFormat="1" applyFont="1" applyAlignment="1" applyProtection="1">
      <alignment vertical="center"/>
      <protection hidden="1"/>
    </xf>
    <xf numFmtId="182" fontId="13" fillId="0" borderId="0" xfId="0" applyNumberFormat="1" applyFont="1" applyAlignment="1" applyProtection="1">
      <alignment vertical="center"/>
      <protection hidden="1"/>
    </xf>
    <xf numFmtId="169" fontId="13" fillId="0" borderId="0" xfId="0" applyNumberFormat="1" applyFont="1" applyAlignment="1" applyProtection="1">
      <alignment vertical="center"/>
      <protection hidden="1"/>
    </xf>
    <xf numFmtId="167" fontId="13" fillId="0" borderId="0" xfId="0" applyNumberFormat="1" applyFont="1" applyAlignment="1" applyProtection="1">
      <alignment vertical="center"/>
      <protection hidden="1"/>
    </xf>
    <xf numFmtId="181" fontId="17" fillId="0" borderId="0" xfId="1" applyNumberFormat="1" applyFont="1" applyAlignment="1" applyProtection="1">
      <alignment horizontal="center" vertical="center"/>
      <protection hidden="1"/>
    </xf>
    <xf numFmtId="178" fontId="15" fillId="0" borderId="0" xfId="1" applyNumberFormat="1" applyFont="1" applyBorder="1" applyAlignment="1" applyProtection="1">
      <alignment horizontal="right" vertical="center"/>
      <protection hidden="1"/>
    </xf>
    <xf numFmtId="165" fontId="14" fillId="0" borderId="0" xfId="1" applyNumberFormat="1" applyFont="1" applyBorder="1" applyAlignment="1" applyProtection="1">
      <alignment horizontal="right" vertical="center"/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10" fontId="15" fillId="0" borderId="0" xfId="1" applyNumberFormat="1" applyFont="1" applyBorder="1" applyAlignment="1" applyProtection="1">
      <alignment horizontal="right"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1" applyNumberFormat="1" applyFont="1" applyFill="1" applyBorder="1" applyAlignment="1" applyProtection="1">
      <alignment horizontal="right" vertical="center"/>
      <protection hidden="1"/>
    </xf>
    <xf numFmtId="164" fontId="13" fillId="0" borderId="0" xfId="0" applyFont="1" applyAlignment="1" applyProtection="1">
      <alignment vertical="center"/>
      <protection hidden="1"/>
    </xf>
    <xf numFmtId="170" fontId="13" fillId="0" borderId="0" xfId="0" applyNumberFormat="1" applyFont="1" applyAlignment="1" applyProtection="1">
      <alignment horizontal="right" vertical="center"/>
      <protection hidden="1"/>
    </xf>
    <xf numFmtId="171" fontId="15" fillId="0" borderId="0" xfId="0" applyNumberFormat="1" applyFont="1" applyAlignment="1" applyProtection="1">
      <alignment horizontal="justify" vertical="center"/>
      <protection hidden="1"/>
    </xf>
    <xf numFmtId="10" fontId="13" fillId="0" borderId="0" xfId="1" applyNumberFormat="1" applyFont="1" applyFill="1" applyBorder="1" applyAlignment="1" applyProtection="1">
      <alignment vertical="center"/>
      <protection hidden="1"/>
    </xf>
    <xf numFmtId="165" fontId="18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horizontal="justify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171" fontId="13" fillId="0" borderId="0" xfId="0" applyNumberFormat="1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Border="1" applyAlignment="1" applyProtection="1">
      <alignment vertical="center"/>
      <protection hidden="1"/>
    </xf>
    <xf numFmtId="177" fontId="14" fillId="0" borderId="0" xfId="0" applyNumberFormat="1" applyFont="1" applyAlignment="1" applyProtection="1">
      <alignment horizontal="right" vertical="center"/>
      <protection hidden="1"/>
    </xf>
    <xf numFmtId="173" fontId="15" fillId="0" borderId="0" xfId="0" applyNumberFormat="1" applyFont="1" applyAlignment="1" applyProtection="1">
      <alignment horizontal="justify" vertical="center"/>
      <protection hidden="1"/>
    </xf>
    <xf numFmtId="10" fontId="13" fillId="0" borderId="0" xfId="1" applyNumberFormat="1" applyFont="1" applyFill="1" applyAlignment="1" applyProtection="1">
      <alignment vertical="center"/>
      <protection hidden="1"/>
    </xf>
    <xf numFmtId="176" fontId="14" fillId="0" borderId="0" xfId="0" applyNumberFormat="1" applyFont="1" applyAlignment="1" applyProtection="1">
      <alignment horizontal="right" vertical="center"/>
      <protection hidden="1"/>
    </xf>
    <xf numFmtId="164" fontId="15" fillId="0" borderId="0" xfId="0" applyFont="1" applyAlignment="1" applyProtection="1">
      <alignment horizontal="right" vertical="center"/>
      <protection hidden="1"/>
    </xf>
    <xf numFmtId="165" fontId="13" fillId="0" borderId="0" xfId="0" applyNumberFormat="1" applyFont="1" applyProtection="1">
      <protection hidden="1"/>
    </xf>
    <xf numFmtId="171" fontId="15" fillId="0" borderId="0" xfId="0" applyNumberFormat="1" applyFont="1" applyAlignment="1" applyProtection="1">
      <alignment horizontal="right" vertical="center"/>
      <protection hidden="1"/>
    </xf>
    <xf numFmtId="168" fontId="13" fillId="0" borderId="0" xfId="0" applyNumberFormat="1" applyFont="1" applyAlignment="1" applyProtection="1">
      <alignment vertical="center"/>
      <protection hidden="1"/>
    </xf>
    <xf numFmtId="170" fontId="15" fillId="0" borderId="0" xfId="0" applyNumberFormat="1" applyFont="1" applyAlignment="1" applyProtection="1">
      <alignment horizontal="right" vertical="center"/>
      <protection hidden="1"/>
    </xf>
    <xf numFmtId="173" fontId="15" fillId="0" borderId="0" xfId="0" applyNumberFormat="1" applyFont="1" applyAlignment="1" applyProtection="1">
      <alignment horizontal="right" vertical="center"/>
      <protection hidden="1"/>
    </xf>
    <xf numFmtId="185" fontId="13" fillId="0" borderId="0" xfId="1" applyNumberFormat="1" applyFont="1" applyFill="1" applyAlignment="1" applyProtection="1">
      <alignment vertical="center"/>
      <protection hidden="1"/>
    </xf>
    <xf numFmtId="166" fontId="12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74" fontId="13" fillId="0" borderId="0" xfId="1" applyNumberFormat="1" applyFont="1" applyAlignment="1" applyProtection="1">
      <alignment vertical="center"/>
      <protection hidden="1"/>
    </xf>
    <xf numFmtId="165" fontId="12" fillId="0" borderId="0" xfId="0" applyNumberFormat="1" applyFont="1" applyAlignment="1" applyProtection="1">
      <alignment horizontal="center" vertical="center"/>
      <protection hidden="1"/>
    </xf>
    <xf numFmtId="10" fontId="12" fillId="0" borderId="0" xfId="1" applyNumberFormat="1" applyFont="1" applyAlignment="1" applyProtection="1">
      <alignment horizontal="center" vertical="center"/>
      <protection hidden="1"/>
    </xf>
    <xf numFmtId="177" fontId="1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6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74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77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0" fontId="2" fillId="0" borderId="3" xfId="1" applyNumberFormat="1" applyFont="1" applyBorder="1" applyAlignment="1" applyProtection="1">
      <alignment horizontal="center" vertical="center"/>
      <protection hidden="1"/>
    </xf>
    <xf numFmtId="10" fontId="2" fillId="0" borderId="2" xfId="1" applyNumberFormat="1" applyFont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5" fontId="3" fillId="0" borderId="5" xfId="0" applyNumberFormat="1" applyFont="1" applyBorder="1" applyAlignment="1" applyProtection="1">
      <alignment vertical="center" textRotation="90" wrapText="1"/>
      <protection hidden="1"/>
    </xf>
    <xf numFmtId="165" fontId="3" fillId="0" borderId="10" xfId="0" applyNumberFormat="1" applyFont="1" applyBorder="1" applyAlignment="1" applyProtection="1">
      <alignment horizontal="center" vertical="center" wrapText="1"/>
      <protection hidden="1"/>
    </xf>
    <xf numFmtId="165" fontId="3" fillId="0" borderId="11" xfId="0" applyNumberFormat="1" applyFont="1" applyBorder="1" applyAlignment="1" applyProtection="1">
      <alignment horizontal="center" vertical="center" wrapText="1"/>
      <protection hidden="1"/>
    </xf>
    <xf numFmtId="165" fontId="3" fillId="0" borderId="12" xfId="0" applyNumberFormat="1" applyFont="1" applyBorder="1" applyAlignment="1" applyProtection="1">
      <alignment horizontal="center" vertical="center" wrapText="1"/>
      <protection hidden="1"/>
    </xf>
    <xf numFmtId="165" fontId="3" fillId="0" borderId="1" xfId="0" applyNumberFormat="1" applyFont="1" applyBorder="1" applyAlignment="1" applyProtection="1">
      <alignment horizontal="center" vertical="center" wrapText="1"/>
      <protection hidden="1"/>
    </xf>
    <xf numFmtId="165" fontId="3" fillId="0" borderId="18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2" fillId="2" borderId="1" xfId="0" applyNumberFormat="1" applyFont="1" applyFill="1" applyBorder="1" applyAlignment="1" applyProtection="1">
      <alignment horizontal="left" vertical="center" indent="1"/>
      <protection hidden="1"/>
    </xf>
    <xf numFmtId="165" fontId="2" fillId="0" borderId="1" xfId="0" applyNumberFormat="1" applyFont="1" applyBorder="1" applyAlignment="1" applyProtection="1">
      <alignment horizontal="left" vertical="center" indent="1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4" xfId="0" applyBorder="1" applyAlignment="1">
      <alignment vertical="center"/>
    </xf>
    <xf numFmtId="164" fontId="0" fillId="0" borderId="25" xfId="0" applyBorder="1" applyAlignment="1">
      <alignment vertical="center"/>
    </xf>
    <xf numFmtId="164" fontId="0" fillId="0" borderId="26" xfId="0" applyBorder="1" applyAlignment="1">
      <alignment vertical="center"/>
    </xf>
    <xf numFmtId="164" fontId="0" fillId="0" borderId="27" xfId="0" applyBorder="1" applyAlignment="1">
      <alignment vertical="center"/>
    </xf>
    <xf numFmtId="164" fontId="0" fillId="0" borderId="22" xfId="0" applyBorder="1" applyAlignment="1">
      <alignment vertical="center"/>
    </xf>
    <xf numFmtId="164" fontId="0" fillId="0" borderId="28" xfId="0" applyBorder="1" applyAlignment="1">
      <alignment vertical="center"/>
    </xf>
    <xf numFmtId="164" fontId="2" fillId="0" borderId="0" xfId="0" applyFont="1" applyAlignment="1">
      <alignment vertical="center" wrapText="1"/>
    </xf>
    <xf numFmtId="164" fontId="2" fillId="0" borderId="0" xfId="0" applyFont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0" fillId="0" borderId="24" xfId="0" applyBorder="1"/>
    <xf numFmtId="164" fontId="0" fillId="0" borderId="25" xfId="0" applyBorder="1"/>
    <xf numFmtId="164" fontId="0" fillId="0" borderId="26" xfId="0" applyBorder="1"/>
    <xf numFmtId="20" fontId="0" fillId="0" borderId="27" xfId="0" applyNumberFormat="1" applyBorder="1"/>
    <xf numFmtId="20" fontId="0" fillId="0" borderId="22" xfId="0" applyNumberFormat="1" applyBorder="1"/>
    <xf numFmtId="20" fontId="0" fillId="0" borderId="28" xfId="0" applyNumberFormat="1" applyBorder="1"/>
    <xf numFmtId="164" fontId="0" fillId="0" borderId="0" xfId="0"/>
    <xf numFmtId="164" fontId="0" fillId="0" borderId="2" xfId="0" applyBorder="1"/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5" fontId="3" fillId="3" borderId="15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0" fillId="0" borderId="4" xfId="0" applyBorder="1" applyAlignment="1">
      <alignment vertical="center"/>
    </xf>
    <xf numFmtId="164" fontId="8" fillId="0" borderId="12" xfId="0" applyFont="1" applyBorder="1"/>
    <xf numFmtId="164" fontId="8" fillId="0" borderId="1" xfId="0" applyFont="1" applyBorder="1"/>
    <xf numFmtId="164" fontId="8" fillId="0" borderId="18" xfId="0" applyFont="1" applyBorder="1"/>
    <xf numFmtId="165" fontId="3" fillId="3" borderId="16" xfId="0" applyNumberFormat="1" applyFont="1" applyFill="1" applyBorder="1" applyAlignment="1" applyProtection="1">
      <alignment horizontal="left" vertical="center"/>
      <protection hidden="1"/>
    </xf>
    <xf numFmtId="165" fontId="3" fillId="3" borderId="17" xfId="0" applyNumberFormat="1" applyFont="1" applyFill="1" applyBorder="1" applyAlignment="1" applyProtection="1">
      <alignment horizontal="left" vertical="center"/>
      <protection hidden="1"/>
    </xf>
    <xf numFmtId="164" fontId="3" fillId="0" borderId="12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8" fillId="0" borderId="4" xfId="0" applyFont="1" applyBorder="1"/>
    <xf numFmtId="164" fontId="3" fillId="0" borderId="0" xfId="0" applyFont="1" applyAlignment="1">
      <alignment vertical="center"/>
    </xf>
    <xf numFmtId="164" fontId="0" fillId="0" borderId="12" xfId="0" applyBorder="1"/>
    <xf numFmtId="164" fontId="0" fillId="0" borderId="1" xfId="0" applyBorder="1"/>
    <xf numFmtId="164" fontId="0" fillId="0" borderId="18" xfId="0" applyBorder="1"/>
    <xf numFmtId="164" fontId="0" fillId="0" borderId="4" xfId="0" applyBorder="1"/>
    <xf numFmtId="164" fontId="0" fillId="0" borderId="12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8" xfId="0" applyBorder="1" applyAlignment="1">
      <alignment vertical="center"/>
    </xf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9" fillId="0" borderId="0" xfId="0" applyFont="1" applyAlignment="1">
      <alignment horizontal="center" vertical="center"/>
    </xf>
  </cellXfs>
  <cellStyles count="3">
    <cellStyle name="Normal" xfId="0" builtinId="0" customBuiltin="1"/>
    <cellStyle name="Porcentagem" xfId="1" builtinId="5"/>
    <cellStyle name="Vírgula" xfId="2" builtinId="3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E6F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5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50-44D4-A77A-D4EBA9B5DCE6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15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750-44D4-A77A-D4EBA9B5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'REGRESSÃO LINEAR MÚLTIPLA'!$G$133</c:f>
              <c:strCache>
                <c:ptCount val="1"/>
                <c:pt idx="0">
                  <c:v>Residuo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numFmt formatCode="#,##0.00_ ;[Red]\-#,##0.0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'REGRESSÃO LINEAR MÚLTIPLA'!$A$114:$A$128</c:f>
              <c:numCache>
                <c:formatCode>#,##0_ ;\-#,##0\ 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'REGRESSÃO LINEAR MÚLTIPLA'!$G$134:$G$148</c:f>
              <c:numCache>
                <c:formatCode>#,##0.000000_ ;\-#,##0.000000\ </c:formatCode>
                <c:ptCount val="15"/>
                <c:pt idx="0">
                  <c:v>-0.71471478311725023</c:v>
                </c:pt>
                <c:pt idx="1">
                  <c:v>0.63088128087856377</c:v>
                </c:pt>
                <c:pt idx="2">
                  <c:v>0.55132482451039999</c:v>
                </c:pt>
                <c:pt idx="3">
                  <c:v>-0.70347950174409268</c:v>
                </c:pt>
                <c:pt idx="4">
                  <c:v>0.64211656225175995</c:v>
                </c:pt>
                <c:pt idx="5">
                  <c:v>0.91123577505092279</c:v>
                </c:pt>
                <c:pt idx="6">
                  <c:v>-1.2712582842729201</c:v>
                </c:pt>
                <c:pt idx="7">
                  <c:v>-1.2712582842729201</c:v>
                </c:pt>
                <c:pt idx="8">
                  <c:v>-7.4449338404368459E-2</c:v>
                </c:pt>
                <c:pt idx="9">
                  <c:v>3.2333105254823268E-2</c:v>
                </c:pt>
                <c:pt idx="10">
                  <c:v>2.4353824306505588E-2</c:v>
                </c:pt>
                <c:pt idx="11">
                  <c:v>2.7927483242828803E-3</c:v>
                </c:pt>
                <c:pt idx="12">
                  <c:v>1.2996017490468847</c:v>
                </c:pt>
                <c:pt idx="13">
                  <c:v>0.9997131431528089</c:v>
                </c:pt>
                <c:pt idx="14">
                  <c:v>-1.0591928210743322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750-44D4-A77A-D4EBA9B5D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para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'REGRESSÃO LINEAR MÚLTIPLA'!$AD$555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MÚLTIPLA'!$AD$556:$AD$5556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B91-9634-ED4D4075C160}"/>
            </c:ext>
          </c:extLst>
        </c:ser>
        <c:ser>
          <c:idx val="1"/>
          <c:order val="1"/>
          <c:tx>
            <c:strRef>
              <c:f>'REGRESSÃO LINEAR MÚLTIPLA'!$AE$555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MÚLTIPLA'!$AE$556:$AE$5556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B91-9634-ED4D4075C160}"/>
            </c:ext>
          </c:extLst>
        </c:ser>
        <c:ser>
          <c:idx val="2"/>
          <c:order val="2"/>
          <c:tx>
            <c:strRef>
              <c:f>'REGRESSÃO LINEAR MÚLTIPLA'!$AF$555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MÚLTIPLA'!$AF$556:$AF$5556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D-4B91-9634-ED4D4075C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3635951"/>
        <c:axId val="1613637871"/>
      </c:barChart>
      <c:catAx>
        <c:axId val="1613635951"/>
        <c:scaling>
          <c:orientation val="minMax"/>
        </c:scaling>
        <c:delete val="1"/>
        <c:axPos val="b"/>
        <c:majorTickMark val="none"/>
        <c:minorTickMark val="none"/>
        <c:tickLblPos val="nextTo"/>
        <c:crossAx val="1613637871"/>
        <c:crosses val="autoZero"/>
        <c:auto val="1"/>
        <c:lblAlgn val="ctr"/>
        <c:lblOffset val="100"/>
        <c:noMultiLvlLbl val="0"/>
      </c:catAx>
      <c:valAx>
        <c:axId val="1613637871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613635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noFill/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MÚLTIPLA'!$N$542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MÚLTIPLA'!$P$557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MÚLTIPLA'!$O$558:$O$2558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MÚLTIPLA'!$P$558:$P$2558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A80-8F19-FBDDBB826F04}"/>
            </c:ext>
          </c:extLst>
        </c:ser>
        <c:ser>
          <c:idx val="0"/>
          <c:order val="1"/>
          <c:tx>
            <c:strRef>
              <c:f>'REGRESSÃO LINEAR MÚLTIPLA'!$S$557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MÚLTIPLA'!$S$558:$S$2558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D-4A80-8F19-FBDDBB826F04}"/>
            </c:ext>
          </c:extLst>
        </c:ser>
        <c:ser>
          <c:idx val="2"/>
          <c:order val="2"/>
          <c:tx>
            <c:strRef>
              <c:f>'REGRESSÃO LINEAR MÚLTIPLA'!$R$557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MÚLTIPLA'!$R$558:$R$2558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4D-4A80-8F19-FBDDBB826F04}"/>
            </c:ext>
          </c:extLst>
        </c:ser>
        <c:ser>
          <c:idx val="1"/>
          <c:order val="3"/>
          <c:tx>
            <c:strRef>
              <c:f>'REGRESSÃO LINEAR MÚLTIPLA'!$T$557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MÚLTIPLA'!$T$558:$T$2558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4D-4A80-8F19-FBDDBB82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/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200000"/>
            <c:dispRSqr val="0"/>
            <c:dispEq val="0"/>
          </c:trendline>
          <c:xVal>
            <c:numLit>
              <c:formatCode>#,##0.00_ ;\-#,##0.00\ </c:formatCode>
              <c:ptCount val="12"/>
              <c:pt idx="0">
                <c:v>269490.52237609343</c:v>
              </c:pt>
              <c:pt idx="1">
                <c:v>380305.18138859747</c:v>
              </c:pt>
              <c:pt idx="2">
                <c:v>352485.94223503681</c:v>
              </c:pt>
              <c:pt idx="3">
                <c:v>332521.14121869078</c:v>
              </c:pt>
              <c:pt idx="4">
                <c:v>373619.41733515065</c:v>
              </c:pt>
              <c:pt idx="5">
                <c:v>417283.19902097562</c:v>
              </c:pt>
              <c:pt idx="6">
                <c:v>417121.26992777269</c:v>
              </c:pt>
              <c:pt idx="7">
                <c:v>387034.94366134377</c:v>
              </c:pt>
              <c:pt idx="8">
                <c:v>357478.85878142656</c:v>
              </c:pt>
              <c:pt idx="9">
                <c:v>420062.35415548179</c:v>
              </c:pt>
              <c:pt idx="10">
                <c:v>421380.38165829645</c:v>
              </c:pt>
              <c:pt idx="11">
                <c:v>419872.18161579</c:v>
              </c:pt>
            </c:numLit>
          </c:xVal>
          <c:yVal>
            <c:numLit>
              <c:formatCode>#,##0.00_ ;\-#,##0.00\ </c:formatCode>
              <c:ptCount val="12"/>
              <c:pt idx="0">
                <c:v>269490.52237609343</c:v>
              </c:pt>
              <c:pt idx="1">
                <c:v>380305.18138859747</c:v>
              </c:pt>
              <c:pt idx="2">
                <c:v>352485.94223503681</c:v>
              </c:pt>
              <c:pt idx="3">
                <c:v>332521.14121869078</c:v>
              </c:pt>
              <c:pt idx="4">
                <c:v>373619.41733515065</c:v>
              </c:pt>
              <c:pt idx="5">
                <c:v>417283.19902097562</c:v>
              </c:pt>
              <c:pt idx="6">
                <c:v>417121.26992777269</c:v>
              </c:pt>
              <c:pt idx="7">
                <c:v>387034.94366134377</c:v>
              </c:pt>
              <c:pt idx="8">
                <c:v>357478.85878142656</c:v>
              </c:pt>
              <c:pt idx="9">
                <c:v>420062.35415548179</c:v>
              </c:pt>
              <c:pt idx="10">
                <c:v>421380.38165829645</c:v>
              </c:pt>
              <c:pt idx="11">
                <c:v>419872.18161579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C00-475C-8492-F49837CE1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xVal>
                <c:y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yVal>
                <c:smooth val="0"/>
                <c:extLst>
                  <c:ext xmlns:c16="http://schemas.microsoft.com/office/drawing/2014/chart" uri="{C3380CC4-5D6E-409C-BE32-E72D297353CC}">
                    <c16:uniqueId val="{00000003-5C00-475C-8492-F49837CE18EF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MÚLTIPLA'!$B$114:$B$128</c:f>
              <c:numCache>
                <c:formatCode>#,##0.00_ ;\-#,##0.00\ </c:formatCode>
                <c:ptCount val="15"/>
                <c:pt idx="0">
                  <c:v>592154.7242885062</c:v>
                </c:pt>
                <c:pt idx="1">
                  <c:v>638098.01720744604</c:v>
                </c:pt>
                <c:pt idx="2">
                  <c:v>658337.86425257963</c:v>
                </c:pt>
                <c:pt idx="3">
                  <c:v>672120.85212826158</c:v>
                </c:pt>
                <c:pt idx="4">
                  <c:v>718064.14504720131</c:v>
                </c:pt>
                <c:pt idx="5">
                  <c:v>727252.80363098928</c:v>
                </c:pt>
                <c:pt idx="6">
                  <c:v>773832.59331805119</c:v>
                </c:pt>
                <c:pt idx="7">
                  <c:v>773832.59331805119</c:v>
                </c:pt>
                <c:pt idx="8">
                  <c:v>750224.45009045908</c:v>
                </c:pt>
                <c:pt idx="9">
                  <c:v>809902.52205654467</c:v>
                </c:pt>
                <c:pt idx="10">
                  <c:v>899926.57801686658</c:v>
                </c:pt>
                <c:pt idx="11">
                  <c:v>929991.58041391033</c:v>
                </c:pt>
                <c:pt idx="12">
                  <c:v>926081.95671867463</c:v>
                </c:pt>
                <c:pt idx="13">
                  <c:v>986986.06179419567</c:v>
                </c:pt>
                <c:pt idx="14">
                  <c:v>1143193.257718591</c:v>
                </c:pt>
              </c:numCache>
            </c:numRef>
          </c:xVal>
          <c:yVal>
            <c:numRef>
              <c:f>'REGRESSÃO LINEAR MÚLTIPLA'!$D$134:$D$148</c:f>
              <c:numCache>
                <c:formatCode>#,##0.00_ ;\-#,##0.00\ </c:formatCode>
                <c:ptCount val="15"/>
                <c:pt idx="0">
                  <c:v>-2154.7242885062005</c:v>
                </c:pt>
                <c:pt idx="1">
                  <c:v>1901.9827925539576</c:v>
                </c:pt>
                <c:pt idx="2">
                  <c:v>1662.1357474203687</c:v>
                </c:pt>
                <c:pt idx="3">
                  <c:v>-2120.8521282615839</c:v>
                </c:pt>
                <c:pt idx="4">
                  <c:v>1935.8549527986906</c:v>
                </c:pt>
                <c:pt idx="5">
                  <c:v>2747.1963690107223</c:v>
                </c:pt>
                <c:pt idx="6">
                  <c:v>-3832.5933180511929</c:v>
                </c:pt>
                <c:pt idx="7">
                  <c:v>-3832.5933180511929</c:v>
                </c:pt>
                <c:pt idx="8">
                  <c:v>-224.45009045908228</c:v>
                </c:pt>
                <c:pt idx="9">
                  <c:v>97.477943455334753</c:v>
                </c:pt>
                <c:pt idx="10">
                  <c:v>73.421983133419417</c:v>
                </c:pt>
                <c:pt idx="11">
                  <c:v>8.4195860896725208</c:v>
                </c:pt>
                <c:pt idx="12">
                  <c:v>3918.0432813253719</c:v>
                </c:pt>
                <c:pt idx="13">
                  <c:v>3013.9382058043266</c:v>
                </c:pt>
                <c:pt idx="14">
                  <c:v>-3193.2577185910195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CD-4F07-9C1E-3A3E2BC7D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2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</a:t>
            </a:r>
            <a:r>
              <a:rPr lang="en-US" sz="1000" b="1" i="1"/>
              <a:t>versus </a:t>
            </a:r>
            <a:r>
              <a:rPr lang="en-US" sz="1000" b="1" i="0"/>
              <a:t>valores ajustados preordenados</a:t>
            </a:r>
            <a:endParaRPr lang="en-US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MÚLTIPLA'!$B$114:$B$128</c:f>
              <c:numCache>
                <c:formatCode>#,##0.00_ ;\-#,##0.00\ </c:formatCode>
                <c:ptCount val="15"/>
                <c:pt idx="0">
                  <c:v>592154.7242885062</c:v>
                </c:pt>
                <c:pt idx="1">
                  <c:v>638098.01720744604</c:v>
                </c:pt>
                <c:pt idx="2">
                  <c:v>658337.86425257963</c:v>
                </c:pt>
                <c:pt idx="3">
                  <c:v>672120.85212826158</c:v>
                </c:pt>
                <c:pt idx="4">
                  <c:v>718064.14504720131</c:v>
                </c:pt>
                <c:pt idx="5">
                  <c:v>727252.80363098928</c:v>
                </c:pt>
                <c:pt idx="6">
                  <c:v>773832.59331805119</c:v>
                </c:pt>
                <c:pt idx="7">
                  <c:v>773832.59331805119</c:v>
                </c:pt>
                <c:pt idx="8">
                  <c:v>750224.45009045908</c:v>
                </c:pt>
                <c:pt idx="9">
                  <c:v>809902.52205654467</c:v>
                </c:pt>
                <c:pt idx="10">
                  <c:v>899926.57801686658</c:v>
                </c:pt>
                <c:pt idx="11">
                  <c:v>929991.58041391033</c:v>
                </c:pt>
                <c:pt idx="12">
                  <c:v>926081.95671867463</c:v>
                </c:pt>
                <c:pt idx="13">
                  <c:v>986986.06179419567</c:v>
                </c:pt>
                <c:pt idx="14">
                  <c:v>1143193.257718591</c:v>
                </c:pt>
              </c:numCache>
            </c:numRef>
          </c:xVal>
          <c:yVal>
            <c:numRef>
              <c:f>'REGRESSÃO LINEAR MÚLTIPLA'!$D$134:$D$148</c:f>
              <c:numCache>
                <c:formatCode>#,##0.00_ ;\-#,##0.00\ </c:formatCode>
                <c:ptCount val="15"/>
                <c:pt idx="0">
                  <c:v>-2154.7242885062005</c:v>
                </c:pt>
                <c:pt idx="1">
                  <c:v>1901.9827925539576</c:v>
                </c:pt>
                <c:pt idx="2">
                  <c:v>1662.1357474203687</c:v>
                </c:pt>
                <c:pt idx="3">
                  <c:v>-2120.8521282615839</c:v>
                </c:pt>
                <c:pt idx="4">
                  <c:v>1935.8549527986906</c:v>
                </c:pt>
                <c:pt idx="5">
                  <c:v>2747.1963690107223</c:v>
                </c:pt>
                <c:pt idx="6">
                  <c:v>-3832.5933180511929</c:v>
                </c:pt>
                <c:pt idx="7">
                  <c:v>-3832.5933180511929</c:v>
                </c:pt>
                <c:pt idx="8">
                  <c:v>-224.45009045908228</c:v>
                </c:pt>
                <c:pt idx="9">
                  <c:v>97.477943455334753</c:v>
                </c:pt>
                <c:pt idx="10">
                  <c:v>73.421983133419417</c:v>
                </c:pt>
                <c:pt idx="11">
                  <c:v>8.4195860896725208</c:v>
                </c:pt>
                <c:pt idx="12">
                  <c:v>3918.0432813253719</c:v>
                </c:pt>
                <c:pt idx="13">
                  <c:v>3013.9382058043266</c:v>
                </c:pt>
                <c:pt idx="14">
                  <c:v>-3193.2577185910195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85-44CA-9EAB-AFCEDA11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1977183"/>
        <c:axId val="2031962303"/>
      </c:scatterChart>
      <c:valAx>
        <c:axId val="2031977183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62303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2031962303"/>
        <c:scaling>
          <c:orientation val="minMax"/>
          <c:max val="6000"/>
          <c:min val="-6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77183"/>
        <c:crosses val="autoZero"/>
        <c:crossBetween val="midCat"/>
        <c:majorUnit val="2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MÚLTIPLA'!#REF!</c:f>
            </c:numRef>
          </c:xVal>
          <c:yVal>
            <c:numRef>
              <c:f>'REGRESSÃO LINEAR MÚLTIPLA'!$I$211:$I$225</c:f>
              <c:numCache>
                <c:formatCode>#,##0.000000000000_ ;\-#,##0.000000000000\ </c:formatCode>
                <c:ptCount val="15"/>
                <c:pt idx="0">
                  <c:v>5.9237902151045012E-2</c:v>
                </c:pt>
                <c:pt idx="1">
                  <c:v>3.4446334037422026E-2</c:v>
                </c:pt>
                <c:pt idx="2">
                  <c:v>1.8874101265246582E-2</c:v>
                </c:pt>
                <c:pt idx="3">
                  <c:v>2.60200075069748E-2</c:v>
                </c:pt>
                <c:pt idx="4">
                  <c:v>2.2040828621731474E-2</c:v>
                </c:pt>
                <c:pt idx="5">
                  <c:v>4.9503532212796152E-2</c:v>
                </c:pt>
                <c:pt idx="6">
                  <c:v>8.5390282553778424E-2</c:v>
                </c:pt>
                <c:pt idx="7">
                  <c:v>8.5390282553778424E-2</c:v>
                </c:pt>
                <c:pt idx="8">
                  <c:v>4.8747383990397069E-4</c:v>
                </c:pt>
                <c:pt idx="9">
                  <c:v>2.2961686031858008E-4</c:v>
                </c:pt>
                <c:pt idx="10">
                  <c:v>9.140693128681874E-4</c:v>
                </c:pt>
                <c:pt idx="11">
                  <c:v>1.2107157386020903E-6</c:v>
                </c:pt>
                <c:pt idx="12">
                  <c:v>1.5451914753103788</c:v>
                </c:pt>
                <c:pt idx="13">
                  <c:v>0.26564051083321849</c:v>
                </c:pt>
                <c:pt idx="14">
                  <c:v>0.90858401921615561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B4-4FBC-8D57-03B7EBA41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15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2">
          <cx:pt idx="0">Amplitude do intervalo de confiança</cx:pt>
          <cx:pt idx="1">Amplitude do intervalo de valores admissíveis</cx:pt>
        </cx:lvl>
      </cx:strDim>
      <cx:numDim type="val">
        <cx:lvl ptCount="2">
          <cx:pt idx="0">6465.7049758830108</cx:pt>
          <cx:pt idx="1">6465.7049758830108</cx:pt>
        </cx:lvl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>
              <a:latin typeface="Aptos" panose="020B0004020202020204" pitchFamily="34" charset="0"/>
              <a:ea typeface="Aptos" panose="020B0004020202020204" pitchFamily="34" charset="0"/>
              <a:cs typeface="Aptos" panose="020B0004020202020204" pitchFamily="34" charset="0"/>
            </a:defRPr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" panose="020B0004020202020204" pitchFamily="34" charset="0"/>
            </a:rPr>
            <a:t>Amplitude do intervalo de confiança, e de valores admissíveis</a:t>
          </a:r>
        </a:p>
      </cx:txPr>
    </cx:title>
    <cx:plotArea>
      <cx:plotAreaRegion>
        <cx:series layoutId="funnel" uniqueId="{3365A64D-DD20-4046-A6B5-1F019B94CAEF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  <cx:axis id="0" hidden="1">
        <cx:catScaling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11206</xdr:colOff>
      <xdr:row>0</xdr:row>
      <xdr:rowOff>58431</xdr:rowOff>
    </xdr:from>
    <xdr:to>
      <xdr:col>3</xdr:col>
      <xdr:colOff>777689</xdr:colOff>
      <xdr:row>0</xdr:row>
      <xdr:rowOff>1636080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" y="58431"/>
          <a:ext cx="7763996" cy="1577649"/>
        </a:xfrm>
        <a:prstGeom prst="rect">
          <a:avLst/>
        </a:prstGeom>
      </xdr:spPr>
    </xdr:pic>
    <xdr:clientData/>
  </xdr:twoCellAnchor>
  <xdr:twoCellAnchor>
    <xdr:from>
      <xdr:col>1</xdr:col>
      <xdr:colOff>81641</xdr:colOff>
      <xdr:row>510</xdr:row>
      <xdr:rowOff>0</xdr:rowOff>
    </xdr:from>
    <xdr:to>
      <xdr:col>6</xdr:col>
      <xdr:colOff>1804499</xdr:colOff>
      <xdr:row>517</xdr:row>
      <xdr:rowOff>38100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BFCE6BA1-476D-4C31-8132-A401DF90E4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15266" y="134588250"/>
              <a:ext cx="13390983" cy="1771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185</xdr:row>
      <xdr:rowOff>0</xdr:rowOff>
    </xdr:from>
    <xdr:to>
      <xdr:col>4</xdr:col>
      <xdr:colOff>1650011</xdr:colOff>
      <xdr:row>202</xdr:row>
      <xdr:rowOff>158936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FA5C8B8-006E-4685-8595-433FBB100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256</xdr:row>
      <xdr:rowOff>0</xdr:rowOff>
    </xdr:from>
    <xdr:to>
      <xdr:col>3</xdr:col>
      <xdr:colOff>1639125</xdr:colOff>
      <xdr:row>273</xdr:row>
      <xdr:rowOff>109950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1DBF35F-BAE9-43BF-98B8-EBF593701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280</xdr:row>
      <xdr:rowOff>0</xdr:rowOff>
    </xdr:from>
    <xdr:to>
      <xdr:col>4</xdr:col>
      <xdr:colOff>1650011</xdr:colOff>
      <xdr:row>297</xdr:row>
      <xdr:rowOff>156214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F46EB18C-ADEC-4467-A79F-857BB44DA9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320</xdr:row>
      <xdr:rowOff>0</xdr:rowOff>
    </xdr:from>
    <xdr:to>
      <xdr:col>3</xdr:col>
      <xdr:colOff>558193</xdr:colOff>
      <xdr:row>340</xdr:row>
      <xdr:rowOff>141430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760ED76-8188-49D1-9570-6FA78B262B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349</xdr:row>
      <xdr:rowOff>0</xdr:rowOff>
    </xdr:from>
    <xdr:to>
      <xdr:col>4</xdr:col>
      <xdr:colOff>1650011</xdr:colOff>
      <xdr:row>366</xdr:row>
      <xdr:rowOff>158935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B063497-AF51-49DC-8968-45C2A20F6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378</xdr:row>
      <xdr:rowOff>0</xdr:rowOff>
    </xdr:from>
    <xdr:to>
      <xdr:col>4</xdr:col>
      <xdr:colOff>1650011</xdr:colOff>
      <xdr:row>395</xdr:row>
      <xdr:rowOff>157815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749A1132-17EC-4706-8D3D-2AF0A0D7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226</xdr:row>
      <xdr:rowOff>0</xdr:rowOff>
    </xdr:from>
    <xdr:to>
      <xdr:col>4</xdr:col>
      <xdr:colOff>1639125</xdr:colOff>
      <xdr:row>243</xdr:row>
      <xdr:rowOff>109950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4ECD30-BB45-4838-BCE5-F1BFE699B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CZ10088"/>
  <sheetViews>
    <sheetView tabSelected="1" zoomScaleNormal="100" zoomScalePageLayoutView="70" workbookViewId="0"/>
  </sheetViews>
  <sheetFormatPr defaultColWidth="25.625" defaultRowHeight="20.100000000000001" customHeight="1" x14ac:dyDescent="0.25"/>
  <cols>
    <col min="1" max="8" width="30.625" style="1" customWidth="1"/>
    <col min="9" max="9" width="25.75" style="1" bestFit="1" customWidth="1"/>
    <col min="10" max="10" width="10.625" style="1" customWidth="1"/>
    <col min="11" max="13" width="25.625" style="134"/>
    <col min="14" max="15" width="30.625" style="134" customWidth="1"/>
    <col min="16" max="17" width="25.625" style="134" customWidth="1"/>
    <col min="18" max="19" width="30.625" style="134" customWidth="1"/>
    <col min="20" max="20" width="25.625" style="134" customWidth="1"/>
    <col min="21" max="29" width="25.75" style="134" customWidth="1"/>
    <col min="30" max="30" width="27.25" style="134" bestFit="1" customWidth="1"/>
    <col min="31" max="32" width="25.625" style="134"/>
    <col min="33" max="40" width="25.75" style="134" bestFit="1" customWidth="1"/>
    <col min="41" max="41" width="33.375" style="134" bestFit="1" customWidth="1"/>
    <col min="42" max="42" width="34.5" style="134" bestFit="1" customWidth="1"/>
    <col min="43" max="66" width="25.75" style="134" bestFit="1" customWidth="1"/>
    <col min="67" max="68" width="25.625" style="134"/>
    <col min="69" max="75" width="25.75" style="134" bestFit="1" customWidth="1"/>
    <col min="76" max="79" width="25.625" style="134"/>
    <col min="80" max="80" width="25.625" style="135"/>
    <col min="81" max="81" width="25.625" style="136"/>
    <col min="82" max="82" width="20.625" style="137" customWidth="1"/>
    <col min="83" max="83" width="20.625" style="138" customWidth="1"/>
    <col min="84" max="84" width="20.625" style="139" customWidth="1"/>
    <col min="85" max="87" width="20.625" style="138" customWidth="1"/>
    <col min="88" max="89" width="25.75" style="140" bestFit="1" customWidth="1"/>
    <col min="90" max="90" width="25.625" style="134"/>
    <col min="91" max="91" width="25.625" style="136"/>
    <col min="92" max="97" width="25.625" style="135"/>
    <col min="98" max="104" width="25.625" style="140"/>
    <col min="105" max="16384" width="25.625" style="134"/>
  </cols>
  <sheetData>
    <row r="1" spans="1:52" ht="140.1" customHeight="1" x14ac:dyDescent="0.25">
      <c r="A1" s="6"/>
      <c r="B1" s="6"/>
      <c r="C1" s="6"/>
      <c r="D1" s="6"/>
      <c r="E1" s="6"/>
      <c r="F1" s="6"/>
      <c r="G1" s="6"/>
      <c r="H1" s="6"/>
      <c r="I1" s="6"/>
    </row>
    <row r="2" spans="1:52" ht="5.0999999999999996" customHeight="1" x14ac:dyDescent="0.25"/>
    <row r="3" spans="1:52" ht="5.0999999999999996" customHeight="1" x14ac:dyDescent="0.25">
      <c r="A3" s="6"/>
      <c r="B3" s="6"/>
      <c r="C3" s="6"/>
      <c r="D3" s="6"/>
      <c r="E3" s="6"/>
      <c r="F3" s="6"/>
      <c r="G3" s="6"/>
      <c r="H3" s="6"/>
      <c r="I3" s="6"/>
    </row>
    <row r="5" spans="1:52" ht="20.100000000000001" customHeight="1" x14ac:dyDescent="0.25">
      <c r="A5" s="209" t="s">
        <v>18</v>
      </c>
      <c r="B5" s="209"/>
      <c r="C5" s="209"/>
      <c r="D5" s="209"/>
      <c r="E5" s="209"/>
      <c r="F5" s="209"/>
      <c r="G5" s="209"/>
      <c r="H5" s="209"/>
      <c r="I5" s="209"/>
      <c r="J5" s="8"/>
    </row>
    <row r="6" spans="1:52" ht="20.100000000000001" customHeight="1" x14ac:dyDescent="0.25">
      <c r="K6" s="1"/>
      <c r="L6" s="1"/>
      <c r="M6" s="1"/>
      <c r="N6" s="1"/>
      <c r="O6" s="1"/>
      <c r="P6" s="1"/>
      <c r="Q6" s="1"/>
      <c r="R6" s="1"/>
      <c r="S6" s="1"/>
      <c r="AD6" s="141">
        <v>1</v>
      </c>
      <c r="AE6" s="142">
        <v>1</v>
      </c>
      <c r="AF6" s="134">
        <f t="shared" ref="AF6:AF20" si="0">B11</f>
        <v>77</v>
      </c>
      <c r="AG6" s="134">
        <f t="shared" ref="AG6:AG20" si="1">C11</f>
        <v>2</v>
      </c>
      <c r="AH6" s="134">
        <f t="shared" ref="AH6:AH20" si="2">D11</f>
        <v>1</v>
      </c>
      <c r="AI6" s="134">
        <f t="shared" ref="AI6:AI20" si="3">E11</f>
        <v>1</v>
      </c>
      <c r="AJ6" s="134">
        <f t="shared" ref="AJ6:AJ20" si="4">F11</f>
        <v>590000</v>
      </c>
      <c r="AL6" s="143">
        <f>AE6</f>
        <v>1</v>
      </c>
      <c r="AM6" s="143">
        <f>AE7</f>
        <v>1</v>
      </c>
      <c r="AN6" s="143">
        <f>AE8</f>
        <v>1</v>
      </c>
      <c r="AO6" s="143">
        <f>AE9</f>
        <v>1</v>
      </c>
      <c r="AP6" s="143">
        <f>AE10</f>
        <v>1</v>
      </c>
      <c r="AQ6" s="143">
        <f>AE11</f>
        <v>1</v>
      </c>
      <c r="AR6" s="143">
        <f>AE12</f>
        <v>1</v>
      </c>
      <c r="AS6" s="143">
        <f>AE13</f>
        <v>1</v>
      </c>
      <c r="AT6" s="143">
        <f>AE14</f>
        <v>1</v>
      </c>
      <c r="AU6" s="143">
        <f>AE15</f>
        <v>1</v>
      </c>
      <c r="AV6" s="143">
        <f>AE16</f>
        <v>1</v>
      </c>
      <c r="AW6" s="143">
        <f>AE17</f>
        <v>1</v>
      </c>
      <c r="AX6" s="143">
        <f>AE18</f>
        <v>1</v>
      </c>
      <c r="AY6" s="143">
        <f>AE19</f>
        <v>1</v>
      </c>
      <c r="AZ6" s="143">
        <f>AE20</f>
        <v>1</v>
      </c>
    </row>
    <row r="7" spans="1:52" ht="20.100000000000001" customHeight="1" x14ac:dyDescent="0.25">
      <c r="A7" s="247" t="s">
        <v>109</v>
      </c>
      <c r="B7" s="247"/>
      <c r="C7" s="247"/>
      <c r="D7" s="247"/>
      <c r="E7" s="247"/>
      <c r="F7" s="247"/>
      <c r="K7" s="248" t="s">
        <v>363</v>
      </c>
      <c r="L7" s="248"/>
      <c r="M7" s="248"/>
      <c r="N7" s="248"/>
      <c r="O7" s="248"/>
      <c r="P7" s="248"/>
      <c r="Q7" s="248"/>
      <c r="R7" s="248"/>
      <c r="S7" s="248"/>
      <c r="AD7" s="141">
        <v>2</v>
      </c>
      <c r="AE7" s="142">
        <v>1</v>
      </c>
      <c r="AF7" s="134">
        <f t="shared" si="0"/>
        <v>87</v>
      </c>
      <c r="AG7" s="134">
        <f t="shared" si="1"/>
        <v>2</v>
      </c>
      <c r="AH7" s="134">
        <f t="shared" si="2"/>
        <v>1</v>
      </c>
      <c r="AI7" s="134">
        <f t="shared" si="3"/>
        <v>1</v>
      </c>
      <c r="AJ7" s="134">
        <f t="shared" si="4"/>
        <v>640000</v>
      </c>
      <c r="AL7" s="143">
        <f>AF6</f>
        <v>77</v>
      </c>
      <c r="AM7" s="143">
        <f>AF7</f>
        <v>87</v>
      </c>
      <c r="AN7" s="143">
        <f>AF8</f>
        <v>81</v>
      </c>
      <c r="AO7" s="143">
        <f>AF9</f>
        <v>84</v>
      </c>
      <c r="AP7" s="143">
        <f>AF10</f>
        <v>94</v>
      </c>
      <c r="AQ7" s="143">
        <f>AF11</f>
        <v>96</v>
      </c>
      <c r="AR7" s="143">
        <f>AF12</f>
        <v>94</v>
      </c>
      <c r="AS7" s="143">
        <f>AF13</f>
        <v>94</v>
      </c>
      <c r="AT7" s="143">
        <f>AF14</f>
        <v>101</v>
      </c>
      <c r="AU7" s="143">
        <f>AF15</f>
        <v>105</v>
      </c>
      <c r="AV7" s="143">
        <f>AF16</f>
        <v>135</v>
      </c>
      <c r="AW7" s="143">
        <f>AF17</f>
        <v>119</v>
      </c>
      <c r="AX7" s="143">
        <f>AF18</f>
        <v>115</v>
      </c>
      <c r="AY7" s="143">
        <f>AF19</f>
        <v>121</v>
      </c>
      <c r="AZ7" s="143">
        <f>AF20</f>
        <v>155</v>
      </c>
    </row>
    <row r="8" spans="1:52" ht="20.100000000000001" customHeight="1" x14ac:dyDescent="0.25">
      <c r="A8" s="246" t="s">
        <v>177</v>
      </c>
      <c r="B8" s="246"/>
      <c r="C8" s="246"/>
      <c r="D8" s="246"/>
      <c r="E8" s="246"/>
      <c r="F8" s="246"/>
      <c r="K8" s="1"/>
      <c r="L8" s="1"/>
      <c r="M8" s="1"/>
      <c r="N8" s="1"/>
      <c r="O8" s="1"/>
      <c r="P8" s="1"/>
      <c r="Q8" s="1"/>
      <c r="R8" s="1"/>
      <c r="S8" s="1"/>
      <c r="AD8" s="141">
        <v>3</v>
      </c>
      <c r="AE8" s="142">
        <v>1</v>
      </c>
      <c r="AF8" s="134">
        <f t="shared" si="0"/>
        <v>81</v>
      </c>
      <c r="AG8" s="134">
        <f t="shared" si="1"/>
        <v>2</v>
      </c>
      <c r="AH8" s="134">
        <f t="shared" si="2"/>
        <v>1</v>
      </c>
      <c r="AI8" s="134">
        <f t="shared" si="3"/>
        <v>2</v>
      </c>
      <c r="AJ8" s="134">
        <f t="shared" si="4"/>
        <v>660000</v>
      </c>
      <c r="AL8" s="143">
        <f>AG6</f>
        <v>2</v>
      </c>
      <c r="AM8" s="143">
        <f>AG7</f>
        <v>2</v>
      </c>
      <c r="AN8" s="143">
        <f>AG8</f>
        <v>2</v>
      </c>
      <c r="AO8" s="143">
        <f>AG9</f>
        <v>2</v>
      </c>
      <c r="AP8" s="143">
        <f>AG10</f>
        <v>2</v>
      </c>
      <c r="AQ8" s="143">
        <f>AG11</f>
        <v>2</v>
      </c>
      <c r="AR8" s="143">
        <f>AG12</f>
        <v>2</v>
      </c>
      <c r="AS8" s="143">
        <f>AG13</f>
        <v>2</v>
      </c>
      <c r="AT8" s="143">
        <f>AG14</f>
        <v>2</v>
      </c>
      <c r="AU8" s="143">
        <f>AG15</f>
        <v>3</v>
      </c>
      <c r="AV8" s="143">
        <f>AG16</f>
        <v>3</v>
      </c>
      <c r="AW8" s="143">
        <f>AG17</f>
        <v>3</v>
      </c>
      <c r="AX8" s="143">
        <f>AG18</f>
        <v>2</v>
      </c>
      <c r="AY8" s="143">
        <f>AG19</f>
        <v>3</v>
      </c>
      <c r="AZ8" s="143">
        <f>AG20</f>
        <v>3</v>
      </c>
    </row>
    <row r="9" spans="1:52" ht="20.100000000000001" customHeight="1" x14ac:dyDescent="0.25">
      <c r="A9" s="123"/>
      <c r="B9" s="200" t="s">
        <v>107</v>
      </c>
      <c r="C9" s="200"/>
      <c r="D9" s="200"/>
      <c r="E9" s="200"/>
      <c r="F9" s="115" t="s">
        <v>108</v>
      </c>
      <c r="K9" s="200" t="str">
        <f>A10</f>
        <v>Itens da amostra</v>
      </c>
      <c r="L9" s="203" t="s">
        <v>360</v>
      </c>
      <c r="M9" s="200" t="s">
        <v>361</v>
      </c>
      <c r="N9" s="203" t="s">
        <v>362</v>
      </c>
      <c r="O9" s="203"/>
      <c r="P9" s="200" t="s">
        <v>342</v>
      </c>
      <c r="Q9" s="203" t="s">
        <v>347</v>
      </c>
      <c r="R9" s="203" t="s">
        <v>343</v>
      </c>
      <c r="S9" s="203"/>
      <c r="AD9" s="141">
        <v>4</v>
      </c>
      <c r="AE9" s="142">
        <v>1</v>
      </c>
      <c r="AF9" s="134">
        <f t="shared" si="0"/>
        <v>84</v>
      </c>
      <c r="AG9" s="134">
        <f t="shared" si="1"/>
        <v>2</v>
      </c>
      <c r="AH9" s="134">
        <f t="shared" si="2"/>
        <v>1</v>
      </c>
      <c r="AI9" s="134">
        <f t="shared" si="3"/>
        <v>2</v>
      </c>
      <c r="AJ9" s="134">
        <f t="shared" si="4"/>
        <v>670000</v>
      </c>
      <c r="AL9" s="143">
        <f>AH6</f>
        <v>1</v>
      </c>
      <c r="AM9" s="143">
        <f>AH7</f>
        <v>1</v>
      </c>
      <c r="AN9" s="143">
        <f>AH8</f>
        <v>1</v>
      </c>
      <c r="AO9" s="143">
        <f>AH9</f>
        <v>1</v>
      </c>
      <c r="AP9" s="143">
        <f>AH10</f>
        <v>1</v>
      </c>
      <c r="AQ9" s="143">
        <f>AH11</f>
        <v>1</v>
      </c>
      <c r="AR9" s="143">
        <f>AH12</f>
        <v>2</v>
      </c>
      <c r="AS9" s="143">
        <f>AH13</f>
        <v>2</v>
      </c>
      <c r="AT9" s="143">
        <f>AH14</f>
        <v>1</v>
      </c>
      <c r="AU9" s="143">
        <f>AH15</f>
        <v>1</v>
      </c>
      <c r="AV9" s="143">
        <f>AH16</f>
        <v>1</v>
      </c>
      <c r="AW9" s="143">
        <f>AH17</f>
        <v>2</v>
      </c>
      <c r="AX9" s="143">
        <f>AH18</f>
        <v>3</v>
      </c>
      <c r="AY9" s="143">
        <f>AH19</f>
        <v>2</v>
      </c>
      <c r="AZ9" s="143">
        <f>AH20</f>
        <v>2</v>
      </c>
    </row>
    <row r="10" spans="1:52" ht="20.100000000000001" customHeight="1" x14ac:dyDescent="0.25">
      <c r="A10" s="124" t="s">
        <v>141</v>
      </c>
      <c r="B10" s="116" t="s">
        <v>91</v>
      </c>
      <c r="C10" s="116" t="s">
        <v>103</v>
      </c>
      <c r="D10" s="116" t="s">
        <v>100</v>
      </c>
      <c r="E10" s="116" t="s">
        <v>101</v>
      </c>
      <c r="F10" s="116" t="s">
        <v>102</v>
      </c>
      <c r="K10" s="201"/>
      <c r="L10" s="201"/>
      <c r="M10" s="201"/>
      <c r="N10" s="204"/>
      <c r="O10" s="204"/>
      <c r="P10" s="201"/>
      <c r="Q10" s="204"/>
      <c r="R10" s="204"/>
      <c r="S10" s="204"/>
      <c r="AD10" s="141">
        <v>5</v>
      </c>
      <c r="AE10" s="142">
        <v>1</v>
      </c>
      <c r="AF10" s="134">
        <f t="shared" si="0"/>
        <v>94</v>
      </c>
      <c r="AG10" s="134">
        <f t="shared" si="1"/>
        <v>2</v>
      </c>
      <c r="AH10" s="134">
        <f t="shared" si="2"/>
        <v>1</v>
      </c>
      <c r="AI10" s="134">
        <f t="shared" si="3"/>
        <v>2</v>
      </c>
      <c r="AJ10" s="134">
        <f t="shared" si="4"/>
        <v>720000</v>
      </c>
      <c r="AL10" s="143">
        <f>AI6</f>
        <v>1</v>
      </c>
      <c r="AM10" s="143">
        <f>AI7</f>
        <v>1</v>
      </c>
      <c r="AN10" s="143">
        <f>AI8</f>
        <v>2</v>
      </c>
      <c r="AO10" s="143">
        <f>AI9</f>
        <v>2</v>
      </c>
      <c r="AP10" s="143">
        <f>AI10</f>
        <v>2</v>
      </c>
      <c r="AQ10" s="143">
        <f>AI11</f>
        <v>2</v>
      </c>
      <c r="AR10" s="143">
        <f>AI12</f>
        <v>2</v>
      </c>
      <c r="AS10" s="143">
        <f>AI13</f>
        <v>2</v>
      </c>
      <c r="AT10" s="143">
        <f>AI14</f>
        <v>2</v>
      </c>
      <c r="AU10" s="143">
        <f>AI15</f>
        <v>2</v>
      </c>
      <c r="AV10" s="143">
        <f>AI16</f>
        <v>1</v>
      </c>
      <c r="AW10" s="143">
        <f>AI17</f>
        <v>2</v>
      </c>
      <c r="AX10" s="143">
        <f>AI18</f>
        <v>2</v>
      </c>
      <c r="AY10" s="143">
        <f>AI19</f>
        <v>3</v>
      </c>
      <c r="AZ10" s="143">
        <f>AI20</f>
        <v>3</v>
      </c>
    </row>
    <row r="11" spans="1:52" ht="20.100000000000001" customHeight="1" x14ac:dyDescent="0.25">
      <c r="A11" s="21">
        <v>1</v>
      </c>
      <c r="B11" s="114">
        <v>77</v>
      </c>
      <c r="C11" s="9">
        <v>2</v>
      </c>
      <c r="D11" s="9">
        <v>1</v>
      </c>
      <c r="E11" s="9">
        <v>1</v>
      </c>
      <c r="F11" s="114">
        <v>590000</v>
      </c>
      <c r="K11" s="21">
        <f t="shared" ref="K11:K25" si="5">A11</f>
        <v>1</v>
      </c>
      <c r="L11" s="128">
        <f t="shared" ref="L11:L25" si="6">C211</f>
        <v>-0.71471478311725023</v>
      </c>
      <c r="M11" s="129">
        <f t="shared" ref="M11:M25" si="7">I211</f>
        <v>5.9237902151045012E-2</v>
      </c>
      <c r="N11" s="208" t="str">
        <f t="shared" ref="N11:N25" si="8">IF(M11=MAX($M$11:$M$25),"Esse é o elemento com maior influência sobre os resultados da regressão","")</f>
        <v/>
      </c>
      <c r="O11" s="208"/>
      <c r="P11" s="129">
        <f t="shared" ref="P11:P25" si="9">H211</f>
        <v>3.1442921723691404</v>
      </c>
      <c r="Q11" s="44">
        <f>_xlfn.CHISQ.DIST.RT(P11,$B$65)</f>
        <v>0.97782140099434112</v>
      </c>
      <c r="R11" s="208" t="str">
        <f t="shared" ref="R11:R25" si="10">IF(Q11&lt;0.1,"Rejeitado a um nível de significância de 10% (dez por cento)","")</f>
        <v/>
      </c>
      <c r="S11" s="208"/>
      <c r="W11" s="134">
        <f>B11</f>
        <v>77</v>
      </c>
      <c r="X11" s="134">
        <f>C11</f>
        <v>2</v>
      </c>
      <c r="Y11" s="134">
        <f>D11</f>
        <v>1</v>
      </c>
      <c r="Z11" s="134">
        <f>E11</f>
        <v>1</v>
      </c>
      <c r="AD11" s="141">
        <v>6</v>
      </c>
      <c r="AE11" s="142">
        <v>1</v>
      </c>
      <c r="AF11" s="134">
        <f t="shared" si="0"/>
        <v>96</v>
      </c>
      <c r="AG11" s="134">
        <f t="shared" si="1"/>
        <v>2</v>
      </c>
      <c r="AH11" s="134">
        <f t="shared" si="2"/>
        <v>1</v>
      </c>
      <c r="AI11" s="134">
        <f t="shared" si="3"/>
        <v>2</v>
      </c>
      <c r="AJ11" s="134">
        <f t="shared" si="4"/>
        <v>730000</v>
      </c>
    </row>
    <row r="12" spans="1:52" ht="20.100000000000001" customHeight="1" x14ac:dyDescent="0.25">
      <c r="A12" s="24">
        <v>2</v>
      </c>
      <c r="B12" s="73">
        <v>87</v>
      </c>
      <c r="C12" s="71">
        <v>2</v>
      </c>
      <c r="D12" s="71">
        <v>1</v>
      </c>
      <c r="E12" s="71">
        <v>1</v>
      </c>
      <c r="F12" s="73">
        <v>640000</v>
      </c>
      <c r="K12" s="24">
        <f t="shared" si="5"/>
        <v>2</v>
      </c>
      <c r="L12" s="118">
        <f t="shared" si="6"/>
        <v>0.63088128087856377</v>
      </c>
      <c r="M12" s="72">
        <f t="shared" si="7"/>
        <v>3.4446334037422026E-2</v>
      </c>
      <c r="N12" s="202" t="str">
        <f t="shared" si="8"/>
        <v/>
      </c>
      <c r="O12" s="202"/>
      <c r="P12" s="72">
        <f t="shared" si="9"/>
        <v>2.5107881481262084</v>
      </c>
      <c r="Q12" s="44">
        <f t="shared" ref="Q12:Q25" si="11">_xlfn.CHISQ.DIST.RT(P12,$B$65)</f>
        <v>0.99071757717321984</v>
      </c>
      <c r="R12" s="202" t="str">
        <f t="shared" si="10"/>
        <v/>
      </c>
      <c r="S12" s="202"/>
      <c r="W12" s="134">
        <f t="shared" ref="W12:W25" si="12">B12</f>
        <v>87</v>
      </c>
      <c r="X12" s="134">
        <f t="shared" ref="X12:X25" si="13">C12</f>
        <v>2</v>
      </c>
      <c r="Y12" s="134">
        <f t="shared" ref="Y12:Y25" si="14">D12</f>
        <v>1</v>
      </c>
      <c r="Z12" s="134">
        <f t="shared" ref="Z12:Z25" si="15">E12</f>
        <v>1</v>
      </c>
      <c r="AD12" s="141">
        <v>7</v>
      </c>
      <c r="AE12" s="142">
        <v>1</v>
      </c>
      <c r="AF12" s="134">
        <f t="shared" si="0"/>
        <v>94</v>
      </c>
      <c r="AG12" s="134">
        <f t="shared" si="1"/>
        <v>2</v>
      </c>
      <c r="AH12" s="134">
        <f t="shared" si="2"/>
        <v>2</v>
      </c>
      <c r="AI12" s="134">
        <f t="shared" si="3"/>
        <v>2</v>
      </c>
      <c r="AJ12" s="134">
        <f t="shared" si="4"/>
        <v>770000</v>
      </c>
    </row>
    <row r="13" spans="1:52" ht="20.100000000000001" customHeight="1" x14ac:dyDescent="0.25">
      <c r="A13" s="24">
        <v>3</v>
      </c>
      <c r="B13" s="73">
        <v>81</v>
      </c>
      <c r="C13" s="71">
        <v>2</v>
      </c>
      <c r="D13" s="71">
        <v>1</v>
      </c>
      <c r="E13" s="71">
        <v>2</v>
      </c>
      <c r="F13" s="73">
        <v>660000</v>
      </c>
      <c r="K13" s="24">
        <f t="shared" si="5"/>
        <v>3</v>
      </c>
      <c r="L13" s="118">
        <f t="shared" si="6"/>
        <v>0.55132482451039999</v>
      </c>
      <c r="M13" s="72">
        <f t="shared" si="7"/>
        <v>1.8874101265246582E-2</v>
      </c>
      <c r="N13" s="202" t="str">
        <f t="shared" si="8"/>
        <v/>
      </c>
      <c r="O13" s="202"/>
      <c r="P13" s="72">
        <f t="shared" si="9"/>
        <v>1.8545233091044739</v>
      </c>
      <c r="Q13" s="44">
        <f t="shared" si="11"/>
        <v>0.9973383888332128</v>
      </c>
      <c r="R13" s="202" t="str">
        <f t="shared" si="10"/>
        <v/>
      </c>
      <c r="S13" s="202"/>
      <c r="W13" s="134">
        <f t="shared" si="12"/>
        <v>81</v>
      </c>
      <c r="X13" s="134">
        <f t="shared" si="13"/>
        <v>2</v>
      </c>
      <c r="Y13" s="134">
        <f t="shared" si="14"/>
        <v>1</v>
      </c>
      <c r="Z13" s="134">
        <f t="shared" si="15"/>
        <v>2</v>
      </c>
      <c r="AD13" s="141">
        <v>8</v>
      </c>
      <c r="AE13" s="142">
        <v>1</v>
      </c>
      <c r="AF13" s="134">
        <f t="shared" si="0"/>
        <v>94</v>
      </c>
      <c r="AG13" s="134">
        <f t="shared" si="1"/>
        <v>2</v>
      </c>
      <c r="AH13" s="134">
        <f t="shared" si="2"/>
        <v>2</v>
      </c>
      <c r="AI13" s="134">
        <f t="shared" si="3"/>
        <v>2</v>
      </c>
      <c r="AJ13" s="134">
        <f t="shared" si="4"/>
        <v>770000</v>
      </c>
      <c r="AL13" s="134" cm="1">
        <f t="array" ref="AL13:AP17">MMULT(AL6:AZ10,AE6:AI20)</f>
        <v>15</v>
      </c>
      <c r="AM13" s="134">
        <v>1558</v>
      </c>
      <c r="AN13" s="134">
        <v>35</v>
      </c>
      <c r="AO13" s="134">
        <v>22</v>
      </c>
      <c r="AP13" s="134">
        <v>29</v>
      </c>
    </row>
    <row r="14" spans="1:52" ht="20.100000000000001" customHeight="1" x14ac:dyDescent="0.25">
      <c r="A14" s="24">
        <v>4</v>
      </c>
      <c r="B14" s="73">
        <v>84</v>
      </c>
      <c r="C14" s="71">
        <v>2</v>
      </c>
      <c r="D14" s="71">
        <v>1</v>
      </c>
      <c r="E14" s="71">
        <v>2</v>
      </c>
      <c r="F14" s="73">
        <v>670000</v>
      </c>
      <c r="K14" s="24">
        <f t="shared" si="5"/>
        <v>4</v>
      </c>
      <c r="L14" s="118">
        <f t="shared" si="6"/>
        <v>-0.70347950174409268</v>
      </c>
      <c r="M14" s="72">
        <f t="shared" si="7"/>
        <v>2.60200075069748E-2</v>
      </c>
      <c r="N14" s="202" t="str">
        <f t="shared" si="8"/>
        <v/>
      </c>
      <c r="O14" s="202"/>
      <c r="P14" s="72">
        <f t="shared" si="9"/>
        <v>1.555057385626377</v>
      </c>
      <c r="Q14" s="44">
        <f t="shared" si="11"/>
        <v>0.99875340854078587</v>
      </c>
      <c r="R14" s="202" t="str">
        <f t="shared" si="10"/>
        <v/>
      </c>
      <c r="S14" s="202"/>
      <c r="W14" s="134">
        <f t="shared" si="12"/>
        <v>84</v>
      </c>
      <c r="X14" s="134">
        <f t="shared" si="13"/>
        <v>2</v>
      </c>
      <c r="Y14" s="134">
        <f t="shared" si="14"/>
        <v>1</v>
      </c>
      <c r="Z14" s="134">
        <f t="shared" si="15"/>
        <v>2</v>
      </c>
      <c r="AD14" s="141">
        <v>9</v>
      </c>
      <c r="AE14" s="142">
        <v>1</v>
      </c>
      <c r="AF14" s="134">
        <f t="shared" si="0"/>
        <v>101</v>
      </c>
      <c r="AG14" s="134">
        <f t="shared" si="1"/>
        <v>2</v>
      </c>
      <c r="AH14" s="134">
        <f t="shared" si="2"/>
        <v>1</v>
      </c>
      <c r="AI14" s="134">
        <f t="shared" si="3"/>
        <v>2</v>
      </c>
      <c r="AJ14" s="134">
        <f t="shared" si="4"/>
        <v>750000</v>
      </c>
      <c r="AL14" s="134">
        <v>1558</v>
      </c>
      <c r="AM14" s="134">
        <v>168342</v>
      </c>
      <c r="AN14" s="134">
        <v>3751</v>
      </c>
      <c r="AO14" s="134">
        <v>2371</v>
      </c>
      <c r="AP14" s="134">
        <v>3093</v>
      </c>
    </row>
    <row r="15" spans="1:52" ht="20.100000000000001" customHeight="1" x14ac:dyDescent="0.25">
      <c r="A15" s="24">
        <v>5</v>
      </c>
      <c r="B15" s="73">
        <v>94</v>
      </c>
      <c r="C15" s="71">
        <v>2</v>
      </c>
      <c r="D15" s="71">
        <v>1</v>
      </c>
      <c r="E15" s="71">
        <v>2</v>
      </c>
      <c r="F15" s="73">
        <v>720000</v>
      </c>
      <c r="K15" s="24">
        <f t="shared" si="5"/>
        <v>5</v>
      </c>
      <c r="L15" s="118">
        <f t="shared" si="6"/>
        <v>0.64211656225175995</v>
      </c>
      <c r="M15" s="72">
        <f t="shared" si="7"/>
        <v>2.2040828621731474E-2</v>
      </c>
      <c r="N15" s="202" t="str">
        <f t="shared" si="8"/>
        <v/>
      </c>
      <c r="O15" s="202"/>
      <c r="P15" s="72">
        <f t="shared" si="9"/>
        <v>1.5839473398687376</v>
      </c>
      <c r="Q15" s="44">
        <f t="shared" si="11"/>
        <v>0.99864925853997799</v>
      </c>
      <c r="R15" s="202" t="str">
        <f t="shared" si="10"/>
        <v/>
      </c>
      <c r="S15" s="202"/>
      <c r="W15" s="134">
        <f t="shared" si="12"/>
        <v>94</v>
      </c>
      <c r="X15" s="134">
        <f t="shared" si="13"/>
        <v>2</v>
      </c>
      <c r="Y15" s="134">
        <f t="shared" si="14"/>
        <v>1</v>
      </c>
      <c r="Z15" s="134">
        <f t="shared" si="15"/>
        <v>2</v>
      </c>
      <c r="AD15" s="141">
        <v>10</v>
      </c>
      <c r="AE15" s="142">
        <v>1</v>
      </c>
      <c r="AF15" s="134">
        <f t="shared" si="0"/>
        <v>105</v>
      </c>
      <c r="AG15" s="134">
        <f t="shared" si="1"/>
        <v>3</v>
      </c>
      <c r="AH15" s="134">
        <f t="shared" si="2"/>
        <v>1</v>
      </c>
      <c r="AI15" s="134">
        <f t="shared" si="3"/>
        <v>2</v>
      </c>
      <c r="AJ15" s="134">
        <f t="shared" si="4"/>
        <v>810000</v>
      </c>
      <c r="AL15" s="134">
        <v>35</v>
      </c>
      <c r="AM15" s="134">
        <v>3751</v>
      </c>
      <c r="AN15" s="134">
        <v>85</v>
      </c>
      <c r="AO15" s="134">
        <v>52</v>
      </c>
      <c r="AP15" s="134">
        <v>69</v>
      </c>
    </row>
    <row r="16" spans="1:52" ht="20.100000000000001" customHeight="1" x14ac:dyDescent="0.25">
      <c r="A16" s="24">
        <v>6</v>
      </c>
      <c r="B16" s="73">
        <v>96</v>
      </c>
      <c r="C16" s="71">
        <v>2</v>
      </c>
      <c r="D16" s="71">
        <v>1</v>
      </c>
      <c r="E16" s="71">
        <v>2</v>
      </c>
      <c r="F16" s="73">
        <v>730000</v>
      </c>
      <c r="K16" s="24">
        <f t="shared" si="5"/>
        <v>6</v>
      </c>
      <c r="L16" s="118">
        <f t="shared" si="6"/>
        <v>0.91123577505092279</v>
      </c>
      <c r="M16" s="72">
        <f t="shared" si="7"/>
        <v>4.9503532212796152E-2</v>
      </c>
      <c r="N16" s="202" t="str">
        <f t="shared" si="8"/>
        <v/>
      </c>
      <c r="O16" s="202"/>
      <c r="P16" s="72">
        <f t="shared" si="9"/>
        <v>1.7793455828715596</v>
      </c>
      <c r="Q16" s="44">
        <f t="shared" si="11"/>
        <v>0.99776863283501571</v>
      </c>
      <c r="R16" s="202" t="str">
        <f t="shared" si="10"/>
        <v/>
      </c>
      <c r="S16" s="202"/>
      <c r="W16" s="134">
        <f t="shared" si="12"/>
        <v>96</v>
      </c>
      <c r="X16" s="134">
        <f t="shared" si="13"/>
        <v>2</v>
      </c>
      <c r="Y16" s="134">
        <f t="shared" si="14"/>
        <v>1</v>
      </c>
      <c r="Z16" s="134">
        <f t="shared" si="15"/>
        <v>2</v>
      </c>
      <c r="AD16" s="141">
        <v>11</v>
      </c>
      <c r="AE16" s="142">
        <v>1</v>
      </c>
      <c r="AF16" s="134">
        <f t="shared" si="0"/>
        <v>135</v>
      </c>
      <c r="AG16" s="134">
        <f t="shared" si="1"/>
        <v>3</v>
      </c>
      <c r="AH16" s="134">
        <f t="shared" si="2"/>
        <v>1</v>
      </c>
      <c r="AI16" s="134">
        <f t="shared" si="3"/>
        <v>1</v>
      </c>
      <c r="AJ16" s="134">
        <f t="shared" si="4"/>
        <v>900000</v>
      </c>
      <c r="AL16" s="134">
        <v>22</v>
      </c>
      <c r="AM16" s="134">
        <v>2371</v>
      </c>
      <c r="AN16" s="134">
        <v>52</v>
      </c>
      <c r="AO16" s="134">
        <v>38</v>
      </c>
      <c r="AP16" s="134">
        <v>45</v>
      </c>
    </row>
    <row r="17" spans="1:42" ht="20.100000000000001" customHeight="1" x14ac:dyDescent="0.25">
      <c r="A17" s="24">
        <v>7</v>
      </c>
      <c r="B17" s="73">
        <v>94</v>
      </c>
      <c r="C17" s="71">
        <v>2</v>
      </c>
      <c r="D17" s="71">
        <v>2</v>
      </c>
      <c r="E17" s="71">
        <v>2</v>
      </c>
      <c r="F17" s="73">
        <v>770000</v>
      </c>
      <c r="K17" s="24">
        <f t="shared" si="5"/>
        <v>7</v>
      </c>
      <c r="L17" s="118">
        <f t="shared" si="6"/>
        <v>-1.2712582842729201</v>
      </c>
      <c r="M17" s="72">
        <f t="shared" si="7"/>
        <v>8.5390282553778424E-2</v>
      </c>
      <c r="N17" s="202" t="str">
        <f t="shared" si="8"/>
        <v/>
      </c>
      <c r="O17" s="202"/>
      <c r="P17" s="72">
        <f t="shared" si="9"/>
        <v>1.5636126427942703</v>
      </c>
      <c r="Q17" s="44">
        <f t="shared" si="11"/>
        <v>0.99872320709412299</v>
      </c>
      <c r="R17" s="202" t="str">
        <f t="shared" si="10"/>
        <v/>
      </c>
      <c r="S17" s="202"/>
      <c r="W17" s="134">
        <f t="shared" si="12"/>
        <v>94</v>
      </c>
      <c r="X17" s="134">
        <f t="shared" si="13"/>
        <v>2</v>
      </c>
      <c r="Y17" s="134">
        <f t="shared" si="14"/>
        <v>2</v>
      </c>
      <c r="Z17" s="134">
        <f t="shared" si="15"/>
        <v>2</v>
      </c>
      <c r="AD17" s="141">
        <v>12</v>
      </c>
      <c r="AE17" s="142">
        <v>1</v>
      </c>
      <c r="AF17" s="134">
        <f t="shared" si="0"/>
        <v>119</v>
      </c>
      <c r="AG17" s="134">
        <f t="shared" si="1"/>
        <v>3</v>
      </c>
      <c r="AH17" s="134">
        <f t="shared" si="2"/>
        <v>2</v>
      </c>
      <c r="AI17" s="134">
        <f t="shared" si="3"/>
        <v>2</v>
      </c>
      <c r="AJ17" s="134">
        <f t="shared" si="4"/>
        <v>930000</v>
      </c>
      <c r="AL17" s="134">
        <v>29</v>
      </c>
      <c r="AM17" s="134">
        <v>3093</v>
      </c>
      <c r="AN17" s="134">
        <v>69</v>
      </c>
      <c r="AO17" s="134">
        <v>45</v>
      </c>
      <c r="AP17" s="134">
        <v>61</v>
      </c>
    </row>
    <row r="18" spans="1:42" ht="20.100000000000001" customHeight="1" x14ac:dyDescent="0.25">
      <c r="A18" s="24">
        <v>8</v>
      </c>
      <c r="B18" s="73">
        <v>94</v>
      </c>
      <c r="C18" s="71">
        <v>2</v>
      </c>
      <c r="D18" s="71">
        <v>2</v>
      </c>
      <c r="E18" s="71">
        <v>2</v>
      </c>
      <c r="F18" s="73">
        <v>770000</v>
      </c>
      <c r="K18" s="24">
        <f t="shared" si="5"/>
        <v>8</v>
      </c>
      <c r="L18" s="118">
        <f t="shared" si="6"/>
        <v>-1.2712582842729201</v>
      </c>
      <c r="M18" s="72">
        <f t="shared" si="7"/>
        <v>8.5390282553778424E-2</v>
      </c>
      <c r="N18" s="202" t="str">
        <f t="shared" si="8"/>
        <v/>
      </c>
      <c r="O18" s="202"/>
      <c r="P18" s="72">
        <f t="shared" si="9"/>
        <v>1.5636126427942703</v>
      </c>
      <c r="Q18" s="44">
        <f t="shared" si="11"/>
        <v>0.99872320709412299</v>
      </c>
      <c r="R18" s="202" t="str">
        <f t="shared" si="10"/>
        <v/>
      </c>
      <c r="S18" s="202"/>
      <c r="W18" s="134">
        <f t="shared" si="12"/>
        <v>94</v>
      </c>
      <c r="X18" s="134">
        <f t="shared" si="13"/>
        <v>2</v>
      </c>
      <c r="Y18" s="134">
        <f t="shared" si="14"/>
        <v>2</v>
      </c>
      <c r="Z18" s="134">
        <f t="shared" si="15"/>
        <v>2</v>
      </c>
      <c r="AD18" s="141">
        <v>13</v>
      </c>
      <c r="AE18" s="142">
        <v>1</v>
      </c>
      <c r="AF18" s="134">
        <f t="shared" si="0"/>
        <v>115</v>
      </c>
      <c r="AG18" s="134">
        <f t="shared" si="1"/>
        <v>2</v>
      </c>
      <c r="AH18" s="134">
        <f t="shared" si="2"/>
        <v>3</v>
      </c>
      <c r="AI18" s="134">
        <f t="shared" si="3"/>
        <v>2</v>
      </c>
      <c r="AJ18" s="134">
        <f t="shared" si="4"/>
        <v>930000</v>
      </c>
    </row>
    <row r="19" spans="1:42" ht="20.100000000000001" customHeight="1" x14ac:dyDescent="0.25">
      <c r="A19" s="24">
        <v>9</v>
      </c>
      <c r="B19" s="73">
        <v>101</v>
      </c>
      <c r="C19" s="71">
        <v>2</v>
      </c>
      <c r="D19" s="71">
        <v>1</v>
      </c>
      <c r="E19" s="71">
        <v>2</v>
      </c>
      <c r="F19" s="73">
        <v>750000</v>
      </c>
      <c r="K19" s="24">
        <f t="shared" si="5"/>
        <v>9</v>
      </c>
      <c r="L19" s="118">
        <f t="shared" si="6"/>
        <v>-7.4449338404368459E-2</v>
      </c>
      <c r="M19" s="72">
        <f t="shared" si="7"/>
        <v>4.8747383990397069E-4</v>
      </c>
      <c r="N19" s="202" t="str">
        <f t="shared" si="8"/>
        <v/>
      </c>
      <c r="O19" s="202"/>
      <c r="P19" s="72">
        <f t="shared" si="9"/>
        <v>2.5443707247703755</v>
      </c>
      <c r="Q19" s="44">
        <f t="shared" si="11"/>
        <v>0.99021323383860116</v>
      </c>
      <c r="R19" s="202" t="str">
        <f t="shared" si="10"/>
        <v/>
      </c>
      <c r="S19" s="202"/>
      <c r="W19" s="134">
        <f t="shared" si="12"/>
        <v>101</v>
      </c>
      <c r="X19" s="134">
        <f t="shared" si="13"/>
        <v>2</v>
      </c>
      <c r="Y19" s="134">
        <f t="shared" si="14"/>
        <v>1</v>
      </c>
      <c r="Z19" s="134">
        <f t="shared" si="15"/>
        <v>2</v>
      </c>
      <c r="AD19" s="141">
        <v>14</v>
      </c>
      <c r="AE19" s="142">
        <v>1</v>
      </c>
      <c r="AF19" s="134">
        <f t="shared" si="0"/>
        <v>121</v>
      </c>
      <c r="AG19" s="134">
        <f t="shared" si="1"/>
        <v>3</v>
      </c>
      <c r="AH19" s="134">
        <f t="shared" si="2"/>
        <v>2</v>
      </c>
      <c r="AI19" s="134">
        <f t="shared" si="3"/>
        <v>3</v>
      </c>
      <c r="AJ19" s="134">
        <f t="shared" si="4"/>
        <v>990000</v>
      </c>
    </row>
    <row r="20" spans="1:42" ht="20.100000000000001" customHeight="1" x14ac:dyDescent="0.25">
      <c r="A20" s="24">
        <v>10</v>
      </c>
      <c r="B20" s="73">
        <v>105</v>
      </c>
      <c r="C20" s="71">
        <v>3</v>
      </c>
      <c r="D20" s="71">
        <v>1</v>
      </c>
      <c r="E20" s="71">
        <v>2</v>
      </c>
      <c r="F20" s="73">
        <v>810000</v>
      </c>
      <c r="K20" s="24">
        <f t="shared" si="5"/>
        <v>10</v>
      </c>
      <c r="L20" s="118">
        <f t="shared" si="6"/>
        <v>3.2333105254823268E-2</v>
      </c>
      <c r="M20" s="72">
        <f t="shared" si="7"/>
        <v>2.2961686031858008E-4</v>
      </c>
      <c r="N20" s="202" t="str">
        <f t="shared" si="8"/>
        <v/>
      </c>
      <c r="O20" s="202"/>
      <c r="P20" s="72">
        <f t="shared" si="9"/>
        <v>4.6386051039299225</v>
      </c>
      <c r="Q20" s="44">
        <f t="shared" si="11"/>
        <v>0.91397670223653682</v>
      </c>
      <c r="R20" s="202" t="str">
        <f t="shared" si="10"/>
        <v/>
      </c>
      <c r="S20" s="202"/>
      <c r="W20" s="134">
        <f t="shared" si="12"/>
        <v>105</v>
      </c>
      <c r="X20" s="134">
        <f t="shared" si="13"/>
        <v>3</v>
      </c>
      <c r="Y20" s="134">
        <f t="shared" si="14"/>
        <v>1</v>
      </c>
      <c r="Z20" s="134">
        <f t="shared" si="15"/>
        <v>2</v>
      </c>
      <c r="AD20" s="141">
        <v>15</v>
      </c>
      <c r="AE20" s="142">
        <v>1</v>
      </c>
      <c r="AF20" s="134">
        <f t="shared" si="0"/>
        <v>155</v>
      </c>
      <c r="AG20" s="134">
        <f t="shared" si="1"/>
        <v>3</v>
      </c>
      <c r="AH20" s="134">
        <f t="shared" si="2"/>
        <v>2</v>
      </c>
      <c r="AI20" s="134">
        <f t="shared" si="3"/>
        <v>3</v>
      </c>
      <c r="AJ20" s="134">
        <f t="shared" si="4"/>
        <v>1140000</v>
      </c>
      <c r="AL20" s="134" cm="1">
        <f t="array" ref="AL20:AP24">MINVERSE(_xlfn.ANCHORARRAY(AL13))</f>
        <v>2.0390464718969916</v>
      </c>
      <c r="AM20" s="134">
        <v>-5.6326290029375062E-3</v>
      </c>
      <c r="AN20" s="134">
        <v>-0.43135586118912445</v>
      </c>
      <c r="AO20" s="134">
        <v>-5.4158973414743426E-2</v>
      </c>
      <c r="AP20" s="134">
        <v>-0.15590029431498273</v>
      </c>
    </row>
    <row r="21" spans="1:42" ht="20.100000000000001" customHeight="1" x14ac:dyDescent="0.25">
      <c r="A21" s="24">
        <v>11</v>
      </c>
      <c r="B21" s="73">
        <v>135</v>
      </c>
      <c r="C21" s="71">
        <v>3</v>
      </c>
      <c r="D21" s="71">
        <v>1</v>
      </c>
      <c r="E21" s="71">
        <v>1</v>
      </c>
      <c r="F21" s="73">
        <v>900000</v>
      </c>
      <c r="K21" s="24">
        <f t="shared" si="5"/>
        <v>11</v>
      </c>
      <c r="L21" s="118">
        <f t="shared" si="6"/>
        <v>2.4353824306505588E-2</v>
      </c>
      <c r="M21" s="72">
        <f t="shared" si="7"/>
        <v>9.140693128681874E-4</v>
      </c>
      <c r="N21" s="202" t="str">
        <f t="shared" si="8"/>
        <v/>
      </c>
      <c r="O21" s="202"/>
      <c r="P21" s="72">
        <f t="shared" si="9"/>
        <v>8.8505529355587207</v>
      </c>
      <c r="Q21" s="44">
        <f t="shared" si="11"/>
        <v>0.5463430688731129</v>
      </c>
      <c r="R21" s="202" t="str">
        <f t="shared" si="10"/>
        <v/>
      </c>
      <c r="S21" s="202"/>
      <c r="W21" s="134">
        <f t="shared" si="12"/>
        <v>135</v>
      </c>
      <c r="X21" s="134">
        <f t="shared" si="13"/>
        <v>3</v>
      </c>
      <c r="Y21" s="134">
        <f t="shared" si="14"/>
        <v>1</v>
      </c>
      <c r="Z21" s="134">
        <f t="shared" si="15"/>
        <v>1</v>
      </c>
      <c r="AL21" s="134">
        <v>-5.6326290029374178E-3</v>
      </c>
      <c r="AM21" s="134">
        <v>5.6434598855460759E-4</v>
      </c>
      <c r="AN21" s="134">
        <v>-1.7807681147936773E-2</v>
      </c>
      <c r="AO21" s="134">
        <v>-5.7061649953854768E-3</v>
      </c>
      <c r="AP21" s="134">
        <v>-1.5847291395775813E-3</v>
      </c>
    </row>
    <row r="22" spans="1:42" ht="20.100000000000001" customHeight="1" x14ac:dyDescent="0.25">
      <c r="A22" s="24">
        <v>12</v>
      </c>
      <c r="B22" s="73">
        <v>119</v>
      </c>
      <c r="C22" s="71">
        <v>3</v>
      </c>
      <c r="D22" s="71">
        <v>2</v>
      </c>
      <c r="E22" s="71">
        <v>2</v>
      </c>
      <c r="F22" s="73">
        <v>930000</v>
      </c>
      <c r="K22" s="24">
        <f t="shared" si="5"/>
        <v>12</v>
      </c>
      <c r="L22" s="118">
        <f t="shared" si="6"/>
        <v>2.7927483242828803E-3</v>
      </c>
      <c r="M22" s="72">
        <f t="shared" si="7"/>
        <v>1.2107157386020903E-6</v>
      </c>
      <c r="N22" s="202" t="str">
        <f t="shared" si="8"/>
        <v/>
      </c>
      <c r="O22" s="202"/>
      <c r="P22" s="72">
        <f t="shared" si="9"/>
        <v>3.8134856649468536</v>
      </c>
      <c r="Q22" s="44">
        <f t="shared" si="11"/>
        <v>0.95536892719766253</v>
      </c>
      <c r="R22" s="202" t="str">
        <f t="shared" si="10"/>
        <v/>
      </c>
      <c r="S22" s="202"/>
      <c r="W22" s="134">
        <f t="shared" si="12"/>
        <v>119</v>
      </c>
      <c r="X22" s="134">
        <f t="shared" si="13"/>
        <v>3</v>
      </c>
      <c r="Y22" s="134">
        <f t="shared" si="14"/>
        <v>2</v>
      </c>
      <c r="Z22" s="134">
        <f t="shared" si="15"/>
        <v>2</v>
      </c>
      <c r="AE22" s="134" t="s">
        <v>179</v>
      </c>
      <c r="AF22" s="134">
        <f>AE23</f>
        <v>1</v>
      </c>
      <c r="AG22" s="134">
        <f>AE24</f>
        <v>105.72</v>
      </c>
      <c r="AH22" s="134">
        <f>AE25</f>
        <v>3</v>
      </c>
      <c r="AI22" s="134">
        <f>AE26</f>
        <v>2</v>
      </c>
      <c r="AJ22" s="134">
        <f>AE27</f>
        <v>2</v>
      </c>
      <c r="AL22" s="134">
        <v>-0.43135586118912855</v>
      </c>
      <c r="AM22" s="134">
        <v>-1.7807681147936738E-2</v>
      </c>
      <c r="AN22" s="134">
        <v>0.89827692058625863</v>
      </c>
      <c r="AO22" s="134">
        <v>0.18005544271802712</v>
      </c>
      <c r="AP22" s="134">
        <v>-4.0903683241147799E-2</v>
      </c>
    </row>
    <row r="23" spans="1:42" ht="20.100000000000001" customHeight="1" x14ac:dyDescent="0.25">
      <c r="A23" s="24">
        <v>13</v>
      </c>
      <c r="B23" s="73">
        <v>115</v>
      </c>
      <c r="C23" s="71">
        <v>2</v>
      </c>
      <c r="D23" s="71">
        <v>3</v>
      </c>
      <c r="E23" s="71">
        <v>2</v>
      </c>
      <c r="F23" s="73">
        <v>930000</v>
      </c>
      <c r="K23" s="24">
        <f t="shared" si="5"/>
        <v>13</v>
      </c>
      <c r="L23" s="118">
        <f t="shared" si="6"/>
        <v>1.2996017490468847</v>
      </c>
      <c r="M23" s="72">
        <f t="shared" si="7"/>
        <v>1.5451914753103788</v>
      </c>
      <c r="N23" s="202" t="str">
        <f t="shared" si="8"/>
        <v>Esse é o elemento com maior influência sobre os resultados da regressão</v>
      </c>
      <c r="O23" s="202"/>
      <c r="P23" s="72">
        <f t="shared" si="9"/>
        <v>7.8746470889912832</v>
      </c>
      <c r="Q23" s="44">
        <f t="shared" si="11"/>
        <v>0.64107981484997345</v>
      </c>
      <c r="R23" s="202" t="str">
        <f t="shared" si="10"/>
        <v/>
      </c>
      <c r="S23" s="202"/>
      <c r="W23" s="134">
        <f t="shared" si="12"/>
        <v>115</v>
      </c>
      <c r="X23" s="134">
        <f t="shared" si="13"/>
        <v>2</v>
      </c>
      <c r="Y23" s="134">
        <f t="shared" si="14"/>
        <v>3</v>
      </c>
      <c r="Z23" s="134">
        <f t="shared" si="15"/>
        <v>2</v>
      </c>
      <c r="AE23" s="134">
        <v>1</v>
      </c>
      <c r="AL23" s="134">
        <v>-5.4158973414743773E-2</v>
      </c>
      <c r="AM23" s="134">
        <v>-5.7061649953854526E-3</v>
      </c>
      <c r="AN23" s="134">
        <v>0.1800554427180267</v>
      </c>
      <c r="AO23" s="134">
        <v>0.2799178905088972</v>
      </c>
      <c r="AP23" s="134">
        <v>-9.5087738699826924E-2</v>
      </c>
    </row>
    <row r="24" spans="1:42" ht="20.100000000000001" customHeight="1" x14ac:dyDescent="0.25">
      <c r="A24" s="24">
        <v>14</v>
      </c>
      <c r="B24" s="73">
        <v>121</v>
      </c>
      <c r="C24" s="71">
        <v>3</v>
      </c>
      <c r="D24" s="71">
        <v>2</v>
      </c>
      <c r="E24" s="71">
        <v>3</v>
      </c>
      <c r="F24" s="73">
        <v>990000</v>
      </c>
      <c r="K24" s="24">
        <f t="shared" si="5"/>
        <v>14</v>
      </c>
      <c r="L24" s="118">
        <f t="shared" si="6"/>
        <v>0.9997131431528089</v>
      </c>
      <c r="M24" s="72">
        <f t="shared" si="7"/>
        <v>0.26564051083321849</v>
      </c>
      <c r="N24" s="202" t="str">
        <f t="shared" si="8"/>
        <v/>
      </c>
      <c r="O24" s="202"/>
      <c r="P24" s="72">
        <f t="shared" si="9"/>
        <v>5.0965827045245824</v>
      </c>
      <c r="Q24" s="44">
        <f t="shared" si="11"/>
        <v>0.88463344792285081</v>
      </c>
      <c r="R24" s="202" t="str">
        <f t="shared" si="10"/>
        <v/>
      </c>
      <c r="S24" s="202"/>
      <c r="W24" s="134">
        <f t="shared" si="12"/>
        <v>121</v>
      </c>
      <c r="X24" s="134">
        <f t="shared" si="13"/>
        <v>3</v>
      </c>
      <c r="Y24" s="134">
        <f t="shared" si="14"/>
        <v>2</v>
      </c>
      <c r="Z24" s="134">
        <f t="shared" si="15"/>
        <v>3</v>
      </c>
      <c r="AE24" s="134">
        <f>F448</f>
        <v>105.72</v>
      </c>
      <c r="AL24" s="134">
        <v>-0.15590029431498323</v>
      </c>
      <c r="AM24" s="134">
        <v>-1.5847291395775958E-3</v>
      </c>
      <c r="AN24" s="134">
        <v>-4.0903683241147432E-2</v>
      </c>
      <c r="AO24" s="134">
        <v>-9.5087738699826299E-2</v>
      </c>
      <c r="AP24" s="134">
        <v>0.2872783303111372</v>
      </c>
    </row>
    <row r="25" spans="1:42" ht="20.100000000000001" customHeight="1" x14ac:dyDescent="0.25">
      <c r="A25" s="24">
        <v>15</v>
      </c>
      <c r="B25" s="73">
        <v>155</v>
      </c>
      <c r="C25" s="71">
        <v>3</v>
      </c>
      <c r="D25" s="71">
        <v>2</v>
      </c>
      <c r="E25" s="71">
        <v>3</v>
      </c>
      <c r="F25" s="73">
        <v>1140000</v>
      </c>
      <c r="K25" s="24">
        <f t="shared" si="5"/>
        <v>15</v>
      </c>
      <c r="L25" s="118">
        <f t="shared" si="6"/>
        <v>-1.0591928210743322</v>
      </c>
      <c r="M25" s="72">
        <f t="shared" si="7"/>
        <v>0.90858401921615561</v>
      </c>
      <c r="N25" s="202" t="str">
        <f t="shared" si="8"/>
        <v/>
      </c>
      <c r="O25" s="202"/>
      <c r="P25" s="72">
        <f t="shared" si="9"/>
        <v>7.6265765537233481</v>
      </c>
      <c r="Q25" s="44">
        <f t="shared" si="11"/>
        <v>0.66526002522634953</v>
      </c>
      <c r="R25" s="202" t="str">
        <f t="shared" si="10"/>
        <v/>
      </c>
      <c r="S25" s="202"/>
      <c r="W25" s="134">
        <f t="shared" si="12"/>
        <v>155</v>
      </c>
      <c r="X25" s="134">
        <f t="shared" si="13"/>
        <v>3</v>
      </c>
      <c r="Y25" s="134">
        <f t="shared" si="14"/>
        <v>2</v>
      </c>
      <c r="Z25" s="134">
        <f t="shared" si="15"/>
        <v>3</v>
      </c>
      <c r="AE25" s="134">
        <f>F449</f>
        <v>3</v>
      </c>
    </row>
    <row r="26" spans="1:42" ht="20.100000000000001" customHeight="1" x14ac:dyDescent="0.25">
      <c r="K26" s="1"/>
      <c r="L26" s="1"/>
      <c r="M26" s="1"/>
      <c r="N26" s="1"/>
      <c r="O26" s="1"/>
      <c r="P26" s="1"/>
      <c r="Q26" s="1"/>
      <c r="R26" s="1"/>
      <c r="S26" s="1"/>
      <c r="W26" s="144">
        <f>AVERAGE(W11:W25)</f>
        <v>103.86666666666666</v>
      </c>
      <c r="X26" s="144">
        <f t="shared" ref="X26:Z26" si="16">AVERAGE(X11:X25)</f>
        <v>2.3333333333333335</v>
      </c>
      <c r="Y26" s="144">
        <f t="shared" si="16"/>
        <v>1.4666666666666666</v>
      </c>
      <c r="Z26" s="144">
        <f t="shared" si="16"/>
        <v>1.9333333333333333</v>
      </c>
      <c r="AE26" s="134">
        <f>F450</f>
        <v>2</v>
      </c>
    </row>
    <row r="27" spans="1:42" ht="20.100000000000001" customHeight="1" x14ac:dyDescent="0.25">
      <c r="A27" s="22" t="s">
        <v>62</v>
      </c>
      <c r="B27" s="22">
        <f>AVERAGE(B11:B25)</f>
        <v>103.86666666666666</v>
      </c>
      <c r="C27" s="22">
        <f t="shared" ref="C27:E27" si="17">AVERAGE(C11:C25)</f>
        <v>2.3333333333333335</v>
      </c>
      <c r="D27" s="22">
        <f t="shared" si="17"/>
        <v>1.4666666666666666</v>
      </c>
      <c r="E27" s="22">
        <f t="shared" si="17"/>
        <v>1.9333333333333333</v>
      </c>
      <c r="F27" s="22">
        <f>AVERAGE(F11:F25)</f>
        <v>800000</v>
      </c>
      <c r="K27" s="246" t="s">
        <v>180</v>
      </c>
      <c r="L27" s="246"/>
      <c r="M27" s="246"/>
      <c r="N27" s="246"/>
      <c r="O27" s="246"/>
      <c r="P27" s="1"/>
      <c r="Q27" s="1"/>
      <c r="R27" s="1"/>
      <c r="S27" s="1"/>
      <c r="AE27" s="134">
        <f>F451</f>
        <v>2</v>
      </c>
      <c r="AL27" s="134" cm="1">
        <f t="array" ref="AL27:AL31">MMULT(AL6:AZ10,AJ6:AJ20)</f>
        <v>12000000</v>
      </c>
    </row>
    <row r="28" spans="1:42" ht="20.100000000000001" customHeight="1" x14ac:dyDescent="0.25">
      <c r="A28" s="23" t="s">
        <v>63</v>
      </c>
      <c r="B28" s="23">
        <f>STDEVA(B11:B25)</f>
        <v>21.576662878035176</v>
      </c>
      <c r="C28" s="23">
        <f t="shared" ref="C28:E28" si="18">STDEVA(C11:C25)</f>
        <v>0.48795003647426621</v>
      </c>
      <c r="D28" s="23">
        <f t="shared" si="18"/>
        <v>0.63994047342218441</v>
      </c>
      <c r="E28" s="23">
        <f t="shared" si="18"/>
        <v>0.5936168397046635</v>
      </c>
      <c r="F28" s="23">
        <f>STDEVA(F11:F25)</f>
        <v>150570.34426283473</v>
      </c>
      <c r="K28" s="200" t="s">
        <v>181</v>
      </c>
      <c r="L28" s="200"/>
      <c r="M28" s="200"/>
      <c r="N28" s="115" t="s">
        <v>182</v>
      </c>
      <c r="O28" s="115" t="s">
        <v>183</v>
      </c>
      <c r="P28" s="1"/>
      <c r="Q28" s="1"/>
      <c r="R28" s="1"/>
      <c r="S28" s="1"/>
      <c r="W28" s="145">
        <f>_xlfn.VAR.S(W11:W25)</f>
        <v>465.55238095238121</v>
      </c>
      <c r="X28" s="145">
        <f>_xlfn.COVARIANCE.S(X11:X25,W11:W25)</f>
        <v>8.2619047619047628</v>
      </c>
      <c r="Y28" s="145">
        <f>_xlfn.COVARIANCE.S(Y11:Y25,W11:W25)</f>
        <v>6.1380952380952385</v>
      </c>
      <c r="Z28" s="145">
        <f>_xlfn.COVARIANCE.S(Z11:Z25,W11:W25)</f>
        <v>5.776190476190477</v>
      </c>
      <c r="AL28" s="134">
        <v>1289780000</v>
      </c>
    </row>
    <row r="29" spans="1:42" ht="20.100000000000001" customHeight="1" x14ac:dyDescent="0.25">
      <c r="A29" s="23" t="s">
        <v>130</v>
      </c>
      <c r="B29" s="27">
        <f>B28/B27</f>
        <v>0.20773423823525525</v>
      </c>
      <c r="C29" s="27">
        <f t="shared" ref="C29:E29" si="19">C28/C27</f>
        <v>0.20912144420325693</v>
      </c>
      <c r="D29" s="27">
        <f t="shared" si="19"/>
        <v>0.43632305006058031</v>
      </c>
      <c r="E29" s="27">
        <f t="shared" si="19"/>
        <v>0.30704319295068799</v>
      </c>
      <c r="F29" s="27">
        <f>F28/F27</f>
        <v>0.18821293032854342</v>
      </c>
      <c r="K29" s="229" t="s">
        <v>373</v>
      </c>
      <c r="L29" s="229"/>
      <c r="M29" s="229"/>
      <c r="N29" s="231">
        <f>F74</f>
        <v>1.1550543218021813E-17</v>
      </c>
      <c r="O29" s="233" t="str">
        <f>IF(N29&lt;=0.05,"Aprovado","Revisar os elementos da amostra")</f>
        <v>Aprovado</v>
      </c>
      <c r="P29" s="1"/>
      <c r="Q29" s="1"/>
      <c r="R29" s="1"/>
      <c r="S29" s="1"/>
      <c r="W29" s="145">
        <f>_xlfn.COVARIANCE.S(W11:W25,X11:X25)</f>
        <v>8.2619047619047628</v>
      </c>
      <c r="X29" s="145">
        <f>_xlfn.VAR.S(X11:X25)</f>
        <v>0.23809523809523775</v>
      </c>
      <c r="Y29" s="145">
        <f>_xlfn.COVARIANCE.S(Y11:Y25,X11:X25)</f>
        <v>4.7619047619047609E-2</v>
      </c>
      <c r="Z29" s="145">
        <f>_xlfn.COVARIANCE.S(Z11:Z25,X11:X25)</f>
        <v>9.5238095238095219E-2</v>
      </c>
      <c r="AF29" s="134" cm="1">
        <f t="array" ref="AF29:AJ29">MMULT(AF22:AJ22,_xlfn.ANCHORARRAY(AL20))</f>
        <v>-0.27062118532039181</v>
      </c>
      <c r="AG29" s="134">
        <v>-1.3974802806680699E-2</v>
      </c>
      <c r="AH29" s="134">
        <v>0.65915036856353404</v>
      </c>
      <c r="AI29" s="134">
        <v>0.25241189504532724</v>
      </c>
      <c r="AJ29" s="134">
        <v>-6.1767725451947419E-2</v>
      </c>
      <c r="AL29" s="134">
        <v>28770000</v>
      </c>
    </row>
    <row r="30" spans="1:42" ht="20.100000000000001" customHeight="1" x14ac:dyDescent="0.25">
      <c r="K30" s="230"/>
      <c r="L30" s="230"/>
      <c r="M30" s="230"/>
      <c r="N30" s="232"/>
      <c r="O30" s="234"/>
      <c r="P30" s="1"/>
      <c r="W30" s="146">
        <f>_xlfn.COVARIANCE.S(W11:W25,Y11:Y25)</f>
        <v>6.1380952380952385</v>
      </c>
      <c r="X30" s="146">
        <f>_xlfn.COVARIANCE.S(X11:X25,Y11:Y25)</f>
        <v>4.7619047619047609E-2</v>
      </c>
      <c r="Y30" s="146">
        <f>_xlfn.VAR.S(Y11:Y25)</f>
        <v>0.40952380952380957</v>
      </c>
      <c r="Z30" s="146">
        <f>_xlfn.COVARIANCE.S(Z11:Z25,Y11:Y25)</f>
        <v>0.1761904761904762</v>
      </c>
      <c r="AA30" s="147"/>
      <c r="AB30" s="147"/>
      <c r="AC30" s="147"/>
      <c r="AL30" s="134">
        <v>18460000</v>
      </c>
    </row>
    <row r="31" spans="1:42" ht="20.100000000000001" customHeight="1" x14ac:dyDescent="0.25">
      <c r="A31" s="22" t="s">
        <v>84</v>
      </c>
      <c r="B31" s="22">
        <f>MIN(B11:B25)</f>
        <v>77</v>
      </c>
      <c r="C31" s="22">
        <f t="shared" ref="C31:E31" si="20">MIN(C11:C25)</f>
        <v>2</v>
      </c>
      <c r="D31" s="22">
        <f t="shared" si="20"/>
        <v>1</v>
      </c>
      <c r="E31" s="22">
        <f t="shared" si="20"/>
        <v>1</v>
      </c>
      <c r="F31" s="22">
        <f>MIN(F11:F25)</f>
        <v>590000</v>
      </c>
      <c r="K31" s="229" t="s">
        <v>374</v>
      </c>
      <c r="L31" s="229"/>
      <c r="M31" s="229"/>
      <c r="N31" s="231">
        <f>F80</f>
        <v>2.0623611674926628E-14</v>
      </c>
      <c r="O31" s="233" t="str">
        <f>IF(N31&lt;=0.3,"Aprovado","Revisar os elementos da amostra")</f>
        <v>Aprovado</v>
      </c>
      <c r="P31" s="1"/>
      <c r="W31" s="146">
        <f>_xlfn.COVARIANCE.S(W11:W25,Z11:Z25)</f>
        <v>5.776190476190477</v>
      </c>
      <c r="X31" s="146">
        <f>_xlfn.COVARIANCE.S(X11:X25,Z11:Z25)</f>
        <v>9.5238095238095219E-2</v>
      </c>
      <c r="Y31" s="146">
        <f>_xlfn.COVARIANCE.S(Y11:Y25,Z11:Z25)</f>
        <v>0.1761904761904762</v>
      </c>
      <c r="Z31" s="146">
        <f>_xlfn.VAR.S(Z11:Z25)</f>
        <v>0.35238095238095213</v>
      </c>
      <c r="AA31" s="147"/>
      <c r="AB31" s="147"/>
      <c r="AC31" s="147"/>
      <c r="AF31" s="134" cm="1">
        <f t="array" ref="AF31">MMULT(_xlfn.ANCHORARRAY(AF29),AE23:AE27)</f>
        <v>0.61070210683468651</v>
      </c>
      <c r="AL31" s="134">
        <v>24000000</v>
      </c>
    </row>
    <row r="32" spans="1:42" ht="20.100000000000001" customHeight="1" x14ac:dyDescent="0.25">
      <c r="A32" s="23" t="s">
        <v>85</v>
      </c>
      <c r="B32" s="23">
        <f>MAX(B11:B25)</f>
        <v>155</v>
      </c>
      <c r="C32" s="23">
        <f t="shared" ref="C32:E32" si="21">MAX(C11:C25)</f>
        <v>3</v>
      </c>
      <c r="D32" s="23">
        <f t="shared" si="21"/>
        <v>3</v>
      </c>
      <c r="E32" s="23">
        <f t="shared" si="21"/>
        <v>3</v>
      </c>
      <c r="F32" s="23">
        <f>MAX(F11:F25)</f>
        <v>1140000</v>
      </c>
      <c r="K32" s="230"/>
      <c r="L32" s="230"/>
      <c r="M32" s="230"/>
      <c r="N32" s="232"/>
      <c r="O32" s="234"/>
      <c r="P32" s="1"/>
      <c r="W32" s="147"/>
      <c r="X32" s="147"/>
      <c r="Y32" s="147"/>
      <c r="Z32" s="147"/>
      <c r="AA32" s="147"/>
      <c r="AB32" s="147"/>
      <c r="AC32" s="147"/>
      <c r="AE32" s="134" t="s">
        <v>128</v>
      </c>
      <c r="AF32" s="134">
        <f>SQRT(AF31)</f>
        <v>0.78147431617084284</v>
      </c>
    </row>
    <row r="33" spans="1:89" ht="20.100000000000001" customHeight="1" x14ac:dyDescent="0.25">
      <c r="A33" s="23" t="s">
        <v>64</v>
      </c>
      <c r="B33" s="23">
        <f>B32-B31</f>
        <v>78</v>
      </c>
      <c r="C33" s="23">
        <f t="shared" ref="C33:E33" si="22">C32-C31</f>
        <v>1</v>
      </c>
      <c r="D33" s="23">
        <f t="shared" si="22"/>
        <v>2</v>
      </c>
      <c r="E33" s="23">
        <f t="shared" si="22"/>
        <v>2</v>
      </c>
      <c r="F33" s="23">
        <f>F32-F31</f>
        <v>550000</v>
      </c>
      <c r="K33" s="229" t="s">
        <v>375</v>
      </c>
      <c r="L33" s="229"/>
      <c r="M33" s="229"/>
      <c r="N33" s="231">
        <f>F81</f>
        <v>4.9896533914770351E-8</v>
      </c>
      <c r="O33" s="233" t="str">
        <f>IF(N33&lt;=0.3,"Aprovado","Revisar os elementos da amostra")</f>
        <v>Aprovado</v>
      </c>
      <c r="P33" s="1"/>
      <c r="R33" s="134">
        <v>4</v>
      </c>
      <c r="S33" s="134">
        <v>5</v>
      </c>
      <c r="W33" s="147"/>
      <c r="X33" s="147"/>
      <c r="Y33" s="147"/>
      <c r="Z33" s="147"/>
      <c r="AA33" s="147"/>
      <c r="AB33" s="147"/>
      <c r="AC33" s="147"/>
    </row>
    <row r="34" spans="1:89" ht="20.100000000000001" customHeight="1" x14ac:dyDescent="0.25">
      <c r="K34" s="230"/>
      <c r="L34" s="230"/>
      <c r="M34" s="230"/>
      <c r="N34" s="232"/>
      <c r="O34" s="234"/>
      <c r="P34" s="1"/>
      <c r="R34" s="134">
        <v>5</v>
      </c>
      <c r="S34" s="134">
        <v>6</v>
      </c>
      <c r="W34" s="147" cm="1">
        <f t="array" ref="W34:Z37">MINVERSE(W28:Z31)</f>
        <v>7.9008438397645125E-3</v>
      </c>
      <c r="X34" s="147">
        <v>-0.24930753607111517</v>
      </c>
      <c r="Y34" s="147">
        <v>-7.9886309935396735E-2</v>
      </c>
      <c r="Z34" s="147">
        <v>-2.2186207954086146E-2</v>
      </c>
      <c r="AA34" s="147"/>
      <c r="AB34" s="147"/>
      <c r="AC34" s="147"/>
      <c r="AL34" s="134" cm="1">
        <f t="array" ref="AL34:AL38">MMULT(_xlfn.ANCHORARRAY(AL20),_xlfn.ANCHORARRAY(AL27))</f>
        <v>52215.58814830333</v>
      </c>
    </row>
    <row r="35" spans="1:89" ht="20.100000000000001" customHeight="1" x14ac:dyDescent="0.25">
      <c r="A35" s="235" t="s">
        <v>357</v>
      </c>
      <c r="B35" s="235"/>
      <c r="C35" s="235"/>
      <c r="D35" s="235"/>
      <c r="E35" s="235"/>
      <c r="F35" s="235"/>
      <c r="G35" s="235"/>
      <c r="H35" s="235"/>
      <c r="I35" s="235"/>
      <c r="K35" s="229" t="s">
        <v>376</v>
      </c>
      <c r="L35" s="229"/>
      <c r="M35" s="229"/>
      <c r="N35" s="231">
        <f>I93</f>
        <v>0</v>
      </c>
      <c r="O35" s="233" t="str">
        <f>IF(N35&lt;=0.3,"Aprovado","Revisar os elementos da amostra")</f>
        <v>Aprovado</v>
      </c>
      <c r="P35" s="1"/>
      <c r="R35" s="134">
        <v>6</v>
      </c>
      <c r="S35" s="134">
        <v>4</v>
      </c>
      <c r="W35" s="147">
        <v>-0.24930753607111514</v>
      </c>
      <c r="X35" s="147">
        <v>12.575876888207665</v>
      </c>
      <c r="Y35" s="147">
        <v>2.5207761980523871</v>
      </c>
      <c r="Z35" s="147">
        <v>-0.57265156537606532</v>
      </c>
      <c r="AA35" s="147"/>
      <c r="AB35" s="147"/>
      <c r="AC35" s="147"/>
      <c r="AL35" s="134">
        <v>4594.3292918939769</v>
      </c>
    </row>
    <row r="36" spans="1:89" ht="20.100000000000001" customHeight="1" x14ac:dyDescent="0.25">
      <c r="J36" s="17"/>
      <c r="K36" s="230"/>
      <c r="L36" s="230"/>
      <c r="M36" s="230"/>
      <c r="N36" s="232"/>
      <c r="O36" s="234"/>
      <c r="P36" s="1"/>
      <c r="R36" s="134">
        <v>2</v>
      </c>
      <c r="S36" s="134">
        <v>3</v>
      </c>
      <c r="W36" s="147">
        <v>-7.9886309935396721E-2</v>
      </c>
      <c r="X36" s="147">
        <v>2.5207761980523866</v>
      </c>
      <c r="Y36" s="147">
        <v>3.9188504671245674</v>
      </c>
      <c r="Z36" s="147">
        <v>-1.3312283417975752</v>
      </c>
      <c r="AA36" s="147"/>
      <c r="AB36" s="147"/>
      <c r="AC36" s="147"/>
      <c r="AL36" s="134">
        <v>41300.754798509646</v>
      </c>
      <c r="BP36" s="147"/>
    </row>
    <row r="37" spans="1:89" ht="20.100000000000001" customHeight="1" x14ac:dyDescent="0.25">
      <c r="A37" s="54" t="s">
        <v>359</v>
      </c>
      <c r="B37" s="54" t="s">
        <v>23</v>
      </c>
      <c r="C37" s="206" t="s">
        <v>46</v>
      </c>
      <c r="D37" s="206"/>
      <c r="E37" s="206" t="s">
        <v>92</v>
      </c>
      <c r="F37" s="206"/>
      <c r="K37" s="229" t="s">
        <v>377</v>
      </c>
      <c r="L37" s="229"/>
      <c r="M37" s="229"/>
      <c r="N37" s="231">
        <f>F83</f>
        <v>4.5475969630536756E-11</v>
      </c>
      <c r="O37" s="233" t="str">
        <f>IF(N37&lt;=0.3,"Aprovado","Revisar os elementos da amostra")</f>
        <v>Aprovado</v>
      </c>
      <c r="P37" s="1"/>
      <c r="W37" s="147">
        <v>-2.2186207954086136E-2</v>
      </c>
      <c r="X37" s="147">
        <v>-0.57265156537606576</v>
      </c>
      <c r="Y37" s="147">
        <v>-1.331228341797575</v>
      </c>
      <c r="Z37" s="147">
        <v>4.0218966243559233</v>
      </c>
      <c r="AA37" s="147"/>
      <c r="AB37" s="147"/>
      <c r="AC37" s="147"/>
      <c r="AE37" s="134" cm="1">
        <f t="array" ref="AE37:AI51">MMULT(AE6:AI20,_xlfn.ANCHORARRAY(AL20))</f>
        <v>0.53256304856282632</v>
      </c>
      <c r="AF37" s="134">
        <v>-5.0842443150692449E-3</v>
      </c>
      <c r="AG37" s="134">
        <v>0.13315829106914054</v>
      </c>
      <c r="AH37" s="134">
        <v>5.1407359185700038E-2</v>
      </c>
      <c r="AI37" s="134">
        <v>-0.16754121293344176</v>
      </c>
      <c r="AL37" s="134">
        <v>55768.448270849884</v>
      </c>
      <c r="BF37" s="142"/>
      <c r="BG37" s="142"/>
      <c r="BH37" s="142"/>
      <c r="BI37" s="142"/>
      <c r="BJ37" s="142"/>
      <c r="BK37" s="142"/>
      <c r="BL37" s="142"/>
      <c r="BM37" s="142"/>
      <c r="BN37" s="142"/>
      <c r="CK37" s="148"/>
    </row>
    <row r="38" spans="1:89" ht="20.100000000000001" customHeight="1" x14ac:dyDescent="0.25">
      <c r="A38" s="22" t="str">
        <f>B10</f>
        <v>Área privativa</v>
      </c>
      <c r="B38" s="122">
        <v>105.72</v>
      </c>
      <c r="C38" s="207" t="str">
        <f>C441</f>
        <v>Não extrapolou</v>
      </c>
      <c r="D38" s="207"/>
      <c r="E38" s="207" t="str">
        <f>C442</f>
        <v>Admissível</v>
      </c>
      <c r="F38" s="207"/>
      <c r="K38" s="230"/>
      <c r="L38" s="230"/>
      <c r="M38" s="230"/>
      <c r="N38" s="232"/>
      <c r="O38" s="234"/>
      <c r="P38" s="1"/>
      <c r="R38" s="134">
        <f>_xlfn.VAR.S(R33:R36)</f>
        <v>2.9166666666666665</v>
      </c>
      <c r="S38" s="134">
        <f>_xlfn.COVARIANCE.S(S33:S36,R33:R36)</f>
        <v>1.1666666666666667</v>
      </c>
      <c r="W38" s="147"/>
      <c r="X38" s="147"/>
      <c r="Y38" s="147"/>
      <c r="Z38" s="147"/>
      <c r="AA38" s="147"/>
      <c r="AB38" s="147"/>
      <c r="AC38" s="147"/>
      <c r="AE38" s="134">
        <v>0.47623675853345215</v>
      </c>
      <c r="AF38" s="134">
        <v>5.5921557047683272E-4</v>
      </c>
      <c r="AG38" s="134">
        <v>-4.4918520410227064E-2</v>
      </c>
      <c r="AH38" s="134">
        <v>-5.6542907681547822E-3</v>
      </c>
      <c r="AI38" s="134">
        <v>-0.18338850432921755</v>
      </c>
      <c r="AL38" s="134">
        <v>47805.822796497494</v>
      </c>
    </row>
    <row r="39" spans="1:89" ht="20.100000000000001" customHeight="1" x14ac:dyDescent="0.25">
      <c r="A39" s="22" t="str">
        <f>C10</f>
        <v>Total de quartos</v>
      </c>
      <c r="B39" s="9">
        <v>3</v>
      </c>
      <c r="C39" s="207" t="str">
        <f>D441</f>
        <v>Não extrapolou</v>
      </c>
      <c r="D39" s="207"/>
      <c r="E39" s="207" t="str">
        <f>D442</f>
        <v>Admissível</v>
      </c>
      <c r="F39" s="207"/>
      <c r="K39" s="229" t="s">
        <v>184</v>
      </c>
      <c r="L39" s="229"/>
      <c r="M39" s="229"/>
      <c r="N39" s="231">
        <f>H488</f>
        <v>7.4405777510865301E-3</v>
      </c>
      <c r="O39" s="233" t="str">
        <f>IF(N39&lt;=0.5,"Aprovado","Revisar os elementos da amostra")</f>
        <v>Aprovado</v>
      </c>
      <c r="P39" s="1"/>
      <c r="R39" s="134">
        <f>_xlfn.COVARIANCE.S(R33:R36,S33:S36)</f>
        <v>1.1666666666666667</v>
      </c>
      <c r="S39" s="134">
        <f>_xlfn.VAR.S(S33:S36)</f>
        <v>1.6666666666666667</v>
      </c>
      <c r="W39" s="147"/>
      <c r="X39" s="147"/>
      <c r="Y39" s="147"/>
      <c r="Z39" s="147"/>
      <c r="AA39" s="147"/>
      <c r="AB39" s="147"/>
      <c r="AC39" s="147"/>
      <c r="AE39" s="134">
        <v>0.35413223823609336</v>
      </c>
      <c r="AF39" s="134">
        <v>-4.4115895004284127E-3</v>
      </c>
      <c r="AG39" s="134">
        <v>2.1023883236246155E-2</v>
      </c>
      <c r="AH39" s="134">
        <v>-6.6505039495668244E-2</v>
      </c>
      <c r="AI39" s="134">
        <v>0.11339820081938512</v>
      </c>
    </row>
    <row r="40" spans="1:89" ht="20.100000000000001" customHeight="1" x14ac:dyDescent="0.25">
      <c r="A40" s="22" t="str">
        <f>D10</f>
        <v>Suítes</v>
      </c>
      <c r="B40" s="9">
        <v>2</v>
      </c>
      <c r="C40" s="207" t="str">
        <f>E441</f>
        <v>Não extrapolou</v>
      </c>
      <c r="D40" s="207"/>
      <c r="E40" s="207" t="str">
        <f>E442</f>
        <v>Admissível</v>
      </c>
      <c r="F40" s="207"/>
      <c r="K40" s="230"/>
      <c r="L40" s="230"/>
      <c r="M40" s="230"/>
      <c r="N40" s="232"/>
      <c r="O40" s="234"/>
      <c r="P40" s="10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E40" s="134">
        <v>0.33723435122728124</v>
      </c>
      <c r="AF40" s="134">
        <v>-2.7185515347645842E-3</v>
      </c>
      <c r="AG40" s="134">
        <v>-3.239916020756417E-2</v>
      </c>
      <c r="AH40" s="134">
        <v>-8.3623534481824607E-2</v>
      </c>
      <c r="AI40" s="134">
        <v>0.10864401340065233</v>
      </c>
    </row>
    <row r="41" spans="1:89" ht="20.100000000000001" customHeight="1" x14ac:dyDescent="0.25">
      <c r="A41" s="22" t="str">
        <f>E10</f>
        <v>Vagas na garagem</v>
      </c>
      <c r="B41" s="9">
        <v>2</v>
      </c>
      <c r="C41" s="207" t="str">
        <f>F441</f>
        <v>Não extrapolou</v>
      </c>
      <c r="D41" s="207"/>
      <c r="E41" s="207" t="str">
        <f>F442</f>
        <v>Admissível</v>
      </c>
      <c r="F41" s="207"/>
      <c r="K41" s="1"/>
      <c r="L41" s="1"/>
      <c r="M41" s="1"/>
      <c r="N41" s="1"/>
      <c r="O41" s="1"/>
      <c r="P41" s="1"/>
      <c r="R41" s="134" cm="1">
        <f t="array" ref="R41:S42">MINVERSE(R38:S39)</f>
        <v>0.47619047619047622</v>
      </c>
      <c r="S41" s="134">
        <v>-0.33333333333333337</v>
      </c>
      <c r="AE41" s="134">
        <v>0.28090806119790707</v>
      </c>
      <c r="AF41" s="134">
        <v>2.9249083507814863E-3</v>
      </c>
      <c r="AG41" s="134">
        <v>-0.210475971686932</v>
      </c>
      <c r="AH41" s="134">
        <v>-0.14068518443567937</v>
      </c>
      <c r="AI41" s="134">
        <v>9.2796722004876542E-2</v>
      </c>
    </row>
    <row r="42" spans="1:89" ht="20.100000000000001" customHeight="1" x14ac:dyDescent="0.25">
      <c r="R42" s="134">
        <v>-0.33333333333333337</v>
      </c>
      <c r="S42" s="134">
        <v>0.83333333333333337</v>
      </c>
      <c r="AE42" s="134">
        <v>0.2696428031920321</v>
      </c>
      <c r="AF42" s="134">
        <v>4.0536003278907069E-3</v>
      </c>
      <c r="AG42" s="134">
        <v>-0.24609133398280569</v>
      </c>
      <c r="AH42" s="134">
        <v>-0.15209751442645039</v>
      </c>
      <c r="AI42" s="134">
        <v>8.9627263725721384E-2</v>
      </c>
    </row>
    <row r="43" spans="1:89" ht="20.100000000000001" customHeight="1" x14ac:dyDescent="0.25">
      <c r="AE43" s="134">
        <v>0.22674908778316322</v>
      </c>
      <c r="AF43" s="134">
        <v>-2.7812566446039663E-3</v>
      </c>
      <c r="AG43" s="134">
        <v>-3.0420528968905292E-2</v>
      </c>
      <c r="AH43" s="134">
        <v>0.13923270607321783</v>
      </c>
      <c r="AI43" s="134">
        <v>-2.2910166949504651E-3</v>
      </c>
    </row>
    <row r="44" spans="1:89" ht="20.100000000000001" customHeight="1" x14ac:dyDescent="0.25">
      <c r="A44" s="211" t="s">
        <v>131</v>
      </c>
      <c r="B44" s="211"/>
      <c r="C44" s="211"/>
      <c r="D44" s="211"/>
      <c r="E44" s="211"/>
      <c r="F44" s="211"/>
      <c r="G44" s="211"/>
      <c r="H44" s="211"/>
      <c r="I44" s="211"/>
      <c r="K44" s="149"/>
      <c r="AE44" s="134">
        <v>0.22674908778316322</v>
      </c>
      <c r="AF44" s="134">
        <v>-2.7812566446039663E-3</v>
      </c>
      <c r="AG44" s="134">
        <v>-3.0420528968905292E-2</v>
      </c>
      <c r="AH44" s="134">
        <v>0.13923270607321783</v>
      </c>
      <c r="AI44" s="134">
        <v>-2.2910166949504651E-3</v>
      </c>
    </row>
    <row r="45" spans="1:89" ht="20.100000000000001" customHeight="1" thickBot="1" x14ac:dyDescent="0.3">
      <c r="K45" s="149"/>
      <c r="AE45" s="134">
        <v>0.24147965817734501</v>
      </c>
      <c r="AF45" s="134">
        <v>6.8753302706637421E-3</v>
      </c>
      <c r="AG45" s="134">
        <v>-0.33512973972248927</v>
      </c>
      <c r="AH45" s="134">
        <v>-0.18062833940337777</v>
      </c>
      <c r="AI45" s="134">
        <v>8.1703618027833436E-2</v>
      </c>
    </row>
    <row r="46" spans="1:89" ht="20.100000000000001" customHeight="1" x14ac:dyDescent="0.25">
      <c r="A46" s="63"/>
      <c r="B46" s="63" t="str">
        <f>B10</f>
        <v>Área privativa</v>
      </c>
      <c r="C46" s="63" t="str">
        <f>C10</f>
        <v>Total de quartos</v>
      </c>
      <c r="D46" s="63" t="str">
        <f>D10</f>
        <v>Suítes</v>
      </c>
      <c r="E46" s="63" t="str">
        <f>E10</f>
        <v>Vagas na garagem</v>
      </c>
      <c r="K46" s="149"/>
      <c r="W46" s="134">
        <f>W11-AVERAGE(W$11:W$25)</f>
        <v>-26.86666666666666</v>
      </c>
      <c r="X46" s="134">
        <f t="shared" ref="X46:Z46" si="23">X11-AVERAGE(X$11:X$25)</f>
        <v>-0.33333333333333348</v>
      </c>
      <c r="Y46" s="134">
        <f t="shared" si="23"/>
        <v>-0.46666666666666656</v>
      </c>
      <c r="Z46" s="134">
        <f t="shared" si="23"/>
        <v>-0.93333333333333335</v>
      </c>
      <c r="AE46" s="134">
        <v>-0.212406719023533</v>
      </c>
      <c r="AF46" s="134">
        <v>-8.6749669230545678E-3</v>
      </c>
      <c r="AG46" s="134">
        <v>0.4919164562720218</v>
      </c>
      <c r="AH46" s="134">
        <v>-2.3397556666892444E-2</v>
      </c>
      <c r="AI46" s="134">
        <v>3.4461018228375329E-2</v>
      </c>
    </row>
    <row r="47" spans="1:89" ht="20.100000000000001" customHeight="1" x14ac:dyDescent="0.25">
      <c r="A47" s="64" t="str">
        <f>B10</f>
        <v>Área privativa</v>
      </c>
      <c r="B47" s="64">
        <v>1</v>
      </c>
      <c r="C47" s="64"/>
      <c r="D47" s="64"/>
      <c r="E47" s="64"/>
      <c r="J47" s="8"/>
      <c r="K47" s="149"/>
      <c r="W47" s="134">
        <f t="shared" ref="W47:Z60" si="24">W12-AVERAGE(W$11:W$25)</f>
        <v>-16.86666666666666</v>
      </c>
      <c r="X47" s="134">
        <f t="shared" si="24"/>
        <v>-0.33333333333333348</v>
      </c>
      <c r="Y47" s="134">
        <f t="shared" si="24"/>
        <v>-0.46666666666666656</v>
      </c>
      <c r="Z47" s="134">
        <f t="shared" si="24"/>
        <v>-0.93333333333333335</v>
      </c>
      <c r="AE47" s="134">
        <v>-0.22548529479667229</v>
      </c>
      <c r="AF47" s="134">
        <v>9.8401418731612466E-3</v>
      </c>
      <c r="AG47" s="134">
        <v>-1.4102949249336361E-3</v>
      </c>
      <c r="AH47" s="134">
        <v>-9.949476782863044E-2</v>
      </c>
      <c r="AI47" s="134">
        <v>-0.30035918627008934</v>
      </c>
    </row>
    <row r="48" spans="1:89" ht="20.100000000000001" customHeight="1" x14ac:dyDescent="0.25">
      <c r="A48" s="57" t="str">
        <f>C10</f>
        <v>Total de quartos</v>
      </c>
      <c r="B48" s="57">
        <f>CORREL(B11:B25,C11:C25)</f>
        <v>0.78473053786707314</v>
      </c>
      <c r="C48" s="57">
        <v>1</v>
      </c>
      <c r="D48" s="57"/>
      <c r="E48" s="57"/>
      <c r="K48" s="149"/>
      <c r="W48" s="134">
        <f t="shared" si="24"/>
        <v>-22.86666666666666</v>
      </c>
      <c r="X48" s="134">
        <f t="shared" si="24"/>
        <v>-0.33333333333333348</v>
      </c>
      <c r="Y48" s="134">
        <f t="shared" si="24"/>
        <v>-0.46666666666666656</v>
      </c>
      <c r="Z48" s="134">
        <f t="shared" si="24"/>
        <v>6.6666666666666652E-2</v>
      </c>
      <c r="AE48" s="134">
        <v>-0.34542249847940065</v>
      </c>
      <c r="AF48" s="134">
        <v>-6.4802880786755078E-3</v>
      </c>
      <c r="AG48" s="134">
        <v>0.42266436291893389</v>
      </c>
      <c r="AH48" s="134">
        <v>0.17663402390660807</v>
      </c>
      <c r="AI48" s="134">
        <v>-8.281292842553778E-2</v>
      </c>
    </row>
    <row r="49" spans="1:104" ht="20.100000000000001" customHeight="1" x14ac:dyDescent="0.25">
      <c r="A49" s="64" t="str">
        <f>D10</f>
        <v>Suítes</v>
      </c>
      <c r="B49" s="64">
        <f>CORREL(B11:B25,D11:D25)</f>
        <v>0.44453889775519367</v>
      </c>
      <c r="C49" s="64">
        <f>CORREL(C11:C25,D11:D25)</f>
        <v>0.15249857033260464</v>
      </c>
      <c r="D49" s="64">
        <v>1</v>
      </c>
      <c r="E49" s="64"/>
      <c r="K49" s="134" t="s">
        <v>172</v>
      </c>
      <c r="W49" s="134">
        <f t="shared" si="24"/>
        <v>-19.86666666666666</v>
      </c>
      <c r="X49" s="134">
        <f t="shared" si="24"/>
        <v>-0.33333333333333348</v>
      </c>
      <c r="Y49" s="134">
        <f t="shared" si="24"/>
        <v>-0.46666666666666656</v>
      </c>
      <c r="Z49" s="134">
        <f t="shared" si="24"/>
        <v>6.6666666666666652E-2</v>
      </c>
      <c r="AE49" s="134">
        <v>5.4304905306733764E-2</v>
      </c>
      <c r="AF49" s="134">
        <v>3.3638441196573378E-3</v>
      </c>
      <c r="AG49" s="134">
        <v>-0.22432639035755092</v>
      </c>
      <c r="AH49" s="134">
        <v>0.29932113167901997</v>
      </c>
      <c r="AI49" s="134">
        <v>-0.13065806732590657</v>
      </c>
    </row>
    <row r="50" spans="1:104" ht="20.100000000000001" customHeight="1" thickBot="1" x14ac:dyDescent="0.3">
      <c r="A50" s="67" t="str">
        <f>E10</f>
        <v>Vagas na garagem</v>
      </c>
      <c r="B50" s="67">
        <f>CORREL(B11:B25,E11:E25)</f>
        <v>0.45097349468026038</v>
      </c>
      <c r="C50" s="67">
        <f>CORREL(C11:C25,E11:E25)</f>
        <v>0.32879797461071447</v>
      </c>
      <c r="D50" s="67">
        <f>CORREL(D11:D25,E11:E25)</f>
        <v>0.46380629477160773</v>
      </c>
      <c r="E50" s="67">
        <v>1</v>
      </c>
      <c r="K50" s="134" t="s">
        <v>174</v>
      </c>
      <c r="W50" s="134">
        <f t="shared" si="24"/>
        <v>-9.86666666666666</v>
      </c>
      <c r="X50" s="134">
        <f t="shared" si="24"/>
        <v>-0.33333333333333348</v>
      </c>
      <c r="Y50" s="134">
        <f t="shared" si="24"/>
        <v>-0.46666666666666656</v>
      </c>
      <c r="Z50" s="134">
        <f t="shared" si="24"/>
        <v>6.6666666666666652E-2</v>
      </c>
      <c r="AE50" s="134">
        <v>-0.51258805080025893</v>
      </c>
      <c r="AF50" s="134">
        <v>-6.9363252411438958E-3</v>
      </c>
      <c r="AG50" s="134">
        <v>0.34614531738191279</v>
      </c>
      <c r="AH50" s="134">
        <v>7.0133955216010735E-2</v>
      </c>
      <c r="AI50" s="134">
        <v>0.20129594360644432</v>
      </c>
    </row>
    <row r="51" spans="1:104" ht="20.100000000000001" customHeight="1" x14ac:dyDescent="0.25">
      <c r="D51" s="17"/>
      <c r="K51" s="134" t="s">
        <v>175</v>
      </c>
      <c r="W51" s="134">
        <f t="shared" si="24"/>
        <v>-7.86666666666666</v>
      </c>
      <c r="X51" s="134">
        <f t="shared" si="24"/>
        <v>-0.33333333333333348</v>
      </c>
      <c r="Y51" s="134">
        <f t="shared" si="24"/>
        <v>-0.46666666666666656</v>
      </c>
      <c r="Z51" s="134">
        <f t="shared" si="24"/>
        <v>6.6666666666666652E-2</v>
      </c>
      <c r="AE51" s="134">
        <v>-0.70409743690013094</v>
      </c>
      <c r="AF51" s="134">
        <v>1.2251438369712757E-2</v>
      </c>
      <c r="AG51" s="134">
        <v>-0.25931584164793742</v>
      </c>
      <c r="AH51" s="134">
        <v>-0.12387565462709538</v>
      </c>
      <c r="AI51" s="134">
        <v>0.14741515286080653</v>
      </c>
    </row>
    <row r="52" spans="1:104" ht="20.100000000000001" customHeight="1" x14ac:dyDescent="0.25">
      <c r="A52" s="213" t="s">
        <v>358</v>
      </c>
      <c r="B52" s="213"/>
      <c r="C52" s="213"/>
      <c r="D52" s="213"/>
      <c r="E52" s="213"/>
      <c r="F52" s="213"/>
      <c r="G52" s="213"/>
      <c r="H52" s="213"/>
      <c r="I52" s="213"/>
      <c r="K52" s="134" t="s">
        <v>176</v>
      </c>
      <c r="W52" s="134">
        <f t="shared" si="24"/>
        <v>-9.86666666666666</v>
      </c>
      <c r="X52" s="134">
        <f t="shared" si="24"/>
        <v>-0.33333333333333348</v>
      </c>
      <c r="Y52" s="134">
        <f t="shared" si="24"/>
        <v>0.53333333333333344</v>
      </c>
      <c r="Z52" s="134">
        <f t="shared" si="24"/>
        <v>6.6666666666666652E-2</v>
      </c>
      <c r="AG52" s="142"/>
    </row>
    <row r="53" spans="1:104" ht="20.100000000000001" customHeight="1" x14ac:dyDescent="0.25">
      <c r="K53" s="149"/>
      <c r="W53" s="134">
        <f t="shared" si="24"/>
        <v>-9.86666666666666</v>
      </c>
      <c r="X53" s="134">
        <f t="shared" si="24"/>
        <v>-0.33333333333333348</v>
      </c>
      <c r="Y53" s="134">
        <f t="shared" si="24"/>
        <v>0.53333333333333344</v>
      </c>
      <c r="Z53" s="134">
        <f t="shared" si="24"/>
        <v>6.6666666666666652E-2</v>
      </c>
      <c r="AE53" s="144" t="s">
        <v>178</v>
      </c>
      <c r="AG53" s="142"/>
    </row>
    <row r="54" spans="1:104" ht="20.100000000000001" customHeight="1" x14ac:dyDescent="0.25">
      <c r="K54" s="149"/>
      <c r="W54" s="134">
        <f t="shared" si="24"/>
        <v>-2.86666666666666</v>
      </c>
      <c r="X54" s="134">
        <f t="shared" si="24"/>
        <v>-0.33333333333333348</v>
      </c>
      <c r="Y54" s="134">
        <f t="shared" si="24"/>
        <v>-0.46666666666666656</v>
      </c>
      <c r="Z54" s="134">
        <f t="shared" si="24"/>
        <v>6.6666666666666652E-2</v>
      </c>
      <c r="AD54" s="150">
        <f>AE54</f>
        <v>0.29125896469303381</v>
      </c>
      <c r="AE54" s="134" cm="1">
        <f t="array" ref="AE54:AS68">MMULT(_xlfn.ANCHORARRAY(AE37),AL6:AZ10)</f>
        <v>0.29125896469303381</v>
      </c>
      <c r="AF54" s="134">
        <v>0.24041652154234139</v>
      </c>
      <c r="AG54" s="142">
        <v>0.1033807744993151</v>
      </c>
      <c r="AH54" s="134">
        <v>8.8128041554107361E-2</v>
      </c>
      <c r="AI54" s="134">
        <v>3.7285598403414888E-2</v>
      </c>
      <c r="AJ54" s="134">
        <v>2.7117109773276415E-2</v>
      </c>
      <c r="AK54" s="134">
        <v>8.8692957589114885E-2</v>
      </c>
      <c r="AL54" s="134">
        <v>8.8692957589114885E-2</v>
      </c>
      <c r="AM54" s="134">
        <v>1.695888197930151E-3</v>
      </c>
      <c r="AN54" s="134">
        <v>0.11451720200679372</v>
      </c>
      <c r="AO54" s="134">
        <v>0.12953108548815812</v>
      </c>
      <c r="AP54" s="134">
        <v>9.4745140781524295E-2</v>
      </c>
      <c r="AQ54" s="134">
        <v>3.3331186158360837E-2</v>
      </c>
      <c r="AR54" s="134">
        <v>-8.2964560782055941E-2</v>
      </c>
      <c r="AS54" s="134">
        <v>-0.25582886749441025</v>
      </c>
    </row>
    <row r="55" spans="1:104" ht="20.100000000000001" customHeight="1" x14ac:dyDescent="0.25">
      <c r="A55" s="215" t="s">
        <v>10</v>
      </c>
      <c r="B55" s="215"/>
      <c r="C55" s="215"/>
      <c r="D55" s="215"/>
      <c r="E55" s="215"/>
      <c r="F55" s="215"/>
      <c r="G55" s="215"/>
      <c r="H55" s="215"/>
      <c r="I55" s="215"/>
      <c r="K55" s="149"/>
      <c r="W55" s="134">
        <f t="shared" si="24"/>
        <v>1.13333333333334</v>
      </c>
      <c r="X55" s="134">
        <f t="shared" si="24"/>
        <v>0.66666666666666652</v>
      </c>
      <c r="Y55" s="134">
        <f t="shared" si="24"/>
        <v>-0.46666666666666656</v>
      </c>
      <c r="Z55" s="134">
        <f t="shared" si="24"/>
        <v>6.6666666666666652E-2</v>
      </c>
      <c r="AD55" s="150">
        <f>AF55</f>
        <v>0.24600867724711012</v>
      </c>
      <c r="AE55" s="134">
        <v>0.24041652154234178</v>
      </c>
      <c r="AF55" s="134">
        <v>0.24600867724711012</v>
      </c>
      <c r="AG55" s="142">
        <v>5.9264879495031564E-2</v>
      </c>
      <c r="AH55" s="134">
        <v>6.0942526206462122E-2</v>
      </c>
      <c r="AI55" s="134">
        <v>6.6534681911230464E-2</v>
      </c>
      <c r="AJ55" s="134">
        <v>6.7653113052184133E-2</v>
      </c>
      <c r="AK55" s="134">
        <v>6.0880391143075641E-2</v>
      </c>
      <c r="AL55" s="134">
        <v>6.0880391143075641E-2</v>
      </c>
      <c r="AM55" s="151">
        <v>7.0449190904568249E-2</v>
      </c>
      <c r="AN55" s="134">
        <v>2.7767532776248494E-2</v>
      </c>
      <c r="AO55" s="134">
        <v>0.22793250421977107</v>
      </c>
      <c r="AP55" s="134">
        <v>2.9942259994769405E-2</v>
      </c>
      <c r="AQ55" s="134">
        <v>6.6969627354934336E-2</v>
      </c>
      <c r="AR55" s="134">
        <v>-0.15232781319349442</v>
      </c>
      <c r="AS55" s="134">
        <v>-0.13331448379728217</v>
      </c>
    </row>
    <row r="56" spans="1:104" ht="20.100000000000001" customHeight="1" x14ac:dyDescent="0.25">
      <c r="K56" s="149"/>
      <c r="W56" s="134">
        <f t="shared" si="24"/>
        <v>31.13333333333334</v>
      </c>
      <c r="X56" s="134">
        <f t="shared" si="24"/>
        <v>0.66666666666666652</v>
      </c>
      <c r="Y56" s="134">
        <f t="shared" si="24"/>
        <v>-0.46666666666666656</v>
      </c>
      <c r="Z56" s="134">
        <f t="shared" si="24"/>
        <v>-0.93333333333333335</v>
      </c>
      <c r="AD56" s="150">
        <f>AG56</f>
        <v>0.19913261731698625</v>
      </c>
      <c r="AE56" s="134">
        <v>0.10338077449931474</v>
      </c>
      <c r="AF56" s="134">
        <v>5.9264879495030648E-2</v>
      </c>
      <c r="AG56" s="142">
        <v>0.19913261731698625</v>
      </c>
      <c r="AH56" s="134">
        <v>0.18589784881570101</v>
      </c>
      <c r="AI56" s="134">
        <v>0.14178195381141687</v>
      </c>
      <c r="AJ56" s="134">
        <v>0.13295877481056004</v>
      </c>
      <c r="AK56" s="134">
        <v>7.5276914315748622E-2</v>
      </c>
      <c r="AL56" s="134">
        <v>7.5276914315748622E-2</v>
      </c>
      <c r="AM56" s="151">
        <v>0.11090082730841797</v>
      </c>
      <c r="AN56" s="134">
        <v>0.11427835254295046</v>
      </c>
      <c r="AO56" s="134">
        <v>-0.13146753328928704</v>
      </c>
      <c r="AP56" s="134">
        <v>-1.3988939958715529E-2</v>
      </c>
      <c r="AQ56" s="134">
        <v>-8.3871504688916243E-2</v>
      </c>
      <c r="AR56" s="134">
        <v>9.0586081859812762E-2</v>
      </c>
      <c r="AS56" s="134">
        <v>-5.940796115475333E-2</v>
      </c>
    </row>
    <row r="57" spans="1:104" ht="20.100000000000001" customHeight="1" x14ac:dyDescent="0.25">
      <c r="K57" s="149"/>
      <c r="W57" s="134">
        <f t="shared" si="24"/>
        <v>15.13333333333334</v>
      </c>
      <c r="X57" s="134">
        <f t="shared" si="24"/>
        <v>0.66666666666666652</v>
      </c>
      <c r="Y57" s="134">
        <f t="shared" si="24"/>
        <v>0.53333333333333344</v>
      </c>
      <c r="Z57" s="134">
        <f t="shared" si="24"/>
        <v>6.6666666666666652E-2</v>
      </c>
      <c r="AD57" s="150">
        <f>AH57</f>
        <v>0.17774219421140788</v>
      </c>
      <c r="AE57" s="134">
        <v>8.8128041554107639E-2</v>
      </c>
      <c r="AF57" s="134">
        <v>6.0942526206461789E-2</v>
      </c>
      <c r="AG57" s="142">
        <v>0.18589784881570162</v>
      </c>
      <c r="AH57" s="134">
        <v>0.17774219421140788</v>
      </c>
      <c r="AI57" s="134">
        <v>0.15055667886376203</v>
      </c>
      <c r="AJ57" s="134">
        <v>0.14511957579423287</v>
      </c>
      <c r="AK57" s="134">
        <v>6.6933144381937426E-2</v>
      </c>
      <c r="AL57" s="134">
        <v>6.6933144381937426E-2</v>
      </c>
      <c r="AM57" s="151">
        <v>0.13152681812040992</v>
      </c>
      <c r="AN57" s="134">
        <v>8.8253451773787434E-2</v>
      </c>
      <c r="AO57" s="134">
        <v>-0.10194710766980244</v>
      </c>
      <c r="AP57" s="134">
        <v>-3.3429804194741342E-2</v>
      </c>
      <c r="AQ57" s="134">
        <v>-7.3779972329943488E-2</v>
      </c>
      <c r="AR57" s="134">
        <v>6.9777106136381828E-2</v>
      </c>
      <c r="AS57" s="134">
        <v>-2.265364604561404E-2</v>
      </c>
    </row>
    <row r="58" spans="1:104" ht="20.100000000000001" customHeight="1" x14ac:dyDescent="0.25">
      <c r="A58" s="22" t="s">
        <v>8</v>
      </c>
      <c r="B58" s="131">
        <f>B59^(1/2)</f>
        <v>0.99985681020729023</v>
      </c>
      <c r="D58" s="221" t="s">
        <v>171</v>
      </c>
      <c r="E58" s="221"/>
      <c r="K58" s="149"/>
      <c r="W58" s="134">
        <f t="shared" si="24"/>
        <v>11.13333333333334</v>
      </c>
      <c r="X58" s="134">
        <f t="shared" si="24"/>
        <v>-0.33333333333333348</v>
      </c>
      <c r="Y58" s="134">
        <f t="shared" si="24"/>
        <v>1.5333333333333334</v>
      </c>
      <c r="Z58" s="134">
        <f t="shared" si="24"/>
        <v>6.6666666666666652E-2</v>
      </c>
      <c r="AD58" s="150">
        <f>AI58</f>
        <v>0.1798057623715765</v>
      </c>
      <c r="AE58" s="134">
        <v>3.7285598403414694E-2</v>
      </c>
      <c r="AF58" s="134">
        <v>6.6534681911229548E-2</v>
      </c>
      <c r="AG58" s="142">
        <v>0.1417819538114172</v>
      </c>
      <c r="AH58" s="134">
        <v>0.15055667886376164</v>
      </c>
      <c r="AI58" s="134">
        <v>0.1798057623715765</v>
      </c>
      <c r="AJ58" s="134">
        <v>0.18565557907313954</v>
      </c>
      <c r="AK58" s="134">
        <v>3.9120577935897127E-2</v>
      </c>
      <c r="AL58" s="134">
        <v>3.9120577935897127E-2</v>
      </c>
      <c r="AM58" s="151">
        <v>0.20028012082704691</v>
      </c>
      <c r="AN58" s="134">
        <v>1.503782543240878E-3</v>
      </c>
      <c r="AO58" s="134">
        <v>-3.5456889381910994E-3</v>
      </c>
      <c r="AP58" s="134">
        <v>-9.8232684981497675E-2</v>
      </c>
      <c r="AQ58" s="134">
        <v>-4.0141531133371045E-2</v>
      </c>
      <c r="AR58" s="134">
        <v>4.1385372494179284E-4</v>
      </c>
      <c r="AS58" s="134">
        <v>9.9860737651512321E-2</v>
      </c>
    </row>
    <row r="59" spans="1:104" ht="20.100000000000001" customHeight="1" x14ac:dyDescent="0.25">
      <c r="A59" s="1" t="s">
        <v>7</v>
      </c>
      <c r="B59" s="25">
        <f>C74/C76</f>
        <v>0.99971364091789716</v>
      </c>
      <c r="D59" s="228" t="s">
        <v>173</v>
      </c>
      <c r="E59" s="228"/>
      <c r="K59" s="149"/>
      <c r="W59" s="134">
        <f t="shared" si="24"/>
        <v>17.13333333333334</v>
      </c>
      <c r="X59" s="134">
        <f t="shared" si="24"/>
        <v>0.66666666666666652</v>
      </c>
      <c r="Y59" s="134">
        <f t="shared" si="24"/>
        <v>0.53333333333333344</v>
      </c>
      <c r="Z59" s="134">
        <f t="shared" si="24"/>
        <v>1.0666666666666667</v>
      </c>
      <c r="AD59" s="150">
        <f>AJ59</f>
        <v>0.19376277972892095</v>
      </c>
      <c r="AE59" s="134">
        <v>2.7117109773276166E-2</v>
      </c>
      <c r="AF59" s="134">
        <v>6.7653113052183217E-2</v>
      </c>
      <c r="AG59" s="142">
        <v>0.13295877481056037</v>
      </c>
      <c r="AH59" s="134">
        <v>0.14511957579423249</v>
      </c>
      <c r="AI59" s="134">
        <v>0.18565557907313954</v>
      </c>
      <c r="AJ59" s="134">
        <v>0.19376277972892095</v>
      </c>
      <c r="AK59" s="134">
        <v>3.3558064646689145E-2</v>
      </c>
      <c r="AL59" s="134">
        <v>3.3558064646689145E-2</v>
      </c>
      <c r="AM59" s="151">
        <v>0.21403078136837447</v>
      </c>
      <c r="AN59" s="151">
        <v>-1.58461513028684E-2</v>
      </c>
      <c r="AO59" s="151">
        <v>1.6134594808131369E-2</v>
      </c>
      <c r="AP59" s="151">
        <v>-0.11119326113884892</v>
      </c>
      <c r="AQ59" s="151">
        <v>-3.3413842894056467E-2</v>
      </c>
      <c r="AR59" s="151">
        <v>-1.3458796757346125E-2</v>
      </c>
      <c r="AS59" s="134">
        <v>0.12436361439093785</v>
      </c>
    </row>
    <row r="60" spans="1:104" ht="20.100000000000001" customHeight="1" x14ac:dyDescent="0.25">
      <c r="A60" s="23" t="s">
        <v>9</v>
      </c>
      <c r="B60" s="26">
        <f>1-(((B62-1)/(B62-B63-1))*(1-B59))</f>
        <v>0.99959909728505603</v>
      </c>
      <c r="D60" s="1" t="s">
        <v>83</v>
      </c>
      <c r="E60" s="15">
        <f>3*(B63+1)</f>
        <v>15</v>
      </c>
      <c r="K60" s="149"/>
      <c r="W60" s="134">
        <f t="shared" si="24"/>
        <v>51.13333333333334</v>
      </c>
      <c r="X60" s="134">
        <f t="shared" si="24"/>
        <v>0.66666666666666652</v>
      </c>
      <c r="Y60" s="134">
        <f t="shared" si="24"/>
        <v>0.53333333333333344</v>
      </c>
      <c r="Z60" s="134">
        <f t="shared" si="24"/>
        <v>1.0666666666666667</v>
      </c>
      <c r="AD60" s="150">
        <f>AK60</f>
        <v>0.17835328400911454</v>
      </c>
      <c r="AE60" s="134">
        <v>8.8692957589114607E-2</v>
      </c>
      <c r="AF60" s="134">
        <v>6.0880391143074919E-2</v>
      </c>
      <c r="AG60" s="142">
        <v>7.5276914315748261E-2</v>
      </c>
      <c r="AH60" s="134">
        <v>6.6933144381936371E-2</v>
      </c>
      <c r="AI60" s="134">
        <v>3.9120577935896711E-2</v>
      </c>
      <c r="AJ60" s="134">
        <v>3.3558064646688784E-2</v>
      </c>
      <c r="AK60" s="134">
        <v>0.17835328400911454</v>
      </c>
      <c r="AL60" s="134">
        <v>0.17835328400911454</v>
      </c>
      <c r="AM60" s="151">
        <v>1.965178142366894E-2</v>
      </c>
      <c r="AN60" s="151">
        <v>-2.1893774123652204E-2</v>
      </c>
      <c r="AO60" s="151">
        <v>-0.10304045676682075</v>
      </c>
      <c r="AP60" s="151">
        <v>7.8401338925110087E-2</v>
      </c>
      <c r="AQ60" s="151">
        <v>0.25917960054564909</v>
      </c>
      <c r="AR60" s="151">
        <v>7.0547808940951695E-2</v>
      </c>
      <c r="AS60" s="134">
        <v>-2.4014916975583167E-2</v>
      </c>
      <c r="CK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</row>
    <row r="61" spans="1:104" ht="20.100000000000001" customHeight="1" x14ac:dyDescent="0.25">
      <c r="D61" s="23" t="s">
        <v>82</v>
      </c>
      <c r="E61" s="24">
        <f>4*(B63+1)</f>
        <v>20</v>
      </c>
      <c r="J61" s="17"/>
      <c r="AD61" s="150">
        <f>AL61</f>
        <v>0.17835328400911454</v>
      </c>
      <c r="AE61" s="134">
        <v>8.8692957589114607E-2</v>
      </c>
      <c r="AF61" s="134">
        <v>6.0880391143074919E-2</v>
      </c>
      <c r="AG61" s="134">
        <v>7.5276914315748261E-2</v>
      </c>
      <c r="AH61" s="134">
        <v>6.6933144381936371E-2</v>
      </c>
      <c r="AI61" s="134">
        <v>3.9120577935896711E-2</v>
      </c>
      <c r="AJ61" s="134">
        <v>3.3558064646688784E-2</v>
      </c>
      <c r="AK61" s="134">
        <v>0.17835328400911454</v>
      </c>
      <c r="AL61" s="134">
        <v>0.17835328400911454</v>
      </c>
      <c r="AM61" s="134">
        <v>1.965178142366894E-2</v>
      </c>
      <c r="AN61" s="134">
        <v>-2.1893774123652204E-2</v>
      </c>
      <c r="AO61" s="151">
        <v>-0.10304045676682075</v>
      </c>
      <c r="AP61" s="151">
        <v>7.8401338925110087E-2</v>
      </c>
      <c r="AQ61" s="151">
        <v>0.25917960054564909</v>
      </c>
      <c r="AR61" s="151">
        <v>7.0547808940951695E-2</v>
      </c>
      <c r="AS61" s="134">
        <v>-2.4014916975583167E-2</v>
      </c>
    </row>
    <row r="62" spans="1:104" ht="20.100000000000001" customHeight="1" x14ac:dyDescent="0.25">
      <c r="A62" s="22" t="s">
        <v>364</v>
      </c>
      <c r="B62" s="21">
        <v>15</v>
      </c>
      <c r="D62" s="23" t="s">
        <v>81</v>
      </c>
      <c r="E62" s="24">
        <f>6*(B63+1)</f>
        <v>30</v>
      </c>
      <c r="AD62" s="150">
        <f>AM62</f>
        <v>0.24840743272169349</v>
      </c>
      <c r="AE62" s="134">
        <v>1.6958881979301788E-3</v>
      </c>
      <c r="AF62" s="134">
        <v>7.0449190904567777E-2</v>
      </c>
      <c r="AG62" s="134">
        <v>0.11090082730841874</v>
      </c>
      <c r="AH62" s="134">
        <v>0.13152681812040998</v>
      </c>
      <c r="AI62" s="134">
        <v>0.20028012082704735</v>
      </c>
      <c r="AJ62" s="134">
        <v>0.21403078136837492</v>
      </c>
      <c r="AK62" s="134">
        <v>1.9651781423669579E-2</v>
      </c>
      <c r="AL62" s="134">
        <v>1.9651781423669579E-2</v>
      </c>
      <c r="AM62" s="134">
        <v>0.24840743272169349</v>
      </c>
      <c r="AN62" s="134">
        <v>-5.9220985918140873E-2</v>
      </c>
      <c r="AO62" s="151">
        <v>6.5335304173938041E-2</v>
      </c>
      <c r="AP62" s="151">
        <v>-0.14359470153222614</v>
      </c>
      <c r="AQ62" s="151">
        <v>-1.6594622295769579E-2</v>
      </c>
      <c r="AR62" s="151">
        <v>-4.8140422963065144E-2</v>
      </c>
      <c r="AS62" s="134">
        <v>0.18562080623950211</v>
      </c>
    </row>
    <row r="63" spans="1:104" ht="20.100000000000001" customHeight="1" x14ac:dyDescent="0.25">
      <c r="A63" s="23" t="s">
        <v>365</v>
      </c>
      <c r="B63" s="24">
        <v>4</v>
      </c>
      <c r="AD63" s="150">
        <f>AN63</f>
        <v>0.39799560266166112</v>
      </c>
      <c r="AE63" s="134">
        <v>0.11451720200679175</v>
      </c>
      <c r="AF63" s="134">
        <v>2.7767532776246023E-2</v>
      </c>
      <c r="AG63" s="134">
        <v>0.11427835254294874</v>
      </c>
      <c r="AH63" s="134">
        <v>8.8253451773785102E-2</v>
      </c>
      <c r="AI63" s="134">
        <v>1.5037825432394902E-3</v>
      </c>
      <c r="AJ63" s="134">
        <v>-1.5846151302869677E-2</v>
      </c>
      <c r="AK63" s="134">
        <v>-2.1893774123652954E-2</v>
      </c>
      <c r="AL63" s="134">
        <v>-2.1893774123652954E-2</v>
      </c>
      <c r="AM63" s="134">
        <v>-5.9220985918142593E-2</v>
      </c>
      <c r="AN63" s="134">
        <v>0.39799560266166112</v>
      </c>
      <c r="AO63" s="134">
        <v>0.10328557674164854</v>
      </c>
      <c r="AP63" s="134">
        <v>0.25314850907200454</v>
      </c>
      <c r="AQ63" s="134">
        <v>-0.2274656361746914</v>
      </c>
      <c r="AR63" s="134">
        <v>0.27025959345427092</v>
      </c>
      <c r="AS63" s="134">
        <v>-2.4689281929584472E-2</v>
      </c>
    </row>
    <row r="64" spans="1:104" ht="20.100000000000001" customHeight="1" x14ac:dyDescent="0.25">
      <c r="A64" s="23" t="s">
        <v>97</v>
      </c>
      <c r="B64" s="24">
        <f>B63+1</f>
        <v>5</v>
      </c>
      <c r="D64" s="65"/>
      <c r="E64" s="65"/>
      <c r="AD64" s="150">
        <f>AO64</f>
        <v>0.69884901920657527</v>
      </c>
      <c r="AE64" s="134">
        <v>0.12953108548815667</v>
      </c>
      <c r="AF64" s="134">
        <v>0.22793250421976913</v>
      </c>
      <c r="AG64" s="134">
        <v>-0.13146753328928773</v>
      </c>
      <c r="AH64" s="134">
        <v>-0.10194710766980386</v>
      </c>
      <c r="AI64" s="134">
        <v>-3.5456889381914047E-3</v>
      </c>
      <c r="AJ64" s="134">
        <v>1.6134594808130953E-2</v>
      </c>
      <c r="AK64" s="134">
        <v>-0.10304045676682183</v>
      </c>
      <c r="AL64" s="134">
        <v>-0.10304045676682183</v>
      </c>
      <c r="AM64" s="134">
        <v>6.5335304173937403E-2</v>
      </c>
      <c r="AN64" s="134">
        <v>0.1032855767416484</v>
      </c>
      <c r="AO64" s="134">
        <v>0.69884901920657527</v>
      </c>
      <c r="AP64" s="134">
        <v>0.14155279513727559</v>
      </c>
      <c r="AQ64" s="134">
        <v>4.1077547409339443E-3</v>
      </c>
      <c r="AR64" s="134">
        <v>-0.13912610738649134</v>
      </c>
      <c r="AS64" s="134">
        <v>0.19543871630099119</v>
      </c>
    </row>
    <row r="65" spans="1:45" ht="20.100000000000001" customHeight="1" x14ac:dyDescent="0.25">
      <c r="A65" s="23" t="s">
        <v>115</v>
      </c>
      <c r="B65" s="24">
        <f>B62-B64</f>
        <v>10</v>
      </c>
      <c r="D65" s="66" t="s">
        <v>155</v>
      </c>
      <c r="AD65" s="150">
        <f>AP65</f>
        <v>0.33905849987715619</v>
      </c>
      <c r="AE65" s="134">
        <v>9.4745140781523268E-2</v>
      </c>
      <c r="AF65" s="134">
        <v>2.9942259994768267E-2</v>
      </c>
      <c r="AG65" s="134">
        <v>-1.3988939958716445E-2</v>
      </c>
      <c r="AH65" s="134">
        <v>-3.3429804194742979E-2</v>
      </c>
      <c r="AI65" s="134">
        <v>-9.8232684981498092E-2</v>
      </c>
      <c r="AJ65" s="134">
        <v>-0.11119326113884911</v>
      </c>
      <c r="AK65" s="134">
        <v>7.8401338925109976E-2</v>
      </c>
      <c r="AL65" s="134">
        <v>7.8401338925109976E-2</v>
      </c>
      <c r="AM65" s="134">
        <v>-0.14359470153222667</v>
      </c>
      <c r="AN65" s="134">
        <v>0.25314850907200503</v>
      </c>
      <c r="AO65" s="134">
        <v>0.14155279513727767</v>
      </c>
      <c r="AP65" s="134">
        <v>0.33905849987715619</v>
      </c>
      <c r="AQ65" s="134">
        <v>0.11894931317953239</v>
      </c>
      <c r="AR65" s="134">
        <v>0.24328499529426734</v>
      </c>
      <c r="AS65" s="134">
        <v>2.2955200619299954E-2</v>
      </c>
    </row>
    <row r="66" spans="1:45" ht="20.100000000000001" customHeight="1" x14ac:dyDescent="0.25">
      <c r="D66" s="208" t="str" cm="1">
        <f t="array" ref="D66">_xlfn.IFS(B62&lt;E60,K49,AND(B62&gt;=E60,B62&lt;E61),K50,AND(B62&gt;=E61,B62&lt;E62),K51,B62&gt;=E62,K52)</f>
        <v>Atende às exigências para o grau I da NBR 14653-2:2011</v>
      </c>
      <c r="E66" s="208"/>
      <c r="F66" s="65"/>
      <c r="AD66" s="150">
        <f>AQ66</f>
        <v>0.62914145873747263</v>
      </c>
      <c r="AE66" s="134">
        <v>3.3331186158360337E-2</v>
      </c>
      <c r="AF66" s="134">
        <v>6.6969627354933725E-2</v>
      </c>
      <c r="AG66" s="134">
        <v>-8.3871504688916854E-2</v>
      </c>
      <c r="AH66" s="134">
        <v>-7.3779972329944876E-2</v>
      </c>
      <c r="AI66" s="134">
        <v>-4.0141531133371489E-2</v>
      </c>
      <c r="AJ66" s="134">
        <v>-3.34138428940568E-2</v>
      </c>
      <c r="AK66" s="134">
        <v>0.25917960054564848</v>
      </c>
      <c r="AL66" s="134">
        <v>0.25917960054564848</v>
      </c>
      <c r="AM66" s="134">
        <v>-1.6594622295770134E-2</v>
      </c>
      <c r="AN66" s="134">
        <v>-0.22746563617469162</v>
      </c>
      <c r="AO66" s="134">
        <v>4.1077547409350545E-3</v>
      </c>
      <c r="AP66" s="134">
        <v>0.11894931317953106</v>
      </c>
      <c r="AQ66" s="134">
        <v>0.62914145873747263</v>
      </c>
      <c r="AR66" s="134">
        <v>-4.9810659070608221E-3</v>
      </c>
      <c r="AS66" s="134">
        <v>0.10938963416128855</v>
      </c>
    </row>
    <row r="67" spans="1:45" ht="20.100000000000001" customHeight="1" x14ac:dyDescent="0.25">
      <c r="A67" s="22" t="s">
        <v>1</v>
      </c>
      <c r="B67" s="22">
        <f>((C75)/(B62-B63-1))^(1/2)</f>
        <v>3014.8030226943188</v>
      </c>
      <c r="F67" s="65"/>
      <c r="AD67" s="150">
        <f>AR67</f>
        <v>0.43070828841842257</v>
      </c>
      <c r="AE67" s="134">
        <v>-8.2964560782058383E-2</v>
      </c>
      <c r="AF67" s="134">
        <v>-0.15232781319349731</v>
      </c>
      <c r="AG67" s="134">
        <v>9.0586081859810541E-2</v>
      </c>
      <c r="AH67" s="134">
        <v>6.9777106136378775E-2</v>
      </c>
      <c r="AI67" s="134">
        <v>4.1385372493984995E-4</v>
      </c>
      <c r="AJ67" s="134">
        <v>-1.3458796757348068E-2</v>
      </c>
      <c r="AK67" s="134">
        <v>7.0547808940950585E-2</v>
      </c>
      <c r="AL67" s="134">
        <v>7.0547808940950585E-2</v>
      </c>
      <c r="AM67" s="134">
        <v>-4.8140422963067309E-2</v>
      </c>
      <c r="AN67" s="134">
        <v>0.27025959345426975</v>
      </c>
      <c r="AO67" s="134">
        <v>-0.13912610738649134</v>
      </c>
      <c r="AP67" s="134">
        <v>0.24328499529426617</v>
      </c>
      <c r="AQ67" s="134">
        <v>-4.9810659070606E-3</v>
      </c>
      <c r="AR67" s="134">
        <v>0.43070828841842257</v>
      </c>
      <c r="AS67" s="134">
        <v>0.19487323021953018</v>
      </c>
    </row>
    <row r="68" spans="1:45" ht="20.100000000000001" customHeight="1" x14ac:dyDescent="0.25">
      <c r="F68" s="65"/>
      <c r="AD68" s="150">
        <f>AS68</f>
        <v>0.61142213478976293</v>
      </c>
      <c r="AE68" s="134">
        <v>-0.25582886749441236</v>
      </c>
      <c r="AF68" s="134">
        <v>-0.13331448379728483</v>
      </c>
      <c r="AG68" s="134">
        <v>-5.9407961154754774E-2</v>
      </c>
      <c r="AH68" s="134">
        <v>-2.2653646045616593E-2</v>
      </c>
      <c r="AI68" s="134">
        <v>9.9860737651511045E-2</v>
      </c>
      <c r="AJ68" s="134">
        <v>0.12436361439093657</v>
      </c>
      <c r="AK68" s="134">
        <v>-2.4014916975584333E-2</v>
      </c>
      <c r="AL68" s="134">
        <v>-2.4014916975584333E-2</v>
      </c>
      <c r="AM68" s="134">
        <v>0.18562080623950039</v>
      </c>
      <c r="AN68" s="134">
        <v>-2.4689281929585971E-2</v>
      </c>
      <c r="AO68" s="134">
        <v>0.19543871630099019</v>
      </c>
      <c r="AP68" s="134">
        <v>2.2955200619297123E-2</v>
      </c>
      <c r="AQ68" s="134">
        <v>0.10938963416128811</v>
      </c>
      <c r="AR68" s="134">
        <v>0.19487323021952918</v>
      </c>
      <c r="AS68" s="134">
        <v>0.61142213478976293</v>
      </c>
    </row>
    <row r="71" spans="1:45" ht="20.100000000000001" customHeight="1" x14ac:dyDescent="0.25">
      <c r="A71" s="211" t="s">
        <v>14</v>
      </c>
      <c r="B71" s="211"/>
      <c r="C71" s="211"/>
      <c r="D71" s="211"/>
      <c r="E71" s="211"/>
      <c r="F71" s="211"/>
      <c r="G71" s="211"/>
      <c r="H71" s="211"/>
      <c r="I71" s="211"/>
    </row>
    <row r="72" spans="1:45" ht="20.100000000000001" customHeight="1" x14ac:dyDescent="0.25">
      <c r="G72" s="65"/>
    </row>
    <row r="73" spans="1:45" ht="20.100000000000001" customHeight="1" x14ac:dyDescent="0.25">
      <c r="A73" s="22"/>
      <c r="B73" s="32" t="s">
        <v>115</v>
      </c>
      <c r="C73" s="32" t="s">
        <v>164</v>
      </c>
      <c r="D73" s="32" t="s">
        <v>165</v>
      </c>
      <c r="E73" s="32" t="s">
        <v>166</v>
      </c>
      <c r="F73" s="32" t="s">
        <v>13</v>
      </c>
      <c r="G73" s="65"/>
    </row>
    <row r="74" spans="1:45" ht="20.100000000000001" customHeight="1" x14ac:dyDescent="0.25">
      <c r="A74" s="22" t="s">
        <v>2</v>
      </c>
      <c r="B74" s="21">
        <f>B63</f>
        <v>4</v>
      </c>
      <c r="C74" s="22">
        <f>D130</f>
        <v>317309109627.34058</v>
      </c>
      <c r="D74" s="22">
        <f>C74/B74</f>
        <v>79327277406.835144</v>
      </c>
      <c r="E74" s="62">
        <f>D74/D75</f>
        <v>8727.7975750702335</v>
      </c>
      <c r="F74" s="70">
        <f>_xlfn.F.DIST.RT(E74,B74,B75)</f>
        <v>1.1550543218021813E-17</v>
      </c>
      <c r="J74" s="213" t="str">
        <f>IF(F74&gt;0.05,"Atenção: esse resultado não pode ser superior a 5% (cinco por cento)","Nível de significância admitido")</f>
        <v>Nível de significância admitido</v>
      </c>
      <c r="K74" s="213"/>
      <c r="L74" s="213"/>
      <c r="W74" s="134" cm="1">
        <f t="array" ref="W74:AK77">TRANSPOSE(W46:Z60)</f>
        <v>-26.86666666666666</v>
      </c>
      <c r="X74" s="134">
        <v>-16.86666666666666</v>
      </c>
      <c r="Y74" s="134">
        <v>-22.86666666666666</v>
      </c>
      <c r="Z74" s="134">
        <v>-19.86666666666666</v>
      </c>
      <c r="AA74" s="134">
        <v>-9.86666666666666</v>
      </c>
      <c r="AB74" s="134">
        <v>-7.86666666666666</v>
      </c>
      <c r="AC74" s="134">
        <v>-9.86666666666666</v>
      </c>
      <c r="AD74" s="134">
        <v>-9.86666666666666</v>
      </c>
      <c r="AE74" s="134">
        <v>-2.86666666666666</v>
      </c>
      <c r="AF74" s="134">
        <v>1.13333333333334</v>
      </c>
      <c r="AG74" s="134">
        <v>31.13333333333334</v>
      </c>
      <c r="AH74" s="134">
        <v>15.13333333333334</v>
      </c>
      <c r="AI74" s="134">
        <v>11.13333333333334</v>
      </c>
      <c r="AJ74" s="134">
        <v>17.13333333333334</v>
      </c>
      <c r="AK74" s="134">
        <v>51.13333333333334</v>
      </c>
    </row>
    <row r="75" spans="1:45" ht="20.100000000000001" customHeight="1" x14ac:dyDescent="0.25">
      <c r="A75" s="23" t="s">
        <v>3</v>
      </c>
      <c r="B75" s="24">
        <f>B62-B63-1</f>
        <v>10</v>
      </c>
      <c r="C75" s="23">
        <f>D150</f>
        <v>90890372.656468019</v>
      </c>
      <c r="D75" s="23">
        <f>C75/B75</f>
        <v>9089037.2656468023</v>
      </c>
      <c r="E75" s="28"/>
      <c r="F75" s="28"/>
      <c r="W75" s="134">
        <v>-0.33333333333333348</v>
      </c>
      <c r="X75" s="134">
        <v>-0.33333333333333348</v>
      </c>
      <c r="Y75" s="134">
        <v>-0.33333333333333348</v>
      </c>
      <c r="Z75" s="134">
        <v>-0.33333333333333348</v>
      </c>
      <c r="AA75" s="134">
        <v>-0.33333333333333348</v>
      </c>
      <c r="AB75" s="134">
        <v>-0.33333333333333348</v>
      </c>
      <c r="AC75" s="134">
        <v>-0.33333333333333348</v>
      </c>
      <c r="AD75" s="134">
        <v>-0.33333333333333348</v>
      </c>
      <c r="AE75" s="134">
        <v>-0.33333333333333348</v>
      </c>
      <c r="AF75" s="134">
        <v>0.66666666666666652</v>
      </c>
      <c r="AG75" s="134">
        <v>0.66666666666666652</v>
      </c>
      <c r="AH75" s="134">
        <v>0.66666666666666652</v>
      </c>
      <c r="AI75" s="134">
        <v>-0.33333333333333348</v>
      </c>
      <c r="AJ75" s="134">
        <v>0.66666666666666652</v>
      </c>
      <c r="AK75" s="134">
        <v>0.66666666666666652</v>
      </c>
      <c r="AM75" s="151"/>
      <c r="AN75" s="151"/>
    </row>
    <row r="76" spans="1:45" ht="20.100000000000001" customHeight="1" x14ac:dyDescent="0.25">
      <c r="A76" s="23" t="s">
        <v>4</v>
      </c>
      <c r="B76" s="24">
        <f>B74+B75</f>
        <v>14</v>
      </c>
      <c r="C76" s="23">
        <f>D170</f>
        <v>317400000000</v>
      </c>
      <c r="W76" s="134">
        <v>-0.46666666666666656</v>
      </c>
      <c r="X76" s="134">
        <v>-0.46666666666666656</v>
      </c>
      <c r="Y76" s="134">
        <v>-0.46666666666666656</v>
      </c>
      <c r="Z76" s="134">
        <v>-0.46666666666666656</v>
      </c>
      <c r="AA76" s="134">
        <v>-0.46666666666666656</v>
      </c>
      <c r="AB76" s="134">
        <v>-0.46666666666666656</v>
      </c>
      <c r="AC76" s="134">
        <v>0.53333333333333344</v>
      </c>
      <c r="AD76" s="134">
        <v>0.53333333333333344</v>
      </c>
      <c r="AE76" s="134">
        <v>-0.46666666666666656</v>
      </c>
      <c r="AF76" s="134">
        <v>-0.46666666666666656</v>
      </c>
      <c r="AG76" s="134">
        <v>-0.46666666666666656</v>
      </c>
      <c r="AH76" s="134">
        <v>0.53333333333333344</v>
      </c>
      <c r="AI76" s="134">
        <v>1.5333333333333334</v>
      </c>
      <c r="AJ76" s="134">
        <v>0.53333333333333344</v>
      </c>
      <c r="AK76" s="134">
        <v>0.53333333333333344</v>
      </c>
      <c r="AM76" s="151"/>
      <c r="AN76" s="151"/>
    </row>
    <row r="77" spans="1:45" ht="20.100000000000001" customHeight="1" x14ac:dyDescent="0.25">
      <c r="N77" s="152"/>
      <c r="O77" s="152"/>
      <c r="P77" s="152"/>
      <c r="Q77" s="152"/>
      <c r="R77" s="152"/>
      <c r="S77" s="152"/>
      <c r="T77" s="152"/>
      <c r="U77" s="152"/>
      <c r="V77" s="152"/>
      <c r="W77" s="152">
        <v>-0.93333333333333335</v>
      </c>
      <c r="X77" s="152">
        <v>-0.93333333333333335</v>
      </c>
      <c r="Y77" s="152">
        <v>6.6666666666666652E-2</v>
      </c>
      <c r="Z77" s="152">
        <v>6.6666666666666652E-2</v>
      </c>
      <c r="AA77" s="152">
        <v>6.6666666666666652E-2</v>
      </c>
      <c r="AB77" s="152">
        <v>6.6666666666666652E-2</v>
      </c>
      <c r="AC77" s="152">
        <v>6.6666666666666652E-2</v>
      </c>
      <c r="AD77" s="152">
        <v>6.6666666666666652E-2</v>
      </c>
      <c r="AE77" s="152">
        <v>6.6666666666666652E-2</v>
      </c>
      <c r="AF77" s="152">
        <v>6.6666666666666652E-2</v>
      </c>
      <c r="AG77" s="134">
        <v>-0.93333333333333335</v>
      </c>
      <c r="AH77" s="134">
        <v>6.6666666666666652E-2</v>
      </c>
      <c r="AI77" s="134">
        <v>6.6666666666666652E-2</v>
      </c>
      <c r="AJ77" s="134">
        <v>1.0666666666666667</v>
      </c>
      <c r="AK77" s="134">
        <v>1.0666666666666667</v>
      </c>
    </row>
    <row r="78" spans="1:45" ht="20.100000000000001" customHeight="1" x14ac:dyDescent="0.25">
      <c r="A78" s="32"/>
      <c r="B78" s="221" t="s">
        <v>15</v>
      </c>
      <c r="C78" s="221"/>
      <c r="D78" s="32" t="s">
        <v>1</v>
      </c>
      <c r="E78" s="32" t="s">
        <v>12</v>
      </c>
      <c r="F78" s="32" t="s">
        <v>13</v>
      </c>
    </row>
    <row r="79" spans="1:45" ht="20.100000000000001" customHeight="1" x14ac:dyDescent="0.25">
      <c r="A79" s="16" t="s">
        <v>104</v>
      </c>
      <c r="B79" s="1" t="s">
        <v>5</v>
      </c>
      <c r="C79" s="1">
        <f>AL34</f>
        <v>52215.58814830333</v>
      </c>
      <c r="D79" s="1">
        <f>$B$67*(AL20^(1/2))</f>
        <v>4304.9935388403765</v>
      </c>
      <c r="E79" s="19">
        <f>C79/D79</f>
        <v>12.129074684364912</v>
      </c>
      <c r="F79" s="4">
        <f>_xlfn.T.DIST.2T(ABS(E79),$B$62-$B$63-1)</f>
        <v>2.64160891993466E-7</v>
      </c>
      <c r="J79" s="213" t="str">
        <f>IF(F79&gt;0.3,"Atenção: esse resultado não pode ser superior a 30% (trinta por cento)","Nível de significância admitido")</f>
        <v>Nível de significância admitido</v>
      </c>
      <c r="K79" s="213"/>
      <c r="L79" s="213"/>
    </row>
    <row r="80" spans="1:45" ht="20.100000000000001" customHeight="1" x14ac:dyDescent="0.25">
      <c r="A80" s="29" t="s">
        <v>385</v>
      </c>
      <c r="B80" s="23" t="str">
        <f>B10</f>
        <v>Área privativa</v>
      </c>
      <c r="C80" s="23">
        <f>AL35</f>
        <v>4594.3292918939769</v>
      </c>
      <c r="D80" s="23">
        <f>$B$67*(AM21^(1/2))</f>
        <v>71.619562416221953</v>
      </c>
      <c r="E80" s="30">
        <f t="shared" ref="E80:E83" si="25">C80/D80</f>
        <v>64.149083531029135</v>
      </c>
      <c r="F80" s="27">
        <f>_xlfn.T.DIST.2T(ABS(E80),$B$62-$B$63-1)</f>
        <v>2.0623611674926628E-14</v>
      </c>
      <c r="J80" s="213" t="str">
        <f>IF(F80&gt;0.3,"Atenção: esse resultado não pode ser superior a 30% (trinta por cento)","Nível de significância admitido")</f>
        <v>Nível de significância admitido</v>
      </c>
      <c r="K80" s="213"/>
      <c r="L80" s="213"/>
    </row>
    <row r="81" spans="1:47" ht="20.100000000000001" customHeight="1" x14ac:dyDescent="0.25">
      <c r="A81" s="29" t="s">
        <v>386</v>
      </c>
      <c r="B81" s="23" t="str">
        <f>C10</f>
        <v>Total de quartos</v>
      </c>
      <c r="C81" s="23">
        <f>AL36</f>
        <v>41300.754798509646</v>
      </c>
      <c r="D81" s="23">
        <f>$B$67*(AN22^(1/2))</f>
        <v>2857.3540918267299</v>
      </c>
      <c r="E81" s="30">
        <f t="shared" si="25"/>
        <v>14.454195549878712</v>
      </c>
      <c r="F81" s="27">
        <f>_xlfn.T.DIST.2T(ABS(E81),$B$62-$B$63-1)</f>
        <v>4.9896533914770351E-8</v>
      </c>
      <c r="J81" s="213" t="str">
        <f>IF(F81&gt;0.3,"Atenção: esse resultado não pode ser superior a 30% (trinta por cento)","Nível de significância admitido")</f>
        <v>Nível de significância admitido</v>
      </c>
      <c r="K81" s="213"/>
      <c r="L81" s="213"/>
    </row>
    <row r="82" spans="1:47" ht="20.100000000000001" customHeight="1" x14ac:dyDescent="0.25">
      <c r="A82" s="29" t="s">
        <v>387</v>
      </c>
      <c r="B82" s="23" t="str">
        <f>D10</f>
        <v>Suítes</v>
      </c>
      <c r="C82" s="23">
        <f>AL37</f>
        <v>55768.448270849884</v>
      </c>
      <c r="D82" s="23">
        <f>$B$67*(AO23^(1/2))</f>
        <v>1595.0498857893467</v>
      </c>
      <c r="E82" s="30">
        <f t="shared" si="25"/>
        <v>34.963450841069836</v>
      </c>
      <c r="F82" s="27">
        <f>_xlfn.T.DIST.2T(ABS(E82),$B$62-$B$63-1)</f>
        <v>8.6844042320592075E-12</v>
      </c>
      <c r="J82" s="213" t="str">
        <f>IF(F82&gt;0.3,"Atenção: esse resultado não pode ser superior a 30% (trinta por cento)","Nível de significância admitido")</f>
        <v>Nível de significância admitido</v>
      </c>
      <c r="K82" s="213"/>
      <c r="L82" s="213"/>
      <c r="W82" s="134" cm="1">
        <f t="array" ref="W82:Z96">MMULT(W46:Z60,W34:Z37)</f>
        <v>-7.1179420410969238E-2</v>
      </c>
      <c r="X82" s="134">
        <v>1.8642160749679508</v>
      </c>
      <c r="Y82" s="134">
        <v>0.71970302859980162</v>
      </c>
      <c r="Z82" s="134">
        <v>-2.3455769810681906</v>
      </c>
    </row>
    <row r="83" spans="1:47" ht="20.100000000000001" customHeight="1" x14ac:dyDescent="0.25">
      <c r="A83" s="29" t="s">
        <v>388</v>
      </c>
      <c r="B83" s="23" t="str">
        <f>E10</f>
        <v>Vagas na garagem</v>
      </c>
      <c r="C83" s="23">
        <f>AL38</f>
        <v>47805.822796497494</v>
      </c>
      <c r="D83" s="23">
        <f>$B$67*(AP24^(1/2))</f>
        <v>1615.8847266468972</v>
      </c>
      <c r="E83" s="30">
        <f t="shared" si="25"/>
        <v>29.584921503465644</v>
      </c>
      <c r="F83" s="27">
        <f>_xlfn.T.DIST.2T(ABS(E83),$B$62-$B$63-1)</f>
        <v>4.5475969630536756E-11</v>
      </c>
      <c r="J83" s="213" t="str">
        <f>IF(F83&gt;0.3,"Atenção: esse resultado não pode ser superior a 30% (trinta por cento)","Nível de significância admitido")</f>
        <v>Nível de significância admitido</v>
      </c>
      <c r="K83" s="213"/>
      <c r="L83" s="213"/>
      <c r="W83" s="134">
        <v>7.8290179866758874E-3</v>
      </c>
      <c r="X83" s="134">
        <v>-0.62885928574320082</v>
      </c>
      <c r="Y83" s="134">
        <v>-7.9160070754166201E-2</v>
      </c>
      <c r="Z83" s="134">
        <v>-2.5674390606090522</v>
      </c>
    </row>
    <row r="84" spans="1:47" ht="20.100000000000001" customHeight="1" x14ac:dyDescent="0.25">
      <c r="G84" s="16"/>
      <c r="H84" s="16"/>
      <c r="I84" s="16"/>
      <c r="W84" s="134">
        <v>-6.1762253005997324E-2</v>
      </c>
      <c r="X84" s="134">
        <v>0.29433436530742424</v>
      </c>
      <c r="Y84" s="134">
        <v>-0.93107055293936059</v>
      </c>
      <c r="Z84" s="134">
        <v>1.5875748114713881</v>
      </c>
    </row>
    <row r="85" spans="1:47" ht="20.100000000000001" customHeight="1" x14ac:dyDescent="0.25">
      <c r="A85" s="1" t="s">
        <v>89</v>
      </c>
      <c r="B85" s="236" t="str">
        <f>CONCATENATE("Valor previsto = ",TEXT(C79,"#.###,00")," + ",TEXT(C80,"#.###,00")," · [",B80,"] + ",TEXT(C81,"#.###,00")," · [",B81,"] + ",TEXT(C82,"#.###,00")," . [",B82,"] + ",TEXT(C83,"#.###,00")," . [",B83,"]")</f>
        <v>Valor previsto = 52.215,59 + 4.594,33 · [Área privativa] + 41.300,75 · [Total de quartos] + 55.768,45 . [Suítes] + 47.805,82 . [Vagas na garagem]</v>
      </c>
      <c r="C85" s="236"/>
      <c r="D85" s="236"/>
      <c r="E85" s="236"/>
      <c r="F85" s="236"/>
      <c r="G85" s="236"/>
      <c r="H85" s="236"/>
      <c r="I85" s="236"/>
      <c r="W85" s="134">
        <v>-3.80597214867038E-2</v>
      </c>
      <c r="X85" s="134">
        <v>-0.4535882429059212</v>
      </c>
      <c r="Y85" s="134">
        <v>-1.170729482745551</v>
      </c>
      <c r="Z85" s="134">
        <v>1.5210161876091295</v>
      </c>
    </row>
    <row r="86" spans="1:47" ht="20.100000000000001" customHeight="1" x14ac:dyDescent="0.25">
      <c r="W86" s="134">
        <v>4.0948716910941325E-2</v>
      </c>
      <c r="X86" s="134">
        <v>-2.9466636036170728</v>
      </c>
      <c r="Y86" s="134">
        <v>-1.9695925820995182</v>
      </c>
      <c r="Z86" s="134">
        <v>1.299154108068268</v>
      </c>
    </row>
    <row r="87" spans="1:47" ht="20.100000000000001" customHeight="1" x14ac:dyDescent="0.25">
      <c r="A87" s="213" t="s">
        <v>389</v>
      </c>
      <c r="B87" s="213"/>
      <c r="C87" s="213"/>
      <c r="D87" s="213"/>
      <c r="E87" s="213"/>
      <c r="F87" s="213"/>
      <c r="W87" s="134">
        <v>5.6750404590470357E-2</v>
      </c>
      <c r="X87" s="134">
        <v>-3.4452786757593032</v>
      </c>
      <c r="Y87" s="134">
        <v>-2.129365201970312</v>
      </c>
      <c r="Z87" s="134">
        <v>1.2547816921600958</v>
      </c>
    </row>
    <row r="88" spans="1:47" ht="20.100000000000001" customHeight="1" x14ac:dyDescent="0.25">
      <c r="A88" s="2"/>
      <c r="B88" s="2"/>
      <c r="C88" s="2"/>
      <c r="D88" s="2"/>
      <c r="E88" s="2"/>
      <c r="F88" s="2"/>
      <c r="J88" s="34"/>
      <c r="W88" s="134">
        <v>-3.8937593024455396E-2</v>
      </c>
      <c r="X88" s="134">
        <v>-0.42588740556468635</v>
      </c>
      <c r="Y88" s="134">
        <v>1.9492578850250497</v>
      </c>
      <c r="Z88" s="134">
        <v>-3.2074233729307122E-2</v>
      </c>
    </row>
    <row r="89" spans="1:47" s="153" customFormat="1" ht="20.100000000000001" customHeight="1" x14ac:dyDescent="0.25">
      <c r="A89" s="32" t="s">
        <v>385</v>
      </c>
      <c r="B89" s="33" t="str">
        <f>B10</f>
        <v>Área privativa</v>
      </c>
      <c r="C89" s="33" t="s">
        <v>384</v>
      </c>
      <c r="D89" s="33">
        <f>C80</f>
        <v>4594.3292918939769</v>
      </c>
      <c r="E89" s="2"/>
      <c r="F89" s="2"/>
      <c r="G89" s="1"/>
      <c r="H89" s="1"/>
      <c r="I89" s="1"/>
      <c r="J89" s="1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>
        <v>-3.8937593024455396E-2</v>
      </c>
      <c r="X89" s="134">
        <v>-0.42588740556468635</v>
      </c>
      <c r="Y89" s="134">
        <v>1.9492578850250497</v>
      </c>
      <c r="Z89" s="134">
        <v>-3.2074233729307122E-2</v>
      </c>
      <c r="AA89" s="134"/>
      <c r="AB89" s="134"/>
      <c r="AC89" s="134"/>
      <c r="AD89" s="134"/>
      <c r="AE89" s="134"/>
      <c r="AF89" s="134"/>
      <c r="AN89" s="134"/>
      <c r="AO89" s="134"/>
      <c r="AP89" s="134"/>
      <c r="AQ89" s="134"/>
      <c r="AR89" s="134"/>
      <c r="AS89" s="134"/>
    </row>
    <row r="90" spans="1:47" s="153" customFormat="1" ht="20.100000000000001" customHeight="1" x14ac:dyDescent="0.25">
      <c r="A90" s="32" t="s">
        <v>386</v>
      </c>
      <c r="B90" s="130" t="str">
        <f>C10</f>
        <v>Total de quartos</v>
      </c>
      <c r="C90" s="130" t="s">
        <v>384</v>
      </c>
      <c r="D90" s="130">
        <f t="shared" ref="D90:D92" si="26">C81</f>
        <v>41300.754798509646</v>
      </c>
      <c r="E90" s="2"/>
      <c r="F90" s="2"/>
      <c r="G90" s="1"/>
      <c r="H90" s="1"/>
      <c r="I90" s="1"/>
      <c r="J90" s="1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>
        <v>9.625462378929292E-2</v>
      </c>
      <c r="X90" s="134">
        <v>-4.6918163561148791</v>
      </c>
      <c r="Y90" s="134">
        <v>-2.5287967516472958</v>
      </c>
      <c r="Z90" s="134">
        <v>1.143850652389665</v>
      </c>
      <c r="AA90" s="134"/>
      <c r="AB90" s="134"/>
      <c r="AC90" s="134"/>
      <c r="AD90" s="134"/>
      <c r="AE90" s="134"/>
      <c r="AF90" s="134"/>
      <c r="AN90" s="134"/>
      <c r="AO90" s="134"/>
      <c r="AP90" s="134"/>
      <c r="AQ90" s="134"/>
      <c r="AR90" s="134"/>
      <c r="AS90" s="134"/>
    </row>
    <row r="91" spans="1:47" s="153" customFormat="1" ht="20.100000000000001" customHeight="1" x14ac:dyDescent="0.25">
      <c r="A91" s="29" t="s">
        <v>387</v>
      </c>
      <c r="B91" s="130" t="str">
        <f>D10</f>
        <v>Suítes</v>
      </c>
      <c r="C91" s="130" t="s">
        <v>384</v>
      </c>
      <c r="D91" s="130">
        <f t="shared" si="26"/>
        <v>55768.448270849884</v>
      </c>
      <c r="E91" s="2"/>
      <c r="F91" s="2"/>
      <c r="G91" s="1"/>
      <c r="H91" s="1"/>
      <c r="I91" s="1"/>
      <c r="J91" s="2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>
        <v>-0.12144953692276415</v>
      </c>
      <c r="X91" s="134">
        <v>6.8868303878083239</v>
      </c>
      <c r="Y91" s="134">
        <v>-0.32756579333649516</v>
      </c>
      <c r="Z91" s="134">
        <v>0.48245425519725521</v>
      </c>
      <c r="AA91" s="134"/>
      <c r="AB91" s="134"/>
      <c r="AC91" s="134"/>
      <c r="AD91" s="134"/>
      <c r="AE91" s="134"/>
      <c r="AF91" s="134"/>
      <c r="AN91" s="134"/>
      <c r="AO91" s="134"/>
      <c r="AP91" s="134"/>
      <c r="AQ91" s="134"/>
      <c r="AR91" s="134"/>
      <c r="AS91" s="134"/>
    </row>
    <row r="92" spans="1:47" s="153" customFormat="1" ht="20.100000000000001" customHeight="1" x14ac:dyDescent="0.25">
      <c r="A92" s="29" t="s">
        <v>388</v>
      </c>
      <c r="B92" s="130" t="str">
        <f>E10</f>
        <v>Vagas na garagem</v>
      </c>
      <c r="C92" s="130" t="s">
        <v>384</v>
      </c>
      <c r="D92" s="130">
        <f t="shared" si="26"/>
        <v>47805.822796497494</v>
      </c>
      <c r="E92" s="2"/>
      <c r="F92" s="2"/>
      <c r="G92" s="1"/>
      <c r="H92" s="1"/>
      <c r="I92" s="1"/>
      <c r="J92" s="2"/>
      <c r="N92" s="134"/>
      <c r="O92" s="134"/>
      <c r="P92" s="134"/>
      <c r="Q92" s="134"/>
      <c r="R92" s="134"/>
      <c r="S92" s="134"/>
      <c r="T92" s="134"/>
      <c r="U92" s="134"/>
      <c r="V92" s="134"/>
      <c r="W92" s="134">
        <v>0.13776198622425734</v>
      </c>
      <c r="X92" s="134">
        <v>-1.9744128949064854E-2</v>
      </c>
      <c r="Y92" s="134">
        <v>-1.3929267496008222</v>
      </c>
      <c r="Z92" s="134">
        <v>-4.2050286077812524</v>
      </c>
      <c r="AA92" s="134"/>
      <c r="AB92" s="134"/>
      <c r="AC92" s="134"/>
      <c r="AD92" s="134"/>
      <c r="AE92" s="134"/>
      <c r="AF92" s="134"/>
      <c r="AN92" s="134"/>
      <c r="AO92" s="134"/>
      <c r="AP92" s="134"/>
      <c r="AQ92" s="134"/>
      <c r="AR92" s="134"/>
      <c r="AS92" s="134"/>
    </row>
    <row r="93" spans="1:47" s="153" customFormat="1" ht="20.100000000000001" customHeight="1" x14ac:dyDescent="0.25">
      <c r="A93" s="2"/>
      <c r="B93" s="2"/>
      <c r="C93" s="2"/>
      <c r="D93" s="2"/>
      <c r="E93" s="2"/>
      <c r="F93" s="2"/>
      <c r="G93" s="14"/>
      <c r="H93" s="14"/>
      <c r="I93" s="13"/>
      <c r="J93" s="2"/>
      <c r="W93" s="153">
        <v>-9.0724033101457713E-2</v>
      </c>
      <c r="X93" s="153">
        <v>5.9173010808650979</v>
      </c>
      <c r="Y93" s="153">
        <v>2.472876334692518</v>
      </c>
      <c r="Z93" s="153">
        <v>-1.159380997957526</v>
      </c>
      <c r="AN93" s="134"/>
      <c r="AO93" s="134"/>
      <c r="AP93" s="134"/>
      <c r="AQ93" s="134"/>
      <c r="AR93" s="134"/>
      <c r="AS93" s="134"/>
    </row>
    <row r="94" spans="1:47" s="153" customFormat="1" ht="20.100000000000001" customHeight="1" x14ac:dyDescent="0.25">
      <c r="A94" s="199" t="s">
        <v>90</v>
      </c>
      <c r="B94" s="199"/>
      <c r="C94" s="199"/>
      <c r="D94" s="199"/>
      <c r="E94" s="199"/>
      <c r="F94" s="199"/>
      <c r="G94" s="14"/>
      <c r="H94" s="14"/>
      <c r="I94" s="13"/>
      <c r="J94" s="2"/>
      <c r="W94" s="153">
        <v>4.7093817675202661E-2</v>
      </c>
      <c r="X94" s="153">
        <v>-3.1405694650057185</v>
      </c>
      <c r="Y94" s="153">
        <v>4.1904958435062847</v>
      </c>
      <c r="Z94" s="153">
        <v>-1.8292129425626913</v>
      </c>
      <c r="AN94" s="134"/>
      <c r="AO94" s="134"/>
      <c r="AP94" s="134"/>
      <c r="AQ94" s="134"/>
      <c r="AR94" s="134"/>
      <c r="AS94" s="134"/>
    </row>
    <row r="95" spans="1:47" s="153" customFormat="1" ht="20.100000000000001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2"/>
      <c r="W95" s="153">
        <v>-9.7108553376014817E-2</v>
      </c>
      <c r="X95" s="153">
        <v>4.8460344433468014</v>
      </c>
      <c r="Y95" s="153">
        <v>0.98187537302415007</v>
      </c>
      <c r="Z95" s="153">
        <v>2.8181432104902253</v>
      </c>
      <c r="AN95" s="134"/>
      <c r="AO95" s="134"/>
      <c r="AP95" s="134"/>
      <c r="AQ95" s="134"/>
      <c r="AR95" s="134"/>
      <c r="AS95" s="134"/>
      <c r="AU95" s="154"/>
    </row>
    <row r="96" spans="1:47" s="153" customFormat="1" ht="20.100000000000001" customHeight="1" x14ac:dyDescent="0.25">
      <c r="A96" s="210" t="s">
        <v>132</v>
      </c>
      <c r="B96" s="210"/>
      <c r="C96" s="210"/>
      <c r="D96" s="210"/>
      <c r="E96" s="210"/>
      <c r="F96" s="210"/>
      <c r="G96" s="210"/>
      <c r="H96" s="210"/>
      <c r="I96" s="210"/>
      <c r="J96" s="1"/>
      <c r="K96" s="134"/>
      <c r="L96" s="134"/>
      <c r="W96" s="153">
        <v>0.17152013717597858</v>
      </c>
      <c r="X96" s="153">
        <v>-3.6304217830711134</v>
      </c>
      <c r="Y96" s="153">
        <v>-1.7342591647793395</v>
      </c>
      <c r="Z96" s="153">
        <v>2.0638121400512963</v>
      </c>
      <c r="AN96" s="134"/>
      <c r="AO96" s="134"/>
      <c r="AP96" s="134"/>
      <c r="AQ96" s="134"/>
      <c r="AR96" s="134"/>
      <c r="AS96" s="134"/>
      <c r="AU96" s="154"/>
    </row>
    <row r="97" spans="1:53" s="153" customFormat="1" ht="20.100000000000001" customHeight="1" x14ac:dyDescent="0.25">
      <c r="A97" s="210"/>
      <c r="B97" s="210"/>
      <c r="C97" s="210"/>
      <c r="D97" s="210"/>
      <c r="E97" s="210"/>
      <c r="F97" s="210"/>
      <c r="G97" s="210"/>
      <c r="H97" s="210"/>
      <c r="I97" s="210"/>
      <c r="J97" s="38"/>
      <c r="K97" s="134"/>
      <c r="L97" s="134"/>
      <c r="AN97" s="134"/>
      <c r="AO97" s="134"/>
      <c r="AP97" s="134"/>
      <c r="AQ97" s="134"/>
      <c r="AR97" s="134"/>
      <c r="AS97" s="134"/>
      <c r="AU97" s="154"/>
    </row>
    <row r="98" spans="1:53" s="153" customFormat="1" ht="20.100000000000001" customHeight="1" x14ac:dyDescent="0.25">
      <c r="A98" s="210"/>
      <c r="B98" s="210"/>
      <c r="C98" s="210"/>
      <c r="D98" s="210"/>
      <c r="E98" s="210"/>
      <c r="F98" s="210"/>
      <c r="G98" s="210"/>
      <c r="H98" s="210"/>
      <c r="I98" s="210"/>
      <c r="J98" s="1"/>
      <c r="K98" s="134"/>
      <c r="L98" s="134"/>
      <c r="V98" s="153">
        <f>W98</f>
        <v>3.1442921723691262</v>
      </c>
      <c r="W98" s="153" cm="1">
        <f t="array" ref="W98:AK112">MMULT(_xlfn.ANCHORARRAY(W82),_xlfn.ANCHORARRAY(W74))</f>
        <v>3.1442921723691262</v>
      </c>
      <c r="X98" s="153">
        <v>2.4324979682594341</v>
      </c>
      <c r="Y98" s="153">
        <v>0.51399750965705893</v>
      </c>
      <c r="Z98" s="153">
        <v>0.30045924842415106</v>
      </c>
      <c r="AA98" s="153">
        <v>-0.41133495568554124</v>
      </c>
      <c r="AB98" s="153">
        <v>-0.55369379650747974</v>
      </c>
      <c r="AC98" s="153">
        <v>0.30836807291426038</v>
      </c>
      <c r="AD98" s="153">
        <v>0.30836807291426038</v>
      </c>
      <c r="AE98" s="153">
        <v>-0.90959089856232589</v>
      </c>
      <c r="AF98" s="153">
        <v>0.66990749476174793</v>
      </c>
      <c r="AG98" s="153">
        <v>0.88010186350086128</v>
      </c>
      <c r="AH98" s="153">
        <v>0.39309863760798025</v>
      </c>
      <c r="AI98" s="153">
        <v>-0.46669672711629195</v>
      </c>
      <c r="AJ98" s="153">
        <v>-2.0948371842821487</v>
      </c>
      <c r="AK98" s="153">
        <v>-4.5149374782551028</v>
      </c>
      <c r="AN98" s="134"/>
      <c r="AO98" s="134"/>
      <c r="AP98" s="134"/>
      <c r="AQ98" s="134"/>
      <c r="AR98" s="134"/>
      <c r="AS98" s="134"/>
      <c r="AU98" s="154"/>
    </row>
    <row r="99" spans="1:53" ht="20.100000000000001" customHeight="1" x14ac:dyDescent="0.25">
      <c r="A99" s="210"/>
      <c r="B99" s="210"/>
      <c r="C99" s="210"/>
      <c r="D99" s="210"/>
      <c r="E99" s="210"/>
      <c r="F99" s="210"/>
      <c r="G99" s="210"/>
      <c r="H99" s="210"/>
      <c r="I99" s="210"/>
      <c r="P99" s="153"/>
      <c r="Q99" s="153"/>
      <c r="R99" s="153"/>
      <c r="S99" s="153"/>
      <c r="T99" s="153"/>
      <c r="U99" s="153"/>
      <c r="V99" s="153">
        <f>X99</f>
        <v>2.5107881481261933</v>
      </c>
      <c r="W99" s="134">
        <v>2.4324979682594345</v>
      </c>
      <c r="X99" s="134">
        <v>2.5107881481261933</v>
      </c>
      <c r="Y99" s="134">
        <v>-0.10362502040291408</v>
      </c>
      <c r="Z99" s="134">
        <v>-8.0137966442886399E-2</v>
      </c>
      <c r="AA99" s="134">
        <v>-1.8477865761275247E-3</v>
      </c>
      <c r="AB99" s="134">
        <v>1.381024939722425E-2</v>
      </c>
      <c r="AC99" s="134">
        <v>-8.1007857330293725E-2</v>
      </c>
      <c r="AD99" s="134">
        <v>-8.1007857330293725E-2</v>
      </c>
      <c r="AE99" s="134">
        <v>5.2955339330603673E-2</v>
      </c>
      <c r="AF99" s="134">
        <v>-0.54458787446589363</v>
      </c>
      <c r="AG99" s="134">
        <v>2.2577217257434352</v>
      </c>
      <c r="AH99" s="134">
        <v>-0.51414169340659743</v>
      </c>
      <c r="AI99" s="134">
        <v>4.2414496357337239E-3</v>
      </c>
      <c r="AJ99" s="134">
        <v>-3.0659227180422981</v>
      </c>
      <c r="AK99" s="134">
        <v>-2.7997361064953177</v>
      </c>
      <c r="AT99" s="153"/>
      <c r="AU99" s="154"/>
      <c r="AV99" s="153"/>
      <c r="AW99" s="153"/>
    </row>
    <row r="100" spans="1:53" ht="20.100000000000001" customHeight="1" x14ac:dyDescent="0.25">
      <c r="P100" s="153"/>
      <c r="Q100" s="153"/>
      <c r="R100" s="153"/>
      <c r="S100" s="153"/>
      <c r="T100" s="153"/>
      <c r="U100" s="153"/>
      <c r="V100" s="153">
        <f>Y100</f>
        <v>1.8545233091044575</v>
      </c>
      <c r="W100" s="134">
        <v>0.51399750965705859</v>
      </c>
      <c r="X100" s="134">
        <v>-0.10362502040291455</v>
      </c>
      <c r="Y100" s="134">
        <v>1.8545233091044575</v>
      </c>
      <c r="Z100" s="134">
        <v>1.6692365500864654</v>
      </c>
      <c r="AA100" s="134">
        <v>1.0516140200264923</v>
      </c>
      <c r="AB100" s="134">
        <v>0.92808951401449769</v>
      </c>
      <c r="AC100" s="134">
        <v>0.12054346708713187</v>
      </c>
      <c r="AD100" s="134">
        <v>0.12054346708713187</v>
      </c>
      <c r="AE100" s="134">
        <v>0.61927824898451111</v>
      </c>
      <c r="AF100" s="134">
        <v>0.66656360226794609</v>
      </c>
      <c r="AG100" s="134">
        <v>-2.773878799383362</v>
      </c>
      <c r="AH100" s="134">
        <v>-1.129178492755377</v>
      </c>
      <c r="AI100" s="134">
        <v>-2.1075343989781725</v>
      </c>
      <c r="AJ100" s="134">
        <v>0.33487181270401623</v>
      </c>
      <c r="AK100" s="134">
        <v>-1.7650447894998929</v>
      </c>
      <c r="AT100" s="153"/>
      <c r="AU100" s="154"/>
      <c r="AV100" s="153"/>
      <c r="AW100" s="153"/>
    </row>
    <row r="101" spans="1:53" ht="20.100000000000001" customHeight="1" x14ac:dyDescent="0.25">
      <c r="A101" s="237" t="s">
        <v>49</v>
      </c>
      <c r="B101" s="238" t="s">
        <v>0</v>
      </c>
      <c r="C101" s="238" t="s">
        <v>33</v>
      </c>
      <c r="D101" s="240" t="s">
        <v>50</v>
      </c>
      <c r="E101" s="241"/>
      <c r="F101" s="242"/>
      <c r="P101" s="153"/>
      <c r="Q101" s="153"/>
      <c r="R101" s="153"/>
      <c r="S101" s="153"/>
      <c r="T101" s="153"/>
      <c r="U101" s="153"/>
      <c r="V101" s="153">
        <f>Z101</f>
        <v>1.5550573856263548</v>
      </c>
      <c r="W101" s="134">
        <v>0.30045924842415173</v>
      </c>
      <c r="X101" s="134">
        <v>-8.0137966442886288E-2</v>
      </c>
      <c r="Y101" s="134">
        <v>1.6692365500864661</v>
      </c>
      <c r="Z101" s="134">
        <v>1.5550573856263548</v>
      </c>
      <c r="AA101" s="134">
        <v>1.1744601707593165</v>
      </c>
      <c r="AB101" s="134">
        <v>1.0983407277859092</v>
      </c>
      <c r="AC101" s="134">
        <v>3.7306880137656651E-3</v>
      </c>
      <c r="AD101" s="134">
        <v>3.7306880137656651E-3</v>
      </c>
      <c r="AE101" s="134">
        <v>0.90804212035239007</v>
      </c>
      <c r="AF101" s="134">
        <v>0.3022149914996537</v>
      </c>
      <c r="AG101" s="134">
        <v>-2.3605928407105896</v>
      </c>
      <c r="AH101" s="134">
        <v>-1.4013505920597507</v>
      </c>
      <c r="AI101" s="134">
        <v>-1.9662529459525653</v>
      </c>
      <c r="AJ101" s="134">
        <v>4.3546152575971275E-2</v>
      </c>
      <c r="AK101" s="134">
        <v>-1.2504843779719581</v>
      </c>
      <c r="AT101" s="153"/>
      <c r="AU101" s="154"/>
      <c r="AV101" s="153"/>
      <c r="AW101" s="153"/>
    </row>
    <row r="102" spans="1:53" ht="20.100000000000001" customHeight="1" x14ac:dyDescent="0.25">
      <c r="A102" s="237"/>
      <c r="B102" s="239"/>
      <c r="C102" s="239"/>
      <c r="D102" s="35" t="s">
        <v>51</v>
      </c>
      <c r="E102" s="35" t="s">
        <v>52</v>
      </c>
      <c r="F102" s="35" t="s">
        <v>53</v>
      </c>
      <c r="P102" s="153"/>
      <c r="Q102" s="153"/>
      <c r="R102" s="153"/>
      <c r="S102" s="153"/>
      <c r="T102" s="153"/>
      <c r="U102" s="153"/>
      <c r="V102" s="153">
        <f>AA102</f>
        <v>1.58394733986873</v>
      </c>
      <c r="W102" s="134">
        <v>-0.41133495568554068</v>
      </c>
      <c r="X102" s="134">
        <v>-1.847786576127497E-3</v>
      </c>
      <c r="Y102" s="134">
        <v>1.0516140200264927</v>
      </c>
      <c r="Z102" s="134">
        <v>1.1744601707593167</v>
      </c>
      <c r="AA102" s="134">
        <v>1.58394733986873</v>
      </c>
      <c r="AB102" s="134">
        <v>1.6658447736906126</v>
      </c>
      <c r="AC102" s="134">
        <v>-0.38564524223078817</v>
      </c>
      <c r="AD102" s="134">
        <v>-0.38564524223078817</v>
      </c>
      <c r="AE102" s="134">
        <v>1.8705883582453191</v>
      </c>
      <c r="AF102" s="134">
        <v>-0.91228037772798809</v>
      </c>
      <c r="AG102" s="134">
        <v>-0.98297297846801635</v>
      </c>
      <c r="AH102" s="134">
        <v>-2.3085909230743273</v>
      </c>
      <c r="AI102" s="134">
        <v>-1.4953147692005386</v>
      </c>
      <c r="AJ102" s="134">
        <v>-0.92753938118417745</v>
      </c>
      <c r="AK102" s="134">
        <v>0.46471699378782816</v>
      </c>
      <c r="AT102" s="153"/>
      <c r="AU102" s="154"/>
      <c r="AV102" s="153"/>
      <c r="AW102" s="153"/>
    </row>
    <row r="103" spans="1:53" ht="60" customHeight="1" x14ac:dyDescent="0.25">
      <c r="A103" s="237"/>
      <c r="B103" s="113">
        <v>1</v>
      </c>
      <c r="C103" s="112" t="s">
        <v>34</v>
      </c>
      <c r="D103" s="112" t="s">
        <v>35</v>
      </c>
      <c r="E103" s="112" t="s">
        <v>36</v>
      </c>
      <c r="F103" s="112" t="s">
        <v>37</v>
      </c>
      <c r="P103" s="153"/>
      <c r="Q103" s="153"/>
      <c r="R103" s="153"/>
      <c r="S103" s="153"/>
      <c r="T103" s="153"/>
      <c r="U103" s="153"/>
      <c r="V103" s="153">
        <f>AB103</f>
        <v>1.7793455828715536</v>
      </c>
      <c r="W103" s="134">
        <v>-0.55369379650747896</v>
      </c>
      <c r="X103" s="134">
        <v>1.3810249397224528E-2</v>
      </c>
      <c r="Y103" s="134">
        <v>0.92808951401449835</v>
      </c>
      <c r="Z103" s="134">
        <v>1.0983407277859092</v>
      </c>
      <c r="AA103" s="134">
        <v>1.6658447736906128</v>
      </c>
      <c r="AB103" s="134">
        <v>1.7793455828715536</v>
      </c>
      <c r="AC103" s="134">
        <v>-0.46352042827969903</v>
      </c>
      <c r="AD103" s="134">
        <v>-0.46352042827969903</v>
      </c>
      <c r="AE103" s="134">
        <v>2.0630976058239052</v>
      </c>
      <c r="AF103" s="134">
        <v>-1.1551794515735163</v>
      </c>
      <c r="AG103" s="134">
        <v>-0.70744900601950145</v>
      </c>
      <c r="AH103" s="134">
        <v>-2.490038989277243</v>
      </c>
      <c r="AI103" s="134">
        <v>-1.4011271338501337</v>
      </c>
      <c r="AJ103" s="134">
        <v>-1.121756487936207</v>
      </c>
      <c r="AK103" s="134">
        <v>0.80775726813978532</v>
      </c>
      <c r="AT103" s="153"/>
      <c r="AU103" s="154"/>
      <c r="AV103" s="153"/>
      <c r="AW103" s="153"/>
    </row>
    <row r="104" spans="1:53" ht="60" customHeight="1" x14ac:dyDescent="0.25">
      <c r="A104" s="237"/>
      <c r="B104" s="113">
        <v>2</v>
      </c>
      <c r="C104" s="112" t="s">
        <v>38</v>
      </c>
      <c r="D104" s="112" t="s">
        <v>39</v>
      </c>
      <c r="E104" s="112" t="s">
        <v>40</v>
      </c>
      <c r="F104" s="112" t="s">
        <v>41</v>
      </c>
      <c r="P104" s="153"/>
      <c r="Q104" s="153"/>
      <c r="R104" s="153"/>
      <c r="S104" s="153"/>
      <c r="T104" s="153"/>
      <c r="U104" s="153"/>
      <c r="V104" s="153">
        <f>AC104</f>
        <v>1.5636126427942614</v>
      </c>
      <c r="W104" s="134">
        <v>0.30836807291426055</v>
      </c>
      <c r="X104" s="134">
        <v>-8.1007857330293337E-2</v>
      </c>
      <c r="Y104" s="134">
        <v>0.1205434670871319</v>
      </c>
      <c r="Z104" s="134">
        <v>3.7306880137657227E-3</v>
      </c>
      <c r="AA104" s="134">
        <v>-0.38564524223078833</v>
      </c>
      <c r="AB104" s="134">
        <v>-0.46352042827969903</v>
      </c>
      <c r="AC104" s="134">
        <v>1.5636126427942614</v>
      </c>
      <c r="AD104" s="134">
        <v>1.5636126427942614</v>
      </c>
      <c r="AE104" s="134">
        <v>-0.65820839340197601</v>
      </c>
      <c r="AF104" s="134">
        <v>-1.2398461710644839</v>
      </c>
      <c r="AG104" s="134">
        <v>-2.3758997280688385</v>
      </c>
      <c r="AH104" s="134">
        <v>0.16428541161819019</v>
      </c>
      <c r="AI104" s="134">
        <v>2.695181074305748</v>
      </c>
      <c r="AJ104" s="134">
        <v>5.4335991839972314E-2</v>
      </c>
      <c r="AK104" s="134">
        <v>-1.2695421709915113</v>
      </c>
      <c r="AT104" s="153"/>
      <c r="AU104" s="154"/>
      <c r="AV104" s="153"/>
      <c r="AW104" s="153"/>
    </row>
    <row r="105" spans="1:53" ht="120" customHeight="1" x14ac:dyDescent="0.25">
      <c r="A105" s="237"/>
      <c r="B105" s="113">
        <v>3</v>
      </c>
      <c r="C105" s="112" t="s">
        <v>42</v>
      </c>
      <c r="D105" s="112" t="s">
        <v>43</v>
      </c>
      <c r="E105" s="112" t="s">
        <v>44</v>
      </c>
      <c r="F105" s="112" t="s">
        <v>45</v>
      </c>
      <c r="M105" s="134" t="str">
        <f>CONCATENATE("O nível de significância do modelo atingiu ",TEXT(F74,"0,000%"),". Esse nível de significância é inferior ao valor máximo admitido para a rejeição da hipótese nula do modelo; portanto, o modelo é aceito.")</f>
        <v>O nível de significância do modelo atingiu 0,000%. Esse nível de significância é inferior ao valor máximo admitido para a rejeição da hipótese nula do modelo; portanto, o modelo é aceito.</v>
      </c>
      <c r="P105" s="153"/>
      <c r="Q105" s="153"/>
      <c r="R105" s="153"/>
      <c r="S105" s="153"/>
      <c r="T105" s="153"/>
      <c r="U105" s="153"/>
      <c r="V105" s="153">
        <f>AD105</f>
        <v>1.5636126427942614</v>
      </c>
      <c r="W105" s="134">
        <v>0.30836807291426055</v>
      </c>
      <c r="X105" s="134">
        <v>-8.1007857330293337E-2</v>
      </c>
      <c r="Y105" s="134">
        <v>0.1205434670871319</v>
      </c>
      <c r="Z105" s="134">
        <v>3.7306880137657227E-3</v>
      </c>
      <c r="AA105" s="134">
        <v>-0.38564524223078833</v>
      </c>
      <c r="AB105" s="134">
        <v>-0.46352042827969903</v>
      </c>
      <c r="AC105" s="134">
        <v>1.5636126427942614</v>
      </c>
      <c r="AD105" s="134">
        <v>1.5636126427942614</v>
      </c>
      <c r="AE105" s="134">
        <v>-0.65820839340197601</v>
      </c>
      <c r="AF105" s="134">
        <v>-1.2398461710644839</v>
      </c>
      <c r="AG105" s="134">
        <v>-2.3758997280688385</v>
      </c>
      <c r="AH105" s="134">
        <v>0.16428541161819019</v>
      </c>
      <c r="AI105" s="134">
        <v>2.695181074305748</v>
      </c>
      <c r="AJ105" s="134">
        <v>5.4335991839972314E-2</v>
      </c>
      <c r="AK105" s="134">
        <v>-1.2695421709915113</v>
      </c>
      <c r="AT105" s="153"/>
      <c r="AU105" s="154"/>
      <c r="AV105" s="153"/>
      <c r="AW105" s="153"/>
    </row>
    <row r="106" spans="1:53" ht="219.95" customHeight="1" x14ac:dyDescent="0.25">
      <c r="A106" s="237"/>
      <c r="B106" s="113">
        <v>4</v>
      </c>
      <c r="C106" s="112" t="s">
        <v>46</v>
      </c>
      <c r="D106" s="112" t="s">
        <v>47</v>
      </c>
      <c r="E106" s="112" t="s">
        <v>54</v>
      </c>
      <c r="F106" s="112" t="s">
        <v>366</v>
      </c>
      <c r="M106" s="134" t="str">
        <f>CONCATENATE("O nível de significância do modelo atingiu ",TEXT(F74,"0,000%"),". Esse nível de significância é superior ao valor máximo admitido para a rejeição da hipótese nula do modelo. Portanto, o modelo não pode ser aceito como válido.")</f>
        <v>O nível de significância do modelo atingiu 0,000%. Esse nível de significância é superior ao valor máximo admitido para a rejeição da hipótese nula do modelo. Portanto, o modelo não pode ser aceito como válido.</v>
      </c>
      <c r="P106" s="153"/>
      <c r="Q106" s="153"/>
      <c r="R106" s="153"/>
      <c r="S106" s="153"/>
      <c r="T106" s="153"/>
      <c r="U106" s="153"/>
      <c r="V106" s="153">
        <f>AE106</f>
        <v>2.5443707247703697</v>
      </c>
      <c r="W106" s="134">
        <v>-0.90959089856232489</v>
      </c>
      <c r="X106" s="134">
        <v>5.2955339330604145E-2</v>
      </c>
      <c r="Y106" s="134">
        <v>0.61927824898451189</v>
      </c>
      <c r="Z106" s="134">
        <v>0.90804212035239051</v>
      </c>
      <c r="AA106" s="134">
        <v>1.8705883582453195</v>
      </c>
      <c r="AB106" s="134">
        <v>2.0630976058239052</v>
      </c>
      <c r="AC106" s="134">
        <v>-0.65820839340197612</v>
      </c>
      <c r="AD106" s="134">
        <v>-0.65820839340197612</v>
      </c>
      <c r="AE106" s="134">
        <v>2.5443707247703697</v>
      </c>
      <c r="AF106" s="134">
        <v>-1.7624271361873374</v>
      </c>
      <c r="AG106" s="134">
        <v>-1.8639074898214814E-2</v>
      </c>
      <c r="AH106" s="134">
        <v>-2.9436591547845326</v>
      </c>
      <c r="AI106" s="134">
        <v>-1.1656580454741203</v>
      </c>
      <c r="AJ106" s="134">
        <v>-1.6072992548162814</v>
      </c>
      <c r="AK106" s="134">
        <v>1.6653579540196779</v>
      </c>
      <c r="AT106" s="153"/>
      <c r="AU106" s="154"/>
      <c r="AV106" s="153"/>
      <c r="AW106" s="153"/>
    </row>
    <row r="107" spans="1:53" ht="80.099999999999994" customHeight="1" x14ac:dyDescent="0.25">
      <c r="A107" s="237"/>
      <c r="B107" s="113">
        <v>5</v>
      </c>
      <c r="C107" s="112" t="s">
        <v>55</v>
      </c>
      <c r="D107" s="111">
        <v>0.1</v>
      </c>
      <c r="E107" s="111">
        <v>0.2</v>
      </c>
      <c r="F107" s="111">
        <v>0.3</v>
      </c>
      <c r="P107" s="153"/>
      <c r="Q107" s="153"/>
      <c r="R107" s="153"/>
      <c r="S107" s="153"/>
      <c r="T107" s="153"/>
      <c r="U107" s="153"/>
      <c r="V107" s="153">
        <f>AF107</f>
        <v>4.6386051039299296</v>
      </c>
      <c r="W107" s="134">
        <v>0.66990749476174682</v>
      </c>
      <c r="X107" s="134">
        <v>-0.54458787446589496</v>
      </c>
      <c r="Y107" s="134">
        <v>0.66656360226794531</v>
      </c>
      <c r="Z107" s="134">
        <v>0.30221499149965281</v>
      </c>
      <c r="AA107" s="134">
        <v>-0.91228037772798865</v>
      </c>
      <c r="AB107" s="134">
        <v>-1.155179451573517</v>
      </c>
      <c r="AC107" s="134">
        <v>-1.2398461710644839</v>
      </c>
      <c r="AD107" s="134">
        <v>-1.2398461710644839</v>
      </c>
      <c r="AE107" s="134">
        <v>-1.7624271361873376</v>
      </c>
      <c r="AF107" s="134">
        <v>4.6386051039299296</v>
      </c>
      <c r="AG107" s="134">
        <v>0.51266474104974991</v>
      </c>
      <c r="AH107" s="134">
        <v>2.6107457936747367</v>
      </c>
      <c r="AI107" s="134">
        <v>-4.117852239779026</v>
      </c>
      <c r="AJ107" s="134">
        <v>2.850300975026463</v>
      </c>
      <c r="AK107" s="134">
        <v>-1.2789832803475183</v>
      </c>
    </row>
    <row r="108" spans="1:53" ht="80.099999999999994" customHeight="1" x14ac:dyDescent="0.25">
      <c r="A108" s="237"/>
      <c r="B108" s="113">
        <v>6</v>
      </c>
      <c r="C108" s="112" t="s">
        <v>48</v>
      </c>
      <c r="D108" s="111">
        <v>0.01</v>
      </c>
      <c r="E108" s="111">
        <v>0.02</v>
      </c>
      <c r="F108" s="111">
        <v>0.05</v>
      </c>
      <c r="L108" s="155"/>
      <c r="M108" s="155"/>
      <c r="N108" s="155"/>
      <c r="P108" s="153"/>
      <c r="Q108" s="153"/>
      <c r="R108" s="153"/>
      <c r="S108" s="153"/>
      <c r="T108" s="153"/>
      <c r="U108" s="153"/>
      <c r="V108" s="153">
        <f>AG108</f>
        <v>8.8505529355587207</v>
      </c>
      <c r="W108" s="155">
        <v>0.88010186350086128</v>
      </c>
      <c r="X108" s="155">
        <v>2.2577217257434348</v>
      </c>
      <c r="Y108" s="155">
        <v>-2.7738787993833616</v>
      </c>
      <c r="Z108" s="155">
        <v>-2.3605928407105896</v>
      </c>
      <c r="AA108" s="155">
        <v>-0.98297297846801657</v>
      </c>
      <c r="AB108" s="155">
        <v>-0.70744900601950178</v>
      </c>
      <c r="AC108" s="155">
        <v>-2.375899728068839</v>
      </c>
      <c r="AD108" s="155">
        <v>-2.375899728068839</v>
      </c>
      <c r="AE108" s="155">
        <v>-1.8639074898215036E-2</v>
      </c>
      <c r="AF108" s="155">
        <v>0.51266474104974935</v>
      </c>
      <c r="AG108" s="134">
        <v>8.8505529355587207</v>
      </c>
      <c r="AH108" s="134">
        <v>1.04840579858853</v>
      </c>
      <c r="AI108" s="134">
        <v>-0.87582476696025657</v>
      </c>
      <c r="AJ108" s="134">
        <v>-2.8810988367442074</v>
      </c>
      <c r="AK108" s="134">
        <v>1.8028086948805422</v>
      </c>
    </row>
    <row r="109" spans="1:53" ht="20.100000000000001" customHeight="1" x14ac:dyDescent="0.25">
      <c r="L109" s="155"/>
      <c r="M109" s="155"/>
      <c r="N109" s="155"/>
      <c r="P109" s="153"/>
      <c r="Q109" s="153"/>
      <c r="R109" s="153"/>
      <c r="S109" s="153"/>
      <c r="T109" s="153"/>
      <c r="U109" s="153"/>
      <c r="V109" s="153">
        <f>AH109</f>
        <v>3.8134856649468452</v>
      </c>
      <c r="W109" s="155">
        <v>0.39309863760797947</v>
      </c>
      <c r="X109" s="155">
        <v>-0.51414169340659788</v>
      </c>
      <c r="Y109" s="155">
        <v>-1.1291784927553774</v>
      </c>
      <c r="Z109" s="155">
        <v>-1.4013505920597507</v>
      </c>
      <c r="AA109" s="155">
        <v>-2.3085909230743278</v>
      </c>
      <c r="AB109" s="155">
        <v>-2.4900389892772434</v>
      </c>
      <c r="AC109" s="155">
        <v>0.16428541161819019</v>
      </c>
      <c r="AD109" s="155">
        <v>0.16428541161819019</v>
      </c>
      <c r="AE109" s="155">
        <v>-2.9436591547845321</v>
      </c>
      <c r="AF109" s="155">
        <v>2.6107457936747354</v>
      </c>
      <c r="AG109" s="134">
        <v>1.0484057985885298</v>
      </c>
      <c r="AH109" s="134">
        <v>3.8134856649468452</v>
      </c>
      <c r="AI109" s="134">
        <v>0.73195705118009591</v>
      </c>
      <c r="AJ109" s="134">
        <v>2.4726566007864035</v>
      </c>
      <c r="AK109" s="134">
        <v>-0.61196052466315853</v>
      </c>
    </row>
    <row r="110" spans="1:53" ht="20.100000000000001" customHeight="1" x14ac:dyDescent="0.25">
      <c r="L110" s="155"/>
      <c r="M110" s="155"/>
      <c r="N110" s="155"/>
      <c r="P110" s="153"/>
      <c r="Q110" s="153"/>
      <c r="R110" s="153"/>
      <c r="S110" s="153"/>
      <c r="T110" s="153"/>
      <c r="U110" s="153"/>
      <c r="V110" s="153">
        <f>AI110</f>
        <v>7.8746470889912867</v>
      </c>
      <c r="W110" s="155">
        <v>-0.46669672711629184</v>
      </c>
      <c r="X110" s="155">
        <v>4.2414496357348064E-3</v>
      </c>
      <c r="Y110" s="155">
        <v>-2.1075343989781721</v>
      </c>
      <c r="Z110" s="155">
        <v>-1.9662529459525644</v>
      </c>
      <c r="AA110" s="155">
        <v>-1.4953147692005377</v>
      </c>
      <c r="AB110" s="155">
        <v>-1.4011271338501323</v>
      </c>
      <c r="AC110" s="155">
        <v>2.6951810743057472</v>
      </c>
      <c r="AD110" s="155">
        <v>2.6951810743057472</v>
      </c>
      <c r="AE110" s="155">
        <v>-1.165658045474119</v>
      </c>
      <c r="AF110" s="155">
        <v>-4.1178522397790269</v>
      </c>
      <c r="AG110" s="134">
        <v>-0.87582476696025635</v>
      </c>
      <c r="AH110" s="134">
        <v>0.73195705118009458</v>
      </c>
      <c r="AI110" s="134">
        <v>7.8746470889912867</v>
      </c>
      <c r="AJ110" s="134">
        <v>-1.0030682560321913</v>
      </c>
      <c r="AK110" s="134">
        <v>0.59812154492469904</v>
      </c>
      <c r="AW110" s="141"/>
      <c r="BA110" s="156"/>
    </row>
    <row r="111" spans="1:53" ht="20.100000000000001" customHeight="1" x14ac:dyDescent="0.25">
      <c r="A111" s="215" t="s">
        <v>11</v>
      </c>
      <c r="B111" s="215"/>
      <c r="C111" s="215"/>
      <c r="D111" s="215"/>
      <c r="E111" s="215"/>
      <c r="F111" s="215"/>
      <c r="G111" s="215"/>
      <c r="H111" s="215"/>
      <c r="I111" s="215"/>
      <c r="L111" s="155"/>
      <c r="M111" s="155"/>
      <c r="N111" s="155"/>
      <c r="P111" s="153"/>
      <c r="Q111" s="153"/>
      <c r="R111" s="153"/>
      <c r="S111" s="153"/>
      <c r="T111" s="153"/>
      <c r="U111" s="153"/>
      <c r="V111" s="153">
        <f>AJ111</f>
        <v>5.0965827045245993</v>
      </c>
      <c r="W111" s="155">
        <v>-2.0948371842821509</v>
      </c>
      <c r="X111" s="155">
        <v>-3.065922718042299</v>
      </c>
      <c r="Y111" s="155">
        <v>0.33487181270401511</v>
      </c>
      <c r="Z111" s="155">
        <v>4.3546152575970859E-2</v>
      </c>
      <c r="AA111" s="155">
        <v>-0.92753938118417734</v>
      </c>
      <c r="AB111" s="155">
        <v>-1.121756487936207</v>
      </c>
      <c r="AC111" s="155">
        <v>5.4335991839972647E-2</v>
      </c>
      <c r="AD111" s="155">
        <v>5.4335991839972647E-2</v>
      </c>
      <c r="AE111" s="155">
        <v>-1.607299254816281</v>
      </c>
      <c r="AF111" s="155">
        <v>2.8503009750264612</v>
      </c>
      <c r="AG111" s="134">
        <v>-2.8810988367442087</v>
      </c>
      <c r="AH111" s="134">
        <v>2.4726566007864039</v>
      </c>
      <c r="AI111" s="134">
        <v>-1.003068256032188</v>
      </c>
      <c r="AJ111" s="134">
        <v>5.0965827045245993</v>
      </c>
      <c r="AK111" s="134">
        <v>1.7948918897400952</v>
      </c>
      <c r="AW111" s="141"/>
      <c r="BA111" s="156"/>
    </row>
    <row r="112" spans="1:53" ht="20.100000000000001" customHeight="1" x14ac:dyDescent="0.25">
      <c r="A112" s="38"/>
      <c r="B112" s="38"/>
      <c r="C112" s="38"/>
      <c r="D112" s="38"/>
      <c r="L112" s="155"/>
      <c r="M112" s="155"/>
      <c r="N112" s="155"/>
      <c r="P112" s="153"/>
      <c r="Q112" s="153"/>
      <c r="R112" s="153"/>
      <c r="S112" s="153"/>
      <c r="T112" s="153"/>
      <c r="U112" s="153"/>
      <c r="V112" s="153">
        <f>AK112</f>
        <v>7.6265765537233667</v>
      </c>
      <c r="W112" s="155">
        <v>-4.5149374782551037</v>
      </c>
      <c r="X112" s="155">
        <v>-2.7997361064953177</v>
      </c>
      <c r="Y112" s="155">
        <v>-1.7650447894998926</v>
      </c>
      <c r="Z112" s="155">
        <v>-1.250484377971957</v>
      </c>
      <c r="AA112" s="155">
        <v>0.46471699378782871</v>
      </c>
      <c r="AB112" s="155">
        <v>0.80775726813978588</v>
      </c>
      <c r="AC112" s="155">
        <v>-1.2695421709915107</v>
      </c>
      <c r="AD112" s="155">
        <v>-1.2695421709915107</v>
      </c>
      <c r="AE112" s="155">
        <v>1.6653579540196786</v>
      </c>
      <c r="AF112" s="155">
        <v>-1.2789832803475201</v>
      </c>
      <c r="AG112" s="134">
        <v>1.8028086948805409</v>
      </c>
      <c r="AH112" s="134">
        <v>-0.61196052466315976</v>
      </c>
      <c r="AI112" s="134">
        <v>0.59812154492469993</v>
      </c>
      <c r="AJ112" s="134">
        <v>1.7948918897400938</v>
      </c>
      <c r="AK112" s="134">
        <v>7.6265765537233667</v>
      </c>
      <c r="AW112" s="141"/>
      <c r="BA112" s="156"/>
    </row>
    <row r="113" spans="1:104" ht="20.100000000000001" customHeight="1" x14ac:dyDescent="0.25">
      <c r="A113" s="32" t="str">
        <f>A10</f>
        <v>Itens da amostra</v>
      </c>
      <c r="B113" s="16" t="s">
        <v>99</v>
      </c>
      <c r="C113" s="16" t="s">
        <v>395</v>
      </c>
      <c r="D113" s="16" t="s">
        <v>3</v>
      </c>
      <c r="AW113" s="141"/>
      <c r="BA113" s="156"/>
    </row>
    <row r="114" spans="1:104" ht="20.100000000000001" customHeight="1" x14ac:dyDescent="0.25">
      <c r="A114" s="41">
        <f>A11</f>
        <v>1</v>
      </c>
      <c r="B114" s="23">
        <f t="shared" ref="B114:B128" si="27">$C$79+B11*$C$80+C11*$C$81+D11*$C$82+E11*$C$83</f>
        <v>592154.7242885062</v>
      </c>
      <c r="C114" s="23">
        <f t="shared" ref="C114:C127" si="28">AVERAGE($F$11:$F$25)</f>
        <v>800000</v>
      </c>
      <c r="D114" s="23">
        <f>B114-C114</f>
        <v>-207845.2757114938</v>
      </c>
      <c r="AW114" s="141"/>
      <c r="BA114" s="156"/>
    </row>
    <row r="115" spans="1:104" ht="20.100000000000001" customHeight="1" x14ac:dyDescent="0.25">
      <c r="A115" s="41">
        <f t="shared" ref="A115:A128" si="29">A12</f>
        <v>2</v>
      </c>
      <c r="B115" s="23">
        <f t="shared" si="27"/>
        <v>638098.01720744604</v>
      </c>
      <c r="C115" s="23">
        <f t="shared" si="28"/>
        <v>800000</v>
      </c>
      <c r="D115" s="23">
        <f t="shared" ref="D115:D128" si="30">B115-C115</f>
        <v>-161901.98279255396</v>
      </c>
      <c r="AH115" s="142"/>
      <c r="AW115" s="141"/>
      <c r="BA115" s="156"/>
    </row>
    <row r="116" spans="1:104" ht="20.100000000000001" customHeight="1" x14ac:dyDescent="0.25">
      <c r="A116" s="41">
        <f t="shared" si="29"/>
        <v>3</v>
      </c>
      <c r="B116" s="23">
        <f t="shared" si="27"/>
        <v>658337.86425257963</v>
      </c>
      <c r="C116" s="23">
        <f t="shared" si="28"/>
        <v>800000</v>
      </c>
      <c r="D116" s="23">
        <f t="shared" si="30"/>
        <v>-141662.13574742037</v>
      </c>
      <c r="AW116" s="141"/>
      <c r="BA116" s="156"/>
    </row>
    <row r="117" spans="1:104" ht="20.100000000000001" customHeight="1" x14ac:dyDescent="0.25">
      <c r="A117" s="41">
        <f t="shared" si="29"/>
        <v>4</v>
      </c>
      <c r="B117" s="23">
        <f t="shared" si="27"/>
        <v>672120.85212826158</v>
      </c>
      <c r="C117" s="23">
        <f t="shared" si="28"/>
        <v>800000</v>
      </c>
      <c r="D117" s="23">
        <f t="shared" si="30"/>
        <v>-127879.14787173842</v>
      </c>
      <c r="K117" s="156"/>
      <c r="AW117" s="141"/>
      <c r="BA117" s="156"/>
    </row>
    <row r="118" spans="1:104" ht="20.100000000000001" customHeight="1" x14ac:dyDescent="0.25">
      <c r="A118" s="41">
        <f t="shared" si="29"/>
        <v>5</v>
      </c>
      <c r="B118" s="23">
        <f t="shared" si="27"/>
        <v>718064.14504720131</v>
      </c>
      <c r="C118" s="23">
        <f t="shared" si="28"/>
        <v>800000</v>
      </c>
      <c r="D118" s="23">
        <f t="shared" si="30"/>
        <v>-81935.854952798691</v>
      </c>
      <c r="AH118" s="157"/>
      <c r="AW118" s="141"/>
      <c r="BA118" s="156"/>
    </row>
    <row r="119" spans="1:104" ht="20.100000000000001" customHeight="1" x14ac:dyDescent="0.25">
      <c r="A119" s="41">
        <f t="shared" si="29"/>
        <v>6</v>
      </c>
      <c r="B119" s="23">
        <f t="shared" si="27"/>
        <v>727252.80363098928</v>
      </c>
      <c r="C119" s="23">
        <f t="shared" si="28"/>
        <v>800000</v>
      </c>
      <c r="D119" s="23">
        <f t="shared" si="30"/>
        <v>-72747.196369010722</v>
      </c>
      <c r="AG119" s="158"/>
      <c r="AN119" s="159"/>
      <c r="AW119" s="141"/>
      <c r="BA119" s="156"/>
    </row>
    <row r="120" spans="1:104" ht="20.100000000000001" customHeight="1" x14ac:dyDescent="0.25">
      <c r="A120" s="41">
        <f t="shared" si="29"/>
        <v>7</v>
      </c>
      <c r="B120" s="23">
        <f t="shared" si="27"/>
        <v>773832.59331805119</v>
      </c>
      <c r="C120" s="23">
        <f t="shared" si="28"/>
        <v>800000</v>
      </c>
      <c r="D120" s="23">
        <f t="shared" si="30"/>
        <v>-26167.406681948807</v>
      </c>
      <c r="AG120" s="158"/>
      <c r="AN120" s="159"/>
      <c r="AW120" s="141"/>
      <c r="BA120" s="156"/>
      <c r="CK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</row>
    <row r="121" spans="1:104" ht="20.100000000000001" customHeight="1" x14ac:dyDescent="0.25">
      <c r="A121" s="41">
        <f t="shared" si="29"/>
        <v>8</v>
      </c>
      <c r="B121" s="23">
        <f t="shared" si="27"/>
        <v>773832.59331805119</v>
      </c>
      <c r="C121" s="23">
        <f t="shared" si="28"/>
        <v>800000</v>
      </c>
      <c r="D121" s="23">
        <f t="shared" si="30"/>
        <v>-26167.406681948807</v>
      </c>
      <c r="AG121" s="158"/>
      <c r="AN121" s="159"/>
      <c r="AW121" s="141"/>
      <c r="BA121" s="156"/>
    </row>
    <row r="122" spans="1:104" ht="20.100000000000001" customHeight="1" x14ac:dyDescent="0.25">
      <c r="A122" s="41">
        <f t="shared" si="29"/>
        <v>9</v>
      </c>
      <c r="B122" s="23">
        <f t="shared" si="27"/>
        <v>750224.45009045908</v>
      </c>
      <c r="C122" s="23">
        <f t="shared" si="28"/>
        <v>800000</v>
      </c>
      <c r="D122" s="23">
        <f t="shared" si="30"/>
        <v>-49775.549909540918</v>
      </c>
      <c r="AG122" s="158"/>
      <c r="AN122" s="159"/>
      <c r="AW122" s="141"/>
    </row>
    <row r="123" spans="1:104" ht="20.100000000000001" customHeight="1" x14ac:dyDescent="0.25">
      <c r="A123" s="41">
        <f t="shared" si="29"/>
        <v>10</v>
      </c>
      <c r="B123" s="23">
        <f t="shared" si="27"/>
        <v>809902.52205654467</v>
      </c>
      <c r="C123" s="23">
        <f t="shared" si="28"/>
        <v>800000</v>
      </c>
      <c r="D123" s="23">
        <f t="shared" si="30"/>
        <v>9902.5220565446652</v>
      </c>
      <c r="AG123" s="158"/>
      <c r="AN123" s="159"/>
    </row>
    <row r="124" spans="1:104" ht="20.100000000000001" customHeight="1" x14ac:dyDescent="0.25">
      <c r="A124" s="41">
        <f t="shared" si="29"/>
        <v>11</v>
      </c>
      <c r="B124" s="23">
        <f t="shared" si="27"/>
        <v>899926.57801686658</v>
      </c>
      <c r="C124" s="23">
        <f t="shared" si="28"/>
        <v>800000</v>
      </c>
      <c r="D124" s="23">
        <f t="shared" si="30"/>
        <v>99926.578016866581</v>
      </c>
      <c r="AG124" s="158"/>
      <c r="AN124" s="159"/>
    </row>
    <row r="125" spans="1:104" ht="20.100000000000001" customHeight="1" x14ac:dyDescent="0.25">
      <c r="A125" s="41">
        <f t="shared" si="29"/>
        <v>12</v>
      </c>
      <c r="B125" s="23">
        <f t="shared" si="27"/>
        <v>929991.58041391033</v>
      </c>
      <c r="C125" s="23">
        <f t="shared" si="28"/>
        <v>800000</v>
      </c>
      <c r="D125" s="23">
        <f t="shared" si="30"/>
        <v>129991.58041391033</v>
      </c>
      <c r="AG125" s="158"/>
      <c r="AN125" s="159"/>
    </row>
    <row r="126" spans="1:104" ht="20.100000000000001" customHeight="1" x14ac:dyDescent="0.25">
      <c r="A126" s="41">
        <f t="shared" si="29"/>
        <v>13</v>
      </c>
      <c r="B126" s="23">
        <f t="shared" si="27"/>
        <v>926081.95671867463</v>
      </c>
      <c r="C126" s="23">
        <f t="shared" si="28"/>
        <v>800000</v>
      </c>
      <c r="D126" s="23">
        <f t="shared" si="30"/>
        <v>126081.95671867463</v>
      </c>
      <c r="AG126" s="158"/>
      <c r="AN126" s="159"/>
    </row>
    <row r="127" spans="1:104" ht="20.100000000000001" customHeight="1" x14ac:dyDescent="0.25">
      <c r="A127" s="41">
        <f t="shared" si="29"/>
        <v>14</v>
      </c>
      <c r="B127" s="23">
        <f t="shared" si="27"/>
        <v>986986.06179419567</v>
      </c>
      <c r="C127" s="23">
        <f t="shared" si="28"/>
        <v>800000</v>
      </c>
      <c r="D127" s="23">
        <f t="shared" si="30"/>
        <v>186986.06179419567</v>
      </c>
      <c r="AG127" s="158"/>
      <c r="AN127" s="159"/>
    </row>
    <row r="128" spans="1:104" ht="20.100000000000001" customHeight="1" x14ac:dyDescent="0.25">
      <c r="A128" s="41">
        <f t="shared" si="29"/>
        <v>15</v>
      </c>
      <c r="B128" s="23">
        <f t="shared" si="27"/>
        <v>1143193.257718591</v>
      </c>
      <c r="C128" s="23">
        <f>AVERAGE($F$11:$F$25)</f>
        <v>800000</v>
      </c>
      <c r="D128" s="23">
        <f t="shared" si="30"/>
        <v>343193.25771859102</v>
      </c>
      <c r="AG128" s="158"/>
      <c r="AN128" s="159"/>
    </row>
    <row r="129" spans="1:40" ht="20.100000000000001" customHeight="1" x14ac:dyDescent="0.25">
      <c r="A129" s="39"/>
      <c r="J129" s="36"/>
      <c r="AG129" s="158"/>
      <c r="AN129" s="159"/>
    </row>
    <row r="130" spans="1:40" ht="20.100000000000001" customHeight="1" x14ac:dyDescent="0.25">
      <c r="B130" s="235" t="s">
        <v>396</v>
      </c>
      <c r="C130" s="235"/>
      <c r="D130" s="42">
        <f>SUMSQ(D114:D128)</f>
        <v>317309109627.34058</v>
      </c>
      <c r="J130" s="36"/>
      <c r="AG130" s="158"/>
      <c r="AN130" s="159"/>
    </row>
    <row r="131" spans="1:40" ht="20.100000000000001" customHeight="1" x14ac:dyDescent="0.25">
      <c r="H131" s="34"/>
      <c r="I131" s="36"/>
      <c r="J131" s="36"/>
      <c r="AG131" s="158"/>
      <c r="AN131" s="159"/>
    </row>
    <row r="132" spans="1:40" ht="20.100000000000001" customHeight="1" x14ac:dyDescent="0.25">
      <c r="H132" s="34"/>
      <c r="I132" s="36"/>
      <c r="J132" s="36"/>
      <c r="AG132" s="158"/>
      <c r="AN132" s="159"/>
    </row>
    <row r="133" spans="1:40" ht="20.100000000000001" customHeight="1" x14ac:dyDescent="0.25">
      <c r="A133" s="32" t="str">
        <f>A10</f>
        <v>Itens da amostra</v>
      </c>
      <c r="B133" s="16" t="s">
        <v>98</v>
      </c>
      <c r="C133" s="16" t="str">
        <f>B113</f>
        <v>Valor previsto</v>
      </c>
      <c r="D133" s="16" t="s">
        <v>3</v>
      </c>
      <c r="G133" s="16" t="s">
        <v>106</v>
      </c>
      <c r="H133" s="16" t="s">
        <v>345</v>
      </c>
      <c r="I133" s="36"/>
      <c r="J133" s="36"/>
      <c r="AG133" s="158"/>
      <c r="AN133" s="159"/>
    </row>
    <row r="134" spans="1:40" ht="20.100000000000001" customHeight="1" x14ac:dyDescent="0.25">
      <c r="A134" s="41">
        <f t="shared" ref="A134:A148" si="31">A11</f>
        <v>1</v>
      </c>
      <c r="B134" s="23">
        <f>F11</f>
        <v>590000</v>
      </c>
      <c r="C134" s="23">
        <f t="shared" ref="C134:C148" si="32">B114</f>
        <v>592154.7242885062</v>
      </c>
      <c r="D134" s="23">
        <f>B134-C134</f>
        <v>-2154.7242885062005</v>
      </c>
      <c r="G134" s="40">
        <f t="shared" ref="G134:G148" si="33">D134/$B$67</f>
        <v>-0.71471478311725023</v>
      </c>
      <c r="H134" s="133">
        <f>D134/B134</f>
        <v>-3.6520750652647466E-3</v>
      </c>
      <c r="I134" s="36"/>
      <c r="J134" s="36"/>
      <c r="AG134" s="158"/>
      <c r="AN134" s="159"/>
    </row>
    <row r="135" spans="1:40" ht="20.100000000000001" customHeight="1" x14ac:dyDescent="0.25">
      <c r="A135" s="41">
        <f t="shared" si="31"/>
        <v>2</v>
      </c>
      <c r="B135" s="23">
        <f t="shared" ref="B135:B148" si="34">F12</f>
        <v>640000</v>
      </c>
      <c r="C135" s="23">
        <f t="shared" si="32"/>
        <v>638098.01720744604</v>
      </c>
      <c r="D135" s="23">
        <f t="shared" ref="D135:D148" si="35">B135-C135</f>
        <v>1901.9827925539576</v>
      </c>
      <c r="G135" s="40">
        <f t="shared" si="33"/>
        <v>0.63088128087856377</v>
      </c>
      <c r="H135" s="133">
        <f t="shared" ref="H135:H148" si="36">D135/B135</f>
        <v>2.9718481133655587E-3</v>
      </c>
      <c r="I135" s="36"/>
      <c r="J135" s="36"/>
      <c r="AG135" s="158"/>
      <c r="AN135" s="159"/>
    </row>
    <row r="136" spans="1:40" ht="20.100000000000001" customHeight="1" x14ac:dyDescent="0.25">
      <c r="A136" s="41">
        <f t="shared" si="31"/>
        <v>3</v>
      </c>
      <c r="B136" s="23">
        <f t="shared" si="34"/>
        <v>660000</v>
      </c>
      <c r="C136" s="23">
        <f t="shared" si="32"/>
        <v>658337.86425257963</v>
      </c>
      <c r="D136" s="23">
        <f t="shared" si="35"/>
        <v>1662.1357474203687</v>
      </c>
      <c r="G136" s="40">
        <f t="shared" si="33"/>
        <v>0.55132482451039999</v>
      </c>
      <c r="H136" s="133">
        <f t="shared" si="36"/>
        <v>2.5183874960914678E-3</v>
      </c>
      <c r="I136" s="36"/>
      <c r="J136" s="36"/>
      <c r="AG136" s="158"/>
      <c r="AN136" s="159"/>
    </row>
    <row r="137" spans="1:40" ht="20.100000000000001" customHeight="1" x14ac:dyDescent="0.25">
      <c r="A137" s="41">
        <f t="shared" si="31"/>
        <v>4</v>
      </c>
      <c r="B137" s="23">
        <f t="shared" si="34"/>
        <v>670000</v>
      </c>
      <c r="C137" s="23">
        <f t="shared" si="32"/>
        <v>672120.85212826158</v>
      </c>
      <c r="D137" s="23">
        <f t="shared" si="35"/>
        <v>-2120.8521282615839</v>
      </c>
      <c r="G137" s="40">
        <f t="shared" si="33"/>
        <v>-0.70347950174409268</v>
      </c>
      <c r="H137" s="133">
        <f t="shared" si="36"/>
        <v>-3.1654509377038566E-3</v>
      </c>
      <c r="I137" s="36"/>
      <c r="J137" s="36"/>
      <c r="AG137" s="158"/>
      <c r="AN137" s="159"/>
    </row>
    <row r="138" spans="1:40" ht="20.100000000000001" customHeight="1" x14ac:dyDescent="0.25">
      <c r="A138" s="41">
        <f t="shared" si="31"/>
        <v>5</v>
      </c>
      <c r="B138" s="23">
        <f t="shared" si="34"/>
        <v>720000</v>
      </c>
      <c r="C138" s="23">
        <f t="shared" si="32"/>
        <v>718064.14504720131</v>
      </c>
      <c r="D138" s="23">
        <f t="shared" si="35"/>
        <v>1935.8549527986906</v>
      </c>
      <c r="G138" s="40">
        <f t="shared" si="33"/>
        <v>0.64211656225175995</v>
      </c>
      <c r="H138" s="133">
        <f t="shared" si="36"/>
        <v>2.6886874344426259E-3</v>
      </c>
      <c r="I138" s="36"/>
      <c r="J138" s="36"/>
      <c r="AG138" s="158"/>
      <c r="AN138" s="159"/>
    </row>
    <row r="139" spans="1:40" ht="20.100000000000001" customHeight="1" x14ac:dyDescent="0.25">
      <c r="A139" s="41">
        <f t="shared" si="31"/>
        <v>6</v>
      </c>
      <c r="B139" s="23">
        <f t="shared" si="34"/>
        <v>730000</v>
      </c>
      <c r="C139" s="23">
        <f t="shared" si="32"/>
        <v>727252.80363098928</v>
      </c>
      <c r="D139" s="23">
        <f t="shared" si="35"/>
        <v>2747.1963690107223</v>
      </c>
      <c r="G139" s="40">
        <f t="shared" si="33"/>
        <v>0.91123577505092279</v>
      </c>
      <c r="H139" s="133">
        <f t="shared" si="36"/>
        <v>3.7632826972749619E-3</v>
      </c>
      <c r="I139" s="36"/>
      <c r="J139" s="36"/>
      <c r="AG139" s="158"/>
      <c r="AN139" s="159"/>
    </row>
    <row r="140" spans="1:40" ht="20.100000000000001" customHeight="1" x14ac:dyDescent="0.25">
      <c r="A140" s="41">
        <f t="shared" si="31"/>
        <v>7</v>
      </c>
      <c r="B140" s="23">
        <f t="shared" si="34"/>
        <v>770000</v>
      </c>
      <c r="C140" s="23">
        <f t="shared" si="32"/>
        <v>773832.59331805119</v>
      </c>
      <c r="D140" s="23">
        <f t="shared" si="35"/>
        <v>-3832.5933180511929</v>
      </c>
      <c r="G140" s="40">
        <f t="shared" si="33"/>
        <v>-1.2712582842729201</v>
      </c>
      <c r="H140" s="133">
        <f t="shared" si="36"/>
        <v>-4.9773939195470037E-3</v>
      </c>
      <c r="I140" s="36"/>
      <c r="J140" s="36"/>
      <c r="AG140" s="158"/>
      <c r="AN140" s="159"/>
    </row>
    <row r="141" spans="1:40" ht="20.100000000000001" customHeight="1" x14ac:dyDescent="0.25">
      <c r="A141" s="41">
        <f t="shared" si="31"/>
        <v>8</v>
      </c>
      <c r="B141" s="23">
        <f t="shared" si="34"/>
        <v>770000</v>
      </c>
      <c r="C141" s="23">
        <f t="shared" si="32"/>
        <v>773832.59331805119</v>
      </c>
      <c r="D141" s="23">
        <f t="shared" si="35"/>
        <v>-3832.5933180511929</v>
      </c>
      <c r="G141" s="40">
        <f t="shared" si="33"/>
        <v>-1.2712582842729201</v>
      </c>
      <c r="H141" s="133">
        <f t="shared" si="36"/>
        <v>-4.9773939195470037E-3</v>
      </c>
      <c r="I141" s="36"/>
      <c r="J141" s="36"/>
      <c r="AG141" s="158"/>
      <c r="AN141" s="159"/>
    </row>
    <row r="142" spans="1:40" ht="20.100000000000001" customHeight="1" x14ac:dyDescent="0.25">
      <c r="A142" s="41">
        <f t="shared" si="31"/>
        <v>9</v>
      </c>
      <c r="B142" s="23">
        <f t="shared" si="34"/>
        <v>750000</v>
      </c>
      <c r="C142" s="23">
        <f t="shared" si="32"/>
        <v>750224.45009045908</v>
      </c>
      <c r="D142" s="23">
        <f t="shared" si="35"/>
        <v>-224.45009045908228</v>
      </c>
      <c r="G142" s="40">
        <f t="shared" si="33"/>
        <v>-7.4449338404368459E-2</v>
      </c>
      <c r="H142" s="133">
        <f t="shared" si="36"/>
        <v>-2.9926678727877637E-4</v>
      </c>
      <c r="I142" s="36"/>
      <c r="J142" s="36"/>
      <c r="AG142" s="158"/>
      <c r="AN142" s="159"/>
    </row>
    <row r="143" spans="1:40" ht="20.100000000000001" customHeight="1" x14ac:dyDescent="0.25">
      <c r="A143" s="41">
        <f t="shared" si="31"/>
        <v>10</v>
      </c>
      <c r="B143" s="23">
        <f t="shared" si="34"/>
        <v>810000</v>
      </c>
      <c r="C143" s="23">
        <f t="shared" si="32"/>
        <v>809902.52205654467</v>
      </c>
      <c r="D143" s="23">
        <f t="shared" si="35"/>
        <v>97.477943455334753</v>
      </c>
      <c r="G143" s="40">
        <f t="shared" si="33"/>
        <v>3.2333105254823268E-2</v>
      </c>
      <c r="H143" s="133">
        <f t="shared" si="36"/>
        <v>1.2034314006831451E-4</v>
      </c>
      <c r="I143" s="36"/>
      <c r="J143" s="36"/>
      <c r="AG143" s="158"/>
      <c r="AN143" s="159"/>
    </row>
    <row r="144" spans="1:40" ht="20.100000000000001" customHeight="1" x14ac:dyDescent="0.25">
      <c r="A144" s="41">
        <f t="shared" si="31"/>
        <v>11</v>
      </c>
      <c r="B144" s="23">
        <f t="shared" si="34"/>
        <v>900000</v>
      </c>
      <c r="C144" s="23">
        <f t="shared" si="32"/>
        <v>899926.57801686658</v>
      </c>
      <c r="D144" s="23">
        <f t="shared" si="35"/>
        <v>73.421983133419417</v>
      </c>
      <c r="G144" s="40">
        <f t="shared" si="33"/>
        <v>2.4353824306505588E-2</v>
      </c>
      <c r="H144" s="133">
        <f t="shared" si="36"/>
        <v>8.1579981259354912E-5</v>
      </c>
      <c r="I144" s="36"/>
      <c r="J144" s="36"/>
      <c r="AG144" s="158"/>
      <c r="AN144" s="159"/>
    </row>
    <row r="145" spans="1:44" ht="20.100000000000001" customHeight="1" x14ac:dyDescent="0.25">
      <c r="A145" s="41">
        <f t="shared" si="31"/>
        <v>12</v>
      </c>
      <c r="B145" s="23">
        <f t="shared" si="34"/>
        <v>930000</v>
      </c>
      <c r="C145" s="23">
        <f t="shared" si="32"/>
        <v>929991.58041391033</v>
      </c>
      <c r="D145" s="23">
        <f t="shared" si="35"/>
        <v>8.4195860896725208</v>
      </c>
      <c r="G145" s="40">
        <f t="shared" si="33"/>
        <v>2.7927483242828803E-3</v>
      </c>
      <c r="H145" s="133">
        <f t="shared" si="36"/>
        <v>9.0533183759919582E-6</v>
      </c>
      <c r="I145" s="36"/>
      <c r="J145" s="36"/>
      <c r="AG145" s="158"/>
      <c r="AN145" s="159"/>
    </row>
    <row r="146" spans="1:44" ht="20.100000000000001" customHeight="1" x14ac:dyDescent="0.25">
      <c r="A146" s="41">
        <f t="shared" si="31"/>
        <v>13</v>
      </c>
      <c r="B146" s="23">
        <f t="shared" si="34"/>
        <v>930000</v>
      </c>
      <c r="C146" s="23">
        <f t="shared" si="32"/>
        <v>926081.95671867463</v>
      </c>
      <c r="D146" s="23">
        <f t="shared" si="35"/>
        <v>3918.0432813253719</v>
      </c>
      <c r="G146" s="40">
        <f t="shared" si="33"/>
        <v>1.2996017490468847</v>
      </c>
      <c r="H146" s="133">
        <f t="shared" si="36"/>
        <v>4.2129497648659914E-3</v>
      </c>
      <c r="I146" s="36"/>
      <c r="J146" s="36"/>
      <c r="AG146" s="158"/>
      <c r="AN146" s="159"/>
    </row>
    <row r="147" spans="1:44" ht="20.100000000000001" customHeight="1" x14ac:dyDescent="0.25">
      <c r="A147" s="41">
        <f t="shared" si="31"/>
        <v>14</v>
      </c>
      <c r="B147" s="23">
        <f t="shared" si="34"/>
        <v>990000</v>
      </c>
      <c r="C147" s="23">
        <f t="shared" si="32"/>
        <v>986986.06179419567</v>
      </c>
      <c r="D147" s="23">
        <f t="shared" si="35"/>
        <v>3013.9382058043266</v>
      </c>
      <c r="G147" s="40">
        <f t="shared" si="33"/>
        <v>0.9997131431528089</v>
      </c>
      <c r="H147" s="133">
        <f t="shared" si="36"/>
        <v>3.0443820260649761E-3</v>
      </c>
      <c r="I147" s="36"/>
      <c r="J147" s="36"/>
      <c r="AG147" s="158"/>
      <c r="AN147" s="159"/>
    </row>
    <row r="148" spans="1:44" ht="20.100000000000001" customHeight="1" x14ac:dyDescent="0.25">
      <c r="A148" s="41">
        <f t="shared" si="31"/>
        <v>15</v>
      </c>
      <c r="B148" s="23">
        <f t="shared" si="34"/>
        <v>1140000</v>
      </c>
      <c r="C148" s="23">
        <f t="shared" si="32"/>
        <v>1143193.257718591</v>
      </c>
      <c r="D148" s="23">
        <f t="shared" si="35"/>
        <v>-3193.2577185910195</v>
      </c>
      <c r="G148" s="40">
        <f t="shared" si="33"/>
        <v>-1.0591928210743322</v>
      </c>
      <c r="H148" s="133">
        <f t="shared" si="36"/>
        <v>-2.8011032619219469E-3</v>
      </c>
      <c r="I148" s="36"/>
      <c r="J148" s="36"/>
      <c r="AG148" s="158"/>
      <c r="AN148" s="159"/>
    </row>
    <row r="149" spans="1:44" ht="20.100000000000001" customHeight="1" x14ac:dyDescent="0.25">
      <c r="A149" s="39"/>
      <c r="H149" s="34"/>
      <c r="I149" s="36"/>
      <c r="J149" s="36"/>
      <c r="AG149" s="158"/>
      <c r="AN149" s="159"/>
    </row>
    <row r="150" spans="1:44" ht="20.100000000000001" customHeight="1" x14ac:dyDescent="0.25">
      <c r="B150" s="235" t="s">
        <v>397</v>
      </c>
      <c r="C150" s="235"/>
      <c r="D150" s="42">
        <f>SUMSQ(D134:D148)</f>
        <v>90890372.656468019</v>
      </c>
      <c r="H150" s="34"/>
      <c r="I150" s="36"/>
      <c r="J150" s="36"/>
      <c r="AG150" s="158"/>
      <c r="AN150" s="159"/>
    </row>
    <row r="151" spans="1:44" ht="20.100000000000001" customHeight="1" x14ac:dyDescent="0.25">
      <c r="H151" s="34"/>
      <c r="I151" s="36"/>
      <c r="J151" s="36"/>
      <c r="AG151" s="158"/>
      <c r="AN151" s="159"/>
    </row>
    <row r="152" spans="1:44" ht="20.100000000000001" customHeight="1" x14ac:dyDescent="0.25">
      <c r="I152" s="36"/>
      <c r="J152" s="36"/>
      <c r="AG152" s="158"/>
      <c r="AN152" s="159"/>
    </row>
    <row r="153" spans="1:44" ht="20.100000000000001" customHeight="1" x14ac:dyDescent="0.25">
      <c r="A153" s="32" t="str">
        <f t="shared" ref="A153:A168" si="37">A10</f>
        <v>Itens da amostra</v>
      </c>
      <c r="B153" s="32" t="s">
        <v>98</v>
      </c>
      <c r="C153" s="32" t="s">
        <v>62</v>
      </c>
      <c r="D153" s="16" t="s">
        <v>6</v>
      </c>
      <c r="I153" s="36"/>
      <c r="J153" s="36"/>
      <c r="AG153" s="158"/>
      <c r="AN153" s="159"/>
    </row>
    <row r="154" spans="1:44" ht="20.100000000000001" customHeight="1" x14ac:dyDescent="0.25">
      <c r="A154" s="41">
        <f t="shared" si="37"/>
        <v>1</v>
      </c>
      <c r="B154" s="23">
        <f>F11</f>
        <v>590000</v>
      </c>
      <c r="C154" s="23">
        <f>AVERAGE($F$11:$F$25)</f>
        <v>800000</v>
      </c>
      <c r="D154" s="23">
        <f t="shared" ref="D154:D168" si="38">B154-C154</f>
        <v>-210000</v>
      </c>
      <c r="I154" s="36"/>
      <c r="J154" s="36"/>
      <c r="AG154" s="158"/>
      <c r="AN154" s="159"/>
    </row>
    <row r="155" spans="1:44" ht="20.100000000000001" customHeight="1" x14ac:dyDescent="0.25">
      <c r="A155" s="41">
        <f t="shared" si="37"/>
        <v>2</v>
      </c>
      <c r="B155" s="23">
        <f t="shared" ref="B155:B168" si="39">F12</f>
        <v>640000</v>
      </c>
      <c r="C155" s="23">
        <f t="shared" ref="C155:C168" si="40">AVERAGE($F$11:$F$25)</f>
        <v>800000</v>
      </c>
      <c r="D155" s="23">
        <f t="shared" si="38"/>
        <v>-160000</v>
      </c>
      <c r="I155" s="36"/>
      <c r="J155" s="36"/>
      <c r="AG155" s="158"/>
      <c r="AN155" s="159"/>
    </row>
    <row r="156" spans="1:44" ht="20.100000000000001" customHeight="1" x14ac:dyDescent="0.25">
      <c r="A156" s="41">
        <f t="shared" si="37"/>
        <v>3</v>
      </c>
      <c r="B156" s="23">
        <f t="shared" si="39"/>
        <v>660000</v>
      </c>
      <c r="C156" s="23">
        <f t="shared" si="40"/>
        <v>800000</v>
      </c>
      <c r="D156" s="23">
        <f t="shared" si="38"/>
        <v>-140000</v>
      </c>
      <c r="I156" s="36"/>
      <c r="J156" s="36"/>
      <c r="AG156" s="158"/>
      <c r="AN156" s="159"/>
    </row>
    <row r="157" spans="1:44" ht="20.100000000000001" customHeight="1" x14ac:dyDescent="0.25">
      <c r="A157" s="41">
        <f t="shared" si="37"/>
        <v>4</v>
      </c>
      <c r="B157" s="23">
        <f t="shared" si="39"/>
        <v>670000</v>
      </c>
      <c r="C157" s="23">
        <f t="shared" si="40"/>
        <v>800000</v>
      </c>
      <c r="D157" s="23">
        <f t="shared" si="38"/>
        <v>-130000</v>
      </c>
      <c r="AG157" s="158"/>
      <c r="AN157" s="159"/>
      <c r="AR157" s="142"/>
    </row>
    <row r="158" spans="1:44" ht="20.100000000000001" customHeight="1" x14ac:dyDescent="0.25">
      <c r="A158" s="41">
        <f t="shared" si="37"/>
        <v>5</v>
      </c>
      <c r="B158" s="23">
        <f t="shared" si="39"/>
        <v>720000</v>
      </c>
      <c r="C158" s="23">
        <f t="shared" si="40"/>
        <v>800000</v>
      </c>
      <c r="D158" s="23">
        <f t="shared" si="38"/>
        <v>-80000</v>
      </c>
      <c r="AG158" s="158"/>
      <c r="AN158" s="159"/>
      <c r="AR158" s="142"/>
    </row>
    <row r="159" spans="1:44" ht="20.100000000000001" customHeight="1" x14ac:dyDescent="0.25">
      <c r="A159" s="41">
        <f t="shared" si="37"/>
        <v>6</v>
      </c>
      <c r="B159" s="23">
        <f t="shared" si="39"/>
        <v>730000</v>
      </c>
      <c r="C159" s="23">
        <f t="shared" si="40"/>
        <v>800000</v>
      </c>
      <c r="D159" s="23">
        <f t="shared" si="38"/>
        <v>-70000</v>
      </c>
      <c r="I159" s="17"/>
      <c r="J159" s="17"/>
      <c r="AG159" s="158"/>
      <c r="AN159" s="159"/>
    </row>
    <row r="160" spans="1:44" ht="20.100000000000001" customHeight="1" x14ac:dyDescent="0.25">
      <c r="A160" s="41">
        <f t="shared" si="37"/>
        <v>7</v>
      </c>
      <c r="B160" s="23">
        <f t="shared" si="39"/>
        <v>770000</v>
      </c>
      <c r="C160" s="23">
        <f t="shared" si="40"/>
        <v>800000</v>
      </c>
      <c r="D160" s="23">
        <f t="shared" si="38"/>
        <v>-30000</v>
      </c>
      <c r="AG160" s="158"/>
      <c r="AN160" s="159"/>
    </row>
    <row r="161" spans="1:40" ht="20.100000000000001" customHeight="1" x14ac:dyDescent="0.25">
      <c r="A161" s="41">
        <f t="shared" si="37"/>
        <v>8</v>
      </c>
      <c r="B161" s="23">
        <f t="shared" si="39"/>
        <v>770000</v>
      </c>
      <c r="C161" s="23">
        <f t="shared" si="40"/>
        <v>800000</v>
      </c>
      <c r="D161" s="23">
        <f t="shared" si="38"/>
        <v>-30000</v>
      </c>
      <c r="I161" s="37"/>
      <c r="J161" s="37"/>
      <c r="AG161" s="158"/>
      <c r="AN161" s="159"/>
    </row>
    <row r="162" spans="1:40" ht="20.100000000000001" customHeight="1" x14ac:dyDescent="0.25">
      <c r="A162" s="41">
        <f t="shared" si="37"/>
        <v>9</v>
      </c>
      <c r="B162" s="23">
        <f t="shared" si="39"/>
        <v>750000</v>
      </c>
      <c r="C162" s="23">
        <f t="shared" si="40"/>
        <v>800000</v>
      </c>
      <c r="D162" s="23">
        <f t="shared" si="38"/>
        <v>-50000</v>
      </c>
      <c r="I162" s="37"/>
      <c r="J162" s="37"/>
      <c r="AG162" s="158"/>
      <c r="AN162" s="159"/>
    </row>
    <row r="163" spans="1:40" ht="20.100000000000001" customHeight="1" x14ac:dyDescent="0.25">
      <c r="A163" s="41">
        <f t="shared" si="37"/>
        <v>10</v>
      </c>
      <c r="B163" s="23">
        <f t="shared" si="39"/>
        <v>810000</v>
      </c>
      <c r="C163" s="23">
        <f t="shared" si="40"/>
        <v>800000</v>
      </c>
      <c r="D163" s="23">
        <f t="shared" si="38"/>
        <v>10000</v>
      </c>
      <c r="AG163" s="158"/>
      <c r="AN163" s="159"/>
    </row>
    <row r="164" spans="1:40" ht="20.100000000000001" customHeight="1" x14ac:dyDescent="0.25">
      <c r="A164" s="41">
        <f t="shared" si="37"/>
        <v>11</v>
      </c>
      <c r="B164" s="23">
        <f t="shared" si="39"/>
        <v>900000</v>
      </c>
      <c r="C164" s="23">
        <f t="shared" si="40"/>
        <v>800000</v>
      </c>
      <c r="D164" s="23">
        <f t="shared" si="38"/>
        <v>100000</v>
      </c>
    </row>
    <row r="165" spans="1:40" ht="20.100000000000001" customHeight="1" x14ac:dyDescent="0.25">
      <c r="A165" s="41">
        <f t="shared" si="37"/>
        <v>12</v>
      </c>
      <c r="B165" s="23">
        <f t="shared" si="39"/>
        <v>930000</v>
      </c>
      <c r="C165" s="23">
        <f t="shared" si="40"/>
        <v>800000</v>
      </c>
      <c r="D165" s="23">
        <f t="shared" si="38"/>
        <v>130000</v>
      </c>
      <c r="I165" s="13"/>
      <c r="J165" s="13"/>
    </row>
    <row r="166" spans="1:40" ht="20.100000000000001" customHeight="1" x14ac:dyDescent="0.25">
      <c r="A166" s="41">
        <f t="shared" si="37"/>
        <v>13</v>
      </c>
      <c r="B166" s="23">
        <f t="shared" si="39"/>
        <v>930000</v>
      </c>
      <c r="C166" s="23">
        <f t="shared" si="40"/>
        <v>800000</v>
      </c>
      <c r="D166" s="23">
        <f t="shared" si="38"/>
        <v>130000</v>
      </c>
    </row>
    <row r="167" spans="1:40" ht="20.100000000000001" customHeight="1" x14ac:dyDescent="0.25">
      <c r="A167" s="41">
        <f t="shared" si="37"/>
        <v>14</v>
      </c>
      <c r="B167" s="23">
        <f t="shared" si="39"/>
        <v>990000</v>
      </c>
      <c r="C167" s="23">
        <f t="shared" si="40"/>
        <v>800000</v>
      </c>
      <c r="D167" s="23">
        <f t="shared" si="38"/>
        <v>190000</v>
      </c>
    </row>
    <row r="168" spans="1:40" ht="20.100000000000001" customHeight="1" x14ac:dyDescent="0.25">
      <c r="A168" s="41">
        <f t="shared" si="37"/>
        <v>15</v>
      </c>
      <c r="B168" s="23">
        <f t="shared" si="39"/>
        <v>1140000</v>
      </c>
      <c r="C168" s="23">
        <f t="shared" si="40"/>
        <v>800000</v>
      </c>
      <c r="D168" s="23">
        <f t="shared" si="38"/>
        <v>340000</v>
      </c>
    </row>
    <row r="170" spans="1:40" ht="20.100000000000001" customHeight="1" x14ac:dyDescent="0.25">
      <c r="B170" s="205" t="s">
        <v>398</v>
      </c>
      <c r="C170" s="205"/>
      <c r="D170" s="42">
        <f>SUMSQ(D154:D168)</f>
        <v>317400000000</v>
      </c>
    </row>
    <row r="171" spans="1:40" ht="20.100000000000001" customHeight="1" x14ac:dyDescent="0.25">
      <c r="J171" s="8"/>
    </row>
    <row r="172" spans="1:40" ht="20.100000000000001" customHeight="1" x14ac:dyDescent="0.25">
      <c r="J172" s="8"/>
    </row>
    <row r="173" spans="1:40" ht="20.100000000000001" customHeight="1" x14ac:dyDescent="0.25">
      <c r="A173" s="213" t="s">
        <v>378</v>
      </c>
      <c r="B173" s="213"/>
      <c r="C173" s="213"/>
      <c r="D173" s="213"/>
      <c r="E173" s="213"/>
      <c r="F173" s="213"/>
      <c r="G173" s="213"/>
      <c r="H173" s="213"/>
      <c r="I173" s="213"/>
      <c r="K173" s="160"/>
      <c r="L173" s="160"/>
      <c r="M173" s="160"/>
      <c r="AL173" s="158"/>
    </row>
    <row r="174" spans="1:40" ht="20.100000000000001" customHeight="1" x14ac:dyDescent="0.25">
      <c r="K174" s="160"/>
      <c r="L174" s="160"/>
      <c r="M174" s="160"/>
      <c r="AL174" s="158"/>
    </row>
    <row r="175" spans="1:40" ht="20.100000000000001" customHeight="1" x14ac:dyDescent="0.25">
      <c r="AL175" s="158"/>
    </row>
    <row r="176" spans="1:40" ht="20.100000000000001" customHeight="1" x14ac:dyDescent="0.25">
      <c r="A176" s="215" t="s">
        <v>60</v>
      </c>
      <c r="B176" s="215"/>
      <c r="C176" s="215"/>
      <c r="D176" s="215"/>
      <c r="E176" s="215"/>
      <c r="F176" s="215"/>
      <c r="G176" s="7"/>
      <c r="H176" s="215"/>
      <c r="I176" s="215"/>
      <c r="K176" s="134" t="str">
        <f t="shared" ref="K176:K190" si="41">IF(ABS(G134)&gt;2,"Ponto atípico","")</f>
        <v/>
      </c>
      <c r="AL176" s="158"/>
    </row>
    <row r="177" spans="1:41" ht="20.100000000000001" customHeight="1" x14ac:dyDescent="0.25">
      <c r="K177" s="134" t="str">
        <f t="shared" si="41"/>
        <v/>
      </c>
      <c r="AL177" s="158"/>
    </row>
    <row r="178" spans="1:41" ht="20.100000000000001" customHeight="1" x14ac:dyDescent="0.25">
      <c r="A178" s="215" t="s">
        <v>367</v>
      </c>
      <c r="B178" s="215"/>
      <c r="C178" s="215"/>
      <c r="D178" s="215"/>
      <c r="E178" s="215"/>
      <c r="F178" s="215"/>
      <c r="G178" s="215"/>
      <c r="H178" s="215"/>
      <c r="I178" s="215"/>
      <c r="K178" s="134" t="str">
        <f t="shared" si="41"/>
        <v/>
      </c>
      <c r="AL178" s="158"/>
      <c r="AO178" s="161"/>
    </row>
    <row r="179" spans="1:41" ht="20.100000000000001" customHeight="1" x14ac:dyDescent="0.25">
      <c r="B179" s="2"/>
      <c r="C179" s="2"/>
      <c r="D179" s="2"/>
      <c r="E179" s="2"/>
      <c r="F179" s="2"/>
      <c r="G179" s="34"/>
      <c r="H179" s="34"/>
      <c r="K179" s="134" t="str">
        <f t="shared" si="41"/>
        <v/>
      </c>
      <c r="AL179" s="158"/>
    </row>
    <row r="180" spans="1:41" ht="20.100000000000001" customHeight="1" x14ac:dyDescent="0.25">
      <c r="A180" s="217" t="s">
        <v>133</v>
      </c>
      <c r="B180" s="217"/>
      <c r="C180" s="217"/>
      <c r="D180" s="217"/>
      <c r="E180" s="217"/>
      <c r="F180" s="217"/>
      <c r="G180" s="217"/>
      <c r="H180" s="217"/>
      <c r="I180" s="217"/>
      <c r="K180" s="134" t="str">
        <f t="shared" si="41"/>
        <v/>
      </c>
      <c r="AL180" s="158"/>
    </row>
    <row r="181" spans="1:41" ht="20.100000000000001" customHeight="1" x14ac:dyDescent="0.25">
      <c r="A181" s="217"/>
      <c r="B181" s="217"/>
      <c r="C181" s="217"/>
      <c r="D181" s="217"/>
      <c r="E181" s="217"/>
      <c r="F181" s="217"/>
      <c r="G181" s="217"/>
      <c r="H181" s="217"/>
      <c r="I181" s="217"/>
      <c r="K181" s="134" t="str">
        <f t="shared" si="41"/>
        <v/>
      </c>
      <c r="AL181" s="158"/>
    </row>
    <row r="182" spans="1:41" ht="20.100000000000001" customHeight="1" x14ac:dyDescent="0.25">
      <c r="A182" s="217"/>
      <c r="B182" s="217"/>
      <c r="C182" s="217"/>
      <c r="D182" s="217"/>
      <c r="E182" s="217"/>
      <c r="F182" s="217"/>
      <c r="G182" s="217"/>
      <c r="H182" s="217"/>
      <c r="I182" s="217"/>
      <c r="K182" s="134" t="str">
        <f t="shared" si="41"/>
        <v/>
      </c>
      <c r="AL182" s="158"/>
      <c r="AO182" s="162"/>
    </row>
    <row r="183" spans="1:41" ht="20.100000000000001" customHeight="1" x14ac:dyDescent="0.25">
      <c r="A183" s="217"/>
      <c r="B183" s="217"/>
      <c r="C183" s="217"/>
      <c r="D183" s="217"/>
      <c r="E183" s="217"/>
      <c r="F183" s="217"/>
      <c r="G183" s="217"/>
      <c r="H183" s="217"/>
      <c r="I183" s="217"/>
      <c r="K183" s="134" t="str">
        <f t="shared" si="41"/>
        <v/>
      </c>
      <c r="AL183" s="158"/>
    </row>
    <row r="184" spans="1:41" ht="20.100000000000001" customHeight="1" x14ac:dyDescent="0.25">
      <c r="A184" s="217"/>
      <c r="B184" s="217"/>
      <c r="C184" s="217"/>
      <c r="D184" s="217"/>
      <c r="E184" s="217"/>
      <c r="F184" s="217"/>
      <c r="G184" s="217"/>
      <c r="H184" s="217"/>
      <c r="I184" s="217"/>
      <c r="K184" s="134" t="str">
        <f t="shared" si="41"/>
        <v/>
      </c>
      <c r="AL184" s="158"/>
    </row>
    <row r="185" spans="1:41" ht="20.100000000000001" customHeight="1" x14ac:dyDescent="0.25">
      <c r="K185" s="134" t="str">
        <f t="shared" si="41"/>
        <v/>
      </c>
      <c r="AL185" s="158"/>
    </row>
    <row r="186" spans="1:41" ht="20.100000000000001" customHeight="1" x14ac:dyDescent="0.25">
      <c r="K186" s="134" t="str">
        <f t="shared" si="41"/>
        <v/>
      </c>
      <c r="AL186" s="158"/>
      <c r="AO186" s="163"/>
    </row>
    <row r="187" spans="1:41" ht="20.100000000000001" customHeight="1" x14ac:dyDescent="0.25">
      <c r="K187" s="134" t="str">
        <f t="shared" si="41"/>
        <v/>
      </c>
      <c r="AL187" s="158"/>
    </row>
    <row r="188" spans="1:41" ht="20.100000000000001" customHeight="1" x14ac:dyDescent="0.25">
      <c r="K188" s="134" t="str">
        <f t="shared" si="41"/>
        <v/>
      </c>
      <c r="AL188" s="158"/>
    </row>
    <row r="189" spans="1:41" ht="20.100000000000001" customHeight="1" x14ac:dyDescent="0.25">
      <c r="K189" s="134" t="str">
        <f t="shared" si="41"/>
        <v/>
      </c>
      <c r="AL189" s="158"/>
    </row>
    <row r="190" spans="1:41" ht="20.100000000000001" customHeight="1" x14ac:dyDescent="0.25">
      <c r="K190" s="134" t="str">
        <f t="shared" si="41"/>
        <v/>
      </c>
      <c r="AL190" s="158"/>
    </row>
    <row r="191" spans="1:41" ht="20.100000000000001" customHeight="1" x14ac:dyDescent="0.25">
      <c r="AL191" s="158"/>
    </row>
    <row r="192" spans="1:41" ht="20.100000000000001" customHeight="1" x14ac:dyDescent="0.25">
      <c r="AL192" s="158"/>
    </row>
    <row r="193" spans="1:38" ht="20.100000000000001" customHeight="1" x14ac:dyDescent="0.25">
      <c r="AL193" s="158"/>
    </row>
    <row r="194" spans="1:38" ht="20.100000000000001" customHeight="1" x14ac:dyDescent="0.25">
      <c r="AL194" s="158"/>
    </row>
    <row r="195" spans="1:38" ht="20.100000000000001" customHeight="1" x14ac:dyDescent="0.25">
      <c r="AL195" s="158"/>
    </row>
    <row r="196" spans="1:38" ht="20.100000000000001" customHeight="1" x14ac:dyDescent="0.25">
      <c r="AL196" s="158"/>
    </row>
    <row r="197" spans="1:38" ht="20.100000000000001" customHeight="1" x14ac:dyDescent="0.25">
      <c r="I197" s="13"/>
      <c r="J197" s="13"/>
      <c r="AL197" s="158"/>
    </row>
    <row r="205" spans="1:38" ht="20.100000000000001" customHeight="1" x14ac:dyDescent="0.25">
      <c r="A205" s="213" t="s">
        <v>87</v>
      </c>
      <c r="B205" s="213"/>
      <c r="C205" s="213"/>
      <c r="D205" s="213"/>
      <c r="E205" s="213"/>
      <c r="F205" s="213"/>
    </row>
    <row r="208" spans="1:38" ht="20.100000000000001" customHeight="1" x14ac:dyDescent="0.25">
      <c r="A208" s="215" t="s">
        <v>136</v>
      </c>
      <c r="B208" s="215"/>
      <c r="C208" s="215"/>
      <c r="D208" s="215"/>
      <c r="E208" s="215"/>
      <c r="F208" s="215"/>
      <c r="G208" s="7"/>
      <c r="H208" s="215"/>
      <c r="I208" s="215"/>
      <c r="J208" s="8"/>
    </row>
    <row r="209" spans="1:12" ht="20.100000000000001" customHeight="1" x14ac:dyDescent="0.25">
      <c r="I209" s="34"/>
      <c r="J209" s="34"/>
    </row>
    <row r="210" spans="1:12" ht="39.950000000000003" customHeight="1" x14ac:dyDescent="0.25">
      <c r="A210" s="32" t="str">
        <f t="shared" ref="A210:A225" si="42">A10</f>
        <v>Itens da amostra</v>
      </c>
      <c r="B210" s="32" t="s">
        <v>3</v>
      </c>
      <c r="C210" s="32" t="s">
        <v>344</v>
      </c>
      <c r="D210" s="117" t="s">
        <v>379</v>
      </c>
      <c r="E210" s="32" t="s">
        <v>345</v>
      </c>
      <c r="F210" s="117" t="s">
        <v>346</v>
      </c>
      <c r="G210" s="117" t="s">
        <v>160</v>
      </c>
      <c r="H210" s="117" t="s">
        <v>380</v>
      </c>
      <c r="I210" s="32" t="s">
        <v>381</v>
      </c>
    </row>
    <row r="211" spans="1:12" ht="20.100000000000001" customHeight="1" x14ac:dyDescent="0.25">
      <c r="A211" s="127">
        <f t="shared" si="42"/>
        <v>1</v>
      </c>
      <c r="B211" s="132">
        <f>D134</f>
        <v>-2154.7242885062005</v>
      </c>
      <c r="C211" s="118">
        <f t="shared" ref="C211:C225" si="43">B211/$B$67</f>
        <v>-0.71471478311725023</v>
      </c>
      <c r="D211" s="118">
        <f t="shared" ref="D211:D225" si="44">C211*(($B$76/$B$75)^(1/2))</f>
        <v>-0.84566193581647819</v>
      </c>
      <c r="E211" s="43">
        <f t="shared" ref="E211:E225" si="45">B211/C114</f>
        <v>-2.6934053606327505E-3</v>
      </c>
      <c r="F211" s="118">
        <f t="shared" ref="F211:F225" si="46">B211/(($D$75*(1-G211))^(1/2))</f>
        <v>-0.84896341599980618</v>
      </c>
      <c r="G211" s="72">
        <f t="shared" ref="G211:G225" si="47">AD54</f>
        <v>0.29125896469303381</v>
      </c>
      <c r="H211" s="72">
        <f t="shared" ref="H211:H225" si="48">($B$62-1)*(G211-(1/$B$62))</f>
        <v>3.1442921723691404</v>
      </c>
      <c r="I211" s="72">
        <f t="shared" ref="I211:I225" si="49">((B211^2)/($B$64*$D$75))*(G211/((1-G211)^2))</f>
        <v>5.9237902151045012E-2</v>
      </c>
    </row>
    <row r="212" spans="1:12" ht="20.100000000000001" customHeight="1" x14ac:dyDescent="0.25">
      <c r="A212" s="127">
        <f t="shared" si="42"/>
        <v>2</v>
      </c>
      <c r="B212" s="132">
        <f t="shared" ref="B212:B225" si="50">D135</f>
        <v>1901.9827925539576</v>
      </c>
      <c r="C212" s="118">
        <f t="shared" si="43"/>
        <v>0.63088128087856377</v>
      </c>
      <c r="D212" s="118">
        <f t="shared" si="44"/>
        <v>0.74646879826833223</v>
      </c>
      <c r="E212" s="43">
        <f t="shared" si="45"/>
        <v>2.3774784906924469E-3</v>
      </c>
      <c r="F212" s="118">
        <f t="shared" si="46"/>
        <v>0.72654826087968583</v>
      </c>
      <c r="G212" s="72">
        <f t="shared" si="47"/>
        <v>0.24600867724711012</v>
      </c>
      <c r="H212" s="72">
        <f t="shared" si="48"/>
        <v>2.5107881481262084</v>
      </c>
      <c r="I212" s="72">
        <f t="shared" si="49"/>
        <v>3.4446334037422026E-2</v>
      </c>
    </row>
    <row r="213" spans="1:12" ht="20.100000000000001" customHeight="1" x14ac:dyDescent="0.25">
      <c r="A213" s="127">
        <f t="shared" si="42"/>
        <v>3</v>
      </c>
      <c r="B213" s="132">
        <f t="shared" si="50"/>
        <v>1662.1357474203687</v>
      </c>
      <c r="C213" s="118">
        <f t="shared" si="43"/>
        <v>0.55132482451039999</v>
      </c>
      <c r="D213" s="118">
        <f t="shared" si="44"/>
        <v>0.65233632964138422</v>
      </c>
      <c r="E213" s="43">
        <f t="shared" si="45"/>
        <v>2.0776696842754608E-3</v>
      </c>
      <c r="F213" s="118">
        <f t="shared" si="46"/>
        <v>0.61606600500708053</v>
      </c>
      <c r="G213" s="72">
        <f t="shared" si="47"/>
        <v>0.19913261731698625</v>
      </c>
      <c r="H213" s="72">
        <f t="shared" si="48"/>
        <v>1.8545233091044739</v>
      </c>
      <c r="I213" s="72">
        <f t="shared" si="49"/>
        <v>1.8874101265246582E-2</v>
      </c>
    </row>
    <row r="214" spans="1:12" ht="20.100000000000001" customHeight="1" x14ac:dyDescent="0.25">
      <c r="A214" s="127">
        <f t="shared" si="42"/>
        <v>4</v>
      </c>
      <c r="B214" s="132">
        <f t="shared" si="50"/>
        <v>-2120.8521282615839</v>
      </c>
      <c r="C214" s="118">
        <f t="shared" si="43"/>
        <v>-0.70347950174409268</v>
      </c>
      <c r="D214" s="118">
        <f t="shared" si="44"/>
        <v>-0.83236817161864352</v>
      </c>
      <c r="E214" s="43">
        <f t="shared" si="45"/>
        <v>-2.6510651603269797E-3</v>
      </c>
      <c r="F214" s="118">
        <f t="shared" si="46"/>
        <v>-0.7757958370412642</v>
      </c>
      <c r="G214" s="72">
        <f t="shared" si="47"/>
        <v>0.17774219421140788</v>
      </c>
      <c r="H214" s="72">
        <f t="shared" si="48"/>
        <v>1.555057385626377</v>
      </c>
      <c r="I214" s="72">
        <f t="shared" si="49"/>
        <v>2.60200075069748E-2</v>
      </c>
      <c r="J214" s="13"/>
    </row>
    <row r="215" spans="1:12" ht="20.100000000000001" customHeight="1" x14ac:dyDescent="0.25">
      <c r="A215" s="127">
        <f t="shared" si="42"/>
        <v>5</v>
      </c>
      <c r="B215" s="132">
        <f t="shared" si="50"/>
        <v>1935.8549527986906</v>
      </c>
      <c r="C215" s="118">
        <f t="shared" si="43"/>
        <v>0.64211656225175995</v>
      </c>
      <c r="D215" s="118">
        <f t="shared" si="44"/>
        <v>0.75976256246621265</v>
      </c>
      <c r="E215" s="43">
        <f t="shared" si="45"/>
        <v>2.4198186909983634E-3</v>
      </c>
      <c r="F215" s="118">
        <f t="shared" si="46"/>
        <v>0.70901514980888614</v>
      </c>
      <c r="G215" s="72">
        <f t="shared" si="47"/>
        <v>0.1798057623715765</v>
      </c>
      <c r="H215" s="72">
        <f t="shared" si="48"/>
        <v>1.5839473398687376</v>
      </c>
      <c r="I215" s="72">
        <f t="shared" si="49"/>
        <v>2.2040828621731474E-2</v>
      </c>
    </row>
    <row r="216" spans="1:12" ht="20.100000000000001" customHeight="1" x14ac:dyDescent="0.25">
      <c r="A216" s="127">
        <f t="shared" si="42"/>
        <v>6</v>
      </c>
      <c r="B216" s="132">
        <f t="shared" si="50"/>
        <v>2747.1963690107223</v>
      </c>
      <c r="C216" s="118">
        <f t="shared" si="43"/>
        <v>0.91123577505092279</v>
      </c>
      <c r="D216" s="118">
        <f t="shared" si="44"/>
        <v>1.0781887092831748</v>
      </c>
      <c r="E216" s="43">
        <f t="shared" si="45"/>
        <v>3.4339954612634029E-3</v>
      </c>
      <c r="F216" s="118">
        <f t="shared" si="46"/>
        <v>1.0148441204228751</v>
      </c>
      <c r="G216" s="72">
        <f t="shared" si="47"/>
        <v>0.19376277972892095</v>
      </c>
      <c r="H216" s="72">
        <f t="shared" si="48"/>
        <v>1.7793455828715596</v>
      </c>
      <c r="I216" s="72">
        <f t="shared" si="49"/>
        <v>4.9503532212796152E-2</v>
      </c>
    </row>
    <row r="217" spans="1:12" ht="20.100000000000001" customHeight="1" x14ac:dyDescent="0.25">
      <c r="A217" s="127">
        <f t="shared" si="42"/>
        <v>7</v>
      </c>
      <c r="B217" s="132">
        <f t="shared" si="50"/>
        <v>-3832.5933180511929</v>
      </c>
      <c r="C217" s="118">
        <f t="shared" si="43"/>
        <v>-1.2712582842729201</v>
      </c>
      <c r="D217" s="118">
        <f t="shared" si="44"/>
        <v>-1.5041730869369854</v>
      </c>
      <c r="E217" s="43">
        <f t="shared" si="45"/>
        <v>-4.7907416475639914E-3</v>
      </c>
      <c r="F217" s="118">
        <f t="shared" si="46"/>
        <v>-1.4024624242815766</v>
      </c>
      <c r="G217" s="72">
        <f t="shared" si="47"/>
        <v>0.17835328400911454</v>
      </c>
      <c r="H217" s="72">
        <f t="shared" si="48"/>
        <v>1.5636126427942703</v>
      </c>
      <c r="I217" s="72">
        <f t="shared" si="49"/>
        <v>8.5390282553778424E-2</v>
      </c>
    </row>
    <row r="218" spans="1:12" ht="20.100000000000001" customHeight="1" x14ac:dyDescent="0.25">
      <c r="A218" s="127">
        <f t="shared" si="42"/>
        <v>8</v>
      </c>
      <c r="B218" s="132">
        <f t="shared" si="50"/>
        <v>-3832.5933180511929</v>
      </c>
      <c r="C218" s="118">
        <f t="shared" si="43"/>
        <v>-1.2712582842729201</v>
      </c>
      <c r="D218" s="118">
        <f t="shared" si="44"/>
        <v>-1.5041730869369854</v>
      </c>
      <c r="E218" s="43">
        <f t="shared" si="45"/>
        <v>-4.7907416475639914E-3</v>
      </c>
      <c r="F218" s="118">
        <f t="shared" si="46"/>
        <v>-1.4024624242815766</v>
      </c>
      <c r="G218" s="72">
        <f t="shared" si="47"/>
        <v>0.17835328400911454</v>
      </c>
      <c r="H218" s="72">
        <f t="shared" si="48"/>
        <v>1.5636126427942703</v>
      </c>
      <c r="I218" s="72">
        <f t="shared" si="49"/>
        <v>8.5390282553778424E-2</v>
      </c>
    </row>
    <row r="219" spans="1:12" ht="20.100000000000001" customHeight="1" x14ac:dyDescent="0.25">
      <c r="A219" s="127">
        <f t="shared" si="42"/>
        <v>9</v>
      </c>
      <c r="B219" s="132">
        <f t="shared" si="50"/>
        <v>-224.45009045908228</v>
      </c>
      <c r="C219" s="118">
        <f t="shared" si="43"/>
        <v>-7.4449338404368459E-2</v>
      </c>
      <c r="D219" s="118">
        <f t="shared" si="44"/>
        <v>-8.8089645159845215E-2</v>
      </c>
      <c r="E219" s="43">
        <f t="shared" si="45"/>
        <v>-2.8056261307385285E-4</v>
      </c>
      <c r="F219" s="118">
        <f t="shared" si="46"/>
        <v>-8.5875564411073121E-2</v>
      </c>
      <c r="G219" s="72">
        <f t="shared" si="47"/>
        <v>0.24840743272169349</v>
      </c>
      <c r="H219" s="72">
        <f t="shared" si="48"/>
        <v>2.5443707247703755</v>
      </c>
      <c r="I219" s="72">
        <f t="shared" si="49"/>
        <v>4.8747383990397069E-4</v>
      </c>
    </row>
    <row r="220" spans="1:12" ht="20.100000000000001" customHeight="1" x14ac:dyDescent="0.25">
      <c r="A220" s="127">
        <f t="shared" si="42"/>
        <v>10</v>
      </c>
      <c r="B220" s="132">
        <f t="shared" si="50"/>
        <v>97.477943455334753</v>
      </c>
      <c r="C220" s="118">
        <f t="shared" si="43"/>
        <v>3.2333105254823268E-2</v>
      </c>
      <c r="D220" s="118">
        <f t="shared" si="44"/>
        <v>3.825704606457838E-2</v>
      </c>
      <c r="E220" s="43">
        <f t="shared" si="45"/>
        <v>1.2184742931916845E-4</v>
      </c>
      <c r="F220" s="118">
        <f t="shared" si="46"/>
        <v>4.1672310872970811E-2</v>
      </c>
      <c r="G220" s="72">
        <f t="shared" si="47"/>
        <v>0.39799560266166112</v>
      </c>
      <c r="H220" s="72">
        <f t="shared" si="48"/>
        <v>4.6386051039299225</v>
      </c>
      <c r="I220" s="72">
        <f t="shared" si="49"/>
        <v>2.2961686031858008E-4</v>
      </c>
    </row>
    <row r="221" spans="1:12" ht="20.100000000000001" customHeight="1" x14ac:dyDescent="0.25">
      <c r="A221" s="127">
        <f t="shared" si="42"/>
        <v>11</v>
      </c>
      <c r="B221" s="132">
        <f t="shared" si="50"/>
        <v>73.421983133419417</v>
      </c>
      <c r="C221" s="118">
        <f t="shared" si="43"/>
        <v>2.4353824306505588E-2</v>
      </c>
      <c r="D221" s="118">
        <f t="shared" si="44"/>
        <v>2.8815833524175546E-2</v>
      </c>
      <c r="E221" s="43">
        <f t="shared" si="45"/>
        <v>9.1777478916774265E-5</v>
      </c>
      <c r="F221" s="118">
        <f t="shared" si="46"/>
        <v>4.4378746137867332E-2</v>
      </c>
      <c r="G221" s="72">
        <f t="shared" si="47"/>
        <v>0.69884901920657527</v>
      </c>
      <c r="H221" s="72">
        <f t="shared" si="48"/>
        <v>8.8505529355587207</v>
      </c>
      <c r="I221" s="72">
        <f t="shared" si="49"/>
        <v>9.140693128681874E-4</v>
      </c>
    </row>
    <row r="222" spans="1:12" ht="20.100000000000001" customHeight="1" x14ac:dyDescent="0.25">
      <c r="A222" s="127">
        <f t="shared" si="42"/>
        <v>12</v>
      </c>
      <c r="B222" s="132">
        <f t="shared" si="50"/>
        <v>8.4195860896725208</v>
      </c>
      <c r="C222" s="118">
        <f t="shared" si="43"/>
        <v>2.7927483242828803E-3</v>
      </c>
      <c r="D222" s="118">
        <f t="shared" si="44"/>
        <v>3.3044243801150556E-3</v>
      </c>
      <c r="E222" s="43">
        <f t="shared" si="45"/>
        <v>1.0524482612090651E-5</v>
      </c>
      <c r="F222" s="118">
        <f t="shared" si="46"/>
        <v>3.4351862519017575E-3</v>
      </c>
      <c r="G222" s="72">
        <f t="shared" si="47"/>
        <v>0.33905849987715619</v>
      </c>
      <c r="H222" s="72">
        <f t="shared" si="48"/>
        <v>3.8134856649468536</v>
      </c>
      <c r="I222" s="72">
        <f t="shared" si="49"/>
        <v>1.2107157386020903E-6</v>
      </c>
      <c r="J222" s="16"/>
    </row>
    <row r="223" spans="1:12" ht="20.100000000000001" customHeight="1" x14ac:dyDescent="0.25">
      <c r="A223" s="127">
        <f t="shared" si="42"/>
        <v>13</v>
      </c>
      <c r="B223" s="132">
        <f t="shared" si="50"/>
        <v>3918.0432813253719</v>
      </c>
      <c r="C223" s="118">
        <f t="shared" si="43"/>
        <v>1.2996017490468847</v>
      </c>
      <c r="D223" s="118">
        <f t="shared" si="44"/>
        <v>1.5377095267234351</v>
      </c>
      <c r="E223" s="43">
        <f t="shared" si="45"/>
        <v>4.8975541016567153E-3</v>
      </c>
      <c r="F223" s="118">
        <f t="shared" si="46"/>
        <v>2.1340576348004805</v>
      </c>
      <c r="G223" s="72">
        <f t="shared" si="47"/>
        <v>0.62914145873747263</v>
      </c>
      <c r="H223" s="72">
        <f t="shared" si="48"/>
        <v>7.8746470889912832</v>
      </c>
      <c r="I223" s="72">
        <f t="shared" si="49"/>
        <v>1.5451914753103788</v>
      </c>
      <c r="J223" s="121"/>
      <c r="L223" s="164"/>
    </row>
    <row r="224" spans="1:12" ht="20.100000000000001" customHeight="1" x14ac:dyDescent="0.25">
      <c r="A224" s="127">
        <f t="shared" si="42"/>
        <v>14</v>
      </c>
      <c r="B224" s="132">
        <f t="shared" si="50"/>
        <v>3013.9382058043266</v>
      </c>
      <c r="C224" s="118">
        <f t="shared" si="43"/>
        <v>0.9997131431528089</v>
      </c>
      <c r="D224" s="118">
        <f t="shared" si="44"/>
        <v>1.182876543021061</v>
      </c>
      <c r="E224" s="43">
        <f t="shared" si="45"/>
        <v>3.7674227572554084E-3</v>
      </c>
      <c r="F224" s="118">
        <f t="shared" si="46"/>
        <v>1.3249758767542548</v>
      </c>
      <c r="G224" s="72">
        <f t="shared" si="47"/>
        <v>0.43070828841842257</v>
      </c>
      <c r="H224" s="72">
        <f t="shared" si="48"/>
        <v>5.0965827045245824</v>
      </c>
      <c r="I224" s="72">
        <f t="shared" si="49"/>
        <v>0.26564051083321849</v>
      </c>
      <c r="J224" s="121"/>
      <c r="L224" s="164"/>
    </row>
    <row r="225" spans="1:13" ht="20.100000000000001" customHeight="1" x14ac:dyDescent="0.25">
      <c r="A225" s="127">
        <f t="shared" si="42"/>
        <v>15</v>
      </c>
      <c r="B225" s="132">
        <f t="shared" si="50"/>
        <v>-3193.2577185910195</v>
      </c>
      <c r="C225" s="118">
        <f t="shared" si="43"/>
        <v>-1.0591928210743322</v>
      </c>
      <c r="D225" s="118">
        <f t="shared" si="44"/>
        <v>-1.253253847032421</v>
      </c>
      <c r="E225" s="43">
        <f t="shared" si="45"/>
        <v>-3.9915721482387742E-3</v>
      </c>
      <c r="F225" s="118">
        <f t="shared" si="46"/>
        <v>-1.6991667443106211</v>
      </c>
      <c r="G225" s="72">
        <f t="shared" si="47"/>
        <v>0.61142213478976293</v>
      </c>
      <c r="H225" s="72">
        <f t="shared" si="48"/>
        <v>7.6265765537233481</v>
      </c>
      <c r="I225" s="72">
        <f t="shared" si="49"/>
        <v>0.90858401921615561</v>
      </c>
      <c r="J225" s="121"/>
      <c r="L225" s="164"/>
    </row>
    <row r="226" spans="1:13" ht="20.100000000000001" customHeight="1" x14ac:dyDescent="0.25">
      <c r="J226" s="121"/>
      <c r="L226" s="164"/>
    </row>
    <row r="227" spans="1:13" ht="20.100000000000001" customHeight="1" x14ac:dyDescent="0.25">
      <c r="J227" s="121"/>
      <c r="L227" s="164"/>
    </row>
    <row r="228" spans="1:13" ht="20.100000000000001" customHeight="1" x14ac:dyDescent="0.25">
      <c r="J228" s="121"/>
      <c r="L228" s="164"/>
    </row>
    <row r="229" spans="1:13" ht="20.100000000000001" customHeight="1" x14ac:dyDescent="0.25">
      <c r="J229" s="121"/>
      <c r="L229" s="164"/>
    </row>
    <row r="230" spans="1:13" ht="20.100000000000001" customHeight="1" x14ac:dyDescent="0.25">
      <c r="J230" s="121"/>
      <c r="L230" s="164"/>
      <c r="M230" s="160"/>
    </row>
    <row r="231" spans="1:13" ht="20.100000000000001" customHeight="1" x14ac:dyDescent="0.25">
      <c r="J231" s="121"/>
      <c r="L231" s="164"/>
    </row>
    <row r="232" spans="1:13" ht="20.100000000000001" customHeight="1" x14ac:dyDescent="0.25">
      <c r="J232" s="121"/>
      <c r="L232" s="164"/>
    </row>
    <row r="233" spans="1:13" ht="20.100000000000001" customHeight="1" x14ac:dyDescent="0.25">
      <c r="J233" s="121"/>
      <c r="L233" s="164"/>
    </row>
    <row r="234" spans="1:13" ht="20.100000000000001" customHeight="1" x14ac:dyDescent="0.25">
      <c r="J234" s="121"/>
      <c r="L234" s="164"/>
    </row>
    <row r="235" spans="1:13" ht="20.100000000000001" customHeight="1" x14ac:dyDescent="0.25">
      <c r="J235" s="121"/>
      <c r="L235" s="164"/>
    </row>
    <row r="236" spans="1:13" ht="20.100000000000001" customHeight="1" x14ac:dyDescent="0.25">
      <c r="J236" s="121"/>
      <c r="L236" s="164"/>
    </row>
    <row r="237" spans="1:13" ht="20.100000000000001" customHeight="1" x14ac:dyDescent="0.25">
      <c r="J237" s="121"/>
      <c r="L237" s="164"/>
    </row>
    <row r="246" spans="1:42" ht="20.100000000000001" customHeight="1" x14ac:dyDescent="0.25">
      <c r="A246" s="213" t="s">
        <v>390</v>
      </c>
      <c r="B246" s="213"/>
      <c r="C246" s="213"/>
      <c r="D246" s="213"/>
      <c r="E246" s="213"/>
      <c r="F246" s="213"/>
      <c r="G246" s="213"/>
      <c r="H246" s="213"/>
      <c r="I246" s="213"/>
    </row>
    <row r="247" spans="1:42" ht="20.100000000000001" customHeight="1" x14ac:dyDescent="0.25">
      <c r="A247" s="213" t="s">
        <v>382</v>
      </c>
      <c r="B247" s="213"/>
      <c r="C247" s="213"/>
      <c r="D247" s="213"/>
      <c r="E247" s="213"/>
      <c r="F247" s="213"/>
      <c r="G247" s="213"/>
      <c r="H247" s="213"/>
      <c r="I247" s="213"/>
    </row>
    <row r="248" spans="1:42" ht="20.100000000000001" customHeight="1" x14ac:dyDescent="0.25">
      <c r="A248" s="213" t="s">
        <v>383</v>
      </c>
      <c r="B248" s="213"/>
      <c r="C248" s="213"/>
      <c r="D248" s="213"/>
      <c r="E248" s="213"/>
      <c r="F248" s="213"/>
      <c r="G248" s="213"/>
      <c r="H248" s="213"/>
      <c r="I248" s="213"/>
    </row>
    <row r="251" spans="1:42" ht="20.100000000000001" customHeight="1" x14ac:dyDescent="0.25">
      <c r="A251" s="211" t="s">
        <v>137</v>
      </c>
      <c r="B251" s="211"/>
      <c r="C251" s="211"/>
      <c r="D251" s="211"/>
      <c r="E251" s="211"/>
      <c r="F251" s="211"/>
      <c r="G251" s="211"/>
      <c r="H251" s="211"/>
      <c r="I251" s="211"/>
      <c r="AP251" s="134">
        <f>AP248-AP224</f>
        <v>0</v>
      </c>
    </row>
    <row r="252" spans="1:42" ht="20.100000000000001" customHeight="1" x14ac:dyDescent="0.25">
      <c r="I252" s="34"/>
    </row>
    <row r="253" spans="1:42" ht="20.100000000000001" customHeight="1" x14ac:dyDescent="0.25">
      <c r="A253" s="218" t="str">
        <f>IF(F74&lt;=0.05,O330,O331)</f>
        <v>O nível de significância do modelo atingiu 0,00%. Esse nível de significância é inferior ao valor máximo admitido para a rejeição da hipótese nula do molode; portanto, o modelo é aceito.</v>
      </c>
      <c r="B253" s="218"/>
      <c r="C253" s="218"/>
      <c r="D253" s="218"/>
      <c r="E253" s="218"/>
      <c r="F253" s="218"/>
      <c r="G253" s="218"/>
      <c r="H253" s="218"/>
      <c r="I253" s="218"/>
    </row>
    <row r="254" spans="1:42" ht="20.100000000000001" customHeight="1" x14ac:dyDescent="0.25">
      <c r="A254" s="218"/>
      <c r="B254" s="218"/>
      <c r="C254" s="218"/>
      <c r="D254" s="218"/>
      <c r="E254" s="218"/>
      <c r="F254" s="218"/>
      <c r="G254" s="218"/>
      <c r="H254" s="218"/>
      <c r="I254" s="218"/>
    </row>
    <row r="255" spans="1:42" ht="20.100000000000001" customHeight="1" x14ac:dyDescent="0.25">
      <c r="A255" s="213" t="s">
        <v>78</v>
      </c>
      <c r="B255" s="213"/>
      <c r="C255" s="213"/>
      <c r="D255" s="213"/>
      <c r="E255" s="213"/>
      <c r="F255" s="213"/>
      <c r="I255" s="34"/>
      <c r="J255" s="8"/>
    </row>
    <row r="257" spans="6:104" ht="20.100000000000001" customHeight="1" x14ac:dyDescent="0.25">
      <c r="F257" s="214" t="s">
        <v>142</v>
      </c>
      <c r="G257" s="214"/>
      <c r="H257" s="44">
        <v>0.05</v>
      </c>
      <c r="I257" s="8"/>
      <c r="J257" s="8"/>
    </row>
    <row r="258" spans="6:104" ht="20.100000000000001" customHeight="1" x14ac:dyDescent="0.25">
      <c r="F258" s="216" t="s">
        <v>354</v>
      </c>
      <c r="G258" s="216"/>
      <c r="H258" s="44">
        <f>F74</f>
        <v>1.1550543218021813E-17</v>
      </c>
      <c r="J258" s="17"/>
    </row>
    <row r="259" spans="6:104" ht="20.100000000000001" customHeight="1" x14ac:dyDescent="0.25">
      <c r="J259" s="34"/>
    </row>
    <row r="260" spans="6:104" ht="20.100000000000001" customHeight="1" x14ac:dyDescent="0.25">
      <c r="J260" s="37"/>
    </row>
    <row r="261" spans="6:104" ht="20.100000000000001" customHeight="1" x14ac:dyDescent="0.25">
      <c r="F261" s="214" t="s">
        <v>144</v>
      </c>
      <c r="G261" s="214"/>
      <c r="H261" s="21">
        <f>B62</f>
        <v>15</v>
      </c>
      <c r="J261" s="37"/>
    </row>
    <row r="262" spans="6:104" ht="20.100000000000001" customHeight="1" x14ac:dyDescent="0.25">
      <c r="F262" s="214" t="s">
        <v>97</v>
      </c>
      <c r="G262" s="214"/>
      <c r="H262" s="21">
        <f>B64</f>
        <v>5</v>
      </c>
      <c r="J262" s="34"/>
    </row>
    <row r="263" spans="6:104" ht="20.100000000000001" customHeight="1" x14ac:dyDescent="0.25">
      <c r="F263" s="214" t="s">
        <v>115</v>
      </c>
      <c r="G263" s="214"/>
      <c r="H263" s="21">
        <f>B65</f>
        <v>10</v>
      </c>
    </row>
    <row r="264" spans="6:104" ht="20.100000000000001" customHeight="1" x14ac:dyDescent="0.25">
      <c r="F264" s="214" t="s">
        <v>355</v>
      </c>
      <c r="G264" s="214"/>
      <c r="H264" s="22">
        <f>_xlfn.F.INV.RT(H257,H262,H263)</f>
        <v>3.325834530413013</v>
      </c>
    </row>
    <row r="265" spans="6:104" ht="20.100000000000001" customHeight="1" x14ac:dyDescent="0.25">
      <c r="F265" s="214" t="s">
        <v>356</v>
      </c>
      <c r="G265" s="214"/>
      <c r="H265" s="22">
        <f>E74</f>
        <v>8727.7975750702335</v>
      </c>
      <c r="CK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</row>
    <row r="267" spans="6:104" ht="20.100000000000001" customHeight="1" x14ac:dyDescent="0.25">
      <c r="F267" s="22" t="s">
        <v>26</v>
      </c>
      <c r="G267" s="214" t="str">
        <f>IF(H265&gt;H264,"O ponto percentual atingido é maior que o ponto crítico","O ponto percentual atingido é menor que o ponto crítico")</f>
        <v>O ponto percentual atingido é maior que o ponto crítico</v>
      </c>
      <c r="H267" s="214"/>
    </row>
    <row r="268" spans="6:104" ht="20.100000000000001" customHeight="1" x14ac:dyDescent="0.25">
      <c r="F268" s="23" t="s">
        <v>155</v>
      </c>
      <c r="G268" s="216" t="str">
        <f>IF(H265&gt;H264,"Rejeita-se a hipótese nula","Não se pode rejeitar a hipótese nula")</f>
        <v>Rejeita-se a hipótese nula</v>
      </c>
      <c r="H268" s="216"/>
    </row>
    <row r="277" spans="1:10" ht="20.100000000000001" customHeight="1" x14ac:dyDescent="0.25">
      <c r="A277" s="211" t="s">
        <v>138</v>
      </c>
      <c r="B277" s="211"/>
      <c r="C277" s="211"/>
      <c r="D277" s="211"/>
      <c r="E277" s="211"/>
      <c r="F277" s="211"/>
      <c r="G277" s="211"/>
      <c r="H277" s="211"/>
      <c r="I277" s="211"/>
    </row>
    <row r="279" spans="1:10" ht="20.100000000000001" customHeight="1" x14ac:dyDescent="0.25">
      <c r="A279" s="213" t="s">
        <v>185</v>
      </c>
      <c r="B279" s="213"/>
      <c r="C279" s="213"/>
    </row>
    <row r="281" spans="1:10" ht="20.100000000000001" customHeight="1" x14ac:dyDescent="0.25">
      <c r="G281" s="42" t="s">
        <v>145</v>
      </c>
      <c r="H281" s="42"/>
    </row>
    <row r="283" spans="1:10" ht="20.100000000000001" customHeight="1" x14ac:dyDescent="0.25">
      <c r="G283" s="1" t="s">
        <v>369</v>
      </c>
    </row>
    <row r="284" spans="1:10" ht="20.100000000000001" customHeight="1" x14ac:dyDescent="0.25">
      <c r="G284" s="1" t="s">
        <v>370</v>
      </c>
    </row>
    <row r="285" spans="1:10" ht="20.100000000000001" customHeight="1" x14ac:dyDescent="0.25">
      <c r="J285" s="17"/>
    </row>
    <row r="286" spans="1:10" ht="20.100000000000001" customHeight="1" x14ac:dyDescent="0.25">
      <c r="G286" s="22" t="s">
        <v>146</v>
      </c>
      <c r="H286" s="22" t="s">
        <v>148</v>
      </c>
    </row>
    <row r="287" spans="1:10" ht="20.100000000000001" customHeight="1" x14ac:dyDescent="0.25">
      <c r="G287" s="23" t="s">
        <v>147</v>
      </c>
      <c r="H287" s="23" t="s">
        <v>149</v>
      </c>
    </row>
    <row r="288" spans="1:10" ht="20.100000000000001" customHeight="1" x14ac:dyDescent="0.25">
      <c r="G288" s="23" t="s">
        <v>371</v>
      </c>
      <c r="H288" s="23" t="s">
        <v>150</v>
      </c>
    </row>
    <row r="300" spans="1:3" ht="20.100000000000001" customHeight="1" x14ac:dyDescent="0.25">
      <c r="A300" s="213" t="s">
        <v>142</v>
      </c>
      <c r="B300" s="213"/>
      <c r="C300" s="45">
        <v>0.3</v>
      </c>
    </row>
    <row r="301" spans="1:3" ht="20.100000000000001" customHeight="1" x14ac:dyDescent="0.25">
      <c r="A301" s="219" t="s">
        <v>144</v>
      </c>
      <c r="B301" s="219"/>
      <c r="C301" s="46">
        <f>B62</f>
        <v>15</v>
      </c>
    </row>
    <row r="302" spans="1:3" ht="20.100000000000001" customHeight="1" x14ac:dyDescent="0.25">
      <c r="A302" s="216" t="s">
        <v>97</v>
      </c>
      <c r="B302" s="216"/>
      <c r="C302" s="21">
        <f>B64</f>
        <v>5</v>
      </c>
    </row>
    <row r="303" spans="1:3" ht="20.100000000000001" customHeight="1" x14ac:dyDescent="0.25">
      <c r="A303" s="219" t="s">
        <v>115</v>
      </c>
      <c r="B303" s="219"/>
      <c r="C303" s="46">
        <f>C301-C302</f>
        <v>10</v>
      </c>
    </row>
    <row r="304" spans="1:3" ht="20.100000000000001" customHeight="1" x14ac:dyDescent="0.25">
      <c r="A304" s="216" t="s">
        <v>154</v>
      </c>
      <c r="B304" s="216"/>
      <c r="C304" s="47">
        <f>_xlfn.T.INV.2T(C300,C303)</f>
        <v>1.0930580735905258</v>
      </c>
    </row>
    <row r="306" spans="1:12" ht="39.950000000000003" customHeight="1" x14ac:dyDescent="0.25">
      <c r="A306" s="125" t="s">
        <v>23</v>
      </c>
      <c r="B306" s="125" t="s">
        <v>73</v>
      </c>
      <c r="C306" s="125" t="s">
        <v>1</v>
      </c>
      <c r="D306" s="125" t="s">
        <v>154</v>
      </c>
      <c r="E306" s="125" t="s">
        <v>153</v>
      </c>
      <c r="F306" s="125" t="s">
        <v>143</v>
      </c>
      <c r="G306" s="125"/>
      <c r="H306" s="125" t="s">
        <v>155</v>
      </c>
      <c r="I306" s="125"/>
    </row>
    <row r="307" spans="1:12" ht="20.100000000000001" customHeight="1" x14ac:dyDescent="0.25">
      <c r="A307" s="1" t="str">
        <f>B10</f>
        <v>Área privativa</v>
      </c>
      <c r="B307" s="1">
        <f t="shared" ref="B307:C310" si="51">C80</f>
        <v>4594.3292918939769</v>
      </c>
      <c r="C307" s="1">
        <f t="shared" si="51"/>
        <v>71.619562416221953</v>
      </c>
      <c r="D307" s="12">
        <f>$C$304</f>
        <v>1.0930580735905258</v>
      </c>
      <c r="E307" s="12">
        <f t="shared" ref="E307:E310" si="52">ABS(B307/C307)</f>
        <v>64.149083531029135</v>
      </c>
      <c r="F307" s="212" t="str">
        <f>IF(E307&gt;D307,"O ponto calculado é maior que o ponto crítico","O ponto calculado é menor que o ponto crítico")</f>
        <v>O ponto calculado é maior que o ponto crítico</v>
      </c>
      <c r="G307" s="212"/>
      <c r="H307" s="212" t="str">
        <f t="shared" ref="H307:H310" si="53">IF(E307&gt;D307,"Rejeita-se a hipótese nula","Não se pode rejeitar a hipótese nula")</f>
        <v>Rejeita-se a hipótese nula</v>
      </c>
      <c r="I307" s="212"/>
    </row>
    <row r="308" spans="1:12" ht="20.100000000000001" customHeight="1" x14ac:dyDescent="0.25">
      <c r="A308" s="48" t="str">
        <f>C10</f>
        <v>Total de quartos</v>
      </c>
      <c r="B308" s="48">
        <f t="shared" si="51"/>
        <v>41300.754798509646</v>
      </c>
      <c r="C308" s="48">
        <f t="shared" si="51"/>
        <v>2857.3540918267299</v>
      </c>
      <c r="D308" s="49">
        <f>$C$304</f>
        <v>1.0930580735905258</v>
      </c>
      <c r="E308" s="49">
        <f t="shared" si="52"/>
        <v>14.454195549878712</v>
      </c>
      <c r="F308" s="244" t="str">
        <f t="shared" ref="F308:F310" si="54">IF(E308&gt;D308,"O ponto calculado é maior que o ponto crítico","O ponto calculado é menor que o ponto crítico")</f>
        <v>O ponto calculado é maior que o ponto crítico</v>
      </c>
      <c r="G308" s="244"/>
      <c r="H308" s="244" t="str">
        <f t="shared" si="53"/>
        <v>Rejeita-se a hipótese nula</v>
      </c>
      <c r="I308" s="244"/>
    </row>
    <row r="309" spans="1:12" ht="20.100000000000001" customHeight="1" x14ac:dyDescent="0.25">
      <c r="A309" s="23" t="str">
        <f>D10</f>
        <v>Suítes</v>
      </c>
      <c r="B309" s="23">
        <f t="shared" si="51"/>
        <v>55768.448270849884</v>
      </c>
      <c r="C309" s="23">
        <f t="shared" si="51"/>
        <v>1595.0498857893467</v>
      </c>
      <c r="D309" s="40">
        <f>$C$304</f>
        <v>1.0930580735905258</v>
      </c>
      <c r="E309" s="40">
        <f t="shared" si="52"/>
        <v>34.963450841069836</v>
      </c>
      <c r="F309" s="245" t="str">
        <f t="shared" si="54"/>
        <v>O ponto calculado é maior que o ponto crítico</v>
      </c>
      <c r="G309" s="245"/>
      <c r="H309" s="245" t="str">
        <f t="shared" si="53"/>
        <v>Rejeita-se a hipótese nula</v>
      </c>
      <c r="I309" s="245"/>
    </row>
    <row r="310" spans="1:12" ht="20.100000000000001" customHeight="1" x14ac:dyDescent="0.25">
      <c r="A310" s="48" t="str">
        <f>E10</f>
        <v>Vagas na garagem</v>
      </c>
      <c r="B310" s="48">
        <f t="shared" si="51"/>
        <v>47805.822796497494</v>
      </c>
      <c r="C310" s="48">
        <f t="shared" si="51"/>
        <v>1615.8847266468972</v>
      </c>
      <c r="D310" s="49">
        <f>$C$304</f>
        <v>1.0930580735905258</v>
      </c>
      <c r="E310" s="49">
        <f t="shared" si="52"/>
        <v>29.584921503465644</v>
      </c>
      <c r="F310" s="244" t="str">
        <f t="shared" si="54"/>
        <v>O ponto calculado é maior que o ponto crítico</v>
      </c>
      <c r="G310" s="244"/>
      <c r="H310" s="244" t="str">
        <f t="shared" si="53"/>
        <v>Rejeita-se a hipótese nula</v>
      </c>
      <c r="I310" s="244"/>
    </row>
    <row r="312" spans="1:12" ht="20.100000000000001" customHeight="1" x14ac:dyDescent="0.25">
      <c r="J312" s="10"/>
    </row>
    <row r="313" spans="1:12" ht="20.100000000000001" customHeight="1" x14ac:dyDescent="0.25">
      <c r="A313" s="211" t="s">
        <v>56</v>
      </c>
      <c r="B313" s="211"/>
      <c r="C313" s="211"/>
      <c r="D313" s="211"/>
      <c r="E313" s="211"/>
      <c r="F313" s="211"/>
      <c r="G313" s="211"/>
      <c r="H313" s="211"/>
      <c r="I313" s="211"/>
      <c r="J313" s="10"/>
    </row>
    <row r="314" spans="1:12" ht="20.100000000000001" customHeight="1" x14ac:dyDescent="0.25">
      <c r="H314" s="16"/>
      <c r="J314" s="120"/>
      <c r="K314" s="227" t="str">
        <f>IF(E307&lt;D307,"A hipótese nula não pode ser rejeitada","")</f>
        <v/>
      </c>
      <c r="L314" s="227"/>
    </row>
    <row r="315" spans="1:12" ht="20.100000000000001" customHeight="1" x14ac:dyDescent="0.25">
      <c r="A315" s="210" t="s">
        <v>372</v>
      </c>
      <c r="B315" s="210"/>
      <c r="C315" s="210"/>
      <c r="D315" s="210"/>
      <c r="E315" s="210"/>
      <c r="F315" s="210"/>
      <c r="G315" s="210"/>
      <c r="H315" s="210"/>
      <c r="I315" s="210"/>
      <c r="J315" s="120"/>
      <c r="K315" s="227" t="str">
        <f>IF(E308&lt;D308,"A hipótese nula não pode ser rejeitada","")</f>
        <v/>
      </c>
      <c r="L315" s="227"/>
    </row>
    <row r="316" spans="1:12" ht="20.100000000000001" customHeight="1" x14ac:dyDescent="0.25">
      <c r="A316" s="210"/>
      <c r="B316" s="210"/>
      <c r="C316" s="210"/>
      <c r="D316" s="210"/>
      <c r="E316" s="210"/>
      <c r="F316" s="210"/>
      <c r="G316" s="210"/>
      <c r="H316" s="210"/>
      <c r="I316" s="210"/>
      <c r="J316" s="120"/>
      <c r="K316" s="134" t="str">
        <f>IF(E309&lt;D309,"A hipótese nula não pode ser rejeitada","")</f>
        <v/>
      </c>
    </row>
    <row r="317" spans="1:12" ht="20.100000000000001" customHeight="1" x14ac:dyDescent="0.25">
      <c r="A317" s="210"/>
      <c r="B317" s="210"/>
      <c r="C317" s="210"/>
      <c r="D317" s="210"/>
      <c r="E317" s="210"/>
      <c r="F317" s="210"/>
      <c r="G317" s="210"/>
      <c r="H317" s="210"/>
      <c r="I317" s="210"/>
      <c r="J317" s="120"/>
      <c r="K317" s="134" t="str">
        <f>IF(E310&lt;D310,"A hipótese nula não pode ser rejeitada","")</f>
        <v/>
      </c>
    </row>
    <row r="318" spans="1:12" ht="39.950000000000003" customHeight="1" x14ac:dyDescent="0.25">
      <c r="A318" s="210"/>
      <c r="B318" s="210"/>
      <c r="C318" s="210"/>
      <c r="D318" s="210"/>
      <c r="E318" s="210"/>
      <c r="F318" s="210"/>
      <c r="G318" s="210"/>
      <c r="H318" s="210"/>
      <c r="I318" s="210"/>
    </row>
    <row r="319" spans="1:12" ht="20.100000000000001" customHeight="1" x14ac:dyDescent="0.25">
      <c r="A319" s="210"/>
      <c r="B319" s="210"/>
      <c r="C319" s="210"/>
      <c r="D319" s="210"/>
      <c r="E319" s="210"/>
      <c r="F319" s="210"/>
      <c r="G319" s="210"/>
      <c r="H319" s="210"/>
      <c r="I319" s="210"/>
    </row>
    <row r="323" spans="8:15" ht="20.100000000000001" customHeight="1" x14ac:dyDescent="0.25">
      <c r="J323" s="17"/>
    </row>
    <row r="325" spans="8:15" ht="20.100000000000001" customHeight="1" x14ac:dyDescent="0.25">
      <c r="J325" s="34"/>
    </row>
    <row r="326" spans="8:15" ht="20.100000000000001" customHeight="1" x14ac:dyDescent="0.25">
      <c r="J326" s="34"/>
    </row>
    <row r="327" spans="8:15" ht="20.100000000000001" customHeight="1" x14ac:dyDescent="0.25">
      <c r="J327" s="34"/>
    </row>
    <row r="328" spans="8:15" ht="20.100000000000001" customHeight="1" x14ac:dyDescent="0.25">
      <c r="J328" s="34"/>
    </row>
    <row r="329" spans="8:15" ht="20.100000000000001" customHeight="1" x14ac:dyDescent="0.25">
      <c r="J329" s="34"/>
    </row>
    <row r="330" spans="8:15" ht="20.100000000000001" customHeight="1" x14ac:dyDescent="0.25">
      <c r="H330" s="5"/>
      <c r="O330" s="134" t="str">
        <f>CONCATENATE("O nível de significância do modelo atingiu ",TEXT(F74,"0,00%"),".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31" spans="8:15" ht="20.100000000000001" customHeight="1" x14ac:dyDescent="0.25">
      <c r="H331" s="5"/>
      <c r="O331" s="134" t="str">
        <f>CONCATENATE("O nível de significância do modelo atingiu ",TEXT(F74,"0,00%"),".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32" spans="8:15" ht="20.100000000000001" customHeight="1" x14ac:dyDescent="0.25">
      <c r="H332" s="5"/>
    </row>
    <row r="333" spans="8:15" ht="20.100000000000001" customHeight="1" x14ac:dyDescent="0.25">
      <c r="H333" s="5"/>
    </row>
    <row r="334" spans="8:15" ht="20.100000000000001" customHeight="1" x14ac:dyDescent="0.25">
      <c r="H334" s="5"/>
    </row>
    <row r="335" spans="8:15" ht="20.100000000000001" customHeight="1" x14ac:dyDescent="0.25">
      <c r="H335" s="5"/>
    </row>
    <row r="336" spans="8:15" ht="20.100000000000001" customHeight="1" x14ac:dyDescent="0.25">
      <c r="H336" s="5"/>
    </row>
    <row r="342" spans="1:10" ht="20.100000000000001" customHeight="1" x14ac:dyDescent="0.25">
      <c r="I342" s="8"/>
      <c r="J342" s="8"/>
    </row>
    <row r="343" spans="1:10" ht="20.100000000000001" customHeight="1" x14ac:dyDescent="0.25">
      <c r="A343" s="213" t="s">
        <v>57</v>
      </c>
      <c r="B343" s="213"/>
      <c r="C343" s="213"/>
      <c r="D343" s="213"/>
      <c r="E343" s="213"/>
      <c r="F343" s="213"/>
      <c r="G343" s="213"/>
      <c r="H343" s="213"/>
      <c r="I343" s="213"/>
    </row>
    <row r="344" spans="1:10" ht="20.100000000000001" customHeight="1" x14ac:dyDescent="0.25">
      <c r="I344" s="31"/>
      <c r="J344" s="31"/>
    </row>
    <row r="345" spans="1:10" ht="20.100000000000001" customHeight="1" x14ac:dyDescent="0.25">
      <c r="I345" s="31"/>
      <c r="J345" s="31"/>
    </row>
    <row r="346" spans="1:10" ht="20.100000000000001" customHeight="1" x14ac:dyDescent="0.25">
      <c r="A346" s="211" t="s">
        <v>162</v>
      </c>
      <c r="B346" s="211"/>
      <c r="C346" s="211"/>
      <c r="D346" s="211"/>
      <c r="E346" s="211"/>
      <c r="F346" s="211"/>
      <c r="G346" s="211"/>
      <c r="H346" s="211"/>
      <c r="I346" s="211"/>
      <c r="J346" s="31"/>
    </row>
    <row r="347" spans="1:10" ht="20.100000000000001" customHeight="1" x14ac:dyDescent="0.25">
      <c r="J347" s="31"/>
    </row>
    <row r="348" spans="1:10" ht="20.100000000000001" customHeight="1" x14ac:dyDescent="0.25">
      <c r="A348" s="210" t="s">
        <v>368</v>
      </c>
      <c r="B348" s="210"/>
      <c r="C348" s="210"/>
      <c r="D348" s="210"/>
      <c r="E348" s="210"/>
      <c r="F348" s="210"/>
      <c r="G348" s="210"/>
      <c r="H348" s="210"/>
      <c r="I348" s="210"/>
      <c r="J348" s="31"/>
    </row>
    <row r="349" spans="1:10" ht="20.100000000000001" customHeight="1" x14ac:dyDescent="0.25">
      <c r="A349" s="34"/>
      <c r="B349" s="34"/>
      <c r="C349" s="34"/>
      <c r="D349" s="34"/>
      <c r="E349" s="34"/>
      <c r="F349" s="34"/>
      <c r="G349" s="34"/>
      <c r="H349" s="34"/>
      <c r="I349" s="34"/>
    </row>
    <row r="358" spans="10:10" ht="20.100000000000001" customHeight="1" x14ac:dyDescent="0.25">
      <c r="J358" s="17"/>
    </row>
    <row r="360" spans="10:10" ht="20.100000000000001" customHeight="1" x14ac:dyDescent="0.25">
      <c r="J360" s="34"/>
    </row>
    <row r="361" spans="10:10" ht="20.100000000000001" customHeight="1" x14ac:dyDescent="0.25">
      <c r="J361" s="34"/>
    </row>
    <row r="369" spans="1:10" ht="20.100000000000001" customHeight="1" x14ac:dyDescent="0.25">
      <c r="A369" s="213" t="s">
        <v>168</v>
      </c>
      <c r="B369" s="213"/>
      <c r="C369" s="213"/>
      <c r="D369" s="213"/>
      <c r="E369" s="213"/>
      <c r="F369" s="213"/>
      <c r="G369" s="213"/>
      <c r="H369" s="213"/>
      <c r="I369" s="213"/>
    </row>
    <row r="372" spans="1:10" ht="20.100000000000001" customHeight="1" x14ac:dyDescent="0.25">
      <c r="A372" s="211" t="s">
        <v>139</v>
      </c>
      <c r="B372" s="211"/>
      <c r="C372" s="211"/>
      <c r="D372" s="211"/>
      <c r="E372" s="211"/>
      <c r="F372" s="211"/>
      <c r="G372" s="211"/>
      <c r="H372" s="211"/>
      <c r="I372" s="211"/>
    </row>
    <row r="374" spans="1:10" ht="20.100000000000001" customHeight="1" x14ac:dyDescent="0.25">
      <c r="A374" s="210" t="s">
        <v>134</v>
      </c>
      <c r="B374" s="210"/>
      <c r="C374" s="210"/>
      <c r="D374" s="210"/>
      <c r="E374" s="210"/>
      <c r="F374" s="210"/>
      <c r="G374" s="210"/>
      <c r="H374" s="210"/>
      <c r="I374" s="210"/>
    </row>
    <row r="375" spans="1:10" ht="20.100000000000001" customHeight="1" x14ac:dyDescent="0.25">
      <c r="A375" s="210"/>
      <c r="B375" s="210"/>
      <c r="C375" s="210"/>
      <c r="D375" s="210"/>
      <c r="E375" s="210"/>
      <c r="F375" s="210"/>
      <c r="G375" s="210"/>
      <c r="H375" s="210"/>
      <c r="I375" s="210"/>
    </row>
    <row r="376" spans="1:10" ht="20.100000000000001" customHeight="1" x14ac:dyDescent="0.25">
      <c r="A376" s="210"/>
      <c r="B376" s="210"/>
      <c r="C376" s="210"/>
      <c r="D376" s="210"/>
      <c r="E376" s="210"/>
      <c r="F376" s="210"/>
      <c r="G376" s="210"/>
      <c r="H376" s="210"/>
      <c r="I376" s="210"/>
    </row>
    <row r="377" spans="1:10" ht="20.100000000000001" customHeight="1" x14ac:dyDescent="0.25">
      <c r="A377" s="210"/>
      <c r="B377" s="210"/>
      <c r="C377" s="210"/>
      <c r="D377" s="210"/>
      <c r="E377" s="210"/>
      <c r="F377" s="210"/>
      <c r="G377" s="210"/>
      <c r="H377" s="210"/>
      <c r="I377" s="210"/>
      <c r="J377" s="8"/>
    </row>
    <row r="379" spans="1:10" ht="20.100000000000001" customHeight="1" x14ac:dyDescent="0.25">
      <c r="I379" s="34"/>
      <c r="J379" s="34"/>
    </row>
    <row r="380" spans="1:10" ht="20.100000000000001" customHeight="1" x14ac:dyDescent="0.25">
      <c r="I380" s="34"/>
      <c r="J380" s="34"/>
    </row>
    <row r="383" spans="1:10" ht="20.100000000000001" customHeight="1" x14ac:dyDescent="0.25">
      <c r="A383" s="31"/>
      <c r="B383" s="31"/>
      <c r="C383" s="31"/>
      <c r="D383" s="31"/>
      <c r="E383" s="31"/>
      <c r="F383" s="31"/>
      <c r="G383" s="31"/>
      <c r="H383" s="31"/>
      <c r="I383" s="31"/>
      <c r="J383" s="31"/>
    </row>
    <row r="398" spans="1:9" ht="20.100000000000001" customHeight="1" x14ac:dyDescent="0.25">
      <c r="A398" s="243" t="s">
        <v>163</v>
      </c>
      <c r="B398" s="243"/>
      <c r="C398" s="243"/>
      <c r="D398" s="243"/>
      <c r="E398" s="243"/>
      <c r="F398" s="243"/>
      <c r="G398" s="243"/>
      <c r="H398" s="243"/>
      <c r="I398" s="243"/>
    </row>
    <row r="399" spans="1:9" ht="20.100000000000001" customHeight="1" x14ac:dyDescent="0.25">
      <c r="A399" s="243"/>
      <c r="B399" s="243"/>
      <c r="C399" s="243"/>
      <c r="D399" s="243"/>
      <c r="E399" s="243"/>
      <c r="F399" s="243"/>
      <c r="G399" s="243"/>
      <c r="H399" s="243"/>
      <c r="I399" s="243"/>
    </row>
    <row r="400" spans="1:9" ht="20.100000000000001" customHeight="1" x14ac:dyDescent="0.25">
      <c r="A400" s="243"/>
      <c r="B400" s="243"/>
      <c r="C400" s="243"/>
      <c r="D400" s="243"/>
      <c r="E400" s="243"/>
      <c r="F400" s="243"/>
      <c r="G400" s="243"/>
      <c r="H400" s="243"/>
      <c r="I400" s="243"/>
    </row>
    <row r="403" spans="1:9" ht="20.100000000000001" customHeight="1" x14ac:dyDescent="0.25">
      <c r="A403" s="211" t="s">
        <v>16</v>
      </c>
      <c r="B403" s="211"/>
      <c r="C403" s="211"/>
      <c r="D403" s="211"/>
      <c r="E403" s="211"/>
      <c r="F403" s="211"/>
      <c r="G403" s="211"/>
      <c r="H403" s="211"/>
      <c r="I403" s="211"/>
    </row>
    <row r="405" spans="1:9" ht="20.100000000000001" customHeight="1" x14ac:dyDescent="0.25">
      <c r="A405" s="213" t="s">
        <v>105</v>
      </c>
      <c r="B405" s="213"/>
      <c r="C405" s="213"/>
      <c r="D405" s="213"/>
      <c r="E405" s="213"/>
      <c r="F405" s="213"/>
      <c r="G405" s="213"/>
      <c r="H405" s="213"/>
      <c r="I405" s="213"/>
    </row>
    <row r="406" spans="1:9" ht="20.100000000000001" customHeight="1" x14ac:dyDescent="0.25">
      <c r="A406" s="213" t="s">
        <v>17</v>
      </c>
      <c r="B406" s="213"/>
      <c r="C406" s="213"/>
      <c r="D406" s="213"/>
      <c r="E406" s="213"/>
      <c r="F406" s="213"/>
      <c r="G406" s="213"/>
      <c r="H406" s="213"/>
      <c r="I406" s="213"/>
    </row>
    <row r="407" spans="1:9" ht="20.100000000000001" customHeight="1" x14ac:dyDescent="0.25">
      <c r="A407" s="213" t="s">
        <v>19</v>
      </c>
      <c r="B407" s="213"/>
      <c r="C407" s="213"/>
      <c r="D407" s="213"/>
      <c r="E407" s="213"/>
      <c r="F407" s="213"/>
      <c r="G407" s="213"/>
      <c r="H407" s="213"/>
      <c r="I407" s="213"/>
    </row>
    <row r="408" spans="1:9" ht="20.100000000000001" customHeight="1" x14ac:dyDescent="0.25">
      <c r="G408" s="3"/>
      <c r="H408" s="3"/>
      <c r="I408" s="3"/>
    </row>
    <row r="409" spans="1:9" ht="20.100000000000001" customHeight="1" x14ac:dyDescent="0.25">
      <c r="C409" s="20" t="str">
        <f t="shared" ref="C409:F424" si="55">B10</f>
        <v>Área privativa</v>
      </c>
      <c r="D409" s="20" t="str">
        <f t="shared" si="55"/>
        <v>Total de quartos</v>
      </c>
      <c r="E409" s="20" t="str">
        <f t="shared" si="55"/>
        <v>Suítes</v>
      </c>
      <c r="F409" s="20" t="str">
        <f t="shared" si="55"/>
        <v>Vagas na garagem</v>
      </c>
      <c r="G409" s="3"/>
      <c r="H409" s="3"/>
      <c r="I409" s="3"/>
    </row>
    <row r="410" spans="1:9" ht="20.100000000000001" customHeight="1" x14ac:dyDescent="0.25">
      <c r="C410" s="5">
        <f t="shared" si="55"/>
        <v>77</v>
      </c>
      <c r="D410" s="50">
        <f t="shared" si="55"/>
        <v>2</v>
      </c>
      <c r="E410" s="50">
        <f t="shared" si="55"/>
        <v>1</v>
      </c>
      <c r="F410" s="50">
        <f t="shared" si="55"/>
        <v>1</v>
      </c>
      <c r="G410" s="3"/>
      <c r="H410" s="3"/>
      <c r="I410" s="3"/>
    </row>
    <row r="411" spans="1:9" ht="20.100000000000001" customHeight="1" x14ac:dyDescent="0.25">
      <c r="C411" s="51">
        <f t="shared" si="55"/>
        <v>87</v>
      </c>
      <c r="D411" s="52">
        <f t="shared" si="55"/>
        <v>2</v>
      </c>
      <c r="E411" s="52">
        <f t="shared" si="55"/>
        <v>1</v>
      </c>
      <c r="F411" s="52">
        <f t="shared" si="55"/>
        <v>1</v>
      </c>
      <c r="G411" s="3"/>
      <c r="H411" s="3"/>
      <c r="I411" s="3"/>
    </row>
    <row r="412" spans="1:9" ht="20.100000000000001" customHeight="1" x14ac:dyDescent="0.25">
      <c r="C412" s="5">
        <f t="shared" si="55"/>
        <v>81</v>
      </c>
      <c r="D412" s="50">
        <f t="shared" si="55"/>
        <v>2</v>
      </c>
      <c r="E412" s="50">
        <f t="shared" si="55"/>
        <v>1</v>
      </c>
      <c r="F412" s="50">
        <f t="shared" si="55"/>
        <v>2</v>
      </c>
      <c r="G412" s="3"/>
      <c r="H412" s="3"/>
      <c r="I412" s="3"/>
    </row>
    <row r="413" spans="1:9" ht="20.100000000000001" customHeight="1" x14ac:dyDescent="0.25">
      <c r="C413" s="51">
        <f t="shared" si="55"/>
        <v>84</v>
      </c>
      <c r="D413" s="52">
        <f t="shared" si="55"/>
        <v>2</v>
      </c>
      <c r="E413" s="52">
        <f t="shared" si="55"/>
        <v>1</v>
      </c>
      <c r="F413" s="52">
        <f t="shared" si="55"/>
        <v>2</v>
      </c>
      <c r="G413" s="3"/>
      <c r="H413" s="3"/>
      <c r="I413" s="3"/>
    </row>
    <row r="414" spans="1:9" ht="20.100000000000001" customHeight="1" x14ac:dyDescent="0.25">
      <c r="C414" s="5">
        <f t="shared" si="55"/>
        <v>94</v>
      </c>
      <c r="D414" s="50">
        <f t="shared" si="55"/>
        <v>2</v>
      </c>
      <c r="E414" s="50">
        <f t="shared" si="55"/>
        <v>1</v>
      </c>
      <c r="F414" s="50">
        <f t="shared" si="55"/>
        <v>2</v>
      </c>
      <c r="G414" s="3"/>
      <c r="H414" s="3"/>
      <c r="I414" s="3"/>
    </row>
    <row r="415" spans="1:9" ht="20.100000000000001" customHeight="1" x14ac:dyDescent="0.25">
      <c r="C415" s="51">
        <f t="shared" si="55"/>
        <v>96</v>
      </c>
      <c r="D415" s="52">
        <f t="shared" si="55"/>
        <v>2</v>
      </c>
      <c r="E415" s="52">
        <f t="shared" si="55"/>
        <v>1</v>
      </c>
      <c r="F415" s="52">
        <f t="shared" si="55"/>
        <v>2</v>
      </c>
      <c r="G415" s="3"/>
      <c r="H415" s="3"/>
      <c r="I415" s="3"/>
    </row>
    <row r="416" spans="1:9" ht="20.100000000000001" customHeight="1" x14ac:dyDescent="0.25">
      <c r="C416" s="5">
        <f t="shared" si="55"/>
        <v>94</v>
      </c>
      <c r="D416" s="50">
        <f t="shared" si="55"/>
        <v>2</v>
      </c>
      <c r="E416" s="50">
        <f t="shared" si="55"/>
        <v>2</v>
      </c>
      <c r="F416" s="50">
        <f t="shared" si="55"/>
        <v>2</v>
      </c>
      <c r="G416" s="3"/>
      <c r="H416" s="3"/>
      <c r="I416" s="3"/>
    </row>
    <row r="417" spans="1:9" ht="20.100000000000001" customHeight="1" x14ac:dyDescent="0.25">
      <c r="C417" s="51">
        <f t="shared" si="55"/>
        <v>94</v>
      </c>
      <c r="D417" s="52">
        <f t="shared" si="55"/>
        <v>2</v>
      </c>
      <c r="E417" s="52">
        <f t="shared" si="55"/>
        <v>2</v>
      </c>
      <c r="F417" s="52">
        <f t="shared" si="55"/>
        <v>2</v>
      </c>
      <c r="G417" s="3"/>
      <c r="H417" s="3"/>
      <c r="I417" s="3"/>
    </row>
    <row r="418" spans="1:9" ht="20.100000000000001" customHeight="1" x14ac:dyDescent="0.25">
      <c r="C418" s="5">
        <f t="shared" si="55"/>
        <v>101</v>
      </c>
      <c r="D418" s="50">
        <f t="shared" si="55"/>
        <v>2</v>
      </c>
      <c r="E418" s="50">
        <f t="shared" si="55"/>
        <v>1</v>
      </c>
      <c r="F418" s="50">
        <f t="shared" si="55"/>
        <v>2</v>
      </c>
      <c r="G418" s="3"/>
      <c r="H418" s="3"/>
      <c r="I418" s="3"/>
    </row>
    <row r="419" spans="1:9" ht="20.100000000000001" customHeight="1" x14ac:dyDescent="0.25">
      <c r="C419" s="51">
        <f t="shared" si="55"/>
        <v>105</v>
      </c>
      <c r="D419" s="52">
        <f t="shared" si="55"/>
        <v>3</v>
      </c>
      <c r="E419" s="52">
        <f t="shared" si="55"/>
        <v>1</v>
      </c>
      <c r="F419" s="52">
        <f t="shared" si="55"/>
        <v>2</v>
      </c>
      <c r="G419" s="3"/>
      <c r="H419" s="3"/>
      <c r="I419" s="3"/>
    </row>
    <row r="420" spans="1:9" ht="20.100000000000001" customHeight="1" x14ac:dyDescent="0.25">
      <c r="C420" s="5">
        <f t="shared" si="55"/>
        <v>135</v>
      </c>
      <c r="D420" s="50">
        <f t="shared" si="55"/>
        <v>3</v>
      </c>
      <c r="E420" s="50">
        <f t="shared" si="55"/>
        <v>1</v>
      </c>
      <c r="F420" s="50">
        <f t="shared" si="55"/>
        <v>1</v>
      </c>
      <c r="G420" s="3"/>
      <c r="H420" s="3"/>
      <c r="I420" s="3"/>
    </row>
    <row r="421" spans="1:9" ht="20.100000000000001" customHeight="1" x14ac:dyDescent="0.25">
      <c r="C421" s="51">
        <f t="shared" si="55"/>
        <v>119</v>
      </c>
      <c r="D421" s="52">
        <f t="shared" si="55"/>
        <v>3</v>
      </c>
      <c r="E421" s="52">
        <f t="shared" si="55"/>
        <v>2</v>
      </c>
      <c r="F421" s="52">
        <f t="shared" si="55"/>
        <v>2</v>
      </c>
      <c r="G421" s="3"/>
      <c r="H421" s="3"/>
      <c r="I421" s="3"/>
    </row>
    <row r="422" spans="1:9" ht="20.100000000000001" customHeight="1" x14ac:dyDescent="0.25">
      <c r="C422" s="5">
        <f t="shared" si="55"/>
        <v>115</v>
      </c>
      <c r="D422" s="50">
        <f t="shared" si="55"/>
        <v>2</v>
      </c>
      <c r="E422" s="50">
        <f t="shared" si="55"/>
        <v>3</v>
      </c>
      <c r="F422" s="50">
        <f t="shared" si="55"/>
        <v>2</v>
      </c>
      <c r="G422" s="3"/>
      <c r="H422" s="3"/>
      <c r="I422" s="3"/>
    </row>
    <row r="423" spans="1:9" ht="20.100000000000001" customHeight="1" x14ac:dyDescent="0.25">
      <c r="C423" s="51">
        <f t="shared" si="55"/>
        <v>121</v>
      </c>
      <c r="D423" s="52">
        <f t="shared" si="55"/>
        <v>3</v>
      </c>
      <c r="E423" s="52">
        <f t="shared" si="55"/>
        <v>2</v>
      </c>
      <c r="F423" s="52">
        <f t="shared" si="55"/>
        <v>3</v>
      </c>
      <c r="G423" s="3"/>
      <c r="H423" s="3"/>
      <c r="I423" s="3"/>
    </row>
    <row r="424" spans="1:9" ht="20.100000000000001" customHeight="1" x14ac:dyDescent="0.25">
      <c r="C424" s="68">
        <f t="shared" si="55"/>
        <v>155</v>
      </c>
      <c r="D424" s="69">
        <f t="shared" si="55"/>
        <v>3</v>
      </c>
      <c r="E424" s="69">
        <f t="shared" si="55"/>
        <v>2</v>
      </c>
      <c r="F424" s="69">
        <f t="shared" si="55"/>
        <v>3</v>
      </c>
      <c r="G424" s="3"/>
      <c r="H424" s="3"/>
      <c r="I424" s="3"/>
    </row>
    <row r="427" spans="1:9" ht="20.100000000000001" customHeight="1" x14ac:dyDescent="0.25">
      <c r="A427" s="42" t="s">
        <v>96</v>
      </c>
    </row>
    <row r="429" spans="1:9" ht="20.100000000000001" customHeight="1" x14ac:dyDescent="0.25">
      <c r="B429" s="1" t="s">
        <v>94</v>
      </c>
      <c r="C429" s="1">
        <f>MIN(C410:C424)</f>
        <v>77</v>
      </c>
      <c r="D429" s="15">
        <f t="shared" ref="D429:F429" si="56">MIN(D410:D424)</f>
        <v>2</v>
      </c>
      <c r="E429" s="15">
        <f t="shared" si="56"/>
        <v>1</v>
      </c>
      <c r="F429" s="15">
        <f t="shared" si="56"/>
        <v>1</v>
      </c>
    </row>
    <row r="430" spans="1:9" ht="20.100000000000001" customHeight="1" x14ac:dyDescent="0.25">
      <c r="B430" s="23" t="s">
        <v>95</v>
      </c>
      <c r="C430" s="23">
        <f>MAX(C410:C424)</f>
        <v>155</v>
      </c>
      <c r="D430" s="24">
        <f t="shared" ref="D430:F430" si="57">MAX(D410:D424)</f>
        <v>3</v>
      </c>
      <c r="E430" s="24">
        <f t="shared" si="57"/>
        <v>3</v>
      </c>
      <c r="F430" s="24">
        <f t="shared" si="57"/>
        <v>3</v>
      </c>
    </row>
    <row r="431" spans="1:9" ht="20.100000000000001" customHeight="1" x14ac:dyDescent="0.25">
      <c r="D431" s="15"/>
      <c r="E431" s="15"/>
      <c r="F431" s="15"/>
    </row>
    <row r="432" spans="1:9" ht="20.100000000000001" customHeight="1" x14ac:dyDescent="0.25">
      <c r="D432" s="15"/>
      <c r="E432" s="15"/>
      <c r="F432" s="15"/>
    </row>
    <row r="433" spans="1:9" ht="20.100000000000001" customHeight="1" x14ac:dyDescent="0.25">
      <c r="B433" s="1" t="s">
        <v>20</v>
      </c>
      <c r="C433" s="1">
        <f>C429*0.5</f>
        <v>38.5</v>
      </c>
      <c r="D433" s="15">
        <f t="shared" ref="D433" si="58">D429*0.5</f>
        <v>1</v>
      </c>
      <c r="E433" s="15">
        <f>ROUNDUP(E429*0.5,0)</f>
        <v>1</v>
      </c>
      <c r="F433" s="15">
        <f>ROUNDUP(F429*0.5,0)</f>
        <v>1</v>
      </c>
    </row>
    <row r="434" spans="1:9" ht="20.100000000000001" customHeight="1" x14ac:dyDescent="0.25">
      <c r="B434" s="23" t="s">
        <v>21</v>
      </c>
      <c r="C434" s="23">
        <f>C430*2</f>
        <v>310</v>
      </c>
      <c r="D434" s="24">
        <f t="shared" ref="D434:F434" si="59">D430*2</f>
        <v>6</v>
      </c>
      <c r="E434" s="24">
        <f t="shared" si="59"/>
        <v>6</v>
      </c>
      <c r="F434" s="24">
        <f t="shared" si="59"/>
        <v>6</v>
      </c>
    </row>
    <row r="437" spans="1:9" ht="20.100000000000001" customHeight="1" x14ac:dyDescent="0.25">
      <c r="A437" s="211" t="s">
        <v>59</v>
      </c>
      <c r="B437" s="211"/>
      <c r="C437" s="211"/>
      <c r="D437" s="211"/>
      <c r="E437" s="211"/>
      <c r="F437" s="211"/>
      <c r="G437" s="211"/>
      <c r="H437" s="211"/>
      <c r="I437" s="211"/>
    </row>
    <row r="438" spans="1:9" ht="20.100000000000001" customHeight="1" x14ac:dyDescent="0.25">
      <c r="G438" s="3"/>
      <c r="H438" s="3"/>
      <c r="I438" s="3"/>
    </row>
    <row r="439" spans="1:9" ht="20.100000000000001" customHeight="1" x14ac:dyDescent="0.25">
      <c r="B439" s="22"/>
      <c r="C439" s="32" t="str">
        <f>B10</f>
        <v>Área privativa</v>
      </c>
      <c r="D439" s="32" t="str">
        <f>C10</f>
        <v>Total de quartos</v>
      </c>
      <c r="E439" s="32" t="str">
        <f>D10</f>
        <v>Suítes</v>
      </c>
      <c r="F439" s="32" t="str">
        <f>E10</f>
        <v>Vagas na garagem</v>
      </c>
      <c r="G439" s="3"/>
      <c r="H439" s="3"/>
      <c r="I439" s="3"/>
    </row>
    <row r="440" spans="1:9" ht="20.100000000000001" customHeight="1" x14ac:dyDescent="0.25">
      <c r="B440" s="23" t="s">
        <v>93</v>
      </c>
      <c r="C440" s="74">
        <f>B38</f>
        <v>105.72</v>
      </c>
      <c r="D440" s="71">
        <f>B39</f>
        <v>3</v>
      </c>
      <c r="E440" s="71">
        <f>B40</f>
        <v>2</v>
      </c>
      <c r="F440" s="71">
        <f>B41</f>
        <v>2</v>
      </c>
      <c r="G440" s="3"/>
      <c r="H440" s="3"/>
      <c r="I440" s="3"/>
    </row>
    <row r="441" spans="1:9" ht="20.100000000000001" customHeight="1" x14ac:dyDescent="0.25">
      <c r="B441" s="22" t="s">
        <v>46</v>
      </c>
      <c r="C441" s="55" t="str">
        <f t="shared" ref="C441:F441" si="60">IF(OR(C440&lt;C429,C440&gt;C430),"Extrapolou","Não extrapolou")</f>
        <v>Não extrapolou</v>
      </c>
      <c r="D441" s="55" t="str">
        <f t="shared" si="60"/>
        <v>Não extrapolou</v>
      </c>
      <c r="E441" s="55" t="str">
        <f t="shared" si="60"/>
        <v>Não extrapolou</v>
      </c>
      <c r="F441" s="55" t="str">
        <f t="shared" si="60"/>
        <v>Não extrapolou</v>
      </c>
      <c r="G441" s="3"/>
      <c r="H441" s="3"/>
      <c r="I441" s="3"/>
    </row>
    <row r="442" spans="1:9" ht="20.100000000000001" customHeight="1" x14ac:dyDescent="0.25">
      <c r="B442" s="23" t="s">
        <v>92</v>
      </c>
      <c r="C442" s="55" t="str">
        <f t="shared" ref="C442:F442" si="61">IF(OR(C440&lt;C433,C440&gt;C434),"Inadmissível","Admissível")</f>
        <v>Admissível</v>
      </c>
      <c r="D442" s="55" t="str">
        <f t="shared" si="61"/>
        <v>Admissível</v>
      </c>
      <c r="E442" s="55" t="str">
        <f t="shared" si="61"/>
        <v>Admissível</v>
      </c>
      <c r="F442" s="55" t="str">
        <f t="shared" si="61"/>
        <v>Admissível</v>
      </c>
      <c r="G442" s="3"/>
      <c r="H442" s="3"/>
      <c r="I442" s="3"/>
    </row>
    <row r="443" spans="1:9" ht="20.100000000000001" customHeight="1" x14ac:dyDescent="0.25">
      <c r="G443" s="3"/>
      <c r="H443" s="3"/>
      <c r="I443" s="3"/>
    </row>
    <row r="445" spans="1:9" ht="20.100000000000001" customHeight="1" x14ac:dyDescent="0.25">
      <c r="A445" s="211" t="s">
        <v>22</v>
      </c>
      <c r="B445" s="211"/>
      <c r="C445" s="211"/>
      <c r="D445" s="211"/>
      <c r="E445" s="211"/>
      <c r="F445" s="211"/>
      <c r="G445" s="211"/>
      <c r="H445" s="211"/>
      <c r="I445" s="211"/>
    </row>
    <row r="446" spans="1:9" ht="20.100000000000001" customHeight="1" x14ac:dyDescent="0.25">
      <c r="I446" s="17"/>
    </row>
    <row r="447" spans="1:9" ht="20.100000000000001" customHeight="1" x14ac:dyDescent="0.25">
      <c r="E447" s="18" t="s">
        <v>23</v>
      </c>
      <c r="F447" s="18" t="s">
        <v>93</v>
      </c>
      <c r="G447" s="18" t="s">
        <v>24</v>
      </c>
      <c r="H447" s="18"/>
      <c r="I447" s="18" t="s">
        <v>25</v>
      </c>
    </row>
    <row r="448" spans="1:9" ht="20.100000000000001" customHeight="1" x14ac:dyDescent="0.25">
      <c r="E448" s="23" t="str">
        <f>B10</f>
        <v>Área privativa</v>
      </c>
      <c r="F448" s="23">
        <f>B38</f>
        <v>105.72</v>
      </c>
      <c r="G448" s="23">
        <f>C80</f>
        <v>4594.3292918939769</v>
      </c>
      <c r="H448" s="23"/>
      <c r="I448" s="23">
        <f>F448*G448</f>
        <v>485712.49273903121</v>
      </c>
    </row>
    <row r="449" spans="1:10" ht="20.100000000000001" customHeight="1" x14ac:dyDescent="0.25">
      <c r="E449" s="23" t="str">
        <f>C10</f>
        <v>Total de quartos</v>
      </c>
      <c r="F449" s="23">
        <f>B39</f>
        <v>3</v>
      </c>
      <c r="G449" s="1">
        <f>C81</f>
        <v>41300.754798509646</v>
      </c>
      <c r="I449" s="23">
        <f t="shared" ref="I449:I451" si="62">F449*G449</f>
        <v>123902.26439552894</v>
      </c>
    </row>
    <row r="450" spans="1:10" ht="20.100000000000001" customHeight="1" x14ac:dyDescent="0.25">
      <c r="E450" s="23" t="str">
        <f>D10</f>
        <v>Suítes</v>
      </c>
      <c r="F450" s="23">
        <f>B40</f>
        <v>2</v>
      </c>
      <c r="G450" s="23">
        <f>C82</f>
        <v>55768.448270849884</v>
      </c>
      <c r="H450" s="23"/>
      <c r="I450" s="23">
        <f t="shared" si="62"/>
        <v>111536.89654169977</v>
      </c>
      <c r="J450" s="17"/>
    </row>
    <row r="451" spans="1:10" ht="20.100000000000001" customHeight="1" x14ac:dyDescent="0.25">
      <c r="E451" s="23" t="str">
        <f>E10</f>
        <v>Vagas na garagem</v>
      </c>
      <c r="F451" s="23">
        <f>B41</f>
        <v>2</v>
      </c>
      <c r="G451" s="23">
        <f>C83</f>
        <v>47805.822796497494</v>
      </c>
      <c r="H451" s="23"/>
      <c r="I451" s="23">
        <f t="shared" si="62"/>
        <v>95611.645592994988</v>
      </c>
    </row>
    <row r="452" spans="1:10" ht="20.100000000000001" customHeight="1" x14ac:dyDescent="0.25">
      <c r="J452" s="34"/>
    </row>
    <row r="453" spans="1:10" ht="20.100000000000001" customHeight="1" x14ac:dyDescent="0.25">
      <c r="G453" s="22" t="s">
        <v>86</v>
      </c>
      <c r="H453" s="22"/>
      <c r="I453" s="22">
        <f>SUM(I448:I451)</f>
        <v>816763.2992692549</v>
      </c>
      <c r="J453" s="34"/>
    </row>
    <row r="454" spans="1:10" ht="20.100000000000001" customHeight="1" x14ac:dyDescent="0.25">
      <c r="J454" s="34"/>
    </row>
    <row r="455" spans="1:10" ht="20.100000000000001" customHeight="1" x14ac:dyDescent="0.25">
      <c r="G455" s="22" t="s">
        <v>5</v>
      </c>
      <c r="H455" s="22"/>
      <c r="I455" s="22">
        <f>C79</f>
        <v>52215.58814830333</v>
      </c>
      <c r="J455" s="34"/>
    </row>
    <row r="457" spans="1:10" ht="20.100000000000001" customHeight="1" x14ac:dyDescent="0.25">
      <c r="G457" s="22" t="s">
        <v>26</v>
      </c>
      <c r="H457" s="22"/>
      <c r="I457" s="22">
        <f>I453+I455</f>
        <v>868978.88741755823</v>
      </c>
    </row>
    <row r="460" spans="1:10" ht="20.100000000000001" customHeight="1" x14ac:dyDescent="0.25">
      <c r="A460" s="211" t="s">
        <v>79</v>
      </c>
      <c r="B460" s="211"/>
      <c r="C460" s="211"/>
      <c r="D460" s="211"/>
      <c r="E460" s="211"/>
      <c r="F460" s="211"/>
      <c r="G460" s="211"/>
      <c r="H460" s="211"/>
      <c r="I460" s="211"/>
    </row>
    <row r="462" spans="1:10" ht="20.100000000000001" customHeight="1" x14ac:dyDescent="0.25">
      <c r="D462" s="42" t="s">
        <v>58</v>
      </c>
      <c r="E462" s="42" t="s">
        <v>80</v>
      </c>
      <c r="F462" s="42"/>
      <c r="G462" s="54" t="s">
        <v>81</v>
      </c>
      <c r="H462" s="54" t="s">
        <v>82</v>
      </c>
      <c r="I462" s="54" t="s">
        <v>83</v>
      </c>
    </row>
    <row r="463" spans="1:10" ht="20.100000000000001" customHeight="1" x14ac:dyDescent="0.25">
      <c r="E463" s="1" t="s">
        <v>46</v>
      </c>
      <c r="F463" s="53"/>
      <c r="G463" s="53" t="s">
        <v>170</v>
      </c>
      <c r="H463" s="126">
        <v>0.15</v>
      </c>
      <c r="I463" s="126">
        <v>0.2</v>
      </c>
    </row>
    <row r="464" spans="1:10" ht="20.100000000000001" customHeight="1" x14ac:dyDescent="0.25">
      <c r="E464" s="23" t="s">
        <v>84</v>
      </c>
      <c r="F464" s="23">
        <f>MIN(F11:F25)</f>
        <v>590000</v>
      </c>
      <c r="G464" s="23">
        <f>F464</f>
        <v>590000</v>
      </c>
      <c r="H464" s="23">
        <f>F464*(1-0.15)</f>
        <v>501500</v>
      </c>
      <c r="I464" s="23">
        <f>F464*(1-0.2)</f>
        <v>472000</v>
      </c>
    </row>
    <row r="465" spans="1:10" ht="20.100000000000001" customHeight="1" x14ac:dyDescent="0.25">
      <c r="E465" s="23" t="s">
        <v>85</v>
      </c>
      <c r="F465" s="23">
        <f>MAX(F11:F25)</f>
        <v>1140000</v>
      </c>
      <c r="G465" s="23">
        <f>F465</f>
        <v>1140000</v>
      </c>
      <c r="H465" s="23">
        <f>F465*(1+0.15)</f>
        <v>1311000</v>
      </c>
      <c r="I465" s="23">
        <f>F465*(1+0.2)</f>
        <v>1368000</v>
      </c>
    </row>
    <row r="467" spans="1:10" ht="20.100000000000001" customHeight="1" x14ac:dyDescent="0.25">
      <c r="E467" s="205" t="s">
        <v>26</v>
      </c>
      <c r="F467" s="205"/>
      <c r="G467" s="32" t="str">
        <f>IF(AND($I$457&gt;G464,$I$457&lt;G465),"Admitido","Inadmissível")</f>
        <v>Admitido</v>
      </c>
      <c r="H467" s="32" t="str">
        <f>IF(AND($I$457&gt;H464,$I$457&lt;H465),"Admitido","Inadmissível")</f>
        <v>Admitido</v>
      </c>
      <c r="I467" s="32" t="str">
        <f>IF(AND($I$457&gt;I464,$I$457&lt;I465),"Admitido","Inadmissível")</f>
        <v>Admitido</v>
      </c>
    </row>
    <row r="469" spans="1:10" ht="20.100000000000001" customHeight="1" x14ac:dyDescent="0.25">
      <c r="J469" s="8"/>
    </row>
    <row r="470" spans="1:10" ht="20.100000000000001" customHeight="1" x14ac:dyDescent="0.25">
      <c r="A470" s="211" t="s">
        <v>110</v>
      </c>
      <c r="B470" s="211"/>
      <c r="C470" s="211"/>
      <c r="D470" s="211"/>
      <c r="E470" s="211"/>
      <c r="F470" s="211"/>
      <c r="G470" s="211"/>
      <c r="H470" s="211"/>
      <c r="I470" s="211"/>
    </row>
    <row r="471" spans="1:10" ht="20.100000000000001" customHeight="1" x14ac:dyDescent="0.25">
      <c r="J471" s="34"/>
    </row>
    <row r="473" spans="1:10" ht="20.100000000000001" customHeight="1" x14ac:dyDescent="0.25">
      <c r="A473" s="225" t="s">
        <v>33</v>
      </c>
      <c r="B473" s="225"/>
      <c r="C473" s="225" t="s">
        <v>50</v>
      </c>
      <c r="D473" s="225"/>
      <c r="E473" s="225"/>
      <c r="G473" s="22" t="s">
        <v>76</v>
      </c>
      <c r="H473" s="44">
        <v>0.8</v>
      </c>
    </row>
    <row r="474" spans="1:10" ht="20.100000000000001" customHeight="1" x14ac:dyDescent="0.25">
      <c r="A474" s="225"/>
      <c r="B474" s="225"/>
      <c r="C474" s="56" t="s">
        <v>51</v>
      </c>
      <c r="D474" s="56" t="s">
        <v>52</v>
      </c>
      <c r="E474" s="56" t="s">
        <v>53</v>
      </c>
      <c r="G474" s="23" t="s">
        <v>115</v>
      </c>
      <c r="H474" s="24">
        <f>B75</f>
        <v>10</v>
      </c>
    </row>
    <row r="475" spans="1:10" ht="20.100000000000001" customHeight="1" x14ac:dyDescent="0.25">
      <c r="A475" s="226" t="s">
        <v>111</v>
      </c>
      <c r="B475" s="226"/>
      <c r="C475" s="220" t="s">
        <v>112</v>
      </c>
      <c r="D475" s="220" t="s">
        <v>113</v>
      </c>
      <c r="E475" s="220" t="s">
        <v>114</v>
      </c>
      <c r="G475" s="23" t="s">
        <v>116</v>
      </c>
      <c r="H475" s="40">
        <f>_xlfn.T.INV.2T(1-H473,H474)</f>
        <v>1.3721836411103363</v>
      </c>
    </row>
    <row r="476" spans="1:10" ht="20.100000000000001" customHeight="1" x14ac:dyDescent="0.25">
      <c r="A476" s="226"/>
      <c r="B476" s="226"/>
      <c r="C476" s="220"/>
      <c r="D476" s="220"/>
      <c r="E476" s="220"/>
    </row>
    <row r="477" spans="1:10" ht="20.100000000000001" customHeight="1" x14ac:dyDescent="0.25">
      <c r="G477" s="22" t="s">
        <v>1</v>
      </c>
      <c r="H477" s="22">
        <f>B67</f>
        <v>3014.8030226943188</v>
      </c>
    </row>
    <row r="478" spans="1:10" ht="20.100000000000001" customHeight="1" x14ac:dyDescent="0.25">
      <c r="G478" s="22" t="s">
        <v>117</v>
      </c>
      <c r="H478" s="22">
        <f>H477*AF32</f>
        <v>2355.9911305498326</v>
      </c>
      <c r="J478" s="119"/>
    </row>
    <row r="479" spans="1:10" ht="20.100000000000001" customHeight="1" x14ac:dyDescent="0.25">
      <c r="J479" s="119"/>
    </row>
    <row r="480" spans="1:10" ht="20.100000000000001" customHeight="1" x14ac:dyDescent="0.25">
      <c r="A480" s="57"/>
      <c r="G480" s="22" t="s">
        <v>118</v>
      </c>
      <c r="H480" s="22">
        <f>H475*H478</f>
        <v>3232.8524879415272</v>
      </c>
      <c r="J480" s="119"/>
    </row>
    <row r="481" spans="1:12" ht="20.100000000000001" customHeight="1" x14ac:dyDescent="0.25">
      <c r="G481" s="23" t="s">
        <v>64</v>
      </c>
      <c r="H481" s="23">
        <f>H480*2</f>
        <v>6465.7049758830544</v>
      </c>
    </row>
    <row r="483" spans="1:12" ht="20.100000000000001" customHeight="1" x14ac:dyDescent="0.25">
      <c r="A483" s="57"/>
      <c r="G483" s="22" t="s">
        <v>22</v>
      </c>
      <c r="H483" s="22">
        <f>I457</f>
        <v>868978.88741755823</v>
      </c>
      <c r="J483" s="17"/>
    </row>
    <row r="485" spans="1:12" ht="20.100000000000001" customHeight="1" x14ac:dyDescent="0.25">
      <c r="G485" s="23" t="s">
        <v>20</v>
      </c>
      <c r="H485" s="23">
        <f>H483-H480</f>
        <v>865746.03492961673</v>
      </c>
      <c r="K485" s="160"/>
      <c r="L485" s="160"/>
    </row>
    <row r="486" spans="1:12" ht="20.100000000000001" customHeight="1" x14ac:dyDescent="0.25">
      <c r="G486" s="23" t="s">
        <v>21</v>
      </c>
      <c r="H486" s="23">
        <f>H483+H480</f>
        <v>872211.73990549974</v>
      </c>
      <c r="K486" s="160"/>
      <c r="L486" s="160"/>
    </row>
    <row r="487" spans="1:12" ht="20.100000000000001" customHeight="1" x14ac:dyDescent="0.25">
      <c r="E487" s="58"/>
      <c r="K487" s="160"/>
      <c r="L487" s="160"/>
    </row>
    <row r="488" spans="1:12" ht="20.100000000000001" customHeight="1" x14ac:dyDescent="0.25">
      <c r="G488" s="22" t="s">
        <v>119</v>
      </c>
      <c r="H488" s="59">
        <f>(H486-H485)/H483</f>
        <v>7.4405777510865301E-3</v>
      </c>
      <c r="J488" s="3"/>
      <c r="K488" s="160"/>
      <c r="L488" s="160"/>
    </row>
    <row r="489" spans="1:12" ht="20.100000000000001" customHeight="1" x14ac:dyDescent="0.25">
      <c r="J489" s="3"/>
      <c r="K489" s="160"/>
      <c r="L489" s="160"/>
    </row>
    <row r="490" spans="1:12" ht="20.100000000000001" customHeight="1" x14ac:dyDescent="0.25">
      <c r="J490" s="3"/>
      <c r="K490" s="160"/>
      <c r="L490" s="160"/>
    </row>
    <row r="491" spans="1:12" ht="20.100000000000001" customHeight="1" x14ac:dyDescent="0.25">
      <c r="A491" s="210" t="e" cm="1">
        <f t="array" ref="A491">_xlfn.IFS(H488&lt;=0.3,#REF!,AND(H488&gt;0.3,H488&lt;=0.4),#REF!,AND(H488&gt;0.4,H488&lt;=0.5),#REF!,H488&gt;0.5,#REF!)</f>
        <v>#REF!</v>
      </c>
      <c r="B491" s="210"/>
      <c r="C491" s="210"/>
      <c r="D491" s="210"/>
      <c r="E491" s="210"/>
      <c r="F491" s="210"/>
      <c r="G491" s="210"/>
      <c r="H491" s="210"/>
      <c r="I491" s="34"/>
      <c r="J491" s="3"/>
      <c r="K491" s="160"/>
      <c r="L491" s="160"/>
    </row>
    <row r="492" spans="1:12" ht="20.100000000000001" customHeight="1" x14ac:dyDescent="0.25">
      <c r="A492" s="210" t="s">
        <v>135</v>
      </c>
      <c r="B492" s="210"/>
      <c r="C492" s="210"/>
      <c r="D492" s="210"/>
      <c r="E492" s="210"/>
      <c r="F492" s="210"/>
      <c r="G492" s="210"/>
      <c r="H492" s="210"/>
      <c r="I492" s="34"/>
      <c r="J492" s="3"/>
      <c r="K492" s="160"/>
      <c r="L492" s="160"/>
    </row>
    <row r="493" spans="1:12" ht="20.100000000000001" customHeight="1" x14ac:dyDescent="0.25">
      <c r="A493" s="210"/>
      <c r="B493" s="210"/>
      <c r="C493" s="210"/>
      <c r="D493" s="210"/>
      <c r="E493" s="210"/>
      <c r="F493" s="210"/>
      <c r="G493" s="210"/>
      <c r="H493" s="210"/>
      <c r="I493" s="34"/>
      <c r="J493" s="3"/>
      <c r="K493" s="160"/>
      <c r="L493" s="160"/>
    </row>
    <row r="494" spans="1:12" ht="20.100000000000001" customHeight="1" x14ac:dyDescent="0.25">
      <c r="A494" s="210"/>
      <c r="B494" s="210"/>
      <c r="C494" s="210"/>
      <c r="D494" s="210"/>
      <c r="E494" s="210"/>
      <c r="F494" s="210"/>
      <c r="G494" s="210"/>
      <c r="H494" s="210"/>
      <c r="I494" s="34"/>
      <c r="J494" s="3"/>
      <c r="K494" s="160"/>
      <c r="L494" s="160"/>
    </row>
    <row r="495" spans="1:12" ht="20.100000000000001" customHeight="1" x14ac:dyDescent="0.25">
      <c r="A495" s="210"/>
      <c r="B495" s="210"/>
      <c r="C495" s="210"/>
      <c r="D495" s="210"/>
      <c r="E495" s="210"/>
      <c r="F495" s="210"/>
      <c r="G495" s="210"/>
      <c r="H495" s="210"/>
      <c r="I495" s="34"/>
      <c r="J495" s="3"/>
      <c r="K495" s="160"/>
      <c r="L495" s="160"/>
    </row>
    <row r="496" spans="1:12" ht="20.100000000000001" customHeight="1" x14ac:dyDescent="0.25">
      <c r="A496" s="210"/>
      <c r="B496" s="210"/>
      <c r="C496" s="210"/>
      <c r="D496" s="210"/>
      <c r="E496" s="210"/>
      <c r="F496" s="210"/>
      <c r="G496" s="210"/>
      <c r="H496" s="210"/>
      <c r="I496" s="34"/>
      <c r="J496" s="3"/>
      <c r="K496" s="160"/>
      <c r="L496" s="160"/>
    </row>
    <row r="497" spans="1:13" ht="20.100000000000001" customHeight="1" x14ac:dyDescent="0.25">
      <c r="J497" s="3"/>
      <c r="K497" s="160"/>
      <c r="L497" s="160"/>
    </row>
    <row r="498" spans="1:13" ht="20.100000000000001" customHeight="1" x14ac:dyDescent="0.25">
      <c r="A498" s="60" t="s">
        <v>80</v>
      </c>
      <c r="B498" s="224" t="s">
        <v>120</v>
      </c>
      <c r="C498" s="224"/>
      <c r="D498" s="224" t="s">
        <v>129</v>
      </c>
      <c r="E498" s="224"/>
      <c r="F498" s="224" t="s">
        <v>121</v>
      </c>
      <c r="G498" s="224"/>
      <c r="J498" s="3"/>
      <c r="K498" s="160"/>
      <c r="L498" s="160"/>
    </row>
    <row r="499" spans="1:13" ht="20.100000000000001" customHeight="1" x14ac:dyDescent="0.25">
      <c r="A499" s="1" t="s">
        <v>122</v>
      </c>
      <c r="B499" s="216">
        <f>H485</f>
        <v>865746.03492961673</v>
      </c>
      <c r="C499" s="216"/>
      <c r="D499" s="216">
        <f>H483*(1-0.15)</f>
        <v>738632.05430492444</v>
      </c>
      <c r="E499" s="216"/>
      <c r="F499" s="216">
        <f>MAX(B499:D499)</f>
        <v>865746.03492961673</v>
      </c>
      <c r="G499" s="216"/>
      <c r="J499" s="3"/>
      <c r="K499" s="160"/>
      <c r="L499" s="160"/>
    </row>
    <row r="500" spans="1:13" ht="20.100000000000001" customHeight="1" x14ac:dyDescent="0.25">
      <c r="A500" s="23" t="s">
        <v>123</v>
      </c>
      <c r="B500" s="216">
        <f>H486</f>
        <v>872211.73990549974</v>
      </c>
      <c r="C500" s="216"/>
      <c r="D500" s="216">
        <f>H483*(1+0.15)</f>
        <v>999325.7205301919</v>
      </c>
      <c r="E500" s="216"/>
      <c r="F500" s="216">
        <f>MIN(B500:D500)</f>
        <v>872211.73990549974</v>
      </c>
      <c r="G500" s="216"/>
      <c r="J500" s="3"/>
    </row>
    <row r="501" spans="1:13" ht="20.100000000000001" customHeight="1" x14ac:dyDescent="0.25">
      <c r="J501" s="3"/>
      <c r="K501" s="160"/>
      <c r="L501" s="160"/>
    </row>
    <row r="502" spans="1:13" ht="20.100000000000001" customHeight="1" x14ac:dyDescent="0.25">
      <c r="J502" s="3"/>
      <c r="K502" s="160"/>
      <c r="L502" s="160"/>
    </row>
    <row r="503" spans="1:13" ht="20.100000000000001" customHeight="1" x14ac:dyDescent="0.25">
      <c r="F503" s="11"/>
      <c r="J503" s="3"/>
      <c r="K503" s="160"/>
      <c r="L503" s="160"/>
    </row>
    <row r="504" spans="1:13" ht="20.100000000000001" customHeight="1" x14ac:dyDescent="0.25">
      <c r="C504" s="221">
        <f>H483</f>
        <v>868978.88741755823</v>
      </c>
      <c r="D504" s="221"/>
      <c r="E504" s="221"/>
      <c r="F504" s="221"/>
      <c r="J504" s="3"/>
      <c r="K504" s="160"/>
      <c r="L504" s="160"/>
    </row>
    <row r="505" spans="1:13" ht="20.100000000000001" customHeight="1" x14ac:dyDescent="0.25">
      <c r="D505" s="61"/>
      <c r="F505" s="11"/>
      <c r="J505" s="3"/>
      <c r="K505" s="160"/>
      <c r="L505" s="160"/>
    </row>
    <row r="506" spans="1:13" ht="20.100000000000001" customHeight="1" x14ac:dyDescent="0.25">
      <c r="B506" s="22">
        <f>B499</f>
        <v>865746.03492961673</v>
      </c>
      <c r="C506" s="222" t="s">
        <v>120</v>
      </c>
      <c r="D506" s="222"/>
      <c r="E506" s="222"/>
      <c r="F506" s="222"/>
      <c r="G506" s="55">
        <f>B500</f>
        <v>872211.73990549974</v>
      </c>
      <c r="J506" s="3"/>
      <c r="K506" s="160"/>
      <c r="L506" s="160"/>
    </row>
    <row r="507" spans="1:13" ht="20.100000000000001" customHeight="1" x14ac:dyDescent="0.25">
      <c r="B507" s="16" t="s">
        <v>124</v>
      </c>
      <c r="D507" s="61"/>
      <c r="F507" s="11"/>
      <c r="G507" s="16" t="s">
        <v>125</v>
      </c>
      <c r="J507" s="3"/>
      <c r="K507" s="160"/>
      <c r="L507" s="160"/>
    </row>
    <row r="508" spans="1:13" ht="20.100000000000001" customHeight="1" x14ac:dyDescent="0.25">
      <c r="B508" s="22">
        <f>F499</f>
        <v>865746.03492961673</v>
      </c>
      <c r="C508" s="223" t="s">
        <v>121</v>
      </c>
      <c r="D508" s="223"/>
      <c r="E508" s="223"/>
      <c r="F508" s="223"/>
      <c r="G508" s="55">
        <f>F500</f>
        <v>872211.73990549974</v>
      </c>
      <c r="J508" s="3"/>
      <c r="K508" s="160"/>
      <c r="L508" s="160"/>
    </row>
    <row r="509" spans="1:13" ht="20.100000000000001" customHeight="1" x14ac:dyDescent="0.25">
      <c r="B509" s="16" t="s">
        <v>126</v>
      </c>
      <c r="F509" s="11"/>
      <c r="G509" s="16" t="s">
        <v>127</v>
      </c>
      <c r="J509" s="3"/>
      <c r="K509" s="160"/>
      <c r="L509" s="160"/>
    </row>
    <row r="510" spans="1:13" ht="20.100000000000001" customHeight="1" x14ac:dyDescent="0.25">
      <c r="F510" s="11"/>
      <c r="J510" s="3"/>
      <c r="K510" s="160"/>
      <c r="L510" s="160"/>
    </row>
    <row r="511" spans="1:13" ht="20.100000000000001" customHeight="1" x14ac:dyDescent="0.25">
      <c r="F511" s="11"/>
      <c r="J511" s="3"/>
      <c r="K511" s="160"/>
      <c r="L511" s="160" t="s">
        <v>399</v>
      </c>
      <c r="M511" s="134" t="s">
        <v>400</v>
      </c>
    </row>
    <row r="512" spans="1:13" ht="20.100000000000001" customHeight="1" x14ac:dyDescent="0.25">
      <c r="F512" s="11"/>
      <c r="J512" s="3"/>
      <c r="K512" s="160"/>
      <c r="L512" s="160">
        <f>B500-B499</f>
        <v>6465.7049758830108</v>
      </c>
      <c r="M512" s="134">
        <f>F500-F499</f>
        <v>6465.7049758830108</v>
      </c>
    </row>
    <row r="513" spans="1:12" ht="20.100000000000001" customHeight="1" x14ac:dyDescent="0.25">
      <c r="F513" s="11"/>
      <c r="J513" s="3"/>
      <c r="K513" s="160"/>
      <c r="L513" s="160"/>
    </row>
    <row r="514" spans="1:12" ht="20.100000000000001" customHeight="1" x14ac:dyDescent="0.25">
      <c r="F514" s="11"/>
      <c r="J514" s="3"/>
      <c r="K514" s="165"/>
      <c r="L514" s="160"/>
    </row>
    <row r="515" spans="1:12" ht="20.100000000000001" customHeight="1" x14ac:dyDescent="0.25">
      <c r="F515" s="11"/>
      <c r="K515" s="165"/>
      <c r="L515" s="160"/>
    </row>
    <row r="516" spans="1:12" ht="20.100000000000001" customHeight="1" x14ac:dyDescent="0.25">
      <c r="F516" s="11"/>
      <c r="K516" s="160"/>
      <c r="L516" s="160"/>
    </row>
    <row r="517" spans="1:12" ht="20.100000000000001" customHeight="1" x14ac:dyDescent="0.25">
      <c r="F517" s="11"/>
      <c r="K517" s="160"/>
      <c r="L517" s="160"/>
    </row>
    <row r="518" spans="1:12" ht="20.100000000000001" customHeight="1" x14ac:dyDescent="0.25">
      <c r="F518" s="11"/>
      <c r="K518" s="160"/>
      <c r="L518" s="160"/>
    </row>
    <row r="519" spans="1:12" ht="20.100000000000001" customHeight="1" x14ac:dyDescent="0.25">
      <c r="K519" s="160"/>
      <c r="L519" s="160"/>
    </row>
    <row r="520" spans="1:12" ht="20.100000000000001" customHeight="1" x14ac:dyDescent="0.25">
      <c r="A520" s="205" t="s">
        <v>27</v>
      </c>
      <c r="B520" s="205"/>
      <c r="C520" s="205"/>
      <c r="D520" s="205"/>
      <c r="E520" s="205"/>
      <c r="F520" s="205"/>
      <c r="G520" s="205"/>
      <c r="H520" s="205"/>
      <c r="I520" s="205"/>
      <c r="L520" s="160"/>
    </row>
    <row r="521" spans="1:12" ht="20.100000000000001" customHeight="1" x14ac:dyDescent="0.25">
      <c r="A521" s="210" t="s">
        <v>32</v>
      </c>
      <c r="B521" s="210"/>
      <c r="C521" s="210"/>
      <c r="D521" s="210"/>
      <c r="E521" s="210"/>
      <c r="F521" s="210"/>
      <c r="L521" s="160"/>
    </row>
    <row r="522" spans="1:12" ht="20.100000000000001" customHeight="1" x14ac:dyDescent="0.25">
      <c r="A522" s="34"/>
      <c r="B522" s="34"/>
      <c r="C522" s="34"/>
      <c r="D522" s="34"/>
      <c r="E522" s="34"/>
      <c r="F522" s="34"/>
      <c r="L522" s="160"/>
    </row>
    <row r="523" spans="1:12" ht="20.100000000000001" customHeight="1" x14ac:dyDescent="0.25">
      <c r="L523" s="160"/>
    </row>
    <row r="524" spans="1:12" ht="20.100000000000001" customHeight="1" x14ac:dyDescent="0.25">
      <c r="F524" s="22" t="s">
        <v>28</v>
      </c>
      <c r="G524" s="22"/>
      <c r="H524" s="22"/>
      <c r="I524" s="9">
        <v>3</v>
      </c>
      <c r="K524" s="160"/>
      <c r="L524" s="160"/>
    </row>
    <row r="525" spans="1:12" ht="20.100000000000001" customHeight="1" x14ac:dyDescent="0.25">
      <c r="F525" s="23" t="s">
        <v>88</v>
      </c>
      <c r="G525" s="23"/>
      <c r="H525" s="23"/>
      <c r="I525" s="23">
        <f>I528-I457</f>
        <v>21.112582441768609</v>
      </c>
      <c r="K525" s="160"/>
      <c r="L525" s="160"/>
    </row>
    <row r="526" spans="1:12" ht="20.100000000000001" customHeight="1" x14ac:dyDescent="0.25">
      <c r="F526" s="23" t="s">
        <v>30</v>
      </c>
      <c r="G526" s="23"/>
      <c r="H526" s="23"/>
      <c r="I526" s="27">
        <f>I525/I457</f>
        <v>2.4295852002240505E-5</v>
      </c>
      <c r="J526" s="17"/>
      <c r="K526" s="160"/>
      <c r="L526" s="160"/>
    </row>
    <row r="528" spans="1:12" ht="20.100000000000001" customHeight="1" x14ac:dyDescent="0.25">
      <c r="F528" s="42" t="s">
        <v>31</v>
      </c>
      <c r="G528" s="42"/>
      <c r="H528" s="42"/>
      <c r="I528" s="42">
        <f>ROUNDUP(I457,-I524)</f>
        <v>869000</v>
      </c>
    </row>
    <row r="532" spans="1:33" ht="20.100000000000001" customHeight="1" x14ac:dyDescent="0.25">
      <c r="A532" s="1" t="s">
        <v>156</v>
      </c>
      <c r="J532" s="3"/>
      <c r="K532" s="160"/>
      <c r="L532" s="160"/>
    </row>
    <row r="533" spans="1:33" ht="20.100000000000001" customHeight="1" x14ac:dyDescent="0.25">
      <c r="A533" s="199" t="s">
        <v>393</v>
      </c>
      <c r="B533" s="199"/>
      <c r="C533" s="199"/>
      <c r="D533" s="199"/>
      <c r="E533" s="199"/>
      <c r="F533" s="199"/>
      <c r="G533" s="199"/>
      <c r="H533" s="199"/>
      <c r="I533" s="199"/>
      <c r="K533" s="160"/>
      <c r="L533" s="160"/>
    </row>
    <row r="534" spans="1:33" ht="20.100000000000001" customHeight="1" x14ac:dyDescent="0.25">
      <c r="A534" s="199" t="s">
        <v>392</v>
      </c>
      <c r="B534" s="199"/>
      <c r="C534" s="199"/>
      <c r="D534" s="199"/>
      <c r="E534" s="199"/>
      <c r="F534" s="199"/>
      <c r="G534" s="199"/>
      <c r="H534" s="199"/>
      <c r="I534" s="199"/>
      <c r="J534" s="17"/>
      <c r="K534" s="160"/>
      <c r="L534" s="160"/>
    </row>
    <row r="535" spans="1:33" ht="20.100000000000001" customHeight="1" x14ac:dyDescent="0.25">
      <c r="A535" s="199" t="s">
        <v>157</v>
      </c>
      <c r="B535" s="199"/>
      <c r="C535" s="199"/>
      <c r="D535" s="199"/>
      <c r="E535" s="199"/>
      <c r="F535" s="199"/>
      <c r="G535" s="199"/>
      <c r="H535" s="199"/>
      <c r="I535" s="199"/>
      <c r="J535" s="17"/>
      <c r="K535" s="160"/>
      <c r="L535" s="160"/>
    </row>
    <row r="536" spans="1:33" ht="20.100000000000001" customHeight="1" x14ac:dyDescent="0.25">
      <c r="A536" s="199" t="s">
        <v>158</v>
      </c>
      <c r="B536" s="199"/>
      <c r="C536" s="199"/>
      <c r="D536" s="199"/>
      <c r="E536" s="199"/>
      <c r="F536" s="199"/>
      <c r="G536" s="199"/>
      <c r="H536" s="199"/>
      <c r="I536" s="199"/>
      <c r="J536" s="18"/>
      <c r="K536" s="160"/>
      <c r="L536" s="160"/>
    </row>
    <row r="537" spans="1:33" ht="20.100000000000001" customHeight="1" x14ac:dyDescent="0.25">
      <c r="A537" s="199" t="s">
        <v>167</v>
      </c>
      <c r="B537" s="199"/>
      <c r="C537" s="199"/>
      <c r="D537" s="199"/>
      <c r="E537" s="199"/>
      <c r="F537" s="199"/>
      <c r="G537" s="199"/>
      <c r="H537" s="199"/>
      <c r="I537" s="199"/>
      <c r="K537" s="160"/>
      <c r="L537" s="160"/>
    </row>
    <row r="538" spans="1:33" ht="20.100000000000001" customHeight="1" x14ac:dyDescent="0.25">
      <c r="A538" s="199" t="s">
        <v>394</v>
      </c>
      <c r="B538" s="199"/>
      <c r="C538" s="199"/>
      <c r="D538" s="199"/>
      <c r="E538" s="199"/>
      <c r="F538" s="199"/>
      <c r="G538" s="199"/>
      <c r="H538" s="199"/>
      <c r="I538" s="199"/>
      <c r="K538" s="160"/>
      <c r="L538" s="160"/>
    </row>
    <row r="539" spans="1:33" ht="20.100000000000001" customHeight="1" x14ac:dyDescent="0.25">
      <c r="A539" s="199" t="s">
        <v>161</v>
      </c>
      <c r="B539" s="199"/>
      <c r="C539" s="199"/>
      <c r="D539" s="199"/>
      <c r="E539" s="199"/>
      <c r="F539" s="199"/>
      <c r="G539" s="199"/>
      <c r="H539" s="199"/>
      <c r="I539" s="199"/>
      <c r="K539" s="160"/>
      <c r="L539" s="160"/>
    </row>
    <row r="540" spans="1:33" ht="20.100000000000001" customHeight="1" x14ac:dyDescent="0.25">
      <c r="A540" s="199" t="s">
        <v>159</v>
      </c>
      <c r="B540" s="199"/>
      <c r="C540" s="199"/>
      <c r="D540" s="199"/>
      <c r="E540" s="199"/>
      <c r="F540" s="199"/>
      <c r="G540" s="199"/>
      <c r="H540" s="199"/>
      <c r="I540" s="199"/>
      <c r="K540" s="160"/>
      <c r="L540" s="160"/>
    </row>
    <row r="541" spans="1:33" ht="20.100000000000001" customHeight="1" x14ac:dyDescent="0.25">
      <c r="A541" s="199" t="s">
        <v>169</v>
      </c>
      <c r="B541" s="199"/>
      <c r="C541" s="199"/>
      <c r="D541" s="199"/>
      <c r="E541" s="199"/>
      <c r="F541" s="199"/>
      <c r="G541" s="199"/>
      <c r="H541" s="199"/>
      <c r="I541" s="199"/>
      <c r="L541" s="160"/>
      <c r="N541" s="227" t="str">
        <f>CONCATENATE("Nível máximo de significância para a rejeição da hipótese nula do coeficiente regressor: ",R550)</f>
        <v>Nível máximo de significância para a rejeição da hipótese nula do coeficiente regressor: Padronizado</v>
      </c>
      <c r="O541" s="227"/>
      <c r="P541" s="227"/>
      <c r="Q541" s="227"/>
      <c r="R541" s="227"/>
      <c r="S541" s="227"/>
      <c r="Y541" s="135"/>
      <c r="Z541" s="136"/>
      <c r="AA541" s="137"/>
      <c r="AB541" s="138"/>
      <c r="AC541" s="139"/>
      <c r="AD541" s="138"/>
      <c r="AE541" s="138"/>
      <c r="AF541" s="138"/>
      <c r="AG541" s="140"/>
    </row>
    <row r="542" spans="1:33" ht="20.100000000000001" customHeight="1" x14ac:dyDescent="0.25">
      <c r="L542" s="160"/>
      <c r="N542" s="134" t="s">
        <v>152</v>
      </c>
      <c r="Y542" s="135"/>
      <c r="Z542" s="136"/>
      <c r="AA542" s="137"/>
      <c r="AB542" s="138"/>
      <c r="AC542" s="139"/>
      <c r="AD542" s="138"/>
      <c r="AE542" s="138"/>
      <c r="AF542" s="138"/>
      <c r="AG542" s="140"/>
    </row>
    <row r="543" spans="1:33" ht="20.100000000000001" customHeight="1" x14ac:dyDescent="0.25">
      <c r="L543" s="160"/>
      <c r="Y543" s="135"/>
      <c r="Z543" s="136"/>
      <c r="AA543" s="137"/>
      <c r="AB543" s="138"/>
      <c r="AC543" s="139"/>
      <c r="AD543" s="138"/>
      <c r="AE543" s="138"/>
      <c r="AF543" s="138"/>
      <c r="AG543" s="140"/>
    </row>
    <row r="544" spans="1:33" ht="20.100000000000001" customHeight="1" x14ac:dyDescent="0.25">
      <c r="L544" s="160"/>
      <c r="Y544" s="135"/>
      <c r="Z544" s="136"/>
      <c r="AA544" s="137"/>
      <c r="AB544" s="138"/>
      <c r="AC544" s="139"/>
      <c r="AD544" s="138"/>
      <c r="AE544" s="139"/>
      <c r="AF544" s="139"/>
      <c r="AG544" s="140"/>
    </row>
    <row r="545" spans="11:33" ht="20.100000000000001" customHeight="1" x14ac:dyDescent="0.25">
      <c r="K545" s="160"/>
      <c r="L545" s="160"/>
      <c r="X545" s="140"/>
      <c r="Y545" s="140"/>
      <c r="Z545" s="140"/>
      <c r="AA545" s="137"/>
      <c r="AB545" s="138"/>
      <c r="AC545" s="139"/>
      <c r="AD545" s="138"/>
      <c r="AE545" s="138"/>
      <c r="AF545" s="138"/>
      <c r="AG545" s="140"/>
    </row>
    <row r="546" spans="11:33" ht="20.100000000000001" customHeight="1" x14ac:dyDescent="0.25">
      <c r="X546" s="140"/>
      <c r="Y546" s="140"/>
      <c r="Z546" s="140"/>
      <c r="AA546" s="137"/>
      <c r="AB546" s="138"/>
      <c r="AC546" s="139"/>
      <c r="AD546" s="138"/>
      <c r="AE546" s="138"/>
      <c r="AF546" s="138"/>
      <c r="AG546" s="166"/>
    </row>
    <row r="547" spans="11:33" ht="20.100000000000001" customHeight="1" x14ac:dyDescent="0.25">
      <c r="N547" s="147" t="s">
        <v>61</v>
      </c>
      <c r="O547" s="147" t="s">
        <v>61</v>
      </c>
      <c r="P547" s="147" t="s">
        <v>61</v>
      </c>
      <c r="Q547" s="147" t="s">
        <v>61</v>
      </c>
      <c r="R547" s="147" t="s">
        <v>61</v>
      </c>
      <c r="S547" s="147" t="s">
        <v>61</v>
      </c>
      <c r="T547" s="147"/>
      <c r="U547" s="147"/>
      <c r="V547" s="147"/>
      <c r="W547" s="147"/>
      <c r="X547" s="140"/>
      <c r="Y547" s="140"/>
      <c r="Z547" s="140"/>
      <c r="AA547" s="137"/>
      <c r="AB547" s="138"/>
      <c r="AC547" s="139"/>
      <c r="AD547" s="138"/>
      <c r="AE547" s="139"/>
      <c r="AF547" s="139"/>
      <c r="AG547" s="140"/>
    </row>
    <row r="548" spans="11:33" ht="20.100000000000001" customHeight="1" x14ac:dyDescent="0.25">
      <c r="X548" s="140"/>
      <c r="Y548" s="140"/>
      <c r="Z548" s="140"/>
      <c r="AA548" s="137"/>
      <c r="AB548" s="138"/>
      <c r="AC548" s="167"/>
      <c r="AD548" s="168"/>
      <c r="AE548" s="139"/>
      <c r="AF548" s="139"/>
      <c r="AG548" s="169"/>
    </row>
    <row r="549" spans="11:33" ht="20.100000000000001" customHeight="1" x14ac:dyDescent="0.25">
      <c r="N549" s="134" t="s">
        <v>62</v>
      </c>
      <c r="O549" s="134">
        <v>0</v>
      </c>
      <c r="S549" s="164"/>
      <c r="T549" s="164"/>
      <c r="X549" s="140"/>
      <c r="Y549" s="140"/>
      <c r="Z549" s="140"/>
      <c r="AA549" s="137"/>
      <c r="AB549" s="138"/>
      <c r="AC549" s="170"/>
      <c r="AD549" s="171"/>
      <c r="AE549" s="139"/>
      <c r="AF549" s="139"/>
      <c r="AG549" s="140"/>
    </row>
    <row r="550" spans="11:33" ht="20.100000000000001" customHeight="1" x14ac:dyDescent="0.25">
      <c r="N550" s="134" t="s">
        <v>63</v>
      </c>
      <c r="O550" s="134">
        <v>1</v>
      </c>
      <c r="R550" s="134" t="s">
        <v>151</v>
      </c>
      <c r="S550" s="134">
        <v>1450</v>
      </c>
      <c r="U550" s="140"/>
      <c r="V550" s="140"/>
      <c r="W550" s="140"/>
      <c r="X550" s="140"/>
      <c r="Y550" s="140"/>
      <c r="Z550" s="140"/>
      <c r="AA550" s="137"/>
      <c r="AB550" s="138"/>
      <c r="AC550" s="138"/>
      <c r="AD550" s="138"/>
      <c r="AE550" s="139"/>
      <c r="AF550" s="139"/>
      <c r="AG550" s="140"/>
    </row>
    <row r="551" spans="11:33" ht="20.100000000000001" customHeight="1" x14ac:dyDescent="0.25">
      <c r="N551" s="134" t="s">
        <v>64</v>
      </c>
      <c r="O551" s="134">
        <v>4</v>
      </c>
      <c r="R551" s="134" t="s">
        <v>68</v>
      </c>
      <c r="S551" s="134">
        <v>1</v>
      </c>
      <c r="U551" s="172"/>
      <c r="V551" s="136"/>
      <c r="W551" s="173"/>
      <c r="X551" s="140"/>
      <c r="Y551" s="140"/>
      <c r="Z551" s="140"/>
      <c r="AA551" s="137"/>
      <c r="AB551" s="138"/>
      <c r="AC551" s="167"/>
      <c r="AD551" s="139"/>
      <c r="AE551" s="139"/>
      <c r="AF551" s="139"/>
      <c r="AG551" s="174"/>
    </row>
    <row r="552" spans="11:33" ht="20.100000000000001" customHeight="1" x14ac:dyDescent="0.25">
      <c r="N552" s="134" t="s">
        <v>65</v>
      </c>
      <c r="O552" s="134">
        <f>O549-(O551*O550)</f>
        <v>-4</v>
      </c>
      <c r="R552" s="134" t="s">
        <v>75</v>
      </c>
      <c r="S552" s="175">
        <v>0.3</v>
      </c>
      <c r="T552" s="175"/>
      <c r="U552" s="135"/>
      <c r="V552" s="136"/>
      <c r="W552" s="173"/>
      <c r="X552" s="140"/>
      <c r="Y552" s="140"/>
      <c r="Z552" s="140"/>
      <c r="AA552" s="176"/>
      <c r="AB552" s="177"/>
      <c r="AC552" s="178">
        <v>0</v>
      </c>
      <c r="AD552" s="138"/>
      <c r="AE552" s="139" t="s">
        <v>69</v>
      </c>
      <c r="AF552" s="139">
        <v>5000</v>
      </c>
      <c r="AG552" s="174"/>
    </row>
    <row r="553" spans="11:33" ht="20.100000000000001" customHeight="1" x14ac:dyDescent="0.25">
      <c r="N553" s="134" t="s">
        <v>66</v>
      </c>
      <c r="O553" s="134">
        <f>O549+(O550*O551)</f>
        <v>4</v>
      </c>
      <c r="R553" s="134" t="s">
        <v>76</v>
      </c>
      <c r="S553" s="175">
        <f>1-S552</f>
        <v>0.7</v>
      </c>
      <c r="T553" s="175"/>
      <c r="U553" s="135"/>
      <c r="V553" s="179"/>
      <c r="W553" s="140"/>
      <c r="X553" s="140"/>
      <c r="Y553" s="140"/>
      <c r="Z553" s="140"/>
      <c r="AA553" s="180"/>
      <c r="AB553" s="181">
        <v>7</v>
      </c>
      <c r="AC553" s="178">
        <v>32</v>
      </c>
      <c r="AD553" s="138"/>
      <c r="AE553" s="139" t="s">
        <v>67</v>
      </c>
      <c r="AF553" s="182">
        <f>(AC553-AC552)/AF552</f>
        <v>6.4000000000000003E-3</v>
      </c>
      <c r="AG553" s="174"/>
    </row>
    <row r="554" spans="11:33" ht="20.100000000000001" customHeight="1" x14ac:dyDescent="0.25">
      <c r="N554" s="134" t="s">
        <v>69</v>
      </c>
      <c r="O554" s="134">
        <v>2000</v>
      </c>
      <c r="R554" s="134" t="s">
        <v>20</v>
      </c>
      <c r="S554" s="175">
        <f>S552/2</f>
        <v>0.15</v>
      </c>
      <c r="T554" s="175"/>
      <c r="U554" s="183"/>
      <c r="V554" s="140"/>
      <c r="W554" s="140"/>
      <c r="X554" s="140"/>
      <c r="Y554" s="140"/>
      <c r="Z554" s="140"/>
      <c r="AA554" s="137"/>
      <c r="AB554" s="137"/>
      <c r="AC554" s="139"/>
      <c r="AD554" s="138"/>
      <c r="AE554" s="139"/>
      <c r="AF554" s="139"/>
      <c r="AG554" s="174"/>
    </row>
    <row r="555" spans="11:33" ht="20.100000000000001" customHeight="1" x14ac:dyDescent="0.25">
      <c r="N555" s="134" t="s">
        <v>67</v>
      </c>
      <c r="O555" s="134">
        <f>(O553-O552)/O554</f>
        <v>4.0000000000000001E-3</v>
      </c>
      <c r="R555" s="134" t="s">
        <v>21</v>
      </c>
      <c r="S555" s="175">
        <f>S553+S554</f>
        <v>0.85</v>
      </c>
      <c r="T555" s="175"/>
      <c r="U555" s="140"/>
      <c r="V555" s="140"/>
      <c r="W555" s="140"/>
      <c r="X555" s="140"/>
      <c r="Y555" s="140"/>
      <c r="Z555" s="140"/>
      <c r="AA555" s="144" t="s">
        <v>348</v>
      </c>
      <c r="AB555" s="137" t="s">
        <v>349</v>
      </c>
      <c r="AC555" s="139" t="s">
        <v>350</v>
      </c>
      <c r="AD555" s="138" t="s">
        <v>71</v>
      </c>
      <c r="AE555" s="139" t="s">
        <v>70</v>
      </c>
      <c r="AF555" s="139" t="s">
        <v>77</v>
      </c>
      <c r="AG555" s="174"/>
    </row>
    <row r="556" spans="11:33" ht="20.100000000000001" customHeight="1" x14ac:dyDescent="0.25">
      <c r="U556" s="140"/>
      <c r="V556" s="140"/>
      <c r="W556" s="140"/>
      <c r="X556" s="140"/>
      <c r="Y556" s="140"/>
      <c r="Z556" s="140"/>
      <c r="AA556" s="184">
        <v>0.05</v>
      </c>
      <c r="AB556" s="185">
        <v>0</v>
      </c>
      <c r="AC556" s="139">
        <f t="shared" ref="AC556:AC619" si="63">_xlfn.CHISQ.DIST.RT(AB556,$AB$553)</f>
        <v>1</v>
      </c>
      <c r="AD556" s="138">
        <f>AC556-AC557</f>
        <v>1.5896439720108901E-10</v>
      </c>
      <c r="AE556" s="139" t="str">
        <f t="shared" ref="AE556:AE619" si="64">IF(AC556&lt;($AA$556),AD556,"")</f>
        <v/>
      </c>
      <c r="AF556" s="139" t="str">
        <f t="shared" ref="AF556:AF619" si="65">IF(AC556&lt;$AA$563,AD556,"")</f>
        <v/>
      </c>
      <c r="AG556" s="140"/>
    </row>
    <row r="557" spans="11:33" ht="20.100000000000001" customHeight="1" x14ac:dyDescent="0.25">
      <c r="N557" s="134" t="s">
        <v>69</v>
      </c>
      <c r="O557" s="134" t="s">
        <v>29</v>
      </c>
      <c r="P557" s="134" t="s">
        <v>140</v>
      </c>
      <c r="Q557" s="134" t="s">
        <v>74</v>
      </c>
      <c r="R557" s="134" t="s">
        <v>70</v>
      </c>
      <c r="S557" s="134" t="s">
        <v>71</v>
      </c>
      <c r="T557" s="134" t="s">
        <v>72</v>
      </c>
      <c r="U557" s="186"/>
      <c r="V557" s="187"/>
      <c r="W557" s="188"/>
      <c r="X557" s="140"/>
      <c r="Y557" s="140"/>
      <c r="Z557" s="140"/>
      <c r="AA557" s="144" t="s">
        <v>351</v>
      </c>
      <c r="AB557" s="185">
        <f t="shared" ref="AB557:AB620" si="66">AB556+$AF$553</f>
        <v>6.4000000000000003E-3</v>
      </c>
      <c r="AC557" s="139">
        <f t="shared" si="63"/>
        <v>0.9999999998410356</v>
      </c>
      <c r="AD557" s="138">
        <f t="shared" ref="AD557:AD620" si="67">AC557-AC558</f>
        <v>1.6350425458000473E-9</v>
      </c>
      <c r="AE557" s="139" t="str">
        <f t="shared" si="64"/>
        <v/>
      </c>
      <c r="AF557" s="139" t="str">
        <f t="shared" si="65"/>
        <v/>
      </c>
      <c r="AG557" s="139"/>
    </row>
    <row r="558" spans="11:33" ht="20.100000000000001" customHeight="1" x14ac:dyDescent="0.25">
      <c r="K558" s="160"/>
      <c r="L558" s="160"/>
      <c r="N558" s="142">
        <v>0</v>
      </c>
      <c r="O558" s="134">
        <f t="shared" ref="O558:O621" si="68">O$552+(N558*O$555)</f>
        <v>-4</v>
      </c>
      <c r="P558" s="189">
        <f t="shared" ref="P558:P621" si="69">_xlfn.NORM.DIST(O558,O$549,O$550,0)</f>
        <v>1.3383022576488537E-4</v>
      </c>
      <c r="Q558" s="189">
        <f t="shared" ref="Q558:Q621" si="70">_xlfn.NORM.DIST(O558,O$549,O$550,1)</f>
        <v>3.1671241833119857E-5</v>
      </c>
      <c r="R558" s="134">
        <f t="shared" ref="R558:R621" si="71">IF(OR(Q558&lt;$S$554,Q558&gt;$S$555),P558,"")</f>
        <v>1.3383022576488537E-4</v>
      </c>
      <c r="S558" s="134" t="str">
        <f t="shared" ref="S558:S621" si="72">IF(AND(Q558&gt;$S$554,Q558&lt;$S$555),P558,"")</f>
        <v/>
      </c>
      <c r="T558" s="134" t="str">
        <f t="shared" ref="T558:T621" si="73">IF(P558=MAX(P$558:P$2558),P558,"")</f>
        <v/>
      </c>
      <c r="U558" s="140"/>
      <c r="V558" s="140"/>
      <c r="W558" s="140"/>
      <c r="X558" s="140"/>
      <c r="Y558" s="140"/>
      <c r="Z558" s="140"/>
      <c r="AA558" s="184">
        <f>1-AA556</f>
        <v>0.95</v>
      </c>
      <c r="AB558" s="185">
        <f t="shared" si="66"/>
        <v>1.2800000000000001E-2</v>
      </c>
      <c r="AC558" s="139">
        <f t="shared" si="63"/>
        <v>0.99999999820599306</v>
      </c>
      <c r="AD558" s="138">
        <f t="shared" si="67"/>
        <v>5.6031180806215275E-9</v>
      </c>
      <c r="AE558" s="139" t="str">
        <f t="shared" si="64"/>
        <v/>
      </c>
      <c r="AF558" s="139" t="str">
        <f t="shared" si="65"/>
        <v/>
      </c>
      <c r="AG558" s="139"/>
    </row>
    <row r="559" spans="11:33" ht="20.100000000000001" customHeight="1" x14ac:dyDescent="0.25">
      <c r="K559" s="160"/>
      <c r="L559" s="160"/>
      <c r="N559" s="142">
        <v>1</v>
      </c>
      <c r="O559" s="134">
        <f t="shared" si="68"/>
        <v>-3.996</v>
      </c>
      <c r="P559" s="189">
        <f t="shared" si="69"/>
        <v>1.3598764346857444E-4</v>
      </c>
      <c r="Q559" s="189">
        <f t="shared" si="70"/>
        <v>3.2210866790657701E-5</v>
      </c>
      <c r="R559" s="134">
        <f t="shared" si="71"/>
        <v>1.3598764346857444E-4</v>
      </c>
      <c r="S559" s="134" t="str">
        <f t="shared" si="72"/>
        <v/>
      </c>
      <c r="T559" s="134" t="str">
        <f t="shared" si="73"/>
        <v/>
      </c>
      <c r="U559" s="140"/>
      <c r="V559" s="140"/>
      <c r="W559" s="140"/>
      <c r="X559" s="140"/>
      <c r="Y559" s="140"/>
      <c r="Z559" s="140"/>
      <c r="AA559" s="144" t="s">
        <v>352</v>
      </c>
      <c r="AB559" s="185">
        <f t="shared" si="66"/>
        <v>1.9200000000000002E-2</v>
      </c>
      <c r="AC559" s="139">
        <f t="shared" si="63"/>
        <v>0.99999999260287498</v>
      </c>
      <c r="AD559" s="138">
        <f t="shared" si="67"/>
        <v>1.2799003079599913E-8</v>
      </c>
      <c r="AE559" s="139" t="str">
        <f t="shared" si="64"/>
        <v/>
      </c>
      <c r="AF559" s="139" t="str">
        <f t="shared" si="65"/>
        <v/>
      </c>
      <c r="AG559" s="139"/>
    </row>
    <row r="560" spans="11:33" ht="20.100000000000001" customHeight="1" x14ac:dyDescent="0.25">
      <c r="N560" s="142">
        <v>2</v>
      </c>
      <c r="O560" s="134">
        <f t="shared" si="68"/>
        <v>-3.992</v>
      </c>
      <c r="P560" s="189">
        <f t="shared" si="69"/>
        <v>1.3817762908630173E-4</v>
      </c>
      <c r="Q560" s="189">
        <f t="shared" si="70"/>
        <v>3.2759186404502981E-5</v>
      </c>
      <c r="R560" s="134">
        <f t="shared" si="71"/>
        <v>1.3817762908630173E-4</v>
      </c>
      <c r="S560" s="134" t="str">
        <f t="shared" si="72"/>
        <v/>
      </c>
      <c r="T560" s="134" t="str">
        <f t="shared" si="73"/>
        <v/>
      </c>
      <c r="U560" s="190"/>
      <c r="V560" s="191"/>
      <c r="W560" s="188"/>
      <c r="X560" s="140"/>
      <c r="Y560" s="140"/>
      <c r="Z560" s="140"/>
      <c r="AA560" s="184">
        <f>AA558</f>
        <v>0.95</v>
      </c>
      <c r="AB560" s="185">
        <f t="shared" si="66"/>
        <v>2.5600000000000001E-2</v>
      </c>
      <c r="AC560" s="139">
        <f t="shared" si="63"/>
        <v>0.9999999798038719</v>
      </c>
      <c r="AD560" s="138">
        <f t="shared" si="67"/>
        <v>2.3795788228753167E-8</v>
      </c>
      <c r="AE560" s="139" t="str">
        <f t="shared" si="64"/>
        <v/>
      </c>
      <c r="AF560" s="139" t="str">
        <f t="shared" si="65"/>
        <v/>
      </c>
      <c r="AG560" s="139"/>
    </row>
    <row r="561" spans="11:34" ht="20.100000000000001" customHeight="1" x14ac:dyDescent="0.25">
      <c r="K561" s="160"/>
      <c r="L561" s="160"/>
      <c r="N561" s="142">
        <v>3</v>
      </c>
      <c r="O561" s="134">
        <f t="shared" si="68"/>
        <v>-3.988</v>
      </c>
      <c r="P561" s="189">
        <f t="shared" si="69"/>
        <v>1.4040063645821442E-4</v>
      </c>
      <c r="Q561" s="189">
        <f t="shared" si="70"/>
        <v>3.3316331852099976E-5</v>
      </c>
      <c r="R561" s="134">
        <f t="shared" si="71"/>
        <v>1.4040063645821442E-4</v>
      </c>
      <c r="S561" s="134" t="str">
        <f t="shared" si="72"/>
        <v/>
      </c>
      <c r="T561" s="134" t="str">
        <f t="shared" si="73"/>
        <v/>
      </c>
      <c r="U561" s="190"/>
      <c r="V561" s="191"/>
      <c r="W561" s="188"/>
      <c r="X561" s="140"/>
      <c r="Y561" s="140"/>
      <c r="Z561" s="140"/>
      <c r="AB561" s="185">
        <f t="shared" si="66"/>
        <v>3.2000000000000001E-2</v>
      </c>
      <c r="AC561" s="139">
        <f t="shared" si="63"/>
        <v>0.99999995600808367</v>
      </c>
      <c r="AD561" s="138">
        <f t="shared" si="67"/>
        <v>3.9074811275519039E-8</v>
      </c>
      <c r="AE561" s="139" t="str">
        <f t="shared" si="64"/>
        <v/>
      </c>
      <c r="AF561" s="139" t="str">
        <f t="shared" si="65"/>
        <v/>
      </c>
      <c r="AG561" s="139"/>
    </row>
    <row r="562" spans="11:34" ht="20.100000000000001" customHeight="1" x14ac:dyDescent="0.25">
      <c r="N562" s="142">
        <v>4</v>
      </c>
      <c r="O562" s="134">
        <f t="shared" si="68"/>
        <v>-3.984</v>
      </c>
      <c r="P562" s="189">
        <f t="shared" si="69"/>
        <v>1.4265712513176652E-4</v>
      </c>
      <c r="Q562" s="189">
        <f t="shared" si="70"/>
        <v>3.3882436137647771E-5</v>
      </c>
      <c r="R562" s="134">
        <f t="shared" si="71"/>
        <v>1.4265712513176652E-4</v>
      </c>
      <c r="S562" s="134" t="str">
        <f t="shared" si="72"/>
        <v/>
      </c>
      <c r="T562" s="134" t="str">
        <f t="shared" si="73"/>
        <v/>
      </c>
      <c r="U562" s="190"/>
      <c r="V562" s="191"/>
      <c r="W562" s="188"/>
      <c r="X562" s="140"/>
      <c r="Y562" s="140"/>
      <c r="Z562" s="140"/>
      <c r="AA562" s="144" t="s">
        <v>77</v>
      </c>
      <c r="AB562" s="185">
        <f t="shared" si="66"/>
        <v>3.8400000000000004E-2</v>
      </c>
      <c r="AC562" s="139">
        <f t="shared" si="63"/>
        <v>0.99999991693327239</v>
      </c>
      <c r="AD562" s="138">
        <f t="shared" si="67"/>
        <v>5.9055126566676108E-8</v>
      </c>
      <c r="AE562" s="139" t="str">
        <f t="shared" si="64"/>
        <v/>
      </c>
      <c r="AF562" s="139" t="str">
        <f t="shared" si="65"/>
        <v/>
      </c>
      <c r="AG562" s="139"/>
    </row>
    <row r="563" spans="11:34" ht="20.100000000000001" customHeight="1" x14ac:dyDescent="0.25">
      <c r="N563" s="142">
        <v>5</v>
      </c>
      <c r="O563" s="134">
        <f t="shared" si="68"/>
        <v>-3.98</v>
      </c>
      <c r="P563" s="189">
        <f t="shared" si="69"/>
        <v>1.4494756042389106E-4</v>
      </c>
      <c r="Q563" s="189">
        <f t="shared" si="70"/>
        <v>3.4457634115053068E-5</v>
      </c>
      <c r="R563" s="134">
        <f t="shared" si="71"/>
        <v>1.4494756042389106E-4</v>
      </c>
      <c r="S563" s="134" t="str">
        <f t="shared" si="72"/>
        <v/>
      </c>
      <c r="T563" s="134" t="str">
        <f t="shared" si="73"/>
        <v/>
      </c>
      <c r="U563" s="190"/>
      <c r="V563" s="191"/>
      <c r="W563" s="188"/>
      <c r="X563" s="140"/>
      <c r="Y563" s="140"/>
      <c r="Z563" s="140"/>
      <c r="AA563" s="192">
        <f>F74</f>
        <v>1.1550543218021813E-17</v>
      </c>
      <c r="AB563" s="185">
        <f t="shared" si="66"/>
        <v>4.4800000000000006E-2</v>
      </c>
      <c r="AC563" s="139">
        <f t="shared" si="63"/>
        <v>0.99999985787814583</v>
      </c>
      <c r="AD563" s="138">
        <f t="shared" si="67"/>
        <v>8.4109512354935134E-8</v>
      </c>
      <c r="AE563" s="139" t="str">
        <f t="shared" si="64"/>
        <v/>
      </c>
      <c r="AF563" s="139" t="str">
        <f t="shared" si="65"/>
        <v/>
      </c>
      <c r="AG563" s="139"/>
    </row>
    <row r="564" spans="11:34" ht="20.100000000000001" customHeight="1" x14ac:dyDescent="0.25">
      <c r="N564" s="142">
        <v>6</v>
      </c>
      <c r="O564" s="134">
        <f t="shared" si="68"/>
        <v>-3.976</v>
      </c>
      <c r="P564" s="189">
        <f t="shared" si="69"/>
        <v>1.4727241348370685E-4</v>
      </c>
      <c r="Q564" s="189">
        <f t="shared" si="70"/>
        <v>3.5042062511133837E-5</v>
      </c>
      <c r="R564" s="134">
        <f t="shared" si="71"/>
        <v>1.4727241348370685E-4</v>
      </c>
      <c r="S564" s="134" t="str">
        <f t="shared" si="72"/>
        <v/>
      </c>
      <c r="T564" s="134" t="str">
        <f t="shared" si="73"/>
        <v/>
      </c>
      <c r="U564" s="190"/>
      <c r="V564" s="191"/>
      <c r="W564" s="188"/>
      <c r="X564" s="140"/>
      <c r="Y564" s="140"/>
      <c r="Z564" s="140"/>
      <c r="AB564" s="185">
        <f t="shared" si="66"/>
        <v>5.1200000000000009E-2</v>
      </c>
      <c r="AC564" s="139">
        <f t="shared" si="63"/>
        <v>0.99999977376863347</v>
      </c>
      <c r="AD564" s="138">
        <f t="shared" si="67"/>
        <v>1.1457439441642236E-7</v>
      </c>
      <c r="AE564" s="139" t="str">
        <f t="shared" si="64"/>
        <v/>
      </c>
      <c r="AF564" s="139" t="str">
        <f t="shared" si="65"/>
        <v/>
      </c>
      <c r="AG564" s="139"/>
    </row>
    <row r="565" spans="11:34" ht="20.100000000000001" customHeight="1" x14ac:dyDescent="0.25">
      <c r="N565" s="142">
        <v>7</v>
      </c>
      <c r="O565" s="134">
        <f t="shared" si="68"/>
        <v>-3.972</v>
      </c>
      <c r="P565" s="189">
        <f t="shared" si="69"/>
        <v>1.4963216135576216E-4</v>
      </c>
      <c r="Q565" s="189">
        <f t="shared" si="70"/>
        <v>3.5635859949074102E-5</v>
      </c>
      <c r="R565" s="134">
        <f t="shared" si="71"/>
        <v>1.4963216135576216E-4</v>
      </c>
      <c r="S565" s="134" t="str">
        <f t="shared" si="72"/>
        <v/>
      </c>
      <c r="T565" s="134" t="str">
        <f t="shared" si="73"/>
        <v/>
      </c>
      <c r="U565" s="190"/>
      <c r="V565" s="191"/>
      <c r="W565" s="188"/>
      <c r="X565" s="140"/>
      <c r="Y565" s="140"/>
      <c r="Z565" s="140"/>
      <c r="AA565" s="144" t="s">
        <v>353</v>
      </c>
      <c r="AB565" s="185">
        <f t="shared" si="66"/>
        <v>5.7600000000000012E-2</v>
      </c>
      <c r="AC565" s="139">
        <f t="shared" si="63"/>
        <v>0.99999965919423905</v>
      </c>
      <c r="AD565" s="138">
        <f t="shared" si="67"/>
        <v>1.5075653569951442E-7</v>
      </c>
      <c r="AE565" s="139" t="str">
        <f t="shared" si="64"/>
        <v/>
      </c>
      <c r="AF565" s="139" t="str">
        <f t="shared" si="65"/>
        <v/>
      </c>
      <c r="AG565" s="139"/>
    </row>
    <row r="566" spans="11:34" ht="20.100000000000001" customHeight="1" x14ac:dyDescent="0.25">
      <c r="N566" s="142">
        <v>8</v>
      </c>
      <c r="O566" s="134">
        <f t="shared" si="68"/>
        <v>-3.968</v>
      </c>
      <c r="P566" s="189">
        <f t="shared" si="69"/>
        <v>1.5202728704381778E-4</v>
      </c>
      <c r="Q566" s="189">
        <f t="shared" si="70"/>
        <v>3.6239166972133497E-5</v>
      </c>
      <c r="R566" s="134">
        <f t="shared" si="71"/>
        <v>1.5202728704381778E-4</v>
      </c>
      <c r="S566" s="134" t="str">
        <f t="shared" si="72"/>
        <v/>
      </c>
      <c r="T566" s="134" t="str">
        <f t="shared" si="73"/>
        <v/>
      </c>
      <c r="U566" s="190"/>
      <c r="V566" s="191"/>
      <c r="W566" s="188"/>
      <c r="X566" s="140"/>
      <c r="Y566" s="140"/>
      <c r="Z566" s="140"/>
      <c r="AA566" s="192">
        <f>1-AA563</f>
        <v>1</v>
      </c>
      <c r="AB566" s="185">
        <f t="shared" si="66"/>
        <v>6.4000000000000015E-2</v>
      </c>
      <c r="AC566" s="139">
        <f t="shared" si="63"/>
        <v>0.99999950843770335</v>
      </c>
      <c r="AD566" s="138">
        <f t="shared" si="67"/>
        <v>1.9293781561291468E-7</v>
      </c>
      <c r="AE566" s="139" t="str">
        <f t="shared" si="64"/>
        <v/>
      </c>
      <c r="AF566" s="139" t="str">
        <f t="shared" si="65"/>
        <v/>
      </c>
      <c r="AG566" s="139"/>
    </row>
    <row r="567" spans="11:34" ht="20.100000000000001" customHeight="1" x14ac:dyDescent="0.25">
      <c r="N567" s="142">
        <v>9</v>
      </c>
      <c r="O567" s="134">
        <f t="shared" si="68"/>
        <v>-3.964</v>
      </c>
      <c r="P567" s="189">
        <f t="shared" si="69"/>
        <v>1.544582795751724E-4</v>
      </c>
      <c r="Q567" s="189">
        <f t="shared" si="70"/>
        <v>3.685212606761184E-5</v>
      </c>
      <c r="R567" s="134">
        <f t="shared" si="71"/>
        <v>1.544582795751724E-4</v>
      </c>
      <c r="S567" s="134" t="str">
        <f t="shared" si="72"/>
        <v/>
      </c>
      <c r="T567" s="134" t="str">
        <f t="shared" si="73"/>
        <v/>
      </c>
      <c r="U567" s="190"/>
      <c r="V567" s="191"/>
      <c r="W567" s="188"/>
      <c r="X567" s="140"/>
      <c r="Y567" s="140"/>
      <c r="Z567" s="140"/>
      <c r="AA567" s="137"/>
      <c r="AB567" s="185">
        <f t="shared" si="66"/>
        <v>7.0400000000000018E-2</v>
      </c>
      <c r="AC567" s="139">
        <f t="shared" si="63"/>
        <v>0.99999931549988774</v>
      </c>
      <c r="AD567" s="138">
        <f t="shared" si="67"/>
        <v>2.4137879062191558E-7</v>
      </c>
      <c r="AE567" s="139" t="str">
        <f t="shared" si="64"/>
        <v/>
      </c>
      <c r="AF567" s="139" t="str">
        <f t="shared" si="65"/>
        <v/>
      </c>
      <c r="AG567" s="139"/>
    </row>
    <row r="568" spans="11:34" ht="20.100000000000001" customHeight="1" x14ac:dyDescent="0.25">
      <c r="N568" s="142">
        <v>10</v>
      </c>
      <c r="O568" s="134">
        <f t="shared" si="68"/>
        <v>-3.96</v>
      </c>
      <c r="P568" s="189">
        <f t="shared" si="69"/>
        <v>1.5692563406553226E-4</v>
      </c>
      <c r="Q568" s="189">
        <f t="shared" si="70"/>
        <v>3.747488169107341E-5</v>
      </c>
      <c r="R568" s="134">
        <f t="shared" si="71"/>
        <v>1.5692563406553226E-4</v>
      </c>
      <c r="S568" s="134" t="str">
        <f t="shared" si="72"/>
        <v/>
      </c>
      <c r="T568" s="134" t="str">
        <f t="shared" si="73"/>
        <v/>
      </c>
      <c r="U568" s="190"/>
      <c r="V568" s="191"/>
      <c r="W568" s="188"/>
      <c r="X568" s="188"/>
      <c r="Y568" s="174" t="str">
        <f t="shared" ref="Y568:Y631" si="74">IF($X568&gt;(Y$555),$W568,"")</f>
        <v/>
      </c>
      <c r="Z568" s="174" t="str">
        <f t="shared" ref="Z568:Z631" si="75">IF($X568&gt;(AA$557),$W568,"")</f>
        <v/>
      </c>
      <c r="AA568" s="137"/>
      <c r="AB568" s="185">
        <f t="shared" si="66"/>
        <v>7.6800000000000021E-2</v>
      </c>
      <c r="AC568" s="139">
        <f t="shared" si="63"/>
        <v>0.99999907412109712</v>
      </c>
      <c r="AD568" s="138">
        <f t="shared" si="67"/>
        <v>2.9632144338265221E-7</v>
      </c>
      <c r="AE568" s="139" t="str">
        <f t="shared" si="64"/>
        <v/>
      </c>
      <c r="AF568" s="139" t="str">
        <f t="shared" si="65"/>
        <v/>
      </c>
      <c r="AG568" s="139"/>
    </row>
    <row r="569" spans="11:34" ht="20.100000000000001" customHeight="1" x14ac:dyDescent="0.25">
      <c r="N569" s="142">
        <v>11</v>
      </c>
      <c r="O569" s="134">
        <f t="shared" si="68"/>
        <v>-3.956</v>
      </c>
      <c r="P569" s="189">
        <f t="shared" si="69"/>
        <v>1.594298517844273E-4</v>
      </c>
      <c r="Q569" s="189">
        <f t="shared" si="70"/>
        <v>3.8107580290831079E-5</v>
      </c>
      <c r="R569" s="134">
        <f t="shared" si="71"/>
        <v>1.594298517844273E-4</v>
      </c>
      <c r="S569" s="134" t="str">
        <f t="shared" si="72"/>
        <v/>
      </c>
      <c r="T569" s="134" t="str">
        <f t="shared" si="73"/>
        <v/>
      </c>
      <c r="U569" s="190"/>
      <c r="V569" s="191"/>
      <c r="W569" s="188"/>
      <c r="X569" s="188"/>
      <c r="Y569" s="174" t="str">
        <f t="shared" si="74"/>
        <v/>
      </c>
      <c r="Z569" s="174" t="str">
        <f t="shared" si="75"/>
        <v/>
      </c>
      <c r="AA569" s="137"/>
      <c r="AB569" s="185">
        <f t="shared" si="66"/>
        <v>8.3200000000000024E-2</v>
      </c>
      <c r="AC569" s="139">
        <f t="shared" si="63"/>
        <v>0.99999877779965374</v>
      </c>
      <c r="AD569" s="138">
        <f t="shared" si="67"/>
        <v>3.5799135678082905E-7</v>
      </c>
      <c r="AE569" s="139" t="str">
        <f t="shared" si="64"/>
        <v/>
      </c>
      <c r="AF569" s="139" t="str">
        <f t="shared" si="65"/>
        <v/>
      </c>
      <c r="AG569" s="139"/>
    </row>
    <row r="570" spans="11:34" ht="20.100000000000001" customHeight="1" x14ac:dyDescent="0.25">
      <c r="N570" s="142">
        <v>12</v>
      </c>
      <c r="O570" s="134">
        <f t="shared" si="68"/>
        <v>-3.952</v>
      </c>
      <c r="P570" s="189">
        <f t="shared" si="69"/>
        <v>1.6197144022117723E-4</v>
      </c>
      <c r="Q570" s="189">
        <f t="shared" si="70"/>
        <v>3.8750370332693202E-5</v>
      </c>
      <c r="R570" s="134">
        <f t="shared" si="71"/>
        <v>1.6197144022117723E-4</v>
      </c>
      <c r="S570" s="134" t="str">
        <f t="shared" si="72"/>
        <v/>
      </c>
      <c r="T570" s="134" t="str">
        <f t="shared" si="73"/>
        <v/>
      </c>
      <c r="U570" s="190"/>
      <c r="V570" s="191"/>
      <c r="W570" s="188"/>
      <c r="X570" s="188"/>
      <c r="Y570" s="174" t="str">
        <f t="shared" si="74"/>
        <v/>
      </c>
      <c r="Z570" s="174" t="str">
        <f t="shared" si="75"/>
        <v/>
      </c>
      <c r="AA570" s="137"/>
      <c r="AB570" s="185">
        <f t="shared" si="66"/>
        <v>8.9600000000000027E-2</v>
      </c>
      <c r="AC570" s="139">
        <f t="shared" si="63"/>
        <v>0.99999841980829696</v>
      </c>
      <c r="AD570" s="138">
        <f t="shared" si="67"/>
        <v>4.265994730801026E-7</v>
      </c>
      <c r="AE570" s="139" t="str">
        <f t="shared" si="64"/>
        <v/>
      </c>
      <c r="AF570" s="139" t="str">
        <f t="shared" si="65"/>
        <v/>
      </c>
      <c r="AG570" s="139"/>
    </row>
    <row r="571" spans="11:34" ht="20.100000000000001" customHeight="1" x14ac:dyDescent="0.25">
      <c r="N571" s="142">
        <v>13</v>
      </c>
      <c r="O571" s="134">
        <f t="shared" si="68"/>
        <v>-3.948</v>
      </c>
      <c r="P571" s="189">
        <f t="shared" si="69"/>
        <v>1.6455091315140881E-4</v>
      </c>
      <c r="Q571" s="189">
        <f t="shared" si="70"/>
        <v>3.9403402324976057E-5</v>
      </c>
      <c r="R571" s="134">
        <f t="shared" si="71"/>
        <v>1.6455091315140881E-4</v>
      </c>
      <c r="S571" s="134" t="str">
        <f t="shared" si="72"/>
        <v/>
      </c>
      <c r="T571" s="134" t="str">
        <f t="shared" si="73"/>
        <v/>
      </c>
      <c r="U571" s="190"/>
      <c r="V571" s="191"/>
      <c r="W571" s="188"/>
      <c r="X571" s="188"/>
      <c r="Y571" s="174" t="str">
        <f t="shared" si="74"/>
        <v/>
      </c>
      <c r="Z571" s="174" t="str">
        <f t="shared" si="75"/>
        <v/>
      </c>
      <c r="AA571" s="137"/>
      <c r="AB571" s="185">
        <f t="shared" si="66"/>
        <v>9.600000000000003E-2</v>
      </c>
      <c r="AC571" s="139">
        <f t="shared" si="63"/>
        <v>0.99999799320882388</v>
      </c>
      <c r="AD571" s="138">
        <f t="shared" si="67"/>
        <v>5.0234354409539606E-7</v>
      </c>
      <c r="AE571" s="139" t="str">
        <f t="shared" si="64"/>
        <v/>
      </c>
      <c r="AF571" s="139" t="str">
        <f t="shared" si="65"/>
        <v/>
      </c>
      <c r="AG571" s="139"/>
    </row>
    <row r="572" spans="11:34" ht="20.100000000000001" customHeight="1" x14ac:dyDescent="0.25">
      <c r="N572" s="142">
        <v>14</v>
      </c>
      <c r="O572" s="134">
        <f t="shared" si="68"/>
        <v>-3.944</v>
      </c>
      <c r="P572" s="189">
        <f t="shared" si="69"/>
        <v>1.671687907041271E-4</v>
      </c>
      <c r="Q572" s="189">
        <f t="shared" si="70"/>
        <v>4.0066828843782472E-5</v>
      </c>
      <c r="R572" s="134">
        <f t="shared" si="71"/>
        <v>1.671687907041271E-4</v>
      </c>
      <c r="S572" s="134" t="str">
        <f t="shared" si="72"/>
        <v/>
      </c>
      <c r="T572" s="134" t="str">
        <f t="shared" si="73"/>
        <v/>
      </c>
      <c r="U572" s="190"/>
      <c r="V572" s="191"/>
      <c r="W572" s="188"/>
      <c r="X572" s="188"/>
      <c r="Y572" s="174" t="str">
        <f t="shared" si="74"/>
        <v/>
      </c>
      <c r="Z572" s="174" t="str">
        <f t="shared" si="75"/>
        <v/>
      </c>
      <c r="AA572" s="137"/>
      <c r="AB572" s="185">
        <f t="shared" si="66"/>
        <v>0.10240000000000003</v>
      </c>
      <c r="AC572" s="139">
        <f t="shared" si="63"/>
        <v>0.99999749086527978</v>
      </c>
      <c r="AD572" s="138">
        <f t="shared" si="67"/>
        <v>5.8540934477768758E-7</v>
      </c>
      <c r="AE572" s="139" t="str">
        <f t="shared" si="64"/>
        <v/>
      </c>
      <c r="AF572" s="139" t="str">
        <f t="shared" si="65"/>
        <v/>
      </c>
      <c r="AG572" s="139"/>
    </row>
    <row r="573" spans="11:34" ht="20.100000000000001" customHeight="1" x14ac:dyDescent="0.25">
      <c r="N573" s="142">
        <v>15</v>
      </c>
      <c r="O573" s="134">
        <f t="shared" si="68"/>
        <v>-3.94</v>
      </c>
      <c r="P573" s="189">
        <f t="shared" si="69"/>
        <v>1.6982559942934359E-4</v>
      </c>
      <c r="Q573" s="189">
        <f t="shared" si="70"/>
        <v>4.0740804558550716E-5</v>
      </c>
      <c r="R573" s="134">
        <f t="shared" si="71"/>
        <v>1.6982559942934359E-4</v>
      </c>
      <c r="S573" s="134" t="str">
        <f t="shared" si="72"/>
        <v/>
      </c>
      <c r="T573" s="134" t="str">
        <f t="shared" si="73"/>
        <v/>
      </c>
      <c r="U573" s="190"/>
      <c r="V573" s="191"/>
      <c r="W573" s="188"/>
      <c r="X573" s="188"/>
      <c r="Y573" s="174" t="str">
        <f t="shared" si="74"/>
        <v/>
      </c>
      <c r="Z573" s="174" t="str">
        <f t="shared" si="75"/>
        <v/>
      </c>
      <c r="AA573" s="137"/>
      <c r="AB573" s="185">
        <f t="shared" si="66"/>
        <v>0.10880000000000004</v>
      </c>
      <c r="AC573" s="139">
        <f t="shared" si="63"/>
        <v>0.999996905455935</v>
      </c>
      <c r="AD573" s="138">
        <f t="shared" si="67"/>
        <v>6.7597170017030805E-7</v>
      </c>
      <c r="AE573" s="139" t="str">
        <f t="shared" si="64"/>
        <v/>
      </c>
      <c r="AF573" s="139" t="str">
        <f t="shared" si="65"/>
        <v/>
      </c>
      <c r="AG573" s="139"/>
      <c r="AH573" s="142"/>
    </row>
    <row r="574" spans="11:34" ht="20.100000000000001" customHeight="1" x14ac:dyDescent="0.25">
      <c r="N574" s="142">
        <v>16</v>
      </c>
      <c r="O574" s="134">
        <f t="shared" si="68"/>
        <v>-3.9359999999999999</v>
      </c>
      <c r="P574" s="189">
        <f t="shared" si="69"/>
        <v>1.7252187236626288E-4</v>
      </c>
      <c r="Q574" s="189">
        <f t="shared" si="70"/>
        <v>4.1425486257874641E-5</v>
      </c>
      <c r="R574" s="134">
        <f t="shared" si="71"/>
        <v>1.7252187236626288E-4</v>
      </c>
      <c r="S574" s="134" t="str">
        <f t="shared" si="72"/>
        <v/>
      </c>
      <c r="T574" s="134" t="str">
        <f t="shared" si="73"/>
        <v/>
      </c>
      <c r="U574" s="190"/>
      <c r="V574" s="191"/>
      <c r="W574" s="188"/>
      <c r="X574" s="188"/>
      <c r="Y574" s="174" t="str">
        <f t="shared" si="74"/>
        <v/>
      </c>
      <c r="Z574" s="174" t="str">
        <f t="shared" si="75"/>
        <v/>
      </c>
      <c r="AA574" s="137"/>
      <c r="AB574" s="185">
        <f t="shared" si="66"/>
        <v>0.11520000000000004</v>
      </c>
      <c r="AC574" s="139">
        <f t="shared" si="63"/>
        <v>0.99999622948423483</v>
      </c>
      <c r="AD574" s="138">
        <f t="shared" si="67"/>
        <v>7.7419536903544639E-7</v>
      </c>
      <c r="AE574" s="139" t="str">
        <f t="shared" si="64"/>
        <v/>
      </c>
      <c r="AF574" s="139" t="str">
        <f t="shared" si="65"/>
        <v/>
      </c>
      <c r="AG574" s="139"/>
      <c r="AH574" s="142"/>
    </row>
    <row r="575" spans="11:34" ht="20.100000000000001" customHeight="1" x14ac:dyDescent="0.25">
      <c r="N575" s="142">
        <v>17</v>
      </c>
      <c r="O575" s="134">
        <f t="shared" si="68"/>
        <v>-3.9319999999999999</v>
      </c>
      <c r="P575" s="189">
        <f t="shared" si="69"/>
        <v>1.7525814911202982E-4</v>
      </c>
      <c r="Q575" s="189">
        <f t="shared" si="70"/>
        <v>4.2121032875598028E-5</v>
      </c>
      <c r="R575" s="134">
        <f t="shared" si="71"/>
        <v>1.7525814911202982E-4</v>
      </c>
      <c r="S575" s="134" t="str">
        <f t="shared" si="72"/>
        <v/>
      </c>
      <c r="T575" s="134" t="str">
        <f t="shared" si="73"/>
        <v/>
      </c>
      <c r="U575" s="190"/>
      <c r="V575" s="191"/>
      <c r="W575" s="188"/>
      <c r="X575" s="188"/>
      <c r="Y575" s="174" t="str">
        <f t="shared" si="74"/>
        <v/>
      </c>
      <c r="Z575" s="174" t="str">
        <f t="shared" si="75"/>
        <v/>
      </c>
      <c r="AA575" s="137"/>
      <c r="AB575" s="185">
        <f t="shared" si="66"/>
        <v>0.12160000000000004</v>
      </c>
      <c r="AC575" s="139">
        <f t="shared" si="63"/>
        <v>0.9999954552888658</v>
      </c>
      <c r="AD575" s="138">
        <f t="shared" si="67"/>
        <v>8.8023580613327823E-7</v>
      </c>
      <c r="AE575" s="139" t="str">
        <f t="shared" si="64"/>
        <v/>
      </c>
      <c r="AF575" s="139" t="str">
        <f t="shared" si="65"/>
        <v/>
      </c>
      <c r="AG575" s="139"/>
      <c r="AH575" s="193"/>
    </row>
    <row r="576" spans="11:34" ht="20.100000000000001" customHeight="1" x14ac:dyDescent="0.25">
      <c r="N576" s="142">
        <v>18</v>
      </c>
      <c r="O576" s="134">
        <f t="shared" si="68"/>
        <v>-3.9279999999999999</v>
      </c>
      <c r="P576" s="189">
        <f t="shared" si="69"/>
        <v>1.7803497589104022E-4</v>
      </c>
      <c r="Q576" s="189">
        <f t="shared" si="70"/>
        <v>4.2827605517184267E-5</v>
      </c>
      <c r="R576" s="134">
        <f t="shared" si="71"/>
        <v>1.7803497589104022E-4</v>
      </c>
      <c r="S576" s="134" t="str">
        <f t="shared" si="72"/>
        <v/>
      </c>
      <c r="T576" s="134" t="str">
        <f t="shared" si="73"/>
        <v/>
      </c>
      <c r="U576" s="190"/>
      <c r="V576" s="191"/>
      <c r="W576" s="188"/>
      <c r="X576" s="188"/>
      <c r="Y576" s="174" t="str">
        <f t="shared" si="74"/>
        <v/>
      </c>
      <c r="Z576" s="174" t="str">
        <f t="shared" si="75"/>
        <v/>
      </c>
      <c r="AA576" s="137"/>
      <c r="AB576" s="185">
        <f t="shared" si="66"/>
        <v>0.12800000000000003</v>
      </c>
      <c r="AC576" s="139">
        <f t="shared" si="63"/>
        <v>0.99999457505305966</v>
      </c>
      <c r="AD576" s="138">
        <f t="shared" si="67"/>
        <v>9.9423982979907066E-7</v>
      </c>
      <c r="AE576" s="139" t="str">
        <f t="shared" si="64"/>
        <v/>
      </c>
      <c r="AF576" s="139" t="str">
        <f t="shared" si="65"/>
        <v/>
      </c>
      <c r="AG576" s="139"/>
    </row>
    <row r="577" spans="14:34" ht="20.100000000000001" customHeight="1" x14ac:dyDescent="0.25">
      <c r="N577" s="142">
        <v>19</v>
      </c>
      <c r="O577" s="134">
        <f t="shared" si="68"/>
        <v>-3.9239999999999999</v>
      </c>
      <c r="P577" s="189">
        <f t="shared" si="69"/>
        <v>1.8085290562481758E-4</v>
      </c>
      <c r="Q577" s="189">
        <f t="shared" si="70"/>
        <v>4.3545367486365296E-5</v>
      </c>
      <c r="R577" s="134">
        <f t="shared" si="71"/>
        <v>1.8085290562481758E-4</v>
      </c>
      <c r="S577" s="134" t="str">
        <f t="shared" si="72"/>
        <v/>
      </c>
      <c r="T577" s="134" t="str">
        <f t="shared" si="73"/>
        <v/>
      </c>
      <c r="U577" s="190"/>
      <c r="V577" s="191"/>
      <c r="W577" s="188"/>
      <c r="X577" s="188"/>
      <c r="Y577" s="174" t="str">
        <f t="shared" si="74"/>
        <v/>
      </c>
      <c r="Z577" s="174" t="str">
        <f t="shared" si="75"/>
        <v/>
      </c>
      <c r="AA577" s="137"/>
      <c r="AB577" s="185">
        <f t="shared" si="66"/>
        <v>0.13440000000000002</v>
      </c>
      <c r="AC577" s="139">
        <f t="shared" si="63"/>
        <v>0.99999358081322987</v>
      </c>
      <c r="AD577" s="138">
        <f t="shared" si="67"/>
        <v>1.1163462104724076E-6</v>
      </c>
      <c r="AE577" s="139" t="str">
        <f t="shared" si="64"/>
        <v/>
      </c>
      <c r="AF577" s="139" t="str">
        <f t="shared" si="65"/>
        <v/>
      </c>
      <c r="AG577" s="139"/>
    </row>
    <row r="578" spans="14:34" ht="20.100000000000001" customHeight="1" x14ac:dyDescent="0.25">
      <c r="N578" s="142">
        <v>20</v>
      </c>
      <c r="O578" s="134">
        <f t="shared" si="68"/>
        <v>-3.92</v>
      </c>
      <c r="P578" s="189">
        <f t="shared" si="69"/>
        <v>1.8371249800245711E-4</v>
      </c>
      <c r="Q578" s="189">
        <f t="shared" si="70"/>
        <v>4.4274484312070743E-5</v>
      </c>
      <c r="R578" s="134">
        <f t="shared" si="71"/>
        <v>1.8371249800245711E-4</v>
      </c>
      <c r="S578" s="134" t="str">
        <f t="shared" si="72"/>
        <v/>
      </c>
      <c r="T578" s="134" t="str">
        <f t="shared" si="73"/>
        <v/>
      </c>
      <c r="U578" s="190"/>
      <c r="V578" s="191"/>
      <c r="W578" s="188"/>
      <c r="X578" s="188"/>
      <c r="Y578" s="174" t="str">
        <f t="shared" si="74"/>
        <v/>
      </c>
      <c r="Z578" s="174" t="str">
        <f t="shared" si="75"/>
        <v/>
      </c>
      <c r="AA578" s="137"/>
      <c r="AB578" s="185">
        <f t="shared" si="66"/>
        <v>0.14080000000000001</v>
      </c>
      <c r="AC578" s="139">
        <f t="shared" si="63"/>
        <v>0.99999246446701939</v>
      </c>
      <c r="AD578" s="138">
        <f t="shared" si="67"/>
        <v>1.2466861908366766E-6</v>
      </c>
      <c r="AE578" s="139" t="str">
        <f t="shared" si="64"/>
        <v/>
      </c>
      <c r="AF578" s="139" t="str">
        <f t="shared" si="65"/>
        <v/>
      </c>
      <c r="AG578" s="139"/>
    </row>
    <row r="579" spans="14:34" ht="20.100000000000001" customHeight="1" x14ac:dyDescent="0.25">
      <c r="N579" s="142">
        <v>21</v>
      </c>
      <c r="O579" s="134">
        <f t="shared" si="68"/>
        <v>-3.9159999999999999</v>
      </c>
      <c r="P579" s="189">
        <f t="shared" si="69"/>
        <v>1.8661431955163842E-4</v>
      </c>
      <c r="Q579" s="189">
        <f t="shared" si="70"/>
        <v>4.5015123775639825E-5</v>
      </c>
      <c r="R579" s="134">
        <f t="shared" si="71"/>
        <v>1.8661431955163842E-4</v>
      </c>
      <c r="S579" s="134" t="str">
        <f t="shared" si="72"/>
        <v/>
      </c>
      <c r="T579" s="134" t="str">
        <f t="shared" si="73"/>
        <v/>
      </c>
      <c r="U579" s="190"/>
      <c r="V579" s="191"/>
      <c r="W579" s="188"/>
      <c r="X579" s="188"/>
      <c r="Y579" s="174" t="str">
        <f t="shared" si="74"/>
        <v/>
      </c>
      <c r="Z579" s="174" t="str">
        <f t="shared" si="75"/>
        <v/>
      </c>
      <c r="AA579" s="137"/>
      <c r="AB579" s="185">
        <f t="shared" si="66"/>
        <v>0.1472</v>
      </c>
      <c r="AC579" s="139">
        <f t="shared" si="63"/>
        <v>0.99999121778082856</v>
      </c>
      <c r="AD579" s="138">
        <f t="shared" si="67"/>
        <v>1.3853839520017175E-6</v>
      </c>
      <c r="AE579" s="139" t="str">
        <f t="shared" si="64"/>
        <v/>
      </c>
      <c r="AF579" s="139" t="str">
        <f t="shared" si="65"/>
        <v/>
      </c>
      <c r="AG579" s="139"/>
    </row>
    <row r="580" spans="14:34" ht="20.100000000000001" customHeight="1" x14ac:dyDescent="0.25">
      <c r="N580" s="142">
        <v>22</v>
      </c>
      <c r="O580" s="134">
        <f t="shared" si="68"/>
        <v>-3.9119999999999999</v>
      </c>
      <c r="P580" s="189">
        <f t="shared" si="69"/>
        <v>1.8955894371021315E-4</v>
      </c>
      <c r="Q580" s="189">
        <f t="shared" si="70"/>
        <v>4.5767455938319316E-5</v>
      </c>
      <c r="R580" s="134">
        <f t="shared" si="71"/>
        <v>1.8955894371021315E-4</v>
      </c>
      <c r="S580" s="134" t="str">
        <f t="shared" si="72"/>
        <v/>
      </c>
      <c r="T580" s="134" t="str">
        <f t="shared" si="73"/>
        <v/>
      </c>
      <c r="U580" s="190"/>
      <c r="V580" s="191"/>
      <c r="W580" s="188"/>
      <c r="X580" s="188"/>
      <c r="Y580" s="174" t="str">
        <f t="shared" si="74"/>
        <v/>
      </c>
      <c r="Z580" s="174" t="str">
        <f t="shared" si="75"/>
        <v/>
      </c>
      <c r="AA580" s="137"/>
      <c r="AB580" s="185">
        <f t="shared" si="66"/>
        <v>0.15359999999999999</v>
      </c>
      <c r="AC580" s="139">
        <f t="shared" si="63"/>
        <v>0.99998983239687655</v>
      </c>
      <c r="AD580" s="138">
        <f t="shared" si="67"/>
        <v>1.5325570303925673E-6</v>
      </c>
      <c r="AE580" s="139" t="str">
        <f t="shared" si="64"/>
        <v/>
      </c>
      <c r="AF580" s="139" t="str">
        <f t="shared" si="65"/>
        <v/>
      </c>
      <c r="AG580" s="139"/>
    </row>
    <row r="581" spans="14:34" ht="20.100000000000001" customHeight="1" x14ac:dyDescent="0.25">
      <c r="N581" s="142">
        <v>23</v>
      </c>
      <c r="O581" s="134">
        <f t="shared" si="68"/>
        <v>-3.9079999999999999</v>
      </c>
      <c r="P581" s="189">
        <f t="shared" si="69"/>
        <v>1.9254695089836367E-4</v>
      </c>
      <c r="Q581" s="189">
        <f t="shared" si="70"/>
        <v>4.6531653169047453E-5</v>
      </c>
      <c r="R581" s="134">
        <f t="shared" si="71"/>
        <v>1.9254695089836367E-4</v>
      </c>
      <c r="S581" s="134" t="str">
        <f t="shared" si="72"/>
        <v/>
      </c>
      <c r="T581" s="134" t="str">
        <f t="shared" si="73"/>
        <v/>
      </c>
      <c r="U581" s="190"/>
      <c r="V581" s="191"/>
      <c r="W581" s="188"/>
      <c r="X581" s="188"/>
      <c r="Y581" s="174" t="str">
        <f t="shared" si="74"/>
        <v/>
      </c>
      <c r="Z581" s="174" t="str">
        <f t="shared" si="75"/>
        <v/>
      </c>
      <c r="AA581" s="137"/>
      <c r="AB581" s="185">
        <f t="shared" si="66"/>
        <v>0.15999999999999998</v>
      </c>
      <c r="AC581" s="139">
        <f t="shared" si="63"/>
        <v>0.99998829983984616</v>
      </c>
      <c r="AD581" s="138">
        <f t="shared" si="67"/>
        <v>1.688316695114267E-6</v>
      </c>
      <c r="AE581" s="139" t="str">
        <f t="shared" si="64"/>
        <v/>
      </c>
      <c r="AF581" s="139" t="str">
        <f t="shared" si="65"/>
        <v/>
      </c>
      <c r="AG581" s="139"/>
    </row>
    <row r="582" spans="14:34" ht="20.100000000000001" customHeight="1" x14ac:dyDescent="0.25">
      <c r="N582" s="142">
        <v>24</v>
      </c>
      <c r="O582" s="134">
        <f t="shared" si="68"/>
        <v>-3.9039999999999999</v>
      </c>
      <c r="P582" s="189">
        <f t="shared" si="69"/>
        <v>1.9557892859133955E-4</v>
      </c>
      <c r="Q582" s="189">
        <f t="shared" si="70"/>
        <v>4.7307890172529228E-5</v>
      </c>
      <c r="R582" s="134">
        <f t="shared" si="71"/>
        <v>1.9557892859133955E-4</v>
      </c>
      <c r="S582" s="134" t="str">
        <f t="shared" si="72"/>
        <v/>
      </c>
      <c r="T582" s="134" t="str">
        <f t="shared" si="73"/>
        <v/>
      </c>
      <c r="U582" s="190"/>
      <c r="V582" s="191"/>
      <c r="W582" s="188"/>
      <c r="X582" s="188"/>
      <c r="Y582" s="174" t="str">
        <f t="shared" si="74"/>
        <v/>
      </c>
      <c r="Z582" s="174" t="str">
        <f t="shared" si="75"/>
        <v/>
      </c>
      <c r="AA582" s="137"/>
      <c r="AB582" s="185">
        <f t="shared" si="66"/>
        <v>0.16639999999999996</v>
      </c>
      <c r="AC582" s="139">
        <f t="shared" si="63"/>
        <v>0.99998661152315105</v>
      </c>
      <c r="AD582" s="138">
        <f t="shared" si="67"/>
        <v>1.8527682897895303E-6</v>
      </c>
      <c r="AE582" s="139" t="str">
        <f t="shared" si="64"/>
        <v/>
      </c>
      <c r="AF582" s="139" t="str">
        <f t="shared" si="65"/>
        <v/>
      </c>
      <c r="AG582" s="139"/>
    </row>
    <row r="583" spans="14:34" ht="20.100000000000001" customHeight="1" x14ac:dyDescent="0.25">
      <c r="N583" s="142">
        <v>25</v>
      </c>
      <c r="O583" s="134">
        <f t="shared" si="68"/>
        <v>-3.9</v>
      </c>
      <c r="P583" s="189">
        <f t="shared" si="69"/>
        <v>1.9865547139277272E-4</v>
      </c>
      <c r="Q583" s="189">
        <f t="shared" si="70"/>
        <v>4.8096344017602614E-5</v>
      </c>
      <c r="R583" s="134">
        <f t="shared" si="71"/>
        <v>1.9865547139277272E-4</v>
      </c>
      <c r="S583" s="134" t="str">
        <f t="shared" si="72"/>
        <v/>
      </c>
      <c r="T583" s="134" t="str">
        <f t="shared" si="73"/>
        <v/>
      </c>
      <c r="U583" s="190"/>
      <c r="V583" s="191"/>
      <c r="W583" s="188"/>
      <c r="X583" s="188"/>
      <c r="Y583" s="174" t="str">
        <f t="shared" si="74"/>
        <v/>
      </c>
      <c r="Z583" s="174" t="str">
        <f t="shared" si="75"/>
        <v/>
      </c>
      <c r="AA583" s="137"/>
      <c r="AB583" s="185">
        <f t="shared" si="66"/>
        <v>0.17279999999999995</v>
      </c>
      <c r="AC583" s="139">
        <f t="shared" si="63"/>
        <v>0.99998475875486126</v>
      </c>
      <c r="AD583" s="138">
        <f t="shared" si="67"/>
        <v>2.0260115424219904E-6</v>
      </c>
      <c r="AE583" s="139" t="str">
        <f t="shared" si="64"/>
        <v/>
      </c>
      <c r="AF583" s="139" t="str">
        <f t="shared" si="65"/>
        <v/>
      </c>
      <c r="AG583" s="139"/>
    </row>
    <row r="584" spans="14:34" ht="20.100000000000001" customHeight="1" x14ac:dyDescent="0.25">
      <c r="N584" s="142">
        <v>26</v>
      </c>
      <c r="O584" s="134">
        <f t="shared" si="68"/>
        <v>-3.8959999999999999</v>
      </c>
      <c r="P584" s="189">
        <f t="shared" si="69"/>
        <v>2.0177718110857127E-4</v>
      </c>
      <c r="Q584" s="189">
        <f t="shared" si="70"/>
        <v>4.8897194165900415E-5</v>
      </c>
      <c r="R584" s="134">
        <f t="shared" si="71"/>
        <v>2.0177718110857127E-4</v>
      </c>
      <c r="S584" s="134" t="str">
        <f t="shared" si="72"/>
        <v/>
      </c>
      <c r="T584" s="134" t="str">
        <f t="shared" si="73"/>
        <v/>
      </c>
      <c r="U584" s="190"/>
      <c r="V584" s="191"/>
      <c r="W584" s="188"/>
      <c r="X584" s="188"/>
      <c r="Y584" s="174" t="str">
        <f t="shared" si="74"/>
        <v/>
      </c>
      <c r="Z584" s="174" t="str">
        <f t="shared" si="75"/>
        <v/>
      </c>
      <c r="AA584" s="194"/>
      <c r="AB584" s="185">
        <f t="shared" si="66"/>
        <v>0.17919999999999994</v>
      </c>
      <c r="AC584" s="139">
        <f t="shared" si="63"/>
        <v>0.99998273274331884</v>
      </c>
      <c r="AD584" s="138">
        <f t="shared" si="67"/>
        <v>2.2081408517227175E-6</v>
      </c>
      <c r="AE584" s="139" t="str">
        <f t="shared" si="64"/>
        <v/>
      </c>
      <c r="AF584" s="139" t="str">
        <f t="shared" si="65"/>
        <v/>
      </c>
      <c r="AG584" s="139"/>
      <c r="AH584" s="149"/>
    </row>
    <row r="585" spans="14:34" ht="20.100000000000001" customHeight="1" x14ac:dyDescent="0.25">
      <c r="N585" s="142">
        <v>27</v>
      </c>
      <c r="O585" s="134">
        <f t="shared" si="68"/>
        <v>-3.8919999999999999</v>
      </c>
      <c r="P585" s="189">
        <f t="shared" si="69"/>
        <v>2.049446668213977E-4</v>
      </c>
      <c r="Q585" s="189">
        <f t="shared" si="70"/>
        <v>4.9710622500807219E-5</v>
      </c>
      <c r="R585" s="134">
        <f t="shared" si="71"/>
        <v>2.049446668213977E-4</v>
      </c>
      <c r="S585" s="134" t="str">
        <f t="shared" si="72"/>
        <v/>
      </c>
      <c r="T585" s="134" t="str">
        <f t="shared" si="73"/>
        <v/>
      </c>
      <c r="U585" s="190"/>
      <c r="V585" s="191"/>
      <c r="W585" s="188"/>
      <c r="X585" s="188"/>
      <c r="Y585" s="174" t="str">
        <f t="shared" si="74"/>
        <v/>
      </c>
      <c r="Z585" s="174" t="str">
        <f t="shared" si="75"/>
        <v/>
      </c>
      <c r="AA585" s="194"/>
      <c r="AB585" s="185">
        <f t="shared" si="66"/>
        <v>0.18559999999999993</v>
      </c>
      <c r="AC585" s="139">
        <f t="shared" si="63"/>
        <v>0.99998052460246711</v>
      </c>
      <c r="AD585" s="138">
        <f t="shared" si="67"/>
        <v>2.3992455466803619E-6</v>
      </c>
      <c r="AE585" s="139" t="str">
        <f t="shared" si="64"/>
        <v/>
      </c>
      <c r="AF585" s="139" t="str">
        <f t="shared" si="65"/>
        <v/>
      </c>
      <c r="AG585" s="139"/>
      <c r="AH585" s="149"/>
    </row>
    <row r="586" spans="14:34" ht="20.100000000000001" customHeight="1" x14ac:dyDescent="0.25">
      <c r="N586" s="142">
        <v>28</v>
      </c>
      <c r="O586" s="134">
        <f t="shared" si="68"/>
        <v>-3.8879999999999999</v>
      </c>
      <c r="P586" s="189">
        <f t="shared" si="69"/>
        <v>2.0815854496572918E-4</v>
      </c>
      <c r="Q586" s="189">
        <f t="shared" si="70"/>
        <v>5.053681335671687E-5</v>
      </c>
      <c r="R586" s="134">
        <f t="shared" si="71"/>
        <v>2.0815854496572918E-4</v>
      </c>
      <c r="S586" s="134" t="str">
        <f t="shared" si="72"/>
        <v/>
      </c>
      <c r="T586" s="134" t="str">
        <f t="shared" si="73"/>
        <v/>
      </c>
      <c r="U586" s="190"/>
      <c r="V586" s="191"/>
      <c r="W586" s="188"/>
      <c r="X586" s="188"/>
      <c r="Y586" s="174" t="str">
        <f t="shared" si="74"/>
        <v/>
      </c>
      <c r="Z586" s="174" t="str">
        <f t="shared" si="75"/>
        <v/>
      </c>
      <c r="AA586" s="194"/>
      <c r="AB586" s="185">
        <f t="shared" si="66"/>
        <v>0.19199999999999992</v>
      </c>
      <c r="AC586" s="139">
        <f t="shared" si="63"/>
        <v>0.99997812535692043</v>
      </c>
      <c r="AD586" s="138">
        <f t="shared" si="67"/>
        <v>2.5994101275905734E-6</v>
      </c>
      <c r="AE586" s="139" t="str">
        <f t="shared" si="64"/>
        <v/>
      </c>
      <c r="AF586" s="139" t="str">
        <f t="shared" si="65"/>
        <v/>
      </c>
      <c r="AG586" s="139"/>
    </row>
    <row r="587" spans="14:34" ht="20.100000000000001" customHeight="1" x14ac:dyDescent="0.25">
      <c r="N587" s="142">
        <v>29</v>
      </c>
      <c r="O587" s="134">
        <f t="shared" si="68"/>
        <v>-3.8839999999999999</v>
      </c>
      <c r="P587" s="189">
        <f t="shared" si="69"/>
        <v>2.1141943940350616E-4</v>
      </c>
      <c r="Q587" s="189">
        <f t="shared" si="70"/>
        <v>5.1375953548590872E-5</v>
      </c>
      <c r="R587" s="134">
        <f t="shared" si="71"/>
        <v>2.1141943940350616E-4</v>
      </c>
      <c r="S587" s="134" t="str">
        <f t="shared" si="72"/>
        <v/>
      </c>
      <c r="T587" s="134" t="str">
        <f t="shared" si="73"/>
        <v/>
      </c>
      <c r="U587" s="190"/>
      <c r="V587" s="191"/>
      <c r="W587" s="188"/>
      <c r="X587" s="188"/>
      <c r="Y587" s="174" t="str">
        <f t="shared" si="74"/>
        <v/>
      </c>
      <c r="Z587" s="174" t="str">
        <f t="shared" si="75"/>
        <v/>
      </c>
      <c r="AA587" s="194"/>
      <c r="AB587" s="185">
        <f t="shared" si="66"/>
        <v>0.19839999999999991</v>
      </c>
      <c r="AC587" s="139">
        <f t="shared" si="63"/>
        <v>0.99997552594679284</v>
      </c>
      <c r="AD587" s="138">
        <f t="shared" si="67"/>
        <v>2.8087144877675385E-6</v>
      </c>
      <c r="AE587" s="139" t="str">
        <f t="shared" si="64"/>
        <v/>
      </c>
      <c r="AF587" s="139" t="str">
        <f t="shared" si="65"/>
        <v/>
      </c>
      <c r="AG587" s="139"/>
      <c r="AH587" s="164"/>
    </row>
    <row r="588" spans="14:34" ht="20.100000000000001" customHeight="1" x14ac:dyDescent="0.25">
      <c r="N588" s="142">
        <v>30</v>
      </c>
      <c r="O588" s="134">
        <f t="shared" si="68"/>
        <v>-3.88</v>
      </c>
      <c r="P588" s="189">
        <f t="shared" si="69"/>
        <v>2.1472798150036704E-4</v>
      </c>
      <c r="Q588" s="189">
        <f t="shared" si="70"/>
        <v>5.2228232401820074E-5</v>
      </c>
      <c r="R588" s="134">
        <f t="shared" si="71"/>
        <v>2.1472798150036704E-4</v>
      </c>
      <c r="S588" s="134" t="str">
        <f t="shared" si="72"/>
        <v/>
      </c>
      <c r="T588" s="134" t="str">
        <f t="shared" si="73"/>
        <v/>
      </c>
      <c r="U588" s="190"/>
      <c r="V588" s="191"/>
      <c r="W588" s="188"/>
      <c r="X588" s="188"/>
      <c r="Y588" s="174" t="str">
        <f t="shared" si="74"/>
        <v/>
      </c>
      <c r="Z588" s="174" t="str">
        <f t="shared" si="75"/>
        <v/>
      </c>
      <c r="AA588" s="194"/>
      <c r="AB588" s="185">
        <f t="shared" si="66"/>
        <v>0.2047999999999999</v>
      </c>
      <c r="AC588" s="139">
        <f t="shared" si="63"/>
        <v>0.99997271723230508</v>
      </c>
      <c r="AD588" s="138">
        <f t="shared" si="67"/>
        <v>3.0272341194903518E-6</v>
      </c>
      <c r="AE588" s="139" t="str">
        <f t="shared" si="64"/>
        <v/>
      </c>
      <c r="AF588" s="139" t="str">
        <f t="shared" si="65"/>
        <v/>
      </c>
      <c r="AG588" s="139"/>
    </row>
    <row r="589" spans="14:34" ht="20.100000000000001" customHeight="1" x14ac:dyDescent="0.25">
      <c r="N589" s="142">
        <v>31</v>
      </c>
      <c r="O589" s="134">
        <f t="shared" si="68"/>
        <v>-3.8759999999999999</v>
      </c>
      <c r="P589" s="189">
        <f t="shared" si="69"/>
        <v>2.1808481020247429E-4</v>
      </c>
      <c r="Q589" s="189">
        <f t="shared" si="70"/>
        <v>5.3093841782393697E-5</v>
      </c>
      <c r="R589" s="134">
        <f t="shared" si="71"/>
        <v>2.1808481020247429E-4</v>
      </c>
      <c r="S589" s="134" t="str">
        <f t="shared" si="72"/>
        <v/>
      </c>
      <c r="T589" s="134" t="str">
        <f t="shared" si="73"/>
        <v/>
      </c>
      <c r="U589" s="190"/>
      <c r="V589" s="191"/>
      <c r="W589" s="188"/>
      <c r="X589" s="188"/>
      <c r="Y589" s="174" t="str">
        <f t="shared" si="74"/>
        <v/>
      </c>
      <c r="Z589" s="174" t="str">
        <f t="shared" si="75"/>
        <v/>
      </c>
      <c r="AA589" s="194"/>
      <c r="AB589" s="185">
        <f t="shared" si="66"/>
        <v>0.21119999999999989</v>
      </c>
      <c r="AC589" s="139">
        <f t="shared" si="63"/>
        <v>0.99996968999818558</v>
      </c>
      <c r="AD589" s="138">
        <f t="shared" si="67"/>
        <v>3.2550403054054655E-6</v>
      </c>
      <c r="AE589" s="139" t="str">
        <f t="shared" si="64"/>
        <v/>
      </c>
      <c r="AF589" s="139" t="str">
        <f t="shared" si="65"/>
        <v/>
      </c>
      <c r="AG589" s="139"/>
    </row>
    <row r="590" spans="14:34" ht="20.100000000000001" customHeight="1" x14ac:dyDescent="0.25">
      <c r="N590" s="142">
        <v>32</v>
      </c>
      <c r="O590" s="134">
        <f t="shared" si="68"/>
        <v>-3.8719999999999999</v>
      </c>
      <c r="P590" s="189">
        <f t="shared" si="69"/>
        <v>2.2149057211393126E-4</v>
      </c>
      <c r="Q590" s="189">
        <f t="shared" si="70"/>
        <v>5.3972976127375237E-5</v>
      </c>
      <c r="R590" s="134">
        <f t="shared" si="71"/>
        <v>2.2149057211393126E-4</v>
      </c>
      <c r="S590" s="134" t="str">
        <f t="shared" si="72"/>
        <v/>
      </c>
      <c r="T590" s="134" t="str">
        <f t="shared" si="73"/>
        <v/>
      </c>
      <c r="U590" s="190"/>
      <c r="V590" s="191"/>
      <c r="W590" s="188"/>
      <c r="X590" s="188"/>
      <c r="Y590" s="174" t="str">
        <f t="shared" si="74"/>
        <v/>
      </c>
      <c r="Z590" s="174" t="str">
        <f t="shared" si="75"/>
        <v/>
      </c>
      <c r="AA590" s="194"/>
      <c r="AB590" s="185">
        <f t="shared" si="66"/>
        <v>0.21759999999999988</v>
      </c>
      <c r="AC590" s="139">
        <f t="shared" si="63"/>
        <v>0.99996643495788018</v>
      </c>
      <c r="AD590" s="138">
        <f t="shared" si="67"/>
        <v>3.4922002952741948E-6</v>
      </c>
      <c r="AE590" s="139" t="str">
        <f t="shared" si="64"/>
        <v/>
      </c>
      <c r="AF590" s="139" t="str">
        <f t="shared" si="65"/>
        <v/>
      </c>
      <c r="AG590" s="139"/>
    </row>
    <row r="591" spans="14:34" ht="20.100000000000001" customHeight="1" x14ac:dyDescent="0.25">
      <c r="N591" s="142">
        <v>33</v>
      </c>
      <c r="O591" s="134">
        <f t="shared" si="68"/>
        <v>-3.8679999999999999</v>
      </c>
      <c r="P591" s="189">
        <f t="shared" si="69"/>
        <v>2.2494592157479312E-4</v>
      </c>
      <c r="Q591" s="189">
        <f t="shared" si="70"/>
        <v>5.4865832475690464E-5</v>
      </c>
      <c r="R591" s="134">
        <f t="shared" si="71"/>
        <v>2.2494592157479312E-4</v>
      </c>
      <c r="S591" s="134" t="str">
        <f t="shared" si="72"/>
        <v/>
      </c>
      <c r="T591" s="134" t="str">
        <f t="shared" si="73"/>
        <v/>
      </c>
      <c r="U591" s="190"/>
      <c r="V591" s="191"/>
      <c r="W591" s="188"/>
      <c r="X591" s="188"/>
      <c r="Y591" s="174" t="str">
        <f t="shared" si="74"/>
        <v/>
      </c>
      <c r="Z591" s="174" t="str">
        <f t="shared" si="75"/>
        <v/>
      </c>
      <c r="AA591" s="194"/>
      <c r="AB591" s="185">
        <f t="shared" si="66"/>
        <v>0.22399999999999987</v>
      </c>
      <c r="AC591" s="139">
        <f t="shared" si="63"/>
        <v>0.9999629427575849</v>
      </c>
      <c r="AD591" s="138">
        <f t="shared" si="67"/>
        <v>3.7387774737274171E-6</v>
      </c>
      <c r="AE591" s="139" t="str">
        <f t="shared" si="64"/>
        <v/>
      </c>
      <c r="AF591" s="139" t="str">
        <f t="shared" si="65"/>
        <v/>
      </c>
      <c r="AG591" s="139"/>
    </row>
    <row r="592" spans="14:34" ht="20.100000000000001" customHeight="1" x14ac:dyDescent="0.25">
      <c r="N592" s="142">
        <v>34</v>
      </c>
      <c r="O592" s="134">
        <f t="shared" si="68"/>
        <v>-3.8639999999999999</v>
      </c>
      <c r="P592" s="189">
        <f t="shared" si="69"/>
        <v>2.2845152073967242E-4</v>
      </c>
      <c r="Q592" s="189">
        <f t="shared" si="70"/>
        <v>5.5772610499228035E-5</v>
      </c>
      <c r="R592" s="134">
        <f t="shared" si="71"/>
        <v>2.2845152073967242E-4</v>
      </c>
      <c r="S592" s="134" t="str">
        <f t="shared" si="72"/>
        <v/>
      </c>
      <c r="T592" s="134" t="str">
        <f t="shared" si="73"/>
        <v/>
      </c>
      <c r="U592" s="190"/>
      <c r="V592" s="191"/>
      <c r="W592" s="188"/>
      <c r="X592" s="188"/>
      <c r="Y592" s="174" t="str">
        <f t="shared" si="74"/>
        <v/>
      </c>
      <c r="Z592" s="174" t="str">
        <f t="shared" si="75"/>
        <v/>
      </c>
      <c r="AA592" s="194"/>
      <c r="AB592" s="185">
        <f t="shared" si="66"/>
        <v>0.23039999999999985</v>
      </c>
      <c r="AC592" s="139">
        <f t="shared" si="63"/>
        <v>0.99995920398011118</v>
      </c>
      <c r="AD592" s="138">
        <f t="shared" si="67"/>
        <v>3.9948315143645274E-6</v>
      </c>
      <c r="AE592" s="139" t="str">
        <f t="shared" si="64"/>
        <v/>
      </c>
      <c r="AF592" s="139" t="str">
        <f t="shared" si="65"/>
        <v/>
      </c>
      <c r="AG592" s="139"/>
    </row>
    <row r="593" spans="14:35" ht="20.100000000000001" customHeight="1" x14ac:dyDescent="0.25">
      <c r="N593" s="142">
        <v>35</v>
      </c>
      <c r="O593" s="134">
        <f t="shared" si="68"/>
        <v>-3.86</v>
      </c>
      <c r="P593" s="189">
        <f t="shared" si="69"/>
        <v>2.3200803965694238E-4</v>
      </c>
      <c r="Q593" s="189">
        <f t="shared" si="70"/>
        <v>5.6693512534256526E-5</v>
      </c>
      <c r="R593" s="134">
        <f t="shared" si="71"/>
        <v>2.3200803965694238E-4</v>
      </c>
      <c r="S593" s="134" t="str">
        <f t="shared" si="72"/>
        <v/>
      </c>
      <c r="T593" s="134" t="str">
        <f t="shared" si="73"/>
        <v/>
      </c>
      <c r="U593" s="190"/>
      <c r="V593" s="191"/>
      <c r="W593" s="188"/>
      <c r="X593" s="188"/>
      <c r="Y593" s="174" t="str">
        <f t="shared" si="74"/>
        <v/>
      </c>
      <c r="Z593" s="174" t="str">
        <f t="shared" si="75"/>
        <v/>
      </c>
      <c r="AA593" s="194"/>
      <c r="AB593" s="185">
        <f t="shared" si="66"/>
        <v>0.23679999999999984</v>
      </c>
      <c r="AC593" s="139">
        <f t="shared" si="63"/>
        <v>0.99995520914859681</v>
      </c>
      <c r="AD593" s="138">
        <f t="shared" si="67"/>
        <v>4.2604185266359451E-6</v>
      </c>
      <c r="AE593" s="139" t="str">
        <f t="shared" si="64"/>
        <v/>
      </c>
      <c r="AF593" s="139" t="str">
        <f t="shared" si="65"/>
        <v/>
      </c>
      <c r="AG593" s="139"/>
    </row>
    <row r="594" spans="14:35" ht="20.100000000000001" customHeight="1" x14ac:dyDescent="0.25">
      <c r="N594" s="142">
        <v>36</v>
      </c>
      <c r="O594" s="134">
        <f t="shared" si="68"/>
        <v>-3.8559999999999999</v>
      </c>
      <c r="P594" s="189">
        <f t="shared" si="69"/>
        <v>2.3561615634853757E-4</v>
      </c>
      <c r="Q594" s="189">
        <f t="shared" si="70"/>
        <v>5.7628743613158094E-5</v>
      </c>
      <c r="R594" s="134">
        <f t="shared" si="71"/>
        <v>2.3561615634853757E-4</v>
      </c>
      <c r="S594" s="134" t="str">
        <f t="shared" si="72"/>
        <v/>
      </c>
      <c r="T594" s="134" t="str">
        <f t="shared" si="73"/>
        <v/>
      </c>
      <c r="U594" s="190"/>
      <c r="V594" s="191"/>
      <c r="W594" s="188"/>
      <c r="X594" s="188"/>
      <c r="Y594" s="174" t="str">
        <f t="shared" si="74"/>
        <v/>
      </c>
      <c r="Z594" s="174" t="str">
        <f t="shared" si="75"/>
        <v/>
      </c>
      <c r="AA594" s="137"/>
      <c r="AB594" s="185">
        <f t="shared" si="66"/>
        <v>0.24319999999999983</v>
      </c>
      <c r="AC594" s="139">
        <f t="shared" si="63"/>
        <v>0.99995094873007018</v>
      </c>
      <c r="AD594" s="138">
        <f t="shared" si="67"/>
        <v>4.5355911920674785E-6</v>
      </c>
      <c r="AE594" s="139" t="str">
        <f t="shared" si="64"/>
        <v/>
      </c>
      <c r="AF594" s="139" t="str">
        <f t="shared" si="65"/>
        <v/>
      </c>
      <c r="AG594" s="139"/>
      <c r="AH594" s="149"/>
      <c r="AI594" s="195"/>
    </row>
    <row r="595" spans="14:35" ht="20.100000000000001" customHeight="1" x14ac:dyDescent="0.25">
      <c r="N595" s="142">
        <v>37</v>
      </c>
      <c r="O595" s="134">
        <f t="shared" si="68"/>
        <v>-3.8519999999999999</v>
      </c>
      <c r="P595" s="189">
        <f t="shared" si="69"/>
        <v>2.3927655689035554E-4</v>
      </c>
      <c r="Q595" s="189">
        <f t="shared" si="70"/>
        <v>5.8578511496483664E-5</v>
      </c>
      <c r="R595" s="134">
        <f t="shared" si="71"/>
        <v>2.3927655689035554E-4</v>
      </c>
      <c r="S595" s="134" t="str">
        <f t="shared" si="72"/>
        <v/>
      </c>
      <c r="T595" s="134" t="str">
        <f t="shared" si="73"/>
        <v/>
      </c>
      <c r="U595" s="190"/>
      <c r="V595" s="191"/>
      <c r="W595" s="188"/>
      <c r="X595" s="188"/>
      <c r="Y595" s="174" t="str">
        <f t="shared" si="74"/>
        <v/>
      </c>
      <c r="Z595" s="174" t="str">
        <f t="shared" si="75"/>
        <v/>
      </c>
      <c r="AA595" s="137"/>
      <c r="AB595" s="185">
        <f t="shared" si="66"/>
        <v>0.24959999999999982</v>
      </c>
      <c r="AC595" s="139">
        <f t="shared" si="63"/>
        <v>0.99994641313887811</v>
      </c>
      <c r="AD595" s="138">
        <f t="shared" si="67"/>
        <v>4.8203988937123299E-6</v>
      </c>
      <c r="AE595" s="139" t="str">
        <f t="shared" si="64"/>
        <v/>
      </c>
      <c r="AF595" s="139" t="str">
        <f t="shared" si="65"/>
        <v/>
      </c>
      <c r="AG595" s="139"/>
    </row>
    <row r="596" spans="14:35" ht="20.100000000000001" customHeight="1" x14ac:dyDescent="0.25">
      <c r="N596" s="142">
        <v>38</v>
      </c>
      <c r="O596" s="134">
        <f t="shared" si="68"/>
        <v>-3.8479999999999999</v>
      </c>
      <c r="P596" s="189">
        <f t="shared" si="69"/>
        <v>2.4298993549326024E-4</v>
      </c>
      <c r="Q596" s="189">
        <f t="shared" si="70"/>
        <v>5.9543026705330651E-5</v>
      </c>
      <c r="R596" s="134">
        <f t="shared" si="71"/>
        <v>2.4298993549326024E-4</v>
      </c>
      <c r="S596" s="134" t="str">
        <f t="shared" si="72"/>
        <v/>
      </c>
      <c r="T596" s="134" t="str">
        <f t="shared" si="73"/>
        <v/>
      </c>
      <c r="U596" s="190"/>
      <c r="V596" s="191"/>
      <c r="W596" s="188"/>
      <c r="X596" s="188"/>
      <c r="Y596" s="174" t="str">
        <f t="shared" si="74"/>
        <v/>
      </c>
      <c r="Z596" s="174" t="str">
        <f t="shared" si="75"/>
        <v/>
      </c>
      <c r="AA596" s="137"/>
      <c r="AB596" s="185">
        <f t="shared" si="66"/>
        <v>0.25599999999999984</v>
      </c>
      <c r="AC596" s="139">
        <f t="shared" si="63"/>
        <v>0.9999415927399844</v>
      </c>
      <c r="AD596" s="138">
        <f t="shared" si="67"/>
        <v>5.1148878372764273E-6</v>
      </c>
      <c r="AE596" s="139" t="str">
        <f t="shared" si="64"/>
        <v/>
      </c>
      <c r="AF596" s="139" t="str">
        <f t="shared" si="65"/>
        <v/>
      </c>
      <c r="AG596" s="139"/>
    </row>
    <row r="597" spans="14:35" ht="20.100000000000001" customHeight="1" x14ac:dyDescent="0.25">
      <c r="N597" s="142">
        <v>39</v>
      </c>
      <c r="O597" s="134">
        <f t="shared" si="68"/>
        <v>-3.8439999999999999</v>
      </c>
      <c r="P597" s="189">
        <f t="shared" si="69"/>
        <v>2.4675699458468858E-4</v>
      </c>
      <c r="Q597" s="189">
        <f t="shared" si="70"/>
        <v>6.0522502554045553E-5</v>
      </c>
      <c r="R597" s="134">
        <f t="shared" si="71"/>
        <v>2.4675699458468858E-4</v>
      </c>
      <c r="S597" s="134" t="str">
        <f t="shared" si="72"/>
        <v/>
      </c>
      <c r="T597" s="134" t="str">
        <f t="shared" si="73"/>
        <v/>
      </c>
      <c r="U597" s="190"/>
      <c r="V597" s="191"/>
      <c r="W597" s="188"/>
      <c r="X597" s="188"/>
      <c r="Y597" s="174" t="str">
        <f t="shared" si="74"/>
        <v/>
      </c>
      <c r="Z597" s="174" t="str">
        <f t="shared" si="75"/>
        <v/>
      </c>
      <c r="AA597" s="137"/>
      <c r="AB597" s="185">
        <f t="shared" si="66"/>
        <v>0.26239999999999986</v>
      </c>
      <c r="AC597" s="139">
        <f t="shared" si="63"/>
        <v>0.99993647785214712</v>
      </c>
      <c r="AD597" s="138">
        <f t="shared" si="67"/>
        <v>5.4191011664705968E-6</v>
      </c>
      <c r="AE597" s="139" t="str">
        <f t="shared" si="64"/>
        <v/>
      </c>
      <c r="AF597" s="139" t="str">
        <f t="shared" si="65"/>
        <v/>
      </c>
      <c r="AG597" s="139"/>
    </row>
    <row r="598" spans="14:35" ht="20.100000000000001" customHeight="1" x14ac:dyDescent="0.25">
      <c r="N598" s="142">
        <v>40</v>
      </c>
      <c r="O598" s="134">
        <f t="shared" si="68"/>
        <v>-3.84</v>
      </c>
      <c r="P598" s="189">
        <f t="shared" si="69"/>
        <v>2.5057844489086075E-4</v>
      </c>
      <c r="Q598" s="189">
        <f t="shared" si="70"/>
        <v>6.1517155183255203E-5</v>
      </c>
      <c r="R598" s="134">
        <f t="shared" si="71"/>
        <v>2.5057844489086075E-4</v>
      </c>
      <c r="S598" s="134" t="str">
        <f t="shared" si="72"/>
        <v/>
      </c>
      <c r="T598" s="134" t="str">
        <f t="shared" si="73"/>
        <v/>
      </c>
      <c r="U598" s="190"/>
      <c r="V598" s="191"/>
      <c r="W598" s="188"/>
      <c r="X598" s="188"/>
      <c r="Y598" s="174" t="str">
        <f t="shared" si="74"/>
        <v/>
      </c>
      <c r="Z598" s="174" t="str">
        <f t="shared" si="75"/>
        <v/>
      </c>
      <c r="AA598" s="137"/>
      <c r="AB598" s="185">
        <f t="shared" si="66"/>
        <v>0.26879999999999987</v>
      </c>
      <c r="AC598" s="139">
        <f t="shared" si="63"/>
        <v>0.99993105875098065</v>
      </c>
      <c r="AD598" s="138">
        <f t="shared" si="67"/>
        <v>5.7330790712573076E-6</v>
      </c>
      <c r="AE598" s="139" t="str">
        <f t="shared" si="64"/>
        <v/>
      </c>
      <c r="AF598" s="139" t="str">
        <f t="shared" si="65"/>
        <v/>
      </c>
      <c r="AG598" s="139"/>
    </row>
    <row r="599" spans="14:35" ht="20.100000000000001" customHeight="1" x14ac:dyDescent="0.25">
      <c r="N599" s="142">
        <v>41</v>
      </c>
      <c r="O599" s="134">
        <f t="shared" si="68"/>
        <v>-3.8359999999999999</v>
      </c>
      <c r="P599" s="189">
        <f t="shared" si="69"/>
        <v>2.5445500551959862E-4</v>
      </c>
      <c r="Q599" s="189">
        <f t="shared" si="70"/>
        <v>6.2527203593226323E-5</v>
      </c>
      <c r="R599" s="134">
        <f t="shared" si="71"/>
        <v>2.5445500551959862E-4</v>
      </c>
      <c r="S599" s="134" t="str">
        <f t="shared" si="72"/>
        <v/>
      </c>
      <c r="T599" s="134" t="str">
        <f t="shared" si="73"/>
        <v/>
      </c>
      <c r="U599" s="190"/>
      <c r="V599" s="191"/>
      <c r="W599" s="188"/>
      <c r="X599" s="188"/>
      <c r="Y599" s="174" t="str">
        <f t="shared" si="74"/>
        <v/>
      </c>
      <c r="Z599" s="174" t="str">
        <f t="shared" si="75"/>
        <v/>
      </c>
      <c r="AA599" s="137"/>
      <c r="AB599" s="185">
        <f t="shared" si="66"/>
        <v>0.27519999999999989</v>
      </c>
      <c r="AC599" s="139">
        <f t="shared" si="63"/>
        <v>0.99992532567190939</v>
      </c>
      <c r="AD599" s="138">
        <f t="shared" si="67"/>
        <v>6.0568588908793686E-6</v>
      </c>
      <c r="AE599" s="139" t="str">
        <f t="shared" si="64"/>
        <v/>
      </c>
      <c r="AF599" s="139" t="str">
        <f t="shared" si="65"/>
        <v/>
      </c>
      <c r="AG599" s="139"/>
      <c r="AH599" s="196"/>
    </row>
    <row r="600" spans="14:35" ht="20.100000000000001" customHeight="1" x14ac:dyDescent="0.25">
      <c r="N600" s="142">
        <v>42</v>
      </c>
      <c r="O600" s="134">
        <f t="shared" si="68"/>
        <v>-3.8319999999999999</v>
      </c>
      <c r="P600" s="189">
        <f t="shared" si="69"/>
        <v>2.5838740404374953E-4</v>
      </c>
      <c r="Q600" s="189">
        <f t="shared" si="70"/>
        <v>6.3552869677559342E-5</v>
      </c>
      <c r="R600" s="134">
        <f t="shared" si="71"/>
        <v>2.5838740404374953E-4</v>
      </c>
      <c r="S600" s="134" t="str">
        <f t="shared" si="72"/>
        <v/>
      </c>
      <c r="T600" s="134" t="str">
        <f t="shared" si="73"/>
        <v/>
      </c>
      <c r="U600" s="190"/>
      <c r="V600" s="191"/>
      <c r="W600" s="188"/>
      <c r="X600" s="188"/>
      <c r="Y600" s="174" t="str">
        <f t="shared" si="74"/>
        <v/>
      </c>
      <c r="Z600" s="174" t="str">
        <f t="shared" si="75"/>
        <v/>
      </c>
      <c r="AA600" s="137"/>
      <c r="AB600" s="185">
        <f t="shared" si="66"/>
        <v>0.28159999999999991</v>
      </c>
      <c r="AC600" s="139">
        <f t="shared" si="63"/>
        <v>0.99991926881301851</v>
      </c>
      <c r="AD600" s="138">
        <f t="shared" si="67"/>
        <v>6.3904752121146657E-6</v>
      </c>
      <c r="AE600" s="139" t="str">
        <f t="shared" si="64"/>
        <v/>
      </c>
      <c r="AF600" s="139" t="str">
        <f t="shared" si="65"/>
        <v/>
      </c>
      <c r="AG600" s="139"/>
    </row>
    <row r="601" spans="14:35" ht="20.100000000000001" customHeight="1" x14ac:dyDescent="0.25">
      <c r="N601" s="142">
        <v>43</v>
      </c>
      <c r="O601" s="134">
        <f t="shared" si="68"/>
        <v>-3.8279999999999998</v>
      </c>
      <c r="P601" s="189">
        <f t="shared" si="69"/>
        <v>2.6237637658522018E-4</v>
      </c>
      <c r="Q601" s="189">
        <f t="shared" si="70"/>
        <v>6.4594378257215614E-5</v>
      </c>
      <c r="R601" s="134">
        <f t="shared" si="71"/>
        <v>2.6237637658522018E-4</v>
      </c>
      <c r="S601" s="134" t="str">
        <f t="shared" si="72"/>
        <v/>
      </c>
      <c r="T601" s="134" t="str">
        <f t="shared" si="73"/>
        <v/>
      </c>
      <c r="U601" s="190"/>
      <c r="V601" s="191"/>
      <c r="W601" s="188"/>
      <c r="X601" s="188"/>
      <c r="Y601" s="174" t="str">
        <f t="shared" si="74"/>
        <v/>
      </c>
      <c r="Z601" s="174" t="str">
        <f t="shared" si="75"/>
        <v/>
      </c>
      <c r="AA601" s="137"/>
      <c r="AB601" s="185">
        <f t="shared" si="66"/>
        <v>0.28799999999999992</v>
      </c>
      <c r="AC601" s="139">
        <f t="shared" si="63"/>
        <v>0.9999128783378064</v>
      </c>
      <c r="AD601" s="138">
        <f t="shared" si="67"/>
        <v>6.7339599612026291E-6</v>
      </c>
      <c r="AE601" s="139" t="str">
        <f t="shared" si="64"/>
        <v/>
      </c>
      <c r="AF601" s="139" t="str">
        <f t="shared" si="65"/>
        <v/>
      </c>
      <c r="AG601" s="139"/>
    </row>
    <row r="602" spans="14:35" ht="20.100000000000001" customHeight="1" x14ac:dyDescent="0.25">
      <c r="N602" s="142">
        <v>44</v>
      </c>
      <c r="O602" s="134">
        <f t="shared" si="68"/>
        <v>-3.8239999999999998</v>
      </c>
      <c r="P602" s="189">
        <f t="shared" si="69"/>
        <v>2.6642266789962096E-4</v>
      </c>
      <c r="Q602" s="189">
        <f t="shared" si="70"/>
        <v>6.5651957114884092E-5</v>
      </c>
      <c r="R602" s="134">
        <f t="shared" si="71"/>
        <v>2.6642266789962096E-4</v>
      </c>
      <c r="S602" s="134" t="str">
        <f t="shared" si="72"/>
        <v/>
      </c>
      <c r="T602" s="134" t="str">
        <f t="shared" si="73"/>
        <v/>
      </c>
      <c r="U602" s="190"/>
      <c r="V602" s="191"/>
      <c r="W602" s="188"/>
      <c r="X602" s="188"/>
      <c r="Y602" s="174" t="str">
        <f t="shared" si="74"/>
        <v/>
      </c>
      <c r="Z602" s="174" t="str">
        <f t="shared" si="75"/>
        <v/>
      </c>
      <c r="AA602" s="137"/>
      <c r="AB602" s="185">
        <f t="shared" si="66"/>
        <v>0.29439999999999994</v>
      </c>
      <c r="AC602" s="139">
        <f t="shared" si="63"/>
        <v>0.9999061443778452</v>
      </c>
      <c r="AD602" s="138">
        <f t="shared" si="67"/>
        <v>7.0873424926620743E-6</v>
      </c>
      <c r="AE602" s="139" t="str">
        <f t="shared" si="64"/>
        <v/>
      </c>
      <c r="AF602" s="139" t="str">
        <f t="shared" si="65"/>
        <v/>
      </c>
      <c r="AG602" s="139"/>
    </row>
    <row r="603" spans="14:35" ht="20.100000000000001" customHeight="1" x14ac:dyDescent="0.25">
      <c r="N603" s="142">
        <v>45</v>
      </c>
      <c r="O603" s="134">
        <f t="shared" si="68"/>
        <v>-3.82</v>
      </c>
      <c r="P603" s="189">
        <f t="shared" si="69"/>
        <v>2.70527031461521E-4</v>
      </c>
      <c r="Q603" s="189">
        <f t="shared" si="70"/>
        <v>6.6725837029684654E-5</v>
      </c>
      <c r="R603" s="134">
        <f t="shared" si="71"/>
        <v>2.70527031461521E-4</v>
      </c>
      <c r="S603" s="134" t="str">
        <f t="shared" si="72"/>
        <v/>
      </c>
      <c r="T603" s="134" t="str">
        <f t="shared" si="73"/>
        <v/>
      </c>
      <c r="U603" s="190"/>
      <c r="V603" s="191"/>
      <c r="W603" s="188"/>
      <c r="X603" s="188"/>
      <c r="Y603" s="174" t="str">
        <f t="shared" si="74"/>
        <v/>
      </c>
      <c r="Z603" s="174" t="str">
        <f t="shared" si="75"/>
        <v/>
      </c>
      <c r="AA603" s="137"/>
      <c r="AB603" s="185">
        <f t="shared" si="66"/>
        <v>0.30079999999999996</v>
      </c>
      <c r="AC603" s="139">
        <f t="shared" si="63"/>
        <v>0.99989905703535253</v>
      </c>
      <c r="AD603" s="138">
        <f t="shared" si="67"/>
        <v>7.4506496732240635E-6</v>
      </c>
      <c r="AE603" s="139" t="str">
        <f t="shared" si="64"/>
        <v/>
      </c>
      <c r="AF603" s="139" t="str">
        <f t="shared" si="65"/>
        <v/>
      </c>
      <c r="AG603" s="139"/>
    </row>
    <row r="604" spans="14:35" ht="20.100000000000001" customHeight="1" x14ac:dyDescent="0.25">
      <c r="N604" s="142">
        <v>46</v>
      </c>
      <c r="O604" s="134">
        <f t="shared" si="68"/>
        <v>-3.8159999999999998</v>
      </c>
      <c r="P604" s="189">
        <f t="shared" si="69"/>
        <v>2.7469022955031567E-4</v>
      </c>
      <c r="Q604" s="189">
        <f t="shared" si="70"/>
        <v>6.7816251812216968E-5</v>
      </c>
      <c r="R604" s="134">
        <f t="shared" si="71"/>
        <v>2.7469022955031567E-4</v>
      </c>
      <c r="S604" s="134" t="str">
        <f t="shared" si="72"/>
        <v/>
      </c>
      <c r="T604" s="134" t="str">
        <f t="shared" si="73"/>
        <v/>
      </c>
      <c r="U604" s="190"/>
      <c r="V604" s="191"/>
      <c r="W604" s="188"/>
      <c r="X604" s="188"/>
      <c r="Y604" s="174" t="str">
        <f t="shared" si="74"/>
        <v/>
      </c>
      <c r="Z604" s="174" t="str">
        <f t="shared" si="75"/>
        <v/>
      </c>
      <c r="AA604" s="137"/>
      <c r="AB604" s="185">
        <f t="shared" si="66"/>
        <v>0.30719999999999997</v>
      </c>
      <c r="AC604" s="139">
        <f t="shared" si="63"/>
        <v>0.99989160638567931</v>
      </c>
      <c r="AD604" s="138">
        <f t="shared" si="67"/>
        <v>7.8239059622120521E-6</v>
      </c>
      <c r="AE604" s="139" t="str">
        <f t="shared" si="64"/>
        <v/>
      </c>
      <c r="AF604" s="139" t="str">
        <f t="shared" si="65"/>
        <v/>
      </c>
      <c r="AG604" s="139"/>
    </row>
    <row r="605" spans="14:35" ht="20.100000000000001" customHeight="1" x14ac:dyDescent="0.25">
      <c r="N605" s="142">
        <v>47</v>
      </c>
      <c r="O605" s="134">
        <f t="shared" si="68"/>
        <v>-3.8119999999999998</v>
      </c>
      <c r="P605" s="189">
        <f t="shared" si="69"/>
        <v>2.7891303333670801E-4</v>
      </c>
      <c r="Q605" s="189">
        <f t="shared" si="70"/>
        <v>6.8923438339951702E-5</v>
      </c>
      <c r="R605" s="134">
        <f t="shared" si="71"/>
        <v>2.7891303333670801E-4</v>
      </c>
      <c r="S605" s="134" t="str">
        <f t="shared" si="72"/>
        <v/>
      </c>
      <c r="T605" s="134" t="str">
        <f t="shared" si="73"/>
        <v/>
      </c>
      <c r="U605" s="190"/>
      <c r="V605" s="191"/>
      <c r="W605" s="188"/>
      <c r="X605" s="188"/>
      <c r="Y605" s="174" t="str">
        <f t="shared" si="74"/>
        <v/>
      </c>
      <c r="Z605" s="174" t="str">
        <f t="shared" si="75"/>
        <v/>
      </c>
      <c r="AA605" s="137"/>
      <c r="AB605" s="185">
        <f t="shared" si="66"/>
        <v>0.31359999999999999</v>
      </c>
      <c r="AC605" s="139">
        <f t="shared" si="63"/>
        <v>0.9998837824797171</v>
      </c>
      <c r="AD605" s="138">
        <f t="shared" si="67"/>
        <v>8.2071334881472779E-6</v>
      </c>
      <c r="AE605" s="139" t="str">
        <f t="shared" si="64"/>
        <v/>
      </c>
      <c r="AF605" s="139" t="str">
        <f t="shared" si="65"/>
        <v/>
      </c>
      <c r="AG605" s="139"/>
    </row>
    <row r="606" spans="14:35" ht="20.100000000000001" customHeight="1" x14ac:dyDescent="0.25">
      <c r="N606" s="142">
        <v>48</v>
      </c>
      <c r="O606" s="134">
        <f t="shared" si="68"/>
        <v>-3.8079999999999998</v>
      </c>
      <c r="P606" s="189">
        <f t="shared" si="69"/>
        <v>2.8319622296980597E-4</v>
      </c>
      <c r="Q606" s="189">
        <f t="shared" si="70"/>
        <v>7.0047636592969923E-5</v>
      </c>
      <c r="R606" s="134">
        <f t="shared" si="71"/>
        <v>2.8319622296980597E-4</v>
      </c>
      <c r="S606" s="134" t="str">
        <f t="shared" si="72"/>
        <v/>
      </c>
      <c r="T606" s="134" t="str">
        <f t="shared" si="73"/>
        <v/>
      </c>
      <c r="U606" s="190"/>
      <c r="V606" s="191"/>
      <c r="W606" s="188"/>
      <c r="X606" s="188"/>
      <c r="Y606" s="174" t="str">
        <f t="shared" si="74"/>
        <v/>
      </c>
      <c r="Z606" s="174" t="str">
        <f t="shared" si="75"/>
        <v/>
      </c>
      <c r="AA606" s="137"/>
      <c r="AB606" s="185">
        <f t="shared" si="66"/>
        <v>0.32</v>
      </c>
      <c r="AC606" s="139">
        <f t="shared" si="63"/>
        <v>0.99987557534622895</v>
      </c>
      <c r="AD606" s="138">
        <f t="shared" si="67"/>
        <v>8.6003521211353018E-6</v>
      </c>
      <c r="AE606" s="139" t="str">
        <f t="shared" si="64"/>
        <v/>
      </c>
      <c r="AF606" s="139" t="str">
        <f t="shared" si="65"/>
        <v/>
      </c>
      <c r="AG606" s="139"/>
    </row>
    <row r="607" spans="14:35" ht="20.100000000000001" customHeight="1" x14ac:dyDescent="0.25">
      <c r="N607" s="142">
        <v>49</v>
      </c>
      <c r="O607" s="134">
        <f t="shared" si="68"/>
        <v>-3.8039999999999998</v>
      </c>
      <c r="P607" s="189">
        <f t="shared" si="69"/>
        <v>2.8754058766483344E-4</v>
      </c>
      <c r="Q607" s="189">
        <f t="shared" si="70"/>
        <v>7.1189089690052408E-5</v>
      </c>
      <c r="R607" s="134">
        <f t="shared" si="71"/>
        <v>2.8754058766483344E-4</v>
      </c>
      <c r="S607" s="134" t="str">
        <f t="shared" si="72"/>
        <v/>
      </c>
      <c r="T607" s="134" t="str">
        <f t="shared" si="73"/>
        <v/>
      </c>
      <c r="U607" s="190"/>
      <c r="V607" s="191"/>
      <c r="W607" s="188"/>
      <c r="X607" s="188"/>
      <c r="Y607" s="174" t="str">
        <f t="shared" si="74"/>
        <v/>
      </c>
      <c r="Z607" s="174" t="str">
        <f t="shared" si="75"/>
        <v/>
      </c>
      <c r="AA607" s="137"/>
      <c r="AB607" s="185">
        <f t="shared" si="66"/>
        <v>0.32640000000000002</v>
      </c>
      <c r="AC607" s="139">
        <f t="shared" si="63"/>
        <v>0.99986697499410782</v>
      </c>
      <c r="AD607" s="138">
        <f t="shared" si="67"/>
        <v>9.0035795443643707E-6</v>
      </c>
      <c r="AE607" s="139" t="str">
        <f t="shared" si="64"/>
        <v/>
      </c>
      <c r="AF607" s="139" t="str">
        <f t="shared" si="65"/>
        <v/>
      </c>
      <c r="AG607" s="139"/>
    </row>
    <row r="608" spans="14:35" ht="20.100000000000001" customHeight="1" x14ac:dyDescent="0.25">
      <c r="N608" s="142">
        <v>50</v>
      </c>
      <c r="O608" s="134">
        <f t="shared" si="68"/>
        <v>-3.8</v>
      </c>
      <c r="P608" s="189">
        <f t="shared" si="69"/>
        <v>2.9194692579146027E-4</v>
      </c>
      <c r="Q608" s="189">
        <f t="shared" si="70"/>
        <v>7.234804392511999E-5</v>
      </c>
      <c r="R608" s="134">
        <f t="shared" si="71"/>
        <v>2.9194692579146027E-4</v>
      </c>
      <c r="S608" s="134" t="str">
        <f t="shared" si="72"/>
        <v/>
      </c>
      <c r="T608" s="134" t="str">
        <f t="shared" si="73"/>
        <v/>
      </c>
      <c r="U608" s="190"/>
      <c r="V608" s="191"/>
      <c r="W608" s="188"/>
      <c r="X608" s="188"/>
      <c r="Y608" s="174" t="str">
        <f t="shared" si="74"/>
        <v/>
      </c>
      <c r="Z608" s="174" t="str">
        <f t="shared" si="75"/>
        <v/>
      </c>
      <c r="AA608" s="137"/>
      <c r="AB608" s="185">
        <f t="shared" si="66"/>
        <v>0.33280000000000004</v>
      </c>
      <c r="AC608" s="139">
        <f t="shared" si="63"/>
        <v>0.99985797141456345</v>
      </c>
      <c r="AD608" s="138">
        <f t="shared" si="67"/>
        <v>9.416831319164487E-6</v>
      </c>
      <c r="AE608" s="139" t="str">
        <f t="shared" si="64"/>
        <v/>
      </c>
      <c r="AF608" s="139" t="str">
        <f t="shared" si="65"/>
        <v/>
      </c>
      <c r="AG608" s="139"/>
    </row>
    <row r="609" spans="14:33" ht="20.100000000000001" customHeight="1" x14ac:dyDescent="0.25">
      <c r="N609" s="142">
        <v>51</v>
      </c>
      <c r="O609" s="134">
        <f t="shared" si="68"/>
        <v>-3.7959999999999998</v>
      </c>
      <c r="P609" s="189">
        <f t="shared" si="69"/>
        <v>2.9641604496274932E-4</v>
      </c>
      <c r="Q609" s="189">
        <f t="shared" si="70"/>
        <v>7.3524748804028924E-5</v>
      </c>
      <c r="R609" s="134">
        <f t="shared" si="71"/>
        <v>2.9641604496274932E-4</v>
      </c>
      <c r="S609" s="134" t="str">
        <f t="shared" si="72"/>
        <v/>
      </c>
      <c r="T609" s="134" t="str">
        <f t="shared" si="73"/>
        <v/>
      </c>
      <c r="U609" s="190"/>
      <c r="V609" s="191"/>
      <c r="W609" s="188"/>
      <c r="X609" s="188"/>
      <c r="Y609" s="174" t="str">
        <f t="shared" si="74"/>
        <v/>
      </c>
      <c r="Z609" s="174" t="str">
        <f t="shared" si="75"/>
        <v/>
      </c>
      <c r="AA609" s="137"/>
      <c r="AB609" s="185">
        <f t="shared" si="66"/>
        <v>0.33920000000000006</v>
      </c>
      <c r="AC609" s="139">
        <f t="shared" si="63"/>
        <v>0.99984855458324429</v>
      </c>
      <c r="AD609" s="138">
        <f t="shared" si="67"/>
        <v>9.8401209511767007E-6</v>
      </c>
      <c r="AE609" s="139" t="str">
        <f t="shared" si="64"/>
        <v/>
      </c>
      <c r="AF609" s="139" t="str">
        <f t="shared" si="65"/>
        <v/>
      </c>
      <c r="AG609" s="139"/>
    </row>
    <row r="610" spans="14:33" ht="20.100000000000001" customHeight="1" x14ac:dyDescent="0.25">
      <c r="N610" s="142">
        <v>52</v>
      </c>
      <c r="O610" s="134">
        <f t="shared" si="68"/>
        <v>-3.7919999999999998</v>
      </c>
      <c r="P610" s="189">
        <f t="shared" si="69"/>
        <v>3.0094876212471999E-4</v>
      </c>
      <c r="Q610" s="189">
        <f t="shared" si="70"/>
        <v>7.4719457081723952E-5</v>
      </c>
      <c r="R610" s="134">
        <f t="shared" si="71"/>
        <v>3.0094876212471999E-4</v>
      </c>
      <c r="S610" s="134" t="str">
        <f t="shared" si="72"/>
        <v/>
      </c>
      <c r="T610" s="134" t="str">
        <f t="shared" si="73"/>
        <v/>
      </c>
      <c r="U610" s="190"/>
      <c r="V610" s="191"/>
      <c r="W610" s="188"/>
      <c r="X610" s="188"/>
      <c r="Y610" s="174" t="str">
        <f t="shared" si="74"/>
        <v/>
      </c>
      <c r="Z610" s="174" t="str">
        <f t="shared" si="75"/>
        <v/>
      </c>
      <c r="AA610" s="137"/>
      <c r="AB610" s="185">
        <f t="shared" si="66"/>
        <v>0.34560000000000007</v>
      </c>
      <c r="AC610" s="139">
        <f t="shared" si="63"/>
        <v>0.99983871446229311</v>
      </c>
      <c r="AD610" s="138">
        <f t="shared" si="67"/>
        <v>1.0273459950527197E-5</v>
      </c>
      <c r="AE610" s="139" t="str">
        <f t="shared" si="64"/>
        <v/>
      </c>
      <c r="AF610" s="139" t="str">
        <f t="shared" si="65"/>
        <v/>
      </c>
      <c r="AG610" s="139"/>
    </row>
    <row r="611" spans="14:33" ht="20.100000000000001" customHeight="1" x14ac:dyDescent="0.25">
      <c r="N611" s="142">
        <v>53</v>
      </c>
      <c r="O611" s="134">
        <f t="shared" si="68"/>
        <v>-3.7879999999999998</v>
      </c>
      <c r="P611" s="189">
        <f t="shared" si="69"/>
        <v>3.0554590364653618E-4</v>
      </c>
      <c r="Q611" s="189">
        <f t="shared" si="70"/>
        <v>7.5932424799750285E-5</v>
      </c>
      <c r="R611" s="134">
        <f t="shared" si="71"/>
        <v>3.0554590364653618E-4</v>
      </c>
      <c r="S611" s="134" t="str">
        <f t="shared" si="72"/>
        <v/>
      </c>
      <c r="T611" s="134" t="str">
        <f t="shared" si="73"/>
        <v/>
      </c>
      <c r="U611" s="190"/>
      <c r="V611" s="191"/>
      <c r="W611" s="188"/>
      <c r="X611" s="188"/>
      <c r="Y611" s="174" t="str">
        <f t="shared" si="74"/>
        <v/>
      </c>
      <c r="Z611" s="174" t="str">
        <f t="shared" si="75"/>
        <v/>
      </c>
      <c r="AA611" s="137"/>
      <c r="AB611" s="185">
        <f t="shared" si="66"/>
        <v>0.35200000000000009</v>
      </c>
      <c r="AC611" s="139">
        <f t="shared" si="63"/>
        <v>0.99982844100234258</v>
      </c>
      <c r="AD611" s="138">
        <f t="shared" si="67"/>
        <v>1.0716857892001386E-5</v>
      </c>
      <c r="AE611" s="139" t="str">
        <f t="shared" si="64"/>
        <v/>
      </c>
      <c r="AF611" s="139" t="str">
        <f t="shared" si="65"/>
        <v/>
      </c>
      <c r="AG611" s="139"/>
    </row>
    <row r="612" spans="14:33" ht="20.100000000000001" customHeight="1" x14ac:dyDescent="0.25">
      <c r="N612" s="142">
        <v>54</v>
      </c>
      <c r="O612" s="134">
        <f t="shared" si="68"/>
        <v>-3.7839999999999998</v>
      </c>
      <c r="P612" s="189">
        <f t="shared" si="69"/>
        <v>3.1020830541130824E-4</v>
      </c>
      <c r="Q612" s="189">
        <f t="shared" si="70"/>
        <v>7.7163911324126697E-5</v>
      </c>
      <c r="R612" s="134">
        <f t="shared" si="71"/>
        <v>3.1020830541130824E-4</v>
      </c>
      <c r="S612" s="134" t="str">
        <f t="shared" si="72"/>
        <v/>
      </c>
      <c r="T612" s="134" t="str">
        <f t="shared" si="73"/>
        <v/>
      </c>
      <c r="U612" s="190"/>
      <c r="V612" s="191"/>
      <c r="W612" s="188"/>
      <c r="X612" s="188"/>
      <c r="Y612" s="174" t="str">
        <f t="shared" si="74"/>
        <v/>
      </c>
      <c r="Z612" s="174" t="str">
        <f t="shared" si="75"/>
        <v/>
      </c>
      <c r="AA612" s="137"/>
      <c r="AB612" s="185">
        <f t="shared" si="66"/>
        <v>0.35840000000000011</v>
      </c>
      <c r="AC612" s="139">
        <f t="shared" si="63"/>
        <v>0.99981772414445058</v>
      </c>
      <c r="AD612" s="138">
        <f t="shared" si="67"/>
        <v>1.117032247055505E-5</v>
      </c>
      <c r="AE612" s="139" t="str">
        <f t="shared" si="64"/>
        <v/>
      </c>
      <c r="AF612" s="139" t="str">
        <f t="shared" si="65"/>
        <v/>
      </c>
      <c r="AG612" s="139"/>
    </row>
    <row r="613" spans="14:33" ht="20.100000000000001" customHeight="1" x14ac:dyDescent="0.25">
      <c r="N613" s="142">
        <v>55</v>
      </c>
      <c r="O613" s="134">
        <f t="shared" si="68"/>
        <v>-3.78</v>
      </c>
      <c r="P613" s="189">
        <f t="shared" si="69"/>
        <v>3.1493681290752188E-4</v>
      </c>
      <c r="Q613" s="189">
        <f t="shared" si="70"/>
        <v>7.8414179383585065E-5</v>
      </c>
      <c r="R613" s="134">
        <f t="shared" si="71"/>
        <v>3.1493681290752188E-4</v>
      </c>
      <c r="S613" s="134" t="str">
        <f t="shared" si="72"/>
        <v/>
      </c>
      <c r="T613" s="134" t="str">
        <f t="shared" si="73"/>
        <v/>
      </c>
      <c r="U613" s="190"/>
      <c r="V613" s="191"/>
      <c r="W613" s="188"/>
      <c r="X613" s="188"/>
      <c r="Y613" s="174" t="str">
        <f t="shared" si="74"/>
        <v/>
      </c>
      <c r="Z613" s="174" t="str">
        <f t="shared" si="75"/>
        <v/>
      </c>
      <c r="AA613" s="137"/>
      <c r="AB613" s="185">
        <f t="shared" si="66"/>
        <v>0.36480000000000012</v>
      </c>
      <c r="AC613" s="139">
        <f t="shared" si="63"/>
        <v>0.99980655382198003</v>
      </c>
      <c r="AD613" s="138">
        <f t="shared" si="67"/>
        <v>1.1633859557935722E-5</v>
      </c>
      <c r="AE613" s="139" t="str">
        <f t="shared" si="64"/>
        <v/>
      </c>
      <c r="AF613" s="139" t="str">
        <f t="shared" si="65"/>
        <v/>
      </c>
      <c r="AG613" s="139"/>
    </row>
    <row r="614" spans="14:33" ht="20.100000000000001" customHeight="1" x14ac:dyDescent="0.25">
      <c r="N614" s="142">
        <v>56</v>
      </c>
      <c r="O614" s="134">
        <f t="shared" si="68"/>
        <v>-3.7759999999999998</v>
      </c>
      <c r="P614" s="189">
        <f t="shared" si="69"/>
        <v>3.1973228132108387E-4</v>
      </c>
      <c r="Q614" s="189">
        <f t="shared" si="70"/>
        <v>7.9683495108174961E-5</v>
      </c>
      <c r="R614" s="134">
        <f t="shared" si="71"/>
        <v>3.1973228132108387E-4</v>
      </c>
      <c r="S614" s="134" t="str">
        <f t="shared" si="72"/>
        <v/>
      </c>
      <c r="T614" s="134" t="str">
        <f t="shared" si="73"/>
        <v/>
      </c>
      <c r="U614" s="190"/>
      <c r="V614" s="191"/>
      <c r="W614" s="188"/>
      <c r="X614" s="188"/>
      <c r="Y614" s="174" t="str">
        <f t="shared" si="74"/>
        <v/>
      </c>
      <c r="Z614" s="174" t="str">
        <f t="shared" si="75"/>
        <v/>
      </c>
      <c r="AA614" s="137"/>
      <c r="AB614" s="185">
        <f t="shared" si="66"/>
        <v>0.37120000000000014</v>
      </c>
      <c r="AC614" s="139">
        <f t="shared" si="63"/>
        <v>0.99979491996242209</v>
      </c>
      <c r="AD614" s="138">
        <f t="shared" si="67"/>
        <v>1.2107473253086809E-5</v>
      </c>
      <c r="AE614" s="139" t="str">
        <f t="shared" si="64"/>
        <v/>
      </c>
      <c r="AF614" s="139" t="str">
        <f t="shared" si="65"/>
        <v/>
      </c>
      <c r="AG614" s="139"/>
    </row>
    <row r="615" spans="14:33" ht="20.100000000000001" customHeight="1" x14ac:dyDescent="0.25">
      <c r="N615" s="142">
        <v>57</v>
      </c>
      <c r="O615" s="134">
        <f t="shared" si="68"/>
        <v>-3.7719999999999998</v>
      </c>
      <c r="P615" s="189">
        <f t="shared" si="69"/>
        <v>3.2459557562799227E-4</v>
      </c>
      <c r="Q615" s="189">
        <f t="shared" si="70"/>
        <v>8.0972128068238777E-5</v>
      </c>
      <c r="R615" s="134">
        <f t="shared" si="71"/>
        <v>3.2459557562799227E-4</v>
      </c>
      <c r="S615" s="134" t="str">
        <f t="shared" si="72"/>
        <v/>
      </c>
      <c r="T615" s="134" t="str">
        <f t="shared" si="73"/>
        <v/>
      </c>
      <c r="U615" s="190"/>
      <c r="V615" s="191"/>
      <c r="W615" s="188"/>
      <c r="X615" s="188"/>
      <c r="Y615" s="174" t="str">
        <f t="shared" si="74"/>
        <v/>
      </c>
      <c r="Z615" s="174" t="str">
        <f t="shared" si="75"/>
        <v/>
      </c>
      <c r="AA615" s="137"/>
      <c r="AB615" s="185">
        <f t="shared" si="66"/>
        <v>0.37760000000000016</v>
      </c>
      <c r="AC615" s="139">
        <f t="shared" si="63"/>
        <v>0.999782812489169</v>
      </c>
      <c r="AD615" s="138">
        <f t="shared" si="67"/>
        <v>1.2591165934439097E-5</v>
      </c>
      <c r="AE615" s="139" t="str">
        <f t="shared" si="64"/>
        <v/>
      </c>
      <c r="AF615" s="139" t="str">
        <f t="shared" si="65"/>
        <v/>
      </c>
      <c r="AG615" s="139"/>
    </row>
    <row r="616" spans="14:33" ht="20.100000000000001" customHeight="1" x14ac:dyDescent="0.25">
      <c r="N616" s="142">
        <v>58</v>
      </c>
      <c r="O616" s="134">
        <f t="shared" si="68"/>
        <v>-3.7679999999999998</v>
      </c>
      <c r="P616" s="189">
        <f t="shared" si="69"/>
        <v>3.2952757068762962E-4</v>
      </c>
      <c r="Q616" s="189">
        <f t="shared" si="70"/>
        <v>8.2280351313759041E-5</v>
      </c>
      <c r="R616" s="134">
        <f t="shared" si="71"/>
        <v>3.2952757068762962E-4</v>
      </c>
      <c r="S616" s="134" t="str">
        <f t="shared" si="72"/>
        <v/>
      </c>
      <c r="T616" s="134" t="str">
        <f t="shared" si="73"/>
        <v/>
      </c>
      <c r="U616" s="190"/>
      <c r="V616" s="191"/>
      <c r="W616" s="188"/>
      <c r="X616" s="188"/>
      <c r="Y616" s="174" t="str">
        <f t="shared" si="74"/>
        <v/>
      </c>
      <c r="Z616" s="174" t="str">
        <f t="shared" si="75"/>
        <v/>
      </c>
      <c r="AA616" s="137"/>
      <c r="AB616" s="185">
        <f t="shared" si="66"/>
        <v>0.38400000000000017</v>
      </c>
      <c r="AC616" s="139">
        <f t="shared" si="63"/>
        <v>0.99977022132323456</v>
      </c>
      <c r="AD616" s="138">
        <f t="shared" si="67"/>
        <v>1.308493830765034E-5</v>
      </c>
      <c r="AE616" s="139" t="str">
        <f t="shared" si="64"/>
        <v/>
      </c>
      <c r="AF616" s="139" t="str">
        <f t="shared" si="65"/>
        <v/>
      </c>
      <c r="AG616" s="139"/>
    </row>
    <row r="617" spans="14:33" ht="20.100000000000001" customHeight="1" x14ac:dyDescent="0.25">
      <c r="N617" s="142">
        <v>59</v>
      </c>
      <c r="O617" s="134">
        <f t="shared" si="68"/>
        <v>-3.7639999999999998</v>
      </c>
      <c r="P617" s="189">
        <f t="shared" si="69"/>
        <v>3.3452915133667732E-4</v>
      </c>
      <c r="Q617" s="189">
        <f t="shared" si="70"/>
        <v>8.3608441414078198E-5</v>
      </c>
      <c r="R617" s="134">
        <f t="shared" si="71"/>
        <v>3.3452915133667732E-4</v>
      </c>
      <c r="S617" s="134" t="str">
        <f t="shared" si="72"/>
        <v/>
      </c>
      <c r="T617" s="134" t="str">
        <f t="shared" si="73"/>
        <v/>
      </c>
      <c r="U617" s="190"/>
      <c r="V617" s="191"/>
      <c r="W617" s="188"/>
      <c r="X617" s="188"/>
      <c r="Y617" s="174" t="str">
        <f t="shared" si="74"/>
        <v/>
      </c>
      <c r="Z617" s="174" t="str">
        <f t="shared" si="75"/>
        <v/>
      </c>
      <c r="AA617" s="137"/>
      <c r="AB617" s="185">
        <f t="shared" si="66"/>
        <v>0.39040000000000019</v>
      </c>
      <c r="AC617" s="139">
        <f t="shared" si="63"/>
        <v>0.99975713638492691</v>
      </c>
      <c r="AD617" s="138">
        <f t="shared" si="67"/>
        <v>1.3588789453677919E-5</v>
      </c>
      <c r="AE617" s="139" t="str">
        <f t="shared" si="64"/>
        <v/>
      </c>
      <c r="AF617" s="139" t="str">
        <f t="shared" si="65"/>
        <v/>
      </c>
      <c r="AG617" s="139"/>
    </row>
    <row r="618" spans="14:33" ht="20.100000000000001" customHeight="1" x14ac:dyDescent="0.25">
      <c r="N618" s="142">
        <v>60</v>
      </c>
      <c r="O618" s="134">
        <f t="shared" si="68"/>
        <v>-3.76</v>
      </c>
      <c r="P618" s="189">
        <f t="shared" si="69"/>
        <v>3.3960121248365478E-4</v>
      </c>
      <c r="Q618" s="189">
        <f t="shared" si="70"/>
        <v>8.4956678497997889E-5</v>
      </c>
      <c r="R618" s="134">
        <f t="shared" si="71"/>
        <v>3.3960121248365478E-4</v>
      </c>
      <c r="S618" s="134" t="str">
        <f t="shared" si="72"/>
        <v/>
      </c>
      <c r="T618" s="134" t="str">
        <f t="shared" si="73"/>
        <v/>
      </c>
      <c r="U618" s="190"/>
      <c r="V618" s="191"/>
      <c r="W618" s="188"/>
      <c r="X618" s="188"/>
      <c r="Y618" s="174" t="str">
        <f t="shared" si="74"/>
        <v/>
      </c>
      <c r="Z618" s="174" t="str">
        <f t="shared" si="75"/>
        <v/>
      </c>
      <c r="AA618" s="137"/>
      <c r="AB618" s="185">
        <f t="shared" si="66"/>
        <v>0.39680000000000021</v>
      </c>
      <c r="AC618" s="139">
        <f t="shared" si="63"/>
        <v>0.99974354759547324</v>
      </c>
      <c r="AD618" s="138">
        <f t="shared" si="67"/>
        <v>1.4102716873187759E-5</v>
      </c>
      <c r="AE618" s="139" t="str">
        <f t="shared" si="64"/>
        <v/>
      </c>
      <c r="AF618" s="139" t="str">
        <f t="shared" si="65"/>
        <v/>
      </c>
      <c r="AG618" s="139"/>
    </row>
    <row r="619" spans="14:33" ht="20.100000000000001" customHeight="1" x14ac:dyDescent="0.25">
      <c r="N619" s="142">
        <v>61</v>
      </c>
      <c r="O619" s="134">
        <f t="shared" si="68"/>
        <v>-3.7560000000000002</v>
      </c>
      <c r="P619" s="189">
        <f t="shared" si="69"/>
        <v>3.4474465920408354E-4</v>
      </c>
      <c r="Q619" s="189">
        <f t="shared" si="70"/>
        <v>8.632534629425576E-5</v>
      </c>
      <c r="R619" s="134">
        <f t="shared" si="71"/>
        <v>3.4474465920408354E-4</v>
      </c>
      <c r="S619" s="134" t="str">
        <f t="shared" si="72"/>
        <v/>
      </c>
      <c r="T619" s="134" t="str">
        <f t="shared" si="73"/>
        <v/>
      </c>
      <c r="U619" s="190"/>
      <c r="V619" s="191"/>
      <c r="W619" s="188"/>
      <c r="X619" s="188"/>
      <c r="Y619" s="174" t="str">
        <f t="shared" si="74"/>
        <v/>
      </c>
      <c r="Z619" s="174" t="str">
        <f t="shared" si="75"/>
        <v/>
      </c>
      <c r="AA619" s="137"/>
      <c r="AB619" s="185">
        <f t="shared" si="66"/>
        <v>0.40320000000000022</v>
      </c>
      <c r="AC619" s="139">
        <f t="shared" si="63"/>
        <v>0.99972944487860005</v>
      </c>
      <c r="AD619" s="138">
        <f t="shared" si="67"/>
        <v>1.4626716530519168E-5</v>
      </c>
      <c r="AE619" s="139" t="str">
        <f t="shared" si="64"/>
        <v/>
      </c>
      <c r="AF619" s="139" t="str">
        <f t="shared" si="65"/>
        <v/>
      </c>
      <c r="AG619" s="139"/>
    </row>
    <row r="620" spans="14:33" ht="20.100000000000001" customHeight="1" x14ac:dyDescent="0.25">
      <c r="N620" s="142">
        <v>62</v>
      </c>
      <c r="O620" s="134">
        <f t="shared" si="68"/>
        <v>-3.7519999999999998</v>
      </c>
      <c r="P620" s="189">
        <f t="shared" si="69"/>
        <v>3.4996040683627421E-4</v>
      </c>
      <c r="Q620" s="189">
        <f t="shared" si="70"/>
        <v>8.7714732172385743E-5</v>
      </c>
      <c r="R620" s="134">
        <f t="shared" si="71"/>
        <v>3.4996040683627421E-4</v>
      </c>
      <c r="S620" s="134" t="str">
        <f t="shared" si="72"/>
        <v/>
      </c>
      <c r="T620" s="134" t="str">
        <f t="shared" si="73"/>
        <v/>
      </c>
      <c r="U620" s="190"/>
      <c r="V620" s="191"/>
      <c r="W620" s="188"/>
      <c r="X620" s="188"/>
      <c r="Y620" s="174" t="str">
        <f t="shared" si="74"/>
        <v/>
      </c>
      <c r="Z620" s="174" t="str">
        <f t="shared" si="75"/>
        <v/>
      </c>
      <c r="AA620" s="137"/>
      <c r="AB620" s="185">
        <f t="shared" si="66"/>
        <v>0.40960000000000024</v>
      </c>
      <c r="AC620" s="139">
        <f t="shared" ref="AC620:AC683" si="76">_xlfn.CHISQ.DIST.RT(AB620,$AB$553)</f>
        <v>0.99971481816206953</v>
      </c>
      <c r="AD620" s="138">
        <f t="shared" si="67"/>
        <v>1.5160782896983527E-5</v>
      </c>
      <c r="AE620" s="139" t="str">
        <f t="shared" ref="AE620:AE683" si="77">IF(AC620&lt;($AA$556),AD620,"")</f>
        <v/>
      </c>
      <c r="AF620" s="139" t="str">
        <f t="shared" ref="AF620:AF683" si="78">IF(AC620&lt;$AA$563,AD620,"")</f>
        <v/>
      </c>
      <c r="AG620" s="139"/>
    </row>
    <row r="621" spans="14:33" ht="20.100000000000001" customHeight="1" x14ac:dyDescent="0.25">
      <c r="N621" s="142">
        <v>63</v>
      </c>
      <c r="O621" s="134">
        <f t="shared" si="68"/>
        <v>-3.7480000000000002</v>
      </c>
      <c r="P621" s="189">
        <f t="shared" si="69"/>
        <v>3.5524938107773336E-4</v>
      </c>
      <c r="Q621" s="189">
        <f t="shared" si="70"/>
        <v>8.9125127183960112E-5</v>
      </c>
      <c r="R621" s="134">
        <f t="shared" si="71"/>
        <v>3.5524938107773336E-4</v>
      </c>
      <c r="S621" s="134" t="str">
        <f t="shared" si="72"/>
        <v/>
      </c>
      <c r="T621" s="134" t="str">
        <f t="shared" si="73"/>
        <v/>
      </c>
      <c r="U621" s="190"/>
      <c r="V621" s="191"/>
      <c r="W621" s="188"/>
      <c r="X621" s="188"/>
      <c r="Y621" s="174" t="str">
        <f t="shared" si="74"/>
        <v/>
      </c>
      <c r="Z621" s="174" t="str">
        <f t="shared" si="75"/>
        <v/>
      </c>
      <c r="AA621" s="137"/>
      <c r="AB621" s="185">
        <f t="shared" ref="AB621:AB684" si="79">AB620+$AF$553</f>
        <v>0.41600000000000026</v>
      </c>
      <c r="AC621" s="139">
        <f t="shared" si="76"/>
        <v>0.99969965737917255</v>
      </c>
      <c r="AD621" s="138">
        <f t="shared" ref="AD621:AD684" si="80">AC621-AC622</f>
        <v>1.5704908990610278E-5</v>
      </c>
      <c r="AE621" s="139" t="str">
        <f t="shared" si="77"/>
        <v/>
      </c>
      <c r="AF621" s="139" t="str">
        <f t="shared" si="78"/>
        <v/>
      </c>
      <c r="AG621" s="139"/>
    </row>
    <row r="622" spans="14:33" ht="20.100000000000001" customHeight="1" x14ac:dyDescent="0.25">
      <c r="N622" s="142">
        <v>64</v>
      </c>
      <c r="O622" s="134">
        <f t="shared" ref="O622:O685" si="81">O$552+(N622*O$555)</f>
        <v>-3.7439999999999998</v>
      </c>
      <c r="P622" s="189">
        <f t="shared" ref="P622:P685" si="82">_xlfn.NORM.DIST(O622,O$549,O$550,0)</f>
        <v>3.6061251808220806E-4</v>
      </c>
      <c r="Q622" s="189">
        <f t="shared" ref="Q622:Q685" si="83">_xlfn.NORM.DIST(O622,O$549,O$550,1)</f>
        <v>9.0556826104222645E-5</v>
      </c>
      <c r="R622" s="134">
        <f t="shared" ref="R622:R685" si="84">IF(OR(Q622&lt;$S$554,Q622&gt;$S$555),P622,"")</f>
        <v>3.6061251808220806E-4</v>
      </c>
      <c r="S622" s="134" t="str">
        <f t="shared" ref="S622:S685" si="85">IF(AND(Q622&gt;$S$554,Q622&lt;$S$555),P622,"")</f>
        <v/>
      </c>
      <c r="T622" s="134" t="str">
        <f t="shared" ref="T622:T685" si="86">IF(P622=MAX(P$558:P$2558),P622,"")</f>
        <v/>
      </c>
      <c r="U622" s="190"/>
      <c r="V622" s="191"/>
      <c r="W622" s="188"/>
      <c r="X622" s="188"/>
      <c r="Y622" s="174" t="str">
        <f t="shared" si="74"/>
        <v/>
      </c>
      <c r="Z622" s="174" t="str">
        <f t="shared" si="75"/>
        <v/>
      </c>
      <c r="AA622" s="137"/>
      <c r="AB622" s="185">
        <f t="shared" si="79"/>
        <v>0.42240000000000028</v>
      </c>
      <c r="AC622" s="139">
        <f t="shared" si="76"/>
        <v>0.99968395247018194</v>
      </c>
      <c r="AD622" s="138">
        <f t="shared" si="80"/>
        <v>1.6259086416114954E-5</v>
      </c>
      <c r="AE622" s="139" t="str">
        <f t="shared" si="77"/>
        <v/>
      </c>
      <c r="AF622" s="139" t="str">
        <f t="shared" si="78"/>
        <v/>
      </c>
      <c r="AG622" s="139"/>
    </row>
    <row r="623" spans="14:33" ht="20.100000000000001" customHeight="1" x14ac:dyDescent="0.25">
      <c r="N623" s="142">
        <v>65</v>
      </c>
      <c r="O623" s="134">
        <f t="shared" si="81"/>
        <v>-3.74</v>
      </c>
      <c r="P623" s="189">
        <f t="shared" si="82"/>
        <v>3.6605076455733496E-4</v>
      </c>
      <c r="Q623" s="189">
        <f t="shared" si="83"/>
        <v>9.2010127474105404E-5</v>
      </c>
      <c r="R623" s="134">
        <f t="shared" si="84"/>
        <v>3.6605076455733496E-4</v>
      </c>
      <c r="S623" s="134" t="str">
        <f t="shared" si="85"/>
        <v/>
      </c>
      <c r="T623" s="134" t="str">
        <f t="shared" si="86"/>
        <v/>
      </c>
      <c r="U623" s="190"/>
      <c r="V623" s="191"/>
      <c r="W623" s="188"/>
      <c r="X623" s="188"/>
      <c r="Y623" s="174" t="str">
        <f t="shared" si="74"/>
        <v/>
      </c>
      <c r="Z623" s="174" t="str">
        <f t="shared" si="75"/>
        <v/>
      </c>
      <c r="AA623" s="137"/>
      <c r="AB623" s="185">
        <f t="shared" si="79"/>
        <v>0.42880000000000029</v>
      </c>
      <c r="AC623" s="139">
        <f t="shared" si="76"/>
        <v>0.99966769338376582</v>
      </c>
      <c r="AD623" s="138">
        <f t="shared" si="80"/>
        <v>1.6823305403979028E-5</v>
      </c>
      <c r="AE623" s="139" t="str">
        <f t="shared" si="77"/>
        <v/>
      </c>
      <c r="AF623" s="139" t="str">
        <f t="shared" si="78"/>
        <v/>
      </c>
      <c r="AG623" s="139"/>
    </row>
    <row r="624" spans="14:33" ht="20.100000000000001" customHeight="1" x14ac:dyDescent="0.25">
      <c r="N624" s="142">
        <v>66</v>
      </c>
      <c r="O624" s="134">
        <f t="shared" si="81"/>
        <v>-3.7359999999999998</v>
      </c>
      <c r="P624" s="189">
        <f t="shared" si="82"/>
        <v>3.7156507786293677E-4</v>
      </c>
      <c r="Q624" s="189">
        <f t="shared" si="83"/>
        <v>9.3485333642644047E-5</v>
      </c>
      <c r="R624" s="134">
        <f t="shared" si="84"/>
        <v>3.7156507786293677E-4</v>
      </c>
      <c r="S624" s="134" t="str">
        <f t="shared" si="85"/>
        <v/>
      </c>
      <c r="T624" s="134" t="str">
        <f t="shared" si="86"/>
        <v/>
      </c>
      <c r="U624" s="190"/>
      <c r="V624" s="191"/>
      <c r="W624" s="188"/>
      <c r="X624" s="188"/>
      <c r="Y624" s="174" t="str">
        <f t="shared" si="74"/>
        <v/>
      </c>
      <c r="Z624" s="174" t="str">
        <f t="shared" si="75"/>
        <v/>
      </c>
      <c r="AA624" s="137"/>
      <c r="AB624" s="185">
        <f t="shared" si="79"/>
        <v>0.43520000000000031</v>
      </c>
      <c r="AC624" s="139">
        <f t="shared" si="76"/>
        <v>0.99965087007836184</v>
      </c>
      <c r="AD624" s="138">
        <f t="shared" si="80"/>
        <v>1.7397554845755003E-5</v>
      </c>
      <c r="AE624" s="139" t="str">
        <f t="shared" si="77"/>
        <v/>
      </c>
      <c r="AF624" s="139" t="str">
        <f t="shared" si="78"/>
        <v/>
      </c>
      <c r="AG624" s="139"/>
    </row>
    <row r="625" spans="14:33" ht="20.100000000000001" customHeight="1" x14ac:dyDescent="0.25">
      <c r="N625" s="142">
        <v>67</v>
      </c>
      <c r="O625" s="134">
        <f t="shared" si="81"/>
        <v>-3.7320000000000002</v>
      </c>
      <c r="P625" s="189">
        <f t="shared" si="82"/>
        <v>3.7715642610991967E-4</v>
      </c>
      <c r="Q625" s="189">
        <f t="shared" si="83"/>
        <v>9.4982750809781608E-5</v>
      </c>
      <c r="R625" s="134">
        <f t="shared" si="84"/>
        <v>3.7715642610991967E-4</v>
      </c>
      <c r="S625" s="134" t="str">
        <f t="shared" si="85"/>
        <v/>
      </c>
      <c r="T625" s="134" t="str">
        <f t="shared" si="86"/>
        <v/>
      </c>
      <c r="U625" s="190"/>
      <c r="V625" s="191"/>
      <c r="W625" s="188"/>
      <c r="X625" s="188"/>
      <c r="Y625" s="174" t="str">
        <f t="shared" si="74"/>
        <v/>
      </c>
      <c r="Z625" s="174" t="str">
        <f t="shared" si="75"/>
        <v/>
      </c>
      <c r="AA625" s="137"/>
      <c r="AB625" s="185">
        <f t="shared" si="79"/>
        <v>0.44160000000000033</v>
      </c>
      <c r="AC625" s="139">
        <f t="shared" si="76"/>
        <v>0.99963347252351609</v>
      </c>
      <c r="AD625" s="138">
        <f t="shared" si="80"/>
        <v>1.7981822331925024E-5</v>
      </c>
      <c r="AE625" s="139" t="str">
        <f t="shared" si="77"/>
        <v/>
      </c>
      <c r="AF625" s="139" t="str">
        <f t="shared" si="78"/>
        <v/>
      </c>
      <c r="AG625" s="139"/>
    </row>
    <row r="626" spans="14:33" ht="20.100000000000001" customHeight="1" x14ac:dyDescent="0.25">
      <c r="N626" s="142">
        <v>68</v>
      </c>
      <c r="O626" s="134">
        <f t="shared" si="81"/>
        <v>-3.7279999999999998</v>
      </c>
      <c r="P626" s="189">
        <f t="shared" si="82"/>
        <v>3.8282578825981722E-4</v>
      </c>
      <c r="Q626" s="189">
        <f t="shared" si="83"/>
        <v>9.6502689069574056E-5</v>
      </c>
      <c r="R626" s="134">
        <f t="shared" si="84"/>
        <v>3.8282578825981722E-4</v>
      </c>
      <c r="S626" s="134" t="str">
        <f t="shared" si="85"/>
        <v/>
      </c>
      <c r="T626" s="134" t="str">
        <f t="shared" si="86"/>
        <v/>
      </c>
      <c r="U626" s="190"/>
      <c r="V626" s="191"/>
      <c r="W626" s="188"/>
      <c r="X626" s="188"/>
      <c r="Y626" s="174" t="str">
        <f t="shared" si="74"/>
        <v/>
      </c>
      <c r="Z626" s="174" t="str">
        <f t="shared" si="75"/>
        <v/>
      </c>
      <c r="AA626" s="137"/>
      <c r="AB626" s="185">
        <f t="shared" si="79"/>
        <v>0.44800000000000034</v>
      </c>
      <c r="AC626" s="139">
        <f t="shared" si="76"/>
        <v>0.99961549070118416</v>
      </c>
      <c r="AD626" s="138">
        <f t="shared" si="80"/>
        <v>1.8576094185318581E-5</v>
      </c>
      <c r="AE626" s="139" t="str">
        <f t="shared" si="77"/>
        <v/>
      </c>
      <c r="AF626" s="139" t="str">
        <f t="shared" si="78"/>
        <v/>
      </c>
      <c r="AG626" s="139"/>
    </row>
    <row r="627" spans="14:33" ht="20.100000000000001" customHeight="1" x14ac:dyDescent="0.25">
      <c r="N627" s="142">
        <v>69</v>
      </c>
      <c r="O627" s="134">
        <f t="shared" si="81"/>
        <v>-3.7240000000000002</v>
      </c>
      <c r="P627" s="189">
        <f t="shared" si="82"/>
        <v>3.8857415422493793E-4</v>
      </c>
      <c r="Q627" s="189">
        <f t="shared" si="83"/>
        <v>9.8045462453789402E-5</v>
      </c>
      <c r="R627" s="134">
        <f t="shared" si="84"/>
        <v>3.8857415422493793E-4</v>
      </c>
      <c r="S627" s="134" t="str">
        <f t="shared" si="85"/>
        <v/>
      </c>
      <c r="T627" s="134" t="str">
        <f t="shared" si="86"/>
        <v/>
      </c>
      <c r="U627" s="190"/>
      <c r="V627" s="191"/>
      <c r="W627" s="188"/>
      <c r="X627" s="188"/>
      <c r="Y627" s="174" t="str">
        <f t="shared" si="74"/>
        <v/>
      </c>
      <c r="Z627" s="174" t="str">
        <f t="shared" si="75"/>
        <v/>
      </c>
      <c r="AA627" s="137"/>
      <c r="AB627" s="185">
        <f t="shared" si="79"/>
        <v>0.45440000000000036</v>
      </c>
      <c r="AC627" s="139">
        <f t="shared" si="76"/>
        <v>0.99959691460699884</v>
      </c>
      <c r="AD627" s="138">
        <f t="shared" si="80"/>
        <v>1.9180355495529433E-5</v>
      </c>
      <c r="AE627" s="139" t="str">
        <f t="shared" si="77"/>
        <v/>
      </c>
      <c r="AF627" s="139" t="str">
        <f t="shared" si="78"/>
        <v/>
      </c>
      <c r="AG627" s="139"/>
    </row>
    <row r="628" spans="14:33" ht="20.100000000000001" customHeight="1" x14ac:dyDescent="0.25">
      <c r="N628" s="142">
        <v>70</v>
      </c>
      <c r="O628" s="134">
        <f t="shared" si="81"/>
        <v>-3.7199999999999998</v>
      </c>
      <c r="P628" s="189">
        <f t="shared" si="82"/>
        <v>3.9440252496915693E-4</v>
      </c>
      <c r="Q628" s="189">
        <f t="shared" si="83"/>
        <v>9.9611388975916695E-5</v>
      </c>
      <c r="R628" s="134">
        <f t="shared" si="84"/>
        <v>3.9440252496915693E-4</v>
      </c>
      <c r="S628" s="134" t="str">
        <f t="shared" si="85"/>
        <v/>
      </c>
      <c r="T628" s="134" t="str">
        <f t="shared" si="86"/>
        <v/>
      </c>
      <c r="U628" s="190"/>
      <c r="V628" s="191"/>
      <c r="W628" s="188"/>
      <c r="X628" s="188"/>
      <c r="Y628" s="174" t="str">
        <f t="shared" si="74"/>
        <v/>
      </c>
      <c r="Z628" s="174" t="str">
        <f t="shared" si="75"/>
        <v/>
      </c>
      <c r="AA628" s="137"/>
      <c r="AB628" s="185">
        <f t="shared" si="79"/>
        <v>0.46080000000000038</v>
      </c>
      <c r="AC628" s="139">
        <f t="shared" si="76"/>
        <v>0.99957773425150331</v>
      </c>
      <c r="AD628" s="138">
        <f t="shared" si="80"/>
        <v>1.979459015122309E-5</v>
      </c>
      <c r="AE628" s="139" t="str">
        <f t="shared" si="77"/>
        <v/>
      </c>
      <c r="AF628" s="139" t="str">
        <f t="shared" si="78"/>
        <v/>
      </c>
      <c r="AG628" s="139"/>
    </row>
    <row r="629" spans="14:33" ht="20.100000000000001" customHeight="1" x14ac:dyDescent="0.25">
      <c r="N629" s="142">
        <v>71</v>
      </c>
      <c r="O629" s="134">
        <f t="shared" si="81"/>
        <v>-3.7160000000000002</v>
      </c>
      <c r="P629" s="189">
        <f t="shared" si="82"/>
        <v>4.0031191260930891E-4</v>
      </c>
      <c r="Q629" s="189">
        <f t="shared" si="83"/>
        <v>1.0120079067557047E-4</v>
      </c>
      <c r="R629" s="134">
        <f t="shared" si="84"/>
        <v>4.0031191260930891E-4</v>
      </c>
      <c r="S629" s="134" t="str">
        <f t="shared" si="85"/>
        <v/>
      </c>
      <c r="T629" s="134" t="str">
        <f t="shared" si="86"/>
        <v/>
      </c>
      <c r="U629" s="190"/>
      <c r="V629" s="191"/>
      <c r="W629" s="188"/>
      <c r="X629" s="188"/>
      <c r="Y629" s="174" t="str">
        <f t="shared" si="74"/>
        <v/>
      </c>
      <c r="Z629" s="174" t="str">
        <f t="shared" si="75"/>
        <v/>
      </c>
      <c r="AA629" s="137"/>
      <c r="AB629" s="185">
        <f t="shared" si="79"/>
        <v>0.46720000000000039</v>
      </c>
      <c r="AC629" s="139">
        <f t="shared" si="76"/>
        <v>0.99955793966135209</v>
      </c>
      <c r="AD629" s="138">
        <f t="shared" si="80"/>
        <v>2.0418780872111242E-5</v>
      </c>
      <c r="AE629" s="139" t="str">
        <f t="shared" si="77"/>
        <v/>
      </c>
      <c r="AF629" s="139" t="str">
        <f t="shared" si="78"/>
        <v/>
      </c>
      <c r="AG629" s="139"/>
    </row>
    <row r="630" spans="14:33" ht="20.100000000000001" customHeight="1" x14ac:dyDescent="0.25">
      <c r="N630" s="142">
        <v>72</v>
      </c>
      <c r="O630" s="134">
        <f t="shared" si="81"/>
        <v>-3.7119999999999997</v>
      </c>
      <c r="P630" s="189">
        <f t="shared" si="82"/>
        <v>4.063033405172264E-4</v>
      </c>
      <c r="Q630" s="189">
        <f t="shared" si="83"/>
        <v>1.0281399366330991E-4</v>
      </c>
      <c r="R630" s="134">
        <f t="shared" si="84"/>
        <v>4.063033405172264E-4</v>
      </c>
      <c r="S630" s="134" t="str">
        <f t="shared" si="85"/>
        <v/>
      </c>
      <c r="T630" s="134" t="str">
        <f t="shared" si="86"/>
        <v/>
      </c>
      <c r="U630" s="190"/>
      <c r="V630" s="191"/>
      <c r="W630" s="188"/>
      <c r="X630" s="188"/>
      <c r="Y630" s="174" t="str">
        <f t="shared" si="74"/>
        <v/>
      </c>
      <c r="Z630" s="174" t="str">
        <f t="shared" si="75"/>
        <v/>
      </c>
      <c r="AA630" s="137"/>
      <c r="AB630" s="185">
        <f t="shared" si="79"/>
        <v>0.47360000000000041</v>
      </c>
      <c r="AC630" s="139">
        <f t="shared" si="76"/>
        <v>0.99953752088047998</v>
      </c>
      <c r="AD630" s="138">
        <f t="shared" si="80"/>
        <v>2.1052909239926976E-5</v>
      </c>
      <c r="AE630" s="139" t="str">
        <f t="shared" si="77"/>
        <v/>
      </c>
      <c r="AF630" s="139" t="str">
        <f t="shared" si="78"/>
        <v/>
      </c>
      <c r="AG630" s="139"/>
    </row>
    <row r="631" spans="14:33" ht="20.100000000000001" customHeight="1" x14ac:dyDescent="0.25">
      <c r="N631" s="142">
        <v>73</v>
      </c>
      <c r="O631" s="134">
        <f t="shared" si="81"/>
        <v>-3.7080000000000002</v>
      </c>
      <c r="P631" s="189">
        <f t="shared" si="82"/>
        <v>4.1237784342237931E-4</v>
      </c>
      <c r="Q631" s="189">
        <f t="shared" si="83"/>
        <v>1.0445132816586179E-4</v>
      </c>
      <c r="R631" s="134">
        <f t="shared" si="84"/>
        <v>4.1237784342237931E-4</v>
      </c>
      <c r="S631" s="134" t="str">
        <f t="shared" si="85"/>
        <v/>
      </c>
      <c r="T631" s="134" t="str">
        <f t="shared" si="86"/>
        <v/>
      </c>
      <c r="U631" s="190"/>
      <c r="V631" s="191"/>
      <c r="W631" s="188"/>
      <c r="X631" s="188"/>
      <c r="Y631" s="174" t="str">
        <f t="shared" si="74"/>
        <v/>
      </c>
      <c r="Z631" s="174" t="str">
        <f t="shared" si="75"/>
        <v/>
      </c>
      <c r="AA631" s="137"/>
      <c r="AB631" s="185">
        <f t="shared" si="79"/>
        <v>0.48000000000000043</v>
      </c>
      <c r="AC631" s="139">
        <f t="shared" si="76"/>
        <v>0.99951646797124005</v>
      </c>
      <c r="AD631" s="138">
        <f t="shared" si="80"/>
        <v>2.1696955727623646E-5</v>
      </c>
      <c r="AE631" s="139" t="str">
        <f t="shared" si="77"/>
        <v/>
      </c>
      <c r="AF631" s="139" t="str">
        <f t="shared" si="78"/>
        <v/>
      </c>
      <c r="AG631" s="139"/>
    </row>
    <row r="632" spans="14:33" ht="20.100000000000001" customHeight="1" x14ac:dyDescent="0.25">
      <c r="N632" s="142">
        <v>74</v>
      </c>
      <c r="O632" s="134">
        <f t="shared" si="81"/>
        <v>-3.7040000000000002</v>
      </c>
      <c r="P632" s="189">
        <f t="shared" si="82"/>
        <v>4.1853646751515675E-4</v>
      </c>
      <c r="Q632" s="189">
        <f t="shared" si="83"/>
        <v>1.0611312857175843E-4</v>
      </c>
      <c r="R632" s="134">
        <f t="shared" si="84"/>
        <v>4.1853646751515675E-4</v>
      </c>
      <c r="S632" s="134" t="str">
        <f t="shared" si="85"/>
        <v/>
      </c>
      <c r="T632" s="134" t="str">
        <f t="shared" si="86"/>
        <v/>
      </c>
      <c r="U632" s="190"/>
      <c r="V632" s="191"/>
      <c r="W632" s="188"/>
      <c r="X632" s="188"/>
      <c r="Y632" s="174" t="str">
        <f t="shared" ref="Y632:Y695" si="87">IF($X632&gt;(Y$555),$W632,"")</f>
        <v/>
      </c>
      <c r="Z632" s="174" t="str">
        <f t="shared" ref="Z632:Z695" si="88">IF($X632&gt;(AA$557),$W632,"")</f>
        <v/>
      </c>
      <c r="AA632" s="137"/>
      <c r="AB632" s="185">
        <f t="shared" si="79"/>
        <v>0.48640000000000044</v>
      </c>
      <c r="AC632" s="139">
        <f t="shared" si="76"/>
        <v>0.99949477101551243</v>
      </c>
      <c r="AD632" s="138">
        <f t="shared" si="80"/>
        <v>2.235089972923987E-5</v>
      </c>
      <c r="AE632" s="139" t="str">
        <f t="shared" si="77"/>
        <v/>
      </c>
      <c r="AF632" s="139" t="str">
        <f t="shared" si="78"/>
        <v/>
      </c>
      <c r="AG632" s="139"/>
    </row>
    <row r="633" spans="14:33" ht="20.100000000000001" customHeight="1" x14ac:dyDescent="0.25">
      <c r="N633" s="142">
        <v>75</v>
      </c>
      <c r="O633" s="134">
        <f t="shared" si="81"/>
        <v>-3.7</v>
      </c>
      <c r="P633" s="189">
        <f t="shared" si="82"/>
        <v>4.2478027055075143E-4</v>
      </c>
      <c r="Q633" s="189">
        <f t="shared" si="83"/>
        <v>1.0779973347738824E-4</v>
      </c>
      <c r="R633" s="134">
        <f t="shared" si="84"/>
        <v>4.2478027055075143E-4</v>
      </c>
      <c r="S633" s="134" t="str">
        <f t="shared" si="85"/>
        <v/>
      </c>
      <c r="T633" s="134" t="str">
        <f t="shared" si="86"/>
        <v/>
      </c>
      <c r="U633" s="190"/>
      <c r="V633" s="191"/>
      <c r="W633" s="188"/>
      <c r="X633" s="188"/>
      <c r="Y633" s="174" t="str">
        <f t="shared" si="87"/>
        <v/>
      </c>
      <c r="Z633" s="174" t="str">
        <f t="shared" si="88"/>
        <v/>
      </c>
      <c r="AA633" s="137"/>
      <c r="AB633" s="185">
        <f t="shared" si="79"/>
        <v>0.49280000000000046</v>
      </c>
      <c r="AC633" s="139">
        <f t="shared" si="76"/>
        <v>0.99947242011578319</v>
      </c>
      <c r="AD633" s="138">
        <f t="shared" si="80"/>
        <v>2.3014719587655108E-5</v>
      </c>
      <c r="AE633" s="139" t="str">
        <f t="shared" si="77"/>
        <v/>
      </c>
      <c r="AF633" s="139" t="str">
        <f t="shared" si="78"/>
        <v/>
      </c>
      <c r="AG633" s="139"/>
    </row>
    <row r="634" spans="14:33" ht="20.100000000000001" customHeight="1" x14ac:dyDescent="0.25">
      <c r="N634" s="142">
        <v>76</v>
      </c>
      <c r="O634" s="134">
        <f t="shared" si="81"/>
        <v>-3.6960000000000002</v>
      </c>
      <c r="P634" s="189">
        <f t="shared" si="82"/>
        <v>4.3111032195367602E-4</v>
      </c>
      <c r="Q634" s="189">
        <f t="shared" si="83"/>
        <v>1.0951148573346407E-4</v>
      </c>
      <c r="R634" s="134">
        <f t="shared" si="84"/>
        <v>4.3111032195367602E-4</v>
      </c>
      <c r="S634" s="134" t="str">
        <f t="shared" si="85"/>
        <v/>
      </c>
      <c r="T634" s="134" t="str">
        <f t="shared" si="86"/>
        <v/>
      </c>
      <c r="U634" s="190"/>
      <c r="V634" s="191"/>
      <c r="W634" s="188"/>
      <c r="X634" s="188"/>
      <c r="Y634" s="174" t="str">
        <f t="shared" si="87"/>
        <v/>
      </c>
      <c r="Z634" s="174" t="str">
        <f t="shared" si="88"/>
        <v/>
      </c>
      <c r="AA634" s="137"/>
      <c r="AB634" s="185">
        <f t="shared" si="79"/>
        <v>0.49920000000000048</v>
      </c>
      <c r="AC634" s="139">
        <f t="shared" si="76"/>
        <v>0.99944940539619553</v>
      </c>
      <c r="AD634" s="138">
        <f t="shared" si="80"/>
        <v>2.3688392622345233E-5</v>
      </c>
      <c r="AE634" s="139" t="str">
        <f t="shared" si="77"/>
        <v/>
      </c>
      <c r="AF634" s="139" t="str">
        <f t="shared" si="78"/>
        <v/>
      </c>
      <c r="AG634" s="139"/>
    </row>
    <row r="635" spans="14:33" ht="20.100000000000001" customHeight="1" x14ac:dyDescent="0.25">
      <c r="N635" s="142">
        <v>77</v>
      </c>
      <c r="O635" s="134">
        <f t="shared" si="81"/>
        <v>-3.6920000000000002</v>
      </c>
      <c r="P635" s="189">
        <f t="shared" si="82"/>
        <v>4.3752770292289616E-4</v>
      </c>
      <c r="Q635" s="189">
        <f t="shared" si="83"/>
        <v>1.1124873249191127E-4</v>
      </c>
      <c r="R635" s="134">
        <f t="shared" si="84"/>
        <v>4.3752770292289616E-4</v>
      </c>
      <c r="S635" s="134" t="str">
        <f t="shared" si="85"/>
        <v/>
      </c>
      <c r="T635" s="134" t="str">
        <f t="shared" si="86"/>
        <v/>
      </c>
      <c r="U635" s="190"/>
      <c r="V635" s="191"/>
      <c r="W635" s="188"/>
      <c r="X635" s="188"/>
      <c r="Y635" s="174" t="str">
        <f t="shared" si="87"/>
        <v/>
      </c>
      <c r="Z635" s="174" t="str">
        <f t="shared" si="88"/>
        <v/>
      </c>
      <c r="AA635" s="137"/>
      <c r="AB635" s="185">
        <f t="shared" si="79"/>
        <v>0.50560000000000049</v>
      </c>
      <c r="AC635" s="139">
        <f t="shared" si="76"/>
        <v>0.99942571700357319</v>
      </c>
      <c r="AD635" s="138">
        <f t="shared" si="80"/>
        <v>2.4371895155472778E-5</v>
      </c>
      <c r="AE635" s="139" t="str">
        <f t="shared" si="77"/>
        <v/>
      </c>
      <c r="AF635" s="139" t="str">
        <f t="shared" si="78"/>
        <v/>
      </c>
      <c r="AG635" s="139"/>
    </row>
    <row r="636" spans="14:33" ht="20.100000000000001" customHeight="1" x14ac:dyDescent="0.25">
      <c r="N636" s="142">
        <v>78</v>
      </c>
      <c r="O636" s="134">
        <f t="shared" si="81"/>
        <v>-3.6880000000000002</v>
      </c>
      <c r="P636" s="189">
        <f t="shared" si="82"/>
        <v>4.4403350653757977E-4</v>
      </c>
      <c r="Q636" s="189">
        <f t="shared" si="83"/>
        <v>1.1301182525317528E-4</v>
      </c>
      <c r="R636" s="134">
        <f t="shared" si="84"/>
        <v>4.4403350653757977E-4</v>
      </c>
      <c r="S636" s="134" t="str">
        <f t="shared" si="85"/>
        <v/>
      </c>
      <c r="T636" s="134" t="str">
        <f t="shared" si="86"/>
        <v/>
      </c>
      <c r="U636" s="190"/>
      <c r="V636" s="191"/>
      <c r="W636" s="188"/>
      <c r="X636" s="188"/>
      <c r="Y636" s="174" t="str">
        <f t="shared" si="87"/>
        <v/>
      </c>
      <c r="Z636" s="174" t="str">
        <f t="shared" si="88"/>
        <v/>
      </c>
      <c r="AA636" s="137"/>
      <c r="AB636" s="185">
        <f t="shared" si="79"/>
        <v>0.51200000000000045</v>
      </c>
      <c r="AC636" s="139">
        <f t="shared" si="76"/>
        <v>0.99940134510841772</v>
      </c>
      <c r="AD636" s="138">
        <f t="shared" si="80"/>
        <v>2.5065202538754328E-5</v>
      </c>
      <c r="AE636" s="139" t="str">
        <f t="shared" si="77"/>
        <v/>
      </c>
      <c r="AF636" s="139" t="str">
        <f t="shared" si="78"/>
        <v/>
      </c>
      <c r="AG636" s="139"/>
    </row>
    <row r="637" spans="14:33" ht="20.100000000000001" customHeight="1" x14ac:dyDescent="0.25">
      <c r="N637" s="142">
        <v>79</v>
      </c>
      <c r="O637" s="134">
        <f t="shared" si="81"/>
        <v>-3.6840000000000002</v>
      </c>
      <c r="P637" s="189">
        <f t="shared" si="82"/>
        <v>4.5062883786346764E-4</v>
      </c>
      <c r="Q637" s="189">
        <f t="shared" si="83"/>
        <v>1.1480111991395613E-4</v>
      </c>
      <c r="R637" s="134">
        <f t="shared" si="84"/>
        <v>4.5062883786346764E-4</v>
      </c>
      <c r="S637" s="134" t="str">
        <f t="shared" si="85"/>
        <v/>
      </c>
      <c r="T637" s="134" t="str">
        <f t="shared" si="86"/>
        <v/>
      </c>
      <c r="U637" s="190"/>
      <c r="V637" s="191"/>
      <c r="W637" s="188"/>
      <c r="X637" s="188"/>
      <c r="Y637" s="174" t="str">
        <f t="shared" si="87"/>
        <v/>
      </c>
      <c r="Z637" s="174" t="str">
        <f t="shared" si="88"/>
        <v/>
      </c>
      <c r="AA637" s="137"/>
      <c r="AB637" s="185">
        <f t="shared" si="79"/>
        <v>0.51840000000000042</v>
      </c>
      <c r="AC637" s="139">
        <f t="shared" si="76"/>
        <v>0.99937627990587896</v>
      </c>
      <c r="AD637" s="138">
        <f t="shared" si="80"/>
        <v>2.5768289178218495E-5</v>
      </c>
      <c r="AE637" s="139" t="str">
        <f t="shared" si="77"/>
        <v/>
      </c>
      <c r="AF637" s="139" t="str">
        <f t="shared" si="78"/>
        <v/>
      </c>
      <c r="AG637" s="139"/>
    </row>
    <row r="638" spans="14:33" ht="20.100000000000001" customHeight="1" x14ac:dyDescent="0.25">
      <c r="N638" s="142">
        <v>80</v>
      </c>
      <c r="O638" s="134">
        <f t="shared" si="81"/>
        <v>-3.68</v>
      </c>
      <c r="P638" s="189">
        <f t="shared" si="82"/>
        <v>4.5731481405985675E-4</v>
      </c>
      <c r="Q638" s="189">
        <f t="shared" si="83"/>
        <v>1.1661697681536817E-4</v>
      </c>
      <c r="R638" s="134">
        <f t="shared" si="84"/>
        <v>4.5731481405985675E-4</v>
      </c>
      <c r="S638" s="134" t="str">
        <f t="shared" si="85"/>
        <v/>
      </c>
      <c r="T638" s="134" t="str">
        <f t="shared" si="86"/>
        <v/>
      </c>
      <c r="U638" s="190"/>
      <c r="V638" s="191"/>
      <c r="W638" s="188"/>
      <c r="X638" s="188"/>
      <c r="Y638" s="174" t="str">
        <f t="shared" si="87"/>
        <v/>
      </c>
      <c r="Z638" s="174" t="str">
        <f t="shared" si="88"/>
        <v/>
      </c>
      <c r="AA638" s="137"/>
      <c r="AB638" s="185">
        <f t="shared" si="79"/>
        <v>0.52480000000000038</v>
      </c>
      <c r="AC638" s="139">
        <f t="shared" si="76"/>
        <v>0.99935051161670074</v>
      </c>
      <c r="AD638" s="138">
        <f t="shared" si="80"/>
        <v>2.648112855774265E-5</v>
      </c>
      <c r="AE638" s="139" t="str">
        <f t="shared" si="77"/>
        <v/>
      </c>
      <c r="AF638" s="139" t="str">
        <f t="shared" si="78"/>
        <v/>
      </c>
      <c r="AG638" s="139"/>
    </row>
    <row r="639" spans="14:33" ht="20.100000000000001" customHeight="1" x14ac:dyDescent="0.25">
      <c r="N639" s="142">
        <v>81</v>
      </c>
      <c r="O639" s="134">
        <f t="shared" si="81"/>
        <v>-3.6760000000000002</v>
      </c>
      <c r="P639" s="189">
        <f t="shared" si="82"/>
        <v>4.6409256448720165E-4</v>
      </c>
      <c r="Q639" s="189">
        <f t="shared" si="83"/>
        <v>1.1845976079152891E-4</v>
      </c>
      <c r="R639" s="134">
        <f t="shared" si="84"/>
        <v>4.6409256448720165E-4</v>
      </c>
      <c r="S639" s="134" t="str">
        <f t="shared" si="85"/>
        <v/>
      </c>
      <c r="T639" s="134" t="str">
        <f t="shared" si="86"/>
        <v/>
      </c>
      <c r="U639" s="190"/>
      <c r="V639" s="191"/>
      <c r="W639" s="188"/>
      <c r="X639" s="188"/>
      <c r="Y639" s="174" t="str">
        <f t="shared" si="87"/>
        <v/>
      </c>
      <c r="Z639" s="174" t="str">
        <f t="shared" si="88"/>
        <v/>
      </c>
      <c r="AA639" s="137"/>
      <c r="AB639" s="185">
        <f t="shared" si="79"/>
        <v>0.53120000000000034</v>
      </c>
      <c r="AC639" s="139">
        <f t="shared" si="76"/>
        <v>0.999324030488143</v>
      </c>
      <c r="AD639" s="138">
        <f t="shared" si="80"/>
        <v>2.7203693266031337E-5</v>
      </c>
      <c r="AE639" s="139" t="str">
        <f t="shared" si="77"/>
        <v/>
      </c>
      <c r="AF639" s="139" t="str">
        <f t="shared" si="78"/>
        <v/>
      </c>
      <c r="AG639" s="139"/>
    </row>
    <row r="640" spans="14:33" ht="20.100000000000001" customHeight="1" x14ac:dyDescent="0.25">
      <c r="N640" s="142">
        <v>82</v>
      </c>
      <c r="O640" s="134">
        <f t="shared" si="81"/>
        <v>-3.6720000000000002</v>
      </c>
      <c r="P640" s="189">
        <f t="shared" si="82"/>
        <v>4.7096323081532949E-4</v>
      </c>
      <c r="Q640" s="189">
        <f t="shared" si="83"/>
        <v>1.2032984121858141E-4</v>
      </c>
      <c r="R640" s="134">
        <f t="shared" si="84"/>
        <v>4.7096323081532949E-4</v>
      </c>
      <c r="S640" s="134" t="str">
        <f t="shared" si="85"/>
        <v/>
      </c>
      <c r="T640" s="134" t="str">
        <f t="shared" si="86"/>
        <v/>
      </c>
      <c r="U640" s="190"/>
      <c r="V640" s="191"/>
      <c r="W640" s="188"/>
      <c r="X640" s="188"/>
      <c r="Y640" s="174" t="str">
        <f t="shared" si="87"/>
        <v/>
      </c>
      <c r="Z640" s="174" t="str">
        <f t="shared" si="88"/>
        <v/>
      </c>
      <c r="AA640" s="137"/>
      <c r="AB640" s="185">
        <f t="shared" si="79"/>
        <v>0.5376000000000003</v>
      </c>
      <c r="AC640" s="139">
        <f t="shared" si="76"/>
        <v>0.99929682679487697</v>
      </c>
      <c r="AD640" s="138">
        <f t="shared" si="80"/>
        <v>2.7935955015712111E-5</v>
      </c>
      <c r="AE640" s="139" t="str">
        <f t="shared" si="77"/>
        <v/>
      </c>
      <c r="AF640" s="139" t="str">
        <f t="shared" si="78"/>
        <v/>
      </c>
      <c r="AG640" s="139"/>
    </row>
    <row r="641" spans="14:33" ht="20.100000000000001" customHeight="1" x14ac:dyDescent="0.25">
      <c r="N641" s="142">
        <v>83</v>
      </c>
      <c r="O641" s="134">
        <f t="shared" si="81"/>
        <v>-3.6680000000000001</v>
      </c>
      <c r="P641" s="189">
        <f t="shared" si="82"/>
        <v>4.7792796713226453E-4</v>
      </c>
      <c r="Q641" s="189">
        <f t="shared" si="83"/>
        <v>1.2222759206414677E-4</v>
      </c>
      <c r="R641" s="134">
        <f t="shared" si="84"/>
        <v>4.7792796713226453E-4</v>
      </c>
      <c r="S641" s="134" t="str">
        <f t="shared" si="85"/>
        <v/>
      </c>
      <c r="T641" s="134" t="str">
        <f t="shared" si="86"/>
        <v/>
      </c>
      <c r="U641" s="190"/>
      <c r="V641" s="191"/>
      <c r="W641" s="188"/>
      <c r="X641" s="188"/>
      <c r="Y641" s="174" t="str">
        <f t="shared" si="87"/>
        <v/>
      </c>
      <c r="Z641" s="174" t="str">
        <f t="shared" si="88"/>
        <v/>
      </c>
      <c r="AA641" s="137"/>
      <c r="AB641" s="185">
        <f t="shared" si="79"/>
        <v>0.54400000000000026</v>
      </c>
      <c r="AC641" s="139">
        <f t="shared" si="76"/>
        <v>0.99926889083986126</v>
      </c>
      <c r="AD641" s="138">
        <f t="shared" si="80"/>
        <v>2.8677884670091913E-5</v>
      </c>
      <c r="AE641" s="139" t="str">
        <f t="shared" si="77"/>
        <v/>
      </c>
      <c r="AF641" s="139" t="str">
        <f t="shared" si="78"/>
        <v/>
      </c>
      <c r="AG641" s="139"/>
    </row>
    <row r="642" spans="14:33" ht="20.100000000000001" customHeight="1" x14ac:dyDescent="0.25">
      <c r="N642" s="142">
        <v>84</v>
      </c>
      <c r="O642" s="134">
        <f t="shared" si="81"/>
        <v>-3.6640000000000001</v>
      </c>
      <c r="P642" s="189">
        <f t="shared" si="82"/>
        <v>4.8498794005367031E-4</v>
      </c>
      <c r="Q642" s="189">
        <f t="shared" si="83"/>
        <v>1.2415339193721725E-4</v>
      </c>
      <c r="R642" s="134">
        <f t="shared" si="84"/>
        <v>4.8498794005367031E-4</v>
      </c>
      <c r="S642" s="134" t="str">
        <f t="shared" si="85"/>
        <v/>
      </c>
      <c r="T642" s="134" t="str">
        <f t="shared" si="86"/>
        <v/>
      </c>
      <c r="U642" s="190"/>
      <c r="V642" s="191"/>
      <c r="W642" s="188"/>
      <c r="X642" s="188"/>
      <c r="Y642" s="174" t="str">
        <f t="shared" si="87"/>
        <v/>
      </c>
      <c r="Z642" s="174" t="str">
        <f t="shared" si="88"/>
        <v/>
      </c>
      <c r="AA642" s="137"/>
      <c r="AB642" s="185">
        <f t="shared" si="79"/>
        <v>0.55040000000000022</v>
      </c>
      <c r="AC642" s="139">
        <f t="shared" si="76"/>
        <v>0.99924021295519116</v>
      </c>
      <c r="AD642" s="138">
        <f t="shared" si="80"/>
        <v>2.9429452262252909E-5</v>
      </c>
      <c r="AE642" s="139" t="str">
        <f t="shared" si="77"/>
        <v/>
      </c>
      <c r="AF642" s="139" t="str">
        <f t="shared" si="78"/>
        <v/>
      </c>
      <c r="AG642" s="139"/>
    </row>
    <row r="643" spans="14:33" ht="20.100000000000001" customHeight="1" x14ac:dyDescent="0.25">
      <c r="N643" s="142">
        <v>85</v>
      </c>
      <c r="O643" s="134">
        <f t="shared" si="81"/>
        <v>-3.66</v>
      </c>
      <c r="P643" s="189">
        <f t="shared" si="82"/>
        <v>4.9214432883289312E-4</v>
      </c>
      <c r="Q643" s="189">
        <f t="shared" si="83"/>
        <v>1.2610762413848639E-4</v>
      </c>
      <c r="R643" s="134">
        <f t="shared" si="84"/>
        <v>4.9214432883289312E-4</v>
      </c>
      <c r="S643" s="134" t="str">
        <f t="shared" si="85"/>
        <v/>
      </c>
      <c r="T643" s="134" t="str">
        <f t="shared" si="86"/>
        <v/>
      </c>
      <c r="U643" s="190"/>
      <c r="V643" s="191"/>
      <c r="W643" s="188"/>
      <c r="X643" s="188"/>
      <c r="Y643" s="174" t="str">
        <f t="shared" si="87"/>
        <v/>
      </c>
      <c r="Z643" s="174" t="str">
        <f t="shared" si="88"/>
        <v/>
      </c>
      <c r="AA643" s="137"/>
      <c r="AB643" s="185">
        <f t="shared" si="79"/>
        <v>0.55680000000000018</v>
      </c>
      <c r="AC643" s="139">
        <f t="shared" si="76"/>
        <v>0.99921078350292891</v>
      </c>
      <c r="AD643" s="138">
        <f t="shared" si="80"/>
        <v>3.0190627018811256E-5</v>
      </c>
      <c r="AE643" s="139" t="str">
        <f t="shared" si="77"/>
        <v/>
      </c>
      <c r="AF643" s="139" t="str">
        <f t="shared" si="78"/>
        <v/>
      </c>
      <c r="AG643" s="139"/>
    </row>
    <row r="644" spans="14:33" ht="20.100000000000001" customHeight="1" x14ac:dyDescent="0.25">
      <c r="N644" s="142">
        <v>86</v>
      </c>
      <c r="O644" s="134">
        <f t="shared" si="81"/>
        <v>-3.6560000000000001</v>
      </c>
      <c r="P644" s="189">
        <f t="shared" si="82"/>
        <v>4.9939832547162325E-4</v>
      </c>
      <c r="Q644" s="189">
        <f t="shared" si="83"/>
        <v>1.2809067671112139E-4</v>
      </c>
      <c r="R644" s="134">
        <f t="shared" si="84"/>
        <v>4.9939832547162325E-4</v>
      </c>
      <c r="S644" s="134" t="str">
        <f t="shared" si="85"/>
        <v/>
      </c>
      <c r="T644" s="134" t="str">
        <f t="shared" si="86"/>
        <v/>
      </c>
      <c r="U644" s="190"/>
      <c r="V644" s="191"/>
      <c r="W644" s="188"/>
      <c r="X644" s="188"/>
      <c r="Y644" s="174" t="str">
        <f t="shared" si="87"/>
        <v/>
      </c>
      <c r="Z644" s="174" t="str">
        <f t="shared" si="88"/>
        <v/>
      </c>
      <c r="AA644" s="137"/>
      <c r="AB644" s="185">
        <f t="shared" si="79"/>
        <v>0.56320000000000014</v>
      </c>
      <c r="AC644" s="139">
        <f t="shared" si="76"/>
        <v>0.9991805928759101</v>
      </c>
      <c r="AD644" s="138">
        <f t="shared" si="80"/>
        <v>3.0961377379012944E-5</v>
      </c>
      <c r="AE644" s="139" t="str">
        <f t="shared" si="77"/>
        <v/>
      </c>
      <c r="AF644" s="139" t="str">
        <f t="shared" si="78"/>
        <v/>
      </c>
      <c r="AG644" s="139"/>
    </row>
    <row r="645" spans="14:33" ht="20.100000000000001" customHeight="1" x14ac:dyDescent="0.25">
      <c r="N645" s="142">
        <v>87</v>
      </c>
      <c r="O645" s="134">
        <f t="shared" si="81"/>
        <v>-3.6520000000000001</v>
      </c>
      <c r="P645" s="189">
        <f t="shared" si="82"/>
        <v>5.0675113483115172E-4</v>
      </c>
      <c r="Q645" s="189">
        <f t="shared" si="83"/>
        <v>1.3010294249197742E-4</v>
      </c>
      <c r="R645" s="134">
        <f t="shared" si="84"/>
        <v>5.0675113483115172E-4</v>
      </c>
      <c r="S645" s="134" t="str">
        <f t="shared" si="85"/>
        <v/>
      </c>
      <c r="T645" s="134" t="str">
        <f t="shared" si="86"/>
        <v/>
      </c>
      <c r="U645" s="190"/>
      <c r="V645" s="191"/>
      <c r="W645" s="188"/>
      <c r="X645" s="188"/>
      <c r="Y645" s="174" t="str">
        <f t="shared" si="87"/>
        <v/>
      </c>
      <c r="Z645" s="174" t="str">
        <f t="shared" si="88"/>
        <v/>
      </c>
      <c r="AA645" s="137"/>
      <c r="AB645" s="185">
        <f t="shared" si="79"/>
        <v>0.56960000000000011</v>
      </c>
      <c r="AC645" s="139">
        <f t="shared" si="76"/>
        <v>0.99914963149853109</v>
      </c>
      <c r="AD645" s="138">
        <f t="shared" si="80"/>
        <v>3.1741671016827233E-5</v>
      </c>
      <c r="AE645" s="139" t="str">
        <f t="shared" si="77"/>
        <v/>
      </c>
      <c r="AF645" s="139" t="str">
        <f t="shared" si="78"/>
        <v/>
      </c>
      <c r="AG645" s="139"/>
    </row>
    <row r="646" spans="14:33" ht="20.100000000000001" customHeight="1" x14ac:dyDescent="0.25">
      <c r="N646" s="142">
        <v>88</v>
      </c>
      <c r="O646" s="134">
        <f t="shared" si="81"/>
        <v>-3.6480000000000001</v>
      </c>
      <c r="P646" s="189">
        <f t="shared" si="82"/>
        <v>5.1420397474424319E-4</v>
      </c>
      <c r="Q646" s="189">
        <f t="shared" si="83"/>
        <v>1.3214481916326058E-4</v>
      </c>
      <c r="R646" s="134">
        <f t="shared" si="84"/>
        <v>5.1420397474424319E-4</v>
      </c>
      <c r="S646" s="134" t="str">
        <f t="shared" si="85"/>
        <v/>
      </c>
      <c r="T646" s="134" t="str">
        <f t="shared" si="86"/>
        <v/>
      </c>
      <c r="U646" s="190"/>
      <c r="V646" s="191"/>
      <c r="W646" s="188"/>
      <c r="X646" s="188"/>
      <c r="Y646" s="174" t="str">
        <f t="shared" si="87"/>
        <v/>
      </c>
      <c r="Z646" s="174" t="str">
        <f t="shared" si="88"/>
        <v/>
      </c>
      <c r="AA646" s="137"/>
      <c r="AB646" s="185">
        <f t="shared" si="79"/>
        <v>0.57600000000000007</v>
      </c>
      <c r="AC646" s="139">
        <f t="shared" si="76"/>
        <v>0.99911788982751426</v>
      </c>
      <c r="AD646" s="138">
        <f t="shared" si="80"/>
        <v>3.2531474860375553E-5</v>
      </c>
      <c r="AE646" s="139" t="str">
        <f t="shared" si="77"/>
        <v/>
      </c>
      <c r="AF646" s="139" t="str">
        <f t="shared" si="78"/>
        <v/>
      </c>
      <c r="AG646" s="139"/>
    </row>
    <row r="647" spans="14:33" ht="20.100000000000001" customHeight="1" x14ac:dyDescent="0.25">
      <c r="N647" s="142">
        <v>89</v>
      </c>
      <c r="O647" s="134">
        <f t="shared" si="81"/>
        <v>-3.6440000000000001</v>
      </c>
      <c r="P647" s="189">
        <f t="shared" si="82"/>
        <v>5.2175807612759965E-4</v>
      </c>
      <c r="Q647" s="189">
        <f t="shared" si="83"/>
        <v>1.3421670930463872E-4</v>
      </c>
      <c r="R647" s="134">
        <f t="shared" si="84"/>
        <v>5.2175807612759965E-4</v>
      </c>
      <c r="S647" s="134" t="str">
        <f t="shared" si="85"/>
        <v/>
      </c>
      <c r="T647" s="134" t="str">
        <f t="shared" si="86"/>
        <v/>
      </c>
      <c r="U647" s="190"/>
      <c r="V647" s="191"/>
      <c r="W647" s="188"/>
      <c r="X647" s="188"/>
      <c r="Y647" s="174" t="str">
        <f t="shared" si="87"/>
        <v/>
      </c>
      <c r="Z647" s="174" t="str">
        <f t="shared" si="88"/>
        <v/>
      </c>
      <c r="AA647" s="137"/>
      <c r="AB647" s="185">
        <f t="shared" si="79"/>
        <v>0.58240000000000003</v>
      </c>
      <c r="AC647" s="139">
        <f t="shared" si="76"/>
        <v>0.99908535835265389</v>
      </c>
      <c r="AD647" s="138">
        <f t="shared" si="80"/>
        <v>3.3330755111027344E-5</v>
      </c>
      <c r="AE647" s="139" t="str">
        <f t="shared" si="77"/>
        <v/>
      </c>
      <c r="AF647" s="139" t="str">
        <f t="shared" si="78"/>
        <v/>
      </c>
      <c r="AG647" s="139"/>
    </row>
    <row r="648" spans="14:33" ht="20.100000000000001" customHeight="1" x14ac:dyDescent="0.25">
      <c r="N648" s="142">
        <v>90</v>
      </c>
      <c r="O648" s="134">
        <f t="shared" si="81"/>
        <v>-3.64</v>
      </c>
      <c r="P648" s="189">
        <f t="shared" si="82"/>
        <v>5.2941468309493475E-4</v>
      </c>
      <c r="Q648" s="189">
        <f t="shared" si="83"/>
        <v>1.3631902044580166E-4</v>
      </c>
      <c r="R648" s="134">
        <f t="shared" si="84"/>
        <v>5.2941468309493475E-4</v>
      </c>
      <c r="S648" s="134" t="str">
        <f t="shared" si="85"/>
        <v/>
      </c>
      <c r="T648" s="134" t="str">
        <f t="shared" si="86"/>
        <v/>
      </c>
      <c r="U648" s="190"/>
      <c r="V648" s="191"/>
      <c r="W648" s="188"/>
      <c r="X648" s="188"/>
      <c r="Y648" s="174" t="str">
        <f t="shared" si="87"/>
        <v/>
      </c>
      <c r="Z648" s="174" t="str">
        <f t="shared" si="88"/>
        <v/>
      </c>
      <c r="AA648" s="137"/>
      <c r="AB648" s="185">
        <f t="shared" si="79"/>
        <v>0.58879999999999999</v>
      </c>
      <c r="AC648" s="139">
        <f t="shared" si="76"/>
        <v>0.99905202759754286</v>
      </c>
      <c r="AD648" s="138">
        <f t="shared" si="80"/>
        <v>3.4139477263162021E-5</v>
      </c>
      <c r="AE648" s="139" t="str">
        <f t="shared" si="77"/>
        <v/>
      </c>
      <c r="AF648" s="139" t="str">
        <f t="shared" si="78"/>
        <v/>
      </c>
      <c r="AG648" s="139"/>
    </row>
    <row r="649" spans="14:33" ht="20.100000000000001" customHeight="1" x14ac:dyDescent="0.25">
      <c r="N649" s="142">
        <v>91</v>
      </c>
      <c r="O649" s="134">
        <f t="shared" si="81"/>
        <v>-3.6360000000000001</v>
      </c>
      <c r="P649" s="189">
        <f t="shared" si="82"/>
        <v>5.3717505307064139E-4</v>
      </c>
      <c r="Q649" s="189">
        <f t="shared" si="83"/>
        <v>1.3845216511947908E-4</v>
      </c>
      <c r="R649" s="134">
        <f t="shared" si="84"/>
        <v>5.3717505307064139E-4</v>
      </c>
      <c r="S649" s="134" t="str">
        <f t="shared" si="85"/>
        <v/>
      </c>
      <c r="T649" s="134" t="str">
        <f t="shared" si="86"/>
        <v/>
      </c>
      <c r="U649" s="190"/>
      <c r="V649" s="191"/>
      <c r="W649" s="188"/>
      <c r="X649" s="188"/>
      <c r="Y649" s="174" t="str">
        <f t="shared" si="87"/>
        <v/>
      </c>
      <c r="Z649" s="174" t="str">
        <f t="shared" si="88"/>
        <v/>
      </c>
      <c r="AA649" s="137"/>
      <c r="AB649" s="185">
        <f t="shared" si="79"/>
        <v>0.59519999999999995</v>
      </c>
      <c r="AC649" s="139">
        <f t="shared" si="76"/>
        <v>0.9990178881202797</v>
      </c>
      <c r="AD649" s="138">
        <f t="shared" si="80"/>
        <v>3.4957606122154594E-5</v>
      </c>
      <c r="AE649" s="139" t="str">
        <f t="shared" si="77"/>
        <v/>
      </c>
      <c r="AF649" s="139" t="str">
        <f t="shared" si="78"/>
        <v/>
      </c>
      <c r="AG649" s="139"/>
    </row>
    <row r="650" spans="14:33" ht="20.100000000000001" customHeight="1" x14ac:dyDescent="0.25">
      <c r="N650" s="142">
        <v>92</v>
      </c>
      <c r="O650" s="134">
        <f t="shared" si="81"/>
        <v>-3.6320000000000001</v>
      </c>
      <c r="P650" s="189">
        <f t="shared" si="82"/>
        <v>5.4504045690405571E-4</v>
      </c>
      <c r="Q650" s="189">
        <f t="shared" si="83"/>
        <v>1.4061656091490874E-4</v>
      </c>
      <c r="R650" s="134">
        <f t="shared" si="84"/>
        <v>5.4504045690405571E-4</v>
      </c>
      <c r="S650" s="134" t="str">
        <f t="shared" si="85"/>
        <v/>
      </c>
      <c r="T650" s="134" t="str">
        <f t="shared" si="86"/>
        <v/>
      </c>
      <c r="U650" s="190"/>
      <c r="V650" s="191"/>
      <c r="W650" s="188"/>
      <c r="X650" s="188"/>
      <c r="Y650" s="174" t="str">
        <f t="shared" si="87"/>
        <v/>
      </c>
      <c r="Z650" s="174" t="str">
        <f t="shared" si="88"/>
        <v/>
      </c>
      <c r="AA650" s="137"/>
      <c r="AB650" s="185">
        <f t="shared" si="79"/>
        <v>0.60159999999999991</v>
      </c>
      <c r="AC650" s="139">
        <f t="shared" si="76"/>
        <v>0.99898293051415754</v>
      </c>
      <c r="AD650" s="138">
        <f t="shared" si="80"/>
        <v>3.5785105823471497E-5</v>
      </c>
      <c r="AE650" s="139" t="str">
        <f t="shared" si="77"/>
        <v/>
      </c>
      <c r="AF650" s="139" t="str">
        <f t="shared" si="78"/>
        <v/>
      </c>
      <c r="AG650" s="139"/>
    </row>
    <row r="651" spans="14:33" ht="20.100000000000001" customHeight="1" x14ac:dyDescent="0.25">
      <c r="N651" s="142">
        <v>93</v>
      </c>
      <c r="O651" s="134">
        <f t="shared" si="81"/>
        <v>-3.6280000000000001</v>
      </c>
      <c r="P651" s="189">
        <f t="shared" si="82"/>
        <v>5.530121789843179E-4</v>
      </c>
      <c r="Q651" s="189">
        <f t="shared" si="83"/>
        <v>1.4281263053176729E-4</v>
      </c>
      <c r="R651" s="134">
        <f t="shared" si="84"/>
        <v>5.530121789843179E-4</v>
      </c>
      <c r="S651" s="134" t="str">
        <f t="shared" si="85"/>
        <v/>
      </c>
      <c r="T651" s="134" t="str">
        <f t="shared" si="86"/>
        <v/>
      </c>
      <c r="U651" s="190"/>
      <c r="V651" s="191"/>
      <c r="W651" s="188"/>
      <c r="X651" s="188"/>
      <c r="Y651" s="174" t="str">
        <f t="shared" si="87"/>
        <v/>
      </c>
      <c r="Z651" s="174" t="str">
        <f t="shared" si="88"/>
        <v/>
      </c>
      <c r="AA651" s="137"/>
      <c r="AB651" s="185">
        <f t="shared" si="79"/>
        <v>0.60799999999999987</v>
      </c>
      <c r="AC651" s="139">
        <f t="shared" si="76"/>
        <v>0.99894714540833407</v>
      </c>
      <c r="AD651" s="138">
        <f t="shared" si="80"/>
        <v>3.6621939848435758E-5</v>
      </c>
      <c r="AE651" s="139" t="str">
        <f t="shared" si="77"/>
        <v/>
      </c>
      <c r="AF651" s="139" t="str">
        <f t="shared" si="78"/>
        <v/>
      </c>
      <c r="AG651" s="139"/>
    </row>
    <row r="652" spans="14:33" ht="20.100000000000001" customHeight="1" x14ac:dyDescent="0.25">
      <c r="N652" s="142">
        <v>94</v>
      </c>
      <c r="O652" s="134">
        <f t="shared" si="81"/>
        <v>-3.6240000000000001</v>
      </c>
      <c r="P652" s="189">
        <f t="shared" si="82"/>
        <v>5.6109151735582138E-4</v>
      </c>
      <c r="Q652" s="189">
        <f t="shared" si="83"/>
        <v>1.4504080183455934E-4</v>
      </c>
      <c r="R652" s="134">
        <f t="shared" si="84"/>
        <v>5.6109151735582138E-4</v>
      </c>
      <c r="S652" s="134" t="str">
        <f t="shared" si="85"/>
        <v/>
      </c>
      <c r="T652" s="134" t="str">
        <f t="shared" si="86"/>
        <v/>
      </c>
      <c r="U652" s="190"/>
      <c r="V652" s="191"/>
      <c r="W652" s="188"/>
      <c r="X652" s="188"/>
      <c r="Y652" s="174" t="str">
        <f t="shared" si="87"/>
        <v/>
      </c>
      <c r="Z652" s="174" t="str">
        <f t="shared" si="88"/>
        <v/>
      </c>
      <c r="AA652" s="137"/>
      <c r="AB652" s="185">
        <f t="shared" si="79"/>
        <v>0.61439999999999984</v>
      </c>
      <c r="AC652" s="139">
        <f t="shared" si="76"/>
        <v>0.99891052346848563</v>
      </c>
      <c r="AD652" s="138">
        <f t="shared" si="80"/>
        <v>3.7468071044322038E-5</v>
      </c>
      <c r="AE652" s="139" t="str">
        <f t="shared" si="77"/>
        <v/>
      </c>
      <c r="AF652" s="139" t="str">
        <f t="shared" si="78"/>
        <v/>
      </c>
      <c r="AG652" s="139"/>
    </row>
    <row r="653" spans="14:33" ht="20.100000000000001" customHeight="1" x14ac:dyDescent="0.25">
      <c r="N653" s="142">
        <v>95</v>
      </c>
      <c r="O653" s="134">
        <f t="shared" si="81"/>
        <v>-3.62</v>
      </c>
      <c r="P653" s="189">
        <f t="shared" si="82"/>
        <v>5.6927978383425261E-4</v>
      </c>
      <c r="Q653" s="189">
        <f t="shared" si="83"/>
        <v>1.4730150790747228E-4</v>
      </c>
      <c r="R653" s="134">
        <f t="shared" si="84"/>
        <v>5.6927978383425261E-4</v>
      </c>
      <c r="S653" s="134" t="str">
        <f t="shared" si="85"/>
        <v/>
      </c>
      <c r="T653" s="134" t="str">
        <f t="shared" si="86"/>
        <v/>
      </c>
      <c r="U653" s="190"/>
      <c r="V653" s="191"/>
      <c r="W653" s="188"/>
      <c r="X653" s="188"/>
      <c r="Y653" s="174" t="str">
        <f t="shared" si="87"/>
        <v/>
      </c>
      <c r="Z653" s="174" t="str">
        <f t="shared" si="88"/>
        <v/>
      </c>
      <c r="AA653" s="137"/>
      <c r="AB653" s="185">
        <f t="shared" si="79"/>
        <v>0.6207999999999998</v>
      </c>
      <c r="AC653" s="139">
        <f t="shared" si="76"/>
        <v>0.99887305539744131</v>
      </c>
      <c r="AD653" s="138">
        <f t="shared" si="80"/>
        <v>3.8323461638900547E-5</v>
      </c>
      <c r="AE653" s="139" t="str">
        <f t="shared" si="77"/>
        <v/>
      </c>
      <c r="AF653" s="139" t="str">
        <f t="shared" si="78"/>
        <v/>
      </c>
      <c r="AG653" s="139"/>
    </row>
    <row r="654" spans="14:33" ht="20.100000000000001" customHeight="1" x14ac:dyDescent="0.25">
      <c r="N654" s="142">
        <v>96</v>
      </c>
      <c r="O654" s="134">
        <f t="shared" si="81"/>
        <v>-3.6160000000000001</v>
      </c>
      <c r="P654" s="189">
        <f t="shared" si="82"/>
        <v>5.7757830412321839E-4</v>
      </c>
      <c r="Q654" s="189">
        <f t="shared" si="83"/>
        <v>1.4959518710969182E-4</v>
      </c>
      <c r="R654" s="134">
        <f t="shared" si="84"/>
        <v>5.7757830412321839E-4</v>
      </c>
      <c r="S654" s="134" t="str">
        <f t="shared" si="85"/>
        <v/>
      </c>
      <c r="T654" s="134" t="str">
        <f t="shared" si="86"/>
        <v/>
      </c>
      <c r="U654" s="190"/>
      <c r="V654" s="191"/>
      <c r="W654" s="188"/>
      <c r="X654" s="188"/>
      <c r="Y654" s="174" t="str">
        <f t="shared" si="87"/>
        <v/>
      </c>
      <c r="Z654" s="174" t="str">
        <f t="shared" si="88"/>
        <v/>
      </c>
      <c r="AA654" s="137"/>
      <c r="AB654" s="185">
        <f t="shared" si="79"/>
        <v>0.62719999999999976</v>
      </c>
      <c r="AC654" s="139">
        <f t="shared" si="76"/>
        <v>0.99883473193580241</v>
      </c>
      <c r="AD654" s="138">
        <f t="shared" si="80"/>
        <v>3.9188073257867551E-5</v>
      </c>
      <c r="AE654" s="139" t="str">
        <f t="shared" si="77"/>
        <v/>
      </c>
      <c r="AF654" s="139" t="str">
        <f t="shared" si="78"/>
        <v/>
      </c>
      <c r="AG654" s="139"/>
    </row>
    <row r="655" spans="14:33" ht="20.100000000000001" customHeight="1" x14ac:dyDescent="0.25">
      <c r="N655" s="142">
        <v>97</v>
      </c>
      <c r="O655" s="134">
        <f t="shared" si="81"/>
        <v>-3.6120000000000001</v>
      </c>
      <c r="P655" s="189">
        <f t="shared" si="82"/>
        <v>5.859884179314559E-4</v>
      </c>
      <c r="Q655" s="189">
        <f t="shared" si="83"/>
        <v>1.5192228313118955E-4</v>
      </c>
      <c r="R655" s="134">
        <f t="shared" si="84"/>
        <v>5.859884179314559E-4</v>
      </c>
      <c r="S655" s="134" t="str">
        <f t="shared" si="85"/>
        <v/>
      </c>
      <c r="T655" s="134" t="str">
        <f t="shared" si="86"/>
        <v/>
      </c>
      <c r="U655" s="190"/>
      <c r="V655" s="191"/>
      <c r="W655" s="188"/>
      <c r="X655" s="188"/>
      <c r="Y655" s="174" t="str">
        <f t="shared" si="87"/>
        <v/>
      </c>
      <c r="Z655" s="174" t="str">
        <f t="shared" si="88"/>
        <v/>
      </c>
      <c r="AA655" s="137"/>
      <c r="AB655" s="185">
        <f t="shared" si="79"/>
        <v>0.63359999999999972</v>
      </c>
      <c r="AC655" s="139">
        <f t="shared" si="76"/>
        <v>0.99879554386254454</v>
      </c>
      <c r="AD655" s="138">
        <f t="shared" si="80"/>
        <v>4.0061866941720758E-5</v>
      </c>
      <c r="AE655" s="139" t="str">
        <f t="shared" si="77"/>
        <v/>
      </c>
      <c r="AF655" s="139" t="str">
        <f t="shared" si="78"/>
        <v/>
      </c>
      <c r="AG655" s="139"/>
    </row>
    <row r="656" spans="14:33" ht="20.100000000000001" customHeight="1" x14ac:dyDescent="0.25">
      <c r="N656" s="142">
        <v>98</v>
      </c>
      <c r="O656" s="134">
        <f t="shared" si="81"/>
        <v>-3.6080000000000001</v>
      </c>
      <c r="P656" s="189">
        <f t="shared" si="82"/>
        <v>5.9451147909062312E-4</v>
      </c>
      <c r="Q656" s="189">
        <f t="shared" si="83"/>
        <v>1.5428324504897871E-4</v>
      </c>
      <c r="R656" s="134">
        <f t="shared" si="84"/>
        <v>5.9451147909062312E-4</v>
      </c>
      <c r="S656" s="134" t="str">
        <f t="shared" si="85"/>
        <v/>
      </c>
      <c r="T656" s="134" t="str">
        <f t="shared" si="86"/>
        <v/>
      </c>
      <c r="U656" s="190"/>
      <c r="V656" s="191"/>
      <c r="W656" s="188"/>
      <c r="X656" s="188"/>
      <c r="Y656" s="174" t="str">
        <f t="shared" si="87"/>
        <v/>
      </c>
      <c r="Z656" s="174" t="str">
        <f t="shared" si="88"/>
        <v/>
      </c>
      <c r="AA656" s="137"/>
      <c r="AB656" s="185">
        <f t="shared" si="79"/>
        <v>0.63999999999999968</v>
      </c>
      <c r="AC656" s="139">
        <f t="shared" si="76"/>
        <v>0.99875548199560282</v>
      </c>
      <c r="AD656" s="138">
        <f t="shared" si="80"/>
        <v>4.0944803159637111E-5</v>
      </c>
      <c r="AE656" s="139" t="str">
        <f t="shared" si="77"/>
        <v/>
      </c>
      <c r="AF656" s="139" t="str">
        <f t="shared" si="78"/>
        <v/>
      </c>
      <c r="AG656" s="139"/>
    </row>
    <row r="657" spans="14:33" ht="20.100000000000001" customHeight="1" x14ac:dyDescent="0.25">
      <c r="N657" s="142">
        <v>99</v>
      </c>
      <c r="O657" s="134">
        <f t="shared" si="81"/>
        <v>-3.6040000000000001</v>
      </c>
      <c r="P657" s="189">
        <f t="shared" si="82"/>
        <v>6.0314885567366774E-4</v>
      </c>
      <c r="Q657" s="189">
        <f t="shared" si="83"/>
        <v>1.5667852738384132E-4</v>
      </c>
      <c r="R657" s="134">
        <f t="shared" si="84"/>
        <v>6.0314885567366774E-4</v>
      </c>
      <c r="S657" s="134" t="str">
        <f t="shared" si="85"/>
        <v/>
      </c>
      <c r="T657" s="134" t="str">
        <f t="shared" si="86"/>
        <v/>
      </c>
      <c r="U657" s="190"/>
      <c r="V657" s="191"/>
      <c r="W657" s="188"/>
      <c r="X657" s="188"/>
      <c r="Y657" s="174" t="str">
        <f t="shared" si="87"/>
        <v/>
      </c>
      <c r="Z657" s="174" t="str">
        <f t="shared" si="88"/>
        <v/>
      </c>
      <c r="AA657" s="137"/>
      <c r="AB657" s="185">
        <f t="shared" si="79"/>
        <v>0.64639999999999964</v>
      </c>
      <c r="AC657" s="139">
        <f t="shared" si="76"/>
        <v>0.99871453719244319</v>
      </c>
      <c r="AD657" s="138">
        <f t="shared" si="80"/>
        <v>4.1836841827347371E-5</v>
      </c>
      <c r="AE657" s="139" t="str">
        <f t="shared" si="77"/>
        <v/>
      </c>
      <c r="AF657" s="139" t="str">
        <f t="shared" si="78"/>
        <v/>
      </c>
      <c r="AG657" s="139"/>
    </row>
    <row r="658" spans="14:33" ht="20.100000000000001" customHeight="1" x14ac:dyDescent="0.25">
      <c r="N658" s="142">
        <v>100</v>
      </c>
      <c r="O658" s="134">
        <f t="shared" si="81"/>
        <v>-3.6</v>
      </c>
      <c r="P658" s="189">
        <f t="shared" si="82"/>
        <v>6.119019301137719E-4</v>
      </c>
      <c r="Q658" s="189">
        <f t="shared" si="83"/>
        <v>1.5910859015753364E-4</v>
      </c>
      <c r="R658" s="134">
        <f t="shared" si="84"/>
        <v>6.119019301137719E-4</v>
      </c>
      <c r="S658" s="134" t="str">
        <f t="shared" si="85"/>
        <v/>
      </c>
      <c r="T658" s="134" t="str">
        <f t="shared" si="86"/>
        <v/>
      </c>
      <c r="U658" s="190"/>
      <c r="V658" s="191"/>
      <c r="W658" s="188"/>
      <c r="X658" s="188"/>
      <c r="Y658" s="174" t="str">
        <f t="shared" si="87"/>
        <v/>
      </c>
      <c r="Z658" s="174" t="str">
        <f t="shared" si="88"/>
        <v/>
      </c>
      <c r="AA658" s="137"/>
      <c r="AB658" s="185">
        <f t="shared" si="79"/>
        <v>0.6527999999999996</v>
      </c>
      <c r="AC658" s="139">
        <f t="shared" si="76"/>
        <v>0.99867270035061584</v>
      </c>
      <c r="AD658" s="138">
        <f t="shared" si="80"/>
        <v>4.2737942319903688E-5</v>
      </c>
      <c r="AE658" s="139" t="str">
        <f t="shared" si="77"/>
        <v/>
      </c>
      <c r="AF658" s="139" t="str">
        <f t="shared" si="78"/>
        <v/>
      </c>
      <c r="AG658" s="139"/>
    </row>
    <row r="659" spans="14:33" ht="20.100000000000001" customHeight="1" x14ac:dyDescent="0.25">
      <c r="N659" s="142">
        <v>101</v>
      </c>
      <c r="O659" s="134">
        <f t="shared" si="81"/>
        <v>-3.5960000000000001</v>
      </c>
      <c r="P659" s="189">
        <f t="shared" si="82"/>
        <v>6.2077209932386967E-4</v>
      </c>
      <c r="Q659" s="189">
        <f t="shared" si="83"/>
        <v>1.6157389895046271E-4</v>
      </c>
      <c r="R659" s="134">
        <f t="shared" si="84"/>
        <v>6.2077209932386967E-4</v>
      </c>
      <c r="S659" s="134" t="str">
        <f t="shared" si="85"/>
        <v/>
      </c>
      <c r="T659" s="134" t="str">
        <f t="shared" si="86"/>
        <v/>
      </c>
      <c r="U659" s="190"/>
      <c r="V659" s="191"/>
      <c r="W659" s="188"/>
      <c r="X659" s="188"/>
      <c r="Y659" s="174" t="str">
        <f t="shared" si="87"/>
        <v/>
      </c>
      <c r="Z659" s="174" t="str">
        <f t="shared" si="88"/>
        <v/>
      </c>
      <c r="AA659" s="137"/>
      <c r="AB659" s="185">
        <f t="shared" si="79"/>
        <v>0.65919999999999956</v>
      </c>
      <c r="AC659" s="139">
        <f t="shared" si="76"/>
        <v>0.99862996240829593</v>
      </c>
      <c r="AD659" s="138">
        <f t="shared" si="80"/>
        <v>4.36480634881109E-5</v>
      </c>
      <c r="AE659" s="139" t="str">
        <f t="shared" si="77"/>
        <v/>
      </c>
      <c r="AF659" s="139" t="str">
        <f t="shared" si="78"/>
        <v/>
      </c>
      <c r="AG659" s="139"/>
    </row>
    <row r="660" spans="14:33" ht="20.100000000000001" customHeight="1" x14ac:dyDescent="0.25">
      <c r="N660" s="142">
        <v>102</v>
      </c>
      <c r="O660" s="134">
        <f t="shared" si="81"/>
        <v>-3.5920000000000001</v>
      </c>
      <c r="P660" s="189">
        <f t="shared" si="82"/>
        <v>6.2976077481672959E-4</v>
      </c>
      <c r="Q660" s="189">
        <f t="shared" si="83"/>
        <v>1.640749249598474E-4</v>
      </c>
      <c r="R660" s="134">
        <f t="shared" si="84"/>
        <v>6.2976077481672959E-4</v>
      </c>
      <c r="S660" s="134" t="str">
        <f t="shared" si="85"/>
        <v/>
      </c>
      <c r="T660" s="134" t="str">
        <f t="shared" si="86"/>
        <v/>
      </c>
      <c r="U660" s="190"/>
      <c r="V660" s="191"/>
      <c r="W660" s="188"/>
      <c r="X660" s="188"/>
      <c r="Y660" s="174" t="str">
        <f t="shared" si="87"/>
        <v/>
      </c>
      <c r="Z660" s="174" t="str">
        <f t="shared" si="88"/>
        <v/>
      </c>
      <c r="AA660" s="137"/>
      <c r="AB660" s="185">
        <f t="shared" si="79"/>
        <v>0.66559999999999953</v>
      </c>
      <c r="AC660" s="139">
        <f t="shared" si="76"/>
        <v>0.99858631434480782</v>
      </c>
      <c r="AD660" s="138">
        <f t="shared" si="80"/>
        <v>4.4567163672071253E-5</v>
      </c>
      <c r="AE660" s="139" t="str">
        <f t="shared" si="77"/>
        <v/>
      </c>
      <c r="AF660" s="139" t="str">
        <f t="shared" si="78"/>
        <v/>
      </c>
      <c r="AG660" s="139"/>
    </row>
    <row r="661" spans="14:33" ht="20.100000000000001" customHeight="1" x14ac:dyDescent="0.25">
      <c r="N661" s="142">
        <v>103</v>
      </c>
      <c r="O661" s="134">
        <f t="shared" si="81"/>
        <v>-3.5880000000000001</v>
      </c>
      <c r="P661" s="189">
        <f t="shared" si="82"/>
        <v>6.388693828256049E-4</v>
      </c>
      <c r="Q661" s="189">
        <f t="shared" si="83"/>
        <v>1.6661214505835818E-4</v>
      </c>
      <c r="R661" s="134">
        <f t="shared" si="84"/>
        <v>6.388693828256049E-4</v>
      </c>
      <c r="S661" s="134" t="str">
        <f t="shared" si="85"/>
        <v/>
      </c>
      <c r="T661" s="134" t="str">
        <f t="shared" si="86"/>
        <v/>
      </c>
      <c r="U661" s="190"/>
      <c r="V661" s="191"/>
      <c r="W661" s="188"/>
      <c r="X661" s="188"/>
      <c r="Y661" s="174" t="str">
        <f t="shared" si="87"/>
        <v/>
      </c>
      <c r="Z661" s="174" t="str">
        <f t="shared" si="88"/>
        <v/>
      </c>
      <c r="AA661" s="137"/>
      <c r="AB661" s="185">
        <f t="shared" si="79"/>
        <v>0.67199999999999949</v>
      </c>
      <c r="AC661" s="139">
        <f t="shared" si="76"/>
        <v>0.99854174718113575</v>
      </c>
      <c r="AD661" s="138">
        <f t="shared" si="80"/>
        <v>4.5495200715950368E-5</v>
      </c>
      <c r="AE661" s="139" t="str">
        <f t="shared" si="77"/>
        <v/>
      </c>
      <c r="AF661" s="139" t="str">
        <f t="shared" si="78"/>
        <v/>
      </c>
      <c r="AG661" s="139"/>
    </row>
    <row r="662" spans="14:33" ht="20.100000000000001" customHeight="1" x14ac:dyDescent="0.25">
      <c r="N662" s="142">
        <v>104</v>
      </c>
      <c r="O662" s="134">
        <f t="shared" si="81"/>
        <v>-3.5840000000000001</v>
      </c>
      <c r="P662" s="189">
        <f t="shared" si="82"/>
        <v>6.4809936442544714E-4</v>
      </c>
      <c r="Q662" s="189">
        <f t="shared" si="83"/>
        <v>1.6918604185324178E-4</v>
      </c>
      <c r="R662" s="134">
        <f t="shared" si="84"/>
        <v>6.4809936442544714E-4</v>
      </c>
      <c r="S662" s="134" t="str">
        <f t="shared" si="85"/>
        <v/>
      </c>
      <c r="T662" s="134" t="str">
        <f t="shared" si="86"/>
        <v/>
      </c>
      <c r="U662" s="190"/>
      <c r="V662" s="191"/>
      <c r="W662" s="188"/>
      <c r="X662" s="188"/>
      <c r="Y662" s="174" t="str">
        <f t="shared" si="87"/>
        <v/>
      </c>
      <c r="Z662" s="174" t="str">
        <f t="shared" si="88"/>
        <v/>
      </c>
      <c r="AA662" s="137"/>
      <c r="AB662" s="185">
        <f t="shared" si="79"/>
        <v>0.67839999999999945</v>
      </c>
      <c r="AC662" s="139">
        <f t="shared" si="76"/>
        <v>0.9984962519804198</v>
      </c>
      <c r="AD662" s="138">
        <f t="shared" si="80"/>
        <v>4.6432131980744806E-5</v>
      </c>
      <c r="AE662" s="139" t="str">
        <f t="shared" si="77"/>
        <v/>
      </c>
      <c r="AF662" s="139" t="str">
        <f t="shared" si="78"/>
        <v/>
      </c>
      <c r="AG662" s="139"/>
    </row>
    <row r="663" spans="14:33" ht="20.100000000000001" customHeight="1" x14ac:dyDescent="0.25">
      <c r="N663" s="142">
        <v>105</v>
      </c>
      <c r="O663" s="134">
        <f t="shared" si="81"/>
        <v>-3.58</v>
      </c>
      <c r="P663" s="189">
        <f t="shared" si="82"/>
        <v>6.5745217565467645E-4</v>
      </c>
      <c r="Q663" s="189">
        <f t="shared" si="83"/>
        <v>1.7179710374593045E-4</v>
      </c>
      <c r="R663" s="134">
        <f t="shared" si="84"/>
        <v>6.5745217565467645E-4</v>
      </c>
      <c r="S663" s="134" t="str">
        <f t="shared" si="85"/>
        <v/>
      </c>
      <c r="T663" s="134" t="str">
        <f t="shared" si="86"/>
        <v/>
      </c>
      <c r="U663" s="190"/>
      <c r="V663" s="191"/>
      <c r="W663" s="188"/>
      <c r="X663" s="188"/>
      <c r="Y663" s="174" t="str">
        <f t="shared" si="87"/>
        <v/>
      </c>
      <c r="Z663" s="174" t="str">
        <f t="shared" si="88"/>
        <v/>
      </c>
      <c r="AA663" s="137"/>
      <c r="AB663" s="185">
        <f t="shared" si="79"/>
        <v>0.68479999999999941</v>
      </c>
      <c r="AC663" s="139">
        <f t="shared" si="76"/>
        <v>0.99844981984843906</v>
      </c>
      <c r="AD663" s="138">
        <f t="shared" si="80"/>
        <v>4.737791435882599E-5</v>
      </c>
      <c r="AE663" s="139" t="str">
        <f t="shared" si="77"/>
        <v/>
      </c>
      <c r="AF663" s="139" t="str">
        <f t="shared" si="78"/>
        <v/>
      </c>
      <c r="AG663" s="139"/>
    </row>
    <row r="664" spans="14:33" ht="20.100000000000001" customHeight="1" x14ac:dyDescent="0.25">
      <c r="N664" s="142">
        <v>106</v>
      </c>
      <c r="O664" s="134">
        <f t="shared" si="81"/>
        <v>-3.5760000000000001</v>
      </c>
      <c r="P664" s="189">
        <f t="shared" si="82"/>
        <v>6.6692928763750227E-4</v>
      </c>
      <c r="Q664" s="189">
        <f t="shared" si="83"/>
        <v>1.7444582499214154E-4</v>
      </c>
      <c r="R664" s="134">
        <f t="shared" si="84"/>
        <v>6.6692928763750227E-4</v>
      </c>
      <c r="S664" s="134" t="str">
        <f t="shared" si="85"/>
        <v/>
      </c>
      <c r="T664" s="134" t="str">
        <f t="shared" si="86"/>
        <v/>
      </c>
      <c r="U664" s="190"/>
      <c r="V664" s="191"/>
      <c r="W664" s="188"/>
      <c r="X664" s="188"/>
      <c r="Y664" s="174" t="str">
        <f t="shared" si="87"/>
        <v/>
      </c>
      <c r="Z664" s="174" t="str">
        <f t="shared" si="88"/>
        <v/>
      </c>
      <c r="AA664" s="137"/>
      <c r="AB664" s="185">
        <f t="shared" si="79"/>
        <v>0.69119999999999937</v>
      </c>
      <c r="AC664" s="139">
        <f t="shared" si="76"/>
        <v>0.99840244193408023</v>
      </c>
      <c r="AD664" s="138">
        <f t="shared" si="80"/>
        <v>4.8332504287484923E-5</v>
      </c>
      <c r="AE664" s="139" t="str">
        <f t="shared" si="77"/>
        <v/>
      </c>
      <c r="AF664" s="139" t="str">
        <f t="shared" si="78"/>
        <v/>
      </c>
      <c r="AG664" s="139"/>
    </row>
    <row r="665" spans="14:33" ht="20.100000000000001" customHeight="1" x14ac:dyDescent="0.25">
      <c r="N665" s="142">
        <v>107</v>
      </c>
      <c r="O665" s="134">
        <f t="shared" si="81"/>
        <v>-3.5720000000000001</v>
      </c>
      <c r="P665" s="189">
        <f t="shared" si="82"/>
        <v>6.7653218670680473E-4</v>
      </c>
      <c r="Q665" s="189">
        <f t="shared" si="83"/>
        <v>1.7713270576246462E-4</v>
      </c>
      <c r="R665" s="134">
        <f t="shared" si="84"/>
        <v>6.7653218670680473E-4</v>
      </c>
      <c r="S665" s="134" t="str">
        <f t="shared" si="85"/>
        <v/>
      </c>
      <c r="T665" s="134" t="str">
        <f t="shared" si="86"/>
        <v/>
      </c>
      <c r="U665" s="190"/>
      <c r="V665" s="191"/>
      <c r="W665" s="188"/>
      <c r="X665" s="188"/>
      <c r="Y665" s="174" t="str">
        <f t="shared" si="87"/>
        <v/>
      </c>
      <c r="Z665" s="174" t="str">
        <f t="shared" si="88"/>
        <v/>
      </c>
      <c r="AA665" s="137"/>
      <c r="AB665" s="185">
        <f t="shared" si="79"/>
        <v>0.69759999999999933</v>
      </c>
      <c r="AC665" s="139">
        <f t="shared" si="76"/>
        <v>0.99835410942979275</v>
      </c>
      <c r="AD665" s="138">
        <f t="shared" si="80"/>
        <v>4.9295857759590334E-5</v>
      </c>
      <c r="AE665" s="139" t="str">
        <f t="shared" si="77"/>
        <v/>
      </c>
      <c r="AF665" s="139" t="str">
        <f t="shared" si="78"/>
        <v/>
      </c>
      <c r="AG665" s="139"/>
    </row>
    <row r="666" spans="14:33" ht="20.100000000000001" customHeight="1" x14ac:dyDescent="0.25">
      <c r="N666" s="142">
        <v>108</v>
      </c>
      <c r="O666" s="134">
        <f t="shared" si="81"/>
        <v>-3.5680000000000001</v>
      </c>
      <c r="P666" s="189">
        <f t="shared" si="82"/>
        <v>6.862623745275524E-4</v>
      </c>
      <c r="Q666" s="189">
        <f t="shared" si="83"/>
        <v>1.79858252203444E-4</v>
      </c>
      <c r="R666" s="134">
        <f t="shared" si="84"/>
        <v>6.862623745275524E-4</v>
      </c>
      <c r="S666" s="134" t="str">
        <f t="shared" si="85"/>
        <v/>
      </c>
      <c r="T666" s="134" t="str">
        <f t="shared" si="86"/>
        <v/>
      </c>
      <c r="U666" s="190"/>
      <c r="V666" s="191"/>
      <c r="W666" s="188"/>
      <c r="X666" s="188"/>
      <c r="Y666" s="174" t="str">
        <f t="shared" si="87"/>
        <v/>
      </c>
      <c r="Z666" s="174" t="str">
        <f t="shared" si="88"/>
        <v/>
      </c>
      <c r="AA666" s="137"/>
      <c r="AB666" s="185">
        <f t="shared" si="79"/>
        <v>0.70399999999999929</v>
      </c>
      <c r="AC666" s="139">
        <f t="shared" si="76"/>
        <v>0.99830481357203316</v>
      </c>
      <c r="AD666" s="138">
        <f t="shared" si="80"/>
        <v>5.0267930339797928E-5</v>
      </c>
      <c r="AE666" s="139" t="str">
        <f t="shared" si="77"/>
        <v/>
      </c>
      <c r="AF666" s="139" t="str">
        <f t="shared" si="78"/>
        <v/>
      </c>
      <c r="AG666" s="139"/>
    </row>
    <row r="667" spans="14:33" ht="20.100000000000001" customHeight="1" x14ac:dyDescent="0.25">
      <c r="N667" s="142">
        <v>109</v>
      </c>
      <c r="O667" s="134">
        <f t="shared" si="81"/>
        <v>-3.5640000000000001</v>
      </c>
      <c r="P667" s="189">
        <f t="shared" si="82"/>
        <v>6.9612136822076872E-4</v>
      </c>
      <c r="Q667" s="189">
        <f t="shared" si="83"/>
        <v>1.8262297649915564E-4</v>
      </c>
      <c r="R667" s="134">
        <f t="shared" si="84"/>
        <v>6.9612136822076872E-4</v>
      </c>
      <c r="S667" s="134" t="str">
        <f t="shared" si="85"/>
        <v/>
      </c>
      <c r="T667" s="134" t="str">
        <f t="shared" si="86"/>
        <v/>
      </c>
      <c r="U667" s="190"/>
      <c r="V667" s="191"/>
      <c r="W667" s="188"/>
      <c r="X667" s="188"/>
      <c r="Y667" s="174" t="str">
        <f t="shared" si="87"/>
        <v/>
      </c>
      <c r="Z667" s="174" t="str">
        <f t="shared" si="88"/>
        <v/>
      </c>
      <c r="AA667" s="137"/>
      <c r="AB667" s="185">
        <f t="shared" si="79"/>
        <v>0.71039999999999925</v>
      </c>
      <c r="AC667" s="139">
        <f t="shared" si="76"/>
        <v>0.99825454564169336</v>
      </c>
      <c r="AD667" s="138">
        <f t="shared" si="80"/>
        <v>5.1248677173321155E-5</v>
      </c>
      <c r="AE667" s="139" t="str">
        <f t="shared" si="77"/>
        <v/>
      </c>
      <c r="AF667" s="139" t="str">
        <f t="shared" si="78"/>
        <v/>
      </c>
      <c r="AG667" s="139"/>
    </row>
    <row r="668" spans="14:33" ht="20.100000000000001" customHeight="1" x14ac:dyDescent="0.25">
      <c r="N668" s="142">
        <v>110</v>
      </c>
      <c r="O668" s="134">
        <f t="shared" si="81"/>
        <v>-3.56</v>
      </c>
      <c r="P668" s="189">
        <f t="shared" si="82"/>
        <v>7.061107004880362E-4</v>
      </c>
      <c r="Q668" s="189">
        <f t="shared" si="83"/>
        <v>1.8542739693327775E-4</v>
      </c>
      <c r="R668" s="134">
        <f t="shared" si="84"/>
        <v>7.061107004880362E-4</v>
      </c>
      <c r="S668" s="134" t="str">
        <f t="shared" si="85"/>
        <v/>
      </c>
      <c r="T668" s="134" t="str">
        <f t="shared" si="86"/>
        <v/>
      </c>
      <c r="U668" s="190"/>
      <c r="V668" s="191"/>
      <c r="W668" s="188"/>
      <c r="X668" s="188"/>
      <c r="Y668" s="174" t="str">
        <f t="shared" si="87"/>
        <v/>
      </c>
      <c r="Z668" s="174" t="str">
        <f t="shared" si="88"/>
        <v/>
      </c>
      <c r="AA668" s="137"/>
      <c r="AB668" s="185">
        <f t="shared" si="79"/>
        <v>0.71679999999999922</v>
      </c>
      <c r="AC668" s="139">
        <f t="shared" si="76"/>
        <v>0.99820329696452004</v>
      </c>
      <c r="AD668" s="138">
        <f t="shared" si="80"/>
        <v>5.2238053001030238E-5</v>
      </c>
      <c r="AE668" s="139" t="str">
        <f t="shared" si="77"/>
        <v/>
      </c>
      <c r="AF668" s="139" t="str">
        <f t="shared" si="78"/>
        <v/>
      </c>
      <c r="AG668" s="139"/>
    </row>
    <row r="669" spans="14:33" ht="20.100000000000001" customHeight="1" x14ac:dyDescent="0.25">
      <c r="N669" s="142">
        <v>111</v>
      </c>
      <c r="O669" s="134">
        <f t="shared" si="81"/>
        <v>-3.556</v>
      </c>
      <c r="P669" s="189">
        <f t="shared" si="82"/>
        <v>7.1623191973653271E-4</v>
      </c>
      <c r="Q669" s="189">
        <f t="shared" si="83"/>
        <v>1.8827203795166483E-4</v>
      </c>
      <c r="R669" s="134">
        <f t="shared" si="84"/>
        <v>7.1623191973653271E-4</v>
      </c>
      <c r="S669" s="134" t="str">
        <f t="shared" si="85"/>
        <v/>
      </c>
      <c r="T669" s="134" t="str">
        <f t="shared" si="86"/>
        <v/>
      </c>
      <c r="U669" s="190"/>
      <c r="V669" s="191"/>
      <c r="W669" s="188"/>
      <c r="X669" s="188"/>
      <c r="Y669" s="174" t="str">
        <f t="shared" si="87"/>
        <v/>
      </c>
      <c r="Z669" s="174" t="str">
        <f t="shared" si="88"/>
        <v/>
      </c>
      <c r="AA669" s="137"/>
      <c r="AB669" s="185">
        <f t="shared" si="79"/>
        <v>0.72319999999999918</v>
      </c>
      <c r="AC669" s="139">
        <f t="shared" si="76"/>
        <v>0.99815105891151901</v>
      </c>
      <c r="AD669" s="138">
        <f t="shared" si="80"/>
        <v>5.3236012169666225E-5</v>
      </c>
      <c r="AE669" s="139" t="str">
        <f t="shared" si="77"/>
        <v/>
      </c>
      <c r="AF669" s="139" t="str">
        <f t="shared" si="78"/>
        <v/>
      </c>
      <c r="AG669" s="139"/>
    </row>
    <row r="670" spans="14:33" ht="20.100000000000001" customHeight="1" x14ac:dyDescent="0.25">
      <c r="N670" s="142">
        <v>112</v>
      </c>
      <c r="O670" s="134">
        <f t="shared" si="81"/>
        <v>-3.552</v>
      </c>
      <c r="P670" s="189">
        <f t="shared" si="82"/>
        <v>7.2648659020460105E-4</v>
      </c>
      <c r="Q670" s="189">
        <f t="shared" si="83"/>
        <v>1.9115743022542035E-4</v>
      </c>
      <c r="R670" s="134">
        <f t="shared" si="84"/>
        <v>7.2648659020460105E-4</v>
      </c>
      <c r="S670" s="134" t="str">
        <f t="shared" si="85"/>
        <v/>
      </c>
      <c r="T670" s="134" t="str">
        <f t="shared" si="86"/>
        <v/>
      </c>
      <c r="U670" s="190"/>
      <c r="V670" s="191"/>
      <c r="W670" s="188"/>
      <c r="X670" s="188"/>
      <c r="Y670" s="174" t="str">
        <f t="shared" si="87"/>
        <v/>
      </c>
      <c r="Z670" s="174" t="str">
        <f t="shared" si="88"/>
        <v/>
      </c>
      <c r="AA670" s="137"/>
      <c r="AB670" s="185">
        <f t="shared" si="79"/>
        <v>0.72959999999999914</v>
      </c>
      <c r="AC670" s="139">
        <f t="shared" si="76"/>
        <v>0.99809782289934934</v>
      </c>
      <c r="AD670" s="138">
        <f t="shared" si="80"/>
        <v>5.4242508643609355E-5</v>
      </c>
      <c r="AE670" s="139" t="str">
        <f t="shared" si="77"/>
        <v/>
      </c>
      <c r="AF670" s="139" t="str">
        <f t="shared" si="78"/>
        <v/>
      </c>
      <c r="AG670" s="139"/>
    </row>
    <row r="671" spans="14:33" ht="20.100000000000001" customHeight="1" x14ac:dyDescent="0.25">
      <c r="N671" s="142">
        <v>113</v>
      </c>
      <c r="O671" s="134">
        <f t="shared" si="81"/>
        <v>-3.548</v>
      </c>
      <c r="P671" s="189">
        <f t="shared" si="82"/>
        <v>7.3687629208784005E-4</v>
      </c>
      <c r="Q671" s="189">
        <f t="shared" si="83"/>
        <v>1.9408411071447355E-4</v>
      </c>
      <c r="R671" s="134">
        <f t="shared" si="84"/>
        <v>7.3687629208784005E-4</v>
      </c>
      <c r="S671" s="134" t="str">
        <f t="shared" si="85"/>
        <v/>
      </c>
      <c r="T671" s="134" t="str">
        <f t="shared" si="86"/>
        <v/>
      </c>
      <c r="U671" s="190"/>
      <c r="V671" s="191"/>
      <c r="W671" s="188"/>
      <c r="X671" s="188"/>
      <c r="Y671" s="174" t="str">
        <f t="shared" si="87"/>
        <v/>
      </c>
      <c r="Z671" s="174" t="str">
        <f t="shared" si="88"/>
        <v/>
      </c>
      <c r="AA671" s="137"/>
      <c r="AB671" s="185">
        <f t="shared" si="79"/>
        <v>0.7359999999999991</v>
      </c>
      <c r="AC671" s="139">
        <f t="shared" si="76"/>
        <v>0.99804358039070573</v>
      </c>
      <c r="AD671" s="138">
        <f t="shared" si="80"/>
        <v>5.5257496017313557E-5</v>
      </c>
      <c r="AE671" s="139" t="str">
        <f t="shared" si="77"/>
        <v/>
      </c>
      <c r="AF671" s="139" t="str">
        <f t="shared" si="78"/>
        <v/>
      </c>
      <c r="AG671" s="139"/>
    </row>
    <row r="672" spans="14:33" ht="20.100000000000001" customHeight="1" x14ac:dyDescent="0.25">
      <c r="N672" s="142">
        <v>114</v>
      </c>
      <c r="O672" s="134">
        <f t="shared" si="81"/>
        <v>-3.544</v>
      </c>
      <c r="P672" s="189">
        <f t="shared" si="82"/>
        <v>7.4740262166571997E-4</v>
      </c>
      <c r="Q672" s="189">
        <f t="shared" si="83"/>
        <v>1.9705262273166189E-4</v>
      </c>
      <c r="R672" s="134">
        <f t="shared" si="84"/>
        <v>7.4740262166571997E-4</v>
      </c>
      <c r="S672" s="134" t="str">
        <f t="shared" si="85"/>
        <v/>
      </c>
      <c r="T672" s="134" t="str">
        <f t="shared" si="86"/>
        <v/>
      </c>
      <c r="U672" s="190"/>
      <c r="V672" s="191"/>
      <c r="W672" s="188"/>
      <c r="X672" s="188"/>
      <c r="Y672" s="174" t="str">
        <f t="shared" si="87"/>
        <v/>
      </c>
      <c r="Z672" s="174" t="str">
        <f t="shared" si="88"/>
        <v/>
      </c>
      <c r="AA672" s="137"/>
      <c r="AB672" s="185">
        <f t="shared" si="79"/>
        <v>0.74239999999999906</v>
      </c>
      <c r="AC672" s="139">
        <f t="shared" si="76"/>
        <v>0.99798832289468842</v>
      </c>
      <c r="AD672" s="138">
        <f t="shared" si="80"/>
        <v>5.628092752518743E-5</v>
      </c>
      <c r="AE672" s="139" t="str">
        <f t="shared" si="77"/>
        <v/>
      </c>
      <c r="AF672" s="139" t="str">
        <f t="shared" si="78"/>
        <v/>
      </c>
      <c r="AG672" s="139"/>
    </row>
    <row r="673" spans="14:33" ht="20.100000000000001" customHeight="1" x14ac:dyDescent="0.25">
      <c r="N673" s="142">
        <v>115</v>
      </c>
      <c r="O673" s="134">
        <f t="shared" si="81"/>
        <v>-3.54</v>
      </c>
      <c r="P673" s="189">
        <f t="shared" si="82"/>
        <v>7.580671914287103E-4</v>
      </c>
      <c r="Q673" s="189">
        <f t="shared" si="83"/>
        <v>2.0006351600732001E-4</v>
      </c>
      <c r="R673" s="134">
        <f t="shared" si="84"/>
        <v>7.580671914287103E-4</v>
      </c>
      <c r="S673" s="134" t="str">
        <f t="shared" si="85"/>
        <v/>
      </c>
      <c r="T673" s="134" t="str">
        <f t="shared" si="86"/>
        <v/>
      </c>
      <c r="U673" s="190"/>
      <c r="V673" s="191"/>
      <c r="W673" s="188"/>
      <c r="X673" s="188"/>
      <c r="Y673" s="174" t="str">
        <f t="shared" si="87"/>
        <v/>
      </c>
      <c r="Z673" s="174" t="str">
        <f t="shared" si="88"/>
        <v/>
      </c>
      <c r="AA673" s="137"/>
      <c r="AB673" s="185">
        <f t="shared" si="79"/>
        <v>0.74879999999999902</v>
      </c>
      <c r="AC673" s="139">
        <f t="shared" si="76"/>
        <v>0.99793204196716323</v>
      </c>
      <c r="AD673" s="138">
        <f t="shared" si="80"/>
        <v>5.7312756053806702E-5</v>
      </c>
      <c r="AE673" s="139" t="str">
        <f t="shared" si="77"/>
        <v/>
      </c>
      <c r="AF673" s="139" t="str">
        <f t="shared" si="78"/>
        <v/>
      </c>
      <c r="AG673" s="139"/>
    </row>
    <row r="674" spans="14:33" ht="20.100000000000001" customHeight="1" x14ac:dyDescent="0.25">
      <c r="N674" s="142">
        <v>116</v>
      </c>
      <c r="O674" s="134">
        <f t="shared" si="81"/>
        <v>-3.536</v>
      </c>
      <c r="P674" s="189">
        <f t="shared" si="82"/>
        <v>7.6887163020592257E-4</v>
      </c>
      <c r="Q674" s="189">
        <f t="shared" si="83"/>
        <v>2.0311734675437893E-4</v>
      </c>
      <c r="R674" s="134">
        <f t="shared" si="84"/>
        <v>7.6887163020592257E-4</v>
      </c>
      <c r="S674" s="134" t="str">
        <f t="shared" si="85"/>
        <v/>
      </c>
      <c r="T674" s="134" t="str">
        <f t="shared" si="86"/>
        <v/>
      </c>
      <c r="U674" s="190"/>
      <c r="V674" s="191"/>
      <c r="W674" s="188"/>
      <c r="X674" s="188"/>
      <c r="Y674" s="174" t="str">
        <f t="shared" si="87"/>
        <v/>
      </c>
      <c r="Z674" s="174" t="str">
        <f t="shared" si="88"/>
        <v/>
      </c>
      <c r="AA674" s="137"/>
      <c r="AB674" s="185">
        <f t="shared" si="79"/>
        <v>0.75519999999999898</v>
      </c>
      <c r="AC674" s="139">
        <f t="shared" si="76"/>
        <v>0.99787472921110942</v>
      </c>
      <c r="AD674" s="138">
        <f t="shared" si="80"/>
        <v>5.8352934151351121E-5</v>
      </c>
      <c r="AE674" s="139" t="str">
        <f t="shared" si="77"/>
        <v/>
      </c>
      <c r="AF674" s="139" t="str">
        <f t="shared" si="78"/>
        <v/>
      </c>
      <c r="AG674" s="139"/>
    </row>
    <row r="675" spans="14:33" ht="20.100000000000001" customHeight="1" x14ac:dyDescent="0.25">
      <c r="N675" s="142">
        <v>117</v>
      </c>
      <c r="O675" s="134">
        <f t="shared" si="81"/>
        <v>-3.532</v>
      </c>
      <c r="P675" s="189">
        <f t="shared" si="82"/>
        <v>7.7981758329325466E-4</v>
      </c>
      <c r="Q675" s="189">
        <f t="shared" si="83"/>
        <v>2.0621467773397647E-4</v>
      </c>
      <c r="R675" s="134">
        <f t="shared" si="84"/>
        <v>7.7981758329325466E-4</v>
      </c>
      <c r="S675" s="134" t="str">
        <f t="shared" si="85"/>
        <v/>
      </c>
      <c r="T675" s="134" t="str">
        <f t="shared" si="86"/>
        <v/>
      </c>
      <c r="U675" s="190"/>
      <c r="V675" s="191"/>
      <c r="W675" s="188"/>
      <c r="X675" s="188"/>
      <c r="Y675" s="174" t="str">
        <f t="shared" si="87"/>
        <v/>
      </c>
      <c r="Z675" s="174" t="str">
        <f t="shared" si="88"/>
        <v/>
      </c>
      <c r="AA675" s="137"/>
      <c r="AB675" s="185">
        <f t="shared" si="79"/>
        <v>0.76159999999999894</v>
      </c>
      <c r="AC675" s="139">
        <f t="shared" si="76"/>
        <v>0.99781637627695807</v>
      </c>
      <c r="AD675" s="138">
        <f t="shared" si="80"/>
        <v>5.9401414039372824E-5</v>
      </c>
      <c r="AE675" s="139" t="str">
        <f t="shared" si="77"/>
        <v/>
      </c>
      <c r="AF675" s="139" t="str">
        <f t="shared" si="78"/>
        <v/>
      </c>
      <c r="AG675" s="139"/>
    </row>
    <row r="676" spans="14:33" ht="20.100000000000001" customHeight="1" x14ac:dyDescent="0.25">
      <c r="N676" s="142">
        <v>118</v>
      </c>
      <c r="O676" s="134">
        <f t="shared" si="81"/>
        <v>-3.528</v>
      </c>
      <c r="P676" s="189">
        <f t="shared" si="82"/>
        <v>7.9090671258203761E-4</v>
      </c>
      <c r="Q676" s="189">
        <f t="shared" si="83"/>
        <v>2.0935607832158333E-4</v>
      </c>
      <c r="R676" s="134">
        <f t="shared" si="84"/>
        <v>7.9090671258203761E-4</v>
      </c>
      <c r="S676" s="134" t="str">
        <f t="shared" si="85"/>
        <v/>
      </c>
      <c r="T676" s="134" t="str">
        <f t="shared" si="86"/>
        <v/>
      </c>
      <c r="U676" s="190"/>
      <c r="V676" s="191"/>
      <c r="W676" s="188"/>
      <c r="X676" s="188"/>
      <c r="Y676" s="174" t="str">
        <f t="shared" si="87"/>
        <v/>
      </c>
      <c r="Z676" s="174" t="str">
        <f t="shared" si="88"/>
        <v/>
      </c>
      <c r="AA676" s="137"/>
      <c r="AB676" s="185">
        <f t="shared" si="79"/>
        <v>0.76799999999999891</v>
      </c>
      <c r="AC676" s="139">
        <f t="shared" si="76"/>
        <v>0.9977569748629187</v>
      </c>
      <c r="AD676" s="138">
        <f t="shared" si="80"/>
        <v>6.0458147621789138E-5</v>
      </c>
      <c r="AE676" s="139" t="str">
        <f t="shared" si="77"/>
        <v/>
      </c>
      <c r="AF676" s="139" t="str">
        <f t="shared" si="78"/>
        <v/>
      </c>
      <c r="AG676" s="139"/>
    </row>
    <row r="677" spans="14:33" ht="20.100000000000001" customHeight="1" x14ac:dyDescent="0.25">
      <c r="N677" s="142">
        <v>119</v>
      </c>
      <c r="O677" s="134">
        <f t="shared" si="81"/>
        <v>-3.524</v>
      </c>
      <c r="P677" s="189">
        <f t="shared" si="82"/>
        <v>8.0214069668818296E-4</v>
      </c>
      <c r="Q677" s="189">
        <f t="shared" si="83"/>
        <v>2.1254212457364041E-4</v>
      </c>
      <c r="R677" s="134">
        <f t="shared" si="84"/>
        <v>8.0214069668818296E-4</v>
      </c>
      <c r="S677" s="134" t="str">
        <f t="shared" si="85"/>
        <v/>
      </c>
      <c r="T677" s="134" t="str">
        <f t="shared" si="86"/>
        <v/>
      </c>
      <c r="U677" s="190"/>
      <c r="V677" s="191"/>
      <c r="W677" s="188"/>
      <c r="X677" s="188"/>
      <c r="Y677" s="174" t="str">
        <f t="shared" si="87"/>
        <v/>
      </c>
      <c r="Z677" s="174" t="str">
        <f t="shared" si="88"/>
        <v/>
      </c>
      <c r="AA677" s="137"/>
      <c r="AB677" s="185">
        <f t="shared" si="79"/>
        <v>0.77439999999999887</v>
      </c>
      <c r="AC677" s="139">
        <f t="shared" si="76"/>
        <v>0.99769651671529691</v>
      </c>
      <c r="AD677" s="138">
        <f t="shared" si="80"/>
        <v>6.1523086496650947E-5</v>
      </c>
      <c r="AE677" s="139" t="str">
        <f t="shared" si="77"/>
        <v/>
      </c>
      <c r="AF677" s="139" t="str">
        <f t="shared" si="78"/>
        <v/>
      </c>
      <c r="AG677" s="139"/>
    </row>
    <row r="678" spans="14:33" ht="20.100000000000001" customHeight="1" x14ac:dyDescent="0.25">
      <c r="N678" s="142">
        <v>120</v>
      </c>
      <c r="O678" s="134">
        <f t="shared" si="81"/>
        <v>-3.52</v>
      </c>
      <c r="P678" s="189">
        <f t="shared" si="82"/>
        <v>8.1352123108180841E-4</v>
      </c>
      <c r="Q678" s="189">
        <f t="shared" si="83"/>
        <v>2.1577339929471738E-4</v>
      </c>
      <c r="R678" s="134">
        <f t="shared" si="84"/>
        <v>8.1352123108180841E-4</v>
      </c>
      <c r="S678" s="134" t="str">
        <f t="shared" si="85"/>
        <v/>
      </c>
      <c r="T678" s="134" t="str">
        <f t="shared" si="86"/>
        <v/>
      </c>
      <c r="U678" s="190"/>
      <c r="V678" s="191"/>
      <c r="W678" s="188"/>
      <c r="X678" s="188"/>
      <c r="Y678" s="174" t="str">
        <f t="shared" si="87"/>
        <v/>
      </c>
      <c r="Z678" s="174" t="str">
        <f t="shared" si="88"/>
        <v/>
      </c>
      <c r="AA678" s="137"/>
      <c r="AB678" s="185">
        <f t="shared" si="79"/>
        <v>0.78079999999999883</v>
      </c>
      <c r="AC678" s="139">
        <f t="shared" si="76"/>
        <v>0.99763499362880026</v>
      </c>
      <c r="AD678" s="138">
        <f t="shared" si="80"/>
        <v>6.2596181964469366E-5</v>
      </c>
      <c r="AE678" s="139" t="str">
        <f t="shared" si="77"/>
        <v/>
      </c>
      <c r="AF678" s="139" t="str">
        <f t="shared" si="78"/>
        <v/>
      </c>
      <c r="AG678" s="139"/>
    </row>
    <row r="679" spans="14:33" ht="20.100000000000001" customHeight="1" x14ac:dyDescent="0.25">
      <c r="N679" s="142">
        <v>121</v>
      </c>
      <c r="O679" s="134">
        <f t="shared" si="81"/>
        <v>-3.516</v>
      </c>
      <c r="P679" s="189">
        <f t="shared" si="82"/>
        <v>8.2505002821736E-4</v>
      </c>
      <c r="Q679" s="189">
        <f t="shared" si="83"/>
        <v>2.1905049210519021E-4</v>
      </c>
      <c r="R679" s="134">
        <f t="shared" si="84"/>
        <v>8.2505002821736E-4</v>
      </c>
      <c r="S679" s="134" t="str">
        <f t="shared" si="85"/>
        <v/>
      </c>
      <c r="T679" s="134" t="str">
        <f t="shared" si="86"/>
        <v/>
      </c>
      <c r="U679" s="190"/>
      <c r="V679" s="191"/>
      <c r="W679" s="188"/>
      <c r="X679" s="188"/>
      <c r="Y679" s="174" t="str">
        <f t="shared" si="87"/>
        <v/>
      </c>
      <c r="Z679" s="174" t="str">
        <f t="shared" si="88"/>
        <v/>
      </c>
      <c r="AA679" s="137"/>
      <c r="AB679" s="185">
        <f t="shared" si="79"/>
        <v>0.78719999999999879</v>
      </c>
      <c r="AC679" s="139">
        <f t="shared" si="76"/>
        <v>0.99757239744683579</v>
      </c>
      <c r="AD679" s="138">
        <f t="shared" si="80"/>
        <v>6.3677385038651835E-5</v>
      </c>
      <c r="AE679" s="139" t="str">
        <f t="shared" si="77"/>
        <v/>
      </c>
      <c r="AF679" s="139" t="str">
        <f t="shared" si="78"/>
        <v/>
      </c>
      <c r="AG679" s="139"/>
    </row>
    <row r="680" spans="14:33" ht="20.100000000000001" customHeight="1" x14ac:dyDescent="0.25">
      <c r="N680" s="142">
        <v>122</v>
      </c>
      <c r="O680" s="134">
        <f t="shared" si="81"/>
        <v>-3.512</v>
      </c>
      <c r="P680" s="189">
        <f t="shared" si="82"/>
        <v>8.3672881766420752E-4</v>
      </c>
      <c r="Q680" s="189">
        <f t="shared" si="83"/>
        <v>2.2237399950943791E-4</v>
      </c>
      <c r="R680" s="134">
        <f t="shared" si="84"/>
        <v>8.3672881766420752E-4</v>
      </c>
      <c r="S680" s="134" t="str">
        <f t="shared" si="85"/>
        <v/>
      </c>
      <c r="T680" s="134" t="str">
        <f t="shared" si="86"/>
        <v/>
      </c>
      <c r="U680" s="190"/>
      <c r="V680" s="191"/>
      <c r="W680" s="188"/>
      <c r="X680" s="188"/>
      <c r="Y680" s="174" t="str">
        <f t="shared" si="87"/>
        <v/>
      </c>
      <c r="Z680" s="174" t="str">
        <f t="shared" si="88"/>
        <v/>
      </c>
      <c r="AA680" s="137"/>
      <c r="AB680" s="185">
        <f t="shared" si="79"/>
        <v>0.79359999999999875</v>
      </c>
      <c r="AC680" s="139">
        <f t="shared" si="76"/>
        <v>0.99750872006179714</v>
      </c>
      <c r="AD680" s="138">
        <f t="shared" si="80"/>
        <v>6.476664645471697E-5</v>
      </c>
      <c r="AE680" s="139" t="str">
        <f t="shared" si="77"/>
        <v/>
      </c>
      <c r="AF680" s="139" t="str">
        <f t="shared" si="78"/>
        <v/>
      </c>
      <c r="AG680" s="139"/>
    </row>
    <row r="681" spans="14:33" ht="20.100000000000001" customHeight="1" x14ac:dyDescent="0.25">
      <c r="N681" s="142">
        <v>123</v>
      </c>
      <c r="O681" s="134">
        <f t="shared" si="81"/>
        <v>-3.508</v>
      </c>
      <c r="P681" s="189">
        <f t="shared" si="82"/>
        <v>8.4855934623771106E-4</v>
      </c>
      <c r="Q681" s="189">
        <f t="shared" si="83"/>
        <v>2.257445249645668E-4</v>
      </c>
      <c r="R681" s="134">
        <f t="shared" si="84"/>
        <v>8.4855934623771106E-4</v>
      </c>
      <c r="S681" s="134" t="str">
        <f t="shared" si="85"/>
        <v/>
      </c>
      <c r="T681" s="134" t="str">
        <f t="shared" si="86"/>
        <v/>
      </c>
      <c r="U681" s="190"/>
      <c r="V681" s="191"/>
      <c r="W681" s="188"/>
      <c r="X681" s="188"/>
      <c r="Y681" s="174" t="str">
        <f t="shared" si="87"/>
        <v/>
      </c>
      <c r="Z681" s="174" t="str">
        <f t="shared" si="88"/>
        <v/>
      </c>
      <c r="AA681" s="137"/>
      <c r="AB681" s="185">
        <f t="shared" si="79"/>
        <v>0.79999999999999871</v>
      </c>
      <c r="AC681" s="139">
        <f t="shared" si="76"/>
        <v>0.99744395341534242</v>
      </c>
      <c r="AD681" s="138">
        <f t="shared" si="80"/>
        <v>6.5863916680619639E-5</v>
      </c>
      <c r="AE681" s="139" t="str">
        <f t="shared" si="77"/>
        <v/>
      </c>
      <c r="AF681" s="139" t="str">
        <f t="shared" si="78"/>
        <v/>
      </c>
      <c r="AG681" s="139"/>
    </row>
    <row r="682" spans="14:33" ht="20.100000000000001" customHeight="1" x14ac:dyDescent="0.25">
      <c r="N682" s="142">
        <v>124</v>
      </c>
      <c r="O682" s="134">
        <f t="shared" si="81"/>
        <v>-3.504</v>
      </c>
      <c r="P682" s="189">
        <f t="shared" si="82"/>
        <v>8.605433781307579E-4</v>
      </c>
      <c r="Q682" s="189">
        <f t="shared" si="83"/>
        <v>2.2916267894965438E-4</v>
      </c>
      <c r="R682" s="134">
        <f t="shared" si="84"/>
        <v>8.605433781307579E-4</v>
      </c>
      <c r="S682" s="134" t="str">
        <f t="shared" si="85"/>
        <v/>
      </c>
      <c r="T682" s="134" t="str">
        <f t="shared" si="86"/>
        <v/>
      </c>
      <c r="U682" s="190"/>
      <c r="V682" s="191"/>
      <c r="W682" s="188"/>
      <c r="X682" s="188"/>
      <c r="Y682" s="174" t="str">
        <f t="shared" si="87"/>
        <v/>
      </c>
      <c r="Z682" s="174" t="str">
        <f t="shared" si="88"/>
        <v/>
      </c>
      <c r="AA682" s="137"/>
      <c r="AB682" s="185">
        <f t="shared" si="79"/>
        <v>0.80639999999999867</v>
      </c>
      <c r="AC682" s="139">
        <f t="shared" si="76"/>
        <v>0.9973780894986618</v>
      </c>
      <c r="AD682" s="138">
        <f t="shared" si="80"/>
        <v>6.6969145924189455E-5</v>
      </c>
      <c r="AE682" s="139" t="str">
        <f t="shared" si="77"/>
        <v/>
      </c>
      <c r="AF682" s="139" t="str">
        <f t="shared" si="78"/>
        <v/>
      </c>
      <c r="AG682" s="139"/>
    </row>
    <row r="683" spans="14:33" ht="20.100000000000001" customHeight="1" x14ac:dyDescent="0.25">
      <c r="N683" s="142">
        <v>125</v>
      </c>
      <c r="O683" s="134">
        <f t="shared" si="81"/>
        <v>-3.5</v>
      </c>
      <c r="P683" s="189">
        <f t="shared" si="82"/>
        <v>8.7268269504576015E-4</v>
      </c>
      <c r="Q683" s="189">
        <f t="shared" si="83"/>
        <v>2.3262907903552504E-4</v>
      </c>
      <c r="R683" s="134">
        <f t="shared" si="84"/>
        <v>8.7268269504576015E-4</v>
      </c>
      <c r="S683" s="134" t="str">
        <f t="shared" si="85"/>
        <v/>
      </c>
      <c r="T683" s="134" t="str">
        <f t="shared" si="86"/>
        <v/>
      </c>
      <c r="U683" s="190"/>
      <c r="V683" s="191"/>
      <c r="W683" s="188"/>
      <c r="X683" s="188"/>
      <c r="Y683" s="174" t="str">
        <f t="shared" si="87"/>
        <v/>
      </c>
      <c r="Z683" s="174" t="str">
        <f t="shared" si="88"/>
        <v/>
      </c>
      <c r="AA683" s="137"/>
      <c r="AB683" s="185">
        <f t="shared" si="79"/>
        <v>0.81279999999999863</v>
      </c>
      <c r="AC683" s="139">
        <f t="shared" si="76"/>
        <v>0.99731112035273761</v>
      </c>
      <c r="AD683" s="138">
        <f t="shared" si="80"/>
        <v>6.8082284143677896E-5</v>
      </c>
      <c r="AE683" s="139" t="str">
        <f t="shared" si="77"/>
        <v/>
      </c>
      <c r="AF683" s="139" t="str">
        <f t="shared" si="78"/>
        <v/>
      </c>
      <c r="AG683" s="139"/>
    </row>
    <row r="684" spans="14:33" ht="20.100000000000001" customHeight="1" x14ac:dyDescent="0.25">
      <c r="N684" s="142">
        <v>126</v>
      </c>
      <c r="O684" s="134">
        <f t="shared" si="81"/>
        <v>-3.496</v>
      </c>
      <c r="P684" s="189">
        <f t="shared" si="82"/>
        <v>8.8497909632710562E-4</v>
      </c>
      <c r="Q684" s="189">
        <f t="shared" si="83"/>
        <v>2.3614434995505203E-4</v>
      </c>
      <c r="R684" s="134">
        <f t="shared" si="84"/>
        <v>8.8497909632710562E-4</v>
      </c>
      <c r="S684" s="134" t="str">
        <f t="shared" si="85"/>
        <v/>
      </c>
      <c r="T684" s="134" t="str">
        <f t="shared" si="86"/>
        <v/>
      </c>
      <c r="U684" s="190"/>
      <c r="V684" s="191"/>
      <c r="W684" s="188"/>
      <c r="X684" s="188"/>
      <c r="Y684" s="174" t="str">
        <f t="shared" si="87"/>
        <v/>
      </c>
      <c r="Z684" s="174" t="str">
        <f t="shared" si="88"/>
        <v/>
      </c>
      <c r="AA684" s="137"/>
      <c r="AB684" s="185">
        <f t="shared" si="79"/>
        <v>0.8191999999999986</v>
      </c>
      <c r="AC684" s="139">
        <f t="shared" ref="AC684:AC747" si="89">_xlfn.CHISQ.DIST.RT(AB684,$AB$553)</f>
        <v>0.99724303806859393</v>
      </c>
      <c r="AD684" s="138">
        <f t="shared" si="80"/>
        <v>6.9203281055529864E-5</v>
      </c>
      <c r="AE684" s="139" t="str">
        <f t="shared" ref="AE684:AE747" si="90">IF(AC684&lt;($AA$556),AD684,"")</f>
        <v/>
      </c>
      <c r="AF684" s="139" t="str">
        <f t="shared" ref="AF684:AF747" si="91">IF(AC684&lt;$AA$563,AD684,"")</f>
        <v/>
      </c>
      <c r="AG684" s="139"/>
    </row>
    <row r="685" spans="14:33" ht="20.100000000000001" customHeight="1" x14ac:dyDescent="0.25">
      <c r="N685" s="142">
        <v>127</v>
      </c>
      <c r="O685" s="134">
        <f t="shared" si="81"/>
        <v>-3.492</v>
      </c>
      <c r="P685" s="189">
        <f t="shared" si="82"/>
        <v>8.9743439909405621E-4</v>
      </c>
      <c r="Q685" s="189">
        <f t="shared" si="83"/>
        <v>2.3970912367399304E-4</v>
      </c>
      <c r="R685" s="134">
        <f t="shared" si="84"/>
        <v>8.9743439909405621E-4</v>
      </c>
      <c r="S685" s="134" t="str">
        <f t="shared" si="85"/>
        <v/>
      </c>
      <c r="T685" s="134" t="str">
        <f t="shared" si="86"/>
        <v/>
      </c>
      <c r="U685" s="190"/>
      <c r="V685" s="191"/>
      <c r="W685" s="188"/>
      <c r="X685" s="188"/>
      <c r="Y685" s="174" t="str">
        <f t="shared" si="87"/>
        <v/>
      </c>
      <c r="Z685" s="174" t="str">
        <f t="shared" si="88"/>
        <v/>
      </c>
      <c r="AA685" s="137"/>
      <c r="AB685" s="185">
        <f t="shared" ref="AB685:AB748" si="92">AB684+$AF$553</f>
        <v>0.82559999999999856</v>
      </c>
      <c r="AC685" s="139">
        <f t="shared" si="89"/>
        <v>0.9971738347875384</v>
      </c>
      <c r="AD685" s="138">
        <f t="shared" ref="AD685:AD748" si="93">AC685-AC686</f>
        <v>7.0332086143376493E-5</v>
      </c>
      <c r="AE685" s="139" t="str">
        <f t="shared" si="90"/>
        <v/>
      </c>
      <c r="AF685" s="139" t="str">
        <f t="shared" si="91"/>
        <v/>
      </c>
      <c r="AG685" s="139"/>
    </row>
    <row r="686" spans="14:33" ht="20.100000000000001" customHeight="1" x14ac:dyDescent="0.25">
      <c r="N686" s="142">
        <v>128</v>
      </c>
      <c r="O686" s="134">
        <f t="shared" ref="O686:O749" si="94">O$552+(N686*O$555)</f>
        <v>-3.488</v>
      </c>
      <c r="P686" s="189">
        <f t="shared" ref="P686:P749" si="95">_xlfn.NORM.DIST(O686,O$549,O$550,0)</f>
        <v>9.1005043837408945E-4</v>
      </c>
      <c r="Q686" s="189">
        <f t="shared" ref="Q686:Q749" si="96">_xlfn.NORM.DIST(O686,O$549,O$550,1)</f>
        <v>2.4332403946235361E-4</v>
      </c>
      <c r="R686" s="134">
        <f t="shared" ref="R686:R749" si="97">IF(OR(Q686&lt;$S$554,Q686&gt;$S$555),P686,"")</f>
        <v>9.1005043837408945E-4</v>
      </c>
      <c r="S686" s="134" t="str">
        <f t="shared" ref="S686:S749" si="98">IF(AND(Q686&gt;$S$554,Q686&lt;$S$555),P686,"")</f>
        <v/>
      </c>
      <c r="T686" s="134" t="str">
        <f t="shared" ref="T686:T749" si="99">IF(P686=MAX(P$558:P$2558),P686,"")</f>
        <v/>
      </c>
      <c r="U686" s="190"/>
      <c r="V686" s="191"/>
      <c r="W686" s="188"/>
      <c r="X686" s="188"/>
      <c r="Y686" s="174" t="str">
        <f t="shared" si="87"/>
        <v/>
      </c>
      <c r="Z686" s="174" t="str">
        <f t="shared" si="88"/>
        <v/>
      </c>
      <c r="AA686" s="137"/>
      <c r="AB686" s="185">
        <f t="shared" si="92"/>
        <v>0.83199999999999852</v>
      </c>
      <c r="AC686" s="139">
        <f t="shared" si="89"/>
        <v>0.99710350270139503</v>
      </c>
      <c r="AD686" s="138">
        <f t="shared" si="93"/>
        <v>7.1468648666805912E-5</v>
      </c>
      <c r="AE686" s="139" t="str">
        <f t="shared" si="90"/>
        <v/>
      </c>
      <c r="AF686" s="139" t="str">
        <f t="shared" si="91"/>
        <v/>
      </c>
      <c r="AG686" s="139"/>
    </row>
    <row r="687" spans="14:33" ht="20.100000000000001" customHeight="1" x14ac:dyDescent="0.25">
      <c r="N687" s="142">
        <v>129</v>
      </c>
      <c r="O687" s="134">
        <f t="shared" si="94"/>
        <v>-3.484</v>
      </c>
      <c r="P687" s="189">
        <f t="shared" si="95"/>
        <v>9.2282906723667468E-4</v>
      </c>
      <c r="Q687" s="189">
        <f t="shared" si="96"/>
        <v>2.469897439662884E-4</v>
      </c>
      <c r="R687" s="134">
        <f t="shared" si="97"/>
        <v>9.2282906723667468E-4</v>
      </c>
      <c r="S687" s="134" t="str">
        <f t="shared" si="98"/>
        <v/>
      </c>
      <c r="T687" s="134" t="str">
        <f t="shared" si="99"/>
        <v/>
      </c>
      <c r="U687" s="190"/>
      <c r="V687" s="191"/>
      <c r="W687" s="188"/>
      <c r="X687" s="188"/>
      <c r="Y687" s="174" t="str">
        <f t="shared" si="87"/>
        <v/>
      </c>
      <c r="Z687" s="174" t="str">
        <f t="shared" si="88"/>
        <v/>
      </c>
      <c r="AA687" s="137"/>
      <c r="AB687" s="185">
        <f t="shared" si="92"/>
        <v>0.83839999999999848</v>
      </c>
      <c r="AC687" s="139">
        <f t="shared" si="89"/>
        <v>0.99703203405272822</v>
      </c>
      <c r="AD687" s="138">
        <f t="shared" si="93"/>
        <v>7.2612917669245824E-5</v>
      </c>
      <c r="AE687" s="139" t="str">
        <f t="shared" si="90"/>
        <v/>
      </c>
      <c r="AF687" s="139" t="str">
        <f t="shared" si="91"/>
        <v/>
      </c>
      <c r="AG687" s="139"/>
    </row>
    <row r="688" spans="14:33" ht="20.100000000000001" customHeight="1" x14ac:dyDescent="0.25">
      <c r="N688" s="142">
        <v>130</v>
      </c>
      <c r="O688" s="134">
        <f t="shared" si="94"/>
        <v>-3.48</v>
      </c>
      <c r="P688" s="189">
        <f t="shared" si="95"/>
        <v>9.3577215692747977E-4</v>
      </c>
      <c r="Q688" s="189">
        <f t="shared" si="96"/>
        <v>2.5070689128053755E-4</v>
      </c>
      <c r="R688" s="134">
        <f t="shared" si="97"/>
        <v>9.3577215692747977E-4</v>
      </c>
      <c r="S688" s="134" t="str">
        <f t="shared" si="98"/>
        <v/>
      </c>
      <c r="T688" s="134" t="str">
        <f t="shared" si="99"/>
        <v/>
      </c>
      <c r="U688" s="190"/>
      <c r="V688" s="191"/>
      <c r="W688" s="188"/>
      <c r="X688" s="188"/>
      <c r="Y688" s="174" t="str">
        <f t="shared" si="87"/>
        <v/>
      </c>
      <c r="Z688" s="174" t="str">
        <f t="shared" si="88"/>
        <v/>
      </c>
      <c r="AA688" s="137"/>
      <c r="AB688" s="185">
        <f t="shared" si="92"/>
        <v>0.84479999999999844</v>
      </c>
      <c r="AC688" s="139">
        <f t="shared" si="89"/>
        <v>0.99695942113505898</v>
      </c>
      <c r="AD688" s="138">
        <f t="shared" si="93"/>
        <v>7.3764841985957119E-5</v>
      </c>
      <c r="AE688" s="139" t="str">
        <f t="shared" si="90"/>
        <v/>
      </c>
      <c r="AF688" s="139" t="str">
        <f t="shared" si="91"/>
        <v/>
      </c>
      <c r="AG688" s="139"/>
    </row>
    <row r="689" spans="14:33" ht="20.100000000000001" customHeight="1" x14ac:dyDescent="0.25">
      <c r="N689" s="142">
        <v>131</v>
      </c>
      <c r="O689" s="134">
        <f t="shared" si="94"/>
        <v>-3.476</v>
      </c>
      <c r="P689" s="189">
        <f t="shared" si="95"/>
        <v>9.4888159700299299E-4</v>
      </c>
      <c r="Q689" s="189">
        <f t="shared" si="96"/>
        <v>2.5447614302140094E-4</v>
      </c>
      <c r="R689" s="134">
        <f t="shared" si="97"/>
        <v>9.4888159700299299E-4</v>
      </c>
      <c r="S689" s="134" t="str">
        <f t="shared" si="98"/>
        <v/>
      </c>
      <c r="T689" s="134" t="str">
        <f t="shared" si="99"/>
        <v/>
      </c>
      <c r="U689" s="190"/>
      <c r="V689" s="191"/>
      <c r="W689" s="188"/>
      <c r="X689" s="188"/>
      <c r="Y689" s="174" t="str">
        <f t="shared" si="87"/>
        <v/>
      </c>
      <c r="Z689" s="174" t="str">
        <f t="shared" si="88"/>
        <v/>
      </c>
      <c r="AA689" s="137"/>
      <c r="AB689" s="185">
        <f t="shared" si="92"/>
        <v>0.8511999999999984</v>
      </c>
      <c r="AC689" s="139">
        <f t="shared" si="89"/>
        <v>0.99688565629307302</v>
      </c>
      <c r="AD689" s="138">
        <f t="shared" si="93"/>
        <v>7.4924370252471562E-5</v>
      </c>
      <c r="AE689" s="139" t="str">
        <f t="shared" si="90"/>
        <v/>
      </c>
      <c r="AF689" s="139" t="str">
        <f t="shared" si="91"/>
        <v/>
      </c>
      <c r="AG689" s="139"/>
    </row>
    <row r="690" spans="14:33" ht="20.100000000000001" customHeight="1" x14ac:dyDescent="0.25">
      <c r="N690" s="142">
        <v>132</v>
      </c>
      <c r="O690" s="134">
        <f t="shared" si="94"/>
        <v>-3.472</v>
      </c>
      <c r="P690" s="189">
        <f t="shared" si="95"/>
        <v>9.6215929546556432E-4</v>
      </c>
      <c r="Q690" s="189">
        <f t="shared" si="96"/>
        <v>2.582981684002516E-4</v>
      </c>
      <c r="R690" s="134">
        <f t="shared" si="97"/>
        <v>9.6215929546556432E-4</v>
      </c>
      <c r="S690" s="134" t="str">
        <f t="shared" si="98"/>
        <v/>
      </c>
      <c r="T690" s="134" t="str">
        <f t="shared" si="99"/>
        <v/>
      </c>
      <c r="U690" s="190"/>
      <c r="V690" s="191"/>
      <c r="W690" s="188"/>
      <c r="X690" s="188"/>
      <c r="Y690" s="174" t="str">
        <f t="shared" si="87"/>
        <v/>
      </c>
      <c r="Z690" s="174" t="str">
        <f t="shared" si="88"/>
        <v/>
      </c>
      <c r="AA690" s="137"/>
      <c r="AB690" s="185">
        <f t="shared" si="92"/>
        <v>0.85759999999999836</v>
      </c>
      <c r="AC690" s="139">
        <f t="shared" si="89"/>
        <v>0.99681073192282055</v>
      </c>
      <c r="AD690" s="138">
        <f t="shared" si="93"/>
        <v>7.6091450912585401E-5</v>
      </c>
      <c r="AE690" s="139" t="str">
        <f t="shared" si="90"/>
        <v/>
      </c>
      <c r="AF690" s="139" t="str">
        <f t="shared" si="91"/>
        <v/>
      </c>
      <c r="AG690" s="139"/>
    </row>
    <row r="691" spans="14:33" ht="20.100000000000001" customHeight="1" x14ac:dyDescent="0.25">
      <c r="N691" s="142">
        <v>133</v>
      </c>
      <c r="O691" s="134">
        <f t="shared" si="94"/>
        <v>-3.468</v>
      </c>
      <c r="P691" s="189">
        <f t="shared" si="95"/>
        <v>9.7560717889885414E-4</v>
      </c>
      <c r="Q691" s="189">
        <f t="shared" si="96"/>
        <v>2.6217364429758819E-4</v>
      </c>
      <c r="R691" s="134">
        <f t="shared" si="97"/>
        <v>9.7560717889885414E-4</v>
      </c>
      <c r="S691" s="134" t="str">
        <f t="shared" si="98"/>
        <v/>
      </c>
      <c r="T691" s="134" t="str">
        <f t="shared" si="99"/>
        <v/>
      </c>
      <c r="U691" s="190"/>
      <c r="V691" s="191"/>
      <c r="W691" s="188"/>
      <c r="X691" s="188"/>
      <c r="Y691" s="174" t="str">
        <f t="shared" si="87"/>
        <v/>
      </c>
      <c r="Z691" s="174" t="str">
        <f t="shared" si="88"/>
        <v/>
      </c>
      <c r="AA691" s="137"/>
      <c r="AB691" s="185">
        <f t="shared" si="92"/>
        <v>0.86399999999999832</v>
      </c>
      <c r="AC691" s="139">
        <f t="shared" si="89"/>
        <v>0.99673464047190796</v>
      </c>
      <c r="AD691" s="138">
        <f t="shared" si="93"/>
        <v>7.7266032225242753E-5</v>
      </c>
      <c r="AE691" s="139" t="str">
        <f t="shared" si="90"/>
        <v/>
      </c>
      <c r="AF691" s="139" t="str">
        <f t="shared" si="91"/>
        <v/>
      </c>
      <c r="AG691" s="139"/>
    </row>
    <row r="692" spans="14:33" ht="20.100000000000001" customHeight="1" x14ac:dyDescent="0.25">
      <c r="N692" s="142">
        <v>134</v>
      </c>
      <c r="O692" s="134">
        <f t="shared" si="94"/>
        <v>-3.464</v>
      </c>
      <c r="P692" s="189">
        <f t="shared" si="95"/>
        <v>9.8922719260367592E-4</v>
      </c>
      <c r="Q692" s="189">
        <f t="shared" si="96"/>
        <v>2.6610325533763359E-4</v>
      </c>
      <c r="R692" s="134">
        <f t="shared" si="97"/>
        <v>9.8922719260367592E-4</v>
      </c>
      <c r="S692" s="134" t="str">
        <f t="shared" si="98"/>
        <v/>
      </c>
      <c r="T692" s="134" t="str">
        <f t="shared" si="99"/>
        <v/>
      </c>
      <c r="U692" s="190"/>
      <c r="V692" s="191"/>
      <c r="W692" s="188"/>
      <c r="X692" s="188"/>
      <c r="Y692" s="174" t="str">
        <f t="shared" si="87"/>
        <v/>
      </c>
      <c r="Z692" s="174" t="str">
        <f t="shared" si="88"/>
        <v/>
      </c>
      <c r="AA692" s="137"/>
      <c r="AB692" s="185">
        <f t="shared" si="92"/>
        <v>0.87039999999999829</v>
      </c>
      <c r="AC692" s="139">
        <f t="shared" si="89"/>
        <v>0.99665737443968272</v>
      </c>
      <c r="AD692" s="138">
        <f t="shared" si="93"/>
        <v>7.8448062272307162E-5</v>
      </c>
      <c r="AE692" s="139" t="str">
        <f t="shared" si="90"/>
        <v/>
      </c>
      <c r="AF692" s="139" t="str">
        <f t="shared" si="91"/>
        <v/>
      </c>
      <c r="AG692" s="139"/>
    </row>
    <row r="693" spans="14:33" ht="20.100000000000001" customHeight="1" x14ac:dyDescent="0.25">
      <c r="N693" s="142">
        <v>135</v>
      </c>
      <c r="O693" s="134">
        <f t="shared" si="94"/>
        <v>-3.46</v>
      </c>
      <c r="P693" s="189">
        <f t="shared" si="95"/>
        <v>1.0030213007342376E-3</v>
      </c>
      <c r="Q693" s="189">
        <f t="shared" si="96"/>
        <v>2.7008769396347416E-4</v>
      </c>
      <c r="R693" s="134">
        <f t="shared" si="97"/>
        <v>1.0030213007342376E-3</v>
      </c>
      <c r="S693" s="134" t="str">
        <f t="shared" si="98"/>
        <v/>
      </c>
      <c r="T693" s="134" t="str">
        <f t="shared" si="99"/>
        <v/>
      </c>
      <c r="U693" s="190"/>
      <c r="V693" s="191"/>
      <c r="W693" s="188"/>
      <c r="X693" s="188"/>
      <c r="Y693" s="174" t="str">
        <f t="shared" si="87"/>
        <v/>
      </c>
      <c r="Z693" s="174" t="str">
        <f t="shared" si="88"/>
        <v/>
      </c>
      <c r="AA693" s="137"/>
      <c r="AB693" s="185">
        <f t="shared" si="92"/>
        <v>0.87679999999999825</v>
      </c>
      <c r="AC693" s="139">
        <f t="shared" si="89"/>
        <v>0.99657892637741041</v>
      </c>
      <c r="AD693" s="138">
        <f t="shared" si="93"/>
        <v>7.9637488966999292E-5</v>
      </c>
      <c r="AE693" s="139" t="str">
        <f t="shared" si="90"/>
        <v/>
      </c>
      <c r="AF693" s="139" t="str">
        <f t="shared" si="91"/>
        <v/>
      </c>
      <c r="AG693" s="139"/>
    </row>
    <row r="694" spans="14:33" ht="20.100000000000001" customHeight="1" x14ac:dyDescent="0.25">
      <c r="N694" s="142">
        <v>136</v>
      </c>
      <c r="O694" s="134">
        <f t="shared" si="94"/>
        <v>-3.456</v>
      </c>
      <c r="P694" s="189">
        <f t="shared" si="95"/>
        <v>1.0169914864347645E-3</v>
      </c>
      <c r="Q694" s="189">
        <f t="shared" si="96"/>
        <v>2.7412766051275011E-4</v>
      </c>
      <c r="R694" s="134">
        <f t="shared" si="97"/>
        <v>1.0169914864347645E-3</v>
      </c>
      <c r="S694" s="134" t="str">
        <f t="shared" si="98"/>
        <v/>
      </c>
      <c r="T694" s="134" t="str">
        <f t="shared" si="99"/>
        <v/>
      </c>
      <c r="U694" s="190"/>
      <c r="V694" s="191"/>
      <c r="W694" s="188"/>
      <c r="X694" s="188"/>
      <c r="Y694" s="174" t="str">
        <f t="shared" si="87"/>
        <v/>
      </c>
      <c r="Z694" s="174" t="str">
        <f t="shared" si="88"/>
        <v/>
      </c>
      <c r="AA694" s="137"/>
      <c r="AB694" s="185">
        <f t="shared" si="92"/>
        <v>0.88319999999999821</v>
      </c>
      <c r="AC694" s="139">
        <f t="shared" si="89"/>
        <v>0.99649928888844341</v>
      </c>
      <c r="AD694" s="138">
        <f t="shared" si="93"/>
        <v>8.0834260059781116E-5</v>
      </c>
      <c r="AE694" s="139" t="str">
        <f t="shared" si="90"/>
        <v/>
      </c>
      <c r="AF694" s="139" t="str">
        <f t="shared" si="91"/>
        <v/>
      </c>
      <c r="AG694" s="139"/>
    </row>
    <row r="695" spans="14:33" ht="20.100000000000001" customHeight="1" x14ac:dyDescent="0.25">
      <c r="N695" s="142">
        <v>137</v>
      </c>
      <c r="O695" s="134">
        <f t="shared" si="94"/>
        <v>-3.452</v>
      </c>
      <c r="P695" s="189">
        <f t="shared" si="95"/>
        <v>1.0311397519764927E-3</v>
      </c>
      <c r="Q695" s="189">
        <f t="shared" si="96"/>
        <v>2.7822386329388464E-4</v>
      </c>
      <c r="R695" s="134">
        <f t="shared" si="97"/>
        <v>1.0311397519764927E-3</v>
      </c>
      <c r="S695" s="134" t="str">
        <f t="shared" si="98"/>
        <v/>
      </c>
      <c r="T695" s="134" t="str">
        <f t="shared" si="99"/>
        <v/>
      </c>
      <c r="U695" s="190"/>
      <c r="V695" s="191"/>
      <c r="W695" s="188"/>
      <c r="X695" s="188"/>
      <c r="Y695" s="174" t="str">
        <f t="shared" si="87"/>
        <v/>
      </c>
      <c r="Z695" s="174" t="str">
        <f t="shared" si="88"/>
        <v/>
      </c>
      <c r="AA695" s="137"/>
      <c r="AB695" s="185">
        <f t="shared" si="92"/>
        <v>0.88959999999999817</v>
      </c>
      <c r="AC695" s="139">
        <f t="shared" si="89"/>
        <v>0.99641845462838363</v>
      </c>
      <c r="AD695" s="138">
        <f t="shared" si="93"/>
        <v>8.2038323146016445E-5</v>
      </c>
      <c r="AE695" s="139" t="str">
        <f t="shared" si="90"/>
        <v/>
      </c>
      <c r="AF695" s="139" t="str">
        <f t="shared" si="91"/>
        <v/>
      </c>
      <c r="AG695" s="139"/>
    </row>
    <row r="696" spans="14:33" ht="20.100000000000001" customHeight="1" x14ac:dyDescent="0.25">
      <c r="N696" s="142">
        <v>138</v>
      </c>
      <c r="O696" s="134">
        <f t="shared" si="94"/>
        <v>-3.448</v>
      </c>
      <c r="P696" s="189">
        <f t="shared" si="95"/>
        <v>1.0454681188950459E-3</v>
      </c>
      <c r="Q696" s="189">
        <f t="shared" si="96"/>
        <v>2.8237701866286921E-4</v>
      </c>
      <c r="R696" s="134">
        <f t="shared" si="97"/>
        <v>1.0454681188950459E-3</v>
      </c>
      <c r="S696" s="134" t="str">
        <f t="shared" si="98"/>
        <v/>
      </c>
      <c r="T696" s="134" t="str">
        <f t="shared" si="99"/>
        <v/>
      </c>
      <c r="U696" s="190"/>
      <c r="V696" s="191"/>
      <c r="W696" s="188"/>
      <c r="X696" s="188"/>
      <c r="Y696" s="174" t="str">
        <f t="shared" ref="Y696:Y759" si="100">IF($X696&gt;(Y$555),$W696,"")</f>
        <v/>
      </c>
      <c r="Z696" s="174" t="str">
        <f t="shared" ref="Z696:Z759" si="101">IF($X696&gt;(AA$557),$W696,"")</f>
        <v/>
      </c>
      <c r="AA696" s="137"/>
      <c r="AB696" s="185">
        <f t="shared" si="92"/>
        <v>0.89599999999999813</v>
      </c>
      <c r="AC696" s="139">
        <f t="shared" si="89"/>
        <v>0.99633641630523762</v>
      </c>
      <c r="AD696" s="138">
        <f t="shared" si="93"/>
        <v>8.3249625673409433E-5</v>
      </c>
      <c r="AE696" s="139" t="str">
        <f t="shared" si="90"/>
        <v/>
      </c>
      <c r="AF696" s="139" t="str">
        <f t="shared" si="91"/>
        <v/>
      </c>
      <c r="AG696" s="139"/>
    </row>
    <row r="697" spans="14:33" ht="20.100000000000001" customHeight="1" x14ac:dyDescent="0.25">
      <c r="N697" s="142">
        <v>139</v>
      </c>
      <c r="O697" s="134">
        <f t="shared" si="94"/>
        <v>-3.444</v>
      </c>
      <c r="P697" s="189">
        <f t="shared" si="95"/>
        <v>1.0599786281281522E-3</v>
      </c>
      <c r="Q697" s="189">
        <f t="shared" si="96"/>
        <v>2.8658785110059629E-4</v>
      </c>
      <c r="R697" s="134">
        <f t="shared" si="97"/>
        <v>1.0599786281281522E-3</v>
      </c>
      <c r="S697" s="134" t="str">
        <f t="shared" si="98"/>
        <v/>
      </c>
      <c r="T697" s="134" t="str">
        <f t="shared" si="99"/>
        <v/>
      </c>
      <c r="U697" s="190"/>
      <c r="V697" s="191"/>
      <c r="W697" s="188"/>
      <c r="X697" s="188"/>
      <c r="Y697" s="174" t="str">
        <f t="shared" si="100"/>
        <v/>
      </c>
      <c r="Z697" s="174" t="str">
        <f t="shared" si="101"/>
        <v/>
      </c>
      <c r="AA697" s="137"/>
      <c r="AB697" s="185">
        <f t="shared" si="92"/>
        <v>0.90239999999999809</v>
      </c>
      <c r="AC697" s="139">
        <f t="shared" si="89"/>
        <v>0.99625316667956421</v>
      </c>
      <c r="AD697" s="138">
        <f t="shared" si="93"/>
        <v>8.4468114948110795E-5</v>
      </c>
      <c r="AE697" s="139" t="str">
        <f t="shared" si="90"/>
        <v/>
      </c>
      <c r="AF697" s="139" t="str">
        <f t="shared" si="91"/>
        <v/>
      </c>
      <c r="AG697" s="139"/>
    </row>
    <row r="698" spans="14:33" ht="20.100000000000001" customHeight="1" x14ac:dyDescent="0.25">
      <c r="N698" s="142">
        <v>140</v>
      </c>
      <c r="O698" s="134">
        <f t="shared" si="94"/>
        <v>-3.44</v>
      </c>
      <c r="P698" s="189">
        <f t="shared" si="95"/>
        <v>1.0746733401537356E-3</v>
      </c>
      <c r="Q698" s="189">
        <f t="shared" si="96"/>
        <v>2.908570932907428E-4</v>
      </c>
      <c r="R698" s="134">
        <f t="shared" si="97"/>
        <v>1.0746733401537356E-3</v>
      </c>
      <c r="S698" s="134" t="str">
        <f t="shared" si="98"/>
        <v/>
      </c>
      <c r="T698" s="134" t="str">
        <f t="shared" si="99"/>
        <v/>
      </c>
      <c r="U698" s="190"/>
      <c r="V698" s="191"/>
      <c r="W698" s="188"/>
      <c r="X698" s="188"/>
      <c r="Y698" s="174" t="str">
        <f t="shared" si="100"/>
        <v/>
      </c>
      <c r="Z698" s="174" t="str">
        <f t="shared" si="101"/>
        <v/>
      </c>
      <c r="AA698" s="137"/>
      <c r="AB698" s="185">
        <f t="shared" si="92"/>
        <v>0.90879999999999805</v>
      </c>
      <c r="AC698" s="139">
        <f t="shared" si="89"/>
        <v>0.9961686985646161</v>
      </c>
      <c r="AD698" s="138">
        <f t="shared" si="93"/>
        <v>8.5693738141712217E-5</v>
      </c>
      <c r="AE698" s="139" t="str">
        <f t="shared" si="90"/>
        <v/>
      </c>
      <c r="AF698" s="139" t="str">
        <f t="shared" si="91"/>
        <v/>
      </c>
      <c r="AG698" s="139"/>
    </row>
    <row r="699" spans="14:33" ht="20.100000000000001" customHeight="1" x14ac:dyDescent="0.25">
      <c r="N699" s="142">
        <v>141</v>
      </c>
      <c r="O699" s="134">
        <f t="shared" si="94"/>
        <v>-3.4359999999999999</v>
      </c>
      <c r="P699" s="189">
        <f t="shared" si="95"/>
        <v>1.089554335128328E-3</v>
      </c>
      <c r="Q699" s="189">
        <f t="shared" si="96"/>
        <v>2.9518548619821033E-4</v>
      </c>
      <c r="R699" s="134">
        <f t="shared" si="97"/>
        <v>1.089554335128328E-3</v>
      </c>
      <c r="S699" s="134" t="str">
        <f t="shared" si="98"/>
        <v/>
      </c>
      <c r="T699" s="134" t="str">
        <f t="shared" si="99"/>
        <v/>
      </c>
      <c r="U699" s="190"/>
      <c r="V699" s="191"/>
      <c r="W699" s="188"/>
      <c r="X699" s="188"/>
      <c r="Y699" s="174" t="str">
        <f t="shared" si="100"/>
        <v/>
      </c>
      <c r="Z699" s="174" t="str">
        <f t="shared" si="101"/>
        <v/>
      </c>
      <c r="AA699" s="137"/>
      <c r="AB699" s="185">
        <f t="shared" si="92"/>
        <v>0.91519999999999802</v>
      </c>
      <c r="AC699" s="139">
        <f t="shared" si="89"/>
        <v>0.99608300482647438</v>
      </c>
      <c r="AD699" s="138">
        <f t="shared" si="93"/>
        <v>8.6926442298573825E-5</v>
      </c>
      <c r="AE699" s="139" t="str">
        <f t="shared" si="90"/>
        <v/>
      </c>
      <c r="AF699" s="139" t="str">
        <f t="shared" si="91"/>
        <v/>
      </c>
      <c r="AG699" s="139"/>
    </row>
    <row r="700" spans="14:33" ht="20.100000000000001" customHeight="1" x14ac:dyDescent="0.25">
      <c r="N700" s="142">
        <v>142</v>
      </c>
      <c r="O700" s="134">
        <f t="shared" si="94"/>
        <v>-3.4319999999999999</v>
      </c>
      <c r="P700" s="189">
        <f t="shared" si="95"/>
        <v>1.1046237130258381E-3</v>
      </c>
      <c r="Q700" s="189">
        <f t="shared" si="96"/>
        <v>2.9957377914811324E-4</v>
      </c>
      <c r="R700" s="134">
        <f t="shared" si="97"/>
        <v>1.1046237130258381E-3</v>
      </c>
      <c r="S700" s="134" t="str">
        <f t="shared" si="98"/>
        <v/>
      </c>
      <c r="T700" s="134" t="str">
        <f t="shared" si="99"/>
        <v/>
      </c>
      <c r="U700" s="190"/>
      <c r="V700" s="191"/>
      <c r="W700" s="188"/>
      <c r="X700" s="188"/>
      <c r="Y700" s="174" t="str">
        <f t="shared" si="100"/>
        <v/>
      </c>
      <c r="Z700" s="174" t="str">
        <f t="shared" si="101"/>
        <v/>
      </c>
      <c r="AA700" s="137"/>
      <c r="AB700" s="185">
        <f t="shared" si="92"/>
        <v>0.92159999999999798</v>
      </c>
      <c r="AC700" s="139">
        <f t="shared" si="89"/>
        <v>0.99599607838417581</v>
      </c>
      <c r="AD700" s="138">
        <f t="shared" si="93"/>
        <v>8.8166174340931214E-5</v>
      </c>
      <c r="AE700" s="139" t="str">
        <f t="shared" si="90"/>
        <v/>
      </c>
      <c r="AF700" s="139" t="str">
        <f t="shared" si="91"/>
        <v/>
      </c>
      <c r="AG700" s="139"/>
    </row>
    <row r="701" spans="14:33" ht="20.100000000000001" customHeight="1" x14ac:dyDescent="0.25">
      <c r="N701" s="142">
        <v>143</v>
      </c>
      <c r="O701" s="134">
        <f t="shared" si="94"/>
        <v>-3.4279999999999999</v>
      </c>
      <c r="P701" s="189">
        <f t="shared" si="95"/>
        <v>1.1198835937766252E-3</v>
      </c>
      <c r="Q701" s="189">
        <f t="shared" si="96"/>
        <v>3.0402272990532849E-4</v>
      </c>
      <c r="R701" s="134">
        <f t="shared" si="97"/>
        <v>1.1198835937766252E-3</v>
      </c>
      <c r="S701" s="134" t="str">
        <f t="shared" si="98"/>
        <v/>
      </c>
      <c r="T701" s="134" t="str">
        <f t="shared" si="99"/>
        <v/>
      </c>
      <c r="U701" s="190"/>
      <c r="V701" s="191"/>
      <c r="W701" s="188"/>
      <c r="X701" s="188"/>
      <c r="Y701" s="174" t="str">
        <f t="shared" si="100"/>
        <v/>
      </c>
      <c r="Z701" s="174" t="str">
        <f t="shared" si="101"/>
        <v/>
      </c>
      <c r="AA701" s="137"/>
      <c r="AB701" s="185">
        <f t="shared" si="92"/>
        <v>0.92799999999999794</v>
      </c>
      <c r="AC701" s="139">
        <f t="shared" si="89"/>
        <v>0.99590791220983488</v>
      </c>
      <c r="AD701" s="138">
        <f t="shared" si="93"/>
        <v>8.9412881076222916E-5</v>
      </c>
      <c r="AE701" s="139" t="str">
        <f t="shared" si="90"/>
        <v/>
      </c>
      <c r="AF701" s="139" t="str">
        <f t="shared" si="91"/>
        <v/>
      </c>
      <c r="AG701" s="139"/>
    </row>
    <row r="702" spans="14:33" ht="20.100000000000001" customHeight="1" x14ac:dyDescent="0.25">
      <c r="N702" s="142">
        <v>144</v>
      </c>
      <c r="O702" s="134">
        <f t="shared" si="94"/>
        <v>-3.4239999999999999</v>
      </c>
      <c r="P702" s="189">
        <f t="shared" si="95"/>
        <v>1.1353361174069121E-3</v>
      </c>
      <c r="Q702" s="189">
        <f t="shared" si="96"/>
        <v>3.0853310475459941E-4</v>
      </c>
      <c r="R702" s="134">
        <f t="shared" si="97"/>
        <v>1.1353361174069121E-3</v>
      </c>
      <c r="S702" s="134" t="str">
        <f t="shared" si="98"/>
        <v/>
      </c>
      <c r="T702" s="134" t="str">
        <f t="shared" si="99"/>
        <v/>
      </c>
      <c r="U702" s="190"/>
      <c r="V702" s="191"/>
      <c r="W702" s="188"/>
      <c r="X702" s="188"/>
      <c r="Y702" s="174" t="str">
        <f t="shared" si="100"/>
        <v/>
      </c>
      <c r="Z702" s="174" t="str">
        <f t="shared" si="101"/>
        <v/>
      </c>
      <c r="AA702" s="137"/>
      <c r="AB702" s="185">
        <f t="shared" si="92"/>
        <v>0.9343999999999979</v>
      </c>
      <c r="AC702" s="139">
        <f t="shared" si="89"/>
        <v>0.99581849932875866</v>
      </c>
      <c r="AD702" s="138">
        <f t="shared" si="93"/>
        <v>9.0666509203751744E-5</v>
      </c>
      <c r="AE702" s="139" t="str">
        <f t="shared" si="90"/>
        <v/>
      </c>
      <c r="AF702" s="139" t="str">
        <f t="shared" si="91"/>
        <v/>
      </c>
      <c r="AG702" s="139"/>
    </row>
    <row r="703" spans="14:33" ht="20.100000000000001" customHeight="1" x14ac:dyDescent="0.25">
      <c r="N703" s="142">
        <v>145</v>
      </c>
      <c r="O703" s="134">
        <f t="shared" si="94"/>
        <v>-3.42</v>
      </c>
      <c r="P703" s="189">
        <f t="shared" si="95"/>
        <v>1.1509834441784845E-3</v>
      </c>
      <c r="Q703" s="189">
        <f t="shared" si="96"/>
        <v>3.1310567858119958E-4</v>
      </c>
      <c r="R703" s="134">
        <f t="shared" si="97"/>
        <v>1.1509834441784845E-3</v>
      </c>
      <c r="S703" s="134" t="str">
        <f t="shared" si="98"/>
        <v/>
      </c>
      <c r="T703" s="134" t="str">
        <f t="shared" si="99"/>
        <v/>
      </c>
      <c r="U703" s="190"/>
      <c r="V703" s="191"/>
      <c r="W703" s="188"/>
      <c r="X703" s="188"/>
      <c r="Y703" s="174" t="str">
        <f t="shared" si="100"/>
        <v/>
      </c>
      <c r="Z703" s="174" t="str">
        <f t="shared" si="101"/>
        <v/>
      </c>
      <c r="AA703" s="137"/>
      <c r="AB703" s="185">
        <f t="shared" si="92"/>
        <v>0.94079999999999786</v>
      </c>
      <c r="AC703" s="139">
        <f t="shared" si="89"/>
        <v>0.9957278328195549</v>
      </c>
      <c r="AD703" s="138">
        <f t="shared" si="93"/>
        <v>9.1927005319236699E-5</v>
      </c>
      <c r="AE703" s="139" t="str">
        <f t="shared" si="90"/>
        <v/>
      </c>
      <c r="AF703" s="139" t="str">
        <f t="shared" si="91"/>
        <v/>
      </c>
      <c r="AG703" s="139"/>
    </row>
    <row r="704" spans="14:33" ht="20.100000000000001" customHeight="1" x14ac:dyDescent="0.25">
      <c r="N704" s="142">
        <v>146</v>
      </c>
      <c r="O704" s="134">
        <f t="shared" si="94"/>
        <v>-3.4159999999999999</v>
      </c>
      <c r="P704" s="189">
        <f t="shared" si="95"/>
        <v>1.1668277547287062E-3</v>
      </c>
      <c r="Q704" s="189">
        <f t="shared" si="96"/>
        <v>3.1774123495215383E-4</v>
      </c>
      <c r="R704" s="134">
        <f t="shared" si="97"/>
        <v>1.1668277547287062E-3</v>
      </c>
      <c r="S704" s="134" t="str">
        <f t="shared" si="98"/>
        <v/>
      </c>
      <c r="T704" s="134" t="str">
        <f t="shared" si="99"/>
        <v/>
      </c>
      <c r="U704" s="190"/>
      <c r="V704" s="191"/>
      <c r="W704" s="188"/>
      <c r="X704" s="188"/>
      <c r="Y704" s="174" t="str">
        <f t="shared" si="100"/>
        <v/>
      </c>
      <c r="Z704" s="174" t="str">
        <f t="shared" si="101"/>
        <v/>
      </c>
      <c r="AA704" s="137"/>
      <c r="AB704" s="185">
        <f t="shared" si="92"/>
        <v>0.94719999999999782</v>
      </c>
      <c r="AC704" s="139">
        <f t="shared" si="89"/>
        <v>0.99563590581423567</v>
      </c>
      <c r="AD704" s="138">
        <f t="shared" si="93"/>
        <v>9.3194315922362492E-5</v>
      </c>
      <c r="AE704" s="139" t="str">
        <f t="shared" si="90"/>
        <v/>
      </c>
      <c r="AF704" s="139" t="str">
        <f t="shared" si="91"/>
        <v/>
      </c>
      <c r="AG704" s="139"/>
    </row>
    <row r="705" spans="14:33" ht="20.100000000000001" customHeight="1" x14ac:dyDescent="0.25">
      <c r="N705" s="142">
        <v>147</v>
      </c>
      <c r="O705" s="134">
        <f t="shared" si="94"/>
        <v>-3.4119999999999999</v>
      </c>
      <c r="P705" s="189">
        <f t="shared" si="95"/>
        <v>1.1828712502108178E-3</v>
      </c>
      <c r="Q705" s="189">
        <f t="shared" si="96"/>
        <v>3.2244056619802088E-4</v>
      </c>
      <c r="R705" s="134">
        <f t="shared" si="97"/>
        <v>1.1828712502108178E-3</v>
      </c>
      <c r="S705" s="134" t="str">
        <f t="shared" si="98"/>
        <v/>
      </c>
      <c r="T705" s="134" t="str">
        <f t="shared" si="99"/>
        <v/>
      </c>
      <c r="U705" s="190"/>
      <c r="V705" s="191"/>
      <c r="W705" s="188"/>
      <c r="X705" s="188"/>
      <c r="Y705" s="174" t="str">
        <f t="shared" si="100"/>
        <v/>
      </c>
      <c r="Z705" s="174" t="str">
        <f t="shared" si="101"/>
        <v/>
      </c>
      <c r="AA705" s="137"/>
      <c r="AB705" s="185">
        <f t="shared" si="92"/>
        <v>0.95359999999999778</v>
      </c>
      <c r="AC705" s="139">
        <f t="shared" si="89"/>
        <v>0.9955427114983133</v>
      </c>
      <c r="AD705" s="138">
        <f t="shared" si="93"/>
        <v>9.446838742244168E-5</v>
      </c>
      <c r="AE705" s="139" t="str">
        <f t="shared" si="90"/>
        <v/>
      </c>
      <c r="AF705" s="139" t="str">
        <f t="shared" si="91"/>
        <v/>
      </c>
      <c r="AG705" s="139"/>
    </row>
    <row r="706" spans="14:33" ht="20.100000000000001" customHeight="1" x14ac:dyDescent="0.25">
      <c r="N706" s="142">
        <v>148</v>
      </c>
      <c r="O706" s="134">
        <f t="shared" si="94"/>
        <v>-3.4079999999999999</v>
      </c>
      <c r="P706" s="189">
        <f t="shared" si="95"/>
        <v>1.1991161524345093E-3</v>
      </c>
      <c r="Q706" s="189">
        <f t="shared" si="96"/>
        <v>3.2720447349523835E-4</v>
      </c>
      <c r="R706" s="134">
        <f t="shared" si="97"/>
        <v>1.1991161524345093E-3</v>
      </c>
      <c r="S706" s="134" t="str">
        <f t="shared" si="98"/>
        <v/>
      </c>
      <c r="T706" s="134" t="str">
        <f t="shared" si="99"/>
        <v/>
      </c>
      <c r="U706" s="190"/>
      <c r="V706" s="191"/>
      <c r="W706" s="188"/>
      <c r="X706" s="188"/>
      <c r="Y706" s="174" t="str">
        <f t="shared" si="100"/>
        <v/>
      </c>
      <c r="Z706" s="174" t="str">
        <f t="shared" si="101"/>
        <v/>
      </c>
      <c r="AA706" s="137"/>
      <c r="AB706" s="185">
        <f t="shared" si="92"/>
        <v>0.95999999999999774</v>
      </c>
      <c r="AC706" s="139">
        <f t="shared" si="89"/>
        <v>0.99544824311089086</v>
      </c>
      <c r="AD706" s="138">
        <f t="shared" si="93"/>
        <v>9.574916614296658E-5</v>
      </c>
      <c r="AE706" s="139" t="str">
        <f t="shared" si="90"/>
        <v/>
      </c>
      <c r="AF706" s="139" t="str">
        <f t="shared" si="91"/>
        <v/>
      </c>
      <c r="AG706" s="139"/>
    </row>
    <row r="707" spans="14:33" ht="20.100000000000001" customHeight="1" x14ac:dyDescent="0.25">
      <c r="N707" s="142">
        <v>149</v>
      </c>
      <c r="O707" s="134">
        <f t="shared" si="94"/>
        <v>-3.4039999999999999</v>
      </c>
      <c r="P707" s="189">
        <f t="shared" si="95"/>
        <v>1.2155647040067755E-3</v>
      </c>
      <c r="Q707" s="189">
        <f t="shared" si="96"/>
        <v>3.3203376694903073E-4</v>
      </c>
      <c r="R707" s="134">
        <f t="shared" si="97"/>
        <v>1.2155647040067755E-3</v>
      </c>
      <c r="S707" s="134" t="str">
        <f t="shared" si="98"/>
        <v/>
      </c>
      <c r="T707" s="134" t="str">
        <f t="shared" si="99"/>
        <v/>
      </c>
      <c r="U707" s="190"/>
      <c r="V707" s="191"/>
      <c r="W707" s="188"/>
      <c r="X707" s="188"/>
      <c r="Y707" s="174" t="str">
        <f t="shared" si="100"/>
        <v/>
      </c>
      <c r="Z707" s="174" t="str">
        <f t="shared" si="101"/>
        <v/>
      </c>
      <c r="AA707" s="137"/>
      <c r="AB707" s="185">
        <f t="shared" si="92"/>
        <v>0.96639999999999771</v>
      </c>
      <c r="AC707" s="139">
        <f t="shared" si="89"/>
        <v>0.9953524939447479</v>
      </c>
      <c r="AD707" s="138">
        <f t="shared" si="93"/>
        <v>9.703659832938083E-5</v>
      </c>
      <c r="AE707" s="139" t="str">
        <f t="shared" si="90"/>
        <v/>
      </c>
      <c r="AF707" s="139" t="str">
        <f t="shared" si="91"/>
        <v/>
      </c>
      <c r="AG707" s="139"/>
    </row>
    <row r="708" spans="14:33" ht="20.100000000000001" customHeight="1" x14ac:dyDescent="0.25">
      <c r="N708" s="142">
        <v>150</v>
      </c>
      <c r="O708" s="134">
        <f t="shared" si="94"/>
        <v>-3.4</v>
      </c>
      <c r="P708" s="189">
        <f t="shared" si="95"/>
        <v>1.2322191684730199E-3</v>
      </c>
      <c r="Q708" s="189">
        <f t="shared" si="96"/>
        <v>3.369292656768808E-4</v>
      </c>
      <c r="R708" s="134">
        <f t="shared" si="97"/>
        <v>1.2322191684730199E-3</v>
      </c>
      <c r="S708" s="134" t="str">
        <f t="shared" si="98"/>
        <v/>
      </c>
      <c r="T708" s="134" t="str">
        <f t="shared" si="99"/>
        <v/>
      </c>
      <c r="U708" s="190"/>
      <c r="V708" s="191"/>
      <c r="W708" s="188"/>
      <c r="X708" s="188"/>
      <c r="Y708" s="174" t="str">
        <f t="shared" si="100"/>
        <v/>
      </c>
      <c r="Z708" s="174" t="str">
        <f t="shared" si="101"/>
        <v/>
      </c>
      <c r="AA708" s="137"/>
      <c r="AB708" s="185">
        <f t="shared" si="92"/>
        <v>0.97279999999999767</v>
      </c>
      <c r="AC708" s="139">
        <f t="shared" si="89"/>
        <v>0.99525545734641852</v>
      </c>
      <c r="AD708" s="138">
        <f t="shared" si="93"/>
        <v>9.8330630152521081E-5</v>
      </c>
      <c r="AE708" s="139" t="str">
        <f t="shared" si="90"/>
        <v/>
      </c>
      <c r="AF708" s="139" t="str">
        <f t="shared" si="91"/>
        <v/>
      </c>
      <c r="AG708" s="139"/>
    </row>
    <row r="709" spans="14:33" ht="20.100000000000001" customHeight="1" x14ac:dyDescent="0.25">
      <c r="N709" s="142">
        <v>151</v>
      </c>
      <c r="O709" s="134">
        <f t="shared" si="94"/>
        <v>-3.3959999999999999</v>
      </c>
      <c r="P709" s="189">
        <f t="shared" si="95"/>
        <v>1.2490818304584136E-3</v>
      </c>
      <c r="Q709" s="189">
        <f t="shared" si="96"/>
        <v>3.4189179789256407E-4</v>
      </c>
      <c r="R709" s="134">
        <f t="shared" si="97"/>
        <v>1.2490818304584136E-3</v>
      </c>
      <c r="S709" s="134" t="str">
        <f t="shared" si="98"/>
        <v/>
      </c>
      <c r="T709" s="134" t="str">
        <f t="shared" si="99"/>
        <v/>
      </c>
      <c r="U709" s="190"/>
      <c r="V709" s="191"/>
      <c r="W709" s="188"/>
      <c r="X709" s="188"/>
      <c r="Y709" s="174" t="str">
        <f t="shared" si="100"/>
        <v/>
      </c>
      <c r="Z709" s="174" t="str">
        <f t="shared" si="101"/>
        <v/>
      </c>
      <c r="AA709" s="137"/>
      <c r="AB709" s="185">
        <f t="shared" si="92"/>
        <v>0.97919999999999763</v>
      </c>
      <c r="AC709" s="139">
        <f t="shared" si="89"/>
        <v>0.99515712671626599</v>
      </c>
      <c r="AD709" s="138">
        <f t="shared" si="93"/>
        <v>9.9631207716055492E-5</v>
      </c>
      <c r="AE709" s="139" t="str">
        <f t="shared" si="90"/>
        <v/>
      </c>
      <c r="AF709" s="139" t="str">
        <f t="shared" si="91"/>
        <v/>
      </c>
      <c r="AG709" s="139"/>
    </row>
    <row r="710" spans="14:33" ht="20.100000000000001" customHeight="1" x14ac:dyDescent="0.25">
      <c r="N710" s="142">
        <v>152</v>
      </c>
      <c r="O710" s="134">
        <f t="shared" si="94"/>
        <v>-3.3919999999999999</v>
      </c>
      <c r="P710" s="189">
        <f t="shared" si="95"/>
        <v>1.2661549958094972E-3</v>
      </c>
      <c r="Q710" s="189">
        <f t="shared" si="96"/>
        <v>3.4692220099075317E-4</v>
      </c>
      <c r="R710" s="134">
        <f t="shared" si="97"/>
        <v>1.2661549958094972E-3</v>
      </c>
      <c r="S710" s="134" t="str">
        <f t="shared" si="98"/>
        <v/>
      </c>
      <c r="T710" s="134" t="str">
        <f t="shared" si="99"/>
        <v/>
      </c>
      <c r="U710" s="190"/>
      <c r="V710" s="191"/>
      <c r="W710" s="188"/>
      <c r="X710" s="188"/>
      <c r="Y710" s="174" t="str">
        <f t="shared" si="100"/>
        <v/>
      </c>
      <c r="Z710" s="174" t="str">
        <f t="shared" si="101"/>
        <v/>
      </c>
      <c r="AA710" s="137"/>
      <c r="AB710" s="185">
        <f t="shared" si="92"/>
        <v>0.98559999999999759</v>
      </c>
      <c r="AC710" s="139">
        <f t="shared" si="89"/>
        <v>0.99505749550854994</v>
      </c>
      <c r="AD710" s="138">
        <f t="shared" si="93"/>
        <v>1.0093827706025849E-4</v>
      </c>
      <c r="AE710" s="139" t="str">
        <f t="shared" si="90"/>
        <v/>
      </c>
      <c r="AF710" s="139" t="str">
        <f t="shared" si="91"/>
        <v/>
      </c>
      <c r="AG710" s="139"/>
    </row>
    <row r="711" spans="14:33" ht="20.100000000000001" customHeight="1" x14ac:dyDescent="0.25">
      <c r="N711" s="142">
        <v>153</v>
      </c>
      <c r="O711" s="134">
        <f t="shared" si="94"/>
        <v>-3.3879999999999999</v>
      </c>
      <c r="P711" s="189">
        <f t="shared" si="95"/>
        <v>1.2834409917360089E-3</v>
      </c>
      <c r="Q711" s="189">
        <f t="shared" si="96"/>
        <v>3.5202132163218437E-4</v>
      </c>
      <c r="R711" s="134">
        <f t="shared" si="97"/>
        <v>1.2834409917360089E-3</v>
      </c>
      <c r="S711" s="134" t="str">
        <f t="shared" si="98"/>
        <v/>
      </c>
      <c r="T711" s="134" t="str">
        <f t="shared" si="99"/>
        <v/>
      </c>
      <c r="U711" s="190"/>
      <c r="V711" s="191"/>
      <c r="W711" s="188"/>
      <c r="X711" s="188"/>
      <c r="Y711" s="174" t="str">
        <f t="shared" si="100"/>
        <v/>
      </c>
      <c r="Z711" s="174" t="str">
        <f t="shared" si="101"/>
        <v/>
      </c>
      <c r="AA711" s="137"/>
      <c r="AB711" s="185">
        <f t="shared" si="92"/>
        <v>0.99199999999999755</v>
      </c>
      <c r="AC711" s="139">
        <f t="shared" si="89"/>
        <v>0.99495655723148968</v>
      </c>
      <c r="AD711" s="138">
        <f t="shared" si="93"/>
        <v>1.0225178416833902E-4</v>
      </c>
      <c r="AE711" s="139" t="str">
        <f t="shared" si="90"/>
        <v/>
      </c>
      <c r="AF711" s="139" t="str">
        <f t="shared" si="91"/>
        <v/>
      </c>
      <c r="AG711" s="139"/>
    </row>
    <row r="712" spans="14:33" ht="20.100000000000001" customHeight="1" x14ac:dyDescent="0.25">
      <c r="N712" s="142">
        <v>154</v>
      </c>
      <c r="O712" s="134">
        <f t="shared" si="94"/>
        <v>-3.3839999999999999</v>
      </c>
      <c r="P712" s="189">
        <f t="shared" si="95"/>
        <v>1.3009421669529307E-3</v>
      </c>
      <c r="Q712" s="189">
        <f t="shared" si="96"/>
        <v>3.5719001582939906E-4</v>
      </c>
      <c r="R712" s="134">
        <f t="shared" si="97"/>
        <v>1.3009421669529307E-3</v>
      </c>
      <c r="S712" s="134" t="str">
        <f t="shared" si="98"/>
        <v/>
      </c>
      <c r="T712" s="134" t="str">
        <f t="shared" si="99"/>
        <v/>
      </c>
      <c r="U712" s="190"/>
      <c r="V712" s="191"/>
      <c r="W712" s="188"/>
      <c r="X712" s="188"/>
      <c r="Y712" s="174" t="str">
        <f t="shared" si="100"/>
        <v/>
      </c>
      <c r="Z712" s="174" t="str">
        <f t="shared" si="101"/>
        <v/>
      </c>
      <c r="AA712" s="137"/>
      <c r="AB712" s="185">
        <f t="shared" si="92"/>
        <v>0.99839999999999751</v>
      </c>
      <c r="AC712" s="139">
        <f t="shared" si="89"/>
        <v>0.99485430544732134</v>
      </c>
      <c r="AD712" s="138">
        <f t="shared" si="93"/>
        <v>1.0357167497154762E-4</v>
      </c>
      <c r="AE712" s="139" t="str">
        <f t="shared" si="90"/>
        <v/>
      </c>
      <c r="AF712" s="139" t="str">
        <f t="shared" si="91"/>
        <v/>
      </c>
      <c r="AG712" s="139"/>
    </row>
    <row r="713" spans="14:33" ht="20.100000000000001" customHeight="1" x14ac:dyDescent="0.25">
      <c r="N713" s="142">
        <v>155</v>
      </c>
      <c r="O713" s="134">
        <f t="shared" si="94"/>
        <v>-3.38</v>
      </c>
      <c r="P713" s="189">
        <f t="shared" si="95"/>
        <v>1.3186608918227423E-3</v>
      </c>
      <c r="Q713" s="189">
        <f t="shared" si="96"/>
        <v>3.6242914903304382E-4</v>
      </c>
      <c r="R713" s="134">
        <f t="shared" si="97"/>
        <v>1.3186608918227423E-3</v>
      </c>
      <c r="S713" s="134" t="str">
        <f t="shared" si="98"/>
        <v/>
      </c>
      <c r="T713" s="134" t="str">
        <f t="shared" si="99"/>
        <v/>
      </c>
      <c r="U713" s="190"/>
      <c r="V713" s="191"/>
      <c r="W713" s="188"/>
      <c r="X713" s="188"/>
      <c r="Y713" s="174" t="str">
        <f t="shared" si="100"/>
        <v/>
      </c>
      <c r="Z713" s="174" t="str">
        <f t="shared" si="101"/>
        <v/>
      </c>
      <c r="AA713" s="137"/>
      <c r="AB713" s="185">
        <f t="shared" si="92"/>
        <v>1.0047999999999975</v>
      </c>
      <c r="AC713" s="139">
        <f t="shared" si="89"/>
        <v>0.99475073377234979</v>
      </c>
      <c r="AD713" s="138">
        <f t="shared" si="93"/>
        <v>1.048978953532842E-4</v>
      </c>
      <c r="AE713" s="139" t="str">
        <f t="shared" si="90"/>
        <v/>
      </c>
      <c r="AF713" s="139" t="str">
        <f t="shared" si="91"/>
        <v/>
      </c>
      <c r="AG713" s="139"/>
    </row>
    <row r="714" spans="14:33" ht="20.100000000000001" customHeight="1" x14ac:dyDescent="0.25">
      <c r="N714" s="142">
        <v>156</v>
      </c>
      <c r="O714" s="134">
        <f t="shared" si="94"/>
        <v>-3.3759999999999999</v>
      </c>
      <c r="P714" s="189">
        <f t="shared" si="95"/>
        <v>1.3365995584978788E-3</v>
      </c>
      <c r="Q714" s="189">
        <f t="shared" si="96"/>
        <v>3.6773959621874718E-4</v>
      </c>
      <c r="R714" s="134">
        <f t="shared" si="97"/>
        <v>1.3365995584978788E-3</v>
      </c>
      <c r="S714" s="134" t="str">
        <f t="shared" si="98"/>
        <v/>
      </c>
      <c r="T714" s="134" t="str">
        <f t="shared" si="99"/>
        <v/>
      </c>
      <c r="U714" s="190"/>
      <c r="V714" s="191"/>
      <c r="W714" s="188"/>
      <c r="X714" s="188"/>
      <c r="Y714" s="174" t="str">
        <f t="shared" si="100"/>
        <v/>
      </c>
      <c r="Z714" s="174" t="str">
        <f t="shared" si="101"/>
        <v/>
      </c>
      <c r="AA714" s="137"/>
      <c r="AB714" s="185">
        <f t="shared" si="92"/>
        <v>1.0111999999999974</v>
      </c>
      <c r="AC714" s="139">
        <f t="shared" si="89"/>
        <v>0.99464583587699651</v>
      </c>
      <c r="AD714" s="138">
        <f t="shared" si="93"/>
        <v>1.0623039115575938E-4</v>
      </c>
      <c r="AE714" s="139" t="str">
        <f t="shared" si="90"/>
        <v/>
      </c>
      <c r="AF714" s="139" t="str">
        <f t="shared" si="91"/>
        <v/>
      </c>
      <c r="AG714" s="139"/>
    </row>
    <row r="715" spans="14:33" ht="20.100000000000001" customHeight="1" x14ac:dyDescent="0.25">
      <c r="N715" s="142">
        <v>157</v>
      </c>
      <c r="O715" s="134">
        <f t="shared" si="94"/>
        <v>-3.3719999999999999</v>
      </c>
      <c r="P715" s="189">
        <f t="shared" si="95"/>
        <v>1.3547605810633695E-3</v>
      </c>
      <c r="Q715" s="189">
        <f t="shared" si="96"/>
        <v>3.7312224197456629E-4</v>
      </c>
      <c r="R715" s="134">
        <f t="shared" si="97"/>
        <v>1.3547605810633695E-3</v>
      </c>
      <c r="S715" s="134" t="str">
        <f t="shared" si="98"/>
        <v/>
      </c>
      <c r="T715" s="134" t="str">
        <f t="shared" si="99"/>
        <v/>
      </c>
      <c r="U715" s="190"/>
      <c r="V715" s="191"/>
      <c r="W715" s="188"/>
      <c r="X715" s="188"/>
      <c r="Y715" s="174" t="str">
        <f t="shared" si="100"/>
        <v/>
      </c>
      <c r="Z715" s="174" t="str">
        <f t="shared" si="101"/>
        <v/>
      </c>
      <c r="AA715" s="137"/>
      <c r="AB715" s="185">
        <f t="shared" si="92"/>
        <v>1.0175999999999974</v>
      </c>
      <c r="AC715" s="139">
        <f t="shared" si="89"/>
        <v>0.99453960548584075</v>
      </c>
      <c r="AD715" s="138">
        <f t="shared" si="93"/>
        <v>1.0756910818343624E-4</v>
      </c>
      <c r="AE715" s="139" t="str">
        <f t="shared" si="90"/>
        <v/>
      </c>
      <c r="AF715" s="139" t="str">
        <f t="shared" si="91"/>
        <v/>
      </c>
      <c r="AG715" s="139"/>
    </row>
    <row r="716" spans="14:33" ht="20.100000000000001" customHeight="1" x14ac:dyDescent="0.25">
      <c r="N716" s="142">
        <v>158</v>
      </c>
      <c r="O716" s="134">
        <f t="shared" si="94"/>
        <v>-3.3679999999999999</v>
      </c>
      <c r="P716" s="189">
        <f t="shared" si="95"/>
        <v>1.3731463956796505E-3</v>
      </c>
      <c r="Q716" s="189">
        <f t="shared" si="96"/>
        <v>3.7857798058900047E-4</v>
      </c>
      <c r="R716" s="134">
        <f t="shared" si="97"/>
        <v>1.3731463956796505E-3</v>
      </c>
      <c r="S716" s="134" t="str">
        <f t="shared" si="98"/>
        <v/>
      </c>
      <c r="T716" s="134" t="str">
        <f t="shared" si="99"/>
        <v/>
      </c>
      <c r="U716" s="190"/>
      <c r="V716" s="191"/>
      <c r="W716" s="188"/>
      <c r="X716" s="188"/>
      <c r="Y716" s="174" t="str">
        <f t="shared" si="100"/>
        <v/>
      </c>
      <c r="Z716" s="174" t="str">
        <f t="shared" si="101"/>
        <v/>
      </c>
      <c r="AA716" s="137"/>
      <c r="AB716" s="185">
        <f t="shared" si="92"/>
        <v>1.0239999999999974</v>
      </c>
      <c r="AC716" s="139">
        <f t="shared" si="89"/>
        <v>0.99443203637765731</v>
      </c>
      <c r="AD716" s="138">
        <f t="shared" si="93"/>
        <v>1.0891399220847031E-4</v>
      </c>
      <c r="AE716" s="139" t="str">
        <f t="shared" si="90"/>
        <v/>
      </c>
      <c r="AF716" s="139" t="str">
        <f t="shared" si="91"/>
        <v/>
      </c>
      <c r="AG716" s="139"/>
    </row>
    <row r="717" spans="14:33" ht="20.100000000000001" customHeight="1" x14ac:dyDescent="0.25">
      <c r="N717" s="142">
        <v>159</v>
      </c>
      <c r="O717" s="134">
        <f t="shared" si="94"/>
        <v>-3.3639999999999999</v>
      </c>
      <c r="P717" s="189">
        <f t="shared" si="95"/>
        <v>1.3917594607255424E-3</v>
      </c>
      <c r="Q717" s="189">
        <f t="shared" si="96"/>
        <v>3.8410771613958217E-4</v>
      </c>
      <c r="R717" s="134">
        <f t="shared" si="97"/>
        <v>1.3917594607255424E-3</v>
      </c>
      <c r="S717" s="134" t="str">
        <f t="shared" si="98"/>
        <v/>
      </c>
      <c r="T717" s="134" t="str">
        <f t="shared" si="99"/>
        <v/>
      </c>
      <c r="U717" s="190"/>
      <c r="V717" s="191"/>
      <c r="W717" s="188"/>
      <c r="X717" s="188"/>
      <c r="Y717" s="174" t="str">
        <f t="shared" si="100"/>
        <v/>
      </c>
      <c r="Z717" s="174" t="str">
        <f t="shared" si="101"/>
        <v/>
      </c>
      <c r="AA717" s="137"/>
      <c r="AB717" s="185">
        <f t="shared" si="92"/>
        <v>1.0303999999999973</v>
      </c>
      <c r="AC717" s="139">
        <f t="shared" si="89"/>
        <v>0.99432312238544884</v>
      </c>
      <c r="AD717" s="138">
        <f t="shared" si="93"/>
        <v>1.1026498897603876E-4</v>
      </c>
      <c r="AE717" s="139" t="str">
        <f t="shared" si="90"/>
        <v/>
      </c>
      <c r="AF717" s="139" t="str">
        <f t="shared" si="91"/>
        <v/>
      </c>
      <c r="AG717" s="139"/>
    </row>
    <row r="718" spans="14:33" ht="20.100000000000001" customHeight="1" x14ac:dyDescent="0.25">
      <c r="N718" s="142">
        <v>160</v>
      </c>
      <c r="O718" s="134">
        <f t="shared" si="94"/>
        <v>-3.36</v>
      </c>
      <c r="P718" s="189">
        <f t="shared" si="95"/>
        <v>1.4106022569413848E-3</v>
      </c>
      <c r="Q718" s="189">
        <f t="shared" si="96"/>
        <v>3.8971236258203158E-4</v>
      </c>
      <c r="R718" s="134">
        <f t="shared" si="97"/>
        <v>1.4106022569413848E-3</v>
      </c>
      <c r="S718" s="134" t="str">
        <f t="shared" si="98"/>
        <v/>
      </c>
      <c r="T718" s="134" t="str">
        <f t="shared" si="99"/>
        <v/>
      </c>
      <c r="U718" s="190"/>
      <c r="V718" s="191"/>
      <c r="W718" s="188"/>
      <c r="X718" s="188"/>
      <c r="Y718" s="174" t="str">
        <f t="shared" si="100"/>
        <v/>
      </c>
      <c r="Z718" s="174" t="str">
        <f t="shared" si="101"/>
        <v/>
      </c>
      <c r="AA718" s="137"/>
      <c r="AB718" s="185">
        <f t="shared" si="92"/>
        <v>1.0367999999999973</v>
      </c>
      <c r="AC718" s="139">
        <f t="shared" si="89"/>
        <v>0.9942128573964728</v>
      </c>
      <c r="AD718" s="138">
        <f t="shared" si="93"/>
        <v>1.1162204420778199E-4</v>
      </c>
      <c r="AE718" s="139" t="str">
        <f t="shared" si="90"/>
        <v/>
      </c>
      <c r="AF718" s="139" t="str">
        <f t="shared" si="91"/>
        <v/>
      </c>
      <c r="AG718" s="139"/>
    </row>
    <row r="719" spans="14:33" ht="20.100000000000001" customHeight="1" x14ac:dyDescent="0.25">
      <c r="N719" s="142">
        <v>161</v>
      </c>
      <c r="O719" s="134">
        <f t="shared" si="94"/>
        <v>-3.3559999999999999</v>
      </c>
      <c r="P719" s="189">
        <f t="shared" si="95"/>
        <v>1.4296772875723026E-3</v>
      </c>
      <c r="Q719" s="189">
        <f t="shared" si="96"/>
        <v>3.9539284383999397E-4</v>
      </c>
      <c r="R719" s="134">
        <f t="shared" si="97"/>
        <v>1.4296772875723026E-3</v>
      </c>
      <c r="S719" s="134" t="str">
        <f t="shared" si="98"/>
        <v/>
      </c>
      <c r="T719" s="134" t="str">
        <f t="shared" si="99"/>
        <v/>
      </c>
      <c r="U719" s="190"/>
      <c r="V719" s="191"/>
      <c r="W719" s="188"/>
      <c r="X719" s="188"/>
      <c r="Y719" s="174" t="str">
        <f t="shared" si="100"/>
        <v/>
      </c>
      <c r="Z719" s="174" t="str">
        <f t="shared" si="101"/>
        <v/>
      </c>
      <c r="AA719" s="137"/>
      <c r="AB719" s="185">
        <f t="shared" si="92"/>
        <v>1.0431999999999972</v>
      </c>
      <c r="AC719" s="139">
        <f t="shared" si="89"/>
        <v>0.99410123535226502</v>
      </c>
      <c r="AD719" s="138">
        <f t="shared" si="93"/>
        <v>1.1298510360691072E-4</v>
      </c>
      <c r="AE719" s="139" t="str">
        <f t="shared" si="90"/>
        <v/>
      </c>
      <c r="AF719" s="139" t="str">
        <f t="shared" si="91"/>
        <v/>
      </c>
      <c r="AG719" s="139"/>
    </row>
    <row r="720" spans="14:33" ht="20.100000000000001" customHeight="1" x14ac:dyDescent="0.25">
      <c r="N720" s="142">
        <v>162</v>
      </c>
      <c r="O720" s="134">
        <f t="shared" si="94"/>
        <v>-3.3519999999999999</v>
      </c>
      <c r="P720" s="189">
        <f t="shared" si="95"/>
        <v>1.4489870785116081E-3</v>
      </c>
      <c r="Q720" s="189">
        <f t="shared" si="96"/>
        <v>4.0115009389534107E-4</v>
      </c>
      <c r="R720" s="134">
        <f t="shared" si="97"/>
        <v>1.4489870785116081E-3</v>
      </c>
      <c r="S720" s="134" t="str">
        <f t="shared" si="98"/>
        <v/>
      </c>
      <c r="T720" s="134" t="str">
        <f t="shared" si="99"/>
        <v/>
      </c>
      <c r="U720" s="190"/>
      <c r="V720" s="191"/>
      <c r="W720" s="188"/>
      <c r="X720" s="188"/>
      <c r="Y720" s="174" t="str">
        <f t="shared" si="100"/>
        <v/>
      </c>
      <c r="Z720" s="174" t="str">
        <f t="shared" si="101"/>
        <v/>
      </c>
      <c r="AA720" s="137"/>
      <c r="AB720" s="185">
        <f t="shared" si="92"/>
        <v>1.0495999999999972</v>
      </c>
      <c r="AC720" s="139">
        <f t="shared" si="89"/>
        <v>0.99398825024865811</v>
      </c>
      <c r="AD720" s="138">
        <f t="shared" si="93"/>
        <v>1.1435411286331298E-4</v>
      </c>
      <c r="AE720" s="139" t="str">
        <f t="shared" si="90"/>
        <v/>
      </c>
      <c r="AF720" s="139" t="str">
        <f t="shared" si="91"/>
        <v/>
      </c>
      <c r="AG720" s="139"/>
    </row>
    <row r="721" spans="14:35" ht="20.100000000000001" customHeight="1" x14ac:dyDescent="0.25">
      <c r="N721" s="142">
        <v>163</v>
      </c>
      <c r="O721" s="134">
        <f t="shared" si="94"/>
        <v>-3.3479999999999999</v>
      </c>
      <c r="P721" s="189">
        <f t="shared" si="95"/>
        <v>1.4685341784443158E-3</v>
      </c>
      <c r="Q721" s="189">
        <f t="shared" si="96"/>
        <v>4.0698505687905789E-4</v>
      </c>
      <c r="R721" s="134">
        <f t="shared" si="97"/>
        <v>1.4685341784443158E-3</v>
      </c>
      <c r="S721" s="134" t="str">
        <f t="shared" si="98"/>
        <v/>
      </c>
      <c r="T721" s="134" t="str">
        <f t="shared" si="99"/>
        <v/>
      </c>
      <c r="U721" s="190"/>
      <c r="V721" s="191"/>
      <c r="W721" s="188"/>
      <c r="X721" s="188"/>
      <c r="Y721" s="174" t="str">
        <f t="shared" si="100"/>
        <v/>
      </c>
      <c r="Z721" s="174" t="str">
        <f t="shared" si="101"/>
        <v/>
      </c>
      <c r="AA721" s="137"/>
      <c r="AB721" s="185">
        <f t="shared" si="92"/>
        <v>1.0559999999999972</v>
      </c>
      <c r="AC721" s="139">
        <f t="shared" si="89"/>
        <v>0.9938738961357948</v>
      </c>
      <c r="AD721" s="138">
        <f t="shared" si="93"/>
        <v>1.1572901765710686E-4</v>
      </c>
      <c r="AE721" s="139" t="str">
        <f t="shared" si="90"/>
        <v/>
      </c>
      <c r="AF721" s="139" t="str">
        <f t="shared" si="91"/>
        <v/>
      </c>
      <c r="AG721" s="139"/>
    </row>
    <row r="722" spans="14:35" ht="20.100000000000001" customHeight="1" x14ac:dyDescent="0.25">
      <c r="N722" s="142">
        <v>164</v>
      </c>
      <c r="O722" s="134">
        <f t="shared" si="94"/>
        <v>-3.3439999999999999</v>
      </c>
      <c r="P722" s="189">
        <f t="shared" si="95"/>
        <v>1.4883211589907608E-3</v>
      </c>
      <c r="Q722" s="189">
        <f t="shared" si="96"/>
        <v>4.1289868716268849E-4</v>
      </c>
      <c r="R722" s="134">
        <f t="shared" si="97"/>
        <v>1.4883211589907608E-3</v>
      </c>
      <c r="S722" s="134" t="str">
        <f t="shared" si="98"/>
        <v/>
      </c>
      <c r="T722" s="134" t="str">
        <f t="shared" si="99"/>
        <v/>
      </c>
      <c r="U722" s="190"/>
      <c r="V722" s="191"/>
      <c r="W722" s="188"/>
      <c r="X722" s="188"/>
      <c r="Y722" s="174" t="str">
        <f t="shared" si="100"/>
        <v/>
      </c>
      <c r="Z722" s="174" t="str">
        <f t="shared" si="101"/>
        <v/>
      </c>
      <c r="AA722" s="137"/>
      <c r="AB722" s="185">
        <f t="shared" si="92"/>
        <v>1.0623999999999971</v>
      </c>
      <c r="AC722" s="139">
        <f t="shared" si="89"/>
        <v>0.99375816711813769</v>
      </c>
      <c r="AD722" s="138">
        <f t="shared" si="93"/>
        <v>1.1710976366341441E-4</v>
      </c>
      <c r="AE722" s="139" t="str">
        <f t="shared" si="90"/>
        <v/>
      </c>
      <c r="AF722" s="139" t="str">
        <f t="shared" si="91"/>
        <v/>
      </c>
      <c r="AG722" s="139"/>
    </row>
    <row r="723" spans="14:35" ht="20.100000000000001" customHeight="1" x14ac:dyDescent="0.25">
      <c r="N723" s="142">
        <v>165</v>
      </c>
      <c r="O723" s="134">
        <f t="shared" si="94"/>
        <v>-3.34</v>
      </c>
      <c r="P723" s="189">
        <f t="shared" si="95"/>
        <v>1.5083506148503073E-3</v>
      </c>
      <c r="Q723" s="189">
        <f t="shared" si="96"/>
        <v>4.1889194945036979E-4</v>
      </c>
      <c r="R723" s="134">
        <f t="shared" si="97"/>
        <v>1.5083506148503073E-3</v>
      </c>
      <c r="S723" s="134" t="str">
        <f t="shared" si="98"/>
        <v/>
      </c>
      <c r="T723" s="134" t="str">
        <f t="shared" si="99"/>
        <v/>
      </c>
      <c r="U723" s="190"/>
      <c r="V723" s="191"/>
      <c r="W723" s="188"/>
      <c r="X723" s="188"/>
      <c r="Y723" s="174" t="str">
        <f t="shared" si="100"/>
        <v/>
      </c>
      <c r="Z723" s="174" t="str">
        <f t="shared" si="101"/>
        <v/>
      </c>
      <c r="AA723" s="137"/>
      <c r="AB723" s="185">
        <f t="shared" si="92"/>
        <v>1.0687999999999971</v>
      </c>
      <c r="AC723" s="139">
        <f t="shared" si="89"/>
        <v>0.99364105735447428</v>
      </c>
      <c r="AD723" s="138">
        <f t="shared" si="93"/>
        <v>1.1849629655624749E-4</v>
      </c>
      <c r="AE723" s="139" t="str">
        <f t="shared" si="90"/>
        <v/>
      </c>
      <c r="AF723" s="139" t="str">
        <f t="shared" si="91"/>
        <v/>
      </c>
      <c r="AG723" s="139"/>
    </row>
    <row r="724" spans="14:35" ht="20.100000000000001" customHeight="1" x14ac:dyDescent="0.25">
      <c r="N724" s="142">
        <v>166</v>
      </c>
      <c r="O724" s="134">
        <f t="shared" si="94"/>
        <v>-3.3359999999999999</v>
      </c>
      <c r="P724" s="189">
        <f t="shared" si="95"/>
        <v>1.528625163945144E-3</v>
      </c>
      <c r="Q724" s="189">
        <f t="shared" si="96"/>
        <v>4.2496581887143336E-4</v>
      </c>
      <c r="R724" s="134">
        <f t="shared" si="97"/>
        <v>1.528625163945144E-3</v>
      </c>
      <c r="S724" s="134" t="str">
        <f t="shared" si="98"/>
        <v/>
      </c>
      <c r="T724" s="134" t="str">
        <f t="shared" si="99"/>
        <v/>
      </c>
      <c r="U724" s="190"/>
      <c r="V724" s="191"/>
      <c r="W724" s="188"/>
      <c r="X724" s="188"/>
      <c r="Y724" s="174" t="str">
        <f t="shared" si="100"/>
        <v/>
      </c>
      <c r="Z724" s="174" t="str">
        <f t="shared" si="101"/>
        <v/>
      </c>
      <c r="AA724" s="137"/>
      <c r="AB724" s="185">
        <f t="shared" si="92"/>
        <v>1.075199999999997</v>
      </c>
      <c r="AC724" s="139">
        <f t="shared" si="89"/>
        <v>0.99352256105791803</v>
      </c>
      <c r="AD724" s="138">
        <f t="shared" si="93"/>
        <v>1.1988856201317066E-4</v>
      </c>
      <c r="AE724" s="139" t="str">
        <f t="shared" si="90"/>
        <v/>
      </c>
      <c r="AF724" s="139" t="str">
        <f t="shared" si="91"/>
        <v/>
      </c>
      <c r="AG724" s="139"/>
    </row>
    <row r="725" spans="14:35" ht="20.100000000000001" customHeight="1" x14ac:dyDescent="0.25">
      <c r="N725" s="142">
        <v>167</v>
      </c>
      <c r="O725" s="134">
        <f t="shared" si="94"/>
        <v>-3.3319999999999999</v>
      </c>
      <c r="P725" s="189">
        <f t="shared" si="95"/>
        <v>1.5491474475641319E-3</v>
      </c>
      <c r="Q725" s="189">
        <f t="shared" si="96"/>
        <v>4.3112128107358451E-4</v>
      </c>
      <c r="R725" s="134">
        <f t="shared" si="97"/>
        <v>1.5491474475641319E-3</v>
      </c>
      <c r="S725" s="134" t="str">
        <f t="shared" si="98"/>
        <v/>
      </c>
      <c r="T725" s="134" t="str">
        <f t="shared" si="99"/>
        <v/>
      </c>
      <c r="U725" s="190"/>
      <c r="V725" s="191"/>
      <c r="W725" s="188"/>
      <c r="X725" s="188"/>
      <c r="Y725" s="174" t="str">
        <f t="shared" si="100"/>
        <v/>
      </c>
      <c r="Z725" s="174" t="str">
        <f t="shared" si="101"/>
        <v/>
      </c>
      <c r="AA725" s="137"/>
      <c r="AB725" s="185">
        <f t="shared" si="92"/>
        <v>1.081599999999997</v>
      </c>
      <c r="AC725" s="139">
        <f t="shared" si="89"/>
        <v>0.99340267249590486</v>
      </c>
      <c r="AD725" s="138">
        <f t="shared" si="93"/>
        <v>1.2128650571896493E-4</v>
      </c>
      <c r="AE725" s="139" t="str">
        <f t="shared" si="90"/>
        <v/>
      </c>
      <c r="AF725" s="139" t="str">
        <f t="shared" si="91"/>
        <v/>
      </c>
      <c r="AG725" s="139"/>
    </row>
    <row r="726" spans="14:35" ht="20.100000000000001" customHeight="1" x14ac:dyDescent="0.25">
      <c r="N726" s="142">
        <v>168</v>
      </c>
      <c r="O726" s="134">
        <f t="shared" si="94"/>
        <v>-3.3279999999999998</v>
      </c>
      <c r="P726" s="189">
        <f t="shared" si="95"/>
        <v>1.5699201305067205E-3</v>
      </c>
      <c r="Q726" s="189">
        <f t="shared" si="96"/>
        <v>4.3735933231665928E-4</v>
      </c>
      <c r="R726" s="134">
        <f t="shared" si="97"/>
        <v>1.5699201305067205E-3</v>
      </c>
      <c r="S726" s="134" t="str">
        <f t="shared" si="98"/>
        <v/>
      </c>
      <c r="T726" s="134" t="str">
        <f t="shared" si="99"/>
        <v/>
      </c>
      <c r="U726" s="190"/>
      <c r="V726" s="191"/>
      <c r="W726" s="188"/>
      <c r="X726" s="188"/>
      <c r="Y726" s="174" t="str">
        <f t="shared" si="100"/>
        <v/>
      </c>
      <c r="Z726" s="174" t="str">
        <f t="shared" si="101"/>
        <v/>
      </c>
      <c r="AA726" s="137"/>
      <c r="AB726" s="185">
        <f t="shared" si="92"/>
        <v>1.087999999999997</v>
      </c>
      <c r="AC726" s="139">
        <f t="shared" si="89"/>
        <v>0.99328138599018589</v>
      </c>
      <c r="AD726" s="138">
        <f t="shared" si="93"/>
        <v>1.2269007337017968E-4</v>
      </c>
      <c r="AE726" s="139" t="str">
        <f t="shared" si="90"/>
        <v/>
      </c>
      <c r="AF726" s="139" t="str">
        <f t="shared" si="91"/>
        <v/>
      </c>
      <c r="AG726" s="139"/>
    </row>
    <row r="727" spans="14:35" ht="20.100000000000001" customHeight="1" x14ac:dyDescent="0.25">
      <c r="N727" s="142">
        <v>169</v>
      </c>
      <c r="O727" s="134">
        <f t="shared" si="94"/>
        <v>-3.3239999999999998</v>
      </c>
      <c r="P727" s="189">
        <f t="shared" si="95"/>
        <v>1.5909459012268885E-3</v>
      </c>
      <c r="Q727" s="189">
        <f t="shared" si="96"/>
        <v>4.4368097956695111E-4</v>
      </c>
      <c r="R727" s="134">
        <f t="shared" si="97"/>
        <v>1.5909459012268885E-3</v>
      </c>
      <c r="S727" s="134" t="str">
        <f t="shared" si="98"/>
        <v/>
      </c>
      <c r="T727" s="134" t="str">
        <f t="shared" si="99"/>
        <v/>
      </c>
      <c r="U727" s="190"/>
      <c r="V727" s="191"/>
      <c r="W727" s="188"/>
      <c r="X727" s="188"/>
      <c r="Y727" s="174" t="str">
        <f t="shared" si="100"/>
        <v/>
      </c>
      <c r="Z727" s="174" t="str">
        <f t="shared" si="101"/>
        <v/>
      </c>
      <c r="AA727" s="137"/>
      <c r="AB727" s="185">
        <f t="shared" si="92"/>
        <v>1.0943999999999969</v>
      </c>
      <c r="AC727" s="139">
        <f t="shared" si="89"/>
        <v>0.99315869591681571</v>
      </c>
      <c r="AD727" s="138">
        <f t="shared" si="93"/>
        <v>1.240992106784633E-4</v>
      </c>
      <c r="AE727" s="139" t="str">
        <f t="shared" si="90"/>
        <v/>
      </c>
      <c r="AF727" s="139" t="str">
        <f t="shared" si="91"/>
        <v/>
      </c>
      <c r="AG727" s="139"/>
    </row>
    <row r="728" spans="14:35" ht="20.100000000000001" customHeight="1" x14ac:dyDescent="0.25">
      <c r="N728" s="142">
        <v>170</v>
      </c>
      <c r="O728" s="134">
        <f t="shared" si="94"/>
        <v>-3.32</v>
      </c>
      <c r="P728" s="189">
        <f t="shared" si="95"/>
        <v>1.6122274719771244E-3</v>
      </c>
      <c r="Q728" s="189">
        <f t="shared" si="96"/>
        <v>4.5008724059211757E-4</v>
      </c>
      <c r="R728" s="134">
        <f t="shared" si="97"/>
        <v>1.6122274719771244E-3</v>
      </c>
      <c r="S728" s="134" t="str">
        <f t="shared" si="98"/>
        <v/>
      </c>
      <c r="T728" s="134" t="str">
        <f t="shared" si="99"/>
        <v/>
      </c>
      <c r="U728" s="190"/>
      <c r="V728" s="191"/>
      <c r="W728" s="188"/>
      <c r="X728" s="188"/>
      <c r="Y728" s="174" t="str">
        <f t="shared" si="100"/>
        <v/>
      </c>
      <c r="Z728" s="174" t="str">
        <f t="shared" si="101"/>
        <v/>
      </c>
      <c r="AA728" s="137"/>
      <c r="AB728" s="185">
        <f t="shared" si="92"/>
        <v>1.1007999999999969</v>
      </c>
      <c r="AC728" s="139">
        <f t="shared" si="89"/>
        <v>0.99303459670613725</v>
      </c>
      <c r="AD728" s="138">
        <f t="shared" si="93"/>
        <v>1.2551386337456005E-4</v>
      </c>
      <c r="AE728" s="139" t="str">
        <f t="shared" si="90"/>
        <v/>
      </c>
      <c r="AF728" s="139" t="str">
        <f t="shared" si="91"/>
        <v/>
      </c>
      <c r="AG728" s="139"/>
    </row>
    <row r="729" spans="14:35" ht="20.100000000000001" customHeight="1" x14ac:dyDescent="0.25">
      <c r="N729" s="142">
        <v>171</v>
      </c>
      <c r="O729" s="134">
        <f t="shared" si="94"/>
        <v>-3.3159999999999998</v>
      </c>
      <c r="P729" s="189">
        <f t="shared" si="95"/>
        <v>1.6337675789524107E-3</v>
      </c>
      <c r="Q729" s="189">
        <f t="shared" si="96"/>
        <v>4.5657914405666388E-4</v>
      </c>
      <c r="R729" s="134">
        <f t="shared" si="97"/>
        <v>1.6337675789524107E-3</v>
      </c>
      <c r="S729" s="134" t="str">
        <f t="shared" si="98"/>
        <v/>
      </c>
      <c r="T729" s="134" t="str">
        <f t="shared" si="99"/>
        <v/>
      </c>
      <c r="U729" s="190"/>
      <c r="V729" s="191"/>
      <c r="W729" s="188"/>
      <c r="X729" s="188"/>
      <c r="Y729" s="174" t="str">
        <f t="shared" si="100"/>
        <v/>
      </c>
      <c r="Z729" s="174" t="str">
        <f t="shared" si="101"/>
        <v/>
      </c>
      <c r="AA729" s="137"/>
      <c r="AB729" s="185">
        <f t="shared" si="92"/>
        <v>1.1071999999999969</v>
      </c>
      <c r="AC729" s="139">
        <f t="shared" si="89"/>
        <v>0.99290908284276269</v>
      </c>
      <c r="AD729" s="138">
        <f t="shared" si="93"/>
        <v>1.2693397721252886E-4</v>
      </c>
      <c r="AE729" s="139" t="str">
        <f t="shared" si="90"/>
        <v/>
      </c>
      <c r="AF729" s="139" t="str">
        <f t="shared" si="91"/>
        <v/>
      </c>
      <c r="AG729" s="139"/>
    </row>
    <row r="730" spans="14:35" ht="20.100000000000001" customHeight="1" x14ac:dyDescent="0.25">
      <c r="N730" s="142">
        <v>172</v>
      </c>
      <c r="O730" s="134">
        <f t="shared" si="94"/>
        <v>-3.3119999999999998</v>
      </c>
      <c r="P730" s="189">
        <f t="shared" si="95"/>
        <v>1.6555689824342061E-3</v>
      </c>
      <c r="Q730" s="189">
        <f t="shared" si="96"/>
        <v>4.6315772961800144E-4</v>
      </c>
      <c r="R730" s="134">
        <f t="shared" si="97"/>
        <v>1.6555689824342061E-3</v>
      </c>
      <c r="S730" s="134" t="str">
        <f t="shared" si="98"/>
        <v/>
      </c>
      <c r="T730" s="134" t="str">
        <f t="shared" si="99"/>
        <v/>
      </c>
      <c r="U730" s="190"/>
      <c r="V730" s="191"/>
      <c r="W730" s="188"/>
      <c r="X730" s="188"/>
      <c r="Y730" s="174" t="str">
        <f t="shared" si="100"/>
        <v/>
      </c>
      <c r="Z730" s="174" t="str">
        <f t="shared" si="101"/>
        <v/>
      </c>
      <c r="AA730" s="137"/>
      <c r="AB730" s="185">
        <f t="shared" si="92"/>
        <v>1.1135999999999968</v>
      </c>
      <c r="AC730" s="139">
        <f t="shared" si="89"/>
        <v>0.99278214886555016</v>
      </c>
      <c r="AD730" s="138">
        <f t="shared" si="93"/>
        <v>1.2835949797362911E-4</v>
      </c>
      <c r="AE730" s="139" t="str">
        <f t="shared" si="90"/>
        <v/>
      </c>
      <c r="AF730" s="139" t="str">
        <f t="shared" si="91"/>
        <v/>
      </c>
      <c r="AG730" s="139"/>
    </row>
    <row r="731" spans="14:35" ht="20.100000000000001" customHeight="1" x14ac:dyDescent="0.25">
      <c r="N731" s="142">
        <v>173</v>
      </c>
      <c r="O731" s="134">
        <f t="shared" si="94"/>
        <v>-3.3079999999999998</v>
      </c>
      <c r="P731" s="189">
        <f t="shared" si="95"/>
        <v>1.6776344669344294E-3</v>
      </c>
      <c r="Q731" s="189">
        <f t="shared" si="96"/>
        <v>4.6982404802307904E-4</v>
      </c>
      <c r="R731" s="134">
        <f t="shared" si="97"/>
        <v>1.6776344669344294E-3</v>
      </c>
      <c r="S731" s="134" t="str">
        <f t="shared" si="98"/>
        <v/>
      </c>
      <c r="T731" s="134" t="str">
        <f t="shared" si="99"/>
        <v/>
      </c>
      <c r="U731" s="190"/>
      <c r="V731" s="191"/>
      <c r="W731" s="188"/>
      <c r="X731" s="188"/>
      <c r="Y731" s="174" t="str">
        <f t="shared" si="100"/>
        <v/>
      </c>
      <c r="Z731" s="174" t="str">
        <f t="shared" si="101"/>
        <v/>
      </c>
      <c r="AA731" s="137"/>
      <c r="AB731" s="185">
        <f t="shared" si="92"/>
        <v>1.1199999999999968</v>
      </c>
      <c r="AC731" s="139">
        <f t="shared" si="89"/>
        <v>0.99265378936757653</v>
      </c>
      <c r="AD731" s="138">
        <f t="shared" si="93"/>
        <v>1.2979037146865213E-4</v>
      </c>
      <c r="AE731" s="139" t="str">
        <f t="shared" si="90"/>
        <v/>
      </c>
      <c r="AF731" s="139" t="str">
        <f t="shared" si="91"/>
        <v/>
      </c>
      <c r="AG731" s="139"/>
    </row>
    <row r="732" spans="14:35" ht="20.100000000000001" customHeight="1" x14ac:dyDescent="0.25">
      <c r="N732" s="142">
        <v>174</v>
      </c>
      <c r="O732" s="134">
        <f t="shared" si="94"/>
        <v>-3.3039999999999998</v>
      </c>
      <c r="P732" s="189">
        <f t="shared" si="95"/>
        <v>1.6999668413393869E-3</v>
      </c>
      <c r="Q732" s="189">
        <f t="shared" si="96"/>
        <v>4.7657916120559377E-4</v>
      </c>
      <c r="R732" s="134">
        <f t="shared" si="97"/>
        <v>1.6999668413393869E-3</v>
      </c>
      <c r="S732" s="134" t="str">
        <f t="shared" si="98"/>
        <v/>
      </c>
      <c r="T732" s="134" t="str">
        <f t="shared" si="99"/>
        <v/>
      </c>
      <c r="U732" s="190"/>
      <c r="V732" s="191"/>
      <c r="W732" s="188"/>
      <c r="X732" s="188"/>
      <c r="Y732" s="174" t="str">
        <f t="shared" si="100"/>
        <v/>
      </c>
      <c r="Z732" s="174" t="str">
        <f t="shared" si="101"/>
        <v/>
      </c>
      <c r="AA732" s="137"/>
      <c r="AB732" s="185">
        <f t="shared" si="92"/>
        <v>1.1263999999999967</v>
      </c>
      <c r="AC732" s="139">
        <f t="shared" si="89"/>
        <v>0.99252399899610788</v>
      </c>
      <c r="AD732" s="138">
        <f t="shared" si="93"/>
        <v>1.3122654354325025E-4</v>
      </c>
      <c r="AE732" s="139" t="str">
        <f t="shared" si="90"/>
        <v/>
      </c>
      <c r="AF732" s="139" t="str">
        <f t="shared" si="91"/>
        <v/>
      </c>
      <c r="AG732" s="139"/>
    </row>
    <row r="733" spans="14:35" ht="20.100000000000001" customHeight="1" x14ac:dyDescent="0.25">
      <c r="N733" s="142">
        <v>175</v>
      </c>
      <c r="O733" s="134">
        <f t="shared" si="94"/>
        <v>-3.3</v>
      </c>
      <c r="P733" s="189">
        <f t="shared" si="95"/>
        <v>1.7225689390536812E-3</v>
      </c>
      <c r="Q733" s="189">
        <f t="shared" si="96"/>
        <v>4.8342414238377744E-4</v>
      </c>
      <c r="R733" s="134">
        <f t="shared" si="97"/>
        <v>1.7225689390536812E-3</v>
      </c>
      <c r="S733" s="134" t="str">
        <f t="shared" si="98"/>
        <v/>
      </c>
      <c r="T733" s="134" t="str">
        <f t="shared" si="99"/>
        <v/>
      </c>
      <c r="U733" s="190"/>
      <c r="V733" s="191"/>
      <c r="W733" s="188"/>
      <c r="X733" s="188"/>
      <c r="Y733" s="174" t="str">
        <f t="shared" si="100"/>
        <v/>
      </c>
      <c r="Z733" s="174" t="str">
        <f t="shared" si="101"/>
        <v/>
      </c>
      <c r="AA733" s="137"/>
      <c r="AB733" s="185">
        <f t="shared" si="92"/>
        <v>1.1327999999999967</v>
      </c>
      <c r="AC733" s="139">
        <f t="shared" si="89"/>
        <v>0.99239277245256463</v>
      </c>
      <c r="AD733" s="138">
        <f t="shared" si="93"/>
        <v>1.3266796008049031E-4</v>
      </c>
      <c r="AE733" s="139" t="str">
        <f t="shared" si="90"/>
        <v/>
      </c>
      <c r="AF733" s="139" t="str">
        <f t="shared" si="91"/>
        <v/>
      </c>
      <c r="AG733" s="139"/>
    </row>
    <row r="734" spans="14:35" ht="20.100000000000001" customHeight="1" x14ac:dyDescent="0.25">
      <c r="N734" s="142">
        <v>176</v>
      </c>
      <c r="O734" s="134">
        <f t="shared" si="94"/>
        <v>-3.2960000000000003</v>
      </c>
      <c r="P734" s="189">
        <f t="shared" si="95"/>
        <v>1.7454436181440487E-3</v>
      </c>
      <c r="Q734" s="189">
        <f t="shared" si="96"/>
        <v>4.9036007615875477E-4</v>
      </c>
      <c r="R734" s="134">
        <f t="shared" si="97"/>
        <v>1.7454436181440487E-3</v>
      </c>
      <c r="S734" s="134" t="str">
        <f t="shared" si="98"/>
        <v/>
      </c>
      <c r="T734" s="134" t="str">
        <f t="shared" si="99"/>
        <v/>
      </c>
      <c r="U734" s="190"/>
      <c r="V734" s="191"/>
      <c r="W734" s="188"/>
      <c r="X734" s="188"/>
      <c r="Y734" s="174" t="str">
        <f t="shared" si="100"/>
        <v/>
      </c>
      <c r="Z734" s="174" t="str">
        <f t="shared" si="101"/>
        <v/>
      </c>
      <c r="AA734" s="137"/>
      <c r="AB734" s="185">
        <f t="shared" si="92"/>
        <v>1.1391999999999967</v>
      </c>
      <c r="AC734" s="139">
        <f t="shared" si="89"/>
        <v>0.99226010449248414</v>
      </c>
      <c r="AD734" s="138">
        <f t="shared" si="93"/>
        <v>1.3411456700418434E-4</v>
      </c>
      <c r="AE734" s="139" t="str">
        <f t="shared" si="90"/>
        <v/>
      </c>
      <c r="AF734" s="139" t="str">
        <f t="shared" si="91"/>
        <v/>
      </c>
      <c r="AG734" s="139"/>
    </row>
    <row r="735" spans="14:35" ht="20.100000000000001" customHeight="1" x14ac:dyDescent="0.25">
      <c r="N735" s="142">
        <v>177</v>
      </c>
      <c r="O735" s="134">
        <f t="shared" si="94"/>
        <v>-3.2919999999999998</v>
      </c>
      <c r="P735" s="189">
        <f t="shared" si="95"/>
        <v>1.7685937614831393E-3</v>
      </c>
      <c r="Q735" s="189">
        <f t="shared" si="96"/>
        <v>4.9738805861348535E-4</v>
      </c>
      <c r="R735" s="134">
        <f t="shared" si="97"/>
        <v>1.7685937614831393E-3</v>
      </c>
      <c r="S735" s="134" t="str">
        <f t="shared" si="98"/>
        <v/>
      </c>
      <c r="T735" s="134" t="str">
        <f t="shared" si="99"/>
        <v/>
      </c>
      <c r="U735" s="190"/>
      <c r="V735" s="191"/>
      <c r="W735" s="188"/>
      <c r="X735" s="188"/>
      <c r="Y735" s="174" t="str">
        <f t="shared" si="100"/>
        <v/>
      </c>
      <c r="Z735" s="174" t="str">
        <f t="shared" si="101"/>
        <v/>
      </c>
      <c r="AA735" s="137"/>
      <c r="AB735" s="185">
        <f t="shared" si="92"/>
        <v>1.1455999999999966</v>
      </c>
      <c r="AC735" s="139">
        <f t="shared" si="89"/>
        <v>0.99212598992547996</v>
      </c>
      <c r="AD735" s="138">
        <f t="shared" si="93"/>
        <v>1.3556631028344146E-4</v>
      </c>
      <c r="AE735" s="139" t="str">
        <f t="shared" si="90"/>
        <v/>
      </c>
      <c r="AF735" s="139" t="str">
        <f t="shared" si="91"/>
        <v/>
      </c>
      <c r="AG735" s="139"/>
    </row>
    <row r="736" spans="14:35" ht="20.100000000000001" customHeight="1" x14ac:dyDescent="0.25">
      <c r="N736" s="142">
        <v>178</v>
      </c>
      <c r="O736" s="134">
        <f t="shared" si="94"/>
        <v>-3.2880000000000003</v>
      </c>
      <c r="P736" s="189">
        <f t="shared" si="95"/>
        <v>1.7920222768931717E-3</v>
      </c>
      <c r="Q736" s="189">
        <f t="shared" si="96"/>
        <v>5.0450919741226545E-4</v>
      </c>
      <c r="R736" s="134">
        <f t="shared" si="97"/>
        <v>1.7920222768931717E-3</v>
      </c>
      <c r="S736" s="134" t="str">
        <f t="shared" si="98"/>
        <v/>
      </c>
      <c r="T736" s="134" t="str">
        <f t="shared" si="99"/>
        <v/>
      </c>
      <c r="U736" s="190"/>
      <c r="V736" s="191"/>
      <c r="W736" s="188"/>
      <c r="X736" s="188"/>
      <c r="Y736" s="174" t="str">
        <f t="shared" si="100"/>
        <v/>
      </c>
      <c r="Z736" s="174" t="str">
        <f t="shared" si="101"/>
        <v/>
      </c>
      <c r="AA736" s="137"/>
      <c r="AB736" s="185">
        <f t="shared" si="92"/>
        <v>1.1519999999999966</v>
      </c>
      <c r="AC736" s="139">
        <f t="shared" si="89"/>
        <v>0.99199042361519651</v>
      </c>
      <c r="AD736" s="138">
        <f t="shared" si="93"/>
        <v>1.3702313593444426E-4</v>
      </c>
      <c r="AE736" s="139" t="str">
        <f t="shared" si="90"/>
        <v/>
      </c>
      <c r="AF736" s="139" t="str">
        <f t="shared" si="91"/>
        <v/>
      </c>
      <c r="AG736" s="139"/>
      <c r="AH736" s="197"/>
      <c r="AI736" s="198"/>
    </row>
    <row r="737" spans="14:35" ht="20.100000000000001" customHeight="1" x14ac:dyDescent="0.25">
      <c r="N737" s="142">
        <v>179</v>
      </c>
      <c r="O737" s="134">
        <f t="shared" si="94"/>
        <v>-3.2839999999999998</v>
      </c>
      <c r="P737" s="189">
        <f t="shared" si="95"/>
        <v>1.8157320972895475E-3</v>
      </c>
      <c r="Q737" s="189">
        <f t="shared" si="96"/>
        <v>5.1172461190082501E-4</v>
      </c>
      <c r="R737" s="134">
        <f t="shared" si="97"/>
        <v>1.8157320972895475E-3</v>
      </c>
      <c r="S737" s="134" t="str">
        <f t="shared" si="98"/>
        <v/>
      </c>
      <c r="T737" s="134" t="str">
        <f t="shared" si="99"/>
        <v/>
      </c>
      <c r="U737" s="190"/>
      <c r="V737" s="191"/>
      <c r="W737" s="188"/>
      <c r="X737" s="188"/>
      <c r="Y737" s="174" t="str">
        <f t="shared" si="100"/>
        <v/>
      </c>
      <c r="Z737" s="174" t="str">
        <f t="shared" si="101"/>
        <v/>
      </c>
      <c r="AA737" s="137"/>
      <c r="AB737" s="185">
        <f t="shared" si="92"/>
        <v>1.1583999999999965</v>
      </c>
      <c r="AC737" s="139">
        <f t="shared" si="89"/>
        <v>0.99185340047926207</v>
      </c>
      <c r="AD737" s="138">
        <f t="shared" si="93"/>
        <v>1.3848499002477865E-4</v>
      </c>
      <c r="AE737" s="139" t="str">
        <f t="shared" si="90"/>
        <v/>
      </c>
      <c r="AF737" s="139" t="str">
        <f t="shared" si="91"/>
        <v/>
      </c>
      <c r="AG737" s="139"/>
      <c r="AH737" s="197"/>
      <c r="AI737" s="197"/>
    </row>
    <row r="738" spans="14:35" ht="20.100000000000001" customHeight="1" x14ac:dyDescent="0.25">
      <c r="N738" s="142">
        <v>180</v>
      </c>
      <c r="O738" s="134">
        <f t="shared" si="94"/>
        <v>-3.2800000000000002</v>
      </c>
      <c r="P738" s="189">
        <f t="shared" si="95"/>
        <v>1.8397261808242775E-3</v>
      </c>
      <c r="Q738" s="189">
        <f t="shared" si="96"/>
        <v>5.190354332069723E-4</v>
      </c>
      <c r="R738" s="134">
        <f t="shared" si="97"/>
        <v>1.8397261808242775E-3</v>
      </c>
      <c r="S738" s="134" t="str">
        <f t="shared" si="98"/>
        <v/>
      </c>
      <c r="T738" s="134" t="str">
        <f t="shared" si="99"/>
        <v/>
      </c>
      <c r="U738" s="190"/>
      <c r="V738" s="191"/>
      <c r="W738" s="188"/>
      <c r="X738" s="188"/>
      <c r="Y738" s="174" t="str">
        <f t="shared" si="100"/>
        <v/>
      </c>
      <c r="Z738" s="174" t="str">
        <f t="shared" si="101"/>
        <v/>
      </c>
      <c r="AA738" s="137"/>
      <c r="AB738" s="185">
        <f t="shared" si="92"/>
        <v>1.1647999999999965</v>
      </c>
      <c r="AC738" s="139">
        <f t="shared" si="89"/>
        <v>0.99171491548923729</v>
      </c>
      <c r="AD738" s="138">
        <f t="shared" si="93"/>
        <v>1.3995181867654249E-4</v>
      </c>
      <c r="AE738" s="139" t="str">
        <f t="shared" si="90"/>
        <v/>
      </c>
      <c r="AF738" s="139" t="str">
        <f t="shared" si="91"/>
        <v/>
      </c>
      <c r="AG738" s="139"/>
    </row>
    <row r="739" spans="14:35" ht="20.100000000000001" customHeight="1" x14ac:dyDescent="0.25">
      <c r="N739" s="142">
        <v>181</v>
      </c>
      <c r="O739" s="134">
        <f t="shared" si="94"/>
        <v>-3.2759999999999998</v>
      </c>
      <c r="P739" s="189">
        <f t="shared" si="95"/>
        <v>1.8640075110293508E-3</v>
      </c>
      <c r="Q739" s="189">
        <f t="shared" si="96"/>
        <v>5.2644280434184466E-4</v>
      </c>
      <c r="R739" s="134">
        <f t="shared" si="97"/>
        <v>1.8640075110293508E-3</v>
      </c>
      <c r="S739" s="134" t="str">
        <f t="shared" si="98"/>
        <v/>
      </c>
      <c r="T739" s="134" t="str">
        <f t="shared" si="99"/>
        <v/>
      </c>
      <c r="U739" s="190"/>
      <c r="V739" s="191"/>
      <c r="W739" s="188"/>
      <c r="X739" s="188"/>
      <c r="Y739" s="174" t="str">
        <f t="shared" si="100"/>
        <v/>
      </c>
      <c r="Z739" s="174" t="str">
        <f t="shared" si="101"/>
        <v/>
      </c>
      <c r="AA739" s="137"/>
      <c r="AB739" s="185">
        <f t="shared" si="92"/>
        <v>1.1711999999999965</v>
      </c>
      <c r="AC739" s="139">
        <f t="shared" si="89"/>
        <v>0.99157496367056075</v>
      </c>
      <c r="AD739" s="138">
        <f t="shared" si="93"/>
        <v>1.4142356806945422E-4</v>
      </c>
      <c r="AE739" s="139" t="str">
        <f t="shared" si="90"/>
        <v/>
      </c>
      <c r="AF739" s="139" t="str">
        <f t="shared" si="91"/>
        <v/>
      </c>
      <c r="AG739" s="139"/>
    </row>
    <row r="740" spans="14:35" ht="20.100000000000001" customHeight="1" x14ac:dyDescent="0.25">
      <c r="N740" s="142">
        <v>182</v>
      </c>
      <c r="O740" s="134">
        <f t="shared" si="94"/>
        <v>-3.2720000000000002</v>
      </c>
      <c r="P740" s="189">
        <f t="shared" si="95"/>
        <v>1.8885790969598703E-3</v>
      </c>
      <c r="Q740" s="189">
        <f t="shared" si="96"/>
        <v>5.3394788030169959E-4</v>
      </c>
      <c r="R740" s="134">
        <f t="shared" si="97"/>
        <v>1.8885790969598703E-3</v>
      </c>
      <c r="S740" s="134" t="str">
        <f t="shared" si="98"/>
        <v/>
      </c>
      <c r="T740" s="134" t="str">
        <f t="shared" si="99"/>
        <v/>
      </c>
      <c r="U740" s="190"/>
      <c r="V740" s="191"/>
      <c r="W740" s="188"/>
      <c r="X740" s="188"/>
      <c r="Y740" s="174" t="str">
        <f t="shared" si="100"/>
        <v/>
      </c>
      <c r="Z740" s="174" t="str">
        <f t="shared" si="101"/>
        <v/>
      </c>
      <c r="AA740" s="137"/>
      <c r="AB740" s="185">
        <f t="shared" si="92"/>
        <v>1.1775999999999964</v>
      </c>
      <c r="AC740" s="139">
        <f t="shared" si="89"/>
        <v>0.9914335401024913</v>
      </c>
      <c r="AD740" s="138">
        <f t="shared" si="93"/>
        <v>1.4290018444340635E-4</v>
      </c>
      <c r="AE740" s="139" t="str">
        <f t="shared" si="90"/>
        <v/>
      </c>
      <c r="AF740" s="139" t="str">
        <f t="shared" si="91"/>
        <v/>
      </c>
      <c r="AG740" s="139"/>
    </row>
    <row r="741" spans="14:35" ht="20.100000000000001" customHeight="1" x14ac:dyDescent="0.25">
      <c r="N741" s="142">
        <v>183</v>
      </c>
      <c r="O741" s="134">
        <f t="shared" si="94"/>
        <v>-3.2679999999999998</v>
      </c>
      <c r="P741" s="189">
        <f t="shared" si="95"/>
        <v>1.9134439733371103E-3</v>
      </c>
      <c r="Q741" s="189">
        <f t="shared" si="96"/>
        <v>5.415518281703058E-4</v>
      </c>
      <c r="R741" s="134">
        <f t="shared" si="97"/>
        <v>1.9134439733371103E-3</v>
      </c>
      <c r="S741" s="134" t="str">
        <f t="shared" si="98"/>
        <v/>
      </c>
      <c r="T741" s="134" t="str">
        <f t="shared" si="99"/>
        <v/>
      </c>
      <c r="U741" s="190"/>
      <c r="V741" s="191"/>
      <c r="W741" s="188"/>
      <c r="X741" s="188"/>
      <c r="Y741" s="174" t="str">
        <f t="shared" si="100"/>
        <v/>
      </c>
      <c r="Z741" s="174" t="str">
        <f t="shared" si="101"/>
        <v/>
      </c>
      <c r="AA741" s="137"/>
      <c r="AB741" s="185">
        <f t="shared" si="92"/>
        <v>1.1839999999999964</v>
      </c>
      <c r="AC741" s="139">
        <f t="shared" si="89"/>
        <v>0.99129063991804789</v>
      </c>
      <c r="AD741" s="138">
        <f t="shared" si="93"/>
        <v>1.4438161410246231E-4</v>
      </c>
      <c r="AE741" s="139" t="str">
        <f t="shared" si="90"/>
        <v/>
      </c>
      <c r="AF741" s="139" t="str">
        <f t="shared" si="91"/>
        <v/>
      </c>
      <c r="AG741" s="139"/>
    </row>
    <row r="742" spans="14:35" ht="20.100000000000001" customHeight="1" x14ac:dyDescent="0.25">
      <c r="N742" s="142">
        <v>184</v>
      </c>
      <c r="O742" s="134">
        <f t="shared" si="94"/>
        <v>-3.2640000000000002</v>
      </c>
      <c r="P742" s="189">
        <f t="shared" si="95"/>
        <v>1.9386052006913146E-3</v>
      </c>
      <c r="Q742" s="189">
        <f t="shared" si="96"/>
        <v>5.4925582722187966E-4</v>
      </c>
      <c r="R742" s="134">
        <f t="shared" si="97"/>
        <v>1.9386052006913146E-3</v>
      </c>
      <c r="S742" s="134" t="str">
        <f t="shared" si="98"/>
        <v/>
      </c>
      <c r="T742" s="134" t="str">
        <f t="shared" si="99"/>
        <v/>
      </c>
      <c r="U742" s="190"/>
      <c r="V742" s="191"/>
      <c r="W742" s="188"/>
      <c r="X742" s="188"/>
      <c r="Y742" s="174" t="str">
        <f t="shared" si="100"/>
        <v/>
      </c>
      <c r="Z742" s="174" t="str">
        <f t="shared" si="101"/>
        <v/>
      </c>
      <c r="AA742" s="137"/>
      <c r="AB742" s="185">
        <f t="shared" si="92"/>
        <v>1.1903999999999963</v>
      </c>
      <c r="AC742" s="139">
        <f t="shared" si="89"/>
        <v>0.99114625830394543</v>
      </c>
      <c r="AD742" s="138">
        <f t="shared" si="93"/>
        <v>1.4586780341729888E-4</v>
      </c>
      <c r="AE742" s="139" t="str">
        <f t="shared" si="90"/>
        <v/>
      </c>
      <c r="AF742" s="139" t="str">
        <f t="shared" si="91"/>
        <v/>
      </c>
      <c r="AG742" s="139"/>
    </row>
    <row r="743" spans="14:35" ht="20.100000000000001" customHeight="1" x14ac:dyDescent="0.25">
      <c r="N743" s="142">
        <v>185</v>
      </c>
      <c r="O743" s="134">
        <f t="shared" si="94"/>
        <v>-3.26</v>
      </c>
      <c r="P743" s="189">
        <f t="shared" si="95"/>
        <v>1.9640658655043761E-3</v>
      </c>
      <c r="Q743" s="189">
        <f t="shared" si="96"/>
        <v>5.5706106902462128E-4</v>
      </c>
      <c r="R743" s="134">
        <f t="shared" si="97"/>
        <v>1.9640658655043761E-3</v>
      </c>
      <c r="S743" s="134" t="str">
        <f t="shared" si="98"/>
        <v/>
      </c>
      <c r="T743" s="134" t="str">
        <f t="shared" si="99"/>
        <v/>
      </c>
      <c r="U743" s="190"/>
      <c r="V743" s="191"/>
      <c r="W743" s="188"/>
      <c r="X743" s="188"/>
      <c r="Y743" s="174" t="str">
        <f t="shared" si="100"/>
        <v/>
      </c>
      <c r="Z743" s="174" t="str">
        <f t="shared" si="101"/>
        <v/>
      </c>
      <c r="AA743" s="137"/>
      <c r="AB743" s="185">
        <f t="shared" si="92"/>
        <v>1.1967999999999963</v>
      </c>
      <c r="AC743" s="139">
        <f t="shared" si="89"/>
        <v>0.99100039050052813</v>
      </c>
      <c r="AD743" s="138">
        <f t="shared" si="93"/>
        <v>1.4735869882775976E-4</v>
      </c>
      <c r="AE743" s="139" t="str">
        <f t="shared" si="90"/>
        <v/>
      </c>
      <c r="AF743" s="139" t="str">
        <f t="shared" si="91"/>
        <v/>
      </c>
      <c r="AG743" s="139"/>
    </row>
    <row r="744" spans="14:35" ht="20.100000000000001" customHeight="1" x14ac:dyDescent="0.25">
      <c r="N744" s="142">
        <v>186</v>
      </c>
      <c r="O744" s="134">
        <f t="shared" si="94"/>
        <v>-3.2560000000000002</v>
      </c>
      <c r="P744" s="189">
        <f t="shared" si="95"/>
        <v>1.9898290803522173E-3</v>
      </c>
      <c r="Q744" s="189">
        <f t="shared" si="96"/>
        <v>5.6496875754479404E-4</v>
      </c>
      <c r="R744" s="134">
        <f t="shared" si="97"/>
        <v>1.9898290803522173E-3</v>
      </c>
      <c r="S744" s="134" t="str">
        <f t="shared" si="98"/>
        <v/>
      </c>
      <c r="T744" s="134" t="str">
        <f t="shared" si="99"/>
        <v/>
      </c>
      <c r="U744" s="190"/>
      <c r="V744" s="191"/>
      <c r="W744" s="188"/>
      <c r="X744" s="188"/>
      <c r="Y744" s="174" t="str">
        <f t="shared" si="100"/>
        <v/>
      </c>
      <c r="Z744" s="174" t="str">
        <f t="shared" si="101"/>
        <v/>
      </c>
      <c r="AA744" s="137"/>
      <c r="AB744" s="185">
        <f t="shared" si="92"/>
        <v>1.2031999999999963</v>
      </c>
      <c r="AC744" s="139">
        <f t="shared" si="89"/>
        <v>0.99085303180170037</v>
      </c>
      <c r="AD744" s="138">
        <f t="shared" si="93"/>
        <v>1.4885424684707438E-4</v>
      </c>
      <c r="AE744" s="139" t="str">
        <f t="shared" si="90"/>
        <v/>
      </c>
      <c r="AF744" s="139" t="str">
        <f t="shared" si="91"/>
        <v/>
      </c>
      <c r="AG744" s="139"/>
    </row>
    <row r="745" spans="14:35" ht="20.100000000000001" customHeight="1" x14ac:dyDescent="0.25">
      <c r="N745" s="142">
        <v>187</v>
      </c>
      <c r="O745" s="134">
        <f t="shared" si="94"/>
        <v>-3.2519999999999998</v>
      </c>
      <c r="P745" s="189">
        <f t="shared" si="95"/>
        <v>2.0158979840470305E-3</v>
      </c>
      <c r="Q745" s="189">
        <f t="shared" si="96"/>
        <v>5.7298010925139608E-4</v>
      </c>
      <c r="R745" s="134">
        <f t="shared" si="97"/>
        <v>2.0158979840470305E-3</v>
      </c>
      <c r="S745" s="134" t="str">
        <f t="shared" si="98"/>
        <v/>
      </c>
      <c r="T745" s="134" t="str">
        <f t="shared" si="99"/>
        <v/>
      </c>
      <c r="U745" s="190"/>
      <c r="V745" s="191"/>
      <c r="W745" s="188"/>
      <c r="X745" s="188"/>
      <c r="Y745" s="174" t="str">
        <f t="shared" si="100"/>
        <v/>
      </c>
      <c r="Z745" s="174" t="str">
        <f t="shared" si="101"/>
        <v/>
      </c>
      <c r="AA745" s="137"/>
      <c r="AB745" s="185">
        <f t="shared" si="92"/>
        <v>1.2095999999999962</v>
      </c>
      <c r="AC745" s="139">
        <f t="shared" si="89"/>
        <v>0.99070417755485329</v>
      </c>
      <c r="AD745" s="138">
        <f t="shared" si="93"/>
        <v>1.5035439406285711E-4</v>
      </c>
      <c r="AE745" s="139" t="str">
        <f t="shared" si="90"/>
        <v/>
      </c>
      <c r="AF745" s="139" t="str">
        <f t="shared" si="91"/>
        <v/>
      </c>
      <c r="AG745" s="139"/>
    </row>
    <row r="746" spans="14:35" ht="20.100000000000001" customHeight="1" x14ac:dyDescent="0.25">
      <c r="N746" s="142">
        <v>188</v>
      </c>
      <c r="O746" s="134">
        <f t="shared" si="94"/>
        <v>-3.2480000000000002</v>
      </c>
      <c r="P746" s="189">
        <f t="shared" si="95"/>
        <v>2.0422757417791907E-3</v>
      </c>
      <c r="Q746" s="189">
        <f t="shared" si="96"/>
        <v>5.8109635322137556E-4</v>
      </c>
      <c r="R746" s="134">
        <f t="shared" si="97"/>
        <v>2.0422757417791907E-3</v>
      </c>
      <c r="S746" s="134" t="str">
        <f t="shared" si="98"/>
        <v/>
      </c>
      <c r="T746" s="134" t="str">
        <f t="shared" si="99"/>
        <v/>
      </c>
      <c r="U746" s="190"/>
      <c r="V746" s="191"/>
      <c r="W746" s="188"/>
      <c r="X746" s="188"/>
      <c r="Y746" s="174" t="str">
        <f t="shared" si="100"/>
        <v/>
      </c>
      <c r="Z746" s="174" t="str">
        <f t="shared" si="101"/>
        <v/>
      </c>
      <c r="AA746" s="137"/>
      <c r="AB746" s="185">
        <f t="shared" si="92"/>
        <v>1.2159999999999962</v>
      </c>
      <c r="AC746" s="139">
        <f t="shared" si="89"/>
        <v>0.99055382316079044</v>
      </c>
      <c r="AD746" s="138">
        <f t="shared" si="93"/>
        <v>1.5185908714188123E-4</v>
      </c>
      <c r="AE746" s="139" t="str">
        <f t="shared" si="90"/>
        <v/>
      </c>
      <c r="AF746" s="139" t="str">
        <f t="shared" si="91"/>
        <v/>
      </c>
      <c r="AG746" s="139"/>
    </row>
    <row r="747" spans="14:35" ht="20.100000000000001" customHeight="1" x14ac:dyDescent="0.25">
      <c r="N747" s="142">
        <v>189</v>
      </c>
      <c r="O747" s="134">
        <f t="shared" si="94"/>
        <v>-3.2439999999999998</v>
      </c>
      <c r="P747" s="189">
        <f t="shared" si="95"/>
        <v>2.0689655452589767E-3</v>
      </c>
      <c r="Q747" s="189">
        <f t="shared" si="96"/>
        <v>5.8931873124544118E-4</v>
      </c>
      <c r="R747" s="134">
        <f t="shared" si="97"/>
        <v>2.0689655452589767E-3</v>
      </c>
      <c r="S747" s="134" t="str">
        <f t="shared" si="98"/>
        <v/>
      </c>
      <c r="T747" s="134" t="str">
        <f t="shared" si="99"/>
        <v/>
      </c>
      <c r="U747" s="190"/>
      <c r="V747" s="191"/>
      <c r="W747" s="188"/>
      <c r="X747" s="188"/>
      <c r="Y747" s="174" t="str">
        <f t="shared" si="100"/>
        <v/>
      </c>
      <c r="Z747" s="174" t="str">
        <f t="shared" si="101"/>
        <v/>
      </c>
      <c r="AA747" s="137"/>
      <c r="AB747" s="185">
        <f t="shared" si="92"/>
        <v>1.2223999999999962</v>
      </c>
      <c r="AC747" s="139">
        <f t="shared" si="89"/>
        <v>0.99040196407364856</v>
      </c>
      <c r="AD747" s="138">
        <f t="shared" si="93"/>
        <v>1.5336827283063403E-4</v>
      </c>
      <c r="AE747" s="139" t="str">
        <f t="shared" si="90"/>
        <v/>
      </c>
      <c r="AF747" s="139" t="str">
        <f t="shared" si="91"/>
        <v/>
      </c>
      <c r="AG747" s="139"/>
    </row>
    <row r="748" spans="14:35" ht="20.100000000000001" customHeight="1" x14ac:dyDescent="0.25">
      <c r="N748" s="142">
        <v>190</v>
      </c>
      <c r="O748" s="134">
        <f t="shared" si="94"/>
        <v>-3.24</v>
      </c>
      <c r="P748" s="189">
        <f t="shared" si="95"/>
        <v>2.0959706128579419E-3</v>
      </c>
      <c r="Q748" s="189">
        <f t="shared" si="96"/>
        <v>5.9764849793441559E-4</v>
      </c>
      <c r="R748" s="134">
        <f t="shared" si="97"/>
        <v>2.0959706128579419E-3</v>
      </c>
      <c r="S748" s="134" t="str">
        <f t="shared" si="98"/>
        <v/>
      </c>
      <c r="T748" s="134" t="str">
        <f t="shared" si="99"/>
        <v/>
      </c>
      <c r="U748" s="190"/>
      <c r="V748" s="191"/>
      <c r="W748" s="188"/>
      <c r="X748" s="188"/>
      <c r="Y748" s="174" t="str">
        <f t="shared" si="100"/>
        <v/>
      </c>
      <c r="Z748" s="174" t="str">
        <f t="shared" si="101"/>
        <v/>
      </c>
      <c r="AA748" s="137"/>
      <c r="AB748" s="185">
        <f t="shared" si="92"/>
        <v>1.2287999999999961</v>
      </c>
      <c r="AC748" s="139">
        <f t="shared" ref="AC748:AC811" si="102">_xlfn.CHISQ.DIST.RT(AB748,$AB$553)</f>
        <v>0.99024859580081792</v>
      </c>
      <c r="AD748" s="138">
        <f t="shared" si="93"/>
        <v>1.5488189796009078E-4</v>
      </c>
      <c r="AE748" s="139" t="str">
        <f t="shared" ref="AE748:AE811" si="103">IF(AC748&lt;($AA$556),AD748,"")</f>
        <v/>
      </c>
      <c r="AF748" s="139" t="str">
        <f t="shared" ref="AF748:AF811" si="104">IF(AC748&lt;$AA$563,AD748,"")</f>
        <v/>
      </c>
      <c r="AG748" s="139"/>
    </row>
    <row r="749" spans="14:35" ht="20.100000000000001" customHeight="1" x14ac:dyDescent="0.25">
      <c r="N749" s="142">
        <v>191</v>
      </c>
      <c r="O749" s="134">
        <f t="shared" si="94"/>
        <v>-3.2359999999999998</v>
      </c>
      <c r="P749" s="189">
        <f t="shared" si="95"/>
        <v>2.1232941897500681E-3</v>
      </c>
      <c r="Q749" s="189">
        <f t="shared" si="96"/>
        <v>6.0608692082616525E-4</v>
      </c>
      <c r="R749" s="134">
        <f t="shared" si="97"/>
        <v>2.1232941897500681E-3</v>
      </c>
      <c r="S749" s="134" t="str">
        <f t="shared" si="98"/>
        <v/>
      </c>
      <c r="T749" s="134" t="str">
        <f t="shared" si="99"/>
        <v/>
      </c>
      <c r="U749" s="190"/>
      <c r="V749" s="191"/>
      <c r="W749" s="188"/>
      <c r="X749" s="188"/>
      <c r="Y749" s="174" t="str">
        <f t="shared" si="100"/>
        <v/>
      </c>
      <c r="Z749" s="174" t="str">
        <f t="shared" si="101"/>
        <v/>
      </c>
      <c r="AA749" s="137"/>
      <c r="AB749" s="185">
        <f t="shared" ref="AB749:AB812" si="105">AB748+$AF$553</f>
        <v>1.2351999999999961</v>
      </c>
      <c r="AC749" s="139">
        <f t="shared" si="102"/>
        <v>0.99009371390285783</v>
      </c>
      <c r="AD749" s="138">
        <f t="shared" ref="AD749:AD812" si="106">AC749-AC750</f>
        <v>1.5639990944715798E-4</v>
      </c>
      <c r="AE749" s="139" t="str">
        <f t="shared" si="103"/>
        <v/>
      </c>
      <c r="AF749" s="139" t="str">
        <f t="shared" si="104"/>
        <v/>
      </c>
      <c r="AG749" s="139"/>
    </row>
    <row r="750" spans="14:35" ht="20.100000000000001" customHeight="1" x14ac:dyDescent="0.25">
      <c r="N750" s="142">
        <v>192</v>
      </c>
      <c r="O750" s="134">
        <f t="shared" ref="O750:O813" si="107">O$552+(N750*O$555)</f>
        <v>-3.2320000000000002</v>
      </c>
      <c r="P750" s="189">
        <f t="shared" ref="P750:P813" si="108">_xlfn.NORM.DIST(O750,O$549,O$550,0)</f>
        <v>2.1509395480525033E-3</v>
      </c>
      <c r="Q750" s="189">
        <f t="shared" ref="Q750:Q813" si="109">_xlfn.NORM.DIST(O750,O$549,O$550,1)</f>
        <v>6.1463528049309185E-4</v>
      </c>
      <c r="R750" s="134">
        <f t="shared" ref="R750:R813" si="110">IF(OR(Q750&lt;$S$554,Q750&gt;$S$555),P750,"")</f>
        <v>2.1509395480525033E-3</v>
      </c>
      <c r="S750" s="134" t="str">
        <f t="shared" ref="S750:S813" si="111">IF(AND(Q750&gt;$S$554,Q750&lt;$S$555),P750,"")</f>
        <v/>
      </c>
      <c r="T750" s="134" t="str">
        <f t="shared" ref="T750:T813" si="112">IF(P750=MAX(P$558:P$2558),P750,"")</f>
        <v/>
      </c>
      <c r="U750" s="190"/>
      <c r="V750" s="191"/>
      <c r="W750" s="188"/>
      <c r="X750" s="188"/>
      <c r="Y750" s="174" t="str">
        <f t="shared" si="100"/>
        <v/>
      </c>
      <c r="Z750" s="174" t="str">
        <f t="shared" si="101"/>
        <v/>
      </c>
      <c r="AA750" s="137"/>
      <c r="AB750" s="185">
        <f t="shared" si="105"/>
        <v>1.241599999999996</v>
      </c>
      <c r="AC750" s="139">
        <f t="shared" si="102"/>
        <v>0.98993731399341067</v>
      </c>
      <c r="AD750" s="138">
        <f t="shared" si="106"/>
        <v>1.5792225429678286E-4</v>
      </c>
      <c r="AE750" s="139" t="str">
        <f t="shared" si="103"/>
        <v/>
      </c>
      <c r="AF750" s="139" t="str">
        <f t="shared" si="104"/>
        <v/>
      </c>
      <c r="AG750" s="139"/>
    </row>
    <row r="751" spans="14:35" ht="20.100000000000001" customHeight="1" x14ac:dyDescent="0.25">
      <c r="N751" s="142">
        <v>193</v>
      </c>
      <c r="O751" s="134">
        <f t="shared" si="107"/>
        <v>-3.2279999999999998</v>
      </c>
      <c r="P751" s="189">
        <f t="shared" si="108"/>
        <v>2.1789099869660876E-3</v>
      </c>
      <c r="Q751" s="189">
        <f t="shared" si="109"/>
        <v>6.2329487065019087E-4</v>
      </c>
      <c r="R751" s="134">
        <f t="shared" si="110"/>
        <v>2.1789099869660876E-3</v>
      </c>
      <c r="S751" s="134" t="str">
        <f t="shared" si="111"/>
        <v/>
      </c>
      <c r="T751" s="134" t="str">
        <f t="shared" si="112"/>
        <v/>
      </c>
      <c r="U751" s="190"/>
      <c r="V751" s="191"/>
      <c r="W751" s="188"/>
      <c r="X751" s="188"/>
      <c r="Y751" s="174" t="str">
        <f t="shared" si="100"/>
        <v/>
      </c>
      <c r="Z751" s="174" t="str">
        <f t="shared" si="101"/>
        <v/>
      </c>
      <c r="AA751" s="137"/>
      <c r="AB751" s="185">
        <f t="shared" si="105"/>
        <v>1.247999999999996</v>
      </c>
      <c r="AC751" s="139">
        <f t="shared" si="102"/>
        <v>0.98977939173911389</v>
      </c>
      <c r="AD751" s="138">
        <f t="shared" si="106"/>
        <v>1.5944887960628318E-4</v>
      </c>
      <c r="AE751" s="139" t="str">
        <f t="shared" si="103"/>
        <v/>
      </c>
      <c r="AF751" s="139" t="str">
        <f t="shared" si="104"/>
        <v/>
      </c>
      <c r="AG751" s="139"/>
    </row>
    <row r="752" spans="14:35" ht="20.100000000000001" customHeight="1" x14ac:dyDescent="0.25">
      <c r="N752" s="142">
        <v>194</v>
      </c>
      <c r="O752" s="134">
        <f t="shared" si="107"/>
        <v>-3.2240000000000002</v>
      </c>
      <c r="P752" s="189">
        <f t="shared" si="108"/>
        <v>2.2072088329153942E-3</v>
      </c>
      <c r="Q752" s="189">
        <f t="shared" si="109"/>
        <v>6.3206699826365276E-4</v>
      </c>
      <c r="R752" s="134">
        <f t="shared" si="110"/>
        <v>2.2072088329153942E-3</v>
      </c>
      <c r="S752" s="134" t="str">
        <f t="shared" si="111"/>
        <v/>
      </c>
      <c r="T752" s="134" t="str">
        <f t="shared" si="112"/>
        <v/>
      </c>
      <c r="U752" s="190"/>
      <c r="V752" s="191"/>
      <c r="W752" s="188"/>
      <c r="X752" s="188"/>
      <c r="Y752" s="174" t="str">
        <f t="shared" si="100"/>
        <v/>
      </c>
      <c r="Z752" s="174" t="str">
        <f t="shared" si="101"/>
        <v/>
      </c>
      <c r="AA752" s="137"/>
      <c r="AB752" s="185">
        <f t="shared" si="105"/>
        <v>1.254399999999996</v>
      </c>
      <c r="AC752" s="139">
        <f t="shared" si="102"/>
        <v>0.98961994285950761</v>
      </c>
      <c r="AD752" s="138">
        <f t="shared" si="106"/>
        <v>1.6097973256590237E-4</v>
      </c>
      <c r="AE752" s="139" t="str">
        <f t="shared" si="103"/>
        <v/>
      </c>
      <c r="AF752" s="139" t="str">
        <f t="shared" si="104"/>
        <v/>
      </c>
      <c r="AG752" s="139"/>
    </row>
    <row r="753" spans="14:33" ht="20.100000000000001" customHeight="1" x14ac:dyDescent="0.25">
      <c r="N753" s="142">
        <v>195</v>
      </c>
      <c r="O753" s="134">
        <f t="shared" si="107"/>
        <v>-3.2199999999999998</v>
      </c>
      <c r="P753" s="189">
        <f t="shared" si="108"/>
        <v>2.2358394396885424E-3</v>
      </c>
      <c r="Q753" s="189">
        <f t="shared" si="109"/>
        <v>6.4095298366005583E-4</v>
      </c>
      <c r="R753" s="134">
        <f t="shared" si="110"/>
        <v>2.2358394396885424E-3</v>
      </c>
      <c r="S753" s="134" t="str">
        <f t="shared" si="111"/>
        <v/>
      </c>
      <c r="T753" s="134" t="str">
        <f t="shared" si="112"/>
        <v/>
      </c>
      <c r="U753" s="190"/>
      <c r="V753" s="191"/>
      <c r="W753" s="188"/>
      <c r="X753" s="188"/>
      <c r="Y753" s="174" t="str">
        <f t="shared" si="100"/>
        <v/>
      </c>
      <c r="Z753" s="174" t="str">
        <f t="shared" si="101"/>
        <v/>
      </c>
      <c r="AA753" s="137"/>
      <c r="AB753" s="185">
        <f t="shared" si="105"/>
        <v>1.2607999999999959</v>
      </c>
      <c r="AC753" s="139">
        <f t="shared" si="102"/>
        <v>0.9894589631269417</v>
      </c>
      <c r="AD753" s="138">
        <f t="shared" si="106"/>
        <v>1.6251476046247326E-4</v>
      </c>
      <c r="AE753" s="139" t="str">
        <f t="shared" si="103"/>
        <v/>
      </c>
      <c r="AF753" s="139" t="str">
        <f t="shared" si="104"/>
        <v/>
      </c>
      <c r="AG753" s="139"/>
    </row>
    <row r="754" spans="14:33" ht="20.100000000000001" customHeight="1" x14ac:dyDescent="0.25">
      <c r="N754" s="142">
        <v>196</v>
      </c>
      <c r="O754" s="134">
        <f t="shared" si="107"/>
        <v>-3.2160000000000002</v>
      </c>
      <c r="P754" s="189">
        <f t="shared" si="108"/>
        <v>2.264805188576479E-3</v>
      </c>
      <c r="Q754" s="189">
        <f t="shared" si="109"/>
        <v>6.4995416063608473E-4</v>
      </c>
      <c r="R754" s="134">
        <f t="shared" si="110"/>
        <v>2.264805188576479E-3</v>
      </c>
      <c r="S754" s="134" t="str">
        <f t="shared" si="111"/>
        <v/>
      </c>
      <c r="T754" s="134" t="str">
        <f t="shared" si="112"/>
        <v/>
      </c>
      <c r="U754" s="190"/>
      <c r="V754" s="191"/>
      <c r="W754" s="188"/>
      <c r="X754" s="188"/>
      <c r="Y754" s="174" t="str">
        <f t="shared" si="100"/>
        <v/>
      </c>
      <c r="Z754" s="174" t="str">
        <f t="shared" si="101"/>
        <v/>
      </c>
      <c r="AA754" s="137"/>
      <c r="AB754" s="185">
        <f t="shared" si="105"/>
        <v>1.2671999999999959</v>
      </c>
      <c r="AC754" s="139">
        <f t="shared" si="102"/>
        <v>0.98929644836647923</v>
      </c>
      <c r="AD754" s="138">
        <f t="shared" si="106"/>
        <v>1.6405391068108344E-4</v>
      </c>
      <c r="AE754" s="139" t="str">
        <f t="shared" si="103"/>
        <v/>
      </c>
      <c r="AF754" s="139" t="str">
        <f t="shared" si="104"/>
        <v/>
      </c>
      <c r="AG754" s="139"/>
    </row>
    <row r="755" spans="14:33" ht="20.100000000000001" customHeight="1" x14ac:dyDescent="0.25">
      <c r="N755" s="142">
        <v>197</v>
      </c>
      <c r="O755" s="134">
        <f t="shared" si="107"/>
        <v>-3.2119999999999997</v>
      </c>
      <c r="P755" s="189">
        <f t="shared" si="108"/>
        <v>2.2941094885119994E-3</v>
      </c>
      <c r="Q755" s="189">
        <f t="shared" si="109"/>
        <v>6.5907187656883087E-4</v>
      </c>
      <c r="R755" s="134">
        <f t="shared" si="110"/>
        <v>2.2941094885119994E-3</v>
      </c>
      <c r="S755" s="134" t="str">
        <f t="shared" si="111"/>
        <v/>
      </c>
      <c r="T755" s="134" t="str">
        <f t="shared" si="112"/>
        <v/>
      </c>
      <c r="U755" s="190"/>
      <c r="V755" s="191"/>
      <c r="W755" s="188"/>
      <c r="X755" s="188"/>
      <c r="Y755" s="174" t="str">
        <f t="shared" si="100"/>
        <v/>
      </c>
      <c r="Z755" s="174" t="str">
        <f t="shared" si="101"/>
        <v/>
      </c>
      <c r="AA755" s="137"/>
      <c r="AB755" s="185">
        <f t="shared" si="105"/>
        <v>1.2735999999999958</v>
      </c>
      <c r="AC755" s="139">
        <f t="shared" si="102"/>
        <v>0.98913239445579815</v>
      </c>
      <c r="AD755" s="138">
        <f t="shared" si="106"/>
        <v>1.6559713070796178E-4</v>
      </c>
      <c r="AE755" s="139" t="str">
        <f t="shared" si="103"/>
        <v/>
      </c>
      <c r="AF755" s="139" t="str">
        <f t="shared" si="104"/>
        <v/>
      </c>
      <c r="AG755" s="139"/>
    </row>
    <row r="756" spans="14:33" ht="20.100000000000001" customHeight="1" x14ac:dyDescent="0.25">
      <c r="N756" s="142">
        <v>198</v>
      </c>
      <c r="O756" s="134">
        <f t="shared" si="107"/>
        <v>-3.2080000000000002</v>
      </c>
      <c r="P756" s="189">
        <f t="shared" si="108"/>
        <v>2.3237557762082004E-3</v>
      </c>
      <c r="Q756" s="189">
        <f t="shared" si="109"/>
        <v>6.6830749252662152E-4</v>
      </c>
      <c r="R756" s="134">
        <f t="shared" si="110"/>
        <v>2.3237557762082004E-3</v>
      </c>
      <c r="S756" s="134" t="str">
        <f t="shared" si="111"/>
        <v/>
      </c>
      <c r="T756" s="134" t="str">
        <f t="shared" si="112"/>
        <v/>
      </c>
      <c r="U756" s="190"/>
      <c r="V756" s="191"/>
      <c r="W756" s="188"/>
      <c r="X756" s="188"/>
      <c r="Y756" s="174" t="str">
        <f t="shared" si="100"/>
        <v/>
      </c>
      <c r="Z756" s="174" t="str">
        <f t="shared" si="101"/>
        <v/>
      </c>
      <c r="AA756" s="137"/>
      <c r="AB756" s="185">
        <f t="shared" si="105"/>
        <v>1.2799999999999958</v>
      </c>
      <c r="AC756" s="139">
        <f t="shared" si="102"/>
        <v>0.98896679732509019</v>
      </c>
      <c r="AD756" s="138">
        <f t="shared" si="106"/>
        <v>1.6714436813236588E-4</v>
      </c>
      <c r="AE756" s="139" t="str">
        <f t="shared" si="103"/>
        <v/>
      </c>
      <c r="AF756" s="139" t="str">
        <f t="shared" si="104"/>
        <v/>
      </c>
      <c r="AG756" s="139"/>
    </row>
    <row r="757" spans="14:33" ht="20.100000000000001" customHeight="1" x14ac:dyDescent="0.25">
      <c r="N757" s="142">
        <v>199</v>
      </c>
      <c r="O757" s="134">
        <f t="shared" si="107"/>
        <v>-3.2039999999999997</v>
      </c>
      <c r="P757" s="189">
        <f t="shared" si="108"/>
        <v>2.3537475162966311E-3</v>
      </c>
      <c r="Q757" s="189">
        <f t="shared" si="109"/>
        <v>6.7766238338043774E-4</v>
      </c>
      <c r="R757" s="134">
        <f t="shared" si="110"/>
        <v>2.3537475162966311E-3</v>
      </c>
      <c r="S757" s="134" t="str">
        <f t="shared" si="111"/>
        <v/>
      </c>
      <c r="T757" s="134" t="str">
        <f t="shared" si="112"/>
        <v/>
      </c>
      <c r="U757" s="190"/>
      <c r="V757" s="191"/>
      <c r="W757" s="188"/>
      <c r="X757" s="188"/>
      <c r="Y757" s="174" t="str">
        <f t="shared" si="100"/>
        <v/>
      </c>
      <c r="Z757" s="174" t="str">
        <f t="shared" si="101"/>
        <v/>
      </c>
      <c r="AA757" s="137"/>
      <c r="AB757" s="185">
        <f t="shared" si="105"/>
        <v>1.2863999999999958</v>
      </c>
      <c r="AC757" s="139">
        <f t="shared" si="102"/>
        <v>0.98879965295695782</v>
      </c>
      <c r="AD757" s="138">
        <f t="shared" si="106"/>
        <v>1.6869557064902452E-4</v>
      </c>
      <c r="AE757" s="139" t="str">
        <f t="shared" si="103"/>
        <v/>
      </c>
      <c r="AF757" s="139" t="str">
        <f t="shared" si="104"/>
        <v/>
      </c>
      <c r="AG757" s="139"/>
    </row>
    <row r="758" spans="14:33" ht="20.100000000000001" customHeight="1" x14ac:dyDescent="0.25">
      <c r="N758" s="142">
        <v>200</v>
      </c>
      <c r="O758" s="134">
        <f t="shared" si="107"/>
        <v>-3.2</v>
      </c>
      <c r="P758" s="189">
        <f t="shared" si="108"/>
        <v>2.3840882014648404E-3</v>
      </c>
      <c r="Q758" s="189">
        <f t="shared" si="109"/>
        <v>6.8713793791584719E-4</v>
      </c>
      <c r="R758" s="134">
        <f t="shared" si="110"/>
        <v>2.3840882014648404E-3</v>
      </c>
      <c r="S758" s="134" t="str">
        <f t="shared" si="111"/>
        <v/>
      </c>
      <c r="T758" s="134" t="str">
        <f t="shared" si="112"/>
        <v/>
      </c>
      <c r="U758" s="190"/>
      <c r="V758" s="191"/>
      <c r="W758" s="188"/>
      <c r="X758" s="188"/>
      <c r="Y758" s="174" t="str">
        <f t="shared" si="100"/>
        <v/>
      </c>
      <c r="Z758" s="174" t="str">
        <f t="shared" si="101"/>
        <v/>
      </c>
      <c r="AA758" s="137"/>
      <c r="AB758" s="185">
        <f t="shared" si="105"/>
        <v>1.2927999999999957</v>
      </c>
      <c r="AC758" s="139">
        <f t="shared" si="102"/>
        <v>0.9886309573863088</v>
      </c>
      <c r="AD758" s="138">
        <f t="shared" si="106"/>
        <v>1.7025068606069116E-4</v>
      </c>
      <c r="AE758" s="139" t="str">
        <f t="shared" si="103"/>
        <v/>
      </c>
      <c r="AF758" s="139" t="str">
        <f t="shared" si="104"/>
        <v/>
      </c>
      <c r="AG758" s="139"/>
    </row>
    <row r="759" spans="14:33" ht="20.100000000000001" customHeight="1" x14ac:dyDescent="0.25">
      <c r="N759" s="142">
        <v>201</v>
      </c>
      <c r="O759" s="134">
        <f t="shared" si="107"/>
        <v>-3.1959999999999997</v>
      </c>
      <c r="P759" s="189">
        <f t="shared" si="108"/>
        <v>2.4147813525935867E-3</v>
      </c>
      <c r="Q759" s="189">
        <f t="shared" si="109"/>
        <v>6.9673555894551257E-4</v>
      </c>
      <c r="R759" s="134">
        <f t="shared" si="110"/>
        <v>2.4147813525935867E-3</v>
      </c>
      <c r="S759" s="134" t="str">
        <f t="shared" si="111"/>
        <v/>
      </c>
      <c r="T759" s="134" t="str">
        <f t="shared" si="112"/>
        <v/>
      </c>
      <c r="U759" s="190"/>
      <c r="V759" s="191"/>
      <c r="W759" s="188"/>
      <c r="X759" s="188"/>
      <c r="Y759" s="174" t="str">
        <f t="shared" si="100"/>
        <v/>
      </c>
      <c r="Z759" s="174" t="str">
        <f t="shared" si="101"/>
        <v/>
      </c>
      <c r="AA759" s="137"/>
      <c r="AB759" s="185">
        <f t="shared" si="105"/>
        <v>1.2991999999999957</v>
      </c>
      <c r="AC759" s="139">
        <f t="shared" si="102"/>
        <v>0.9884607067002481</v>
      </c>
      <c r="AD759" s="138">
        <f t="shared" si="106"/>
        <v>1.718096622792542E-4</v>
      </c>
      <c r="AE759" s="139" t="str">
        <f t="shared" si="103"/>
        <v/>
      </c>
      <c r="AF759" s="139" t="str">
        <f t="shared" si="104"/>
        <v/>
      </c>
      <c r="AG759" s="139"/>
    </row>
    <row r="760" spans="14:33" ht="20.100000000000001" customHeight="1" x14ac:dyDescent="0.25">
      <c r="N760" s="142">
        <v>202</v>
      </c>
      <c r="O760" s="134">
        <f t="shared" si="107"/>
        <v>-3.1920000000000002</v>
      </c>
      <c r="P760" s="189">
        <f t="shared" si="108"/>
        <v>2.4458305188934013E-3</v>
      </c>
      <c r="Q760" s="189">
        <f t="shared" si="109"/>
        <v>7.0645666342222596E-4</v>
      </c>
      <c r="R760" s="134">
        <f t="shared" si="110"/>
        <v>2.4458305188934013E-3</v>
      </c>
      <c r="S760" s="134" t="str">
        <f t="shared" si="111"/>
        <v/>
      </c>
      <c r="T760" s="134" t="str">
        <f t="shared" si="112"/>
        <v/>
      </c>
      <c r="U760" s="190"/>
      <c r="V760" s="191"/>
      <c r="W760" s="188"/>
      <c r="X760" s="188"/>
      <c r="Y760" s="174" t="str">
        <f t="shared" ref="Y760:Y823" si="113">IF($X760&gt;(Y$555),$W760,"")</f>
        <v/>
      </c>
      <c r="Z760" s="174" t="str">
        <f t="shared" ref="Z760:Z823" si="114">IF($X760&gt;(AA$557),$W760,"")</f>
        <v/>
      </c>
      <c r="AA760" s="137"/>
      <c r="AB760" s="185">
        <f t="shared" si="105"/>
        <v>1.3055999999999957</v>
      </c>
      <c r="AC760" s="139">
        <f t="shared" si="102"/>
        <v>0.98828889703796885</v>
      </c>
      <c r="AD760" s="138">
        <f t="shared" si="106"/>
        <v>1.7337244732895662E-4</v>
      </c>
      <c r="AE760" s="139" t="str">
        <f t="shared" si="103"/>
        <v/>
      </c>
      <c r="AF760" s="139" t="str">
        <f t="shared" si="104"/>
        <v/>
      </c>
      <c r="AG760" s="139"/>
    </row>
    <row r="761" spans="14:33" ht="20.100000000000001" customHeight="1" x14ac:dyDescent="0.25">
      <c r="N761" s="142">
        <v>203</v>
      </c>
      <c r="O761" s="134">
        <f t="shared" si="107"/>
        <v>-3.1879999999999997</v>
      </c>
      <c r="P761" s="189">
        <f t="shared" si="108"/>
        <v>2.4772392780407684E-3</v>
      </c>
      <c r="Q761" s="189">
        <f t="shared" si="109"/>
        <v>7.1630268255251791E-4</v>
      </c>
      <c r="R761" s="134">
        <f t="shared" si="110"/>
        <v>2.4772392780407684E-3</v>
      </c>
      <c r="S761" s="134" t="str">
        <f t="shared" si="111"/>
        <v/>
      </c>
      <c r="T761" s="134" t="str">
        <f t="shared" si="112"/>
        <v/>
      </c>
      <c r="U761" s="190"/>
      <c r="V761" s="191"/>
      <c r="W761" s="188"/>
      <c r="X761" s="188"/>
      <c r="Y761" s="174" t="str">
        <f t="shared" si="113"/>
        <v/>
      </c>
      <c r="Z761" s="174" t="str">
        <f t="shared" si="114"/>
        <v/>
      </c>
      <c r="AA761" s="137"/>
      <c r="AB761" s="185">
        <f t="shared" si="105"/>
        <v>1.3119999999999956</v>
      </c>
      <c r="AC761" s="139">
        <f t="shared" si="102"/>
        <v>0.98811552459063989</v>
      </c>
      <c r="AD761" s="138">
        <f t="shared" si="106"/>
        <v>1.7493898934828334E-4</v>
      </c>
      <c r="AE761" s="139" t="str">
        <f t="shared" si="103"/>
        <v/>
      </c>
      <c r="AF761" s="139" t="str">
        <f t="shared" si="104"/>
        <v/>
      </c>
      <c r="AG761" s="139"/>
    </row>
    <row r="762" spans="14:33" ht="20.100000000000001" customHeight="1" x14ac:dyDescent="0.25">
      <c r="N762" s="142">
        <v>204</v>
      </c>
      <c r="O762" s="134">
        <f t="shared" si="107"/>
        <v>-3.1840000000000002</v>
      </c>
      <c r="P762" s="189">
        <f t="shared" si="108"/>
        <v>2.5090112363136451E-3</v>
      </c>
      <c r="Q762" s="189">
        <f t="shared" si="109"/>
        <v>7.2627506191077433E-4</v>
      </c>
      <c r="R762" s="134">
        <f t="shared" si="110"/>
        <v>2.5090112363136451E-3</v>
      </c>
      <c r="S762" s="134" t="str">
        <f t="shared" si="111"/>
        <v/>
      </c>
      <c r="T762" s="134" t="str">
        <f t="shared" si="112"/>
        <v/>
      </c>
      <c r="U762" s="190"/>
      <c r="V762" s="191"/>
      <c r="W762" s="188"/>
      <c r="X762" s="188"/>
      <c r="Y762" s="174" t="str">
        <f t="shared" si="113"/>
        <v/>
      </c>
      <c r="Z762" s="174" t="str">
        <f t="shared" si="114"/>
        <v/>
      </c>
      <c r="AA762" s="137"/>
      <c r="AB762" s="185">
        <f t="shared" si="105"/>
        <v>1.3183999999999956</v>
      </c>
      <c r="AC762" s="139">
        <f t="shared" si="102"/>
        <v>0.98794058560129161</v>
      </c>
      <c r="AD762" s="138">
        <f t="shared" si="106"/>
        <v>1.7650923659118245E-4</v>
      </c>
      <c r="AE762" s="139" t="str">
        <f t="shared" si="103"/>
        <v/>
      </c>
      <c r="AF762" s="139" t="str">
        <f t="shared" si="104"/>
        <v/>
      </c>
      <c r="AG762" s="139"/>
    </row>
    <row r="763" spans="14:33" ht="20.100000000000001" customHeight="1" x14ac:dyDescent="0.25">
      <c r="N763" s="142">
        <v>205</v>
      </c>
      <c r="O763" s="134">
        <f t="shared" si="107"/>
        <v>-3.1799999999999997</v>
      </c>
      <c r="P763" s="189">
        <f t="shared" si="108"/>
        <v>2.5411500287265262E-3</v>
      </c>
      <c r="Q763" s="189">
        <f t="shared" si="109"/>
        <v>7.3637526155393112E-4</v>
      </c>
      <c r="R763" s="134">
        <f t="shared" si="110"/>
        <v>2.5411500287265262E-3</v>
      </c>
      <c r="S763" s="134" t="str">
        <f t="shared" si="111"/>
        <v/>
      </c>
      <c r="T763" s="134" t="str">
        <f t="shared" si="112"/>
        <v/>
      </c>
      <c r="U763" s="190"/>
      <c r="V763" s="191"/>
      <c r="W763" s="188"/>
      <c r="X763" s="188"/>
      <c r="Y763" s="174" t="str">
        <f t="shared" si="113"/>
        <v/>
      </c>
      <c r="Z763" s="174" t="str">
        <f t="shared" si="114"/>
        <v/>
      </c>
      <c r="AA763" s="137"/>
      <c r="AB763" s="185">
        <f t="shared" si="105"/>
        <v>1.3247999999999955</v>
      </c>
      <c r="AC763" s="139">
        <f t="shared" si="102"/>
        <v>0.98776407636470043</v>
      </c>
      <c r="AD763" s="138">
        <f t="shared" si="106"/>
        <v>1.7808313743006288E-4</v>
      </c>
      <c r="AE763" s="139" t="str">
        <f t="shared" si="103"/>
        <v/>
      </c>
      <c r="AF763" s="139" t="str">
        <f t="shared" si="104"/>
        <v/>
      </c>
      <c r="AG763" s="139"/>
    </row>
    <row r="764" spans="14:33" ht="20.100000000000001" customHeight="1" x14ac:dyDescent="0.25">
      <c r="N764" s="142">
        <v>206</v>
      </c>
      <c r="O764" s="134">
        <f t="shared" si="107"/>
        <v>-3.1760000000000002</v>
      </c>
      <c r="P764" s="189">
        <f t="shared" si="108"/>
        <v>2.5736593191648164E-3</v>
      </c>
      <c r="Q764" s="189">
        <f t="shared" si="109"/>
        <v>7.4660475613666597E-4</v>
      </c>
      <c r="R764" s="134">
        <f t="shared" si="110"/>
        <v>2.5736593191648164E-3</v>
      </c>
      <c r="S764" s="134" t="str">
        <f t="shared" si="111"/>
        <v/>
      </c>
      <c r="T764" s="134" t="str">
        <f t="shared" si="112"/>
        <v/>
      </c>
      <c r="U764" s="190"/>
      <c r="V764" s="191"/>
      <c r="W764" s="188"/>
      <c r="X764" s="188"/>
      <c r="Y764" s="174" t="str">
        <f t="shared" si="113"/>
        <v/>
      </c>
      <c r="Z764" s="174" t="str">
        <f t="shared" si="114"/>
        <v/>
      </c>
      <c r="AA764" s="137"/>
      <c r="AB764" s="185">
        <f t="shared" si="105"/>
        <v>1.3311999999999955</v>
      </c>
      <c r="AC764" s="139">
        <f t="shared" si="102"/>
        <v>0.98758599322727036</v>
      </c>
      <c r="AD764" s="138">
        <f t="shared" si="106"/>
        <v>1.7966064035734863E-4</v>
      </c>
      <c r="AE764" s="139" t="str">
        <f t="shared" si="103"/>
        <v/>
      </c>
      <c r="AF764" s="139" t="str">
        <f t="shared" si="104"/>
        <v/>
      </c>
      <c r="AG764" s="139"/>
    </row>
    <row r="765" spans="14:33" ht="20.100000000000001" customHeight="1" x14ac:dyDescent="0.25">
      <c r="N765" s="142">
        <v>207</v>
      </c>
      <c r="O765" s="134">
        <f t="shared" si="107"/>
        <v>-3.1719999999999997</v>
      </c>
      <c r="P765" s="189">
        <f t="shared" si="108"/>
        <v>2.6065428005187358E-3</v>
      </c>
      <c r="Q765" s="189">
        <f t="shared" si="109"/>
        <v>7.5696503502717448E-4</v>
      </c>
      <c r="R765" s="134">
        <f t="shared" si="110"/>
        <v>2.6065428005187358E-3</v>
      </c>
      <c r="S765" s="134" t="str">
        <f t="shared" si="111"/>
        <v/>
      </c>
      <c r="T765" s="134" t="str">
        <f t="shared" si="112"/>
        <v/>
      </c>
      <c r="U765" s="190"/>
      <c r="V765" s="191"/>
      <c r="W765" s="188"/>
      <c r="X765" s="188"/>
      <c r="Y765" s="174" t="str">
        <f t="shared" si="113"/>
        <v/>
      </c>
      <c r="Z765" s="174" t="str">
        <f t="shared" si="114"/>
        <v/>
      </c>
      <c r="AA765" s="137"/>
      <c r="AB765" s="185">
        <f t="shared" si="105"/>
        <v>1.3375999999999955</v>
      </c>
      <c r="AC765" s="139">
        <f t="shared" si="102"/>
        <v>0.98740633258691302</v>
      </c>
      <c r="AD765" s="138">
        <f t="shared" si="106"/>
        <v>1.8124169398736623E-4</v>
      </c>
      <c r="AE765" s="139" t="str">
        <f t="shared" si="103"/>
        <v/>
      </c>
      <c r="AF765" s="139" t="str">
        <f t="shared" si="104"/>
        <v/>
      </c>
      <c r="AG765" s="139"/>
    </row>
    <row r="766" spans="14:33" ht="20.100000000000001" customHeight="1" x14ac:dyDescent="0.25">
      <c r="N766" s="142">
        <v>208</v>
      </c>
      <c r="O766" s="134">
        <f t="shared" si="107"/>
        <v>-3.1680000000000001</v>
      </c>
      <c r="P766" s="189">
        <f t="shared" si="108"/>
        <v>2.6398041948164515E-3</v>
      </c>
      <c r="Q766" s="189">
        <f t="shared" si="109"/>
        <v>7.6745760242344016E-4</v>
      </c>
      <c r="R766" s="134">
        <f t="shared" si="110"/>
        <v>2.6398041948164515E-3</v>
      </c>
      <c r="S766" s="134" t="str">
        <f t="shared" si="111"/>
        <v/>
      </c>
      <c r="T766" s="134" t="str">
        <f t="shared" si="112"/>
        <v/>
      </c>
      <c r="U766" s="190"/>
      <c r="V766" s="191"/>
      <c r="W766" s="188"/>
      <c r="X766" s="188"/>
      <c r="Y766" s="174" t="str">
        <f t="shared" si="113"/>
        <v/>
      </c>
      <c r="Z766" s="174" t="str">
        <f t="shared" si="114"/>
        <v/>
      </c>
      <c r="AA766" s="137"/>
      <c r="AB766" s="185">
        <f t="shared" si="105"/>
        <v>1.3439999999999954</v>
      </c>
      <c r="AC766" s="139">
        <f t="shared" si="102"/>
        <v>0.98722509089292565</v>
      </c>
      <c r="AD766" s="138">
        <f t="shared" si="106"/>
        <v>1.8282624705823203E-4</v>
      </c>
      <c r="AE766" s="139" t="str">
        <f t="shared" si="103"/>
        <v/>
      </c>
      <c r="AF766" s="139" t="str">
        <f t="shared" si="104"/>
        <v/>
      </c>
      <c r="AG766" s="139"/>
    </row>
    <row r="767" spans="14:33" ht="20.100000000000001" customHeight="1" x14ac:dyDescent="0.25">
      <c r="N767" s="142">
        <v>209</v>
      </c>
      <c r="O767" s="134">
        <f t="shared" si="107"/>
        <v>-3.1640000000000001</v>
      </c>
      <c r="P767" s="189">
        <f t="shared" si="108"/>
        <v>2.6734472533567113E-3</v>
      </c>
      <c r="Q767" s="189">
        <f t="shared" si="109"/>
        <v>7.7808397747005514E-4</v>
      </c>
      <c r="R767" s="134">
        <f t="shared" si="110"/>
        <v>2.6734472533567113E-3</v>
      </c>
      <c r="S767" s="134" t="str">
        <f t="shared" si="111"/>
        <v/>
      </c>
      <c r="T767" s="134" t="str">
        <f t="shared" si="112"/>
        <v/>
      </c>
      <c r="U767" s="190"/>
      <c r="V767" s="191"/>
      <c r="W767" s="188"/>
      <c r="X767" s="188"/>
      <c r="Y767" s="174" t="str">
        <f t="shared" si="113"/>
        <v/>
      </c>
      <c r="Z767" s="174" t="str">
        <f t="shared" si="114"/>
        <v/>
      </c>
      <c r="AA767" s="137"/>
      <c r="AB767" s="185">
        <f t="shared" si="105"/>
        <v>1.3503999999999954</v>
      </c>
      <c r="AC767" s="139">
        <f t="shared" si="102"/>
        <v>0.98704226464586742</v>
      </c>
      <c r="AD767" s="138">
        <f t="shared" si="106"/>
        <v>1.8441424843340659E-4</v>
      </c>
      <c r="AE767" s="139" t="str">
        <f t="shared" si="103"/>
        <v/>
      </c>
      <c r="AF767" s="139" t="str">
        <f t="shared" si="104"/>
        <v/>
      </c>
      <c r="AG767" s="139"/>
    </row>
    <row r="768" spans="14:33" ht="20.100000000000001" customHeight="1" x14ac:dyDescent="0.25">
      <c r="N768" s="142">
        <v>210</v>
      </c>
      <c r="O768" s="134">
        <f t="shared" si="107"/>
        <v>-3.16</v>
      </c>
      <c r="P768" s="189">
        <f t="shared" si="108"/>
        <v>2.7074757568406999E-3</v>
      </c>
      <c r="Q768" s="189">
        <f t="shared" si="109"/>
        <v>7.8884569437557184E-4</v>
      </c>
      <c r="R768" s="134">
        <f t="shared" si="110"/>
        <v>2.7074757568406999E-3</v>
      </c>
      <c r="S768" s="134" t="str">
        <f t="shared" si="111"/>
        <v/>
      </c>
      <c r="T768" s="134" t="str">
        <f t="shared" si="112"/>
        <v/>
      </c>
      <c r="U768" s="190"/>
      <c r="V768" s="191"/>
      <c r="W768" s="188"/>
      <c r="X768" s="188"/>
      <c r="Y768" s="174" t="str">
        <f t="shared" si="113"/>
        <v/>
      </c>
      <c r="Z768" s="174" t="str">
        <f t="shared" si="114"/>
        <v/>
      </c>
      <c r="AA768" s="137"/>
      <c r="AB768" s="185">
        <f t="shared" si="105"/>
        <v>1.3567999999999953</v>
      </c>
      <c r="AC768" s="139">
        <f t="shared" si="102"/>
        <v>0.98685785039743401</v>
      </c>
      <c r="AD768" s="138">
        <f t="shared" si="106"/>
        <v>1.8600564710469225E-4</v>
      </c>
      <c r="AE768" s="139" t="str">
        <f t="shared" si="103"/>
        <v/>
      </c>
      <c r="AF768" s="139" t="str">
        <f t="shared" si="104"/>
        <v/>
      </c>
      <c r="AG768" s="139"/>
    </row>
    <row r="769" spans="14:33" ht="20.100000000000001" customHeight="1" x14ac:dyDescent="0.25">
      <c r="N769" s="142">
        <v>211</v>
      </c>
      <c r="O769" s="134">
        <f t="shared" si="107"/>
        <v>-3.1560000000000001</v>
      </c>
      <c r="P769" s="189">
        <f t="shared" si="108"/>
        <v>2.7418935155032842E-3</v>
      </c>
      <c r="Q769" s="189">
        <f t="shared" si="109"/>
        <v>7.9974430253036796E-4</v>
      </c>
      <c r="R769" s="134">
        <f t="shared" si="110"/>
        <v>2.7418935155032842E-3</v>
      </c>
      <c r="S769" s="134" t="str">
        <f t="shared" si="111"/>
        <v/>
      </c>
      <c r="T769" s="134" t="str">
        <f t="shared" si="112"/>
        <v/>
      </c>
      <c r="U769" s="190"/>
      <c r="V769" s="191"/>
      <c r="W769" s="188"/>
      <c r="X769" s="188"/>
      <c r="Y769" s="174" t="str">
        <f t="shared" si="113"/>
        <v/>
      </c>
      <c r="Z769" s="174" t="str">
        <f t="shared" si="114"/>
        <v/>
      </c>
      <c r="AA769" s="137"/>
      <c r="AB769" s="185">
        <f t="shared" si="105"/>
        <v>1.3631999999999953</v>
      </c>
      <c r="AC769" s="139">
        <f t="shared" si="102"/>
        <v>0.98667184475032932</v>
      </c>
      <c r="AD769" s="138">
        <f t="shared" si="106"/>
        <v>1.8760039219234415E-4</v>
      </c>
      <c r="AE769" s="139" t="str">
        <f t="shared" si="103"/>
        <v/>
      </c>
      <c r="AF769" s="139" t="str">
        <f t="shared" si="104"/>
        <v/>
      </c>
      <c r="AG769" s="139"/>
    </row>
    <row r="770" spans="14:33" ht="20.100000000000001" customHeight="1" x14ac:dyDescent="0.25">
      <c r="N770" s="142">
        <v>212</v>
      </c>
      <c r="O770" s="134">
        <f t="shared" si="107"/>
        <v>-3.1520000000000001</v>
      </c>
      <c r="P770" s="189">
        <f t="shared" si="108"/>
        <v>2.7767043692435104E-3</v>
      </c>
      <c r="Q770" s="189">
        <f t="shared" si="109"/>
        <v>8.1078136662504499E-4</v>
      </c>
      <c r="R770" s="134">
        <f t="shared" si="110"/>
        <v>2.7767043692435104E-3</v>
      </c>
      <c r="S770" s="134" t="str">
        <f t="shared" si="111"/>
        <v/>
      </c>
      <c r="T770" s="134" t="str">
        <f t="shared" si="112"/>
        <v/>
      </c>
      <c r="U770" s="190"/>
      <c r="V770" s="191"/>
      <c r="W770" s="188"/>
      <c r="X770" s="188"/>
      <c r="Y770" s="174" t="str">
        <f t="shared" si="113"/>
        <v/>
      </c>
      <c r="Z770" s="174" t="str">
        <f t="shared" si="114"/>
        <v/>
      </c>
      <c r="AA770" s="137"/>
      <c r="AB770" s="185">
        <f t="shared" si="105"/>
        <v>1.3695999999999953</v>
      </c>
      <c r="AC770" s="139">
        <f t="shared" si="102"/>
        <v>0.98648424435813697</v>
      </c>
      <c r="AD770" s="138">
        <f t="shared" si="106"/>
        <v>1.8919843294762373E-4</v>
      </c>
      <c r="AE770" s="139" t="str">
        <f t="shared" si="103"/>
        <v/>
      </c>
      <c r="AF770" s="139" t="str">
        <f t="shared" si="104"/>
        <v/>
      </c>
      <c r="AG770" s="139"/>
    </row>
    <row r="771" spans="14:33" ht="20.100000000000001" customHeight="1" x14ac:dyDescent="0.25">
      <c r="N771" s="142">
        <v>213</v>
      </c>
      <c r="O771" s="134">
        <f t="shared" si="107"/>
        <v>-3.1480000000000001</v>
      </c>
      <c r="P771" s="189">
        <f t="shared" si="108"/>
        <v>2.8119121877543908E-3</v>
      </c>
      <c r="Q771" s="189">
        <f t="shared" si="109"/>
        <v>8.2195846676934596E-4</v>
      </c>
      <c r="R771" s="134">
        <f t="shared" si="110"/>
        <v>2.8119121877543908E-3</v>
      </c>
      <c r="S771" s="134" t="str">
        <f t="shared" si="111"/>
        <v/>
      </c>
      <c r="T771" s="134" t="str">
        <f t="shared" si="112"/>
        <v/>
      </c>
      <c r="U771" s="190"/>
      <c r="V771" s="191"/>
      <c r="W771" s="188"/>
      <c r="X771" s="188"/>
      <c r="Y771" s="174" t="str">
        <f t="shared" si="113"/>
        <v/>
      </c>
      <c r="Z771" s="174" t="str">
        <f t="shared" si="114"/>
        <v/>
      </c>
      <c r="AA771" s="137"/>
      <c r="AB771" s="185">
        <f t="shared" si="105"/>
        <v>1.3759999999999952</v>
      </c>
      <c r="AC771" s="139">
        <f t="shared" si="102"/>
        <v>0.98629504592518935</v>
      </c>
      <c r="AD771" s="138">
        <f t="shared" si="106"/>
        <v>1.9079971875513024E-4</v>
      </c>
      <c r="AE771" s="139" t="str">
        <f t="shared" si="103"/>
        <v/>
      </c>
      <c r="AF771" s="139" t="str">
        <f t="shared" si="104"/>
        <v/>
      </c>
      <c r="AG771" s="139"/>
    </row>
    <row r="772" spans="14:33" ht="20.100000000000001" customHeight="1" x14ac:dyDescent="0.25">
      <c r="N772" s="142">
        <v>214</v>
      </c>
      <c r="O772" s="134">
        <f t="shared" si="107"/>
        <v>-3.1440000000000001</v>
      </c>
      <c r="P772" s="189">
        <f t="shared" si="108"/>
        <v>2.8475208706519421E-3</v>
      </c>
      <c r="Q772" s="189">
        <f t="shared" si="109"/>
        <v>8.3327719861159245E-4</v>
      </c>
      <c r="R772" s="134">
        <f t="shared" si="110"/>
        <v>2.8475208706519421E-3</v>
      </c>
      <c r="S772" s="134" t="str">
        <f t="shared" si="111"/>
        <v/>
      </c>
      <c r="T772" s="134" t="str">
        <f t="shared" si="112"/>
        <v/>
      </c>
      <c r="U772" s="190"/>
      <c r="V772" s="191"/>
      <c r="W772" s="188"/>
      <c r="X772" s="188"/>
      <c r="Y772" s="174" t="str">
        <f t="shared" si="113"/>
        <v/>
      </c>
      <c r="Z772" s="174" t="str">
        <f t="shared" si="114"/>
        <v/>
      </c>
      <c r="AA772" s="137"/>
      <c r="AB772" s="185">
        <f t="shared" si="105"/>
        <v>1.3823999999999952</v>
      </c>
      <c r="AC772" s="139">
        <f t="shared" si="102"/>
        <v>0.98610424620643422</v>
      </c>
      <c r="AD772" s="138">
        <f t="shared" si="106"/>
        <v>1.9240419913313378E-4</v>
      </c>
      <c r="AE772" s="139" t="str">
        <f t="shared" si="103"/>
        <v/>
      </c>
      <c r="AF772" s="139" t="str">
        <f t="shared" si="104"/>
        <v/>
      </c>
      <c r="AG772" s="139"/>
    </row>
    <row r="773" spans="14:33" ht="20.100000000000001" customHeight="1" x14ac:dyDescent="0.25">
      <c r="N773" s="142">
        <v>215</v>
      </c>
      <c r="O773" s="134">
        <f t="shared" si="107"/>
        <v>-3.14</v>
      </c>
      <c r="P773" s="189">
        <f t="shared" si="108"/>
        <v>2.8835343476034392E-3</v>
      </c>
      <c r="Q773" s="189">
        <f t="shared" si="109"/>
        <v>8.4473917345862643E-4</v>
      </c>
      <c r="R773" s="134">
        <f t="shared" si="110"/>
        <v>2.8835343476034392E-3</v>
      </c>
      <c r="S773" s="134" t="str">
        <f t="shared" si="111"/>
        <v/>
      </c>
      <c r="T773" s="134" t="str">
        <f t="shared" si="112"/>
        <v/>
      </c>
      <c r="U773" s="190"/>
      <c r="V773" s="191"/>
      <c r="W773" s="188"/>
      <c r="X773" s="188"/>
      <c r="Y773" s="174" t="str">
        <f t="shared" si="113"/>
        <v/>
      </c>
      <c r="Z773" s="174" t="str">
        <f t="shared" si="114"/>
        <v/>
      </c>
      <c r="AA773" s="137"/>
      <c r="AB773" s="185">
        <f t="shared" si="105"/>
        <v>1.3887999999999951</v>
      </c>
      <c r="AC773" s="139">
        <f t="shared" si="102"/>
        <v>0.98591184200730109</v>
      </c>
      <c r="AD773" s="138">
        <f t="shared" si="106"/>
        <v>1.9401182373635084E-4</v>
      </c>
      <c r="AE773" s="139" t="str">
        <f t="shared" si="103"/>
        <v/>
      </c>
      <c r="AF773" s="139" t="str">
        <f t="shared" si="104"/>
        <v/>
      </c>
      <c r="AG773" s="139"/>
    </row>
    <row r="774" spans="14:33" ht="20.100000000000001" customHeight="1" x14ac:dyDescent="0.25">
      <c r="N774" s="142">
        <v>216</v>
      </c>
      <c r="O774" s="134">
        <f t="shared" si="107"/>
        <v>-3.1360000000000001</v>
      </c>
      <c r="P774" s="189">
        <f t="shared" si="108"/>
        <v>2.9199565784548891E-3</v>
      </c>
      <c r="Q774" s="189">
        <f t="shared" si="109"/>
        <v>8.5634601839627389E-4</v>
      </c>
      <c r="R774" s="134">
        <f t="shared" si="110"/>
        <v>2.9199565784548891E-3</v>
      </c>
      <c r="S774" s="134" t="str">
        <f t="shared" si="111"/>
        <v/>
      </c>
      <c r="T774" s="134" t="str">
        <f t="shared" si="112"/>
        <v/>
      </c>
      <c r="U774" s="190"/>
      <c r="V774" s="191"/>
      <c r="W774" s="188"/>
      <c r="X774" s="188"/>
      <c r="Y774" s="174" t="str">
        <f t="shared" si="113"/>
        <v/>
      </c>
      <c r="Z774" s="174" t="str">
        <f t="shared" si="114"/>
        <v/>
      </c>
      <c r="AA774" s="137"/>
      <c r="AB774" s="185">
        <f t="shared" si="105"/>
        <v>1.3951999999999951</v>
      </c>
      <c r="AC774" s="139">
        <f t="shared" si="102"/>
        <v>0.98571783018356474</v>
      </c>
      <c r="AD774" s="138">
        <f t="shared" si="106"/>
        <v>1.9562254235649945E-4</v>
      </c>
      <c r="AE774" s="139" t="str">
        <f t="shared" si="103"/>
        <v/>
      </c>
      <c r="AF774" s="139" t="str">
        <f t="shared" si="104"/>
        <v/>
      </c>
      <c r="AG774" s="139"/>
    </row>
    <row r="775" spans="14:33" ht="20.100000000000001" customHeight="1" x14ac:dyDescent="0.25">
      <c r="N775" s="142">
        <v>217</v>
      </c>
      <c r="O775" s="134">
        <f t="shared" si="107"/>
        <v>-3.1320000000000001</v>
      </c>
      <c r="P775" s="189">
        <f t="shared" si="108"/>
        <v>2.9567915533576855E-3</v>
      </c>
      <c r="Q775" s="189">
        <f t="shared" si="109"/>
        <v>8.6809937641031567E-4</v>
      </c>
      <c r="R775" s="134">
        <f t="shared" si="110"/>
        <v>2.9567915533576855E-3</v>
      </c>
      <c r="S775" s="134" t="str">
        <f t="shared" si="111"/>
        <v/>
      </c>
      <c r="T775" s="134" t="str">
        <f t="shared" si="112"/>
        <v/>
      </c>
      <c r="U775" s="190"/>
      <c r="V775" s="191"/>
      <c r="W775" s="188"/>
      <c r="X775" s="188"/>
      <c r="Y775" s="174" t="str">
        <f t="shared" si="113"/>
        <v/>
      </c>
      <c r="Z775" s="174" t="str">
        <f t="shared" si="114"/>
        <v/>
      </c>
      <c r="AA775" s="137"/>
      <c r="AB775" s="185">
        <f t="shared" si="105"/>
        <v>1.4015999999999951</v>
      </c>
      <c r="AC775" s="139">
        <f t="shared" si="102"/>
        <v>0.98552220764120824</v>
      </c>
      <c r="AD775" s="138">
        <f t="shared" si="106"/>
        <v>1.9723630492518573E-4</v>
      </c>
      <c r="AE775" s="139" t="str">
        <f t="shared" si="103"/>
        <v/>
      </c>
      <c r="AF775" s="139" t="str">
        <f t="shared" si="104"/>
        <v/>
      </c>
      <c r="AG775" s="139"/>
    </row>
    <row r="776" spans="14:33" ht="20.100000000000001" customHeight="1" x14ac:dyDescent="0.25">
      <c r="N776" s="142">
        <v>218</v>
      </c>
      <c r="O776" s="134">
        <f t="shared" si="107"/>
        <v>-3.1280000000000001</v>
      </c>
      <c r="P776" s="189">
        <f t="shared" si="108"/>
        <v>2.9940432928944037E-3</v>
      </c>
      <c r="Q776" s="189">
        <f t="shared" si="109"/>
        <v>8.8000090650795521E-4</v>
      </c>
      <c r="R776" s="134">
        <f t="shared" si="110"/>
        <v>2.9940432928944037E-3</v>
      </c>
      <c r="S776" s="134" t="str">
        <f t="shared" si="111"/>
        <v/>
      </c>
      <c r="T776" s="134" t="str">
        <f t="shared" si="112"/>
        <v/>
      </c>
      <c r="U776" s="190"/>
      <c r="V776" s="191"/>
      <c r="W776" s="188"/>
      <c r="X776" s="188"/>
      <c r="Y776" s="174" t="str">
        <f t="shared" si="113"/>
        <v/>
      </c>
      <c r="Z776" s="174" t="str">
        <f t="shared" si="114"/>
        <v/>
      </c>
      <c r="AA776" s="137"/>
      <c r="AB776" s="185">
        <f t="shared" si="105"/>
        <v>1.407999999999995</v>
      </c>
      <c r="AC776" s="139">
        <f t="shared" si="102"/>
        <v>0.98532497133628305</v>
      </c>
      <c r="AD776" s="138">
        <f t="shared" si="106"/>
        <v>1.9885306151423698E-4</v>
      </c>
      <c r="AE776" s="139" t="str">
        <f t="shared" si="103"/>
        <v/>
      </c>
      <c r="AF776" s="139" t="str">
        <f t="shared" si="104"/>
        <v/>
      </c>
      <c r="AG776" s="139"/>
    </row>
    <row r="777" spans="14:33" ht="20.100000000000001" customHeight="1" x14ac:dyDescent="0.25">
      <c r="N777" s="142">
        <v>219</v>
      </c>
      <c r="O777" s="134">
        <f t="shared" si="107"/>
        <v>-3.1240000000000001</v>
      </c>
      <c r="P777" s="189">
        <f t="shared" si="108"/>
        <v>3.0317158482037758E-3</v>
      </c>
      <c r="Q777" s="189">
        <f t="shared" si="109"/>
        <v>8.9205228383980274E-4</v>
      </c>
      <c r="R777" s="134">
        <f t="shared" si="110"/>
        <v>3.0317158482037758E-3</v>
      </c>
      <c r="S777" s="134" t="str">
        <f t="shared" si="111"/>
        <v/>
      </c>
      <c r="T777" s="134" t="str">
        <f t="shared" si="112"/>
        <v/>
      </c>
      <c r="U777" s="190"/>
      <c r="V777" s="191"/>
      <c r="W777" s="188"/>
      <c r="X777" s="188"/>
      <c r="Y777" s="174" t="str">
        <f t="shared" si="113"/>
        <v/>
      </c>
      <c r="Z777" s="174" t="str">
        <f t="shared" si="114"/>
        <v/>
      </c>
      <c r="AA777" s="137"/>
      <c r="AB777" s="185">
        <f t="shared" si="105"/>
        <v>1.414399999999995</v>
      </c>
      <c r="AC777" s="139">
        <f t="shared" si="102"/>
        <v>0.98512611827476881</v>
      </c>
      <c r="AD777" s="138">
        <f t="shared" si="106"/>
        <v>2.0047276233747802E-4</v>
      </c>
      <c r="AE777" s="139" t="str">
        <f t="shared" si="103"/>
        <v/>
      </c>
      <c r="AF777" s="139" t="str">
        <f t="shared" si="104"/>
        <v/>
      </c>
      <c r="AG777" s="139"/>
    </row>
    <row r="778" spans="14:33" ht="20.100000000000001" customHeight="1" x14ac:dyDescent="0.25">
      <c r="N778" s="142">
        <v>220</v>
      </c>
      <c r="O778" s="134">
        <f t="shared" si="107"/>
        <v>-3.12</v>
      </c>
      <c r="P778" s="189">
        <f t="shared" si="108"/>
        <v>3.0698133011047403E-3</v>
      </c>
      <c r="Q778" s="189">
        <f t="shared" si="109"/>
        <v>9.0425519982233952E-4</v>
      </c>
      <c r="R778" s="134">
        <f t="shared" si="110"/>
        <v>3.0698133011047403E-3</v>
      </c>
      <c r="S778" s="134" t="str">
        <f t="shared" si="111"/>
        <v/>
      </c>
      <c r="T778" s="134" t="str">
        <f t="shared" si="112"/>
        <v/>
      </c>
      <c r="U778" s="190"/>
      <c r="V778" s="191"/>
      <c r="W778" s="188"/>
      <c r="X778" s="188"/>
      <c r="Y778" s="174" t="str">
        <f t="shared" si="113"/>
        <v/>
      </c>
      <c r="Z778" s="174" t="str">
        <f t="shared" si="114"/>
        <v/>
      </c>
      <c r="AA778" s="137"/>
      <c r="AB778" s="185">
        <f t="shared" si="105"/>
        <v>1.420799999999995</v>
      </c>
      <c r="AC778" s="139">
        <f t="shared" si="102"/>
        <v>0.98492564551243134</v>
      </c>
      <c r="AD778" s="138">
        <f t="shared" si="106"/>
        <v>2.0209535775261855E-4</v>
      </c>
      <c r="AE778" s="139" t="str">
        <f t="shared" si="103"/>
        <v/>
      </c>
      <c r="AF778" s="139" t="str">
        <f t="shared" si="104"/>
        <v/>
      </c>
      <c r="AG778" s="139"/>
    </row>
    <row r="779" spans="14:33" ht="20.100000000000001" customHeight="1" x14ac:dyDescent="0.25">
      <c r="N779" s="142">
        <v>221</v>
      </c>
      <c r="O779" s="134">
        <f t="shared" si="107"/>
        <v>-3.1160000000000001</v>
      </c>
      <c r="P779" s="189">
        <f t="shared" si="108"/>
        <v>3.108339764219602E-3</v>
      </c>
      <c r="Q779" s="189">
        <f t="shared" si="109"/>
        <v>9.1661136226088601E-4</v>
      </c>
      <c r="R779" s="134">
        <f t="shared" si="110"/>
        <v>3.108339764219602E-3</v>
      </c>
      <c r="S779" s="134" t="str">
        <f t="shared" si="111"/>
        <v/>
      </c>
      <c r="T779" s="134" t="str">
        <f t="shared" si="112"/>
        <v/>
      </c>
      <c r="U779" s="190"/>
      <c r="V779" s="191"/>
      <c r="W779" s="188"/>
      <c r="X779" s="188"/>
      <c r="Y779" s="174" t="str">
        <f t="shared" si="113"/>
        <v/>
      </c>
      <c r="Z779" s="174" t="str">
        <f t="shared" si="114"/>
        <v/>
      </c>
      <c r="AA779" s="137"/>
      <c r="AB779" s="185">
        <f t="shared" si="105"/>
        <v>1.4271999999999949</v>
      </c>
      <c r="AC779" s="139">
        <f t="shared" si="102"/>
        <v>0.98472355015467872</v>
      </c>
      <c r="AD779" s="138">
        <f t="shared" si="106"/>
        <v>2.0372079826258549E-4</v>
      </c>
      <c r="AE779" s="139" t="str">
        <f t="shared" si="103"/>
        <v/>
      </c>
      <c r="AF779" s="139" t="str">
        <f t="shared" si="104"/>
        <v/>
      </c>
      <c r="AG779" s="139"/>
    </row>
    <row r="780" spans="14:33" ht="20.100000000000001" customHeight="1" x14ac:dyDescent="0.25">
      <c r="N780" s="142">
        <v>222</v>
      </c>
      <c r="O780" s="134">
        <f t="shared" si="107"/>
        <v>-3.1120000000000001</v>
      </c>
      <c r="P780" s="189">
        <f t="shared" si="108"/>
        <v>3.1472993810962671E-3</v>
      </c>
      <c r="Q780" s="189">
        <f t="shared" si="109"/>
        <v>9.2912249547306384E-4</v>
      </c>
      <c r="R780" s="134">
        <f t="shared" si="110"/>
        <v>3.1472993810962671E-3</v>
      </c>
      <c r="S780" s="134" t="str">
        <f t="shared" si="111"/>
        <v/>
      </c>
      <c r="T780" s="134" t="str">
        <f t="shared" si="112"/>
        <v/>
      </c>
      <c r="U780" s="190"/>
      <c r="V780" s="191"/>
      <c r="W780" s="188"/>
      <c r="X780" s="188"/>
      <c r="Y780" s="174" t="str">
        <f t="shared" si="113"/>
        <v/>
      </c>
      <c r="Z780" s="174" t="str">
        <f t="shared" si="114"/>
        <v/>
      </c>
      <c r="AA780" s="137"/>
      <c r="AB780" s="185">
        <f t="shared" si="105"/>
        <v>1.4335999999999949</v>
      </c>
      <c r="AC780" s="139">
        <f t="shared" si="102"/>
        <v>0.98451982935641613</v>
      </c>
      <c r="AD780" s="138">
        <f t="shared" si="106"/>
        <v>2.0534903451663311E-4</v>
      </c>
      <c r="AE780" s="139" t="str">
        <f t="shared" si="103"/>
        <v/>
      </c>
      <c r="AF780" s="139" t="str">
        <f t="shared" si="104"/>
        <v/>
      </c>
      <c r="AG780" s="139"/>
    </row>
    <row r="781" spans="14:33" ht="20.100000000000001" customHeight="1" x14ac:dyDescent="0.25">
      <c r="N781" s="142">
        <v>223</v>
      </c>
      <c r="O781" s="134">
        <f t="shared" si="107"/>
        <v>-3.1080000000000001</v>
      </c>
      <c r="P781" s="189">
        <f t="shared" si="108"/>
        <v>3.1866963263295065E-3</v>
      </c>
      <c r="Q781" s="189">
        <f t="shared" si="109"/>
        <v>9.4179034041274494E-4</v>
      </c>
      <c r="R781" s="134">
        <f t="shared" si="110"/>
        <v>3.1866963263295065E-3</v>
      </c>
      <c r="S781" s="134" t="str">
        <f t="shared" si="111"/>
        <v/>
      </c>
      <c r="T781" s="134" t="str">
        <f t="shared" si="112"/>
        <v/>
      </c>
      <c r="U781" s="190"/>
      <c r="V781" s="191"/>
      <c r="W781" s="188"/>
      <c r="X781" s="188"/>
      <c r="Y781" s="174" t="str">
        <f t="shared" si="113"/>
        <v/>
      </c>
      <c r="Z781" s="174" t="str">
        <f t="shared" si="114"/>
        <v/>
      </c>
      <c r="AA781" s="137"/>
      <c r="AB781" s="185">
        <f t="shared" si="105"/>
        <v>1.4399999999999948</v>
      </c>
      <c r="AC781" s="139">
        <f t="shared" si="102"/>
        <v>0.9843144803218995</v>
      </c>
      <c r="AD781" s="138">
        <f t="shared" si="106"/>
        <v>2.0698001731145332E-4</v>
      </c>
      <c r="AE781" s="139" t="str">
        <f t="shared" si="103"/>
        <v/>
      </c>
      <c r="AF781" s="139" t="str">
        <f t="shared" si="104"/>
        <v/>
      </c>
      <c r="AG781" s="139"/>
    </row>
    <row r="782" spans="14:33" ht="20.100000000000001" customHeight="1" x14ac:dyDescent="0.25">
      <c r="N782" s="142">
        <v>224</v>
      </c>
      <c r="O782" s="134">
        <f t="shared" si="107"/>
        <v>-3.1040000000000001</v>
      </c>
      <c r="P782" s="189">
        <f t="shared" si="108"/>
        <v>3.2265348056812601E-3</v>
      </c>
      <c r="Q782" s="189">
        <f t="shared" si="109"/>
        <v>9.5461665479446836E-4</v>
      </c>
      <c r="R782" s="134">
        <f t="shared" si="110"/>
        <v>3.2265348056812601E-3</v>
      </c>
      <c r="S782" s="134" t="str">
        <f t="shared" si="111"/>
        <v/>
      </c>
      <c r="T782" s="134" t="str">
        <f t="shared" si="112"/>
        <v/>
      </c>
      <c r="U782" s="190"/>
      <c r="V782" s="191"/>
      <c r="W782" s="188"/>
      <c r="X782" s="188"/>
      <c r="Y782" s="174" t="str">
        <f t="shared" si="113"/>
        <v/>
      </c>
      <c r="Z782" s="174" t="str">
        <f t="shared" si="114"/>
        <v/>
      </c>
      <c r="AA782" s="137"/>
      <c r="AB782" s="185">
        <f t="shared" si="105"/>
        <v>1.4463999999999948</v>
      </c>
      <c r="AC782" s="139">
        <f t="shared" si="102"/>
        <v>0.98410750030458805</v>
      </c>
      <c r="AD782" s="138">
        <f t="shared" si="106"/>
        <v>2.086136975933961E-4</v>
      </c>
      <c r="AE782" s="139" t="str">
        <f t="shared" si="103"/>
        <v/>
      </c>
      <c r="AF782" s="139" t="str">
        <f t="shared" si="104"/>
        <v/>
      </c>
      <c r="AG782" s="139"/>
    </row>
    <row r="783" spans="14:33" ht="20.100000000000001" customHeight="1" x14ac:dyDescent="0.25">
      <c r="N783" s="142">
        <v>225</v>
      </c>
      <c r="O783" s="134">
        <f t="shared" si="107"/>
        <v>-3.1</v>
      </c>
      <c r="P783" s="189">
        <f t="shared" si="108"/>
        <v>3.2668190561999182E-3</v>
      </c>
      <c r="Q783" s="189">
        <f t="shared" si="109"/>
        <v>9.676032132183561E-4</v>
      </c>
      <c r="R783" s="134">
        <f t="shared" si="110"/>
        <v>3.2668190561999182E-3</v>
      </c>
      <c r="S783" s="134" t="str">
        <f t="shared" si="111"/>
        <v/>
      </c>
      <c r="T783" s="134" t="str">
        <f t="shared" si="112"/>
        <v/>
      </c>
      <c r="U783" s="190"/>
      <c r="V783" s="191"/>
      <c r="W783" s="188"/>
      <c r="X783" s="188"/>
      <c r="Y783" s="174" t="str">
        <f t="shared" si="113"/>
        <v/>
      </c>
      <c r="Z783" s="174" t="str">
        <f t="shared" si="114"/>
        <v/>
      </c>
      <c r="AA783" s="137"/>
      <c r="AB783" s="185">
        <f t="shared" si="105"/>
        <v>1.4527999999999948</v>
      </c>
      <c r="AC783" s="139">
        <f t="shared" si="102"/>
        <v>0.98389888660699465</v>
      </c>
      <c r="AD783" s="138">
        <f t="shared" si="106"/>
        <v>2.1025002645935764E-4</v>
      </c>
      <c r="AE783" s="139" t="str">
        <f t="shared" si="103"/>
        <v/>
      </c>
      <c r="AF783" s="139" t="str">
        <f t="shared" si="104"/>
        <v/>
      </c>
      <c r="AG783" s="139"/>
    </row>
    <row r="784" spans="14:33" ht="20.100000000000001" customHeight="1" x14ac:dyDescent="0.25">
      <c r="N784" s="142">
        <v>226</v>
      </c>
      <c r="O784" s="134">
        <f t="shared" si="107"/>
        <v>-3.0960000000000001</v>
      </c>
      <c r="P784" s="189">
        <f t="shared" si="108"/>
        <v>3.3075533463386006E-3</v>
      </c>
      <c r="Q784" s="189">
        <f t="shared" si="109"/>
        <v>9.807518072954941E-4</v>
      </c>
      <c r="R784" s="134">
        <f t="shared" si="110"/>
        <v>3.3075533463386006E-3</v>
      </c>
      <c r="S784" s="134" t="str">
        <f t="shared" si="111"/>
        <v/>
      </c>
      <c r="T784" s="134" t="str">
        <f t="shared" si="112"/>
        <v/>
      </c>
      <c r="U784" s="190"/>
      <c r="V784" s="191"/>
      <c r="W784" s="188"/>
      <c r="X784" s="188"/>
      <c r="Y784" s="174" t="str">
        <f t="shared" si="113"/>
        <v/>
      </c>
      <c r="Z784" s="174" t="str">
        <f t="shared" si="114"/>
        <v/>
      </c>
      <c r="AA784" s="137"/>
      <c r="AB784" s="185">
        <f t="shared" si="105"/>
        <v>1.4591999999999947</v>
      </c>
      <c r="AC784" s="139">
        <f t="shared" si="102"/>
        <v>0.98368863658053529</v>
      </c>
      <c r="AD784" s="138">
        <f t="shared" si="106"/>
        <v>2.1188895515755757E-4</v>
      </c>
      <c r="AE784" s="139" t="str">
        <f t="shared" si="103"/>
        <v/>
      </c>
      <c r="AF784" s="139" t="str">
        <f t="shared" si="104"/>
        <v/>
      </c>
      <c r="AG784" s="139"/>
    </row>
    <row r="785" spans="14:33" ht="20.100000000000001" customHeight="1" x14ac:dyDescent="0.25">
      <c r="N785" s="142">
        <v>227</v>
      </c>
      <c r="O785" s="134">
        <f t="shared" si="107"/>
        <v>-3.0920000000000001</v>
      </c>
      <c r="P785" s="189">
        <f t="shared" si="108"/>
        <v>3.3487419760723602E-3</v>
      </c>
      <c r="Q785" s="189">
        <f t="shared" si="109"/>
        <v>9.9406424577378459E-4</v>
      </c>
      <c r="R785" s="134">
        <f t="shared" si="110"/>
        <v>3.3487419760723602E-3</v>
      </c>
      <c r="S785" s="134" t="str">
        <f t="shared" si="111"/>
        <v/>
      </c>
      <c r="T785" s="134" t="str">
        <f t="shared" si="112"/>
        <v/>
      </c>
      <c r="U785" s="190"/>
      <c r="V785" s="191"/>
      <c r="W785" s="188"/>
      <c r="X785" s="188"/>
      <c r="Y785" s="174" t="str">
        <f t="shared" si="113"/>
        <v/>
      </c>
      <c r="Z785" s="174" t="str">
        <f t="shared" si="114"/>
        <v/>
      </c>
      <c r="AA785" s="137"/>
      <c r="AB785" s="185">
        <f t="shared" si="105"/>
        <v>1.4655999999999947</v>
      </c>
      <c r="AC785" s="139">
        <f t="shared" si="102"/>
        <v>0.98347674762537773</v>
      </c>
      <c r="AD785" s="138">
        <f t="shared" si="106"/>
        <v>2.1353043508975933E-4</v>
      </c>
      <c r="AE785" s="139" t="str">
        <f t="shared" si="103"/>
        <v/>
      </c>
      <c r="AF785" s="139" t="str">
        <f t="shared" si="104"/>
        <v/>
      </c>
      <c r="AG785" s="139"/>
    </row>
    <row r="786" spans="14:33" ht="20.100000000000001" customHeight="1" x14ac:dyDescent="0.25">
      <c r="N786" s="142">
        <v>228</v>
      </c>
      <c r="O786" s="134">
        <f t="shared" si="107"/>
        <v>-3.0880000000000001</v>
      </c>
      <c r="P786" s="189">
        <f t="shared" si="108"/>
        <v>3.3903892770143253E-3</v>
      </c>
      <c r="Q786" s="189">
        <f t="shared" si="109"/>
        <v>1.0075423546642714E-3</v>
      </c>
      <c r="R786" s="134">
        <f t="shared" si="110"/>
        <v>3.3903892770143253E-3</v>
      </c>
      <c r="S786" s="134" t="str">
        <f t="shared" si="111"/>
        <v/>
      </c>
      <c r="T786" s="134" t="str">
        <f t="shared" si="112"/>
        <v/>
      </c>
      <c r="U786" s="190"/>
      <c r="V786" s="191"/>
      <c r="W786" s="188"/>
      <c r="X786" s="188"/>
      <c r="Y786" s="174" t="str">
        <f t="shared" si="113"/>
        <v/>
      </c>
      <c r="Z786" s="174" t="str">
        <f t="shared" si="114"/>
        <v/>
      </c>
      <c r="AA786" s="137"/>
      <c r="AB786" s="185">
        <f t="shared" si="105"/>
        <v>1.4719999999999946</v>
      </c>
      <c r="AC786" s="139">
        <f t="shared" si="102"/>
        <v>0.98326321719028797</v>
      </c>
      <c r="AD786" s="138">
        <f t="shared" si="106"/>
        <v>2.1517441781160329E-4</v>
      </c>
      <c r="AE786" s="139" t="str">
        <f t="shared" si="103"/>
        <v/>
      </c>
      <c r="AF786" s="139" t="str">
        <f t="shared" si="104"/>
        <v/>
      </c>
      <c r="AG786" s="139"/>
    </row>
    <row r="787" spans="14:33" ht="20.100000000000001" customHeight="1" x14ac:dyDescent="0.25">
      <c r="N787" s="142">
        <v>229</v>
      </c>
      <c r="O787" s="134">
        <f t="shared" si="107"/>
        <v>-3.0840000000000001</v>
      </c>
      <c r="P787" s="189">
        <f t="shared" si="108"/>
        <v>3.432499612530756E-3</v>
      </c>
      <c r="Q787" s="189">
        <f t="shared" si="109"/>
        <v>1.0211879773679162E-3</v>
      </c>
      <c r="R787" s="134">
        <f t="shared" si="110"/>
        <v>3.432499612530756E-3</v>
      </c>
      <c r="S787" s="134" t="str">
        <f t="shared" si="111"/>
        <v/>
      </c>
      <c r="T787" s="134" t="str">
        <f t="shared" si="112"/>
        <v/>
      </c>
      <c r="U787" s="190"/>
      <c r="V787" s="191"/>
      <c r="W787" s="188"/>
      <c r="X787" s="188"/>
      <c r="Y787" s="174" t="str">
        <f t="shared" si="113"/>
        <v/>
      </c>
      <c r="Z787" s="174" t="str">
        <f t="shared" si="114"/>
        <v/>
      </c>
      <c r="AA787" s="137"/>
      <c r="AB787" s="185">
        <f t="shared" si="105"/>
        <v>1.4783999999999946</v>
      </c>
      <c r="AC787" s="139">
        <f t="shared" si="102"/>
        <v>0.98304804277247637</v>
      </c>
      <c r="AD787" s="138">
        <f t="shared" si="106"/>
        <v>2.1682085503416104E-4</v>
      </c>
      <c r="AE787" s="139" t="str">
        <f t="shared" si="103"/>
        <v/>
      </c>
      <c r="AF787" s="139" t="str">
        <f t="shared" si="104"/>
        <v/>
      </c>
      <c r="AG787" s="139"/>
    </row>
    <row r="788" spans="14:33" ht="20.100000000000001" customHeight="1" x14ac:dyDescent="0.25">
      <c r="N788" s="142">
        <v>230</v>
      </c>
      <c r="O788" s="134">
        <f t="shared" si="107"/>
        <v>-3.08</v>
      </c>
      <c r="P788" s="189">
        <f t="shared" si="108"/>
        <v>3.4750773778549375E-3</v>
      </c>
      <c r="Q788" s="189">
        <f t="shared" si="109"/>
        <v>1.0350029748028415E-3</v>
      </c>
      <c r="R788" s="134">
        <f t="shared" si="110"/>
        <v>3.4750773778549375E-3</v>
      </c>
      <c r="S788" s="134" t="str">
        <f t="shared" si="111"/>
        <v/>
      </c>
      <c r="T788" s="134" t="str">
        <f t="shared" si="112"/>
        <v/>
      </c>
      <c r="U788" s="190"/>
      <c r="V788" s="191"/>
      <c r="W788" s="188"/>
      <c r="X788" s="188"/>
      <c r="Y788" s="174" t="str">
        <f t="shared" si="113"/>
        <v/>
      </c>
      <c r="Z788" s="174" t="str">
        <f t="shared" si="114"/>
        <v/>
      </c>
      <c r="AA788" s="137"/>
      <c r="AB788" s="185">
        <f t="shared" si="105"/>
        <v>1.4847999999999946</v>
      </c>
      <c r="AC788" s="139">
        <f t="shared" si="102"/>
        <v>0.98283122191744221</v>
      </c>
      <c r="AD788" s="138">
        <f t="shared" si="106"/>
        <v>2.1846969862548971E-4</v>
      </c>
      <c r="AE788" s="139" t="str">
        <f t="shared" si="103"/>
        <v/>
      </c>
      <c r="AF788" s="139" t="str">
        <f t="shared" si="104"/>
        <v/>
      </c>
      <c r="AG788" s="139"/>
    </row>
    <row r="789" spans="14:33" ht="20.100000000000001" customHeight="1" x14ac:dyDescent="0.25">
      <c r="N789" s="142">
        <v>231</v>
      </c>
      <c r="O789" s="134">
        <f t="shared" si="107"/>
        <v>-3.0760000000000001</v>
      </c>
      <c r="P789" s="189">
        <f t="shared" si="108"/>
        <v>3.5181270001999657E-3</v>
      </c>
      <c r="Q789" s="189">
        <f t="shared" si="109"/>
        <v>1.0489892255320227E-3</v>
      </c>
      <c r="R789" s="134">
        <f t="shared" si="110"/>
        <v>3.5181270001999657E-3</v>
      </c>
      <c r="S789" s="134" t="str">
        <f t="shared" si="111"/>
        <v/>
      </c>
      <c r="T789" s="134" t="str">
        <f t="shared" si="112"/>
        <v/>
      </c>
      <c r="U789" s="190"/>
      <c r="V789" s="191"/>
      <c r="W789" s="188"/>
      <c r="X789" s="188"/>
      <c r="Y789" s="174" t="str">
        <f t="shared" si="113"/>
        <v/>
      </c>
      <c r="Z789" s="174" t="str">
        <f t="shared" si="114"/>
        <v/>
      </c>
      <c r="AA789" s="137"/>
      <c r="AB789" s="185">
        <f t="shared" si="105"/>
        <v>1.4911999999999945</v>
      </c>
      <c r="AC789" s="139">
        <f t="shared" si="102"/>
        <v>0.98261275221881672</v>
      </c>
      <c r="AD789" s="138">
        <f t="shared" si="106"/>
        <v>2.2012090061107603E-4</v>
      </c>
      <c r="AE789" s="139" t="str">
        <f t="shared" si="103"/>
        <v/>
      </c>
      <c r="AF789" s="139" t="str">
        <f t="shared" si="104"/>
        <v/>
      </c>
      <c r="AG789" s="139"/>
    </row>
    <row r="790" spans="14:33" ht="20.100000000000001" customHeight="1" x14ac:dyDescent="0.25">
      <c r="N790" s="142">
        <v>232</v>
      </c>
      <c r="O790" s="134">
        <f t="shared" si="107"/>
        <v>-3.0720000000000001</v>
      </c>
      <c r="P790" s="189">
        <f t="shared" si="108"/>
        <v>3.5616529388703346E-3</v>
      </c>
      <c r="Q790" s="189">
        <f t="shared" si="109"/>
        <v>1.0631486258914427E-3</v>
      </c>
      <c r="R790" s="134">
        <f t="shared" si="110"/>
        <v>3.5616529388703346E-3</v>
      </c>
      <c r="S790" s="134" t="str">
        <f t="shared" si="111"/>
        <v/>
      </c>
      <c r="T790" s="134" t="str">
        <f t="shared" si="112"/>
        <v/>
      </c>
      <c r="U790" s="190"/>
      <c r="V790" s="191"/>
      <c r="W790" s="188"/>
      <c r="X790" s="188"/>
      <c r="Y790" s="174" t="str">
        <f t="shared" si="113"/>
        <v/>
      </c>
      <c r="Z790" s="174" t="str">
        <f t="shared" si="114"/>
        <v/>
      </c>
      <c r="AA790" s="137"/>
      <c r="AB790" s="185">
        <f t="shared" si="105"/>
        <v>1.4975999999999945</v>
      </c>
      <c r="AC790" s="139">
        <f t="shared" si="102"/>
        <v>0.98239263131820564</v>
      </c>
      <c r="AD790" s="138">
        <f t="shared" si="106"/>
        <v>2.2177441317516866E-4</v>
      </c>
      <c r="AE790" s="139" t="str">
        <f t="shared" si="103"/>
        <v/>
      </c>
      <c r="AF790" s="139" t="str">
        <f t="shared" si="104"/>
        <v/>
      </c>
      <c r="AG790" s="139"/>
    </row>
    <row r="791" spans="14:33" ht="20.100000000000001" customHeight="1" x14ac:dyDescent="0.25">
      <c r="N791" s="142">
        <v>233</v>
      </c>
      <c r="O791" s="134">
        <f t="shared" si="107"/>
        <v>-3.0680000000000001</v>
      </c>
      <c r="P791" s="189">
        <f t="shared" si="108"/>
        <v>3.6056596853723268E-3</v>
      </c>
      <c r="Q791" s="189">
        <f t="shared" si="109"/>
        <v>1.0774830901186597E-3</v>
      </c>
      <c r="R791" s="134">
        <f t="shared" si="110"/>
        <v>3.6056596853723268E-3</v>
      </c>
      <c r="S791" s="134" t="str">
        <f t="shared" si="111"/>
        <v/>
      </c>
      <c r="T791" s="134" t="str">
        <f t="shared" si="112"/>
        <v/>
      </c>
      <c r="U791" s="190"/>
      <c r="V791" s="191"/>
      <c r="W791" s="188"/>
      <c r="X791" s="188"/>
      <c r="Y791" s="174" t="str">
        <f t="shared" si="113"/>
        <v/>
      </c>
      <c r="Z791" s="174" t="str">
        <f t="shared" si="114"/>
        <v/>
      </c>
      <c r="AA791" s="137"/>
      <c r="AB791" s="185">
        <f t="shared" si="105"/>
        <v>1.5039999999999945</v>
      </c>
      <c r="AC791" s="139">
        <f t="shared" si="102"/>
        <v>0.98217085690503048</v>
      </c>
      <c r="AD791" s="138">
        <f t="shared" si="106"/>
        <v>2.2343018866288755E-4</v>
      </c>
      <c r="AE791" s="139" t="str">
        <f t="shared" si="103"/>
        <v/>
      </c>
      <c r="AF791" s="139" t="str">
        <f t="shared" si="104"/>
        <v/>
      </c>
      <c r="AG791" s="139"/>
    </row>
    <row r="792" spans="14:33" ht="20.100000000000001" customHeight="1" x14ac:dyDescent="0.25">
      <c r="N792" s="142">
        <v>234</v>
      </c>
      <c r="O792" s="134">
        <f t="shared" si="107"/>
        <v>-3.0640000000000001</v>
      </c>
      <c r="P792" s="189">
        <f t="shared" si="108"/>
        <v>3.6501517635231869E-3</v>
      </c>
      <c r="Q792" s="189">
        <f t="shared" si="109"/>
        <v>1.0919945504818463E-3</v>
      </c>
      <c r="R792" s="134">
        <f t="shared" si="110"/>
        <v>3.6501517635231869E-3</v>
      </c>
      <c r="S792" s="134" t="str">
        <f t="shared" si="111"/>
        <v/>
      </c>
      <c r="T792" s="134" t="str">
        <f t="shared" si="112"/>
        <v/>
      </c>
      <c r="U792" s="190"/>
      <c r="V792" s="191"/>
      <c r="W792" s="188"/>
      <c r="X792" s="188"/>
      <c r="Y792" s="174" t="str">
        <f t="shared" si="113"/>
        <v/>
      </c>
      <c r="Z792" s="174" t="str">
        <f t="shared" si="114"/>
        <v/>
      </c>
      <c r="AA792" s="137"/>
      <c r="AB792" s="185">
        <f t="shared" si="105"/>
        <v>1.5103999999999944</v>
      </c>
      <c r="AC792" s="139">
        <f t="shared" si="102"/>
        <v>0.98194742671636759</v>
      </c>
      <c r="AD792" s="138">
        <f t="shared" si="106"/>
        <v>2.2508817957900273E-4</v>
      </c>
      <c r="AE792" s="139" t="str">
        <f t="shared" si="103"/>
        <v/>
      </c>
      <c r="AF792" s="139" t="str">
        <f t="shared" si="104"/>
        <v/>
      </c>
      <c r="AG792" s="139"/>
    </row>
    <row r="793" spans="14:33" ht="20.100000000000001" customHeight="1" x14ac:dyDescent="0.25">
      <c r="N793" s="142">
        <v>235</v>
      </c>
      <c r="O793" s="134">
        <f t="shared" si="107"/>
        <v>-3.06</v>
      </c>
      <c r="P793" s="189">
        <f t="shared" si="108"/>
        <v>3.6951337295590349E-3</v>
      </c>
      <c r="Q793" s="189">
        <f t="shared" si="109"/>
        <v>1.1066849574092469E-3</v>
      </c>
      <c r="R793" s="134">
        <f t="shared" si="110"/>
        <v>3.6951337295590349E-3</v>
      </c>
      <c r="S793" s="134" t="str">
        <f t="shared" si="111"/>
        <v/>
      </c>
      <c r="T793" s="134" t="str">
        <f t="shared" si="112"/>
        <v/>
      </c>
      <c r="U793" s="190"/>
      <c r="V793" s="191"/>
      <c r="W793" s="188"/>
      <c r="X793" s="188"/>
      <c r="Y793" s="174" t="str">
        <f t="shared" si="113"/>
        <v/>
      </c>
      <c r="Z793" s="174" t="str">
        <f t="shared" si="114"/>
        <v/>
      </c>
      <c r="AA793" s="137"/>
      <c r="AB793" s="185">
        <f t="shared" si="105"/>
        <v>1.5167999999999944</v>
      </c>
      <c r="AC793" s="139">
        <f t="shared" si="102"/>
        <v>0.98172233853678859</v>
      </c>
      <c r="AD793" s="138">
        <f t="shared" si="106"/>
        <v>2.2674833859159804E-4</v>
      </c>
      <c r="AE793" s="139" t="str">
        <f t="shared" si="103"/>
        <v/>
      </c>
      <c r="AF793" s="139" t="str">
        <f t="shared" si="104"/>
        <v/>
      </c>
      <c r="AG793" s="139"/>
    </row>
    <row r="794" spans="14:33" ht="20.100000000000001" customHeight="1" x14ac:dyDescent="0.25">
      <c r="N794" s="142">
        <v>236</v>
      </c>
      <c r="O794" s="134">
        <f t="shared" si="107"/>
        <v>-3.056</v>
      </c>
      <c r="P794" s="189">
        <f t="shared" si="108"/>
        <v>3.7406101722415024E-3</v>
      </c>
      <c r="Q794" s="189">
        <f t="shared" si="109"/>
        <v>1.1215562796190622E-3</v>
      </c>
      <c r="R794" s="134">
        <f t="shared" si="110"/>
        <v>3.7406101722415024E-3</v>
      </c>
      <c r="S794" s="134" t="str">
        <f t="shared" si="111"/>
        <v/>
      </c>
      <c r="T794" s="134" t="str">
        <f t="shared" si="112"/>
        <v/>
      </c>
      <c r="U794" s="190"/>
      <c r="V794" s="191"/>
      <c r="W794" s="188"/>
      <c r="X794" s="188"/>
      <c r="Y794" s="174" t="str">
        <f t="shared" si="113"/>
        <v/>
      </c>
      <c r="Z794" s="174" t="str">
        <f t="shared" si="114"/>
        <v/>
      </c>
      <c r="AA794" s="137"/>
      <c r="AB794" s="185">
        <f t="shared" si="105"/>
        <v>1.5231999999999943</v>
      </c>
      <c r="AC794" s="139">
        <f t="shared" si="102"/>
        <v>0.98149559019819699</v>
      </c>
      <c r="AD794" s="138">
        <f t="shared" si="106"/>
        <v>2.2841061853084987E-4</v>
      </c>
      <c r="AE794" s="139" t="str">
        <f t="shared" si="103"/>
        <v/>
      </c>
      <c r="AF794" s="139" t="str">
        <f t="shared" si="104"/>
        <v/>
      </c>
      <c r="AG794" s="139"/>
    </row>
    <row r="795" spans="14:33" ht="20.100000000000001" customHeight="1" x14ac:dyDescent="0.25">
      <c r="N795" s="142">
        <v>237</v>
      </c>
      <c r="O795" s="134">
        <f t="shared" si="107"/>
        <v>-3.052</v>
      </c>
      <c r="P795" s="189">
        <f t="shared" si="108"/>
        <v>3.7865857129630769E-3</v>
      </c>
      <c r="Q795" s="189">
        <f t="shared" si="109"/>
        <v>1.1366105042497745E-3</v>
      </c>
      <c r="R795" s="134">
        <f t="shared" si="110"/>
        <v>3.7865857129630769E-3</v>
      </c>
      <c r="S795" s="134" t="str">
        <f t="shared" si="111"/>
        <v/>
      </c>
      <c r="T795" s="134" t="str">
        <f t="shared" si="112"/>
        <v/>
      </c>
      <c r="U795" s="190"/>
      <c r="V795" s="191"/>
      <c r="W795" s="188"/>
      <c r="X795" s="188"/>
      <c r="Y795" s="174" t="str">
        <f t="shared" si="113"/>
        <v/>
      </c>
      <c r="Z795" s="174" t="str">
        <f t="shared" si="114"/>
        <v/>
      </c>
      <c r="AA795" s="137"/>
      <c r="AB795" s="185">
        <f t="shared" si="105"/>
        <v>1.5295999999999943</v>
      </c>
      <c r="AC795" s="139">
        <f t="shared" si="102"/>
        <v>0.98126717957966614</v>
      </c>
      <c r="AD795" s="138">
        <f t="shared" si="106"/>
        <v>2.3007497239202479E-4</v>
      </c>
      <c r="AE795" s="139" t="str">
        <f t="shared" si="103"/>
        <v/>
      </c>
      <c r="AF795" s="139" t="str">
        <f t="shared" si="104"/>
        <v/>
      </c>
      <c r="AG795" s="139"/>
    </row>
    <row r="796" spans="14:33" ht="20.100000000000001" customHeight="1" x14ac:dyDescent="0.25">
      <c r="N796" s="142">
        <v>238</v>
      </c>
      <c r="O796" s="134">
        <f t="shared" si="107"/>
        <v>-3.048</v>
      </c>
      <c r="P796" s="189">
        <f t="shared" si="108"/>
        <v>3.8330650058511109E-3</v>
      </c>
      <c r="Q796" s="189">
        <f t="shared" si="109"/>
        <v>1.1518496369908638E-3</v>
      </c>
      <c r="R796" s="134">
        <f t="shared" si="110"/>
        <v>3.8330650058511109E-3</v>
      </c>
      <c r="S796" s="134" t="str">
        <f t="shared" si="111"/>
        <v/>
      </c>
      <c r="T796" s="134" t="str">
        <f t="shared" si="112"/>
        <v/>
      </c>
      <c r="U796" s="190"/>
      <c r="V796" s="191"/>
      <c r="W796" s="188"/>
      <c r="X796" s="188"/>
      <c r="Y796" s="174" t="str">
        <f t="shared" si="113"/>
        <v/>
      </c>
      <c r="Z796" s="174" t="str">
        <f t="shared" si="114"/>
        <v/>
      </c>
      <c r="AA796" s="137"/>
      <c r="AB796" s="185">
        <f t="shared" si="105"/>
        <v>1.5359999999999943</v>
      </c>
      <c r="AC796" s="139">
        <f t="shared" si="102"/>
        <v>0.98103710460727411</v>
      </c>
      <c r="AD796" s="138">
        <f t="shared" si="106"/>
        <v>2.3174135333436929E-4</v>
      </c>
      <c r="AE796" s="139" t="str">
        <f t="shared" si="103"/>
        <v/>
      </c>
      <c r="AF796" s="139" t="str">
        <f t="shared" si="104"/>
        <v/>
      </c>
      <c r="AG796" s="139"/>
    </row>
    <row r="797" spans="14:33" ht="20.100000000000001" customHeight="1" x14ac:dyDescent="0.25">
      <c r="N797" s="142">
        <v>239</v>
      </c>
      <c r="O797" s="134">
        <f t="shared" si="107"/>
        <v>-3.044</v>
      </c>
      <c r="P797" s="189">
        <f t="shared" si="108"/>
        <v>3.880052737870465E-3</v>
      </c>
      <c r="Q797" s="189">
        <f t="shared" si="109"/>
        <v>1.1672757022139627E-3</v>
      </c>
      <c r="R797" s="134">
        <f t="shared" si="110"/>
        <v>3.880052737870465E-3</v>
      </c>
      <c r="S797" s="134" t="str">
        <f t="shared" si="111"/>
        <v/>
      </c>
      <c r="T797" s="134" t="str">
        <f t="shared" si="112"/>
        <v/>
      </c>
      <c r="U797" s="190"/>
      <c r="V797" s="191"/>
      <c r="W797" s="188"/>
      <c r="X797" s="188"/>
      <c r="Y797" s="174" t="str">
        <f t="shared" si="113"/>
        <v/>
      </c>
      <c r="Z797" s="174" t="str">
        <f t="shared" si="114"/>
        <v/>
      </c>
      <c r="AA797" s="137"/>
      <c r="AB797" s="185">
        <f t="shared" si="105"/>
        <v>1.5423999999999942</v>
      </c>
      <c r="AC797" s="139">
        <f t="shared" si="102"/>
        <v>0.98080536325393974</v>
      </c>
      <c r="AD797" s="138">
        <f t="shared" si="106"/>
        <v>2.3340971468388538E-4</v>
      </c>
      <c r="AE797" s="139" t="str">
        <f t="shared" si="103"/>
        <v/>
      </c>
      <c r="AF797" s="139" t="str">
        <f t="shared" si="104"/>
        <v/>
      </c>
      <c r="AG797" s="139"/>
    </row>
    <row r="798" spans="14:33" ht="20.100000000000001" customHeight="1" x14ac:dyDescent="0.25">
      <c r="N798" s="142">
        <v>240</v>
      </c>
      <c r="O798" s="134">
        <f t="shared" si="107"/>
        <v>-3.04</v>
      </c>
      <c r="P798" s="189">
        <f t="shared" si="108"/>
        <v>3.9275536289247789E-3</v>
      </c>
      <c r="Q798" s="189">
        <f t="shared" si="109"/>
        <v>1.1828907431044044E-3</v>
      </c>
      <c r="R798" s="134">
        <f t="shared" si="110"/>
        <v>3.9275536289247789E-3</v>
      </c>
      <c r="S798" s="134" t="str">
        <f t="shared" si="111"/>
        <v/>
      </c>
      <c r="T798" s="134" t="str">
        <f t="shared" si="112"/>
        <v/>
      </c>
      <c r="U798" s="190"/>
      <c r="V798" s="191"/>
      <c r="W798" s="188"/>
      <c r="X798" s="188"/>
      <c r="Y798" s="174" t="str">
        <f t="shared" si="113"/>
        <v/>
      </c>
      <c r="Z798" s="174" t="str">
        <f t="shared" si="114"/>
        <v/>
      </c>
      <c r="AA798" s="137"/>
      <c r="AB798" s="185">
        <f t="shared" si="105"/>
        <v>1.5487999999999942</v>
      </c>
      <c r="AC798" s="139">
        <f t="shared" si="102"/>
        <v>0.98057195353925586</v>
      </c>
      <c r="AD798" s="138">
        <f t="shared" si="106"/>
        <v>2.350800099335526E-4</v>
      </c>
      <c r="AE798" s="139" t="str">
        <f t="shared" si="103"/>
        <v/>
      </c>
      <c r="AF798" s="139" t="str">
        <f t="shared" si="104"/>
        <v/>
      </c>
      <c r="AG798" s="139"/>
    </row>
    <row r="799" spans="14:33" ht="20.100000000000001" customHeight="1" x14ac:dyDescent="0.25">
      <c r="N799" s="142">
        <v>241</v>
      </c>
      <c r="O799" s="134">
        <f t="shared" si="107"/>
        <v>-3.036</v>
      </c>
      <c r="P799" s="189">
        <f t="shared" si="108"/>
        <v>3.9755724319563406E-3</v>
      </c>
      <c r="Q799" s="189">
        <f t="shared" si="109"/>
        <v>1.1986968217931892E-3</v>
      </c>
      <c r="R799" s="134">
        <f t="shared" si="110"/>
        <v>3.9755724319563406E-3</v>
      </c>
      <c r="S799" s="134" t="str">
        <f t="shared" si="111"/>
        <v/>
      </c>
      <c r="T799" s="134" t="str">
        <f t="shared" si="112"/>
        <v/>
      </c>
      <c r="U799" s="190"/>
      <c r="V799" s="191"/>
      <c r="W799" s="188"/>
      <c r="X799" s="188"/>
      <c r="Y799" s="174" t="str">
        <f t="shared" si="113"/>
        <v/>
      </c>
      <c r="Z799" s="174" t="str">
        <f t="shared" si="114"/>
        <v/>
      </c>
      <c r="AA799" s="137"/>
      <c r="AB799" s="185">
        <f t="shared" si="105"/>
        <v>1.5551999999999941</v>
      </c>
      <c r="AC799" s="139">
        <f t="shared" si="102"/>
        <v>0.98033687352932231</v>
      </c>
      <c r="AD799" s="138">
        <f t="shared" si="106"/>
        <v>2.3675219274310599E-4</v>
      </c>
      <c r="AE799" s="139" t="str">
        <f t="shared" si="103"/>
        <v/>
      </c>
      <c r="AF799" s="139" t="str">
        <f t="shared" si="104"/>
        <v/>
      </c>
      <c r="AG799" s="139"/>
    </row>
    <row r="800" spans="14:33" ht="20.100000000000001" customHeight="1" x14ac:dyDescent="0.25">
      <c r="N800" s="142">
        <v>242</v>
      </c>
      <c r="O800" s="134">
        <f t="shared" si="107"/>
        <v>-3.032</v>
      </c>
      <c r="P800" s="189">
        <f t="shared" si="108"/>
        <v>4.0241139330445116E-3</v>
      </c>
      <c r="Q800" s="189">
        <f t="shared" si="109"/>
        <v>1.2146960194893215E-3</v>
      </c>
      <c r="R800" s="134">
        <f t="shared" si="110"/>
        <v>4.0241139330445116E-3</v>
      </c>
      <c r="S800" s="134" t="str">
        <f t="shared" si="111"/>
        <v/>
      </c>
      <c r="T800" s="134" t="str">
        <f t="shared" si="112"/>
        <v/>
      </c>
      <c r="U800" s="190"/>
      <c r="V800" s="191"/>
      <c r="W800" s="188"/>
      <c r="X800" s="188"/>
      <c r="Y800" s="174" t="str">
        <f t="shared" si="113"/>
        <v/>
      </c>
      <c r="Z800" s="174" t="str">
        <f t="shared" si="114"/>
        <v/>
      </c>
      <c r="AA800" s="137"/>
      <c r="AB800" s="185">
        <f t="shared" si="105"/>
        <v>1.5615999999999941</v>
      </c>
      <c r="AC800" s="139">
        <f t="shared" si="102"/>
        <v>0.9801001213365792</v>
      </c>
      <c r="AD800" s="138">
        <f t="shared" si="106"/>
        <v>2.3842621694225574E-4</v>
      </c>
      <c r="AE800" s="139" t="str">
        <f t="shared" si="103"/>
        <v/>
      </c>
      <c r="AF800" s="139" t="str">
        <f t="shared" si="104"/>
        <v/>
      </c>
      <c r="AG800" s="139"/>
    </row>
    <row r="801" spans="14:33" ht="20.100000000000001" customHeight="1" x14ac:dyDescent="0.25">
      <c r="N801" s="142">
        <v>243</v>
      </c>
      <c r="O801" s="134">
        <f t="shared" si="107"/>
        <v>-3.028</v>
      </c>
      <c r="P801" s="189">
        <f t="shared" si="108"/>
        <v>4.0731829515026673E-3</v>
      </c>
      <c r="Q801" s="189">
        <f t="shared" si="109"/>
        <v>1.2308904366125592E-3</v>
      </c>
      <c r="R801" s="134">
        <f t="shared" si="110"/>
        <v>4.0731829515026673E-3</v>
      </c>
      <c r="S801" s="134" t="str">
        <f t="shared" si="111"/>
        <v/>
      </c>
      <c r="T801" s="134" t="str">
        <f t="shared" si="112"/>
        <v/>
      </c>
      <c r="U801" s="190"/>
      <c r="V801" s="191"/>
      <c r="W801" s="188"/>
      <c r="X801" s="188"/>
      <c r="Y801" s="174" t="str">
        <f t="shared" si="113"/>
        <v/>
      </c>
      <c r="Z801" s="174" t="str">
        <f t="shared" si="114"/>
        <v/>
      </c>
      <c r="AA801" s="137"/>
      <c r="AB801" s="185">
        <f t="shared" si="105"/>
        <v>1.5679999999999941</v>
      </c>
      <c r="AC801" s="139">
        <f t="shared" si="102"/>
        <v>0.97986169511963694</v>
      </c>
      <c r="AD801" s="138">
        <f t="shared" si="106"/>
        <v>2.4010203652935491E-4</v>
      </c>
      <c r="AE801" s="139" t="str">
        <f t="shared" si="103"/>
        <v/>
      </c>
      <c r="AF801" s="139" t="str">
        <f t="shared" si="104"/>
        <v/>
      </c>
      <c r="AG801" s="139"/>
    </row>
    <row r="802" spans="14:33" ht="20.100000000000001" customHeight="1" x14ac:dyDescent="0.25">
      <c r="N802" s="142">
        <v>244</v>
      </c>
      <c r="O802" s="134">
        <f t="shared" si="107"/>
        <v>-3.024</v>
      </c>
      <c r="P802" s="189">
        <f t="shared" si="108"/>
        <v>4.122784339973702E-3</v>
      </c>
      <c r="Q802" s="189">
        <f t="shared" si="109"/>
        <v>1.2472821929265427E-3</v>
      </c>
      <c r="R802" s="134">
        <f t="shared" si="110"/>
        <v>4.122784339973702E-3</v>
      </c>
      <c r="S802" s="134" t="str">
        <f t="shared" si="111"/>
        <v/>
      </c>
      <c r="T802" s="134" t="str">
        <f t="shared" si="112"/>
        <v/>
      </c>
      <c r="U802" s="190"/>
      <c r="V802" s="191"/>
      <c r="W802" s="188"/>
      <c r="X802" s="188"/>
      <c r="Y802" s="174" t="str">
        <f t="shared" si="113"/>
        <v/>
      </c>
      <c r="Z802" s="174" t="str">
        <f t="shared" si="114"/>
        <v/>
      </c>
      <c r="AA802" s="137"/>
      <c r="AB802" s="185">
        <f t="shared" si="105"/>
        <v>1.574399999999994</v>
      </c>
      <c r="AC802" s="139">
        <f t="shared" si="102"/>
        <v>0.97962159308310759</v>
      </c>
      <c r="AD802" s="138">
        <f t="shared" si="106"/>
        <v>2.4177960567350887E-4</v>
      </c>
      <c r="AE802" s="139" t="str">
        <f t="shared" si="103"/>
        <v/>
      </c>
      <c r="AF802" s="139" t="str">
        <f t="shared" si="104"/>
        <v/>
      </c>
      <c r="AG802" s="139"/>
    </row>
    <row r="803" spans="14:33" ht="20.100000000000001" customHeight="1" x14ac:dyDescent="0.25">
      <c r="N803" s="142">
        <v>245</v>
      </c>
      <c r="O803" s="134">
        <f t="shared" si="107"/>
        <v>-3.02</v>
      </c>
      <c r="P803" s="189">
        <f t="shared" si="108"/>
        <v>4.1729229845239623E-3</v>
      </c>
      <c r="Q803" s="189">
        <f t="shared" si="109"/>
        <v>1.2638734276722969E-3</v>
      </c>
      <c r="R803" s="134">
        <f t="shared" si="110"/>
        <v>4.1729229845239623E-3</v>
      </c>
      <c r="S803" s="134" t="str">
        <f t="shared" si="111"/>
        <v/>
      </c>
      <c r="T803" s="134" t="str">
        <f t="shared" si="112"/>
        <v/>
      </c>
      <c r="U803" s="190"/>
      <c r="V803" s="191"/>
      <c r="W803" s="188"/>
      <c r="X803" s="188"/>
      <c r="Y803" s="174" t="str">
        <f t="shared" si="113"/>
        <v/>
      </c>
      <c r="Z803" s="174" t="str">
        <f t="shared" si="114"/>
        <v/>
      </c>
      <c r="AA803" s="137"/>
      <c r="AB803" s="185">
        <f t="shared" si="105"/>
        <v>1.580799999999994</v>
      </c>
      <c r="AC803" s="139">
        <f t="shared" si="102"/>
        <v>0.97937981347743408</v>
      </c>
      <c r="AD803" s="138">
        <f t="shared" si="106"/>
        <v>2.4345887871457528E-4</v>
      </c>
      <c r="AE803" s="139" t="str">
        <f t="shared" si="103"/>
        <v/>
      </c>
      <c r="AF803" s="139" t="str">
        <f t="shared" si="104"/>
        <v/>
      </c>
      <c r="AG803" s="139"/>
    </row>
    <row r="804" spans="14:33" ht="20.100000000000001" customHeight="1" x14ac:dyDescent="0.25">
      <c r="N804" s="142">
        <v>246</v>
      </c>
      <c r="O804" s="134">
        <f t="shared" si="107"/>
        <v>-3.016</v>
      </c>
      <c r="P804" s="189">
        <f t="shared" si="108"/>
        <v>4.2236038047356534E-3</v>
      </c>
      <c r="Q804" s="189">
        <f t="shared" si="109"/>
        <v>1.2806662997021205E-3</v>
      </c>
      <c r="R804" s="134">
        <f t="shared" si="110"/>
        <v>4.2236038047356534E-3</v>
      </c>
      <c r="S804" s="134" t="str">
        <f t="shared" si="111"/>
        <v/>
      </c>
      <c r="T804" s="134" t="str">
        <f t="shared" si="112"/>
        <v/>
      </c>
      <c r="U804" s="190"/>
      <c r="V804" s="191"/>
      <c r="W804" s="188"/>
      <c r="X804" s="188"/>
      <c r="Y804" s="174" t="str">
        <f t="shared" si="113"/>
        <v/>
      </c>
      <c r="Z804" s="174" t="str">
        <f t="shared" si="114"/>
        <v/>
      </c>
      <c r="AA804" s="137"/>
      <c r="AB804" s="185">
        <f t="shared" si="105"/>
        <v>1.5871999999999939</v>
      </c>
      <c r="AC804" s="139">
        <f t="shared" si="102"/>
        <v>0.9791363545987195</v>
      </c>
      <c r="AD804" s="138">
        <f t="shared" si="106"/>
        <v>2.451398101646074E-4</v>
      </c>
      <c r="AE804" s="139" t="str">
        <f t="shared" si="103"/>
        <v/>
      </c>
      <c r="AF804" s="139" t="str">
        <f t="shared" si="104"/>
        <v/>
      </c>
      <c r="AG804" s="139"/>
    </row>
    <row r="805" spans="14:33" ht="20.100000000000001" customHeight="1" x14ac:dyDescent="0.25">
      <c r="N805" s="142">
        <v>247</v>
      </c>
      <c r="O805" s="134">
        <f t="shared" si="107"/>
        <v>-3.012</v>
      </c>
      <c r="P805" s="189">
        <f t="shared" si="108"/>
        <v>4.2748317537976898E-3</v>
      </c>
      <c r="Q805" s="189">
        <f t="shared" si="109"/>
        <v>1.2976629876138184E-3</v>
      </c>
      <c r="R805" s="134">
        <f t="shared" si="110"/>
        <v>4.2748317537976898E-3</v>
      </c>
      <c r="S805" s="134" t="str">
        <f t="shared" si="111"/>
        <v/>
      </c>
      <c r="T805" s="134" t="str">
        <f t="shared" si="112"/>
        <v/>
      </c>
      <c r="U805" s="190"/>
      <c r="V805" s="191"/>
      <c r="W805" s="188"/>
      <c r="X805" s="188"/>
      <c r="Y805" s="174" t="str">
        <f t="shared" si="113"/>
        <v/>
      </c>
      <c r="Z805" s="174" t="str">
        <f t="shared" si="114"/>
        <v/>
      </c>
      <c r="AA805" s="137"/>
      <c r="AB805" s="185">
        <f t="shared" si="105"/>
        <v>1.5935999999999939</v>
      </c>
      <c r="AC805" s="139">
        <f t="shared" si="102"/>
        <v>0.9788912147885549</v>
      </c>
      <c r="AD805" s="138">
        <f t="shared" si="106"/>
        <v>2.4682235470852021E-4</v>
      </c>
      <c r="AE805" s="139" t="str">
        <f t="shared" si="103"/>
        <v/>
      </c>
      <c r="AF805" s="139" t="str">
        <f t="shared" si="104"/>
        <v/>
      </c>
      <c r="AG805" s="139"/>
    </row>
    <row r="806" spans="14:33" ht="20.100000000000001" customHeight="1" x14ac:dyDescent="0.25">
      <c r="N806" s="142">
        <v>248</v>
      </c>
      <c r="O806" s="134">
        <f t="shared" si="107"/>
        <v>-3.008</v>
      </c>
      <c r="P806" s="189">
        <f t="shared" si="108"/>
        <v>4.3266118185949169E-3</v>
      </c>
      <c r="Q806" s="189">
        <f t="shared" si="109"/>
        <v>1.3148656898853155E-3</v>
      </c>
      <c r="R806" s="134">
        <f t="shared" si="110"/>
        <v>4.3266118185949169E-3</v>
      </c>
      <c r="S806" s="134" t="str">
        <f t="shared" si="111"/>
        <v/>
      </c>
      <c r="T806" s="134" t="str">
        <f t="shared" si="112"/>
        <v/>
      </c>
      <c r="U806" s="190"/>
      <c r="V806" s="191"/>
      <c r="W806" s="188"/>
      <c r="X806" s="188"/>
      <c r="Y806" s="174" t="str">
        <f t="shared" si="113"/>
        <v/>
      </c>
      <c r="Z806" s="174" t="str">
        <f t="shared" si="114"/>
        <v/>
      </c>
      <c r="AA806" s="137"/>
      <c r="AB806" s="185">
        <f t="shared" si="105"/>
        <v>1.5999999999999939</v>
      </c>
      <c r="AC806" s="139">
        <f t="shared" si="102"/>
        <v>0.97864439243384638</v>
      </c>
      <c r="AD806" s="138">
        <f t="shared" si="106"/>
        <v>2.4850646720431246E-4</v>
      </c>
      <c r="AE806" s="139" t="str">
        <f t="shared" si="103"/>
        <v/>
      </c>
      <c r="AF806" s="139" t="str">
        <f t="shared" si="104"/>
        <v/>
      </c>
      <c r="AG806" s="139"/>
    </row>
    <row r="807" spans="14:33" ht="20.100000000000001" customHeight="1" x14ac:dyDescent="0.25">
      <c r="N807" s="142">
        <v>249</v>
      </c>
      <c r="O807" s="134">
        <f t="shared" si="107"/>
        <v>-3.004</v>
      </c>
      <c r="P807" s="189">
        <f t="shared" si="108"/>
        <v>4.3789490197957293E-3</v>
      </c>
      <c r="Q807" s="189">
        <f t="shared" si="109"/>
        <v>1.3322766250096097E-3</v>
      </c>
      <c r="R807" s="134">
        <f t="shared" si="110"/>
        <v>4.3789490197957293E-3</v>
      </c>
      <c r="S807" s="134" t="str">
        <f t="shared" si="111"/>
        <v/>
      </c>
      <c r="T807" s="134" t="str">
        <f t="shared" si="112"/>
        <v/>
      </c>
      <c r="U807" s="190"/>
      <c r="V807" s="191"/>
      <c r="W807" s="188"/>
      <c r="X807" s="188"/>
      <c r="Y807" s="174" t="str">
        <f t="shared" si="113"/>
        <v/>
      </c>
      <c r="Z807" s="174" t="str">
        <f t="shared" si="114"/>
        <v/>
      </c>
      <c r="AA807" s="137"/>
      <c r="AB807" s="185">
        <f t="shared" si="105"/>
        <v>1.6063999999999938</v>
      </c>
      <c r="AC807" s="139">
        <f t="shared" si="102"/>
        <v>0.97839588596664206</v>
      </c>
      <c r="AD807" s="138">
        <f t="shared" si="106"/>
        <v>2.5019210268395486E-4</v>
      </c>
      <c r="AE807" s="139" t="str">
        <f t="shared" si="103"/>
        <v/>
      </c>
      <c r="AF807" s="139" t="str">
        <f t="shared" si="104"/>
        <v/>
      </c>
      <c r="AG807" s="139"/>
    </row>
    <row r="808" spans="14:33" ht="20.100000000000001" customHeight="1" x14ac:dyDescent="0.25">
      <c r="N808" s="142">
        <v>250</v>
      </c>
      <c r="O808" s="134">
        <f t="shared" si="107"/>
        <v>-3</v>
      </c>
      <c r="P808" s="189">
        <f t="shared" si="108"/>
        <v>4.4318484119380075E-3</v>
      </c>
      <c r="Q808" s="189">
        <f t="shared" si="109"/>
        <v>1.3498980316300933E-3</v>
      </c>
      <c r="R808" s="134">
        <f t="shared" si="110"/>
        <v>4.4318484119380075E-3</v>
      </c>
      <c r="S808" s="134" t="str">
        <f t="shared" si="111"/>
        <v/>
      </c>
      <c r="T808" s="134" t="str">
        <f t="shared" si="112"/>
        <v/>
      </c>
      <c r="U808" s="190"/>
      <c r="V808" s="191"/>
      <c r="W808" s="188"/>
      <c r="X808" s="188"/>
      <c r="Y808" s="174" t="str">
        <f t="shared" si="113"/>
        <v/>
      </c>
      <c r="Z808" s="174" t="str">
        <f t="shared" si="114"/>
        <v/>
      </c>
      <c r="AA808" s="137"/>
      <c r="AB808" s="185">
        <f t="shared" si="105"/>
        <v>1.6127999999999938</v>
      </c>
      <c r="AC808" s="139">
        <f t="shared" si="102"/>
        <v>0.97814569386395811</v>
      </c>
      <c r="AD808" s="138">
        <f t="shared" si="106"/>
        <v>2.5187921635483335E-4</v>
      </c>
      <c r="AE808" s="139" t="str">
        <f t="shared" si="103"/>
        <v/>
      </c>
      <c r="AF808" s="139" t="str">
        <f t="shared" si="104"/>
        <v/>
      </c>
      <c r="AG808" s="139"/>
    </row>
    <row r="809" spans="14:33" ht="20.100000000000001" customHeight="1" x14ac:dyDescent="0.25">
      <c r="N809" s="142">
        <v>251</v>
      </c>
      <c r="O809" s="134">
        <f t="shared" si="107"/>
        <v>-2.996</v>
      </c>
      <c r="P809" s="189">
        <f t="shared" si="108"/>
        <v>4.4853150835133934E-3</v>
      </c>
      <c r="Q809" s="189">
        <f t="shared" si="109"/>
        <v>1.3677321686761793E-3</v>
      </c>
      <c r="R809" s="134">
        <f t="shared" si="110"/>
        <v>4.4853150835133934E-3</v>
      </c>
      <c r="S809" s="134" t="str">
        <f t="shared" si="111"/>
        <v/>
      </c>
      <c r="T809" s="134" t="str">
        <f t="shared" si="112"/>
        <v/>
      </c>
      <c r="U809" s="190"/>
      <c r="V809" s="191"/>
      <c r="W809" s="188"/>
      <c r="X809" s="188"/>
      <c r="Y809" s="174" t="str">
        <f t="shared" si="113"/>
        <v/>
      </c>
      <c r="Z809" s="174" t="str">
        <f t="shared" si="114"/>
        <v/>
      </c>
      <c r="AA809" s="137"/>
      <c r="AB809" s="185">
        <f t="shared" si="105"/>
        <v>1.6191999999999938</v>
      </c>
      <c r="AC809" s="139">
        <f t="shared" si="102"/>
        <v>0.97789381464760328</v>
      </c>
      <c r="AD809" s="138">
        <f t="shared" si="106"/>
        <v>2.5356776359952704E-4</v>
      </c>
      <c r="AE809" s="139" t="str">
        <f t="shared" si="103"/>
        <v/>
      </c>
      <c r="AF809" s="139" t="str">
        <f t="shared" si="104"/>
        <v/>
      </c>
      <c r="AG809" s="139"/>
    </row>
    <row r="810" spans="14:33" ht="20.100000000000001" customHeight="1" x14ac:dyDescent="0.25">
      <c r="N810" s="142">
        <v>252</v>
      </c>
      <c r="O810" s="134">
        <f t="shared" si="107"/>
        <v>-2.992</v>
      </c>
      <c r="P810" s="189">
        <f t="shared" si="108"/>
        <v>4.5393541570498278E-3</v>
      </c>
      <c r="Q810" s="189">
        <f t="shared" si="109"/>
        <v>1.3857813154993001E-3</v>
      </c>
      <c r="R810" s="134">
        <f t="shared" si="110"/>
        <v>4.5393541570498278E-3</v>
      </c>
      <c r="S810" s="134" t="str">
        <f t="shared" si="111"/>
        <v/>
      </c>
      <c r="T810" s="134" t="str">
        <f t="shared" si="112"/>
        <v/>
      </c>
      <c r="U810" s="190"/>
      <c r="V810" s="191"/>
      <c r="W810" s="188"/>
      <c r="X810" s="188"/>
      <c r="Y810" s="174" t="str">
        <f t="shared" si="113"/>
        <v/>
      </c>
      <c r="Z810" s="174" t="str">
        <f t="shared" si="114"/>
        <v/>
      </c>
      <c r="AA810" s="137"/>
      <c r="AB810" s="185">
        <f t="shared" si="105"/>
        <v>1.6255999999999937</v>
      </c>
      <c r="AC810" s="139">
        <f t="shared" si="102"/>
        <v>0.97764024688400375</v>
      </c>
      <c r="AD810" s="138">
        <f t="shared" si="106"/>
        <v>2.5525769997636338E-4</v>
      </c>
      <c r="AE810" s="139" t="str">
        <f t="shared" si="103"/>
        <v/>
      </c>
      <c r="AF810" s="139" t="str">
        <f t="shared" si="104"/>
        <v/>
      </c>
      <c r="AG810" s="139"/>
    </row>
    <row r="811" spans="14:33" ht="20.100000000000001" customHeight="1" x14ac:dyDescent="0.25">
      <c r="N811" s="142">
        <v>253</v>
      </c>
      <c r="O811" s="134">
        <f t="shared" si="107"/>
        <v>-2.988</v>
      </c>
      <c r="P811" s="189">
        <f t="shared" si="108"/>
        <v>4.5939707891923722E-3</v>
      </c>
      <c r="Q811" s="189">
        <f t="shared" si="109"/>
        <v>1.4040477720092016E-3</v>
      </c>
      <c r="R811" s="134">
        <f t="shared" si="110"/>
        <v>4.5939707891923722E-3</v>
      </c>
      <c r="S811" s="134" t="str">
        <f t="shared" si="111"/>
        <v/>
      </c>
      <c r="T811" s="134" t="str">
        <f t="shared" si="112"/>
        <v/>
      </c>
      <c r="U811" s="190"/>
      <c r="V811" s="191"/>
      <c r="W811" s="188"/>
      <c r="X811" s="188"/>
      <c r="Y811" s="174" t="str">
        <f t="shared" si="113"/>
        <v/>
      </c>
      <c r="Z811" s="174" t="str">
        <f t="shared" si="114"/>
        <v/>
      </c>
      <c r="AA811" s="137"/>
      <c r="AB811" s="185">
        <f t="shared" si="105"/>
        <v>1.6319999999999937</v>
      </c>
      <c r="AC811" s="139">
        <f t="shared" si="102"/>
        <v>0.97738498918402739</v>
      </c>
      <c r="AD811" s="138">
        <f t="shared" si="106"/>
        <v>2.5694898122119447E-4</v>
      </c>
      <c r="AE811" s="139" t="str">
        <f t="shared" si="103"/>
        <v/>
      </c>
      <c r="AF811" s="139" t="str">
        <f t="shared" si="104"/>
        <v/>
      </c>
      <c r="AG811" s="139"/>
    </row>
    <row r="812" spans="14:33" ht="20.100000000000001" customHeight="1" x14ac:dyDescent="0.25">
      <c r="N812" s="142">
        <v>254</v>
      </c>
      <c r="O812" s="134">
        <f t="shared" si="107"/>
        <v>-2.984</v>
      </c>
      <c r="P812" s="189">
        <f t="shared" si="108"/>
        <v>4.6491701707822254E-3</v>
      </c>
      <c r="Q812" s="189">
        <f t="shared" si="109"/>
        <v>1.4225338588105773E-3</v>
      </c>
      <c r="R812" s="134">
        <f t="shared" si="110"/>
        <v>4.6491701707822254E-3</v>
      </c>
      <c r="S812" s="134" t="str">
        <f t="shared" si="111"/>
        <v/>
      </c>
      <c r="T812" s="134" t="str">
        <f t="shared" si="112"/>
        <v/>
      </c>
      <c r="U812" s="190"/>
      <c r="V812" s="191"/>
      <c r="W812" s="188"/>
      <c r="X812" s="188"/>
      <c r="Y812" s="174" t="str">
        <f t="shared" si="113"/>
        <v/>
      </c>
      <c r="Z812" s="174" t="str">
        <f t="shared" si="114"/>
        <v/>
      </c>
      <c r="AA812" s="137"/>
      <c r="AB812" s="185">
        <f t="shared" si="105"/>
        <v>1.6383999999999936</v>
      </c>
      <c r="AC812" s="139">
        <f t="shared" ref="AC812:AC875" si="115">_xlfn.CHISQ.DIST.RT(AB812,$AB$553)</f>
        <v>0.97712804020280619</v>
      </c>
      <c r="AD812" s="138">
        <f t="shared" si="106"/>
        <v>2.58641563247064E-4</v>
      </c>
      <c r="AE812" s="139" t="str">
        <f t="shared" ref="AE812:AE875" si="116">IF(AC812&lt;($AA$556),AD812,"")</f>
        <v/>
      </c>
      <c r="AF812" s="139" t="str">
        <f t="shared" ref="AF812:AF875" si="117">IF(AC812&lt;$AA$563,AD812,"")</f>
        <v/>
      </c>
      <c r="AG812" s="139"/>
    </row>
    <row r="813" spans="14:33" ht="20.100000000000001" customHeight="1" x14ac:dyDescent="0.25">
      <c r="N813" s="142">
        <v>255</v>
      </c>
      <c r="O813" s="134">
        <f t="shared" si="107"/>
        <v>-2.98</v>
      </c>
      <c r="P813" s="189">
        <f t="shared" si="108"/>
        <v>4.7049575269339792E-3</v>
      </c>
      <c r="Q813" s="189">
        <f t="shared" si="109"/>
        <v>1.4412419173400134E-3</v>
      </c>
      <c r="R813" s="134">
        <f t="shared" si="110"/>
        <v>4.7049575269339792E-3</v>
      </c>
      <c r="S813" s="134" t="str">
        <f t="shared" si="111"/>
        <v/>
      </c>
      <c r="T813" s="134" t="str">
        <f t="shared" si="112"/>
        <v/>
      </c>
      <c r="U813" s="190"/>
      <c r="V813" s="191"/>
      <c r="W813" s="188"/>
      <c r="X813" s="188"/>
      <c r="Y813" s="174" t="str">
        <f t="shared" si="113"/>
        <v/>
      </c>
      <c r="Z813" s="174" t="str">
        <f t="shared" si="114"/>
        <v/>
      </c>
      <c r="AA813" s="137"/>
      <c r="AB813" s="185">
        <f t="shared" ref="AB813:AB876" si="118">AB812+$AF$553</f>
        <v>1.6447999999999936</v>
      </c>
      <c r="AC813" s="139">
        <f t="shared" si="115"/>
        <v>0.97686939863955913</v>
      </c>
      <c r="AD813" s="138">
        <f t="shared" ref="AD813:AD876" si="119">AC813-AC814</f>
        <v>2.6033540214487338E-4</v>
      </c>
      <c r="AE813" s="139" t="str">
        <f t="shared" si="116"/>
        <v/>
      </c>
      <c r="AF813" s="139" t="str">
        <f t="shared" si="117"/>
        <v/>
      </c>
      <c r="AG813" s="139"/>
    </row>
    <row r="814" spans="14:33" ht="20.100000000000001" customHeight="1" x14ac:dyDescent="0.25">
      <c r="N814" s="142">
        <v>256</v>
      </c>
      <c r="O814" s="134">
        <f t="shared" ref="O814:O877" si="120">O$552+(N814*O$555)</f>
        <v>-2.976</v>
      </c>
      <c r="P814" s="189">
        <f t="shared" ref="P814:P877" si="121">_xlfn.NORM.DIST(O814,O$549,O$550,0)</f>
        <v>4.7613381171110044E-3</v>
      </c>
      <c r="Q814" s="189">
        <f t="shared" ref="Q814:Q877" si="122">_xlfn.NORM.DIST(O814,O$549,O$550,1)</f>
        <v>1.4601743100032204E-3</v>
      </c>
      <c r="R814" s="134">
        <f t="shared" ref="R814:R877" si="123">IF(OR(Q814&lt;$S$554,Q814&gt;$S$555),P814,"")</f>
        <v>4.7613381171110044E-3</v>
      </c>
      <c r="S814" s="134" t="str">
        <f t="shared" ref="S814:S877" si="124">IF(AND(Q814&gt;$S$554,Q814&lt;$S$555),P814,"")</f>
        <v/>
      </c>
      <c r="T814" s="134" t="str">
        <f t="shared" ref="T814:T877" si="125">IF(P814=MAX(P$558:P$2558),P814,"")</f>
        <v/>
      </c>
      <c r="U814" s="190"/>
      <c r="V814" s="191"/>
      <c r="W814" s="188"/>
      <c r="X814" s="188"/>
      <c r="Y814" s="174" t="str">
        <f t="shared" si="113"/>
        <v/>
      </c>
      <c r="Z814" s="174" t="str">
        <f t="shared" si="114"/>
        <v/>
      </c>
      <c r="AA814" s="137"/>
      <c r="AB814" s="185">
        <f t="shared" si="118"/>
        <v>1.6511999999999936</v>
      </c>
      <c r="AC814" s="139">
        <f t="shared" si="115"/>
        <v>0.97660906323741425</v>
      </c>
      <c r="AD814" s="138">
        <f t="shared" si="119"/>
        <v>2.6203045418404791E-4</v>
      </c>
      <c r="AE814" s="139" t="str">
        <f t="shared" si="116"/>
        <v/>
      </c>
      <c r="AF814" s="139" t="str">
        <f t="shared" si="117"/>
        <v/>
      </c>
      <c r="AG814" s="139"/>
    </row>
    <row r="815" spans="14:33" ht="20.100000000000001" customHeight="1" x14ac:dyDescent="0.25">
      <c r="N815" s="142">
        <v>257</v>
      </c>
      <c r="O815" s="134">
        <f t="shared" si="120"/>
        <v>-2.972</v>
      </c>
      <c r="P815" s="189">
        <f t="shared" si="121"/>
        <v>4.8183172351990121E-3</v>
      </c>
      <c r="Q815" s="189">
        <f t="shared" si="122"/>
        <v>1.4793334203125842E-3</v>
      </c>
      <c r="R815" s="134">
        <f t="shared" si="123"/>
        <v>4.8183172351990121E-3</v>
      </c>
      <c r="S815" s="134" t="str">
        <f t="shared" si="124"/>
        <v/>
      </c>
      <c r="T815" s="134" t="str">
        <f t="shared" si="125"/>
        <v/>
      </c>
      <c r="U815" s="190"/>
      <c r="V815" s="191"/>
      <c r="W815" s="188"/>
      <c r="X815" s="188"/>
      <c r="Y815" s="174" t="str">
        <f t="shared" si="113"/>
        <v/>
      </c>
      <c r="Z815" s="174" t="str">
        <f t="shared" si="114"/>
        <v/>
      </c>
      <c r="AA815" s="137"/>
      <c r="AB815" s="185">
        <f t="shared" si="118"/>
        <v>1.6575999999999935</v>
      </c>
      <c r="AC815" s="139">
        <f t="shared" si="115"/>
        <v>0.97634703278323021</v>
      </c>
      <c r="AD815" s="138">
        <f t="shared" si="119"/>
        <v>2.6372667581331388E-4</v>
      </c>
      <c r="AE815" s="139" t="str">
        <f t="shared" si="116"/>
        <v/>
      </c>
      <c r="AF815" s="139" t="str">
        <f t="shared" si="117"/>
        <v/>
      </c>
      <c r="AG815" s="139"/>
    </row>
    <row r="816" spans="14:33" ht="20.100000000000001" customHeight="1" x14ac:dyDescent="0.25">
      <c r="N816" s="142">
        <v>258</v>
      </c>
      <c r="O816" s="134">
        <f t="shared" si="120"/>
        <v>-2.968</v>
      </c>
      <c r="P816" s="189">
        <f t="shared" si="121"/>
        <v>4.8759002095777031E-3</v>
      </c>
      <c r="Q816" s="189">
        <f t="shared" si="122"/>
        <v>1.4987216530249958E-3</v>
      </c>
      <c r="R816" s="134">
        <f t="shared" si="123"/>
        <v>4.8759002095777031E-3</v>
      </c>
      <c r="S816" s="134" t="str">
        <f t="shared" si="124"/>
        <v/>
      </c>
      <c r="T816" s="134" t="str">
        <f t="shared" si="125"/>
        <v/>
      </c>
      <c r="U816" s="190"/>
      <c r="V816" s="191"/>
      <c r="W816" s="188"/>
      <c r="X816" s="188"/>
      <c r="Y816" s="174" t="str">
        <f t="shared" si="113"/>
        <v/>
      </c>
      <c r="Z816" s="174" t="str">
        <f t="shared" si="114"/>
        <v/>
      </c>
      <c r="AA816" s="137"/>
      <c r="AB816" s="185">
        <f t="shared" si="118"/>
        <v>1.6639999999999935</v>
      </c>
      <c r="AC816" s="139">
        <f t="shared" si="115"/>
        <v>0.97608330610741689</v>
      </c>
      <c r="AD816" s="138">
        <f t="shared" si="119"/>
        <v>2.6542402366136475E-4</v>
      </c>
      <c r="AE816" s="139" t="str">
        <f t="shared" si="116"/>
        <v/>
      </c>
      <c r="AF816" s="139" t="str">
        <f t="shared" si="117"/>
        <v/>
      </c>
      <c r="AG816" s="139"/>
    </row>
    <row r="817" spans="14:33" ht="20.100000000000001" customHeight="1" x14ac:dyDescent="0.25">
      <c r="N817" s="142">
        <v>259</v>
      </c>
      <c r="O817" s="134">
        <f t="shared" si="120"/>
        <v>-2.964</v>
      </c>
      <c r="P817" s="189">
        <f t="shared" si="121"/>
        <v>4.9340924031905011E-3</v>
      </c>
      <c r="Q817" s="189">
        <f t="shared" si="122"/>
        <v>1.5183414342799769E-3</v>
      </c>
      <c r="R817" s="134">
        <f t="shared" si="123"/>
        <v>4.9340924031905011E-3</v>
      </c>
      <c r="S817" s="134" t="str">
        <f t="shared" si="124"/>
        <v/>
      </c>
      <c r="T817" s="134" t="str">
        <f t="shared" si="125"/>
        <v/>
      </c>
      <c r="U817" s="190"/>
      <c r="V817" s="191"/>
      <c r="W817" s="188"/>
      <c r="X817" s="188"/>
      <c r="Y817" s="174" t="str">
        <f t="shared" si="113"/>
        <v/>
      </c>
      <c r="Z817" s="174" t="str">
        <f t="shared" si="114"/>
        <v/>
      </c>
      <c r="AA817" s="137"/>
      <c r="AB817" s="185">
        <f t="shared" si="118"/>
        <v>1.6703999999999934</v>
      </c>
      <c r="AC817" s="139">
        <f t="shared" si="115"/>
        <v>0.97581788208375553</v>
      </c>
      <c r="AD817" s="138">
        <f t="shared" si="119"/>
        <v>2.6712245453652805E-4</v>
      </c>
      <c r="AE817" s="139" t="str">
        <f t="shared" si="116"/>
        <v/>
      </c>
      <c r="AF817" s="139" t="str">
        <f t="shared" si="117"/>
        <v/>
      </c>
      <c r="AG817" s="139"/>
    </row>
    <row r="818" spans="14:33" ht="20.100000000000001" customHeight="1" x14ac:dyDescent="0.25">
      <c r="N818" s="142">
        <v>260</v>
      </c>
      <c r="O818" s="134">
        <f t="shared" si="120"/>
        <v>-2.96</v>
      </c>
      <c r="P818" s="189">
        <f t="shared" si="121"/>
        <v>4.9928992136123763E-3</v>
      </c>
      <c r="Q818" s="189">
        <f t="shared" si="122"/>
        <v>1.538195211738057E-3</v>
      </c>
      <c r="R818" s="134">
        <f t="shared" si="123"/>
        <v>4.9928992136123763E-3</v>
      </c>
      <c r="S818" s="134" t="str">
        <f t="shared" si="124"/>
        <v/>
      </c>
      <c r="T818" s="134" t="str">
        <f t="shared" si="125"/>
        <v/>
      </c>
      <c r="U818" s="190"/>
      <c r="V818" s="191"/>
      <c r="W818" s="188"/>
      <c r="X818" s="188"/>
      <c r="Y818" s="174" t="str">
        <f t="shared" si="113"/>
        <v/>
      </c>
      <c r="Z818" s="174" t="str">
        <f t="shared" si="114"/>
        <v/>
      </c>
      <c r="AA818" s="137"/>
      <c r="AB818" s="185">
        <f t="shared" si="118"/>
        <v>1.6767999999999934</v>
      </c>
      <c r="AC818" s="139">
        <f t="shared" si="115"/>
        <v>0.975550759629219</v>
      </c>
      <c r="AD818" s="138">
        <f t="shared" si="119"/>
        <v>2.6882192542854177E-4</v>
      </c>
      <c r="AE818" s="139" t="str">
        <f t="shared" si="116"/>
        <v/>
      </c>
      <c r="AF818" s="139" t="str">
        <f t="shared" si="117"/>
        <v/>
      </c>
      <c r="AG818" s="139"/>
    </row>
    <row r="819" spans="14:33" ht="20.100000000000001" customHeight="1" x14ac:dyDescent="0.25">
      <c r="N819" s="142">
        <v>261</v>
      </c>
      <c r="O819" s="134">
        <f t="shared" si="120"/>
        <v>-2.956</v>
      </c>
      <c r="P819" s="189">
        <f t="shared" si="121"/>
        <v>5.0523260731156153E-3</v>
      </c>
      <c r="Q819" s="189">
        <f t="shared" si="122"/>
        <v>1.5582854547194413E-3</v>
      </c>
      <c r="R819" s="134">
        <f t="shared" si="123"/>
        <v>5.0523260731156153E-3</v>
      </c>
      <c r="S819" s="134" t="str">
        <f t="shared" si="124"/>
        <v/>
      </c>
      <c r="T819" s="134" t="str">
        <f t="shared" si="125"/>
        <v/>
      </c>
      <c r="U819" s="190"/>
      <c r="V819" s="191"/>
      <c r="W819" s="188"/>
      <c r="X819" s="188"/>
      <c r="Y819" s="174" t="str">
        <f t="shared" si="113"/>
        <v/>
      </c>
      <c r="Z819" s="174" t="str">
        <f t="shared" si="114"/>
        <v/>
      </c>
      <c r="AA819" s="137"/>
      <c r="AB819" s="185">
        <f t="shared" si="118"/>
        <v>1.6831999999999934</v>
      </c>
      <c r="AC819" s="139">
        <f t="shared" si="115"/>
        <v>0.97528193770379046</v>
      </c>
      <c r="AD819" s="138">
        <f t="shared" si="119"/>
        <v>2.7052239350777718E-4</v>
      </c>
      <c r="AE819" s="139" t="str">
        <f t="shared" si="116"/>
        <v/>
      </c>
      <c r="AF819" s="139" t="str">
        <f t="shared" si="117"/>
        <v/>
      </c>
      <c r="AG819" s="139"/>
    </row>
    <row r="820" spans="14:33" ht="20.100000000000001" customHeight="1" x14ac:dyDescent="0.25">
      <c r="N820" s="142">
        <v>262</v>
      </c>
      <c r="O820" s="134">
        <f t="shared" si="120"/>
        <v>-2.952</v>
      </c>
      <c r="P820" s="189">
        <f t="shared" si="121"/>
        <v>5.1123784487336638E-3</v>
      </c>
      <c r="Q820" s="189">
        <f t="shared" si="122"/>
        <v>1.5786146543429215E-3</v>
      </c>
      <c r="R820" s="134">
        <f t="shared" si="123"/>
        <v>5.1123784487336638E-3</v>
      </c>
      <c r="S820" s="134" t="str">
        <f t="shared" si="124"/>
        <v/>
      </c>
      <c r="T820" s="134" t="str">
        <f t="shared" si="125"/>
        <v/>
      </c>
      <c r="U820" s="190"/>
      <c r="V820" s="191"/>
      <c r="W820" s="188"/>
      <c r="X820" s="188"/>
      <c r="Y820" s="174" t="str">
        <f t="shared" si="113"/>
        <v/>
      </c>
      <c r="Z820" s="174" t="str">
        <f t="shared" si="114"/>
        <v/>
      </c>
      <c r="AA820" s="137"/>
      <c r="AB820" s="185">
        <f t="shared" si="118"/>
        <v>1.6895999999999933</v>
      </c>
      <c r="AC820" s="139">
        <f t="shared" si="115"/>
        <v>0.97501141531028268</v>
      </c>
      <c r="AD820" s="138">
        <f t="shared" si="119"/>
        <v>2.7222381612668212E-4</v>
      </c>
      <c r="AE820" s="139" t="str">
        <f t="shared" si="116"/>
        <v/>
      </c>
      <c r="AF820" s="139" t="str">
        <f t="shared" si="117"/>
        <v/>
      </c>
      <c r="AG820" s="139"/>
    </row>
    <row r="821" spans="14:33" ht="20.100000000000001" customHeight="1" x14ac:dyDescent="0.25">
      <c r="N821" s="142">
        <v>263</v>
      </c>
      <c r="O821" s="134">
        <f t="shared" si="120"/>
        <v>-2.948</v>
      </c>
      <c r="P821" s="189">
        <f t="shared" si="121"/>
        <v>5.1730618423228882E-3</v>
      </c>
      <c r="Q821" s="189">
        <f t="shared" si="122"/>
        <v>1.599185323665053E-3</v>
      </c>
      <c r="R821" s="134">
        <f t="shared" si="123"/>
        <v>5.1730618423228882E-3</v>
      </c>
      <c r="S821" s="134" t="str">
        <f t="shared" si="124"/>
        <v/>
      </c>
      <c r="T821" s="134" t="str">
        <f t="shared" si="125"/>
        <v/>
      </c>
      <c r="U821" s="190"/>
      <c r="V821" s="191"/>
      <c r="W821" s="188"/>
      <c r="X821" s="188"/>
      <c r="Y821" s="174" t="str">
        <f t="shared" si="113"/>
        <v/>
      </c>
      <c r="Z821" s="174" t="str">
        <f t="shared" si="114"/>
        <v/>
      </c>
      <c r="AA821" s="137"/>
      <c r="AB821" s="185">
        <f t="shared" si="118"/>
        <v>1.6959999999999933</v>
      </c>
      <c r="AC821" s="139">
        <f t="shared" si="115"/>
        <v>0.974739191494156</v>
      </c>
      <c r="AD821" s="138">
        <f t="shared" si="119"/>
        <v>2.7392615081966998E-4</v>
      </c>
      <c r="AE821" s="139" t="str">
        <f t="shared" si="116"/>
        <v/>
      </c>
      <c r="AF821" s="139" t="str">
        <f t="shared" si="117"/>
        <v/>
      </c>
      <c r="AG821" s="139"/>
    </row>
    <row r="822" spans="14:33" ht="20.100000000000001" customHeight="1" x14ac:dyDescent="0.25">
      <c r="N822" s="142">
        <v>264</v>
      </c>
      <c r="O822" s="134">
        <f t="shared" si="120"/>
        <v>-2.944</v>
      </c>
      <c r="P822" s="189">
        <f t="shared" si="121"/>
        <v>5.2343817906222714E-3</v>
      </c>
      <c r="Q822" s="189">
        <f t="shared" si="122"/>
        <v>1.619999997819565E-3</v>
      </c>
      <c r="R822" s="134">
        <f t="shared" si="123"/>
        <v>5.2343817906222714E-3</v>
      </c>
      <c r="S822" s="134" t="str">
        <f t="shared" si="124"/>
        <v/>
      </c>
      <c r="T822" s="134" t="str">
        <f t="shared" si="125"/>
        <v/>
      </c>
      <c r="U822" s="190"/>
      <c r="V822" s="191"/>
      <c r="W822" s="188"/>
      <c r="X822" s="188"/>
      <c r="Y822" s="174" t="str">
        <f t="shared" si="113"/>
        <v/>
      </c>
      <c r="Z822" s="174" t="str">
        <f t="shared" si="114"/>
        <v/>
      </c>
      <c r="AA822" s="137"/>
      <c r="AB822" s="185">
        <f t="shared" si="118"/>
        <v>1.7023999999999933</v>
      </c>
      <c r="AC822" s="139">
        <f t="shared" si="115"/>
        <v>0.97446526534333633</v>
      </c>
      <c r="AD822" s="138">
        <f t="shared" si="119"/>
        <v>2.7562935530400789E-4</v>
      </c>
      <c r="AE822" s="139" t="str">
        <f t="shared" si="116"/>
        <v/>
      </c>
      <c r="AF822" s="139" t="str">
        <f t="shared" si="117"/>
        <v/>
      </c>
      <c r="AG822" s="139"/>
    </row>
    <row r="823" spans="14:33" ht="20.100000000000001" customHeight="1" x14ac:dyDescent="0.25">
      <c r="N823" s="142">
        <v>265</v>
      </c>
      <c r="O823" s="134">
        <f t="shared" si="120"/>
        <v>-2.94</v>
      </c>
      <c r="P823" s="189">
        <f t="shared" si="121"/>
        <v>5.2963438653110201E-3</v>
      </c>
      <c r="Q823" s="189">
        <f t="shared" si="122"/>
        <v>1.6410612341569962E-3</v>
      </c>
      <c r="R823" s="134">
        <f t="shared" si="123"/>
        <v>5.2963438653110201E-3</v>
      </c>
      <c r="S823" s="134" t="str">
        <f t="shared" si="124"/>
        <v/>
      </c>
      <c r="T823" s="134" t="str">
        <f t="shared" si="125"/>
        <v/>
      </c>
      <c r="U823" s="190"/>
      <c r="V823" s="191"/>
      <c r="W823" s="188"/>
      <c r="X823" s="188"/>
      <c r="Y823" s="174" t="str">
        <f t="shared" si="113"/>
        <v/>
      </c>
      <c r="Z823" s="174" t="str">
        <f t="shared" si="114"/>
        <v/>
      </c>
      <c r="AA823" s="137"/>
      <c r="AB823" s="185">
        <f t="shared" si="118"/>
        <v>1.7087999999999932</v>
      </c>
      <c r="AC823" s="139">
        <f t="shared" si="115"/>
        <v>0.97418963598803232</v>
      </c>
      <c r="AD823" s="138">
        <f t="shared" si="119"/>
        <v>2.7733338747959468E-4</v>
      </c>
      <c r="AE823" s="139" t="str">
        <f t="shared" si="116"/>
        <v/>
      </c>
      <c r="AF823" s="139" t="str">
        <f t="shared" si="117"/>
        <v/>
      </c>
      <c r="AG823" s="139"/>
    </row>
    <row r="824" spans="14:33" ht="20.100000000000001" customHeight="1" x14ac:dyDescent="0.25">
      <c r="N824" s="142">
        <v>266</v>
      </c>
      <c r="O824" s="134">
        <f t="shared" si="120"/>
        <v>-2.9359999999999999</v>
      </c>
      <c r="P824" s="189">
        <f t="shared" si="121"/>
        <v>5.3589536730640434E-3</v>
      </c>
      <c r="Q824" s="189">
        <f t="shared" si="122"/>
        <v>1.6623716123845814E-3</v>
      </c>
      <c r="R824" s="134">
        <f t="shared" si="123"/>
        <v>5.3589536730640434E-3</v>
      </c>
      <c r="S824" s="134" t="str">
        <f t="shared" si="124"/>
        <v/>
      </c>
      <c r="T824" s="134" t="str">
        <f t="shared" si="125"/>
        <v/>
      </c>
      <c r="U824" s="190"/>
      <c r="V824" s="191"/>
      <c r="W824" s="188"/>
      <c r="X824" s="188"/>
      <c r="Y824" s="174" t="str">
        <f t="shared" ref="Y824:Y887" si="126">IF($X824&gt;(Y$555),$W824,"")</f>
        <v/>
      </c>
      <c r="Z824" s="174" t="str">
        <f t="shared" ref="Z824:Z887" si="127">IF($X824&gt;(AA$557),$W824,"")</f>
        <v/>
      </c>
      <c r="AA824" s="137"/>
      <c r="AB824" s="185">
        <f t="shared" si="118"/>
        <v>1.7151999999999932</v>
      </c>
      <c r="AC824" s="139">
        <f t="shared" si="115"/>
        <v>0.97391230260055273</v>
      </c>
      <c r="AD824" s="138">
        <f t="shared" si="119"/>
        <v>2.7903820542984903E-4</v>
      </c>
      <c r="AE824" s="139" t="str">
        <f t="shared" si="116"/>
        <v/>
      </c>
      <c r="AF824" s="139" t="str">
        <f t="shared" si="117"/>
        <v/>
      </c>
      <c r="AG824" s="139"/>
    </row>
    <row r="825" spans="14:33" ht="20.100000000000001" customHeight="1" x14ac:dyDescent="0.25">
      <c r="N825" s="142">
        <v>267</v>
      </c>
      <c r="O825" s="134">
        <f t="shared" si="120"/>
        <v>-2.9319999999999999</v>
      </c>
      <c r="P825" s="189">
        <f t="shared" si="121"/>
        <v>5.422216855605279E-3</v>
      </c>
      <c r="Q825" s="189">
        <f t="shared" si="122"/>
        <v>1.683933734706331E-3</v>
      </c>
      <c r="R825" s="134">
        <f t="shared" si="123"/>
        <v>5.422216855605279E-3</v>
      </c>
      <c r="S825" s="134" t="str">
        <f t="shared" si="124"/>
        <v/>
      </c>
      <c r="T825" s="134" t="str">
        <f t="shared" si="125"/>
        <v/>
      </c>
      <c r="U825" s="190"/>
      <c r="V825" s="191"/>
      <c r="W825" s="188"/>
      <c r="X825" s="188"/>
      <c r="Y825" s="174" t="str">
        <f t="shared" si="126"/>
        <v/>
      </c>
      <c r="Z825" s="174" t="str">
        <f t="shared" si="127"/>
        <v/>
      </c>
      <c r="AA825" s="137"/>
      <c r="AB825" s="185">
        <f t="shared" si="118"/>
        <v>1.7215999999999931</v>
      </c>
      <c r="AC825" s="139">
        <f t="shared" si="115"/>
        <v>0.97363326439512288</v>
      </c>
      <c r="AD825" s="138">
        <f t="shared" si="119"/>
        <v>2.8074376742237561E-4</v>
      </c>
      <c r="AE825" s="139" t="str">
        <f t="shared" si="116"/>
        <v/>
      </c>
      <c r="AF825" s="139" t="str">
        <f t="shared" si="117"/>
        <v/>
      </c>
      <c r="AG825" s="139"/>
    </row>
    <row r="826" spans="14:33" ht="20.100000000000001" customHeight="1" x14ac:dyDescent="0.25">
      <c r="N826" s="142">
        <v>268</v>
      </c>
      <c r="O826" s="134">
        <f t="shared" si="120"/>
        <v>-2.9279999999999999</v>
      </c>
      <c r="P826" s="189">
        <f t="shared" si="121"/>
        <v>5.4861390897588055E-3</v>
      </c>
      <c r="Q826" s="189">
        <f t="shared" si="122"/>
        <v>1.7057502259633433E-3</v>
      </c>
      <c r="R826" s="134">
        <f t="shared" si="123"/>
        <v>5.4861390897588055E-3</v>
      </c>
      <c r="S826" s="134" t="str">
        <f t="shared" si="124"/>
        <v/>
      </c>
      <c r="T826" s="134" t="str">
        <f t="shared" si="125"/>
        <v/>
      </c>
      <c r="U826" s="190"/>
      <c r="V826" s="191"/>
      <c r="W826" s="188"/>
      <c r="X826" s="188"/>
      <c r="Y826" s="174" t="str">
        <f t="shared" si="126"/>
        <v/>
      </c>
      <c r="Z826" s="174" t="str">
        <f t="shared" si="127"/>
        <v/>
      </c>
      <c r="AA826" s="137"/>
      <c r="AB826" s="185">
        <f t="shared" si="118"/>
        <v>1.7279999999999931</v>
      </c>
      <c r="AC826" s="139">
        <f t="shared" si="115"/>
        <v>0.9733525206277005</v>
      </c>
      <c r="AD826" s="138">
        <f t="shared" si="119"/>
        <v>2.8245003190852103E-4</v>
      </c>
      <c r="AE826" s="139" t="str">
        <f t="shared" si="116"/>
        <v/>
      </c>
      <c r="AF826" s="139" t="str">
        <f t="shared" si="117"/>
        <v/>
      </c>
      <c r="AG826" s="139"/>
    </row>
    <row r="827" spans="14:33" ht="20.100000000000001" customHeight="1" x14ac:dyDescent="0.25">
      <c r="N827" s="142">
        <v>269</v>
      </c>
      <c r="O827" s="134">
        <f t="shared" si="120"/>
        <v>-2.9239999999999999</v>
      </c>
      <c r="P827" s="189">
        <f t="shared" si="121"/>
        <v>5.5507260874977527E-3</v>
      </c>
      <c r="Q827" s="189">
        <f t="shared" si="122"/>
        <v>1.727823733774286E-3</v>
      </c>
      <c r="R827" s="134">
        <f t="shared" si="123"/>
        <v>5.5507260874977527E-3</v>
      </c>
      <c r="S827" s="134" t="str">
        <f t="shared" si="124"/>
        <v/>
      </c>
      <c r="T827" s="134" t="str">
        <f t="shared" si="125"/>
        <v/>
      </c>
      <c r="U827" s="190"/>
      <c r="V827" s="191"/>
      <c r="W827" s="188"/>
      <c r="X827" s="188"/>
      <c r="Y827" s="174" t="str">
        <f t="shared" si="126"/>
        <v/>
      </c>
      <c r="Z827" s="174" t="str">
        <f t="shared" si="127"/>
        <v/>
      </c>
      <c r="AA827" s="137"/>
      <c r="AB827" s="185">
        <f t="shared" si="118"/>
        <v>1.7343999999999931</v>
      </c>
      <c r="AC827" s="139">
        <f t="shared" si="115"/>
        <v>0.97307007059579198</v>
      </c>
      <c r="AD827" s="138">
        <f t="shared" si="119"/>
        <v>2.84156957524484E-4</v>
      </c>
      <c r="AE827" s="139" t="str">
        <f t="shared" si="116"/>
        <v/>
      </c>
      <c r="AF827" s="139" t="str">
        <f t="shared" si="117"/>
        <v/>
      </c>
      <c r="AG827" s="139"/>
    </row>
    <row r="828" spans="14:33" ht="20.100000000000001" customHeight="1" x14ac:dyDescent="0.25">
      <c r="N828" s="142">
        <v>270</v>
      </c>
      <c r="O828" s="134">
        <f t="shared" si="120"/>
        <v>-2.92</v>
      </c>
      <c r="P828" s="189">
        <f t="shared" si="121"/>
        <v>5.615983595990969E-3</v>
      </c>
      <c r="Q828" s="189">
        <f t="shared" si="122"/>
        <v>1.7501569286760988E-3</v>
      </c>
      <c r="R828" s="134">
        <f t="shared" si="123"/>
        <v>5.615983595990969E-3</v>
      </c>
      <c r="S828" s="134" t="str">
        <f t="shared" si="124"/>
        <v/>
      </c>
      <c r="T828" s="134" t="str">
        <f t="shared" si="125"/>
        <v/>
      </c>
      <c r="U828" s="190"/>
      <c r="V828" s="191"/>
      <c r="W828" s="188"/>
      <c r="X828" s="188"/>
      <c r="Y828" s="174" t="str">
        <f t="shared" si="126"/>
        <v/>
      </c>
      <c r="Z828" s="174" t="str">
        <f t="shared" si="127"/>
        <v/>
      </c>
      <c r="AA828" s="137"/>
      <c r="AB828" s="185">
        <f t="shared" si="118"/>
        <v>1.740799999999993</v>
      </c>
      <c r="AC828" s="139">
        <f t="shared" si="115"/>
        <v>0.9727859136382675</v>
      </c>
      <c r="AD828" s="138">
        <f t="shared" si="119"/>
        <v>2.8586450309098232E-4</v>
      </c>
      <c r="AE828" s="139" t="str">
        <f t="shared" si="116"/>
        <v/>
      </c>
      <c r="AF828" s="139" t="str">
        <f t="shared" si="117"/>
        <v/>
      </c>
      <c r="AG828" s="139"/>
    </row>
    <row r="829" spans="14:33" ht="20.100000000000001" customHeight="1" x14ac:dyDescent="0.25">
      <c r="N829" s="142">
        <v>271</v>
      </c>
      <c r="O829" s="134">
        <f t="shared" si="120"/>
        <v>-2.9159999999999999</v>
      </c>
      <c r="P829" s="189">
        <f t="shared" si="121"/>
        <v>5.6819173976473767E-3</v>
      </c>
      <c r="Q829" s="189">
        <f t="shared" si="122"/>
        <v>1.7727525042648654E-3</v>
      </c>
      <c r="R829" s="134">
        <f t="shared" si="123"/>
        <v>5.6819173976473767E-3</v>
      </c>
      <c r="S829" s="134" t="str">
        <f t="shared" si="124"/>
        <v/>
      </c>
      <c r="T829" s="134" t="str">
        <f t="shared" si="125"/>
        <v/>
      </c>
      <c r="U829" s="190"/>
      <c r="V829" s="191"/>
      <c r="W829" s="188"/>
      <c r="X829" s="188"/>
      <c r="Y829" s="174" t="str">
        <f t="shared" si="126"/>
        <v/>
      </c>
      <c r="Z829" s="174" t="str">
        <f t="shared" si="127"/>
        <v/>
      </c>
      <c r="AA829" s="137"/>
      <c r="AB829" s="185">
        <f t="shared" si="118"/>
        <v>1.747199999999993</v>
      </c>
      <c r="AC829" s="139">
        <f t="shared" si="115"/>
        <v>0.97250004913517651</v>
      </c>
      <c r="AD829" s="138">
        <f t="shared" si="119"/>
        <v>2.8757262761458513E-4</v>
      </c>
      <c r="AE829" s="139" t="str">
        <f t="shared" si="116"/>
        <v/>
      </c>
      <c r="AF829" s="139" t="str">
        <f t="shared" si="117"/>
        <v/>
      </c>
      <c r="AG829" s="139"/>
    </row>
    <row r="830" spans="14:33" ht="20.100000000000001" customHeight="1" x14ac:dyDescent="0.25">
      <c r="N830" s="142">
        <v>272</v>
      </c>
      <c r="O830" s="134">
        <f t="shared" si="120"/>
        <v>-2.9119999999999999</v>
      </c>
      <c r="P830" s="189">
        <f t="shared" si="121"/>
        <v>5.7485333101580478E-3</v>
      </c>
      <c r="Q830" s="189">
        <f t="shared" si="122"/>
        <v>1.7956131773368459E-3</v>
      </c>
      <c r="R830" s="134">
        <f t="shared" si="123"/>
        <v>5.7485333101580478E-3</v>
      </c>
      <c r="S830" s="134" t="str">
        <f t="shared" si="124"/>
        <v/>
      </c>
      <c r="T830" s="134" t="str">
        <f t="shared" si="125"/>
        <v/>
      </c>
      <c r="U830" s="190"/>
      <c r="V830" s="191"/>
      <c r="W830" s="188"/>
      <c r="X830" s="188"/>
      <c r="Y830" s="174" t="str">
        <f t="shared" si="126"/>
        <v/>
      </c>
      <c r="Z830" s="174" t="str">
        <f t="shared" si="127"/>
        <v/>
      </c>
      <c r="AA830" s="137"/>
      <c r="AB830" s="185">
        <f t="shared" si="118"/>
        <v>1.7535999999999929</v>
      </c>
      <c r="AC830" s="139">
        <f t="shared" si="115"/>
        <v>0.97221247650756193</v>
      </c>
      <c r="AD830" s="138">
        <f t="shared" si="119"/>
        <v>2.8928129028649163E-4</v>
      </c>
      <c r="AE830" s="139" t="str">
        <f t="shared" si="116"/>
        <v/>
      </c>
      <c r="AF830" s="139" t="str">
        <f t="shared" si="117"/>
        <v/>
      </c>
      <c r="AG830" s="139"/>
    </row>
    <row r="831" spans="14:33" ht="20.100000000000001" customHeight="1" x14ac:dyDescent="0.25">
      <c r="N831" s="142">
        <v>273</v>
      </c>
      <c r="O831" s="134">
        <f t="shared" si="120"/>
        <v>-2.9079999999999999</v>
      </c>
      <c r="P831" s="189">
        <f t="shared" si="121"/>
        <v>5.8158371865359194E-3</v>
      </c>
      <c r="Q831" s="189">
        <f t="shared" si="122"/>
        <v>1.8187416880297129E-3</v>
      </c>
      <c r="R831" s="134">
        <f t="shared" si="123"/>
        <v>5.8158371865359194E-3</v>
      </c>
      <c r="S831" s="134" t="str">
        <f t="shared" si="124"/>
        <v/>
      </c>
      <c r="T831" s="134" t="str">
        <f t="shared" si="125"/>
        <v/>
      </c>
      <c r="U831" s="190"/>
      <c r="V831" s="191"/>
      <c r="W831" s="188"/>
      <c r="X831" s="188"/>
      <c r="Y831" s="174" t="str">
        <f t="shared" si="126"/>
        <v/>
      </c>
      <c r="Z831" s="174" t="str">
        <f t="shared" si="127"/>
        <v/>
      </c>
      <c r="AA831" s="137"/>
      <c r="AB831" s="185">
        <f t="shared" si="118"/>
        <v>1.7599999999999929</v>
      </c>
      <c r="AC831" s="139">
        <f t="shared" si="115"/>
        <v>0.97192319521727544</v>
      </c>
      <c r="AD831" s="138">
        <f t="shared" si="119"/>
        <v>2.9099045048475158E-4</v>
      </c>
      <c r="AE831" s="139" t="str">
        <f t="shared" si="116"/>
        <v/>
      </c>
      <c r="AF831" s="139" t="str">
        <f t="shared" si="117"/>
        <v/>
      </c>
      <c r="AG831" s="139"/>
    </row>
    <row r="832" spans="14:33" ht="20.100000000000001" customHeight="1" x14ac:dyDescent="0.25">
      <c r="N832" s="142">
        <v>274</v>
      </c>
      <c r="O832" s="134">
        <f t="shared" si="120"/>
        <v>-2.9039999999999999</v>
      </c>
      <c r="P832" s="189">
        <f t="shared" si="121"/>
        <v>5.883834915153101E-3</v>
      </c>
      <c r="Q832" s="189">
        <f t="shared" si="122"/>
        <v>1.8421407999638815E-3</v>
      </c>
      <c r="R832" s="134">
        <f t="shared" si="123"/>
        <v>5.883834915153101E-3</v>
      </c>
      <c r="S832" s="134" t="str">
        <f t="shared" si="124"/>
        <v/>
      </c>
      <c r="T832" s="134" t="str">
        <f t="shared" si="125"/>
        <v/>
      </c>
      <c r="U832" s="190"/>
      <c r="V832" s="191"/>
      <c r="W832" s="188"/>
      <c r="X832" s="188"/>
      <c r="Y832" s="174" t="str">
        <f t="shared" si="126"/>
        <v/>
      </c>
      <c r="Z832" s="174" t="str">
        <f t="shared" si="127"/>
        <v/>
      </c>
      <c r="AA832" s="137"/>
      <c r="AB832" s="185">
        <f t="shared" si="118"/>
        <v>1.7663999999999929</v>
      </c>
      <c r="AC832" s="139">
        <f t="shared" si="115"/>
        <v>0.97163220476679069</v>
      </c>
      <c r="AD832" s="138">
        <f t="shared" si="119"/>
        <v>2.9270006777259994E-4</v>
      </c>
      <c r="AE832" s="139" t="str">
        <f t="shared" si="116"/>
        <v/>
      </c>
      <c r="AF832" s="139" t="str">
        <f t="shared" si="117"/>
        <v/>
      </c>
      <c r="AG832" s="139"/>
    </row>
    <row r="833" spans="14:33" ht="20.100000000000001" customHeight="1" x14ac:dyDescent="0.25">
      <c r="N833" s="142">
        <v>275</v>
      </c>
      <c r="O833" s="134">
        <f t="shared" si="120"/>
        <v>-2.9</v>
      </c>
      <c r="P833" s="189">
        <f t="shared" si="121"/>
        <v>5.9525324197758538E-3</v>
      </c>
      <c r="Q833" s="189">
        <f t="shared" si="122"/>
        <v>1.8658133003840378E-3</v>
      </c>
      <c r="R833" s="134">
        <f t="shared" si="123"/>
        <v>5.9525324197758538E-3</v>
      </c>
      <c r="S833" s="134" t="str">
        <f t="shared" si="124"/>
        <v/>
      </c>
      <c r="T833" s="134" t="str">
        <f t="shared" si="125"/>
        <v/>
      </c>
      <c r="U833" s="190"/>
      <c r="V833" s="191"/>
      <c r="W833" s="188"/>
      <c r="X833" s="188"/>
      <c r="Y833" s="174" t="str">
        <f t="shared" si="126"/>
        <v/>
      </c>
      <c r="Z833" s="174" t="str">
        <f t="shared" si="127"/>
        <v/>
      </c>
      <c r="AA833" s="137"/>
      <c r="AB833" s="185">
        <f t="shared" si="118"/>
        <v>1.7727999999999928</v>
      </c>
      <c r="AC833" s="139">
        <f t="shared" si="115"/>
        <v>0.97133950469901809</v>
      </c>
      <c r="AD833" s="138">
        <f t="shared" si="119"/>
        <v>2.9441010190045525E-4</v>
      </c>
      <c r="AE833" s="139" t="str">
        <f t="shared" si="116"/>
        <v/>
      </c>
      <c r="AF833" s="139" t="str">
        <f t="shared" si="117"/>
        <v/>
      </c>
      <c r="AG833" s="139"/>
    </row>
    <row r="834" spans="14:33" ht="20.100000000000001" customHeight="1" x14ac:dyDescent="0.25">
      <c r="N834" s="142">
        <v>276</v>
      </c>
      <c r="O834" s="134">
        <f t="shared" si="120"/>
        <v>-2.8959999999999999</v>
      </c>
      <c r="P834" s="189">
        <f t="shared" si="121"/>
        <v>6.0219356595970453E-3</v>
      </c>
      <c r="Q834" s="189">
        <f t="shared" si="122"/>
        <v>1.8897620003007739E-3</v>
      </c>
      <c r="R834" s="134">
        <f t="shared" si="123"/>
        <v>6.0219356595970453E-3</v>
      </c>
      <c r="S834" s="134" t="str">
        <f t="shared" si="124"/>
        <v/>
      </c>
      <c r="T834" s="134" t="str">
        <f t="shared" si="125"/>
        <v/>
      </c>
      <c r="U834" s="190"/>
      <c r="V834" s="191"/>
      <c r="W834" s="188"/>
      <c r="X834" s="188"/>
      <c r="Y834" s="174" t="str">
        <f t="shared" si="126"/>
        <v/>
      </c>
      <c r="Z834" s="174" t="str">
        <f t="shared" si="127"/>
        <v/>
      </c>
      <c r="AA834" s="137"/>
      <c r="AB834" s="185">
        <f t="shared" si="118"/>
        <v>1.7791999999999928</v>
      </c>
      <c r="AC834" s="139">
        <f t="shared" si="115"/>
        <v>0.97104509459711763</v>
      </c>
      <c r="AD834" s="138">
        <f t="shared" si="119"/>
        <v>2.9612051280469842E-4</v>
      </c>
      <c r="AE834" s="139" t="str">
        <f t="shared" si="116"/>
        <v/>
      </c>
      <c r="AF834" s="139" t="str">
        <f t="shared" si="117"/>
        <v/>
      </c>
      <c r="AG834" s="139"/>
    </row>
    <row r="835" spans="14:33" ht="20.100000000000001" customHeight="1" x14ac:dyDescent="0.25">
      <c r="N835" s="142">
        <v>277</v>
      </c>
      <c r="O835" s="134">
        <f t="shared" si="120"/>
        <v>-2.8919999999999999</v>
      </c>
      <c r="P835" s="189">
        <f t="shared" si="121"/>
        <v>6.0920506292661764E-3</v>
      </c>
      <c r="Q835" s="189">
        <f t="shared" si="122"/>
        <v>1.9139897346323652E-3</v>
      </c>
      <c r="R835" s="134">
        <f t="shared" si="123"/>
        <v>6.0920506292661764E-3</v>
      </c>
      <c r="S835" s="134" t="str">
        <f t="shared" si="124"/>
        <v/>
      </c>
      <c r="T835" s="134" t="str">
        <f t="shared" si="125"/>
        <v/>
      </c>
      <c r="U835" s="190"/>
      <c r="V835" s="191"/>
      <c r="W835" s="188"/>
      <c r="X835" s="188"/>
      <c r="Y835" s="174" t="str">
        <f t="shared" si="126"/>
        <v/>
      </c>
      <c r="Z835" s="174" t="str">
        <f t="shared" si="127"/>
        <v/>
      </c>
      <c r="AA835" s="137"/>
      <c r="AB835" s="185">
        <f t="shared" si="118"/>
        <v>1.7855999999999927</v>
      </c>
      <c r="AC835" s="139">
        <f t="shared" si="115"/>
        <v>0.97074897408431293</v>
      </c>
      <c r="AD835" s="138">
        <f t="shared" si="119"/>
        <v>2.97831260609005E-4</v>
      </c>
      <c r="AE835" s="139" t="str">
        <f t="shared" si="116"/>
        <v/>
      </c>
      <c r="AF835" s="139" t="str">
        <f t="shared" si="117"/>
        <v/>
      </c>
      <c r="AG835" s="139"/>
    </row>
    <row r="836" spans="14:33" ht="20.100000000000001" customHeight="1" x14ac:dyDescent="0.25">
      <c r="N836" s="142">
        <v>278</v>
      </c>
      <c r="O836" s="134">
        <f t="shared" si="120"/>
        <v>-2.8879999999999999</v>
      </c>
      <c r="P836" s="189">
        <f t="shared" si="121"/>
        <v>6.1628833589169102E-3</v>
      </c>
      <c r="Q836" s="189">
        <f t="shared" si="122"/>
        <v>1.9384993623466355E-3</v>
      </c>
      <c r="R836" s="134">
        <f t="shared" si="123"/>
        <v>6.1628833589169102E-3</v>
      </c>
      <c r="S836" s="134" t="str">
        <f t="shared" si="124"/>
        <v/>
      </c>
      <c r="T836" s="134" t="str">
        <f t="shared" si="125"/>
        <v/>
      </c>
      <c r="U836" s="190"/>
      <c r="V836" s="191"/>
      <c r="W836" s="188"/>
      <c r="X836" s="188"/>
      <c r="Y836" s="174" t="str">
        <f t="shared" si="126"/>
        <v/>
      </c>
      <c r="Z836" s="174" t="str">
        <f t="shared" si="127"/>
        <v/>
      </c>
      <c r="AA836" s="137"/>
      <c r="AB836" s="185">
        <f t="shared" si="118"/>
        <v>1.7919999999999927</v>
      </c>
      <c r="AC836" s="139">
        <f t="shared" si="115"/>
        <v>0.97045114282370393</v>
      </c>
      <c r="AD836" s="138">
        <f t="shared" si="119"/>
        <v>2.9954230562423412E-4</v>
      </c>
      <c r="AE836" s="139" t="str">
        <f t="shared" si="116"/>
        <v/>
      </c>
      <c r="AF836" s="139" t="str">
        <f t="shared" si="117"/>
        <v/>
      </c>
      <c r="AG836" s="139"/>
    </row>
    <row r="837" spans="14:33" ht="20.100000000000001" customHeight="1" x14ac:dyDescent="0.25">
      <c r="N837" s="142">
        <v>279</v>
      </c>
      <c r="O837" s="134">
        <f t="shared" si="120"/>
        <v>-2.8839999999999999</v>
      </c>
      <c r="P837" s="189">
        <f t="shared" si="121"/>
        <v>6.2344399141920411E-3</v>
      </c>
      <c r="Q837" s="189">
        <f t="shared" si="122"/>
        <v>1.9632937666029561E-3</v>
      </c>
      <c r="R837" s="134">
        <f t="shared" si="123"/>
        <v>6.2344399141920411E-3</v>
      </c>
      <c r="S837" s="134" t="str">
        <f t="shared" si="124"/>
        <v/>
      </c>
      <c r="T837" s="134" t="str">
        <f t="shared" si="125"/>
        <v/>
      </c>
      <c r="U837" s="190"/>
      <c r="V837" s="191"/>
      <c r="W837" s="188"/>
      <c r="X837" s="188"/>
      <c r="Y837" s="174" t="str">
        <f t="shared" si="126"/>
        <v/>
      </c>
      <c r="Z837" s="174" t="str">
        <f t="shared" si="127"/>
        <v/>
      </c>
      <c r="AA837" s="137"/>
      <c r="AB837" s="185">
        <f t="shared" si="118"/>
        <v>1.7983999999999927</v>
      </c>
      <c r="AC837" s="139">
        <f t="shared" si="115"/>
        <v>0.97015160051807969</v>
      </c>
      <c r="AD837" s="138">
        <f t="shared" si="119"/>
        <v>3.0125360834820647E-4</v>
      </c>
      <c r="AE837" s="139" t="str">
        <f t="shared" si="116"/>
        <v/>
      </c>
      <c r="AF837" s="139" t="str">
        <f t="shared" si="117"/>
        <v/>
      </c>
      <c r="AG837" s="139"/>
    </row>
    <row r="838" spans="14:33" ht="20.100000000000001" customHeight="1" x14ac:dyDescent="0.25">
      <c r="N838" s="142">
        <v>280</v>
      </c>
      <c r="O838" s="134">
        <f t="shared" si="120"/>
        <v>-2.88</v>
      </c>
      <c r="P838" s="189">
        <f t="shared" si="121"/>
        <v>6.3067263962659275E-3</v>
      </c>
      <c r="Q838" s="189">
        <f t="shared" si="122"/>
        <v>1.9883758548943252E-3</v>
      </c>
      <c r="R838" s="134">
        <f t="shared" si="123"/>
        <v>6.3067263962659275E-3</v>
      </c>
      <c r="S838" s="134" t="str">
        <f t="shared" si="124"/>
        <v/>
      </c>
      <c r="T838" s="134" t="str">
        <f t="shared" si="125"/>
        <v/>
      </c>
      <c r="U838" s="190"/>
      <c r="V838" s="191"/>
      <c r="W838" s="188"/>
      <c r="X838" s="188"/>
      <c r="Y838" s="174" t="str">
        <f t="shared" si="126"/>
        <v/>
      </c>
      <c r="Z838" s="174" t="str">
        <f t="shared" si="127"/>
        <v/>
      </c>
      <c r="AA838" s="137"/>
      <c r="AB838" s="185">
        <f t="shared" si="118"/>
        <v>1.8047999999999926</v>
      </c>
      <c r="AC838" s="139">
        <f t="shared" si="115"/>
        <v>0.96985034690973149</v>
      </c>
      <c r="AD838" s="138">
        <f t="shared" si="119"/>
        <v>3.0296512946648146E-4</v>
      </c>
      <c r="AE838" s="139" t="str">
        <f t="shared" si="116"/>
        <v/>
      </c>
      <c r="AF838" s="139" t="str">
        <f t="shared" si="117"/>
        <v/>
      </c>
      <c r="AG838" s="139"/>
    </row>
    <row r="839" spans="14:33" ht="20.100000000000001" customHeight="1" x14ac:dyDescent="0.25">
      <c r="N839" s="142">
        <v>281</v>
      </c>
      <c r="O839" s="134">
        <f t="shared" si="120"/>
        <v>-2.8759999999999999</v>
      </c>
      <c r="P839" s="189">
        <f t="shared" si="121"/>
        <v>6.3797489418642855E-3</v>
      </c>
      <c r="Q839" s="189">
        <f t="shared" si="122"/>
        <v>2.0137485591895342E-3</v>
      </c>
      <c r="R839" s="134">
        <f t="shared" si="123"/>
        <v>6.3797489418642855E-3</v>
      </c>
      <c r="S839" s="134" t="str">
        <f t="shared" si="124"/>
        <v/>
      </c>
      <c r="T839" s="134" t="str">
        <f t="shared" si="125"/>
        <v/>
      </c>
      <c r="U839" s="190"/>
      <c r="V839" s="191"/>
      <c r="W839" s="188"/>
      <c r="X839" s="188"/>
      <c r="Y839" s="174" t="str">
        <f t="shared" si="126"/>
        <v/>
      </c>
      <c r="Z839" s="174" t="str">
        <f t="shared" si="127"/>
        <v/>
      </c>
      <c r="AA839" s="137"/>
      <c r="AB839" s="185">
        <f t="shared" si="118"/>
        <v>1.8111999999999926</v>
      </c>
      <c r="AC839" s="139">
        <f t="shared" si="115"/>
        <v>0.96954738178026501</v>
      </c>
      <c r="AD839" s="138">
        <f t="shared" si="119"/>
        <v>3.0467682985235722E-4</v>
      </c>
      <c r="AE839" s="139" t="str">
        <f t="shared" si="116"/>
        <v/>
      </c>
      <c r="AF839" s="139" t="str">
        <f t="shared" si="117"/>
        <v/>
      </c>
      <c r="AG839" s="139"/>
    </row>
    <row r="840" spans="14:33" ht="20.100000000000001" customHeight="1" x14ac:dyDescent="0.25">
      <c r="N840" s="142">
        <v>282</v>
      </c>
      <c r="O840" s="134">
        <f t="shared" si="120"/>
        <v>-2.8719999999999999</v>
      </c>
      <c r="P840" s="189">
        <f t="shared" si="121"/>
        <v>6.4535137232814037E-3</v>
      </c>
      <c r="Q840" s="189">
        <f t="shared" si="122"/>
        <v>2.0394148360754136E-3</v>
      </c>
      <c r="R840" s="134">
        <f t="shared" si="123"/>
        <v>6.4535137232814037E-3</v>
      </c>
      <c r="S840" s="134" t="str">
        <f t="shared" si="124"/>
        <v/>
      </c>
      <c r="T840" s="134" t="str">
        <f t="shared" si="125"/>
        <v/>
      </c>
      <c r="U840" s="190"/>
      <c r="V840" s="191"/>
      <c r="W840" s="188"/>
      <c r="X840" s="188"/>
      <c r="Y840" s="174" t="str">
        <f t="shared" si="126"/>
        <v/>
      </c>
      <c r="Z840" s="174" t="str">
        <f t="shared" si="127"/>
        <v/>
      </c>
      <c r="AA840" s="137"/>
      <c r="AB840" s="185">
        <f t="shared" si="118"/>
        <v>1.8175999999999926</v>
      </c>
      <c r="AC840" s="139">
        <f t="shared" si="115"/>
        <v>0.96924270495041265</v>
      </c>
      <c r="AD840" s="138">
        <f t="shared" si="119"/>
        <v>3.063886705669816E-4</v>
      </c>
      <c r="AE840" s="139" t="str">
        <f t="shared" si="116"/>
        <v/>
      </c>
      <c r="AF840" s="139" t="str">
        <f t="shared" si="117"/>
        <v/>
      </c>
      <c r="AG840" s="139"/>
    </row>
    <row r="841" spans="14:33" ht="20.100000000000001" customHeight="1" x14ac:dyDescent="0.25">
      <c r="N841" s="142">
        <v>283</v>
      </c>
      <c r="O841" s="134">
        <f t="shared" si="120"/>
        <v>-2.8679999999999999</v>
      </c>
      <c r="P841" s="189">
        <f t="shared" si="121"/>
        <v>6.5280269483946468E-3</v>
      </c>
      <c r="Q841" s="189">
        <f t="shared" si="122"/>
        <v>2.0653776668991329E-3</v>
      </c>
      <c r="R841" s="134">
        <f t="shared" si="123"/>
        <v>6.5280269483946468E-3</v>
      </c>
      <c r="S841" s="134" t="str">
        <f t="shared" si="124"/>
        <v/>
      </c>
      <c r="T841" s="134" t="str">
        <f t="shared" si="125"/>
        <v/>
      </c>
      <c r="U841" s="190"/>
      <c r="V841" s="191"/>
      <c r="W841" s="188"/>
      <c r="X841" s="188"/>
      <c r="Y841" s="174" t="str">
        <f t="shared" si="126"/>
        <v/>
      </c>
      <c r="Z841" s="174" t="str">
        <f t="shared" si="127"/>
        <v/>
      </c>
      <c r="AA841" s="137"/>
      <c r="AB841" s="185">
        <f t="shared" si="118"/>
        <v>1.8239999999999925</v>
      </c>
      <c r="AC841" s="139">
        <f t="shared" si="115"/>
        <v>0.96893631627984567</v>
      </c>
      <c r="AD841" s="138">
        <f t="shared" si="119"/>
        <v>3.0810061285968526E-4</v>
      </c>
      <c r="AE841" s="139" t="str">
        <f t="shared" si="116"/>
        <v/>
      </c>
      <c r="AF841" s="139" t="str">
        <f t="shared" si="117"/>
        <v/>
      </c>
      <c r="AG841" s="139"/>
    </row>
    <row r="842" spans="14:33" ht="20.100000000000001" customHeight="1" x14ac:dyDescent="0.25">
      <c r="N842" s="142">
        <v>284</v>
      </c>
      <c r="O842" s="134">
        <f t="shared" si="120"/>
        <v>-2.8639999999999999</v>
      </c>
      <c r="P842" s="189">
        <f t="shared" si="121"/>
        <v>6.603294860676282E-3</v>
      </c>
      <c r="Q842" s="189">
        <f t="shared" si="122"/>
        <v>2.0916400579105488E-3</v>
      </c>
      <c r="R842" s="134">
        <f t="shared" si="123"/>
        <v>6.603294860676282E-3</v>
      </c>
      <c r="S842" s="134" t="str">
        <f t="shared" si="124"/>
        <v/>
      </c>
      <c r="T842" s="134" t="str">
        <f t="shared" si="125"/>
        <v/>
      </c>
      <c r="U842" s="190"/>
      <c r="V842" s="191"/>
      <c r="W842" s="188"/>
      <c r="X842" s="188"/>
      <c r="Y842" s="174" t="str">
        <f t="shared" si="126"/>
        <v/>
      </c>
      <c r="Z842" s="174" t="str">
        <f t="shared" si="127"/>
        <v/>
      </c>
      <c r="AA842" s="137"/>
      <c r="AB842" s="185">
        <f t="shared" si="118"/>
        <v>1.8303999999999925</v>
      </c>
      <c r="AC842" s="139">
        <f t="shared" si="115"/>
        <v>0.96862821566698598</v>
      </c>
      <c r="AD842" s="138">
        <f t="shared" si="119"/>
        <v>3.0981261816775962E-4</v>
      </c>
      <c r="AE842" s="139" t="str">
        <f t="shared" si="116"/>
        <v/>
      </c>
      <c r="AF842" s="139" t="str">
        <f t="shared" si="117"/>
        <v/>
      </c>
      <c r="AG842" s="139"/>
    </row>
    <row r="843" spans="14:33" ht="20.100000000000001" customHeight="1" x14ac:dyDescent="0.25">
      <c r="N843" s="142">
        <v>285</v>
      </c>
      <c r="O843" s="134">
        <f t="shared" si="120"/>
        <v>-2.86</v>
      </c>
      <c r="P843" s="189">
        <f t="shared" si="121"/>
        <v>6.6793237392026202E-3</v>
      </c>
      <c r="Q843" s="189">
        <f t="shared" si="122"/>
        <v>2.1182050404046204E-3</v>
      </c>
      <c r="R843" s="134">
        <f t="shared" si="123"/>
        <v>6.6793237392026202E-3</v>
      </c>
      <c r="S843" s="134" t="str">
        <f t="shared" si="124"/>
        <v/>
      </c>
      <c r="T843" s="134" t="str">
        <f t="shared" si="125"/>
        <v/>
      </c>
      <c r="U843" s="190"/>
      <c r="V843" s="191"/>
      <c r="W843" s="188"/>
      <c r="X843" s="188"/>
      <c r="Y843" s="174" t="str">
        <f t="shared" si="126"/>
        <v/>
      </c>
      <c r="Z843" s="174" t="str">
        <f t="shared" si="127"/>
        <v/>
      </c>
      <c r="AA843" s="137"/>
      <c r="AB843" s="185">
        <f t="shared" si="118"/>
        <v>1.8367999999999924</v>
      </c>
      <c r="AC843" s="139">
        <f t="shared" si="115"/>
        <v>0.96831840304881822</v>
      </c>
      <c r="AD843" s="138">
        <f t="shared" si="119"/>
        <v>3.1152464811701197E-4</v>
      </c>
      <c r="AE843" s="139" t="str">
        <f t="shared" si="116"/>
        <v/>
      </c>
      <c r="AF843" s="139" t="str">
        <f t="shared" si="117"/>
        <v/>
      </c>
      <c r="AG843" s="139"/>
    </row>
    <row r="844" spans="14:33" ht="20.100000000000001" customHeight="1" x14ac:dyDescent="0.25">
      <c r="N844" s="142">
        <v>286</v>
      </c>
      <c r="O844" s="134">
        <f t="shared" si="120"/>
        <v>-2.8559999999999999</v>
      </c>
      <c r="P844" s="189">
        <f t="shared" si="121"/>
        <v>6.7561198986603012E-3</v>
      </c>
      <c r="Q844" s="189">
        <f t="shared" si="122"/>
        <v>2.1450756708638256E-3</v>
      </c>
      <c r="R844" s="134">
        <f t="shared" si="123"/>
        <v>6.7561198986603012E-3</v>
      </c>
      <c r="S844" s="134" t="str">
        <f t="shared" si="124"/>
        <v/>
      </c>
      <c r="T844" s="134" t="str">
        <f t="shared" si="125"/>
        <v/>
      </c>
      <c r="U844" s="190"/>
      <c r="V844" s="191"/>
      <c r="W844" s="188"/>
      <c r="X844" s="188"/>
      <c r="Y844" s="174" t="str">
        <f t="shared" si="126"/>
        <v/>
      </c>
      <c r="Z844" s="174" t="str">
        <f t="shared" si="127"/>
        <v/>
      </c>
      <c r="AA844" s="137"/>
      <c r="AB844" s="185">
        <f t="shared" si="118"/>
        <v>1.8431999999999924</v>
      </c>
      <c r="AC844" s="139">
        <f t="shared" si="115"/>
        <v>0.96800687840070121</v>
      </c>
      <c r="AD844" s="138">
        <f t="shared" si="119"/>
        <v>3.1323666452176546E-4</v>
      </c>
      <c r="AE844" s="139" t="str">
        <f t="shared" si="116"/>
        <v/>
      </c>
      <c r="AF844" s="139" t="str">
        <f t="shared" si="117"/>
        <v/>
      </c>
      <c r="AG844" s="139"/>
    </row>
    <row r="845" spans="14:33" ht="20.100000000000001" customHeight="1" x14ac:dyDescent="0.25">
      <c r="N845" s="142">
        <v>287</v>
      </c>
      <c r="O845" s="134">
        <f t="shared" si="120"/>
        <v>-2.8519999999999999</v>
      </c>
      <c r="P845" s="189">
        <f t="shared" si="121"/>
        <v>6.8336896893498806E-3</v>
      </c>
      <c r="Q845" s="189">
        <f t="shared" si="122"/>
        <v>2.1722550311006278E-3</v>
      </c>
      <c r="R845" s="134">
        <f t="shared" si="123"/>
        <v>6.8336896893498806E-3</v>
      </c>
      <c r="S845" s="134" t="str">
        <f t="shared" si="124"/>
        <v/>
      </c>
      <c r="T845" s="134" t="str">
        <f t="shared" si="125"/>
        <v/>
      </c>
      <c r="U845" s="190"/>
      <c r="V845" s="191"/>
      <c r="W845" s="188"/>
      <c r="X845" s="188"/>
      <c r="Y845" s="174" t="str">
        <f t="shared" si="126"/>
        <v/>
      </c>
      <c r="Z845" s="174" t="str">
        <f t="shared" si="127"/>
        <v/>
      </c>
      <c r="AA845" s="137"/>
      <c r="AB845" s="185">
        <f t="shared" si="118"/>
        <v>1.8495999999999924</v>
      </c>
      <c r="AC845" s="139">
        <f t="shared" si="115"/>
        <v>0.96769364173617944</v>
      </c>
      <c r="AD845" s="138">
        <f t="shared" si="119"/>
        <v>3.1494862938497015E-4</v>
      </c>
      <c r="AE845" s="139" t="str">
        <f t="shared" si="116"/>
        <v/>
      </c>
      <c r="AF845" s="139" t="str">
        <f t="shared" si="117"/>
        <v/>
      </c>
      <c r="AG845" s="139"/>
    </row>
    <row r="846" spans="14:33" ht="20.100000000000001" customHeight="1" x14ac:dyDescent="0.25">
      <c r="N846" s="142">
        <v>288</v>
      </c>
      <c r="O846" s="134">
        <f t="shared" si="120"/>
        <v>-2.8479999999999999</v>
      </c>
      <c r="P846" s="189">
        <f t="shared" si="121"/>
        <v>6.9120394971865584E-3</v>
      </c>
      <c r="Q846" s="189">
        <f t="shared" si="122"/>
        <v>2.1997462283999082E-3</v>
      </c>
      <c r="R846" s="134">
        <f t="shared" si="123"/>
        <v>6.9120394971865584E-3</v>
      </c>
      <c r="S846" s="134" t="str">
        <f t="shared" si="124"/>
        <v/>
      </c>
      <c r="T846" s="134" t="str">
        <f t="shared" si="125"/>
        <v/>
      </c>
      <c r="U846" s="190"/>
      <c r="V846" s="191"/>
      <c r="W846" s="188"/>
      <c r="X846" s="188"/>
      <c r="Y846" s="174" t="str">
        <f t="shared" si="126"/>
        <v/>
      </c>
      <c r="Z846" s="174" t="str">
        <f t="shared" si="127"/>
        <v/>
      </c>
      <c r="AA846" s="137"/>
      <c r="AB846" s="185">
        <f t="shared" si="118"/>
        <v>1.8559999999999923</v>
      </c>
      <c r="AC846" s="139">
        <f t="shared" si="115"/>
        <v>0.96737869310679447</v>
      </c>
      <c r="AD846" s="138">
        <f t="shared" si="119"/>
        <v>3.166605048978699E-4</v>
      </c>
      <c r="AE846" s="139" t="str">
        <f t="shared" si="116"/>
        <v/>
      </c>
      <c r="AF846" s="139" t="str">
        <f t="shared" si="117"/>
        <v/>
      </c>
      <c r="AG846" s="139"/>
    </row>
    <row r="847" spans="14:33" ht="20.100000000000001" customHeight="1" x14ac:dyDescent="0.25">
      <c r="N847" s="142">
        <v>289</v>
      </c>
      <c r="O847" s="134">
        <f t="shared" si="120"/>
        <v>-2.8440000000000003</v>
      </c>
      <c r="P847" s="189">
        <f t="shared" si="121"/>
        <v>6.9911757436980134E-3</v>
      </c>
      <c r="Q847" s="189">
        <f t="shared" si="122"/>
        <v>2.2275523956614353E-3</v>
      </c>
      <c r="R847" s="134">
        <f t="shared" si="123"/>
        <v>6.9911757436980134E-3</v>
      </c>
      <c r="S847" s="134" t="str">
        <f t="shared" si="124"/>
        <v/>
      </c>
      <c r="T847" s="134" t="str">
        <f t="shared" si="125"/>
        <v/>
      </c>
      <c r="U847" s="190"/>
      <c r="V847" s="191"/>
      <c r="W847" s="188"/>
      <c r="X847" s="188"/>
      <c r="Y847" s="174" t="str">
        <f t="shared" si="126"/>
        <v/>
      </c>
      <c r="Z847" s="174" t="str">
        <f t="shared" si="127"/>
        <v/>
      </c>
      <c r="AA847" s="137"/>
      <c r="AB847" s="185">
        <f t="shared" si="118"/>
        <v>1.8623999999999923</v>
      </c>
      <c r="AC847" s="139">
        <f t="shared" si="115"/>
        <v>0.9670620326018966</v>
      </c>
      <c r="AD847" s="138">
        <f t="shared" si="119"/>
        <v>3.1837225344100162E-4</v>
      </c>
      <c r="AE847" s="139" t="str">
        <f t="shared" si="116"/>
        <v/>
      </c>
      <c r="AF847" s="139" t="str">
        <f t="shared" si="117"/>
        <v/>
      </c>
      <c r="AG847" s="139"/>
    </row>
    <row r="848" spans="14:33" ht="20.100000000000001" customHeight="1" x14ac:dyDescent="0.25">
      <c r="N848" s="142">
        <v>290</v>
      </c>
      <c r="O848" s="134">
        <f t="shared" si="120"/>
        <v>-2.84</v>
      </c>
      <c r="P848" s="189">
        <f t="shared" si="121"/>
        <v>7.0711048860194487E-3</v>
      </c>
      <c r="Q848" s="189">
        <f t="shared" si="122"/>
        <v>2.2556766915423207E-3</v>
      </c>
      <c r="R848" s="134">
        <f t="shared" si="123"/>
        <v>7.0711048860194487E-3</v>
      </c>
      <c r="S848" s="134" t="str">
        <f t="shared" si="124"/>
        <v/>
      </c>
      <c r="T848" s="134" t="str">
        <f t="shared" si="125"/>
        <v/>
      </c>
      <c r="U848" s="190"/>
      <c r="V848" s="191"/>
      <c r="W848" s="188"/>
      <c r="X848" s="188"/>
      <c r="Y848" s="174" t="str">
        <f t="shared" si="126"/>
        <v/>
      </c>
      <c r="Z848" s="174" t="str">
        <f t="shared" si="127"/>
        <v/>
      </c>
      <c r="AA848" s="137"/>
      <c r="AB848" s="185">
        <f t="shared" si="118"/>
        <v>1.8687999999999922</v>
      </c>
      <c r="AC848" s="139">
        <f t="shared" si="115"/>
        <v>0.9667436603484556</v>
      </c>
      <c r="AD848" s="138">
        <f t="shared" si="119"/>
        <v>3.2008383758341807E-4</v>
      </c>
      <c r="AE848" s="139" t="str">
        <f t="shared" si="116"/>
        <v/>
      </c>
      <c r="AF848" s="139" t="str">
        <f t="shared" si="117"/>
        <v/>
      </c>
      <c r="AG848" s="139"/>
    </row>
    <row r="849" spans="11:33" ht="20.100000000000001" customHeight="1" x14ac:dyDescent="0.25">
      <c r="N849" s="142">
        <v>291</v>
      </c>
      <c r="O849" s="134">
        <f t="shared" si="120"/>
        <v>-2.8360000000000003</v>
      </c>
      <c r="P849" s="189">
        <f t="shared" si="121"/>
        <v>7.1518334168855441E-3</v>
      </c>
      <c r="Q849" s="189">
        <f t="shared" si="122"/>
        <v>2.2841223005993999E-3</v>
      </c>
      <c r="R849" s="134">
        <f t="shared" si="123"/>
        <v>7.1518334168855441E-3</v>
      </c>
      <c r="S849" s="134" t="str">
        <f t="shared" si="124"/>
        <v/>
      </c>
      <c r="T849" s="134" t="str">
        <f t="shared" si="125"/>
        <v/>
      </c>
      <c r="U849" s="190"/>
      <c r="V849" s="191"/>
      <c r="W849" s="188"/>
      <c r="X849" s="188"/>
      <c r="Y849" s="174" t="str">
        <f t="shared" si="126"/>
        <v/>
      </c>
      <c r="Z849" s="174" t="str">
        <f t="shared" si="127"/>
        <v/>
      </c>
      <c r="AA849" s="137"/>
      <c r="AB849" s="185">
        <f t="shared" si="118"/>
        <v>1.8751999999999922</v>
      </c>
      <c r="AC849" s="139">
        <f t="shared" si="115"/>
        <v>0.96642357651087218</v>
      </c>
      <c r="AD849" s="138">
        <f t="shared" si="119"/>
        <v>3.2179522008335404E-4</v>
      </c>
      <c r="AE849" s="139" t="str">
        <f t="shared" si="116"/>
        <v/>
      </c>
      <c r="AF849" s="139" t="str">
        <f t="shared" si="117"/>
        <v/>
      </c>
      <c r="AG849" s="139"/>
    </row>
    <row r="850" spans="11:33" ht="20.100000000000001" customHeight="1" x14ac:dyDescent="0.25">
      <c r="N850" s="142">
        <v>292</v>
      </c>
      <c r="O850" s="134">
        <f t="shared" si="120"/>
        <v>-2.8319999999999999</v>
      </c>
      <c r="P850" s="189">
        <f t="shared" si="121"/>
        <v>7.2333678646196876E-3</v>
      </c>
      <c r="Q850" s="189">
        <f t="shared" si="122"/>
        <v>2.3128924334316482E-3</v>
      </c>
      <c r="R850" s="134">
        <f t="shared" si="123"/>
        <v>7.2333678646196876E-3</v>
      </c>
      <c r="S850" s="134" t="str">
        <f t="shared" si="124"/>
        <v/>
      </c>
      <c r="T850" s="134" t="str">
        <f t="shared" si="125"/>
        <v/>
      </c>
      <c r="U850" s="190"/>
      <c r="V850" s="191"/>
      <c r="W850" s="188"/>
      <c r="X850" s="188"/>
      <c r="Y850" s="174" t="str">
        <f t="shared" si="126"/>
        <v/>
      </c>
      <c r="Z850" s="174" t="str">
        <f t="shared" si="127"/>
        <v/>
      </c>
      <c r="AA850" s="137"/>
      <c r="AB850" s="185">
        <f t="shared" si="118"/>
        <v>1.8815999999999922</v>
      </c>
      <c r="AC850" s="139">
        <f t="shared" si="115"/>
        <v>0.96610178129078883</v>
      </c>
      <c r="AD850" s="138">
        <f t="shared" si="119"/>
        <v>3.235063638877822E-4</v>
      </c>
      <c r="AE850" s="139" t="str">
        <f t="shared" si="116"/>
        <v/>
      </c>
      <c r="AF850" s="139" t="str">
        <f t="shared" si="117"/>
        <v/>
      </c>
      <c r="AG850" s="139"/>
    </row>
    <row r="851" spans="11:33" ht="20.100000000000001" customHeight="1" x14ac:dyDescent="0.25">
      <c r="N851" s="142">
        <v>293</v>
      </c>
      <c r="O851" s="134">
        <f t="shared" si="120"/>
        <v>-2.8280000000000003</v>
      </c>
      <c r="P851" s="189">
        <f t="shared" si="121"/>
        <v>7.3157147931199405E-3</v>
      </c>
      <c r="Q851" s="189">
        <f t="shared" si="122"/>
        <v>2.3419903268224666E-3</v>
      </c>
      <c r="R851" s="134">
        <f t="shared" si="123"/>
        <v>7.3157147931199405E-3</v>
      </c>
      <c r="S851" s="134" t="str">
        <f t="shared" si="124"/>
        <v/>
      </c>
      <c r="T851" s="134" t="str">
        <f t="shared" si="125"/>
        <v/>
      </c>
      <c r="U851" s="190"/>
      <c r="V851" s="191"/>
      <c r="W851" s="188"/>
      <c r="X851" s="188"/>
      <c r="Y851" s="174" t="str">
        <f t="shared" si="126"/>
        <v/>
      </c>
      <c r="Z851" s="174" t="str">
        <f t="shared" si="127"/>
        <v/>
      </c>
      <c r="AA851" s="137"/>
      <c r="AB851" s="185">
        <f t="shared" si="118"/>
        <v>1.8879999999999921</v>
      </c>
      <c r="AC851" s="139">
        <f t="shared" si="115"/>
        <v>0.96577827492690105</v>
      </c>
      <c r="AD851" s="138">
        <f t="shared" si="119"/>
        <v>3.2521723213307929E-4</v>
      </c>
      <c r="AE851" s="139" t="str">
        <f t="shared" si="116"/>
        <v/>
      </c>
      <c r="AF851" s="139" t="str">
        <f t="shared" si="117"/>
        <v/>
      </c>
      <c r="AG851" s="139"/>
    </row>
    <row r="852" spans="11:33" ht="20.100000000000001" customHeight="1" x14ac:dyDescent="0.25">
      <c r="N852" s="142">
        <v>294</v>
      </c>
      <c r="O852" s="134">
        <f t="shared" si="120"/>
        <v>-2.8239999999999998</v>
      </c>
      <c r="P852" s="189">
        <f t="shared" si="121"/>
        <v>7.3988808018422966E-3</v>
      </c>
      <c r="Q852" s="189">
        <f t="shared" si="122"/>
        <v>2.3714192438819936E-3</v>
      </c>
      <c r="R852" s="134">
        <f t="shared" si="123"/>
        <v>7.3988808018422966E-3</v>
      </c>
      <c r="S852" s="134" t="str">
        <f t="shared" si="124"/>
        <v/>
      </c>
      <c r="T852" s="134" t="str">
        <f t="shared" si="125"/>
        <v/>
      </c>
      <c r="U852" s="190"/>
      <c r="V852" s="191"/>
      <c r="W852" s="188"/>
      <c r="X852" s="188"/>
      <c r="Y852" s="174" t="str">
        <f t="shared" si="126"/>
        <v/>
      </c>
      <c r="Z852" s="174" t="str">
        <f t="shared" si="127"/>
        <v/>
      </c>
      <c r="AA852" s="137"/>
      <c r="AB852" s="185">
        <f t="shared" si="118"/>
        <v>1.8943999999999921</v>
      </c>
      <c r="AC852" s="139">
        <f t="shared" si="115"/>
        <v>0.96545305769476797</v>
      </c>
      <c r="AD852" s="138">
        <f t="shared" si="119"/>
        <v>3.2692778814435997E-4</v>
      </c>
      <c r="AE852" s="139" t="str">
        <f t="shared" si="116"/>
        <v/>
      </c>
      <c r="AF852" s="139" t="str">
        <f t="shared" si="117"/>
        <v/>
      </c>
      <c r="AG852" s="139"/>
    </row>
    <row r="853" spans="11:33" ht="20.100000000000001" customHeight="1" x14ac:dyDescent="0.25">
      <c r="N853" s="142">
        <v>295</v>
      </c>
      <c r="O853" s="134">
        <f t="shared" si="120"/>
        <v>-2.8200000000000003</v>
      </c>
      <c r="P853" s="189">
        <f t="shared" si="121"/>
        <v>7.4828725257805526E-3</v>
      </c>
      <c r="Q853" s="189">
        <f t="shared" si="122"/>
        <v>2.4011824741892464E-3</v>
      </c>
      <c r="R853" s="134">
        <f t="shared" si="123"/>
        <v>7.4828725257805526E-3</v>
      </c>
      <c r="S853" s="134" t="str">
        <f t="shared" si="124"/>
        <v/>
      </c>
      <c r="T853" s="134" t="str">
        <f t="shared" si="125"/>
        <v/>
      </c>
      <c r="U853" s="190"/>
      <c r="V853" s="191"/>
      <c r="W853" s="188"/>
      <c r="X853" s="188"/>
      <c r="Y853" s="174" t="str">
        <f t="shared" si="126"/>
        <v/>
      </c>
      <c r="Z853" s="174" t="str">
        <f t="shared" si="127"/>
        <v/>
      </c>
      <c r="AA853" s="137"/>
      <c r="AB853" s="185">
        <f t="shared" si="118"/>
        <v>1.9007999999999921</v>
      </c>
      <c r="AC853" s="139">
        <f t="shared" si="115"/>
        <v>0.96512612990662361</v>
      </c>
      <c r="AD853" s="138">
        <f t="shared" si="119"/>
        <v>3.286379954355878E-4</v>
      </c>
      <c r="AE853" s="139" t="str">
        <f t="shared" si="116"/>
        <v/>
      </c>
      <c r="AF853" s="139" t="str">
        <f t="shared" si="117"/>
        <v/>
      </c>
      <c r="AG853" s="139"/>
    </row>
    <row r="854" spans="11:33" ht="20.100000000000001" customHeight="1" x14ac:dyDescent="0.25">
      <c r="N854" s="142">
        <v>296</v>
      </c>
      <c r="O854" s="134">
        <f t="shared" si="120"/>
        <v>-2.8159999999999998</v>
      </c>
      <c r="P854" s="189">
        <f t="shared" si="121"/>
        <v>7.5676966354434258E-3</v>
      </c>
      <c r="Q854" s="189">
        <f t="shared" si="122"/>
        <v>2.4312833339342915E-3</v>
      </c>
      <c r="R854" s="134">
        <f t="shared" si="123"/>
        <v>7.5676966354434258E-3</v>
      </c>
      <c r="S854" s="134" t="str">
        <f t="shared" si="124"/>
        <v/>
      </c>
      <c r="T854" s="134" t="str">
        <f t="shared" si="125"/>
        <v/>
      </c>
      <c r="U854" s="190"/>
      <c r="V854" s="191"/>
      <c r="W854" s="188"/>
      <c r="X854" s="188"/>
      <c r="Y854" s="174" t="str">
        <f t="shared" si="126"/>
        <v/>
      </c>
      <c r="Z854" s="174" t="str">
        <f t="shared" si="127"/>
        <v/>
      </c>
      <c r="AA854" s="137"/>
      <c r="AB854" s="185">
        <f t="shared" si="118"/>
        <v>1.907199999999992</v>
      </c>
      <c r="AC854" s="139">
        <f t="shared" si="115"/>
        <v>0.96479749191118802</v>
      </c>
      <c r="AD854" s="138">
        <f t="shared" si="119"/>
        <v>3.3034781771068555E-4</v>
      </c>
      <c r="AE854" s="139" t="str">
        <f t="shared" si="116"/>
        <v/>
      </c>
      <c r="AF854" s="139" t="str">
        <f t="shared" si="117"/>
        <v/>
      </c>
      <c r="AG854" s="139"/>
    </row>
    <row r="855" spans="11:33" ht="20.100000000000001" customHeight="1" x14ac:dyDescent="0.25">
      <c r="N855" s="142">
        <v>297</v>
      </c>
      <c r="O855" s="134">
        <f t="shared" si="120"/>
        <v>-2.8120000000000003</v>
      </c>
      <c r="P855" s="189">
        <f t="shared" si="121"/>
        <v>7.6533598368282241E-3</v>
      </c>
      <c r="Q855" s="189">
        <f t="shared" si="122"/>
        <v>2.4617251660601809E-3</v>
      </c>
      <c r="R855" s="134">
        <f t="shared" si="123"/>
        <v>7.6533598368282241E-3</v>
      </c>
      <c r="S855" s="134" t="str">
        <f t="shared" si="124"/>
        <v/>
      </c>
      <c r="T855" s="134" t="str">
        <f t="shared" si="125"/>
        <v/>
      </c>
      <c r="U855" s="190"/>
      <c r="V855" s="191"/>
      <c r="W855" s="188"/>
      <c r="X855" s="188"/>
      <c r="Y855" s="174" t="str">
        <f t="shared" si="126"/>
        <v/>
      </c>
      <c r="Z855" s="174" t="str">
        <f t="shared" si="127"/>
        <v/>
      </c>
      <c r="AA855" s="137"/>
      <c r="AB855" s="185">
        <f t="shared" si="118"/>
        <v>1.913599999999992</v>
      </c>
      <c r="AC855" s="139">
        <f t="shared" si="115"/>
        <v>0.96446714409347734</v>
      </c>
      <c r="AD855" s="138">
        <f t="shared" si="119"/>
        <v>3.3205721886175876E-4</v>
      </c>
      <c r="AE855" s="139" t="str">
        <f t="shared" si="116"/>
        <v/>
      </c>
      <c r="AF855" s="139" t="str">
        <f t="shared" si="117"/>
        <v/>
      </c>
      <c r="AG855" s="139"/>
    </row>
    <row r="856" spans="11:33" ht="20.100000000000001" customHeight="1" x14ac:dyDescent="0.25">
      <c r="N856" s="142">
        <v>298</v>
      </c>
      <c r="O856" s="134">
        <f t="shared" si="120"/>
        <v>-2.8079999999999998</v>
      </c>
      <c r="P856" s="189">
        <f t="shared" si="121"/>
        <v>7.739868871391698E-3</v>
      </c>
      <c r="Q856" s="189">
        <f t="shared" si="122"/>
        <v>2.4925113404049141E-3</v>
      </c>
      <c r="R856" s="134">
        <f t="shared" si="123"/>
        <v>7.739868871391698E-3</v>
      </c>
      <c r="S856" s="134" t="str">
        <f t="shared" si="124"/>
        <v/>
      </c>
      <c r="T856" s="134" t="str">
        <f t="shared" si="125"/>
        <v/>
      </c>
      <c r="U856" s="190"/>
      <c r="V856" s="191"/>
      <c r="W856" s="188"/>
      <c r="X856" s="188"/>
      <c r="Y856" s="174" t="str">
        <f t="shared" si="126"/>
        <v/>
      </c>
      <c r="Z856" s="174" t="str">
        <f t="shared" si="127"/>
        <v/>
      </c>
      <c r="AA856" s="137"/>
      <c r="AB856" s="185">
        <f t="shared" si="118"/>
        <v>1.9199999999999919</v>
      </c>
      <c r="AC856" s="139">
        <f t="shared" si="115"/>
        <v>0.96413508687461558</v>
      </c>
      <c r="AD856" s="138">
        <f t="shared" si="119"/>
        <v>3.3376616297065009E-4</v>
      </c>
      <c r="AE856" s="139" t="str">
        <f t="shared" si="116"/>
        <v/>
      </c>
      <c r="AF856" s="139" t="str">
        <f t="shared" si="117"/>
        <v/>
      </c>
      <c r="AG856" s="139"/>
    </row>
    <row r="857" spans="11:33" ht="20.100000000000001" customHeight="1" x14ac:dyDescent="0.25">
      <c r="K857" s="160"/>
      <c r="L857" s="160"/>
      <c r="N857" s="142">
        <v>299</v>
      </c>
      <c r="O857" s="134">
        <f t="shared" si="120"/>
        <v>-2.8040000000000003</v>
      </c>
      <c r="P857" s="189">
        <f t="shared" si="121"/>
        <v>7.8272305160173687E-3</v>
      </c>
      <c r="Q857" s="189">
        <f t="shared" si="122"/>
        <v>2.5236452538431571E-3</v>
      </c>
      <c r="R857" s="134">
        <f t="shared" si="123"/>
        <v>7.8272305160173687E-3</v>
      </c>
      <c r="S857" s="134" t="str">
        <f t="shared" si="124"/>
        <v/>
      </c>
      <c r="T857" s="134" t="str">
        <f t="shared" si="125"/>
        <v/>
      </c>
      <c r="U857" s="190"/>
      <c r="V857" s="191"/>
      <c r="W857" s="188"/>
      <c r="X857" s="188"/>
      <c r="Y857" s="174" t="str">
        <f t="shared" si="126"/>
        <v/>
      </c>
      <c r="Z857" s="174" t="str">
        <f t="shared" si="127"/>
        <v/>
      </c>
      <c r="AA857" s="137"/>
      <c r="AB857" s="185">
        <f t="shared" si="118"/>
        <v>1.9263999999999919</v>
      </c>
      <c r="AC857" s="139">
        <f t="shared" si="115"/>
        <v>0.96380132071164493</v>
      </c>
      <c r="AD857" s="138">
        <f t="shared" si="119"/>
        <v>3.3547461430827319E-4</v>
      </c>
      <c r="AE857" s="139" t="str">
        <f t="shared" si="116"/>
        <v/>
      </c>
      <c r="AF857" s="139" t="str">
        <f t="shared" si="117"/>
        <v/>
      </c>
      <c r="AG857" s="139"/>
    </row>
    <row r="858" spans="11:33" ht="20.100000000000001" customHeight="1" x14ac:dyDescent="0.25">
      <c r="K858" s="160"/>
      <c r="L858" s="160"/>
      <c r="N858" s="142">
        <v>300</v>
      </c>
      <c r="O858" s="134">
        <f t="shared" si="120"/>
        <v>-2.8</v>
      </c>
      <c r="P858" s="189">
        <f t="shared" si="121"/>
        <v>7.9154515829799686E-3</v>
      </c>
      <c r="Q858" s="189">
        <f t="shared" si="122"/>
        <v>2.5551303304279312E-3</v>
      </c>
      <c r="R858" s="134">
        <f t="shared" si="123"/>
        <v>7.9154515829799686E-3</v>
      </c>
      <c r="S858" s="134" t="str">
        <f t="shared" si="124"/>
        <v/>
      </c>
      <c r="T858" s="134" t="str">
        <f t="shared" si="125"/>
        <v/>
      </c>
      <c r="U858" s="190"/>
      <c r="V858" s="191"/>
      <c r="W858" s="188"/>
      <c r="X858" s="188"/>
      <c r="Y858" s="174" t="str">
        <f t="shared" si="126"/>
        <v/>
      </c>
      <c r="Z858" s="174" t="str">
        <f t="shared" si="127"/>
        <v/>
      </c>
      <c r="AA858" s="137"/>
      <c r="AB858" s="185">
        <f t="shared" si="118"/>
        <v>1.9327999999999919</v>
      </c>
      <c r="AC858" s="139">
        <f t="shared" si="115"/>
        <v>0.96346584609733665</v>
      </c>
      <c r="AD858" s="138">
        <f t="shared" si="119"/>
        <v>3.3718253733383552E-4</v>
      </c>
      <c r="AE858" s="139" t="str">
        <f t="shared" si="116"/>
        <v/>
      </c>
      <c r="AF858" s="139" t="str">
        <f t="shared" si="117"/>
        <v/>
      </c>
      <c r="AG858" s="139"/>
    </row>
    <row r="859" spans="11:33" ht="20.100000000000001" customHeight="1" x14ac:dyDescent="0.25">
      <c r="K859" s="160"/>
      <c r="L859" s="160"/>
      <c r="N859" s="142">
        <v>301</v>
      </c>
      <c r="O859" s="134">
        <f t="shared" si="120"/>
        <v>-2.7960000000000003</v>
      </c>
      <c r="P859" s="189">
        <f t="shared" si="121"/>
        <v>8.0045389199063163E-3</v>
      </c>
      <c r="Q859" s="189">
        <f t="shared" si="122"/>
        <v>2.5869700215320475E-3</v>
      </c>
      <c r="R859" s="134">
        <f t="shared" si="123"/>
        <v>8.0045389199063163E-3</v>
      </c>
      <c r="S859" s="134" t="str">
        <f t="shared" si="124"/>
        <v/>
      </c>
      <c r="T859" s="134" t="str">
        <f t="shared" si="125"/>
        <v/>
      </c>
      <c r="U859" s="190"/>
      <c r="V859" s="191"/>
      <c r="W859" s="188"/>
      <c r="X859" s="188"/>
      <c r="Y859" s="174" t="str">
        <f t="shared" si="126"/>
        <v/>
      </c>
      <c r="Z859" s="174" t="str">
        <f t="shared" si="127"/>
        <v/>
      </c>
      <c r="AA859" s="137"/>
      <c r="AB859" s="185">
        <f t="shared" si="118"/>
        <v>1.9391999999999918</v>
      </c>
      <c r="AC859" s="139">
        <f t="shared" si="115"/>
        <v>0.96312866356000282</v>
      </c>
      <c r="AD859" s="138">
        <f t="shared" si="119"/>
        <v>3.3888989669672576E-4</v>
      </c>
      <c r="AE859" s="139" t="str">
        <f t="shared" si="116"/>
        <v/>
      </c>
      <c r="AF859" s="139" t="str">
        <f t="shared" si="117"/>
        <v/>
      </c>
      <c r="AG859" s="139"/>
    </row>
    <row r="860" spans="11:33" ht="20.100000000000001" customHeight="1" x14ac:dyDescent="0.25">
      <c r="K860" s="160"/>
      <c r="L860" s="160"/>
      <c r="N860" s="142">
        <v>302</v>
      </c>
      <c r="O860" s="134">
        <f t="shared" si="120"/>
        <v>-2.7919999999999998</v>
      </c>
      <c r="P860" s="189">
        <f t="shared" si="121"/>
        <v>8.094499409733228E-3</v>
      </c>
      <c r="Q860" s="189">
        <f t="shared" si="122"/>
        <v>2.6191678059894813E-3</v>
      </c>
      <c r="R860" s="134">
        <f t="shared" si="123"/>
        <v>8.094499409733228E-3</v>
      </c>
      <c r="S860" s="134" t="str">
        <f t="shared" si="124"/>
        <v/>
      </c>
      <c r="T860" s="134" t="str">
        <f t="shared" si="125"/>
        <v/>
      </c>
      <c r="U860" s="190"/>
      <c r="V860" s="191"/>
      <c r="W860" s="188"/>
      <c r="X860" s="188"/>
      <c r="Y860" s="174" t="str">
        <f t="shared" si="126"/>
        <v/>
      </c>
      <c r="Z860" s="174" t="str">
        <f t="shared" si="127"/>
        <v/>
      </c>
      <c r="AA860" s="137"/>
      <c r="AB860" s="185">
        <f t="shared" si="118"/>
        <v>1.9455999999999918</v>
      </c>
      <c r="AC860" s="139">
        <f t="shared" si="115"/>
        <v>0.96278977366330609</v>
      </c>
      <c r="AD860" s="138">
        <f t="shared" si="119"/>
        <v>3.4059665723451538E-4</v>
      </c>
      <c r="AE860" s="139" t="str">
        <f t="shared" si="116"/>
        <v/>
      </c>
      <c r="AF860" s="139" t="str">
        <f t="shared" si="117"/>
        <v/>
      </c>
      <c r="AG860" s="139"/>
    </row>
    <row r="861" spans="11:33" ht="20.100000000000001" customHeight="1" x14ac:dyDescent="0.25">
      <c r="K861" s="160"/>
      <c r="L861" s="160"/>
      <c r="N861" s="142">
        <v>303</v>
      </c>
      <c r="O861" s="134">
        <f t="shared" si="120"/>
        <v>-2.7880000000000003</v>
      </c>
      <c r="P861" s="189">
        <f t="shared" si="121"/>
        <v>8.1853399706617643E-3</v>
      </c>
      <c r="Q861" s="189">
        <f t="shared" si="122"/>
        <v>2.6517271902364845E-3</v>
      </c>
      <c r="R861" s="134">
        <f t="shared" si="123"/>
        <v>8.1853399706617643E-3</v>
      </c>
      <c r="S861" s="134" t="str">
        <f t="shared" si="124"/>
        <v/>
      </c>
      <c r="T861" s="134" t="str">
        <f t="shared" si="125"/>
        <v/>
      </c>
      <c r="U861" s="190"/>
      <c r="V861" s="191"/>
      <c r="W861" s="188"/>
      <c r="X861" s="188"/>
      <c r="Y861" s="174" t="str">
        <f t="shared" si="126"/>
        <v/>
      </c>
      <c r="Z861" s="174" t="str">
        <f t="shared" si="127"/>
        <v/>
      </c>
      <c r="AA861" s="137"/>
      <c r="AB861" s="185">
        <f t="shared" si="118"/>
        <v>1.9519999999999917</v>
      </c>
      <c r="AC861" s="139">
        <f t="shared" si="115"/>
        <v>0.96244917700607158</v>
      </c>
      <c r="AD861" s="138">
        <f t="shared" si="119"/>
        <v>3.4230278397384684E-4</v>
      </c>
      <c r="AE861" s="139" t="str">
        <f t="shared" si="116"/>
        <v/>
      </c>
      <c r="AF861" s="139" t="str">
        <f t="shared" si="117"/>
        <v/>
      </c>
      <c r="AG861" s="139"/>
    </row>
    <row r="862" spans="11:33" ht="20.100000000000001" customHeight="1" x14ac:dyDescent="0.25">
      <c r="K862" s="160"/>
      <c r="L862" s="160"/>
      <c r="N862" s="142">
        <v>304</v>
      </c>
      <c r="O862" s="134">
        <f t="shared" si="120"/>
        <v>-2.7839999999999998</v>
      </c>
      <c r="P862" s="189">
        <f t="shared" si="121"/>
        <v>8.2770675561084951E-3</v>
      </c>
      <c r="Q862" s="189">
        <f t="shared" si="122"/>
        <v>2.6846517084525724E-3</v>
      </c>
      <c r="R862" s="134">
        <f t="shared" si="123"/>
        <v>8.2770675561084951E-3</v>
      </c>
      <c r="S862" s="134" t="str">
        <f t="shared" si="124"/>
        <v/>
      </c>
      <c r="T862" s="134" t="str">
        <f t="shared" si="125"/>
        <v/>
      </c>
      <c r="U862" s="190"/>
      <c r="V862" s="191"/>
      <c r="W862" s="188"/>
      <c r="X862" s="188"/>
      <c r="Y862" s="174" t="str">
        <f t="shared" si="126"/>
        <v/>
      </c>
      <c r="Z862" s="174" t="str">
        <f t="shared" si="127"/>
        <v/>
      </c>
      <c r="AA862" s="137"/>
      <c r="AB862" s="185">
        <f t="shared" si="118"/>
        <v>1.9583999999999917</v>
      </c>
      <c r="AC862" s="139">
        <f t="shared" si="115"/>
        <v>0.96210687422209773</v>
      </c>
      <c r="AD862" s="138">
        <f t="shared" si="119"/>
        <v>3.4400824213043357E-4</v>
      </c>
      <c r="AE862" s="139" t="str">
        <f t="shared" si="116"/>
        <v/>
      </c>
      <c r="AF862" s="139" t="str">
        <f t="shared" si="117"/>
        <v/>
      </c>
      <c r="AG862" s="139"/>
    </row>
    <row r="863" spans="11:33" ht="20.100000000000001" customHeight="1" x14ac:dyDescent="0.25">
      <c r="K863" s="160"/>
      <c r="L863" s="160"/>
      <c r="N863" s="142">
        <v>305</v>
      </c>
      <c r="O863" s="134">
        <f t="shared" si="120"/>
        <v>-2.7800000000000002</v>
      </c>
      <c r="P863" s="189">
        <f t="shared" si="121"/>
        <v>8.3696891546530226E-3</v>
      </c>
      <c r="Q863" s="189">
        <f t="shared" si="122"/>
        <v>2.7179449227012539E-3</v>
      </c>
      <c r="R863" s="134">
        <f t="shared" si="123"/>
        <v>8.3696891546530226E-3</v>
      </c>
      <c r="S863" s="134" t="str">
        <f t="shared" si="124"/>
        <v/>
      </c>
      <c r="T863" s="134" t="str">
        <f t="shared" si="125"/>
        <v/>
      </c>
      <c r="U863" s="190"/>
      <c r="V863" s="191"/>
      <c r="W863" s="188"/>
      <c r="X863" s="188"/>
      <c r="Y863" s="174" t="str">
        <f t="shared" si="126"/>
        <v/>
      </c>
      <c r="Z863" s="174" t="str">
        <f t="shared" si="127"/>
        <v/>
      </c>
      <c r="AA863" s="137"/>
      <c r="AB863" s="185">
        <f t="shared" si="118"/>
        <v>1.9647999999999917</v>
      </c>
      <c r="AC863" s="139">
        <f t="shared" si="115"/>
        <v>0.9617628659799673</v>
      </c>
      <c r="AD863" s="138">
        <f t="shared" si="119"/>
        <v>3.4571299710872694E-4</v>
      </c>
      <c r="AE863" s="139" t="str">
        <f t="shared" si="116"/>
        <v/>
      </c>
      <c r="AF863" s="139" t="str">
        <f t="shared" si="117"/>
        <v/>
      </c>
      <c r="AG863" s="139"/>
    </row>
    <row r="864" spans="11:33" ht="20.100000000000001" customHeight="1" x14ac:dyDescent="0.25">
      <c r="K864" s="160"/>
      <c r="L864" s="160"/>
      <c r="N864" s="142">
        <v>306</v>
      </c>
      <c r="O864" s="134">
        <f t="shared" si="120"/>
        <v>-2.7759999999999998</v>
      </c>
      <c r="P864" s="189">
        <f t="shared" si="121"/>
        <v>8.4632117899824232E-3</v>
      </c>
      <c r="Q864" s="189">
        <f t="shared" si="122"/>
        <v>2.7516104230706205E-3</v>
      </c>
      <c r="R864" s="134">
        <f t="shared" si="123"/>
        <v>8.4632117899824232E-3</v>
      </c>
      <c r="S864" s="134" t="str">
        <f t="shared" si="124"/>
        <v/>
      </c>
      <c r="T864" s="134" t="str">
        <f t="shared" si="125"/>
        <v/>
      </c>
      <c r="U864" s="190"/>
      <c r="V864" s="191"/>
      <c r="W864" s="188"/>
      <c r="X864" s="188"/>
      <c r="Y864" s="174" t="str">
        <f t="shared" si="126"/>
        <v/>
      </c>
      <c r="Z864" s="174" t="str">
        <f t="shared" si="127"/>
        <v/>
      </c>
      <c r="AA864" s="137"/>
      <c r="AB864" s="185">
        <f t="shared" si="118"/>
        <v>1.9711999999999916</v>
      </c>
      <c r="AC864" s="139">
        <f t="shared" si="115"/>
        <v>0.96141715298285857</v>
      </c>
      <c r="AD864" s="138">
        <f t="shared" si="119"/>
        <v>3.4741701450147211E-4</v>
      </c>
      <c r="AE864" s="139" t="str">
        <f t="shared" si="116"/>
        <v/>
      </c>
      <c r="AF864" s="139" t="str">
        <f t="shared" si="117"/>
        <v/>
      </c>
      <c r="AG864" s="139"/>
    </row>
    <row r="865" spans="11:33" ht="20.100000000000001" customHeight="1" x14ac:dyDescent="0.25">
      <c r="K865" s="160"/>
      <c r="L865" s="160"/>
      <c r="N865" s="142">
        <v>307</v>
      </c>
      <c r="O865" s="134">
        <f t="shared" si="120"/>
        <v>-2.7720000000000002</v>
      </c>
      <c r="P865" s="189">
        <f t="shared" si="121"/>
        <v>8.5576425208319339E-3</v>
      </c>
      <c r="Q865" s="189">
        <f t="shared" si="122"/>
        <v>2.785651827813586E-3</v>
      </c>
      <c r="R865" s="134">
        <f t="shared" si="123"/>
        <v>8.5576425208319339E-3</v>
      </c>
      <c r="S865" s="134" t="str">
        <f t="shared" si="124"/>
        <v/>
      </c>
      <c r="T865" s="134" t="str">
        <f t="shared" si="125"/>
        <v/>
      </c>
      <c r="U865" s="190"/>
      <c r="V865" s="191"/>
      <c r="W865" s="188"/>
      <c r="X865" s="188"/>
      <c r="Y865" s="174" t="str">
        <f t="shared" si="126"/>
        <v/>
      </c>
      <c r="Z865" s="174" t="str">
        <f t="shared" si="127"/>
        <v/>
      </c>
      <c r="AA865" s="137"/>
      <c r="AB865" s="185">
        <f t="shared" si="118"/>
        <v>1.9775999999999916</v>
      </c>
      <c r="AC865" s="139">
        <f t="shared" si="115"/>
        <v>0.9610697359683571</v>
      </c>
      <c r="AD865" s="138">
        <f t="shared" si="119"/>
        <v>3.4912026009092934E-4</v>
      </c>
      <c r="AE865" s="139" t="str">
        <f t="shared" si="116"/>
        <v/>
      </c>
      <c r="AF865" s="139" t="str">
        <f t="shared" si="117"/>
        <v/>
      </c>
      <c r="AG865" s="139"/>
    </row>
    <row r="866" spans="11:33" ht="20.100000000000001" customHeight="1" x14ac:dyDescent="0.25">
      <c r="K866" s="160"/>
      <c r="L866" s="160"/>
      <c r="N866" s="142">
        <v>308</v>
      </c>
      <c r="O866" s="134">
        <f t="shared" si="120"/>
        <v>-2.7679999999999998</v>
      </c>
      <c r="P866" s="189">
        <f t="shared" si="121"/>
        <v>8.6529884409224447E-3</v>
      </c>
      <c r="Q866" s="189">
        <f t="shared" si="122"/>
        <v>2.8200727834880434E-3</v>
      </c>
      <c r="R866" s="134">
        <f t="shared" si="123"/>
        <v>8.6529884409224447E-3</v>
      </c>
      <c r="S866" s="134" t="str">
        <f t="shared" si="124"/>
        <v/>
      </c>
      <c r="T866" s="134" t="str">
        <f t="shared" si="125"/>
        <v/>
      </c>
      <c r="U866" s="190"/>
      <c r="V866" s="191"/>
      <c r="W866" s="188"/>
      <c r="X866" s="188"/>
      <c r="Y866" s="174" t="str">
        <f t="shared" si="126"/>
        <v/>
      </c>
      <c r="Z866" s="174" t="str">
        <f t="shared" si="127"/>
        <v/>
      </c>
      <c r="AA866" s="137"/>
      <c r="AB866" s="185">
        <f t="shared" si="118"/>
        <v>1.9839999999999915</v>
      </c>
      <c r="AC866" s="139">
        <f t="shared" si="115"/>
        <v>0.96072061570826617</v>
      </c>
      <c r="AD866" s="138">
        <f t="shared" si="119"/>
        <v>3.5082269984698655E-4</v>
      </c>
      <c r="AE866" s="139" t="str">
        <f t="shared" si="116"/>
        <v/>
      </c>
      <c r="AF866" s="139" t="str">
        <f t="shared" si="117"/>
        <v/>
      </c>
      <c r="AG866" s="139"/>
    </row>
    <row r="867" spans="11:33" ht="20.100000000000001" customHeight="1" x14ac:dyDescent="0.25">
      <c r="K867" s="160"/>
      <c r="L867" s="160"/>
      <c r="N867" s="142">
        <v>309</v>
      </c>
      <c r="O867" s="134">
        <f t="shared" si="120"/>
        <v>-2.7640000000000002</v>
      </c>
      <c r="P867" s="189">
        <f t="shared" si="121"/>
        <v>8.7492566788941965E-3</v>
      </c>
      <c r="Q867" s="189">
        <f t="shared" si="122"/>
        <v>2.8548769650965917E-3</v>
      </c>
      <c r="R867" s="134">
        <f t="shared" si="123"/>
        <v>8.7492566788941965E-3</v>
      </c>
      <c r="S867" s="134" t="str">
        <f t="shared" si="124"/>
        <v/>
      </c>
      <c r="T867" s="134" t="str">
        <f t="shared" si="125"/>
        <v/>
      </c>
      <c r="U867" s="190"/>
      <c r="V867" s="191"/>
      <c r="W867" s="188"/>
      <c r="X867" s="188"/>
      <c r="Y867" s="174" t="str">
        <f t="shared" si="126"/>
        <v/>
      </c>
      <c r="Z867" s="174" t="str">
        <f t="shared" si="127"/>
        <v/>
      </c>
      <c r="AA867" s="137"/>
      <c r="AB867" s="185">
        <f t="shared" si="118"/>
        <v>1.9903999999999915</v>
      </c>
      <c r="AC867" s="139">
        <f t="shared" si="115"/>
        <v>0.96036979300841918</v>
      </c>
      <c r="AD867" s="138">
        <f t="shared" si="119"/>
        <v>3.5252429992804757E-4</v>
      </c>
      <c r="AE867" s="139" t="str">
        <f t="shared" si="116"/>
        <v/>
      </c>
      <c r="AF867" s="139" t="str">
        <f t="shared" si="117"/>
        <v/>
      </c>
      <c r="AG867" s="139"/>
    </row>
    <row r="868" spans="11:33" ht="20.100000000000001" customHeight="1" x14ac:dyDescent="0.25">
      <c r="K868" s="160"/>
      <c r="L868" s="160"/>
      <c r="N868" s="142">
        <v>310</v>
      </c>
      <c r="O868" s="134">
        <f t="shared" si="120"/>
        <v>-2.76</v>
      </c>
      <c r="P868" s="189">
        <f t="shared" si="121"/>
        <v>8.8464543982372315E-3</v>
      </c>
      <c r="Q868" s="189">
        <f t="shared" si="122"/>
        <v>2.890068076226146E-3</v>
      </c>
      <c r="R868" s="134">
        <f t="shared" si="123"/>
        <v>8.8464543982372315E-3</v>
      </c>
      <c r="S868" s="134" t="str">
        <f t="shared" si="124"/>
        <v/>
      </c>
      <c r="T868" s="134" t="str">
        <f t="shared" si="125"/>
        <v/>
      </c>
      <c r="U868" s="190"/>
      <c r="V868" s="191"/>
      <c r="W868" s="188"/>
      <c r="X868" s="188"/>
      <c r="Y868" s="174" t="str">
        <f t="shared" si="126"/>
        <v/>
      </c>
      <c r="Z868" s="174" t="str">
        <f t="shared" si="127"/>
        <v/>
      </c>
      <c r="AA868" s="137"/>
      <c r="AB868" s="185">
        <f t="shared" si="118"/>
        <v>1.9967999999999915</v>
      </c>
      <c r="AC868" s="139">
        <f t="shared" si="115"/>
        <v>0.96001726870849113</v>
      </c>
      <c r="AD868" s="138">
        <f t="shared" si="119"/>
        <v>3.542250266816982E-4</v>
      </c>
      <c r="AE868" s="139" t="str">
        <f t="shared" si="116"/>
        <v/>
      </c>
      <c r="AF868" s="139" t="str">
        <f t="shared" si="117"/>
        <v/>
      </c>
      <c r="AG868" s="139"/>
    </row>
    <row r="869" spans="11:33" ht="20.100000000000001" customHeight="1" x14ac:dyDescent="0.25">
      <c r="K869" s="160"/>
      <c r="L869" s="160"/>
      <c r="N869" s="142">
        <v>311</v>
      </c>
      <c r="O869" s="134">
        <f t="shared" si="120"/>
        <v>-2.7560000000000002</v>
      </c>
      <c r="P869" s="189">
        <f t="shared" si="121"/>
        <v>8.94458879721792E-3</v>
      </c>
      <c r="Q869" s="189">
        <f t="shared" si="122"/>
        <v>2.9256498491871301E-3</v>
      </c>
      <c r="R869" s="134">
        <f t="shared" si="123"/>
        <v>8.94458879721792E-3</v>
      </c>
      <c r="S869" s="134" t="str">
        <f t="shared" si="124"/>
        <v/>
      </c>
      <c r="T869" s="134" t="str">
        <f t="shared" si="125"/>
        <v/>
      </c>
      <c r="U869" s="190"/>
      <c r="V869" s="191"/>
      <c r="W869" s="188"/>
      <c r="X869" s="188"/>
      <c r="Y869" s="174" t="str">
        <f t="shared" si="126"/>
        <v/>
      </c>
      <c r="Z869" s="174" t="str">
        <f t="shared" si="127"/>
        <v/>
      </c>
      <c r="AA869" s="137"/>
      <c r="AB869" s="185">
        <f t="shared" si="118"/>
        <v>2.0031999999999917</v>
      </c>
      <c r="AC869" s="139">
        <f t="shared" si="115"/>
        <v>0.95966304368180944</v>
      </c>
      <c r="AD869" s="138">
        <f t="shared" si="119"/>
        <v>3.559248466424858E-4</v>
      </c>
      <c r="AE869" s="139" t="str">
        <f t="shared" si="116"/>
        <v/>
      </c>
      <c r="AF869" s="139" t="str">
        <f t="shared" si="117"/>
        <v/>
      </c>
      <c r="AG869" s="139"/>
    </row>
    <row r="870" spans="11:33" ht="20.100000000000001" customHeight="1" x14ac:dyDescent="0.25">
      <c r="K870" s="160"/>
      <c r="L870" s="160"/>
      <c r="N870" s="142">
        <v>312</v>
      </c>
      <c r="O870" s="134">
        <f t="shared" si="120"/>
        <v>-2.7519999999999998</v>
      </c>
      <c r="P870" s="189">
        <f t="shared" si="121"/>
        <v>9.0436671088022641E-3</v>
      </c>
      <c r="Q870" s="189">
        <f t="shared" si="122"/>
        <v>2.9616260451524891E-3</v>
      </c>
      <c r="R870" s="134">
        <f t="shared" si="123"/>
        <v>9.0436671088022641E-3</v>
      </c>
      <c r="S870" s="134" t="str">
        <f t="shared" si="124"/>
        <v/>
      </c>
      <c r="T870" s="134" t="str">
        <f t="shared" si="125"/>
        <v/>
      </c>
      <c r="U870" s="190"/>
      <c r="V870" s="191"/>
      <c r="W870" s="188"/>
      <c r="X870" s="188"/>
      <c r="Y870" s="174" t="str">
        <f t="shared" si="126"/>
        <v/>
      </c>
      <c r="Z870" s="174" t="str">
        <f t="shared" si="127"/>
        <v/>
      </c>
      <c r="AA870" s="137"/>
      <c r="AB870" s="185">
        <f t="shared" si="118"/>
        <v>2.0095999999999918</v>
      </c>
      <c r="AC870" s="139">
        <f t="shared" si="115"/>
        <v>0.95930711883516695</v>
      </c>
      <c r="AD870" s="138">
        <f t="shared" si="119"/>
        <v>3.5762372653391772E-4</v>
      </c>
      <c r="AE870" s="139" t="str">
        <f t="shared" si="116"/>
        <v/>
      </c>
      <c r="AF870" s="139" t="str">
        <f t="shared" si="117"/>
        <v/>
      </c>
      <c r="AG870" s="139"/>
    </row>
    <row r="871" spans="11:33" ht="20.100000000000001" customHeight="1" x14ac:dyDescent="0.25">
      <c r="K871" s="160"/>
      <c r="L871" s="160"/>
      <c r="N871" s="142">
        <v>313</v>
      </c>
      <c r="O871" s="134">
        <f t="shared" si="120"/>
        <v>-2.7480000000000002</v>
      </c>
      <c r="P871" s="189">
        <f t="shared" si="121"/>
        <v>9.1436966005751536E-3</v>
      </c>
      <c r="Q871" s="189">
        <f t="shared" si="122"/>
        <v>2.9980004542962645E-3</v>
      </c>
      <c r="R871" s="134">
        <f t="shared" si="123"/>
        <v>9.1436966005751536E-3</v>
      </c>
      <c r="S871" s="134" t="str">
        <f t="shared" si="124"/>
        <v/>
      </c>
      <c r="T871" s="134" t="str">
        <f t="shared" si="125"/>
        <v/>
      </c>
      <c r="U871" s="190"/>
      <c r="V871" s="191"/>
      <c r="W871" s="188"/>
      <c r="X871" s="188"/>
      <c r="Y871" s="174" t="str">
        <f t="shared" si="126"/>
        <v/>
      </c>
      <c r="Z871" s="174" t="str">
        <f t="shared" si="127"/>
        <v/>
      </c>
      <c r="AA871" s="137"/>
      <c r="AB871" s="185">
        <f t="shared" si="118"/>
        <v>2.015999999999992</v>
      </c>
      <c r="AC871" s="139">
        <f t="shared" si="115"/>
        <v>0.95894949510863303</v>
      </c>
      <c r="AD871" s="138">
        <f t="shared" si="119"/>
        <v>3.5932163326668487E-4</v>
      </c>
      <c r="AE871" s="139" t="str">
        <f t="shared" si="116"/>
        <v/>
      </c>
      <c r="AF871" s="139" t="str">
        <f t="shared" si="117"/>
        <v/>
      </c>
      <c r="AG871" s="139"/>
    </row>
    <row r="872" spans="11:33" ht="20.100000000000001" customHeight="1" x14ac:dyDescent="0.25">
      <c r="K872" s="160"/>
      <c r="L872" s="160"/>
      <c r="N872" s="142">
        <v>314</v>
      </c>
      <c r="O872" s="134">
        <f t="shared" si="120"/>
        <v>-2.7439999999999998</v>
      </c>
      <c r="P872" s="189">
        <f t="shared" si="121"/>
        <v>9.2446845746563342E-3</v>
      </c>
      <c r="Q872" s="189">
        <f t="shared" si="122"/>
        <v>3.03477689593197E-3</v>
      </c>
      <c r="R872" s="134">
        <f t="shared" si="123"/>
        <v>9.2446845746563342E-3</v>
      </c>
      <c r="S872" s="134" t="str">
        <f t="shared" si="124"/>
        <v/>
      </c>
      <c r="T872" s="134" t="str">
        <f t="shared" si="125"/>
        <v/>
      </c>
      <c r="U872" s="190"/>
      <c r="V872" s="191"/>
      <c r="W872" s="188"/>
      <c r="X872" s="188"/>
      <c r="Y872" s="174" t="str">
        <f t="shared" si="126"/>
        <v/>
      </c>
      <c r="Z872" s="174" t="str">
        <f t="shared" si="127"/>
        <v/>
      </c>
      <c r="AA872" s="137"/>
      <c r="AB872" s="185">
        <f t="shared" si="118"/>
        <v>2.0223999999999922</v>
      </c>
      <c r="AC872" s="139">
        <f t="shared" si="115"/>
        <v>0.95859017347536635</v>
      </c>
      <c r="AD872" s="138">
        <f t="shared" si="119"/>
        <v>3.6101853393977201E-4</v>
      </c>
      <c r="AE872" s="139" t="str">
        <f t="shared" si="116"/>
        <v/>
      </c>
      <c r="AF872" s="139" t="str">
        <f t="shared" si="117"/>
        <v/>
      </c>
      <c r="AG872" s="139"/>
    </row>
    <row r="873" spans="11:33" ht="20.100000000000001" customHeight="1" x14ac:dyDescent="0.25">
      <c r="K873" s="160"/>
      <c r="L873" s="160"/>
      <c r="N873" s="142">
        <v>315</v>
      </c>
      <c r="O873" s="134">
        <f t="shared" si="120"/>
        <v>-2.74</v>
      </c>
      <c r="P873" s="189">
        <f t="shared" si="121"/>
        <v>9.3466383676122835E-3</v>
      </c>
      <c r="Q873" s="189">
        <f t="shared" si="122"/>
        <v>3.071959218650487E-3</v>
      </c>
      <c r="R873" s="134">
        <f t="shared" si="123"/>
        <v>9.3466383676122835E-3</v>
      </c>
      <c r="S873" s="134" t="str">
        <f t="shared" si="124"/>
        <v/>
      </c>
      <c r="T873" s="134" t="str">
        <f t="shared" si="125"/>
        <v/>
      </c>
      <c r="U873" s="190"/>
      <c r="V873" s="191"/>
      <c r="W873" s="188"/>
      <c r="X873" s="188"/>
      <c r="Y873" s="174" t="str">
        <f t="shared" si="126"/>
        <v/>
      </c>
      <c r="Z873" s="174" t="str">
        <f t="shared" si="127"/>
        <v/>
      </c>
      <c r="AA873" s="137"/>
      <c r="AB873" s="185">
        <f t="shared" si="118"/>
        <v>2.0287999999999924</v>
      </c>
      <c r="AC873" s="139">
        <f t="shared" si="115"/>
        <v>0.95822915494142658</v>
      </c>
      <c r="AD873" s="138">
        <f t="shared" si="119"/>
        <v>3.6271439583979159E-4</v>
      </c>
      <c r="AE873" s="139" t="str">
        <f t="shared" si="116"/>
        <v/>
      </c>
      <c r="AF873" s="139" t="str">
        <f t="shared" si="117"/>
        <v/>
      </c>
      <c r="AG873" s="139"/>
    </row>
    <row r="874" spans="11:33" ht="20.100000000000001" customHeight="1" x14ac:dyDescent="0.25">
      <c r="K874" s="160"/>
      <c r="L874" s="160"/>
      <c r="N874" s="142">
        <v>316</v>
      </c>
      <c r="O874" s="134">
        <f t="shared" si="120"/>
        <v>-2.7359999999999998</v>
      </c>
      <c r="P874" s="189">
        <f t="shared" si="121"/>
        <v>9.4495653503647269E-3</v>
      </c>
      <c r="Q874" s="189">
        <f t="shared" si="122"/>
        <v>3.1095513004577406E-3</v>
      </c>
      <c r="R874" s="134">
        <f t="shared" si="123"/>
        <v>9.4495653503647269E-3</v>
      </c>
      <c r="S874" s="134" t="str">
        <f t="shared" si="124"/>
        <v/>
      </c>
      <c r="T874" s="134" t="str">
        <f t="shared" si="125"/>
        <v/>
      </c>
      <c r="U874" s="190"/>
      <c r="V874" s="191"/>
      <c r="W874" s="188"/>
      <c r="X874" s="188"/>
      <c r="Y874" s="174" t="str">
        <f t="shared" si="126"/>
        <v/>
      </c>
      <c r="Z874" s="174" t="str">
        <f t="shared" si="127"/>
        <v/>
      </c>
      <c r="AA874" s="137"/>
      <c r="AB874" s="185">
        <f t="shared" si="118"/>
        <v>2.0351999999999926</v>
      </c>
      <c r="AC874" s="139">
        <f t="shared" si="115"/>
        <v>0.95786644054558678</v>
      </c>
      <c r="AD874" s="138">
        <f t="shared" si="119"/>
        <v>3.6440918643987352E-4</v>
      </c>
      <c r="AE874" s="139" t="str">
        <f t="shared" si="116"/>
        <v/>
      </c>
      <c r="AF874" s="139" t="str">
        <f t="shared" si="117"/>
        <v/>
      </c>
      <c r="AG874" s="139"/>
    </row>
    <row r="875" spans="11:33" ht="20.100000000000001" customHeight="1" x14ac:dyDescent="0.25">
      <c r="K875" s="160"/>
      <c r="L875" s="160"/>
      <c r="N875" s="142">
        <v>317</v>
      </c>
      <c r="O875" s="134">
        <f t="shared" si="120"/>
        <v>-2.7320000000000002</v>
      </c>
      <c r="P875" s="189">
        <f t="shared" si="121"/>
        <v>9.5534729280950109E-3</v>
      </c>
      <c r="Q875" s="189">
        <f t="shared" si="122"/>
        <v>3.1475570489118564E-3</v>
      </c>
      <c r="R875" s="134">
        <f t="shared" si="123"/>
        <v>9.5534729280950109E-3</v>
      </c>
      <c r="S875" s="134" t="str">
        <f t="shared" si="124"/>
        <v/>
      </c>
      <c r="T875" s="134" t="str">
        <f t="shared" si="125"/>
        <v/>
      </c>
      <c r="U875" s="190"/>
      <c r="V875" s="191"/>
      <c r="W875" s="188"/>
      <c r="X875" s="188"/>
      <c r="Y875" s="174" t="str">
        <f t="shared" si="126"/>
        <v/>
      </c>
      <c r="Z875" s="174" t="str">
        <f t="shared" si="127"/>
        <v/>
      </c>
      <c r="AA875" s="137"/>
      <c r="AB875" s="185">
        <f t="shared" si="118"/>
        <v>2.0415999999999928</v>
      </c>
      <c r="AC875" s="139">
        <f t="shared" si="115"/>
        <v>0.95750203135914691</v>
      </c>
      <c r="AD875" s="138">
        <f t="shared" si="119"/>
        <v>3.6610287340166359E-4</v>
      </c>
      <c r="AE875" s="139" t="str">
        <f t="shared" si="116"/>
        <v/>
      </c>
      <c r="AF875" s="139" t="str">
        <f t="shared" si="117"/>
        <v/>
      </c>
      <c r="AG875" s="139"/>
    </row>
    <row r="876" spans="11:33" ht="20.100000000000001" customHeight="1" x14ac:dyDescent="0.25">
      <c r="K876" s="160"/>
      <c r="L876" s="160"/>
      <c r="N876" s="142">
        <v>318</v>
      </c>
      <c r="O876" s="134">
        <f t="shared" si="120"/>
        <v>-2.7279999999999998</v>
      </c>
      <c r="P876" s="189">
        <f t="shared" si="121"/>
        <v>9.6583685401450091E-3</v>
      </c>
      <c r="Q876" s="189">
        <f t="shared" si="122"/>
        <v>3.1859804012600796E-3</v>
      </c>
      <c r="R876" s="134">
        <f t="shared" si="123"/>
        <v>9.6583685401450091E-3</v>
      </c>
      <c r="S876" s="134" t="str">
        <f t="shared" si="124"/>
        <v/>
      </c>
      <c r="T876" s="134" t="str">
        <f t="shared" si="125"/>
        <v/>
      </c>
      <c r="U876" s="190"/>
      <c r="V876" s="191"/>
      <c r="W876" s="188"/>
      <c r="X876" s="188"/>
      <c r="Y876" s="174" t="str">
        <f t="shared" si="126"/>
        <v/>
      </c>
      <c r="Z876" s="174" t="str">
        <f t="shared" si="127"/>
        <v/>
      </c>
      <c r="AA876" s="137"/>
      <c r="AB876" s="185">
        <f t="shared" si="118"/>
        <v>2.0479999999999929</v>
      </c>
      <c r="AC876" s="139">
        <f t="shared" ref="AC876:AC939" si="128">_xlfn.CHISQ.DIST.RT(AB876,$AB$553)</f>
        <v>0.95713592848574525</v>
      </c>
      <c r="AD876" s="138">
        <f t="shared" si="119"/>
        <v>3.6779542457321401E-4</v>
      </c>
      <c r="AE876" s="139" t="str">
        <f t="shared" ref="AE876:AE939" si="129">IF(AC876&lt;($AA$556),AD876,"")</f>
        <v/>
      </c>
      <c r="AF876" s="139" t="str">
        <f t="shared" ref="AF876:AF939" si="130">IF(AC876&lt;$AA$563,AD876,"")</f>
        <v/>
      </c>
      <c r="AG876" s="139"/>
    </row>
    <row r="877" spans="11:33" ht="20.100000000000001" customHeight="1" x14ac:dyDescent="0.25">
      <c r="K877" s="160"/>
      <c r="L877" s="160"/>
      <c r="N877" s="142">
        <v>319</v>
      </c>
      <c r="O877" s="134">
        <f t="shared" si="120"/>
        <v>-2.7240000000000002</v>
      </c>
      <c r="P877" s="189">
        <f t="shared" si="121"/>
        <v>9.7642596599138518E-3</v>
      </c>
      <c r="Q877" s="189">
        <f t="shared" si="122"/>
        <v>3.2248253245751352E-3</v>
      </c>
      <c r="R877" s="134">
        <f t="shared" si="123"/>
        <v>9.7642596599138518E-3</v>
      </c>
      <c r="S877" s="134" t="str">
        <f t="shared" si="124"/>
        <v/>
      </c>
      <c r="T877" s="134" t="str">
        <f t="shared" si="125"/>
        <v/>
      </c>
      <c r="U877" s="190"/>
      <c r="V877" s="191"/>
      <c r="W877" s="188"/>
      <c r="X877" s="188"/>
      <c r="Y877" s="174" t="str">
        <f t="shared" si="126"/>
        <v/>
      </c>
      <c r="Z877" s="174" t="str">
        <f t="shared" si="127"/>
        <v/>
      </c>
      <c r="AA877" s="137"/>
      <c r="AB877" s="185">
        <f t="shared" ref="AB877:AB940" si="131">AB876+$AF$553</f>
        <v>2.0543999999999931</v>
      </c>
      <c r="AC877" s="139">
        <f t="shared" si="128"/>
        <v>0.95676813306117203</v>
      </c>
      <c r="AD877" s="138">
        <f t="shared" ref="AD877:AD940" si="132">AC877-AC878</f>
        <v>3.6948680798920552E-4</v>
      </c>
      <c r="AE877" s="139" t="str">
        <f t="shared" si="129"/>
        <v/>
      </c>
      <c r="AF877" s="139" t="str">
        <f t="shared" si="130"/>
        <v/>
      </c>
      <c r="AG877" s="139"/>
    </row>
    <row r="878" spans="11:33" ht="20.100000000000001" customHeight="1" x14ac:dyDescent="0.25">
      <c r="K878" s="160"/>
      <c r="L878" s="160"/>
      <c r="N878" s="142">
        <v>320</v>
      </c>
      <c r="O878" s="134">
        <f t="shared" ref="O878:O941" si="133">O$552+(N878*O$555)</f>
        <v>-2.7199999999999998</v>
      </c>
      <c r="P878" s="189">
        <f t="shared" ref="P878:P941" si="134">_xlfn.NORM.DIST(O878,O$549,O$550,0)</f>
        <v>9.8711537947511439E-3</v>
      </c>
      <c r="Q878" s="189">
        <f t="shared" ref="Q878:Q941" si="135">_xlfn.NORM.DIST(O878,O$549,O$550,1)</f>
        <v>3.2640958158913144E-3</v>
      </c>
      <c r="R878" s="134">
        <f t="shared" ref="R878:R941" si="136">IF(OR(Q878&lt;$S$554,Q878&gt;$S$555),P878,"")</f>
        <v>9.8711537947511439E-3</v>
      </c>
      <c r="S878" s="134" t="str">
        <f t="shared" ref="S878:S941" si="137">IF(AND(Q878&gt;$S$554,Q878&lt;$S$555),P878,"")</f>
        <v/>
      </c>
      <c r="T878" s="134" t="str">
        <f t="shared" ref="T878:T941" si="138">IF(P878=MAX(P$558:P$2558),P878,"")</f>
        <v/>
      </c>
      <c r="U878" s="190"/>
      <c r="V878" s="191"/>
      <c r="W878" s="188"/>
      <c r="X878" s="188"/>
      <c r="Y878" s="174" t="str">
        <f t="shared" si="126"/>
        <v/>
      </c>
      <c r="Z878" s="174" t="str">
        <f t="shared" si="127"/>
        <v/>
      </c>
      <c r="AA878" s="137"/>
      <c r="AB878" s="185">
        <f t="shared" si="131"/>
        <v>2.0607999999999933</v>
      </c>
      <c r="AC878" s="139">
        <f t="shared" si="128"/>
        <v>0.95639864625318283</v>
      </c>
      <c r="AD878" s="138">
        <f t="shared" si="132"/>
        <v>3.7117699187150244E-4</v>
      </c>
      <c r="AE878" s="139" t="str">
        <f t="shared" si="129"/>
        <v/>
      </c>
      <c r="AF878" s="139" t="str">
        <f t="shared" si="130"/>
        <v/>
      </c>
      <c r="AG878" s="139"/>
    </row>
    <row r="879" spans="11:33" ht="20.100000000000001" customHeight="1" x14ac:dyDescent="0.25">
      <c r="K879" s="160"/>
      <c r="L879" s="160"/>
      <c r="N879" s="142">
        <v>321</v>
      </c>
      <c r="O879" s="134">
        <f t="shared" si="133"/>
        <v>-2.7160000000000002</v>
      </c>
      <c r="P879" s="189">
        <f t="shared" si="134"/>
        <v>9.9790584858458903E-3</v>
      </c>
      <c r="Q879" s="189">
        <f t="shared" si="135"/>
        <v>3.3037959023399892E-3</v>
      </c>
      <c r="R879" s="134">
        <f t="shared" si="136"/>
        <v>9.9790584858458903E-3</v>
      </c>
      <c r="S879" s="134" t="str">
        <f t="shared" si="137"/>
        <v/>
      </c>
      <c r="T879" s="134" t="str">
        <f t="shared" si="138"/>
        <v/>
      </c>
      <c r="U879" s="190"/>
      <c r="V879" s="191"/>
      <c r="W879" s="188"/>
      <c r="X879" s="188"/>
      <c r="Y879" s="174" t="str">
        <f t="shared" si="126"/>
        <v/>
      </c>
      <c r="Z879" s="174" t="str">
        <f t="shared" si="127"/>
        <v/>
      </c>
      <c r="AA879" s="137"/>
      <c r="AB879" s="185">
        <f t="shared" si="131"/>
        <v>2.0671999999999935</v>
      </c>
      <c r="AC879" s="139">
        <f t="shared" si="128"/>
        <v>0.95602746926131132</v>
      </c>
      <c r="AD879" s="138">
        <f t="shared" si="132"/>
        <v>3.728659446282645E-4</v>
      </c>
      <c r="AE879" s="139" t="str">
        <f t="shared" si="129"/>
        <v/>
      </c>
      <c r="AF879" s="139" t="str">
        <f t="shared" si="130"/>
        <v/>
      </c>
      <c r="AG879" s="139"/>
    </row>
    <row r="880" spans="11:33" ht="20.100000000000001" customHeight="1" x14ac:dyDescent="0.25">
      <c r="K880" s="160"/>
      <c r="L880" s="160"/>
      <c r="N880" s="142">
        <v>322</v>
      </c>
      <c r="O880" s="134">
        <f t="shared" si="133"/>
        <v>-2.7119999999999997</v>
      </c>
      <c r="P880" s="189">
        <f t="shared" si="134"/>
        <v>1.008798130811189E-2</v>
      </c>
      <c r="Q880" s="189">
        <f t="shared" si="135"/>
        <v>3.3439296412848167E-3</v>
      </c>
      <c r="R880" s="134">
        <f t="shared" si="136"/>
        <v>1.008798130811189E-2</v>
      </c>
      <c r="S880" s="134" t="str">
        <f t="shared" si="137"/>
        <v/>
      </c>
      <c r="T880" s="134" t="str">
        <f t="shared" si="138"/>
        <v/>
      </c>
      <c r="U880" s="190"/>
      <c r="V880" s="191"/>
      <c r="W880" s="188"/>
      <c r="X880" s="188"/>
      <c r="Y880" s="174" t="str">
        <f t="shared" si="126"/>
        <v/>
      </c>
      <c r="Z880" s="174" t="str">
        <f t="shared" si="127"/>
        <v/>
      </c>
      <c r="AA880" s="137"/>
      <c r="AB880" s="185">
        <f t="shared" si="131"/>
        <v>2.0735999999999937</v>
      </c>
      <c r="AC880" s="139">
        <f t="shared" si="128"/>
        <v>0.95565460331668306</v>
      </c>
      <c r="AD880" s="138">
        <f t="shared" si="132"/>
        <v>3.745536348540579E-4</v>
      </c>
      <c r="AE880" s="139" t="str">
        <f t="shared" si="129"/>
        <v/>
      </c>
      <c r="AF880" s="139" t="str">
        <f t="shared" si="130"/>
        <v/>
      </c>
      <c r="AG880" s="139"/>
    </row>
    <row r="881" spans="11:33" ht="20.100000000000001" customHeight="1" x14ac:dyDescent="0.25">
      <c r="K881" s="160"/>
      <c r="L881" s="160"/>
      <c r="N881" s="142">
        <v>323</v>
      </c>
      <c r="O881" s="134">
        <f t="shared" si="133"/>
        <v>-2.7080000000000002</v>
      </c>
      <c r="P881" s="189">
        <f t="shared" si="134"/>
        <v>1.0197929870068748E-2</v>
      </c>
      <c r="Q881" s="189">
        <f t="shared" si="135"/>
        <v>3.3845011204563179E-3</v>
      </c>
      <c r="R881" s="134">
        <f t="shared" si="136"/>
        <v>1.0197929870068748E-2</v>
      </c>
      <c r="S881" s="134" t="str">
        <f t="shared" si="137"/>
        <v/>
      </c>
      <c r="T881" s="134" t="str">
        <f t="shared" si="138"/>
        <v/>
      </c>
      <c r="U881" s="190"/>
      <c r="V881" s="191"/>
      <c r="W881" s="188"/>
      <c r="X881" s="188"/>
      <c r="Y881" s="174" t="str">
        <f t="shared" si="126"/>
        <v/>
      </c>
      <c r="Z881" s="174" t="str">
        <f t="shared" si="127"/>
        <v/>
      </c>
      <c r="AA881" s="137"/>
      <c r="AB881" s="185">
        <f t="shared" si="131"/>
        <v>2.0799999999999939</v>
      </c>
      <c r="AC881" s="139">
        <f t="shared" si="128"/>
        <v>0.955280049681829</v>
      </c>
      <c r="AD881" s="138">
        <f t="shared" si="132"/>
        <v>3.7624003132907813E-4</v>
      </c>
      <c r="AE881" s="139" t="str">
        <f t="shared" si="129"/>
        <v/>
      </c>
      <c r="AF881" s="139" t="str">
        <f t="shared" si="130"/>
        <v/>
      </c>
      <c r="AG881" s="139"/>
    </row>
    <row r="882" spans="11:33" ht="20.100000000000001" customHeight="1" x14ac:dyDescent="0.25">
      <c r="K882" s="160"/>
      <c r="L882" s="160"/>
      <c r="N882" s="142">
        <v>324</v>
      </c>
      <c r="O882" s="134">
        <f t="shared" si="133"/>
        <v>-2.7039999999999997</v>
      </c>
      <c r="P882" s="189">
        <f t="shared" si="134"/>
        <v>1.0308911813719294E-2</v>
      </c>
      <c r="Q882" s="189">
        <f t="shared" si="135"/>
        <v>3.4255144580861408E-3</v>
      </c>
      <c r="R882" s="134">
        <f t="shared" si="136"/>
        <v>1.0308911813719294E-2</v>
      </c>
      <c r="S882" s="134" t="str">
        <f t="shared" si="137"/>
        <v/>
      </c>
      <c r="T882" s="134" t="str">
        <f t="shared" si="138"/>
        <v/>
      </c>
      <c r="U882" s="190"/>
      <c r="V882" s="191"/>
      <c r="W882" s="188"/>
      <c r="X882" s="188"/>
      <c r="Y882" s="174" t="str">
        <f t="shared" si="126"/>
        <v/>
      </c>
      <c r="Z882" s="174" t="str">
        <f t="shared" si="127"/>
        <v/>
      </c>
      <c r="AA882" s="137"/>
      <c r="AB882" s="185">
        <f t="shared" si="131"/>
        <v>2.086399999999994</v>
      </c>
      <c r="AC882" s="139">
        <f t="shared" si="128"/>
        <v>0.95490380965049992</v>
      </c>
      <c r="AD882" s="138">
        <f t="shared" si="132"/>
        <v>3.7792510302003812E-4</v>
      </c>
      <c r="AE882" s="139" t="str">
        <f t="shared" si="129"/>
        <v/>
      </c>
      <c r="AF882" s="139" t="str">
        <f t="shared" si="130"/>
        <v/>
      </c>
      <c r="AG882" s="139"/>
    </row>
    <row r="883" spans="11:33" ht="20.100000000000001" customHeight="1" x14ac:dyDescent="0.25">
      <c r="K883" s="160"/>
      <c r="L883" s="160"/>
      <c r="N883" s="142">
        <v>325</v>
      </c>
      <c r="O883" s="134">
        <f t="shared" si="133"/>
        <v>-2.7</v>
      </c>
      <c r="P883" s="189">
        <f t="shared" si="134"/>
        <v>1.0420934814422592E-2</v>
      </c>
      <c r="Q883" s="189">
        <f t="shared" si="135"/>
        <v>3.4669738030406643E-3</v>
      </c>
      <c r="R883" s="134">
        <f t="shared" si="136"/>
        <v>1.0420934814422592E-2</v>
      </c>
      <c r="S883" s="134" t="str">
        <f t="shared" si="137"/>
        <v/>
      </c>
      <c r="T883" s="134" t="str">
        <f t="shared" si="138"/>
        <v/>
      </c>
      <c r="U883" s="190"/>
      <c r="V883" s="191"/>
      <c r="W883" s="188"/>
      <c r="X883" s="188"/>
      <c r="Y883" s="174" t="str">
        <f t="shared" si="126"/>
        <v/>
      </c>
      <c r="Z883" s="174" t="str">
        <f t="shared" si="127"/>
        <v/>
      </c>
      <c r="AA883" s="137"/>
      <c r="AB883" s="185">
        <f t="shared" si="131"/>
        <v>2.0927999999999942</v>
      </c>
      <c r="AC883" s="139">
        <f t="shared" si="128"/>
        <v>0.95452588454747989</v>
      </c>
      <c r="AD883" s="138">
        <f t="shared" si="132"/>
        <v>3.7960881907861399E-4</v>
      </c>
      <c r="AE883" s="139" t="str">
        <f t="shared" si="129"/>
        <v/>
      </c>
      <c r="AF883" s="139" t="str">
        <f t="shared" si="130"/>
        <v/>
      </c>
      <c r="AG883" s="139"/>
    </row>
    <row r="884" spans="11:33" ht="20.100000000000001" customHeight="1" x14ac:dyDescent="0.25">
      <c r="K884" s="160"/>
      <c r="L884" s="160"/>
      <c r="N884" s="142">
        <v>326</v>
      </c>
      <c r="O884" s="134">
        <f t="shared" si="133"/>
        <v>-2.6959999999999997</v>
      </c>
      <c r="P884" s="189">
        <f t="shared" si="134"/>
        <v>1.0534006580763219E-2</v>
      </c>
      <c r="Q884" s="189">
        <f t="shared" si="135"/>
        <v>3.5088833349542358E-3</v>
      </c>
      <c r="R884" s="134">
        <f t="shared" si="136"/>
        <v>1.0534006580763219E-2</v>
      </c>
      <c r="S884" s="134" t="str">
        <f t="shared" si="137"/>
        <v/>
      </c>
      <c r="T884" s="134" t="str">
        <f t="shared" si="138"/>
        <v/>
      </c>
      <c r="U884" s="190"/>
      <c r="V884" s="191"/>
      <c r="W884" s="188"/>
      <c r="X884" s="188"/>
      <c r="Y884" s="174" t="str">
        <f t="shared" si="126"/>
        <v/>
      </c>
      <c r="Z884" s="174" t="str">
        <f t="shared" si="127"/>
        <v/>
      </c>
      <c r="AA884" s="137"/>
      <c r="AB884" s="185">
        <f t="shared" si="131"/>
        <v>2.0991999999999944</v>
      </c>
      <c r="AC884" s="139">
        <f t="shared" si="128"/>
        <v>0.95414627572840127</v>
      </c>
      <c r="AD884" s="138">
        <f t="shared" si="132"/>
        <v>3.8129114884244419E-4</v>
      </c>
      <c r="AE884" s="139" t="str">
        <f t="shared" si="129"/>
        <v/>
      </c>
      <c r="AF884" s="139" t="str">
        <f t="shared" si="130"/>
        <v/>
      </c>
      <c r="AG884" s="139"/>
    </row>
    <row r="885" spans="11:33" ht="20.100000000000001" customHeight="1" x14ac:dyDescent="0.25">
      <c r="K885" s="160"/>
      <c r="L885" s="160"/>
      <c r="N885" s="142">
        <v>327</v>
      </c>
      <c r="O885" s="134">
        <f t="shared" si="133"/>
        <v>-2.6920000000000002</v>
      </c>
      <c r="P885" s="189">
        <f t="shared" si="134"/>
        <v>1.064813485441613E-2</v>
      </c>
      <c r="Q885" s="189">
        <f t="shared" si="135"/>
        <v>3.5512472643617209E-3</v>
      </c>
      <c r="R885" s="134">
        <f t="shared" si="136"/>
        <v>1.064813485441613E-2</v>
      </c>
      <c r="S885" s="134" t="str">
        <f t="shared" si="137"/>
        <v/>
      </c>
      <c r="T885" s="134" t="str">
        <f t="shared" si="138"/>
        <v/>
      </c>
      <c r="U885" s="190"/>
      <c r="V885" s="191"/>
      <c r="W885" s="188"/>
      <c r="X885" s="188"/>
      <c r="Y885" s="174" t="str">
        <f t="shared" si="126"/>
        <v/>
      </c>
      <c r="Z885" s="174" t="str">
        <f t="shared" si="127"/>
        <v/>
      </c>
      <c r="AA885" s="137"/>
      <c r="AB885" s="185">
        <f t="shared" si="131"/>
        <v>2.1055999999999946</v>
      </c>
      <c r="AC885" s="139">
        <f t="shared" si="128"/>
        <v>0.95376498457955883</v>
      </c>
      <c r="AD885" s="138">
        <f t="shared" si="132"/>
        <v>3.8297206183346422E-4</v>
      </c>
      <c r="AE885" s="139" t="str">
        <f t="shared" si="129"/>
        <v/>
      </c>
      <c r="AF885" s="139" t="str">
        <f t="shared" si="130"/>
        <v/>
      </c>
      <c r="AG885" s="139"/>
    </row>
    <row r="886" spans="11:33" ht="20.100000000000001" customHeight="1" x14ac:dyDescent="0.25">
      <c r="K886" s="160"/>
      <c r="L886" s="160"/>
      <c r="N886" s="142">
        <v>328</v>
      </c>
      <c r="O886" s="134">
        <f t="shared" si="133"/>
        <v>-2.6879999999999997</v>
      </c>
      <c r="P886" s="189">
        <f t="shared" si="134"/>
        <v>1.0763327410007753E-2</v>
      </c>
      <c r="Q886" s="189">
        <f t="shared" si="135"/>
        <v>3.5940698328306882E-3</v>
      </c>
      <c r="R886" s="134">
        <f t="shared" si="136"/>
        <v>1.0763327410007753E-2</v>
      </c>
      <c r="S886" s="134" t="str">
        <f t="shared" si="137"/>
        <v/>
      </c>
      <c r="T886" s="134" t="str">
        <f t="shared" si="138"/>
        <v/>
      </c>
      <c r="U886" s="190"/>
      <c r="V886" s="191"/>
      <c r="W886" s="188"/>
      <c r="X886" s="188"/>
      <c r="Y886" s="174" t="str">
        <f t="shared" si="126"/>
        <v/>
      </c>
      <c r="Z886" s="174" t="str">
        <f t="shared" si="127"/>
        <v/>
      </c>
      <c r="AA886" s="137"/>
      <c r="AB886" s="185">
        <f t="shared" si="131"/>
        <v>2.1119999999999948</v>
      </c>
      <c r="AC886" s="139">
        <f t="shared" si="128"/>
        <v>0.95338201251772536</v>
      </c>
      <c r="AD886" s="138">
        <f t="shared" si="132"/>
        <v>3.8465152775968292E-4</v>
      </c>
      <c r="AE886" s="139" t="str">
        <f t="shared" si="129"/>
        <v/>
      </c>
      <c r="AF886" s="139" t="str">
        <f t="shared" si="130"/>
        <v/>
      </c>
      <c r="AG886" s="139"/>
    </row>
    <row r="887" spans="11:33" ht="20.100000000000001" customHeight="1" x14ac:dyDescent="0.25">
      <c r="K887" s="160"/>
      <c r="L887" s="160"/>
      <c r="N887" s="142">
        <v>329</v>
      </c>
      <c r="O887" s="134">
        <f t="shared" si="133"/>
        <v>-2.6840000000000002</v>
      </c>
      <c r="P887" s="189">
        <f t="shared" si="134"/>
        <v>1.0879592054972511E-2</v>
      </c>
      <c r="Q887" s="189">
        <f t="shared" si="135"/>
        <v>3.63735531309283E-3</v>
      </c>
      <c r="R887" s="134">
        <f t="shared" si="136"/>
        <v>1.0879592054972511E-2</v>
      </c>
      <c r="S887" s="134" t="str">
        <f t="shared" si="137"/>
        <v/>
      </c>
      <c r="T887" s="134" t="str">
        <f t="shared" si="138"/>
        <v/>
      </c>
      <c r="U887" s="190"/>
      <c r="V887" s="191"/>
      <c r="W887" s="188"/>
      <c r="X887" s="188"/>
      <c r="Y887" s="174" t="str">
        <f t="shared" si="126"/>
        <v/>
      </c>
      <c r="Z887" s="174" t="str">
        <f t="shared" si="127"/>
        <v/>
      </c>
      <c r="AA887" s="137"/>
      <c r="AB887" s="185">
        <f t="shared" si="131"/>
        <v>2.118399999999995</v>
      </c>
      <c r="AC887" s="139">
        <f t="shared" si="128"/>
        <v>0.95299736098996568</v>
      </c>
      <c r="AD887" s="138">
        <f t="shared" si="132"/>
        <v>3.8632951651262903E-4</v>
      </c>
      <c r="AE887" s="139" t="str">
        <f t="shared" si="129"/>
        <v/>
      </c>
      <c r="AF887" s="139" t="str">
        <f t="shared" si="130"/>
        <v/>
      </c>
      <c r="AG887" s="139"/>
    </row>
    <row r="888" spans="11:33" ht="20.100000000000001" customHeight="1" x14ac:dyDescent="0.25">
      <c r="K888" s="160"/>
      <c r="L888" s="160"/>
      <c r="N888" s="142">
        <v>330</v>
      </c>
      <c r="O888" s="134">
        <f t="shared" si="133"/>
        <v>-2.6799999999999997</v>
      </c>
      <c r="P888" s="189">
        <f t="shared" si="134"/>
        <v>1.0996936629405587E-2</v>
      </c>
      <c r="Q888" s="189">
        <f t="shared" si="135"/>
        <v>3.6811080091749822E-3</v>
      </c>
      <c r="R888" s="134">
        <f t="shared" si="136"/>
        <v>1.0996936629405587E-2</v>
      </c>
      <c r="S888" s="134" t="str">
        <f t="shared" si="137"/>
        <v/>
      </c>
      <c r="T888" s="134" t="str">
        <f t="shared" si="138"/>
        <v/>
      </c>
      <c r="U888" s="190"/>
      <c r="V888" s="191"/>
      <c r="W888" s="188"/>
      <c r="X888" s="188"/>
      <c r="Y888" s="174" t="str">
        <f t="shared" ref="Y888:Y951" si="139">IF($X888&gt;(Y$555),$W888,"")</f>
        <v/>
      </c>
      <c r="Z888" s="174" t="str">
        <f t="shared" ref="Z888:Z951" si="140">IF($X888&gt;(AA$557),$W888,"")</f>
        <v/>
      </c>
      <c r="AA888" s="137"/>
      <c r="AB888" s="185">
        <f t="shared" si="131"/>
        <v>2.1247999999999951</v>
      </c>
      <c r="AC888" s="139">
        <f t="shared" si="128"/>
        <v>0.95261103147345305</v>
      </c>
      <c r="AD888" s="138">
        <f t="shared" si="132"/>
        <v>3.8800599816868342E-4</v>
      </c>
      <c r="AE888" s="139" t="str">
        <f t="shared" si="129"/>
        <v/>
      </c>
      <c r="AF888" s="139" t="str">
        <f t="shared" si="130"/>
        <v/>
      </c>
      <c r="AG888" s="139"/>
    </row>
    <row r="889" spans="11:33" ht="20.100000000000001" customHeight="1" x14ac:dyDescent="0.25">
      <c r="K889" s="160"/>
      <c r="L889" s="160"/>
      <c r="N889" s="142">
        <v>331</v>
      </c>
      <c r="O889" s="134">
        <f t="shared" si="133"/>
        <v>-2.6760000000000002</v>
      </c>
      <c r="P889" s="189">
        <f t="shared" si="134"/>
        <v>1.1115369005911058E-2</v>
      </c>
      <c r="Q889" s="189">
        <f t="shared" si="135"/>
        <v>3.7253322565293976E-3</v>
      </c>
      <c r="R889" s="134">
        <f t="shared" si="136"/>
        <v>1.1115369005911058E-2</v>
      </c>
      <c r="S889" s="134" t="str">
        <f t="shared" si="137"/>
        <v/>
      </c>
      <c r="T889" s="134" t="str">
        <f t="shared" si="138"/>
        <v/>
      </c>
      <c r="U889" s="190"/>
      <c r="V889" s="191"/>
      <c r="W889" s="188"/>
      <c r="X889" s="188"/>
      <c r="Y889" s="174" t="str">
        <f t="shared" si="139"/>
        <v/>
      </c>
      <c r="Z889" s="174" t="str">
        <f t="shared" si="140"/>
        <v/>
      </c>
      <c r="AA889" s="137"/>
      <c r="AB889" s="185">
        <f t="shared" si="131"/>
        <v>2.1311999999999953</v>
      </c>
      <c r="AC889" s="139">
        <f t="shared" si="128"/>
        <v>0.95222302547528437</v>
      </c>
      <c r="AD889" s="138">
        <f t="shared" si="132"/>
        <v>3.8968094298841294E-4</v>
      </c>
      <c r="AE889" s="139" t="str">
        <f t="shared" si="129"/>
        <v/>
      </c>
      <c r="AF889" s="139" t="str">
        <f t="shared" si="130"/>
        <v/>
      </c>
      <c r="AG889" s="139"/>
    </row>
    <row r="890" spans="11:33" ht="20.100000000000001" customHeight="1" x14ac:dyDescent="0.25">
      <c r="K890" s="160"/>
      <c r="L890" s="160"/>
      <c r="N890" s="142">
        <v>332</v>
      </c>
      <c r="O890" s="134">
        <f t="shared" si="133"/>
        <v>-2.6719999999999997</v>
      </c>
      <c r="P890" s="189">
        <f t="shared" si="134"/>
        <v>1.1234897089446165E-2</v>
      </c>
      <c r="Q890" s="189">
        <f t="shared" si="135"/>
        <v>3.7700324221635441E-3</v>
      </c>
      <c r="R890" s="134">
        <f t="shared" si="136"/>
        <v>1.1234897089446165E-2</v>
      </c>
      <c r="S890" s="134" t="str">
        <f t="shared" si="137"/>
        <v/>
      </c>
      <c r="T890" s="134" t="str">
        <f t="shared" si="138"/>
        <v/>
      </c>
      <c r="U890" s="190"/>
      <c r="V890" s="191"/>
      <c r="W890" s="188"/>
      <c r="X890" s="188"/>
      <c r="Y890" s="174" t="str">
        <f t="shared" si="139"/>
        <v/>
      </c>
      <c r="Z890" s="174" t="str">
        <f t="shared" si="140"/>
        <v/>
      </c>
      <c r="AA890" s="137"/>
      <c r="AB890" s="185">
        <f t="shared" si="131"/>
        <v>2.1375999999999955</v>
      </c>
      <c r="AC890" s="139">
        <f t="shared" si="128"/>
        <v>0.95183334453229596</v>
      </c>
      <c r="AD890" s="138">
        <f t="shared" si="132"/>
        <v>3.9135432141612636E-4</v>
      </c>
      <c r="AE890" s="139" t="str">
        <f t="shared" si="129"/>
        <v/>
      </c>
      <c r="AF890" s="139" t="str">
        <f t="shared" si="130"/>
        <v/>
      </c>
      <c r="AG890" s="139"/>
    </row>
    <row r="891" spans="11:33" ht="20.100000000000001" customHeight="1" x14ac:dyDescent="0.25">
      <c r="K891" s="160"/>
      <c r="L891" s="160"/>
      <c r="N891" s="142">
        <v>333</v>
      </c>
      <c r="O891" s="134">
        <f t="shared" si="133"/>
        <v>-2.6680000000000001</v>
      </c>
      <c r="P891" s="189">
        <f t="shared" si="134"/>
        <v>1.1355528817160915E-2</v>
      </c>
      <c r="Q891" s="189">
        <f t="shared" si="135"/>
        <v>3.8152129047691161E-3</v>
      </c>
      <c r="R891" s="134">
        <f t="shared" si="136"/>
        <v>1.1355528817160915E-2</v>
      </c>
      <c r="S891" s="134" t="str">
        <f t="shared" si="137"/>
        <v/>
      </c>
      <c r="T891" s="134" t="str">
        <f t="shared" si="138"/>
        <v/>
      </c>
      <c r="U891" s="190"/>
      <c r="V891" s="191"/>
      <c r="W891" s="188"/>
      <c r="X891" s="188"/>
      <c r="Y891" s="174" t="str">
        <f t="shared" si="139"/>
        <v/>
      </c>
      <c r="Z891" s="174" t="str">
        <f t="shared" si="140"/>
        <v/>
      </c>
      <c r="AA891" s="137"/>
      <c r="AB891" s="185">
        <f t="shared" si="131"/>
        <v>2.1439999999999957</v>
      </c>
      <c r="AC891" s="139">
        <f t="shared" si="128"/>
        <v>0.95144199021087983</v>
      </c>
      <c r="AD891" s="138">
        <f t="shared" si="132"/>
        <v>3.9302610407943028E-4</v>
      </c>
      <c r="AE891" s="139" t="str">
        <f t="shared" si="129"/>
        <v/>
      </c>
      <c r="AF891" s="139" t="str">
        <f t="shared" si="130"/>
        <v/>
      </c>
      <c r="AG891" s="139"/>
    </row>
    <row r="892" spans="11:33" ht="20.100000000000001" customHeight="1" x14ac:dyDescent="0.25">
      <c r="K892" s="160"/>
      <c r="L892" s="160"/>
      <c r="N892" s="142">
        <v>334</v>
      </c>
      <c r="O892" s="134">
        <f t="shared" si="133"/>
        <v>-2.6639999999999997</v>
      </c>
      <c r="P892" s="189">
        <f t="shared" si="134"/>
        <v>1.1477272158233767E-2</v>
      </c>
      <c r="Q892" s="189">
        <f t="shared" si="135"/>
        <v>3.8608781348505603E-3</v>
      </c>
      <c r="R892" s="134">
        <f t="shared" si="136"/>
        <v>1.1477272158233767E-2</v>
      </c>
      <c r="S892" s="134" t="str">
        <f t="shared" si="137"/>
        <v/>
      </c>
      <c r="T892" s="134" t="str">
        <f t="shared" si="138"/>
        <v/>
      </c>
      <c r="U892" s="190"/>
      <c r="V892" s="191"/>
      <c r="W892" s="188"/>
      <c r="X892" s="188"/>
      <c r="Y892" s="174" t="str">
        <f t="shared" si="139"/>
        <v/>
      </c>
      <c r="Z892" s="174" t="str">
        <f t="shared" si="140"/>
        <v/>
      </c>
      <c r="AA892" s="137"/>
      <c r="AB892" s="185">
        <f t="shared" si="131"/>
        <v>2.1503999999999959</v>
      </c>
      <c r="AC892" s="139">
        <f t="shared" si="128"/>
        <v>0.9510489641068004</v>
      </c>
      <c r="AD892" s="138">
        <f t="shared" si="132"/>
        <v>3.9469626178956219E-4</v>
      </c>
      <c r="AE892" s="139" t="str">
        <f t="shared" si="129"/>
        <v/>
      </c>
      <c r="AF892" s="139" t="str">
        <f t="shared" si="130"/>
        <v/>
      </c>
      <c r="AG892" s="139"/>
    </row>
    <row r="893" spans="11:33" ht="20.100000000000001" customHeight="1" x14ac:dyDescent="0.25">
      <c r="K893" s="160"/>
      <c r="L893" s="160"/>
      <c r="N893" s="142">
        <v>335</v>
      </c>
      <c r="O893" s="134">
        <f t="shared" si="133"/>
        <v>-2.66</v>
      </c>
      <c r="P893" s="189">
        <f t="shared" si="134"/>
        <v>1.1600135113702561E-2</v>
      </c>
      <c r="Q893" s="189">
        <f t="shared" si="135"/>
        <v>3.9070325748527717E-3</v>
      </c>
      <c r="R893" s="134">
        <f t="shared" si="136"/>
        <v>1.1600135113702561E-2</v>
      </c>
      <c r="S893" s="134" t="str">
        <f t="shared" si="137"/>
        <v/>
      </c>
      <c r="T893" s="134" t="str">
        <f t="shared" si="138"/>
        <v/>
      </c>
      <c r="U893" s="190"/>
      <c r="V893" s="191"/>
      <c r="W893" s="188"/>
      <c r="X893" s="188"/>
      <c r="Y893" s="174" t="str">
        <f t="shared" si="139"/>
        <v/>
      </c>
      <c r="Z893" s="174" t="str">
        <f t="shared" si="140"/>
        <v/>
      </c>
      <c r="AA893" s="137"/>
      <c r="AB893" s="185">
        <f t="shared" si="131"/>
        <v>2.1567999999999961</v>
      </c>
      <c r="AC893" s="139">
        <f t="shared" si="128"/>
        <v>0.95065426784501084</v>
      </c>
      <c r="AD893" s="138">
        <f t="shared" si="132"/>
        <v>3.9636476554061328E-4</v>
      </c>
      <c r="AE893" s="139" t="str">
        <f t="shared" si="129"/>
        <v/>
      </c>
      <c r="AF893" s="139" t="str">
        <f t="shared" si="130"/>
        <v/>
      </c>
      <c r="AG893" s="139"/>
    </row>
    <row r="894" spans="11:33" ht="20.100000000000001" customHeight="1" x14ac:dyDescent="0.25">
      <c r="K894" s="160"/>
      <c r="L894" s="160"/>
      <c r="N894" s="142">
        <v>336</v>
      </c>
      <c r="O894" s="134">
        <f t="shared" si="133"/>
        <v>-2.6559999999999997</v>
      </c>
      <c r="P894" s="189">
        <f t="shared" si="134"/>
        <v>1.1724125716291499E-2</v>
      </c>
      <c r="Q894" s="189">
        <f t="shared" si="135"/>
        <v>3.9536807192882741E-3</v>
      </c>
      <c r="R894" s="134">
        <f t="shared" si="136"/>
        <v>1.1724125716291499E-2</v>
      </c>
      <c r="S894" s="134" t="str">
        <f t="shared" si="137"/>
        <v/>
      </c>
      <c r="T894" s="134" t="str">
        <f t="shared" si="138"/>
        <v/>
      </c>
      <c r="U894" s="190"/>
      <c r="V894" s="191"/>
      <c r="W894" s="188"/>
      <c r="X894" s="188"/>
      <c r="Y894" s="174" t="str">
        <f t="shared" si="139"/>
        <v/>
      </c>
      <c r="Z894" s="174" t="str">
        <f t="shared" si="140"/>
        <v/>
      </c>
      <c r="AA894" s="137"/>
      <c r="AB894" s="185">
        <f t="shared" si="131"/>
        <v>2.1631999999999962</v>
      </c>
      <c r="AC894" s="139">
        <f t="shared" si="128"/>
        <v>0.95025790307947022</v>
      </c>
      <c r="AD894" s="138">
        <f t="shared" si="132"/>
        <v>3.9803158650897341E-4</v>
      </c>
      <c r="AE894" s="139" t="str">
        <f t="shared" si="129"/>
        <v/>
      </c>
      <c r="AF894" s="139" t="str">
        <f t="shared" si="130"/>
        <v/>
      </c>
      <c r="AG894" s="139"/>
    </row>
    <row r="895" spans="11:33" ht="20.100000000000001" customHeight="1" x14ac:dyDescent="0.25">
      <c r="K895" s="160"/>
      <c r="L895" s="160"/>
      <c r="N895" s="142">
        <v>337</v>
      </c>
      <c r="O895" s="134">
        <f t="shared" si="133"/>
        <v>-2.6520000000000001</v>
      </c>
      <c r="P895" s="189">
        <f t="shared" si="134"/>
        <v>1.1849252030233286E-2</v>
      </c>
      <c r="Q895" s="189">
        <f t="shared" si="135"/>
        <v>4.0008270948635218E-3</v>
      </c>
      <c r="R895" s="134">
        <f t="shared" si="136"/>
        <v>1.1849252030233286E-2</v>
      </c>
      <c r="S895" s="134" t="str">
        <f t="shared" si="137"/>
        <v/>
      </c>
      <c r="T895" s="134" t="str">
        <f t="shared" si="138"/>
        <v/>
      </c>
      <c r="U895" s="190"/>
      <c r="V895" s="191"/>
      <c r="W895" s="188"/>
      <c r="X895" s="188"/>
      <c r="Y895" s="174" t="str">
        <f t="shared" si="139"/>
        <v/>
      </c>
      <c r="Z895" s="174" t="str">
        <f t="shared" si="140"/>
        <v/>
      </c>
      <c r="AA895" s="137"/>
      <c r="AB895" s="185">
        <f t="shared" si="131"/>
        <v>2.1695999999999964</v>
      </c>
      <c r="AC895" s="139">
        <f t="shared" si="128"/>
        <v>0.94985987149296125</v>
      </c>
      <c r="AD895" s="138">
        <f t="shared" si="132"/>
        <v>3.996966960542192E-4</v>
      </c>
      <c r="AE895" s="139" t="str">
        <f t="shared" si="129"/>
        <v/>
      </c>
      <c r="AF895" s="139" t="str">
        <f t="shared" si="130"/>
        <v/>
      </c>
      <c r="AG895" s="139"/>
    </row>
    <row r="896" spans="11:33" ht="20.100000000000001" customHeight="1" x14ac:dyDescent="0.25">
      <c r="K896" s="160"/>
      <c r="L896" s="160"/>
      <c r="N896" s="142">
        <v>338</v>
      </c>
      <c r="O896" s="134">
        <f t="shared" si="133"/>
        <v>-2.6479999999999997</v>
      </c>
      <c r="P896" s="189">
        <f t="shared" si="134"/>
        <v>1.197552215108728E-2</v>
      </c>
      <c r="Q896" s="189">
        <f t="shared" si="135"/>
        <v>4.0484762606046434E-3</v>
      </c>
      <c r="R896" s="134">
        <f t="shared" si="136"/>
        <v>1.197552215108728E-2</v>
      </c>
      <c r="S896" s="134" t="str">
        <f t="shared" si="137"/>
        <v/>
      </c>
      <c r="T896" s="134" t="str">
        <f t="shared" si="138"/>
        <v/>
      </c>
      <c r="U896" s="190"/>
      <c r="V896" s="191"/>
      <c r="W896" s="188"/>
      <c r="X896" s="188"/>
      <c r="Y896" s="174" t="str">
        <f t="shared" si="139"/>
        <v/>
      </c>
      <c r="Z896" s="174" t="str">
        <f t="shared" si="140"/>
        <v/>
      </c>
      <c r="AA896" s="137"/>
      <c r="AB896" s="185">
        <f t="shared" si="131"/>
        <v>2.1759999999999966</v>
      </c>
      <c r="AC896" s="139">
        <f t="shared" si="128"/>
        <v>0.94946017479690703</v>
      </c>
      <c r="AD896" s="138">
        <f t="shared" si="132"/>
        <v>4.0136006571722671E-4</v>
      </c>
      <c r="AE896" s="139" t="str">
        <f t="shared" si="129"/>
        <v/>
      </c>
      <c r="AF896" s="139" t="str">
        <f t="shared" si="130"/>
        <v/>
      </c>
      <c r="AG896" s="139"/>
    </row>
    <row r="897" spans="11:33" ht="20.100000000000001" customHeight="1" x14ac:dyDescent="0.25">
      <c r="K897" s="160"/>
      <c r="L897" s="160"/>
      <c r="N897" s="142">
        <v>339</v>
      </c>
      <c r="O897" s="134">
        <f t="shared" si="133"/>
        <v>-2.6440000000000001</v>
      </c>
      <c r="P897" s="189">
        <f t="shared" si="134"/>
        <v>1.2102944205552734E-2</v>
      </c>
      <c r="Q897" s="189">
        <f t="shared" si="135"/>
        <v>4.0966328079823245E-3</v>
      </c>
      <c r="R897" s="134">
        <f t="shared" si="136"/>
        <v>1.2102944205552734E-2</v>
      </c>
      <c r="S897" s="134" t="str">
        <f t="shared" si="137"/>
        <v/>
      </c>
      <c r="T897" s="134" t="str">
        <f t="shared" si="138"/>
        <v/>
      </c>
      <c r="U897" s="190"/>
      <c r="V897" s="191"/>
      <c r="W897" s="188"/>
      <c r="X897" s="188"/>
      <c r="Y897" s="174" t="str">
        <f t="shared" si="139"/>
        <v/>
      </c>
      <c r="Z897" s="174" t="str">
        <f t="shared" si="140"/>
        <v/>
      </c>
      <c r="AA897" s="137"/>
      <c r="AB897" s="185">
        <f t="shared" si="131"/>
        <v>2.1823999999999968</v>
      </c>
      <c r="AC897" s="139">
        <f t="shared" si="128"/>
        <v>0.9490588147311898</v>
      </c>
      <c r="AD897" s="138">
        <f t="shared" si="132"/>
        <v>4.0302166722094857E-4</v>
      </c>
      <c r="AE897" s="139" t="str">
        <f t="shared" si="129"/>
        <v/>
      </c>
      <c r="AF897" s="139" t="str">
        <f t="shared" si="130"/>
        <v/>
      </c>
      <c r="AG897" s="139"/>
    </row>
    <row r="898" spans="11:33" ht="20.100000000000001" customHeight="1" x14ac:dyDescent="0.25">
      <c r="K898" s="160"/>
      <c r="L898" s="160"/>
      <c r="N898" s="142">
        <v>340</v>
      </c>
      <c r="O898" s="134">
        <f t="shared" si="133"/>
        <v>-2.6399999999999997</v>
      </c>
      <c r="P898" s="189">
        <f t="shared" si="134"/>
        <v>1.2231526351277987E-2</v>
      </c>
      <c r="Q898" s="189">
        <f t="shared" si="135"/>
        <v>4.1453013610360436E-3</v>
      </c>
      <c r="R898" s="134">
        <f t="shared" si="136"/>
        <v>1.2231526351277987E-2</v>
      </c>
      <c r="S898" s="134" t="str">
        <f t="shared" si="137"/>
        <v/>
      </c>
      <c r="T898" s="134" t="str">
        <f t="shared" si="138"/>
        <v/>
      </c>
      <c r="U898" s="190"/>
      <c r="V898" s="191"/>
      <c r="W898" s="188"/>
      <c r="X898" s="188"/>
      <c r="Y898" s="174" t="str">
        <f t="shared" si="139"/>
        <v/>
      </c>
      <c r="Z898" s="174" t="str">
        <f t="shared" si="140"/>
        <v/>
      </c>
      <c r="AA898" s="137"/>
      <c r="AB898" s="185">
        <f t="shared" si="131"/>
        <v>2.188799999999997</v>
      </c>
      <c r="AC898" s="139">
        <f t="shared" si="128"/>
        <v>0.94865579306396886</v>
      </c>
      <c r="AD898" s="138">
        <f t="shared" si="132"/>
        <v>4.0468147246974784E-4</v>
      </c>
      <c r="AE898" s="139" t="str">
        <f t="shared" si="129"/>
        <v/>
      </c>
      <c r="AF898" s="139" t="str">
        <f t="shared" si="130"/>
        <v/>
      </c>
      <c r="AG898" s="139"/>
    </row>
    <row r="899" spans="11:33" ht="20.100000000000001" customHeight="1" x14ac:dyDescent="0.25">
      <c r="K899" s="160"/>
      <c r="L899" s="160"/>
      <c r="N899" s="142">
        <v>341</v>
      </c>
      <c r="O899" s="134">
        <f t="shared" si="133"/>
        <v>-2.6360000000000001</v>
      </c>
      <c r="P899" s="189">
        <f t="shared" si="134"/>
        <v>1.2361276776664673E-2</v>
      </c>
      <c r="Q899" s="189">
        <f t="shared" si="135"/>
        <v>4.1944865764974035E-3</v>
      </c>
      <c r="R899" s="134">
        <f t="shared" si="136"/>
        <v>1.2361276776664673E-2</v>
      </c>
      <c r="S899" s="134" t="str">
        <f t="shared" si="137"/>
        <v/>
      </c>
      <c r="T899" s="134" t="str">
        <f t="shared" si="138"/>
        <v/>
      </c>
      <c r="U899" s="190"/>
      <c r="V899" s="191"/>
      <c r="W899" s="188"/>
      <c r="X899" s="188"/>
      <c r="Y899" s="174" t="str">
        <f t="shared" si="139"/>
        <v/>
      </c>
      <c r="Z899" s="174" t="str">
        <f t="shared" si="140"/>
        <v/>
      </c>
      <c r="AA899" s="137"/>
      <c r="AB899" s="185">
        <f t="shared" si="131"/>
        <v>2.1951999999999972</v>
      </c>
      <c r="AC899" s="139">
        <f t="shared" si="128"/>
        <v>0.94825111159149911</v>
      </c>
      <c r="AD899" s="138">
        <f t="shared" si="132"/>
        <v>4.0633945354906498E-4</v>
      </c>
      <c r="AE899" s="139" t="str">
        <f t="shared" si="129"/>
        <v/>
      </c>
      <c r="AF899" s="139" t="str">
        <f t="shared" si="130"/>
        <v/>
      </c>
      <c r="AG899" s="139"/>
    </row>
    <row r="900" spans="11:33" ht="20.100000000000001" customHeight="1" x14ac:dyDescent="0.25">
      <c r="K900" s="160"/>
      <c r="L900" s="160"/>
      <c r="N900" s="142">
        <v>342</v>
      </c>
      <c r="O900" s="134">
        <f t="shared" si="133"/>
        <v>-2.6319999999999997</v>
      </c>
      <c r="P900" s="189">
        <f t="shared" si="134"/>
        <v>1.2492203700667864E-2</v>
      </c>
      <c r="Q900" s="189">
        <f t="shared" si="135"/>
        <v>4.244193143912835E-3</v>
      </c>
      <c r="R900" s="134">
        <f t="shared" si="136"/>
        <v>1.2492203700667864E-2</v>
      </c>
      <c r="S900" s="134" t="str">
        <f t="shared" si="137"/>
        <v/>
      </c>
      <c r="T900" s="134" t="str">
        <f t="shared" si="138"/>
        <v/>
      </c>
      <c r="U900" s="190"/>
      <c r="V900" s="191"/>
      <c r="W900" s="188"/>
      <c r="X900" s="188"/>
      <c r="Y900" s="174" t="str">
        <f t="shared" si="139"/>
        <v/>
      </c>
      <c r="Z900" s="174" t="str">
        <f t="shared" si="140"/>
        <v/>
      </c>
      <c r="AA900" s="137"/>
      <c r="AB900" s="185">
        <f t="shared" si="131"/>
        <v>2.2015999999999973</v>
      </c>
      <c r="AC900" s="139">
        <f t="shared" si="128"/>
        <v>0.94784477213795004</v>
      </c>
      <c r="AD900" s="138">
        <f t="shared" si="132"/>
        <v>4.0799558272530678E-4</v>
      </c>
      <c r="AE900" s="139" t="str">
        <f t="shared" si="129"/>
        <v/>
      </c>
      <c r="AF900" s="139" t="str">
        <f t="shared" si="130"/>
        <v/>
      </c>
      <c r="AG900" s="139"/>
    </row>
    <row r="901" spans="11:33" ht="20.100000000000001" customHeight="1" x14ac:dyDescent="0.25">
      <c r="K901" s="160"/>
      <c r="L901" s="160"/>
      <c r="N901" s="142">
        <v>343</v>
      </c>
      <c r="O901" s="134">
        <f t="shared" si="133"/>
        <v>-2.6280000000000001</v>
      </c>
      <c r="P901" s="189">
        <f t="shared" si="134"/>
        <v>1.2624315372591137E-2</v>
      </c>
      <c r="Q901" s="189">
        <f t="shared" si="135"/>
        <v>4.2944257857653002E-3</v>
      </c>
      <c r="R901" s="134">
        <f t="shared" si="136"/>
        <v>1.2624315372591137E-2</v>
      </c>
      <c r="S901" s="134" t="str">
        <f t="shared" si="137"/>
        <v/>
      </c>
      <c r="T901" s="134" t="str">
        <f t="shared" si="138"/>
        <v/>
      </c>
      <c r="U901" s="190"/>
      <c r="V901" s="191"/>
      <c r="W901" s="188"/>
      <c r="X901" s="188"/>
      <c r="Y901" s="174" t="str">
        <f t="shared" si="139"/>
        <v/>
      </c>
      <c r="Z901" s="174" t="str">
        <f t="shared" si="140"/>
        <v/>
      </c>
      <c r="AA901" s="137"/>
      <c r="AB901" s="185">
        <f t="shared" si="131"/>
        <v>2.2079999999999975</v>
      </c>
      <c r="AC901" s="139">
        <f t="shared" si="128"/>
        <v>0.94743677655522474</v>
      </c>
      <c r="AD901" s="138">
        <f t="shared" si="132"/>
        <v>4.0964983244495823E-4</v>
      </c>
      <c r="AE901" s="139" t="str">
        <f t="shared" si="129"/>
        <v/>
      </c>
      <c r="AF901" s="139" t="str">
        <f t="shared" si="130"/>
        <v/>
      </c>
      <c r="AG901" s="139"/>
    </row>
    <row r="902" spans="11:33" ht="20.100000000000001" customHeight="1" x14ac:dyDescent="0.25">
      <c r="K902" s="160"/>
      <c r="L902" s="160"/>
      <c r="N902" s="142">
        <v>344</v>
      </c>
      <c r="O902" s="134">
        <f t="shared" si="133"/>
        <v>-2.6239999999999997</v>
      </c>
      <c r="P902" s="189">
        <f t="shared" si="134"/>
        <v>1.2757620071877524E-2</v>
      </c>
      <c r="Q902" s="189">
        <f t="shared" si="135"/>
        <v>4.3451892575953836E-3</v>
      </c>
      <c r="R902" s="134">
        <f t="shared" si="136"/>
        <v>1.2757620071877524E-2</v>
      </c>
      <c r="S902" s="134" t="str">
        <f t="shared" si="137"/>
        <v/>
      </c>
      <c r="T902" s="134" t="str">
        <f t="shared" si="138"/>
        <v/>
      </c>
      <c r="U902" s="190"/>
      <c r="V902" s="191"/>
      <c r="W902" s="188"/>
      <c r="X902" s="188"/>
      <c r="Y902" s="174" t="str">
        <f t="shared" si="139"/>
        <v/>
      </c>
      <c r="Z902" s="174" t="str">
        <f t="shared" si="140"/>
        <v/>
      </c>
      <c r="AA902" s="137"/>
      <c r="AB902" s="185">
        <f t="shared" si="131"/>
        <v>2.2143999999999977</v>
      </c>
      <c r="AC902" s="139">
        <f t="shared" si="128"/>
        <v>0.94702712672277978</v>
      </c>
      <c r="AD902" s="138">
        <f t="shared" si="132"/>
        <v>4.1130217533502655E-4</v>
      </c>
      <c r="AE902" s="139" t="str">
        <f t="shared" si="129"/>
        <v/>
      </c>
      <c r="AF902" s="139" t="str">
        <f t="shared" si="130"/>
        <v/>
      </c>
      <c r="AG902" s="139"/>
    </row>
    <row r="903" spans="11:33" ht="20.100000000000001" customHeight="1" x14ac:dyDescent="0.25">
      <c r="K903" s="160"/>
      <c r="L903" s="160"/>
      <c r="N903" s="142">
        <v>345</v>
      </c>
      <c r="O903" s="134">
        <f t="shared" si="133"/>
        <v>-2.62</v>
      </c>
      <c r="P903" s="189">
        <f t="shared" si="134"/>
        <v>1.2892126107895304E-2</v>
      </c>
      <c r="Q903" s="189">
        <f t="shared" si="135"/>
        <v>4.3964883481213092E-3</v>
      </c>
      <c r="R903" s="134">
        <f t="shared" si="136"/>
        <v>1.2892126107895304E-2</v>
      </c>
      <c r="S903" s="134" t="str">
        <f t="shared" si="137"/>
        <v/>
      </c>
      <c r="T903" s="134" t="str">
        <f t="shared" si="138"/>
        <v/>
      </c>
      <c r="U903" s="190"/>
      <c r="V903" s="191"/>
      <c r="W903" s="188"/>
      <c r="X903" s="188"/>
      <c r="Y903" s="174" t="str">
        <f t="shared" si="139"/>
        <v/>
      </c>
      <c r="Z903" s="174" t="str">
        <f t="shared" si="140"/>
        <v/>
      </c>
      <c r="AA903" s="137"/>
      <c r="AB903" s="185">
        <f t="shared" si="131"/>
        <v>2.2207999999999979</v>
      </c>
      <c r="AC903" s="139">
        <f t="shared" si="128"/>
        <v>0.94661582454744475</v>
      </c>
      <c r="AD903" s="138">
        <f t="shared" si="132"/>
        <v>4.1295258420182002E-4</v>
      </c>
      <c r="AE903" s="139" t="str">
        <f t="shared" si="129"/>
        <v/>
      </c>
      <c r="AF903" s="139" t="str">
        <f t="shared" si="130"/>
        <v/>
      </c>
      <c r="AG903" s="139"/>
    </row>
    <row r="904" spans="11:33" ht="20.100000000000001" customHeight="1" x14ac:dyDescent="0.25">
      <c r="K904" s="160"/>
      <c r="L904" s="160"/>
      <c r="N904" s="142">
        <v>346</v>
      </c>
      <c r="O904" s="134">
        <f t="shared" si="133"/>
        <v>-2.6159999999999997</v>
      </c>
      <c r="P904" s="189">
        <f t="shared" si="134"/>
        <v>1.3027841819719681E-2</v>
      </c>
      <c r="Q904" s="189">
        <f t="shared" si="135"/>
        <v>4.4483278793583129E-3</v>
      </c>
      <c r="R904" s="134">
        <f t="shared" si="136"/>
        <v>1.3027841819719681E-2</v>
      </c>
      <c r="S904" s="134" t="str">
        <f t="shared" si="137"/>
        <v/>
      </c>
      <c r="T904" s="134" t="str">
        <f t="shared" si="138"/>
        <v/>
      </c>
      <c r="U904" s="190"/>
      <c r="V904" s="191"/>
      <c r="W904" s="188"/>
      <c r="X904" s="188"/>
      <c r="Y904" s="174" t="str">
        <f t="shared" si="139"/>
        <v/>
      </c>
      <c r="Z904" s="174" t="str">
        <f t="shared" si="140"/>
        <v/>
      </c>
      <c r="AA904" s="137"/>
      <c r="AB904" s="185">
        <f t="shared" si="131"/>
        <v>2.2271999999999981</v>
      </c>
      <c r="AC904" s="139">
        <f t="shared" si="128"/>
        <v>0.94620287196324293</v>
      </c>
      <c r="AD904" s="138">
        <f t="shared" si="132"/>
        <v>4.1460103203183607E-4</v>
      </c>
      <c r="AE904" s="139" t="str">
        <f t="shared" si="129"/>
        <v/>
      </c>
      <c r="AF904" s="139" t="str">
        <f t="shared" si="130"/>
        <v/>
      </c>
      <c r="AG904" s="139"/>
    </row>
    <row r="905" spans="11:33" ht="20.100000000000001" customHeight="1" x14ac:dyDescent="0.25">
      <c r="K905" s="160"/>
      <c r="L905" s="160"/>
      <c r="N905" s="142">
        <v>347</v>
      </c>
      <c r="O905" s="134">
        <f t="shared" si="133"/>
        <v>-2.6120000000000001</v>
      </c>
      <c r="P905" s="189">
        <f t="shared" si="134"/>
        <v>1.3164775575909208E-2</v>
      </c>
      <c r="Q905" s="189">
        <f t="shared" si="135"/>
        <v>4.5007127067369194E-3</v>
      </c>
      <c r="R905" s="134">
        <f t="shared" si="136"/>
        <v>1.3164775575909208E-2</v>
      </c>
      <c r="S905" s="134" t="str">
        <f t="shared" si="137"/>
        <v/>
      </c>
      <c r="T905" s="134" t="str">
        <f t="shared" si="138"/>
        <v/>
      </c>
      <c r="U905" s="190"/>
      <c r="V905" s="191"/>
      <c r="W905" s="188"/>
      <c r="X905" s="188"/>
      <c r="Y905" s="174" t="str">
        <f t="shared" si="139"/>
        <v/>
      </c>
      <c r="Z905" s="174" t="str">
        <f t="shared" si="140"/>
        <v/>
      </c>
      <c r="AA905" s="137"/>
      <c r="AB905" s="185">
        <f t="shared" si="131"/>
        <v>2.2335999999999983</v>
      </c>
      <c r="AC905" s="139">
        <f t="shared" si="128"/>
        <v>0.94578827093121109</v>
      </c>
      <c r="AD905" s="138">
        <f t="shared" si="132"/>
        <v>4.1624749198976296E-4</v>
      </c>
      <c r="AE905" s="139" t="str">
        <f t="shared" si="129"/>
        <v/>
      </c>
      <c r="AF905" s="139" t="str">
        <f t="shared" si="130"/>
        <v/>
      </c>
      <c r="AG905" s="139"/>
    </row>
    <row r="906" spans="11:33" ht="20.100000000000001" customHeight="1" x14ac:dyDescent="0.25">
      <c r="K906" s="160"/>
      <c r="L906" s="160"/>
      <c r="N906" s="142">
        <v>348</v>
      </c>
      <c r="O906" s="134">
        <f t="shared" si="133"/>
        <v>-2.6079999999999997</v>
      </c>
      <c r="P906" s="189">
        <f t="shared" si="134"/>
        <v>1.3302935774278032E-2</v>
      </c>
      <c r="Q906" s="189">
        <f t="shared" si="135"/>
        <v>4.5536477192205322E-3</v>
      </c>
      <c r="R906" s="134">
        <f t="shared" si="136"/>
        <v>1.3302935774278032E-2</v>
      </c>
      <c r="S906" s="134" t="str">
        <f t="shared" si="137"/>
        <v/>
      </c>
      <c r="T906" s="134" t="str">
        <f t="shared" si="138"/>
        <v/>
      </c>
      <c r="U906" s="190"/>
      <c r="V906" s="191"/>
      <c r="W906" s="188"/>
      <c r="X906" s="188"/>
      <c r="Y906" s="174" t="str">
        <f t="shared" si="139"/>
        <v/>
      </c>
      <c r="Z906" s="174" t="str">
        <f t="shared" si="140"/>
        <v/>
      </c>
      <c r="AA906" s="137"/>
      <c r="AB906" s="185">
        <f t="shared" si="131"/>
        <v>2.2399999999999984</v>
      </c>
      <c r="AC906" s="139">
        <f t="shared" si="128"/>
        <v>0.94537202343922133</v>
      </c>
      <c r="AD906" s="138">
        <f t="shared" si="132"/>
        <v>4.1789193741958996E-4</v>
      </c>
      <c r="AE906" s="139" t="str">
        <f t="shared" si="129"/>
        <v/>
      </c>
      <c r="AF906" s="139" t="str">
        <f t="shared" si="130"/>
        <v/>
      </c>
      <c r="AG906" s="139"/>
    </row>
    <row r="907" spans="11:33" ht="20.100000000000001" customHeight="1" x14ac:dyDescent="0.25">
      <c r="K907" s="160"/>
      <c r="L907" s="160"/>
      <c r="N907" s="142">
        <v>349</v>
      </c>
      <c r="O907" s="134">
        <f t="shared" si="133"/>
        <v>-2.6040000000000001</v>
      </c>
      <c r="P907" s="189">
        <f t="shared" si="134"/>
        <v>1.3442330841662849E-2</v>
      </c>
      <c r="Q907" s="189">
        <f t="shared" si="135"/>
        <v>4.6071378394218843E-3</v>
      </c>
      <c r="R907" s="134">
        <f t="shared" si="136"/>
        <v>1.3442330841662849E-2</v>
      </c>
      <c r="S907" s="134" t="str">
        <f t="shared" si="137"/>
        <v/>
      </c>
      <c r="T907" s="134" t="str">
        <f t="shared" si="138"/>
        <v/>
      </c>
      <c r="U907" s="190"/>
      <c r="V907" s="191"/>
      <c r="W907" s="188"/>
      <c r="X907" s="188"/>
      <c r="Y907" s="174" t="str">
        <f t="shared" si="139"/>
        <v/>
      </c>
      <c r="Z907" s="174" t="str">
        <f t="shared" si="140"/>
        <v/>
      </c>
      <c r="AA907" s="137"/>
      <c r="AB907" s="185">
        <f t="shared" si="131"/>
        <v>2.2463999999999986</v>
      </c>
      <c r="AC907" s="139">
        <f t="shared" si="128"/>
        <v>0.94495413150180174</v>
      </c>
      <c r="AD907" s="138">
        <f t="shared" si="132"/>
        <v>4.1953434184316407E-4</v>
      </c>
      <c r="AE907" s="139" t="str">
        <f t="shared" si="129"/>
        <v/>
      </c>
      <c r="AF907" s="139" t="str">
        <f t="shared" si="130"/>
        <v/>
      </c>
      <c r="AG907" s="139"/>
    </row>
    <row r="908" spans="11:33" ht="20.100000000000001" customHeight="1" x14ac:dyDescent="0.25">
      <c r="K908" s="160"/>
      <c r="L908" s="160"/>
      <c r="N908" s="142">
        <v>350</v>
      </c>
      <c r="O908" s="134">
        <f t="shared" si="133"/>
        <v>-2.5999999999999996</v>
      </c>
      <c r="P908" s="189">
        <f t="shared" si="134"/>
        <v>1.3582969233685634E-2</v>
      </c>
      <c r="Q908" s="189">
        <f t="shared" si="135"/>
        <v>4.6611880237187493E-3</v>
      </c>
      <c r="R908" s="134">
        <f t="shared" si="136"/>
        <v>1.3582969233685634E-2</v>
      </c>
      <c r="S908" s="134" t="str">
        <f t="shared" si="137"/>
        <v/>
      </c>
      <c r="T908" s="134" t="str">
        <f t="shared" si="138"/>
        <v/>
      </c>
      <c r="U908" s="190"/>
      <c r="V908" s="191"/>
      <c r="W908" s="188"/>
      <c r="X908" s="188"/>
      <c r="Y908" s="174" t="str">
        <f t="shared" si="139"/>
        <v/>
      </c>
      <c r="Z908" s="174" t="str">
        <f t="shared" si="140"/>
        <v/>
      </c>
      <c r="AA908" s="137"/>
      <c r="AB908" s="185">
        <f t="shared" si="131"/>
        <v>2.2527999999999988</v>
      </c>
      <c r="AC908" s="139">
        <f t="shared" si="128"/>
        <v>0.94453459715995858</v>
      </c>
      <c r="AD908" s="138">
        <f t="shared" si="132"/>
        <v>4.2117467896130023E-4</v>
      </c>
      <c r="AE908" s="139" t="str">
        <f t="shared" si="129"/>
        <v/>
      </c>
      <c r="AF908" s="139" t="str">
        <f t="shared" si="130"/>
        <v/>
      </c>
      <c r="AG908" s="139"/>
    </row>
    <row r="909" spans="11:33" ht="20.100000000000001" customHeight="1" x14ac:dyDescent="0.25">
      <c r="K909" s="160"/>
      <c r="L909" s="160"/>
      <c r="N909" s="142">
        <v>351</v>
      </c>
      <c r="O909" s="134">
        <f t="shared" si="133"/>
        <v>-2.5960000000000001</v>
      </c>
      <c r="P909" s="189">
        <f t="shared" si="134"/>
        <v>1.3724859434510971E-2</v>
      </c>
      <c r="Q909" s="189">
        <f t="shared" si="135"/>
        <v>4.715803262368516E-3</v>
      </c>
      <c r="R909" s="134">
        <f t="shared" si="136"/>
        <v>1.3724859434510971E-2</v>
      </c>
      <c r="S909" s="134" t="str">
        <f t="shared" si="137"/>
        <v/>
      </c>
      <c r="T909" s="134" t="str">
        <f t="shared" si="138"/>
        <v/>
      </c>
      <c r="U909" s="190"/>
      <c r="V909" s="191"/>
      <c r="W909" s="188"/>
      <c r="X909" s="188"/>
      <c r="Y909" s="174" t="str">
        <f t="shared" si="139"/>
        <v/>
      </c>
      <c r="Z909" s="174" t="str">
        <f t="shared" si="140"/>
        <v/>
      </c>
      <c r="AA909" s="137"/>
      <c r="AB909" s="185">
        <f t="shared" si="131"/>
        <v>2.259199999999999</v>
      </c>
      <c r="AC909" s="139">
        <f t="shared" si="128"/>
        <v>0.94411342248099728</v>
      </c>
      <c r="AD909" s="138">
        <f t="shared" si="132"/>
        <v>4.2281292265100578E-4</v>
      </c>
      <c r="AE909" s="139" t="str">
        <f t="shared" si="129"/>
        <v/>
      </c>
      <c r="AF909" s="139" t="str">
        <f t="shared" si="130"/>
        <v/>
      </c>
      <c r="AG909" s="139"/>
    </row>
    <row r="910" spans="11:33" ht="20.100000000000001" customHeight="1" x14ac:dyDescent="0.25">
      <c r="K910" s="160"/>
      <c r="L910" s="160"/>
      <c r="N910" s="142">
        <v>352</v>
      </c>
      <c r="O910" s="134">
        <f t="shared" si="133"/>
        <v>-2.5920000000000001</v>
      </c>
      <c r="P910" s="189">
        <f t="shared" si="134"/>
        <v>1.3868009956599181E-2</v>
      </c>
      <c r="Q910" s="189">
        <f t="shared" si="135"/>
        <v>4.7709885796219384E-3</v>
      </c>
      <c r="R910" s="134">
        <f t="shared" si="136"/>
        <v>1.3868009956599181E-2</v>
      </c>
      <c r="S910" s="134" t="str">
        <f t="shared" si="137"/>
        <v/>
      </c>
      <c r="T910" s="134" t="str">
        <f t="shared" si="138"/>
        <v/>
      </c>
      <c r="U910" s="190"/>
      <c r="V910" s="191"/>
      <c r="W910" s="188"/>
      <c r="X910" s="188"/>
      <c r="Y910" s="174" t="str">
        <f t="shared" si="139"/>
        <v/>
      </c>
      <c r="Z910" s="174" t="str">
        <f t="shared" si="140"/>
        <v/>
      </c>
      <c r="AA910" s="137"/>
      <c r="AB910" s="185">
        <f t="shared" si="131"/>
        <v>2.2655999999999992</v>
      </c>
      <c r="AC910" s="139">
        <f t="shared" si="128"/>
        <v>0.94369060955834627</v>
      </c>
      <c r="AD910" s="138">
        <f t="shared" si="132"/>
        <v>4.2444904696792296E-4</v>
      </c>
      <c r="AE910" s="139" t="str">
        <f t="shared" si="129"/>
        <v/>
      </c>
      <c r="AF910" s="139" t="str">
        <f t="shared" si="130"/>
        <v/>
      </c>
      <c r="AG910" s="139"/>
    </row>
    <row r="911" spans="11:33" ht="20.100000000000001" customHeight="1" x14ac:dyDescent="0.25">
      <c r="K911" s="160"/>
      <c r="L911" s="160"/>
      <c r="N911" s="142">
        <v>353</v>
      </c>
      <c r="O911" s="134">
        <f t="shared" si="133"/>
        <v>-2.5880000000000001</v>
      </c>
      <c r="P911" s="189">
        <f t="shared" si="134"/>
        <v>1.4012429340453998E-2</v>
      </c>
      <c r="Q911" s="189">
        <f t="shared" si="135"/>
        <v>4.8267490338357614E-3</v>
      </c>
      <c r="R911" s="134">
        <f t="shared" si="136"/>
        <v>1.4012429340453998E-2</v>
      </c>
      <c r="S911" s="134" t="str">
        <f t="shared" si="137"/>
        <v/>
      </c>
      <c r="T911" s="134" t="str">
        <f t="shared" si="138"/>
        <v/>
      </c>
      <c r="U911" s="190"/>
      <c r="V911" s="191"/>
      <c r="W911" s="188"/>
      <c r="X911" s="188"/>
      <c r="Y911" s="174" t="str">
        <f t="shared" si="139"/>
        <v/>
      </c>
      <c r="Z911" s="174" t="str">
        <f t="shared" si="140"/>
        <v/>
      </c>
      <c r="AA911" s="137"/>
      <c r="AB911" s="185">
        <f t="shared" si="131"/>
        <v>2.2719999999999994</v>
      </c>
      <c r="AC911" s="139">
        <f t="shared" si="128"/>
        <v>0.94326616051137835</v>
      </c>
      <c r="AD911" s="138">
        <f t="shared" si="132"/>
        <v>4.2608302614355331E-4</v>
      </c>
      <c r="AE911" s="139" t="str">
        <f t="shared" si="129"/>
        <v/>
      </c>
      <c r="AF911" s="139" t="str">
        <f t="shared" si="130"/>
        <v/>
      </c>
      <c r="AG911" s="139"/>
    </row>
    <row r="912" spans="11:33" ht="20.100000000000001" customHeight="1" x14ac:dyDescent="0.25">
      <c r="K912" s="160"/>
      <c r="L912" s="160"/>
      <c r="N912" s="142">
        <v>354</v>
      </c>
      <c r="O912" s="134">
        <f t="shared" si="133"/>
        <v>-2.5840000000000001</v>
      </c>
      <c r="P912" s="189">
        <f t="shared" si="134"/>
        <v>1.4158126154365801E-2</v>
      </c>
      <c r="Q912" s="189">
        <f t="shared" si="135"/>
        <v>4.8830897175844226E-3</v>
      </c>
      <c r="R912" s="134">
        <f t="shared" si="136"/>
        <v>1.4158126154365801E-2</v>
      </c>
      <c r="S912" s="134" t="str">
        <f t="shared" si="137"/>
        <v/>
      </c>
      <c r="T912" s="134" t="str">
        <f t="shared" si="138"/>
        <v/>
      </c>
      <c r="U912" s="190"/>
      <c r="V912" s="191"/>
      <c r="W912" s="188"/>
      <c r="X912" s="188"/>
      <c r="Y912" s="174" t="str">
        <f t="shared" si="139"/>
        <v/>
      </c>
      <c r="Z912" s="174" t="str">
        <f t="shared" si="140"/>
        <v/>
      </c>
      <c r="AA912" s="137"/>
      <c r="AB912" s="185">
        <f t="shared" si="131"/>
        <v>2.2783999999999995</v>
      </c>
      <c r="AC912" s="139">
        <f t="shared" si="128"/>
        <v>0.9428400774852348</v>
      </c>
      <c r="AD912" s="138">
        <f t="shared" si="132"/>
        <v>4.2771483458636794E-4</v>
      </c>
      <c r="AE912" s="139" t="str">
        <f t="shared" si="129"/>
        <v/>
      </c>
      <c r="AF912" s="139" t="str">
        <f t="shared" si="130"/>
        <v/>
      </c>
      <c r="AG912" s="139"/>
    </row>
    <row r="913" spans="11:33" ht="20.100000000000001" customHeight="1" x14ac:dyDescent="0.25">
      <c r="K913" s="160"/>
      <c r="L913" s="160"/>
      <c r="N913" s="142">
        <v>355</v>
      </c>
      <c r="O913" s="134">
        <f t="shared" si="133"/>
        <v>-2.58</v>
      </c>
      <c r="P913" s="189">
        <f t="shared" si="134"/>
        <v>1.430510899414969E-2</v>
      </c>
      <c r="Q913" s="189">
        <f t="shared" si="135"/>
        <v>4.9400157577706438E-3</v>
      </c>
      <c r="R913" s="134">
        <f t="shared" si="136"/>
        <v>1.430510899414969E-2</v>
      </c>
      <c r="S913" s="134" t="str">
        <f t="shared" si="137"/>
        <v/>
      </c>
      <c r="T913" s="134" t="str">
        <f t="shared" si="138"/>
        <v/>
      </c>
      <c r="U913" s="190"/>
      <c r="V913" s="191"/>
      <c r="W913" s="188"/>
      <c r="X913" s="188"/>
      <c r="Y913" s="174" t="str">
        <f t="shared" si="139"/>
        <v/>
      </c>
      <c r="Z913" s="174" t="str">
        <f t="shared" si="140"/>
        <v/>
      </c>
      <c r="AA913" s="137"/>
      <c r="AB913" s="185">
        <f t="shared" si="131"/>
        <v>2.2847999999999997</v>
      </c>
      <c r="AC913" s="139">
        <f t="shared" si="128"/>
        <v>0.94241236265064843</v>
      </c>
      <c r="AD913" s="138">
        <f t="shared" si="132"/>
        <v>4.2934444688103035E-4</v>
      </c>
      <c r="AE913" s="139" t="str">
        <f t="shared" si="129"/>
        <v/>
      </c>
      <c r="AF913" s="139" t="str">
        <f t="shared" si="130"/>
        <v/>
      </c>
      <c r="AG913" s="139"/>
    </row>
    <row r="914" spans="11:33" ht="20.100000000000001" customHeight="1" x14ac:dyDescent="0.25">
      <c r="K914" s="160"/>
      <c r="L914" s="160"/>
      <c r="N914" s="142">
        <v>356</v>
      </c>
      <c r="O914" s="134">
        <f t="shared" si="133"/>
        <v>-2.5760000000000001</v>
      </c>
      <c r="P914" s="189">
        <f t="shared" si="134"/>
        <v>1.4453386482878713E-2</v>
      </c>
      <c r="Q914" s="189">
        <f t="shared" si="135"/>
        <v>4.9975323157350135E-3</v>
      </c>
      <c r="R914" s="134">
        <f t="shared" si="136"/>
        <v>1.4453386482878713E-2</v>
      </c>
      <c r="S914" s="134" t="str">
        <f t="shared" si="137"/>
        <v/>
      </c>
      <c r="T914" s="134" t="str">
        <f t="shared" si="138"/>
        <v/>
      </c>
      <c r="U914" s="190"/>
      <c r="V914" s="191"/>
      <c r="W914" s="188"/>
      <c r="X914" s="188"/>
      <c r="Y914" s="174" t="str">
        <f t="shared" si="139"/>
        <v/>
      </c>
      <c r="Z914" s="174" t="str">
        <f t="shared" si="140"/>
        <v/>
      </c>
      <c r="AA914" s="137"/>
      <c r="AB914" s="185">
        <f t="shared" si="131"/>
        <v>2.2911999999999999</v>
      </c>
      <c r="AC914" s="139">
        <f t="shared" si="128"/>
        <v>0.9419830182037674</v>
      </c>
      <c r="AD914" s="138">
        <f t="shared" si="132"/>
        <v>4.309718377872862E-4</v>
      </c>
      <c r="AE914" s="139" t="str">
        <f t="shared" si="129"/>
        <v/>
      </c>
      <c r="AF914" s="139" t="str">
        <f t="shared" si="130"/>
        <v/>
      </c>
      <c r="AG914" s="139"/>
    </row>
    <row r="915" spans="11:33" ht="20.100000000000001" customHeight="1" x14ac:dyDescent="0.25">
      <c r="K915" s="160"/>
      <c r="L915" s="160"/>
      <c r="N915" s="142">
        <v>357</v>
      </c>
      <c r="O915" s="134">
        <f t="shared" si="133"/>
        <v>-2.5720000000000001</v>
      </c>
      <c r="P915" s="189">
        <f t="shared" si="134"/>
        <v>1.4602967270612131E-2</v>
      </c>
      <c r="Q915" s="189">
        <f t="shared" si="135"/>
        <v>5.055644587364491E-3</v>
      </c>
      <c r="R915" s="134">
        <f t="shared" si="136"/>
        <v>1.4602967270612131E-2</v>
      </c>
      <c r="S915" s="134" t="str">
        <f t="shared" si="137"/>
        <v/>
      </c>
      <c r="T915" s="134" t="str">
        <f t="shared" si="138"/>
        <v/>
      </c>
      <c r="U915" s="190"/>
      <c r="V915" s="191"/>
      <c r="W915" s="188"/>
      <c r="X915" s="188"/>
      <c r="Y915" s="174" t="str">
        <f t="shared" si="139"/>
        <v/>
      </c>
      <c r="Z915" s="174" t="str">
        <f t="shared" si="140"/>
        <v/>
      </c>
      <c r="AA915" s="137"/>
      <c r="AB915" s="185">
        <f t="shared" si="131"/>
        <v>2.2976000000000001</v>
      </c>
      <c r="AC915" s="139">
        <f t="shared" si="128"/>
        <v>0.94155204636598011</v>
      </c>
      <c r="AD915" s="138">
        <f t="shared" si="132"/>
        <v>4.3259698224118459E-4</v>
      </c>
      <c r="AE915" s="139" t="str">
        <f t="shared" si="129"/>
        <v/>
      </c>
      <c r="AF915" s="139" t="str">
        <f t="shared" si="130"/>
        <v/>
      </c>
      <c r="AG915" s="139"/>
    </row>
    <row r="916" spans="11:33" ht="20.100000000000001" customHeight="1" x14ac:dyDescent="0.25">
      <c r="K916" s="160"/>
      <c r="L916" s="160"/>
      <c r="N916" s="142">
        <v>358</v>
      </c>
      <c r="O916" s="134">
        <f t="shared" si="133"/>
        <v>-2.5680000000000001</v>
      </c>
      <c r="P916" s="189">
        <f t="shared" si="134"/>
        <v>1.4753860034118634E-2</v>
      </c>
      <c r="Q916" s="189">
        <f t="shared" si="135"/>
        <v>5.114357803199767E-3</v>
      </c>
      <c r="R916" s="134">
        <f t="shared" si="136"/>
        <v>1.4753860034118634E-2</v>
      </c>
      <c r="S916" s="134" t="str">
        <f t="shared" si="137"/>
        <v/>
      </c>
      <c r="T916" s="134" t="str">
        <f t="shared" si="138"/>
        <v/>
      </c>
      <c r="U916" s="190"/>
      <c r="V916" s="191"/>
      <c r="W916" s="188"/>
      <c r="X916" s="188"/>
      <c r="Y916" s="174" t="str">
        <f t="shared" si="139"/>
        <v/>
      </c>
      <c r="Z916" s="174" t="str">
        <f t="shared" si="140"/>
        <v/>
      </c>
      <c r="AA916" s="137"/>
      <c r="AB916" s="185">
        <f t="shared" si="131"/>
        <v>2.3040000000000003</v>
      </c>
      <c r="AC916" s="139">
        <f t="shared" si="128"/>
        <v>0.94111944938373893</v>
      </c>
      <c r="AD916" s="138">
        <f t="shared" si="132"/>
        <v>4.3421985535274654E-4</v>
      </c>
      <c r="AE916" s="139" t="str">
        <f t="shared" si="129"/>
        <v/>
      </c>
      <c r="AF916" s="139" t="str">
        <f t="shared" si="130"/>
        <v/>
      </c>
      <c r="AG916" s="139"/>
    </row>
    <row r="917" spans="11:33" ht="20.100000000000001" customHeight="1" x14ac:dyDescent="0.25">
      <c r="K917" s="160"/>
      <c r="L917" s="160"/>
      <c r="N917" s="142">
        <v>359</v>
      </c>
      <c r="O917" s="134">
        <f t="shared" si="133"/>
        <v>-2.5640000000000001</v>
      </c>
      <c r="P917" s="189">
        <f t="shared" si="134"/>
        <v>1.4906073476594639E-2</v>
      </c>
      <c r="Q917" s="189">
        <f t="shared" si="135"/>
        <v>5.1736772285415709E-3</v>
      </c>
      <c r="R917" s="134">
        <f t="shared" si="136"/>
        <v>1.4906073476594639E-2</v>
      </c>
      <c r="S917" s="134" t="str">
        <f t="shared" si="137"/>
        <v/>
      </c>
      <c r="T917" s="134" t="str">
        <f t="shared" si="138"/>
        <v/>
      </c>
      <c r="U917" s="190"/>
      <c r="V917" s="191"/>
      <c r="W917" s="188"/>
      <c r="X917" s="188"/>
      <c r="Y917" s="174" t="str">
        <f t="shared" si="139"/>
        <v/>
      </c>
      <c r="Z917" s="174" t="str">
        <f t="shared" si="140"/>
        <v/>
      </c>
      <c r="AA917" s="137"/>
      <c r="AB917" s="185">
        <f t="shared" si="131"/>
        <v>2.3104000000000005</v>
      </c>
      <c r="AC917" s="139">
        <f t="shared" si="128"/>
        <v>0.94068522952838618</v>
      </c>
      <c r="AD917" s="138">
        <f t="shared" si="132"/>
        <v>4.3584043240707526E-4</v>
      </c>
      <c r="AE917" s="139" t="str">
        <f t="shared" si="129"/>
        <v/>
      </c>
      <c r="AF917" s="139" t="str">
        <f t="shared" si="130"/>
        <v/>
      </c>
      <c r="AG917" s="139"/>
    </row>
    <row r="918" spans="11:33" ht="20.100000000000001" customHeight="1" x14ac:dyDescent="0.25">
      <c r="K918" s="160"/>
      <c r="L918" s="160"/>
      <c r="N918" s="142">
        <v>360</v>
      </c>
      <c r="O918" s="134">
        <f t="shared" si="133"/>
        <v>-2.56</v>
      </c>
      <c r="P918" s="189">
        <f t="shared" si="134"/>
        <v>1.5059616327377449E-2</v>
      </c>
      <c r="Q918" s="189">
        <f t="shared" si="135"/>
        <v>5.2336081635557816E-3</v>
      </c>
      <c r="R918" s="134">
        <f t="shared" si="136"/>
        <v>1.5059616327377449E-2</v>
      </c>
      <c r="S918" s="134" t="str">
        <f t="shared" si="137"/>
        <v/>
      </c>
      <c r="T918" s="134" t="str">
        <f t="shared" si="138"/>
        <v/>
      </c>
      <c r="U918" s="190"/>
      <c r="V918" s="191"/>
      <c r="W918" s="188"/>
      <c r="X918" s="188"/>
      <c r="Y918" s="174" t="str">
        <f t="shared" si="139"/>
        <v/>
      </c>
      <c r="Z918" s="174" t="str">
        <f t="shared" si="140"/>
        <v/>
      </c>
      <c r="AA918" s="137"/>
      <c r="AB918" s="185">
        <f t="shared" si="131"/>
        <v>2.3168000000000006</v>
      </c>
      <c r="AC918" s="139">
        <f t="shared" si="128"/>
        <v>0.9402493890959791</v>
      </c>
      <c r="AD918" s="138">
        <f t="shared" si="132"/>
        <v>4.3745868886302386E-4</v>
      </c>
      <c r="AE918" s="139" t="str">
        <f t="shared" si="129"/>
        <v/>
      </c>
      <c r="AF918" s="139" t="str">
        <f t="shared" si="130"/>
        <v/>
      </c>
      <c r="AG918" s="139"/>
    </row>
    <row r="919" spans="11:33" ht="20.100000000000001" customHeight="1" x14ac:dyDescent="0.25">
      <c r="K919" s="160"/>
      <c r="L919" s="160"/>
      <c r="N919" s="142">
        <v>361</v>
      </c>
      <c r="O919" s="134">
        <f t="shared" si="133"/>
        <v>-2.556</v>
      </c>
      <c r="P919" s="189">
        <f t="shared" si="134"/>
        <v>1.5214497341653437E-2</v>
      </c>
      <c r="Q919" s="189">
        <f t="shared" si="135"/>
        <v>5.2941559433774465E-3</v>
      </c>
      <c r="R919" s="134">
        <f t="shared" si="136"/>
        <v>1.5214497341653437E-2</v>
      </c>
      <c r="S919" s="134" t="str">
        <f t="shared" si="137"/>
        <v/>
      </c>
      <c r="T919" s="134" t="str">
        <f t="shared" si="138"/>
        <v/>
      </c>
      <c r="U919" s="190"/>
      <c r="V919" s="191"/>
      <c r="W919" s="188"/>
      <c r="X919" s="188"/>
      <c r="Y919" s="174" t="str">
        <f t="shared" si="139"/>
        <v/>
      </c>
      <c r="Z919" s="174" t="str">
        <f t="shared" si="140"/>
        <v/>
      </c>
      <c r="AA919" s="137"/>
      <c r="AB919" s="185">
        <f t="shared" si="131"/>
        <v>2.3232000000000008</v>
      </c>
      <c r="AC919" s="139">
        <f t="shared" si="128"/>
        <v>0.93981193040711608</v>
      </c>
      <c r="AD919" s="138">
        <f t="shared" si="132"/>
        <v>4.3907460035363943E-4</v>
      </c>
      <c r="AE919" s="139" t="str">
        <f t="shared" si="129"/>
        <v/>
      </c>
      <c r="AF919" s="139" t="str">
        <f t="shared" si="130"/>
        <v/>
      </c>
      <c r="AG919" s="139"/>
    </row>
    <row r="920" spans="11:33" ht="20.100000000000001" customHeight="1" x14ac:dyDescent="0.25">
      <c r="K920" s="160"/>
      <c r="L920" s="160"/>
      <c r="N920" s="142">
        <v>362</v>
      </c>
      <c r="O920" s="134">
        <f t="shared" si="133"/>
        <v>-2.552</v>
      </c>
      <c r="P920" s="189">
        <f t="shared" si="134"/>
        <v>1.5370725300161052E-2</v>
      </c>
      <c r="Q920" s="189">
        <f t="shared" si="135"/>
        <v>5.3553259382135348E-3</v>
      </c>
      <c r="R920" s="134">
        <f t="shared" si="136"/>
        <v>1.5370725300161052E-2</v>
      </c>
      <c r="S920" s="134" t="str">
        <f t="shared" si="137"/>
        <v/>
      </c>
      <c r="T920" s="134" t="str">
        <f t="shared" si="138"/>
        <v/>
      </c>
      <c r="U920" s="190"/>
      <c r="V920" s="191"/>
      <c r="W920" s="188"/>
      <c r="X920" s="188"/>
      <c r="Y920" s="174" t="str">
        <f t="shared" si="139"/>
        <v/>
      </c>
      <c r="Z920" s="174" t="str">
        <f t="shared" si="140"/>
        <v/>
      </c>
      <c r="AA920" s="137"/>
      <c r="AB920" s="185">
        <f t="shared" si="131"/>
        <v>2.329600000000001</v>
      </c>
      <c r="AC920" s="139">
        <f t="shared" si="128"/>
        <v>0.93937285580676244</v>
      </c>
      <c r="AD920" s="138">
        <f t="shared" si="132"/>
        <v>4.4068814268471979E-4</v>
      </c>
      <c r="AE920" s="139" t="str">
        <f t="shared" si="129"/>
        <v/>
      </c>
      <c r="AF920" s="139" t="str">
        <f t="shared" si="130"/>
        <v/>
      </c>
      <c r="AG920" s="139"/>
    </row>
    <row r="921" spans="11:33" ht="20.100000000000001" customHeight="1" x14ac:dyDescent="0.25">
      <c r="K921" s="160"/>
      <c r="L921" s="160"/>
      <c r="N921" s="142">
        <v>363</v>
      </c>
      <c r="O921" s="134">
        <f t="shared" si="133"/>
        <v>-2.548</v>
      </c>
      <c r="P921" s="189">
        <f t="shared" si="134"/>
        <v>1.5528309008888823E-2</v>
      </c>
      <c r="Q921" s="189">
        <f t="shared" si="135"/>
        <v>5.4171235534445838E-3</v>
      </c>
      <c r="R921" s="134">
        <f t="shared" si="136"/>
        <v>1.5528309008888823E-2</v>
      </c>
      <c r="S921" s="134" t="str">
        <f t="shared" si="137"/>
        <v/>
      </c>
      <c r="T921" s="134" t="str">
        <f t="shared" si="138"/>
        <v/>
      </c>
      <c r="U921" s="190"/>
      <c r="V921" s="191"/>
      <c r="W921" s="188"/>
      <c r="X921" s="188"/>
      <c r="Y921" s="174" t="str">
        <f t="shared" si="139"/>
        <v/>
      </c>
      <c r="Z921" s="174" t="str">
        <f t="shared" si="140"/>
        <v/>
      </c>
      <c r="AA921" s="137"/>
      <c r="AB921" s="185">
        <f t="shared" si="131"/>
        <v>2.3360000000000012</v>
      </c>
      <c r="AC921" s="139">
        <f t="shared" si="128"/>
        <v>0.93893216766407772</v>
      </c>
      <c r="AD921" s="138">
        <f t="shared" si="132"/>
        <v>4.4229929183514649E-4</v>
      </c>
      <c r="AE921" s="139" t="str">
        <f t="shared" si="129"/>
        <v/>
      </c>
      <c r="AF921" s="139" t="str">
        <f t="shared" si="130"/>
        <v/>
      </c>
      <c r="AG921" s="139"/>
    </row>
    <row r="922" spans="11:33" ht="20.100000000000001" customHeight="1" x14ac:dyDescent="0.25">
      <c r="K922" s="160"/>
      <c r="L922" s="160"/>
      <c r="N922" s="142">
        <v>364</v>
      </c>
      <c r="O922" s="134">
        <f t="shared" si="133"/>
        <v>-2.544</v>
      </c>
      <c r="P922" s="189">
        <f t="shared" si="134"/>
        <v>1.5687257298768114E-2</v>
      </c>
      <c r="Q922" s="189">
        <f t="shared" si="135"/>
        <v>5.4795542297250881E-3</v>
      </c>
      <c r="R922" s="134">
        <f t="shared" si="136"/>
        <v>1.5687257298768114E-2</v>
      </c>
      <c r="S922" s="134" t="str">
        <f t="shared" si="137"/>
        <v/>
      </c>
      <c r="T922" s="134" t="str">
        <f t="shared" si="138"/>
        <v/>
      </c>
      <c r="U922" s="190"/>
      <c r="V922" s="191"/>
      <c r="W922" s="188"/>
      <c r="X922" s="188"/>
      <c r="Y922" s="174" t="str">
        <f t="shared" si="139"/>
        <v/>
      </c>
      <c r="Z922" s="174" t="str">
        <f t="shared" si="140"/>
        <v/>
      </c>
      <c r="AA922" s="137"/>
      <c r="AB922" s="185">
        <f t="shared" si="131"/>
        <v>2.3424000000000014</v>
      </c>
      <c r="AC922" s="139">
        <f t="shared" si="128"/>
        <v>0.93848986837224257</v>
      </c>
      <c r="AD922" s="138">
        <f t="shared" si="132"/>
        <v>4.4390802395655182E-4</v>
      </c>
      <c r="AE922" s="139" t="str">
        <f t="shared" si="129"/>
        <v/>
      </c>
      <c r="AF922" s="139" t="str">
        <f t="shared" si="130"/>
        <v/>
      </c>
      <c r="AG922" s="139"/>
    </row>
    <row r="923" spans="11:33" ht="20.100000000000001" customHeight="1" x14ac:dyDescent="0.25">
      <c r="K923" s="160"/>
      <c r="L923" s="160"/>
      <c r="N923" s="142">
        <v>365</v>
      </c>
      <c r="O923" s="134">
        <f t="shared" si="133"/>
        <v>-2.54</v>
      </c>
      <c r="P923" s="189">
        <f t="shared" si="134"/>
        <v>1.5847579025360818E-2</v>
      </c>
      <c r="Q923" s="189">
        <f t="shared" si="135"/>
        <v>5.5426234430825993E-3</v>
      </c>
      <c r="R923" s="134">
        <f t="shared" si="136"/>
        <v>1.5847579025360818E-2</v>
      </c>
      <c r="S923" s="134" t="str">
        <f t="shared" si="137"/>
        <v/>
      </c>
      <c r="T923" s="134" t="str">
        <f t="shared" si="138"/>
        <v/>
      </c>
      <c r="U923" s="190"/>
      <c r="V923" s="191"/>
      <c r="W923" s="188"/>
      <c r="X923" s="188"/>
      <c r="Y923" s="174" t="str">
        <f t="shared" si="139"/>
        <v/>
      </c>
      <c r="Z923" s="174" t="str">
        <f t="shared" si="140"/>
        <v/>
      </c>
      <c r="AA923" s="137"/>
      <c r="AB923" s="185">
        <f t="shared" si="131"/>
        <v>2.3488000000000016</v>
      </c>
      <c r="AC923" s="139">
        <f t="shared" si="128"/>
        <v>0.93804596034828602</v>
      </c>
      <c r="AD923" s="138">
        <f t="shared" si="132"/>
        <v>4.4551431537198649E-4</v>
      </c>
      <c r="AE923" s="139" t="str">
        <f t="shared" si="129"/>
        <v/>
      </c>
      <c r="AF923" s="139" t="str">
        <f t="shared" si="130"/>
        <v/>
      </c>
      <c r="AG923" s="139"/>
    </row>
    <row r="924" spans="11:33" ht="20.100000000000001" customHeight="1" x14ac:dyDescent="0.25">
      <c r="K924" s="160"/>
      <c r="L924" s="160"/>
      <c r="N924" s="142">
        <v>366</v>
      </c>
      <c r="O924" s="134">
        <f t="shared" si="133"/>
        <v>-2.536</v>
      </c>
      <c r="P924" s="189">
        <f t="shared" si="134"/>
        <v>1.6009283068541796E-2</v>
      </c>
      <c r="Q924" s="189">
        <f t="shared" si="135"/>
        <v>5.6063367050156916E-3</v>
      </c>
      <c r="R924" s="134">
        <f t="shared" si="136"/>
        <v>1.6009283068541796E-2</v>
      </c>
      <c r="S924" s="134" t="str">
        <f t="shared" si="137"/>
        <v/>
      </c>
      <c r="T924" s="134" t="str">
        <f t="shared" si="138"/>
        <v/>
      </c>
      <c r="U924" s="190"/>
      <c r="V924" s="191"/>
      <c r="W924" s="188"/>
      <c r="X924" s="188"/>
      <c r="Y924" s="174" t="str">
        <f t="shared" si="139"/>
        <v/>
      </c>
      <c r="Z924" s="174" t="str">
        <f t="shared" si="140"/>
        <v/>
      </c>
      <c r="AA924" s="137"/>
      <c r="AB924" s="185">
        <f t="shared" si="131"/>
        <v>2.3552000000000017</v>
      </c>
      <c r="AC924" s="139">
        <f t="shared" si="128"/>
        <v>0.93760044603291404</v>
      </c>
      <c r="AD924" s="138">
        <f t="shared" si="132"/>
        <v>4.471181425766968E-4</v>
      </c>
      <c r="AE924" s="139" t="str">
        <f t="shared" si="129"/>
        <v/>
      </c>
      <c r="AF924" s="139" t="str">
        <f t="shared" si="130"/>
        <v/>
      </c>
      <c r="AG924" s="139"/>
    </row>
    <row r="925" spans="11:33" ht="20.100000000000001" customHeight="1" x14ac:dyDescent="0.25">
      <c r="K925" s="160"/>
      <c r="L925" s="160"/>
      <c r="N925" s="142">
        <v>367</v>
      </c>
      <c r="O925" s="134">
        <f t="shared" si="133"/>
        <v>-2.532</v>
      </c>
      <c r="P925" s="189">
        <f t="shared" si="134"/>
        <v>1.6172378332176187E-2</v>
      </c>
      <c r="Q925" s="189">
        <f t="shared" si="135"/>
        <v>5.6706995625904867E-3</v>
      </c>
      <c r="R925" s="134">
        <f t="shared" si="136"/>
        <v>1.6172378332176187E-2</v>
      </c>
      <c r="S925" s="134" t="str">
        <f t="shared" si="137"/>
        <v/>
      </c>
      <c r="T925" s="134" t="str">
        <f t="shared" si="138"/>
        <v/>
      </c>
      <c r="U925" s="190"/>
      <c r="V925" s="191"/>
      <c r="W925" s="188"/>
      <c r="X925" s="188"/>
      <c r="Y925" s="174" t="str">
        <f t="shared" si="139"/>
        <v/>
      </c>
      <c r="Z925" s="174" t="str">
        <f t="shared" si="140"/>
        <v/>
      </c>
      <c r="AA925" s="137"/>
      <c r="AB925" s="185">
        <f t="shared" si="131"/>
        <v>2.3616000000000019</v>
      </c>
      <c r="AC925" s="139">
        <f t="shared" si="128"/>
        <v>0.93715332789033734</v>
      </c>
      <c r="AD925" s="138">
        <f t="shared" si="132"/>
        <v>4.4871948223668134E-4</v>
      </c>
      <c r="AE925" s="139" t="str">
        <f t="shared" si="129"/>
        <v/>
      </c>
      <c r="AF925" s="139" t="str">
        <f t="shared" si="130"/>
        <v/>
      </c>
      <c r="AG925" s="139"/>
    </row>
    <row r="926" spans="11:33" ht="20.100000000000001" customHeight="1" x14ac:dyDescent="0.25">
      <c r="K926" s="160"/>
      <c r="L926" s="160"/>
      <c r="N926" s="142">
        <v>368</v>
      </c>
      <c r="O926" s="134">
        <f t="shared" si="133"/>
        <v>-2.528</v>
      </c>
      <c r="P926" s="189">
        <f t="shared" si="134"/>
        <v>1.6336873743791409E-2</v>
      </c>
      <c r="Q926" s="189">
        <f t="shared" si="135"/>
        <v>5.7357175985360354E-3</v>
      </c>
      <c r="R926" s="134">
        <f t="shared" si="136"/>
        <v>1.6336873743791409E-2</v>
      </c>
      <c r="S926" s="134" t="str">
        <f t="shared" si="137"/>
        <v/>
      </c>
      <c r="T926" s="134" t="str">
        <f t="shared" si="138"/>
        <v/>
      </c>
      <c r="U926" s="190"/>
      <c r="V926" s="191"/>
      <c r="W926" s="188"/>
      <c r="X926" s="188"/>
      <c r="Y926" s="174" t="str">
        <f t="shared" si="139"/>
        <v/>
      </c>
      <c r="Z926" s="174" t="str">
        <f t="shared" si="140"/>
        <v/>
      </c>
      <c r="AA926" s="137"/>
      <c r="AB926" s="185">
        <f t="shared" si="131"/>
        <v>2.3680000000000021</v>
      </c>
      <c r="AC926" s="139">
        <f t="shared" si="128"/>
        <v>0.93670460840810066</v>
      </c>
      <c r="AD926" s="138">
        <f t="shared" si="132"/>
        <v>4.503183111890241E-4</v>
      </c>
      <c r="AE926" s="139" t="str">
        <f t="shared" si="129"/>
        <v/>
      </c>
      <c r="AF926" s="139" t="str">
        <f t="shared" si="130"/>
        <v/>
      </c>
      <c r="AG926" s="139"/>
    </row>
    <row r="927" spans="11:33" ht="20.100000000000001" customHeight="1" x14ac:dyDescent="0.25">
      <c r="K927" s="160"/>
      <c r="L927" s="160"/>
      <c r="N927" s="142">
        <v>369</v>
      </c>
      <c r="O927" s="134">
        <f t="shared" si="133"/>
        <v>-2.524</v>
      </c>
      <c r="P927" s="189">
        <f t="shared" si="134"/>
        <v>1.6502778254243983E-2</v>
      </c>
      <c r="Q927" s="189">
        <f t="shared" si="135"/>
        <v>5.801396431338245E-3</v>
      </c>
      <c r="R927" s="134">
        <f t="shared" si="136"/>
        <v>1.6502778254243983E-2</v>
      </c>
      <c r="S927" s="134" t="str">
        <f t="shared" si="137"/>
        <v/>
      </c>
      <c r="T927" s="134" t="str">
        <f t="shared" si="138"/>
        <v/>
      </c>
      <c r="U927" s="190"/>
      <c r="V927" s="191"/>
      <c r="W927" s="188"/>
      <c r="X927" s="188"/>
      <c r="Y927" s="174" t="str">
        <f t="shared" si="139"/>
        <v/>
      </c>
      <c r="Z927" s="174" t="str">
        <f t="shared" si="140"/>
        <v/>
      </c>
      <c r="AA927" s="137"/>
      <c r="AB927" s="185">
        <f t="shared" si="131"/>
        <v>2.3744000000000023</v>
      </c>
      <c r="AC927" s="139">
        <f t="shared" si="128"/>
        <v>0.93625429009691163</v>
      </c>
      <c r="AD927" s="138">
        <f t="shared" si="132"/>
        <v>4.5191460644067316E-4</v>
      </c>
      <c r="AE927" s="139" t="str">
        <f t="shared" si="129"/>
        <v/>
      </c>
      <c r="AF927" s="139" t="str">
        <f t="shared" si="130"/>
        <v/>
      </c>
      <c r="AG927" s="139"/>
    </row>
    <row r="928" spans="11:33" ht="20.100000000000001" customHeight="1" x14ac:dyDescent="0.25">
      <c r="K928" s="160"/>
      <c r="L928" s="160"/>
      <c r="N928" s="142">
        <v>370</v>
      </c>
      <c r="O928" s="134">
        <f t="shared" si="133"/>
        <v>-2.52</v>
      </c>
      <c r="P928" s="189">
        <f t="shared" si="134"/>
        <v>1.6670100837381057E-2</v>
      </c>
      <c r="Q928" s="189">
        <f t="shared" si="135"/>
        <v>5.8677417153325615E-3</v>
      </c>
      <c r="R928" s="134">
        <f t="shared" si="136"/>
        <v>1.6670100837381057E-2</v>
      </c>
      <c r="S928" s="134" t="str">
        <f t="shared" si="137"/>
        <v/>
      </c>
      <c r="T928" s="134" t="str">
        <f t="shared" si="138"/>
        <v/>
      </c>
      <c r="U928" s="190"/>
      <c r="V928" s="191"/>
      <c r="W928" s="188"/>
      <c r="X928" s="188"/>
      <c r="Y928" s="174" t="str">
        <f t="shared" si="139"/>
        <v/>
      </c>
      <c r="Z928" s="174" t="str">
        <f t="shared" si="140"/>
        <v/>
      </c>
      <c r="AA928" s="137"/>
      <c r="AB928" s="185">
        <f t="shared" si="131"/>
        <v>2.3808000000000025</v>
      </c>
      <c r="AC928" s="139">
        <f t="shared" si="128"/>
        <v>0.93580237549047096</v>
      </c>
      <c r="AD928" s="138">
        <f t="shared" si="132"/>
        <v>4.5350834516910687E-4</v>
      </c>
      <c r="AE928" s="139" t="str">
        <f t="shared" si="129"/>
        <v/>
      </c>
      <c r="AF928" s="139" t="str">
        <f t="shared" si="130"/>
        <v/>
      </c>
      <c r="AG928" s="139"/>
    </row>
    <row r="929" spans="11:33" ht="20.100000000000001" customHeight="1" x14ac:dyDescent="0.25">
      <c r="K929" s="160"/>
      <c r="L929" s="160"/>
      <c r="N929" s="142">
        <v>371</v>
      </c>
      <c r="O929" s="134">
        <f t="shared" si="133"/>
        <v>-2.516</v>
      </c>
      <c r="P929" s="189">
        <f t="shared" si="134"/>
        <v>1.6838850489696671E-2</v>
      </c>
      <c r="Q929" s="189">
        <f t="shared" si="135"/>
        <v>5.9347591407952118E-3</v>
      </c>
      <c r="R929" s="134">
        <f t="shared" si="136"/>
        <v>1.6838850489696671E-2</v>
      </c>
      <c r="S929" s="134" t="str">
        <f t="shared" si="137"/>
        <v/>
      </c>
      <c r="T929" s="134" t="str">
        <f t="shared" si="138"/>
        <v/>
      </c>
      <c r="U929" s="190"/>
      <c r="V929" s="191"/>
      <c r="W929" s="188"/>
      <c r="X929" s="188"/>
      <c r="Y929" s="174" t="str">
        <f t="shared" si="139"/>
        <v/>
      </c>
      <c r="Z929" s="174" t="str">
        <f t="shared" si="140"/>
        <v/>
      </c>
      <c r="AA929" s="137"/>
      <c r="AB929" s="185">
        <f t="shared" si="131"/>
        <v>2.3872000000000027</v>
      </c>
      <c r="AC929" s="139">
        <f t="shared" si="128"/>
        <v>0.93534886714530185</v>
      </c>
      <c r="AD929" s="138">
        <f t="shared" si="132"/>
        <v>4.5509950472055749E-4</v>
      </c>
      <c r="AE929" s="139" t="str">
        <f t="shared" si="129"/>
        <v/>
      </c>
      <c r="AF929" s="139" t="str">
        <f t="shared" si="130"/>
        <v/>
      </c>
      <c r="AG929" s="139"/>
    </row>
    <row r="930" spans="11:33" ht="20.100000000000001" customHeight="1" x14ac:dyDescent="0.25">
      <c r="K930" s="160"/>
      <c r="L930" s="160"/>
      <c r="N930" s="142">
        <v>372</v>
      </c>
      <c r="O930" s="134">
        <f t="shared" si="133"/>
        <v>-2.512</v>
      </c>
      <c r="P930" s="189">
        <f t="shared" si="134"/>
        <v>1.700903622998266E-2</v>
      </c>
      <c r="Q930" s="189">
        <f t="shared" si="135"/>
        <v>6.0024544340331184E-3</v>
      </c>
      <c r="R930" s="134">
        <f t="shared" si="136"/>
        <v>1.700903622998266E-2</v>
      </c>
      <c r="S930" s="134" t="str">
        <f t="shared" si="137"/>
        <v/>
      </c>
      <c r="T930" s="134" t="str">
        <f t="shared" si="138"/>
        <v/>
      </c>
      <c r="U930" s="190"/>
      <c r="V930" s="191"/>
      <c r="W930" s="188"/>
      <c r="X930" s="188"/>
      <c r="Y930" s="174" t="str">
        <f t="shared" si="139"/>
        <v/>
      </c>
      <c r="Z930" s="174" t="str">
        <f t="shared" si="140"/>
        <v/>
      </c>
      <c r="AA930" s="137"/>
      <c r="AB930" s="185">
        <f t="shared" si="131"/>
        <v>2.3936000000000028</v>
      </c>
      <c r="AC930" s="139">
        <f t="shared" si="128"/>
        <v>0.9348937676405813</v>
      </c>
      <c r="AD930" s="138">
        <f t="shared" si="132"/>
        <v>4.5668806261045525E-4</v>
      </c>
      <c r="AE930" s="139" t="str">
        <f t="shared" si="129"/>
        <v/>
      </c>
      <c r="AF930" s="139" t="str">
        <f t="shared" si="130"/>
        <v/>
      </c>
      <c r="AG930" s="139"/>
    </row>
    <row r="931" spans="11:33" ht="20.100000000000001" customHeight="1" x14ac:dyDescent="0.25">
      <c r="K931" s="160"/>
      <c r="L931" s="160"/>
      <c r="N931" s="142">
        <v>373</v>
      </c>
      <c r="O931" s="134">
        <f t="shared" si="133"/>
        <v>-2.508</v>
      </c>
      <c r="P931" s="189">
        <f t="shared" si="134"/>
        <v>1.7180667098974263E-2</v>
      </c>
      <c r="Q931" s="189">
        <f t="shared" si="135"/>
        <v>6.0708333574723871E-3</v>
      </c>
      <c r="R931" s="134">
        <f t="shared" si="136"/>
        <v>1.7180667098974263E-2</v>
      </c>
      <c r="S931" s="134" t="str">
        <f t="shared" si="137"/>
        <v/>
      </c>
      <c r="T931" s="134" t="str">
        <f t="shared" si="138"/>
        <v/>
      </c>
      <c r="U931" s="190"/>
      <c r="V931" s="191"/>
      <c r="W931" s="188"/>
      <c r="X931" s="188"/>
      <c r="Y931" s="174" t="str">
        <f t="shared" si="139"/>
        <v/>
      </c>
      <c r="Z931" s="174" t="str">
        <f t="shared" si="140"/>
        <v/>
      </c>
      <c r="AA931" s="137"/>
      <c r="AB931" s="185">
        <f t="shared" si="131"/>
        <v>2.400000000000003</v>
      </c>
      <c r="AC931" s="139">
        <f t="shared" si="128"/>
        <v>0.93443707957797084</v>
      </c>
      <c r="AD931" s="138">
        <f t="shared" si="132"/>
        <v>4.5827399652320633E-4</v>
      </c>
      <c r="AE931" s="139" t="str">
        <f t="shared" si="129"/>
        <v/>
      </c>
      <c r="AF931" s="139" t="str">
        <f t="shared" si="130"/>
        <v/>
      </c>
      <c r="AG931" s="139"/>
    </row>
    <row r="932" spans="11:33" ht="20.100000000000001" customHeight="1" x14ac:dyDescent="0.25">
      <c r="K932" s="160"/>
      <c r="L932" s="160"/>
      <c r="N932" s="142">
        <v>374</v>
      </c>
      <c r="O932" s="134">
        <f t="shared" si="133"/>
        <v>-2.504</v>
      </c>
      <c r="P932" s="189">
        <f t="shared" si="134"/>
        <v>1.7353752158990397E-2</v>
      </c>
      <c r="Q932" s="189">
        <f t="shared" si="135"/>
        <v>6.1399017097453377E-3</v>
      </c>
      <c r="R932" s="134">
        <f t="shared" si="136"/>
        <v>1.7353752158990397E-2</v>
      </c>
      <c r="S932" s="134" t="str">
        <f t="shared" si="137"/>
        <v/>
      </c>
      <c r="T932" s="134" t="str">
        <f t="shared" si="138"/>
        <v/>
      </c>
      <c r="U932" s="190"/>
      <c r="V932" s="191"/>
      <c r="W932" s="188"/>
      <c r="X932" s="188"/>
      <c r="Y932" s="174" t="str">
        <f t="shared" si="139"/>
        <v/>
      </c>
      <c r="Z932" s="174" t="str">
        <f t="shared" si="140"/>
        <v/>
      </c>
      <c r="AA932" s="137"/>
      <c r="AB932" s="185">
        <f t="shared" si="131"/>
        <v>2.4064000000000032</v>
      </c>
      <c r="AC932" s="139">
        <f t="shared" si="128"/>
        <v>0.93397880558144764</v>
      </c>
      <c r="AD932" s="138">
        <f t="shared" si="132"/>
        <v>4.5985728431063855E-4</v>
      </c>
      <c r="AE932" s="139" t="str">
        <f t="shared" si="129"/>
        <v/>
      </c>
      <c r="AF932" s="139" t="str">
        <f t="shared" si="130"/>
        <v/>
      </c>
      <c r="AG932" s="139"/>
    </row>
    <row r="933" spans="11:33" ht="20.100000000000001" customHeight="1" x14ac:dyDescent="0.25">
      <c r="K933" s="160"/>
      <c r="L933" s="160"/>
      <c r="N933" s="142">
        <v>375</v>
      </c>
      <c r="O933" s="134">
        <f t="shared" si="133"/>
        <v>-2.5</v>
      </c>
      <c r="P933" s="189">
        <f t="shared" si="134"/>
        <v>1.752830049356854E-2</v>
      </c>
      <c r="Q933" s="189">
        <f t="shared" si="135"/>
        <v>6.2096653257761331E-3</v>
      </c>
      <c r="R933" s="134">
        <f t="shared" si="136"/>
        <v>1.752830049356854E-2</v>
      </c>
      <c r="S933" s="134" t="str">
        <f t="shared" si="137"/>
        <v/>
      </c>
      <c r="T933" s="134" t="str">
        <f t="shared" si="138"/>
        <v/>
      </c>
      <c r="U933" s="190"/>
      <c r="V933" s="191"/>
      <c r="W933" s="188"/>
      <c r="X933" s="188"/>
      <c r="Y933" s="174" t="str">
        <f t="shared" si="139"/>
        <v/>
      </c>
      <c r="Z933" s="174" t="str">
        <f t="shared" si="140"/>
        <v/>
      </c>
      <c r="AA933" s="137"/>
      <c r="AB933" s="185">
        <f t="shared" si="131"/>
        <v>2.4128000000000034</v>
      </c>
      <c r="AC933" s="139">
        <f t="shared" si="128"/>
        <v>0.933518948297137</v>
      </c>
      <c r="AD933" s="138">
        <f t="shared" si="132"/>
        <v>4.6143790399266749E-4</v>
      </c>
      <c r="AE933" s="139" t="str">
        <f t="shared" si="129"/>
        <v/>
      </c>
      <c r="AF933" s="139" t="str">
        <f t="shared" si="130"/>
        <v/>
      </c>
      <c r="AG933" s="139"/>
    </row>
    <row r="934" spans="11:33" ht="20.100000000000001" customHeight="1" x14ac:dyDescent="0.25">
      <c r="K934" s="160"/>
      <c r="L934" s="160"/>
      <c r="N934" s="142">
        <v>376</v>
      </c>
      <c r="O934" s="134">
        <f t="shared" si="133"/>
        <v>-2.496</v>
      </c>
      <c r="P934" s="189">
        <f t="shared" si="134"/>
        <v>1.7704321207094212E-2</v>
      </c>
      <c r="Q934" s="189">
        <f t="shared" si="135"/>
        <v>6.2801300768649043E-3</v>
      </c>
      <c r="R934" s="134">
        <f t="shared" si="136"/>
        <v>1.7704321207094212E-2</v>
      </c>
      <c r="S934" s="134" t="str">
        <f t="shared" si="137"/>
        <v/>
      </c>
      <c r="T934" s="134" t="str">
        <f t="shared" si="138"/>
        <v/>
      </c>
      <c r="U934" s="190"/>
      <c r="V934" s="191"/>
      <c r="W934" s="188"/>
      <c r="X934" s="188"/>
      <c r="Y934" s="174" t="str">
        <f t="shared" si="139"/>
        <v/>
      </c>
      <c r="Z934" s="174" t="str">
        <f t="shared" si="140"/>
        <v/>
      </c>
      <c r="AA934" s="137"/>
      <c r="AB934" s="185">
        <f t="shared" si="131"/>
        <v>2.4192000000000036</v>
      </c>
      <c r="AC934" s="139">
        <f t="shared" si="128"/>
        <v>0.93305751039314433</v>
      </c>
      <c r="AD934" s="138">
        <f t="shared" si="132"/>
        <v>4.6301583375607525E-4</v>
      </c>
      <c r="AE934" s="139" t="str">
        <f t="shared" si="129"/>
        <v/>
      </c>
      <c r="AF934" s="139" t="str">
        <f t="shared" si="130"/>
        <v/>
      </c>
      <c r="AG934" s="139"/>
    </row>
    <row r="935" spans="11:33" ht="20.100000000000001" customHeight="1" x14ac:dyDescent="0.25">
      <c r="K935" s="160"/>
      <c r="L935" s="160"/>
      <c r="N935" s="142">
        <v>377</v>
      </c>
      <c r="O935" s="134">
        <f t="shared" si="133"/>
        <v>-2.492</v>
      </c>
      <c r="P935" s="189">
        <f t="shared" si="134"/>
        <v>1.7881823424425094E-2</v>
      </c>
      <c r="Q935" s="189">
        <f t="shared" si="135"/>
        <v>6.3513018707703995E-3</v>
      </c>
      <c r="R935" s="134">
        <f t="shared" si="136"/>
        <v>1.7881823424425094E-2</v>
      </c>
      <c r="S935" s="134" t="str">
        <f t="shared" si="137"/>
        <v/>
      </c>
      <c r="T935" s="134" t="str">
        <f t="shared" si="138"/>
        <v/>
      </c>
      <c r="U935" s="190"/>
      <c r="V935" s="191"/>
      <c r="W935" s="188"/>
      <c r="X935" s="188"/>
      <c r="Y935" s="174" t="str">
        <f t="shared" si="139"/>
        <v/>
      </c>
      <c r="Z935" s="174" t="str">
        <f t="shared" si="140"/>
        <v/>
      </c>
      <c r="AA935" s="137"/>
      <c r="AB935" s="185">
        <f t="shared" si="131"/>
        <v>2.4256000000000038</v>
      </c>
      <c r="AC935" s="139">
        <f t="shared" si="128"/>
        <v>0.93259449455938825</v>
      </c>
      <c r="AD935" s="138">
        <f t="shared" si="132"/>
        <v>4.6459105195462147E-4</v>
      </c>
      <c r="AE935" s="139" t="str">
        <f t="shared" si="129"/>
        <v/>
      </c>
      <c r="AF935" s="139" t="str">
        <f t="shared" si="130"/>
        <v/>
      </c>
      <c r="AG935" s="139"/>
    </row>
    <row r="936" spans="11:33" ht="20.100000000000001" customHeight="1" x14ac:dyDescent="0.25">
      <c r="K936" s="160"/>
      <c r="L936" s="160"/>
      <c r="N936" s="142">
        <v>378</v>
      </c>
      <c r="O936" s="134">
        <f t="shared" si="133"/>
        <v>-2.488</v>
      </c>
      <c r="P936" s="189">
        <f t="shared" si="134"/>
        <v>1.8060816290509693E-2</v>
      </c>
      <c r="Q936" s="189">
        <f t="shared" si="135"/>
        <v>6.4231866517910977E-3</v>
      </c>
      <c r="R936" s="134">
        <f t="shared" si="136"/>
        <v>1.8060816290509693E-2</v>
      </c>
      <c r="S936" s="134" t="str">
        <f t="shared" si="137"/>
        <v/>
      </c>
      <c r="T936" s="134" t="str">
        <f t="shared" si="138"/>
        <v/>
      </c>
      <c r="U936" s="190"/>
      <c r="V936" s="191"/>
      <c r="W936" s="188"/>
      <c r="X936" s="188"/>
      <c r="Y936" s="174" t="str">
        <f t="shared" si="139"/>
        <v/>
      </c>
      <c r="Z936" s="174" t="str">
        <f t="shared" si="140"/>
        <v/>
      </c>
      <c r="AA936" s="137"/>
      <c r="AB936" s="185">
        <f t="shared" si="131"/>
        <v>2.4320000000000039</v>
      </c>
      <c r="AC936" s="139">
        <f t="shared" si="128"/>
        <v>0.93212990350743363</v>
      </c>
      <c r="AD936" s="138">
        <f t="shared" si="132"/>
        <v>4.6616353710837721E-4</v>
      </c>
      <c r="AE936" s="139" t="str">
        <f t="shared" si="129"/>
        <v/>
      </c>
      <c r="AF936" s="139" t="str">
        <f t="shared" si="130"/>
        <v/>
      </c>
      <c r="AG936" s="139"/>
    </row>
    <row r="937" spans="11:33" ht="20.100000000000001" customHeight="1" x14ac:dyDescent="0.25">
      <c r="K937" s="160"/>
      <c r="L937" s="160"/>
      <c r="N937" s="142">
        <v>379</v>
      </c>
      <c r="O937" s="134">
        <f t="shared" si="133"/>
        <v>-2.484</v>
      </c>
      <c r="P937" s="189">
        <f t="shared" si="134"/>
        <v>1.824130897000055E-2</v>
      </c>
      <c r="Q937" s="189">
        <f t="shared" si="135"/>
        <v>6.4957904008448265E-3</v>
      </c>
      <c r="R937" s="134">
        <f t="shared" si="136"/>
        <v>1.824130897000055E-2</v>
      </c>
      <c r="S937" s="134" t="str">
        <f t="shared" si="137"/>
        <v/>
      </c>
      <c r="T937" s="134" t="str">
        <f t="shared" si="138"/>
        <v/>
      </c>
      <c r="U937" s="190"/>
      <c r="V937" s="191"/>
      <c r="W937" s="188"/>
      <c r="X937" s="188"/>
      <c r="Y937" s="174" t="str">
        <f t="shared" si="139"/>
        <v/>
      </c>
      <c r="Z937" s="174" t="str">
        <f t="shared" si="140"/>
        <v/>
      </c>
      <c r="AA937" s="137"/>
      <c r="AB937" s="185">
        <f t="shared" si="131"/>
        <v>2.4384000000000041</v>
      </c>
      <c r="AC937" s="139">
        <f t="shared" si="128"/>
        <v>0.93166373997032526</v>
      </c>
      <c r="AD937" s="138">
        <f t="shared" si="132"/>
        <v>4.6773326790272574E-4</v>
      </c>
      <c r="AE937" s="139" t="str">
        <f t="shared" si="129"/>
        <v/>
      </c>
      <c r="AF937" s="139" t="str">
        <f t="shared" si="130"/>
        <v/>
      </c>
      <c r="AG937" s="139"/>
    </row>
    <row r="938" spans="11:33" ht="20.100000000000001" customHeight="1" x14ac:dyDescent="0.25">
      <c r="K938" s="160"/>
      <c r="L938" s="160"/>
      <c r="N938" s="142">
        <v>380</v>
      </c>
      <c r="O938" s="134">
        <f t="shared" si="133"/>
        <v>-2.48</v>
      </c>
      <c r="P938" s="189">
        <f t="shared" si="134"/>
        <v>1.8423310646862048E-2</v>
      </c>
      <c r="Q938" s="189">
        <f t="shared" si="135"/>
        <v>6.569119135546763E-3</v>
      </c>
      <c r="R938" s="134">
        <f t="shared" si="136"/>
        <v>1.8423310646862048E-2</v>
      </c>
      <c r="S938" s="134" t="str">
        <f t="shared" si="137"/>
        <v/>
      </c>
      <c r="T938" s="134" t="str">
        <f t="shared" si="138"/>
        <v/>
      </c>
      <c r="U938" s="190"/>
      <c r="V938" s="191"/>
      <c r="W938" s="188"/>
      <c r="X938" s="188"/>
      <c r="Y938" s="174" t="str">
        <f t="shared" si="139"/>
        <v/>
      </c>
      <c r="Z938" s="174" t="str">
        <f t="shared" si="140"/>
        <v/>
      </c>
      <c r="AA938" s="137"/>
      <c r="AB938" s="185">
        <f t="shared" si="131"/>
        <v>2.4448000000000043</v>
      </c>
      <c r="AC938" s="139">
        <f t="shared" si="128"/>
        <v>0.93119600670242253</v>
      </c>
      <c r="AD938" s="138">
        <f t="shared" si="132"/>
        <v>4.6930022318902864E-4</v>
      </c>
      <c r="AE938" s="139" t="str">
        <f t="shared" si="129"/>
        <v/>
      </c>
      <c r="AF938" s="139" t="str">
        <f t="shared" si="130"/>
        <v/>
      </c>
      <c r="AG938" s="139"/>
    </row>
    <row r="939" spans="11:33" ht="20.100000000000001" customHeight="1" x14ac:dyDescent="0.25">
      <c r="K939" s="160"/>
      <c r="L939" s="160"/>
      <c r="N939" s="142">
        <v>381</v>
      </c>
      <c r="O939" s="134">
        <f t="shared" si="133"/>
        <v>-2.476</v>
      </c>
      <c r="P939" s="189">
        <f t="shared" si="134"/>
        <v>1.8606830523972679E-2</v>
      </c>
      <c r="Q939" s="189">
        <f t="shared" si="135"/>
        <v>6.6431789102859009E-3</v>
      </c>
      <c r="R939" s="134">
        <f t="shared" si="136"/>
        <v>1.8606830523972679E-2</v>
      </c>
      <c r="S939" s="134" t="str">
        <f t="shared" si="137"/>
        <v/>
      </c>
      <c r="T939" s="134" t="str">
        <f t="shared" si="138"/>
        <v/>
      </c>
      <c r="U939" s="190"/>
      <c r="V939" s="191"/>
      <c r="W939" s="188"/>
      <c r="X939" s="188"/>
      <c r="Y939" s="174" t="str">
        <f t="shared" si="139"/>
        <v/>
      </c>
      <c r="Z939" s="174" t="str">
        <f t="shared" si="140"/>
        <v/>
      </c>
      <c r="AA939" s="137"/>
      <c r="AB939" s="185">
        <f t="shared" si="131"/>
        <v>2.4512000000000045</v>
      </c>
      <c r="AC939" s="139">
        <f t="shared" si="128"/>
        <v>0.9307267064792335</v>
      </c>
      <c r="AD939" s="138">
        <f t="shared" si="132"/>
        <v>4.7086438198307157E-4</v>
      </c>
      <c r="AE939" s="139" t="str">
        <f t="shared" si="129"/>
        <v/>
      </c>
      <c r="AF939" s="139" t="str">
        <f t="shared" si="130"/>
        <v/>
      </c>
      <c r="AG939" s="139"/>
    </row>
    <row r="940" spans="11:33" ht="20.100000000000001" customHeight="1" x14ac:dyDescent="0.25">
      <c r="K940" s="160"/>
      <c r="L940" s="160"/>
      <c r="N940" s="142">
        <v>382</v>
      </c>
      <c r="O940" s="134">
        <f t="shared" si="133"/>
        <v>-2.472</v>
      </c>
      <c r="P940" s="189">
        <f t="shared" si="134"/>
        <v>1.8791877822721837E-2</v>
      </c>
      <c r="Q940" s="189">
        <f t="shared" si="135"/>
        <v>6.7179758162999237E-3</v>
      </c>
      <c r="R940" s="134">
        <f t="shared" si="136"/>
        <v>1.8791877822721837E-2</v>
      </c>
      <c r="S940" s="134" t="str">
        <f t="shared" si="137"/>
        <v/>
      </c>
      <c r="T940" s="134" t="str">
        <f t="shared" si="138"/>
        <v/>
      </c>
      <c r="U940" s="190"/>
      <c r="V940" s="191"/>
      <c r="W940" s="188"/>
      <c r="X940" s="188"/>
      <c r="Y940" s="174" t="str">
        <f t="shared" si="139"/>
        <v/>
      </c>
      <c r="Z940" s="174" t="str">
        <f t="shared" si="140"/>
        <v/>
      </c>
      <c r="AA940" s="137"/>
      <c r="AB940" s="185">
        <f t="shared" si="131"/>
        <v>2.4576000000000047</v>
      </c>
      <c r="AC940" s="139">
        <f t="shared" ref="AC940:AC1003" si="141">_xlfn.CHISQ.DIST.RT(AB940,$AB$553)</f>
        <v>0.93025584209725043</v>
      </c>
      <c r="AD940" s="138">
        <f t="shared" si="132"/>
        <v>4.724257234651752E-4</v>
      </c>
      <c r="AE940" s="139" t="str">
        <f t="shared" ref="AE940:AE1003" si="142">IF(AC940&lt;($AA$556),AD940,"")</f>
        <v/>
      </c>
      <c r="AF940" s="139" t="str">
        <f t="shared" ref="AF940:AF1003" si="143">IF(AC940&lt;$AA$563,AD940,"")</f>
        <v/>
      </c>
      <c r="AG940" s="139"/>
    </row>
    <row r="941" spans="11:33" ht="20.100000000000001" customHeight="1" x14ac:dyDescent="0.25">
      <c r="K941" s="160"/>
      <c r="L941" s="160"/>
      <c r="N941" s="142">
        <v>383</v>
      </c>
      <c r="O941" s="134">
        <f t="shared" si="133"/>
        <v>-2.468</v>
      </c>
      <c r="P941" s="189">
        <f t="shared" si="134"/>
        <v>1.897846178260116E-2</v>
      </c>
      <c r="Q941" s="189">
        <f t="shared" si="135"/>
        <v>6.7935159817483944E-3</v>
      </c>
      <c r="R941" s="134">
        <f t="shared" si="136"/>
        <v>1.897846178260116E-2</v>
      </c>
      <c r="S941" s="134" t="str">
        <f t="shared" si="137"/>
        <v/>
      </c>
      <c r="T941" s="134" t="str">
        <f t="shared" si="138"/>
        <v/>
      </c>
      <c r="U941" s="190"/>
      <c r="V941" s="191"/>
      <c r="W941" s="188"/>
      <c r="X941" s="188"/>
      <c r="Y941" s="174" t="str">
        <f t="shared" si="139"/>
        <v/>
      </c>
      <c r="Z941" s="174" t="str">
        <f t="shared" si="140"/>
        <v/>
      </c>
      <c r="AA941" s="137"/>
      <c r="AB941" s="185">
        <f t="shared" ref="AB941:AB1004" si="144">AB940+$AF$553</f>
        <v>2.4640000000000049</v>
      </c>
      <c r="AC941" s="139">
        <f t="shared" si="141"/>
        <v>0.92978341637378525</v>
      </c>
      <c r="AD941" s="138">
        <f t="shared" ref="AD941:AD1004" si="145">AC941-AC942</f>
        <v>4.7398422697964016E-4</v>
      </c>
      <c r="AE941" s="139" t="str">
        <f t="shared" si="142"/>
        <v/>
      </c>
      <c r="AF941" s="139" t="str">
        <f t="shared" si="143"/>
        <v/>
      </c>
      <c r="AG941" s="139"/>
    </row>
    <row r="942" spans="11:33" ht="20.100000000000001" customHeight="1" x14ac:dyDescent="0.25">
      <c r="K942" s="160"/>
      <c r="L942" s="160"/>
      <c r="N942" s="142">
        <v>384</v>
      </c>
      <c r="O942" s="134">
        <f t="shared" ref="O942:O1005" si="146">O$552+(N942*O$555)</f>
        <v>-2.464</v>
      </c>
      <c r="P942" s="189">
        <f t="shared" ref="P942:P1005" si="147">_xlfn.NORM.DIST(O942,O$549,O$550,0)</f>
        <v>1.9166591660790256E-2</v>
      </c>
      <c r="Q942" s="189">
        <f t="shared" ref="Q942:Q1005" si="148">_xlfn.NORM.DIST(O942,O$549,O$550,1)</f>
        <v>6.8698055717843773E-3</v>
      </c>
      <c r="R942" s="134">
        <f t="shared" ref="R942:R1005" si="149">IF(OR(Q942&lt;$S$554,Q942&gt;$S$555),P942,"")</f>
        <v>1.9166591660790256E-2</v>
      </c>
      <c r="S942" s="134" t="str">
        <f t="shared" ref="S942:S1005" si="150">IF(AND(Q942&gt;$S$554,Q942&lt;$S$555),P942,"")</f>
        <v/>
      </c>
      <c r="T942" s="134" t="str">
        <f t="shared" ref="T942:T1005" si="151">IF(P942=MAX(P$558:P$2558),P942,"")</f>
        <v/>
      </c>
      <c r="U942" s="190"/>
      <c r="V942" s="191"/>
      <c r="W942" s="188"/>
      <c r="X942" s="188"/>
      <c r="Y942" s="174" t="str">
        <f t="shared" si="139"/>
        <v/>
      </c>
      <c r="Z942" s="174" t="str">
        <f t="shared" si="140"/>
        <v/>
      </c>
      <c r="AA942" s="137"/>
      <c r="AB942" s="185">
        <f t="shared" si="144"/>
        <v>2.470400000000005</v>
      </c>
      <c r="AC942" s="139">
        <f t="shared" si="141"/>
        <v>0.92930943214680561</v>
      </c>
      <c r="AD942" s="138">
        <f t="shared" si="145"/>
        <v>4.7553987203396986E-4</v>
      </c>
      <c r="AE942" s="139" t="str">
        <f t="shared" si="142"/>
        <v/>
      </c>
      <c r="AF942" s="139" t="str">
        <f t="shared" si="143"/>
        <v/>
      </c>
      <c r="AG942" s="139"/>
    </row>
    <row r="943" spans="11:33" ht="20.100000000000001" customHeight="1" x14ac:dyDescent="0.25">
      <c r="K943" s="160"/>
      <c r="L943" s="160"/>
      <c r="N943" s="142">
        <v>385</v>
      </c>
      <c r="O943" s="134">
        <f t="shared" si="146"/>
        <v>-2.46</v>
      </c>
      <c r="P943" s="189">
        <f t="shared" si="147"/>
        <v>1.9356276731736961E-2</v>
      </c>
      <c r="Q943" s="189">
        <f t="shared" si="148"/>
        <v>6.9468507886243092E-3</v>
      </c>
      <c r="R943" s="134">
        <f t="shared" si="149"/>
        <v>1.9356276731736961E-2</v>
      </c>
      <c r="S943" s="134" t="str">
        <f t="shared" si="150"/>
        <v/>
      </c>
      <c r="T943" s="134" t="str">
        <f t="shared" si="151"/>
        <v/>
      </c>
      <c r="U943" s="190"/>
      <c r="V943" s="191"/>
      <c r="W943" s="188"/>
      <c r="X943" s="188"/>
      <c r="Y943" s="174" t="str">
        <f t="shared" si="139"/>
        <v/>
      </c>
      <c r="Z943" s="174" t="str">
        <f t="shared" si="140"/>
        <v/>
      </c>
      <c r="AA943" s="137"/>
      <c r="AB943" s="185">
        <f t="shared" si="144"/>
        <v>2.4768000000000052</v>
      </c>
      <c r="AC943" s="139">
        <f t="shared" si="141"/>
        <v>0.92883389227477164</v>
      </c>
      <c r="AD943" s="138">
        <f t="shared" si="145"/>
        <v>4.7709263829909254E-4</v>
      </c>
      <c r="AE943" s="139" t="str">
        <f t="shared" si="142"/>
        <v/>
      </c>
      <c r="AF943" s="139" t="str">
        <f t="shared" si="143"/>
        <v/>
      </c>
      <c r="AG943" s="139"/>
    </row>
    <row r="944" spans="11:33" ht="20.100000000000001" customHeight="1" x14ac:dyDescent="0.25">
      <c r="K944" s="160"/>
      <c r="L944" s="160"/>
      <c r="N944" s="142">
        <v>386</v>
      </c>
      <c r="O944" s="134">
        <f t="shared" si="146"/>
        <v>-2.456</v>
      </c>
      <c r="P944" s="189">
        <f t="shared" si="147"/>
        <v>1.9547526286731998E-2</v>
      </c>
      <c r="Q944" s="189">
        <f t="shared" si="148"/>
        <v>7.0246578716162732E-3</v>
      </c>
      <c r="R944" s="134">
        <f t="shared" si="149"/>
        <v>1.9547526286731998E-2</v>
      </c>
      <c r="S944" s="134" t="str">
        <f t="shared" si="150"/>
        <v/>
      </c>
      <c r="T944" s="134" t="str">
        <f t="shared" si="151"/>
        <v/>
      </c>
      <c r="U944" s="190"/>
      <c r="V944" s="191"/>
      <c r="W944" s="188"/>
      <c r="X944" s="188"/>
      <c r="Y944" s="174" t="str">
        <f t="shared" si="139"/>
        <v/>
      </c>
      <c r="Z944" s="174" t="str">
        <f t="shared" si="140"/>
        <v/>
      </c>
      <c r="AA944" s="137"/>
      <c r="AB944" s="185">
        <f t="shared" si="144"/>
        <v>2.4832000000000054</v>
      </c>
      <c r="AC944" s="139">
        <f t="shared" si="141"/>
        <v>0.92835679963647255</v>
      </c>
      <c r="AD944" s="138">
        <f t="shared" si="145"/>
        <v>4.7864250560791799E-4</v>
      </c>
      <c r="AE944" s="139" t="str">
        <f t="shared" si="142"/>
        <v/>
      </c>
      <c r="AF944" s="139" t="str">
        <f t="shared" si="143"/>
        <v/>
      </c>
      <c r="AG944" s="139"/>
    </row>
    <row r="945" spans="11:33" ht="20.100000000000001" customHeight="1" x14ac:dyDescent="0.25">
      <c r="K945" s="160"/>
      <c r="L945" s="160"/>
      <c r="N945" s="142">
        <v>387</v>
      </c>
      <c r="O945" s="134">
        <f t="shared" si="146"/>
        <v>-2.452</v>
      </c>
      <c r="P945" s="189">
        <f t="shared" si="147"/>
        <v>1.9740349633478135E-2</v>
      </c>
      <c r="Q945" s="189">
        <f t="shared" si="148"/>
        <v>7.1032330973064568E-3</v>
      </c>
      <c r="R945" s="134">
        <f t="shared" si="149"/>
        <v>1.9740349633478135E-2</v>
      </c>
      <c r="S945" s="134" t="str">
        <f t="shared" si="150"/>
        <v/>
      </c>
      <c r="T945" s="134" t="str">
        <f t="shared" si="151"/>
        <v/>
      </c>
      <c r="U945" s="190"/>
      <c r="V945" s="191"/>
      <c r="W945" s="188"/>
      <c r="X945" s="188"/>
      <c r="Y945" s="174" t="str">
        <f t="shared" si="139"/>
        <v/>
      </c>
      <c r="Z945" s="174" t="str">
        <f t="shared" si="140"/>
        <v/>
      </c>
      <c r="AA945" s="137"/>
      <c r="AB945" s="185">
        <f t="shared" si="144"/>
        <v>2.4896000000000056</v>
      </c>
      <c r="AC945" s="139">
        <f t="shared" si="141"/>
        <v>0.92787815713086463</v>
      </c>
      <c r="AD945" s="138">
        <f t="shared" si="145"/>
        <v>4.8018945395578161E-4</v>
      </c>
      <c r="AE945" s="139" t="str">
        <f t="shared" si="142"/>
        <v/>
      </c>
      <c r="AF945" s="139" t="str">
        <f t="shared" si="143"/>
        <v/>
      </c>
      <c r="AG945" s="139"/>
    </row>
    <row r="946" spans="11:33" ht="20.100000000000001" customHeight="1" x14ac:dyDescent="0.25">
      <c r="K946" s="160"/>
      <c r="L946" s="160"/>
      <c r="N946" s="142">
        <v>388</v>
      </c>
      <c r="O946" s="134">
        <f t="shared" si="146"/>
        <v>-2.448</v>
      </c>
      <c r="P946" s="189">
        <f t="shared" si="147"/>
        <v>1.993475609565365E-2</v>
      </c>
      <c r="Q946" s="189">
        <f t="shared" si="148"/>
        <v>7.1825827795039794E-3</v>
      </c>
      <c r="R946" s="134">
        <f t="shared" si="149"/>
        <v>1.993475609565365E-2</v>
      </c>
      <c r="S946" s="134" t="str">
        <f t="shared" si="150"/>
        <v/>
      </c>
      <c r="T946" s="134" t="str">
        <f t="shared" si="151"/>
        <v/>
      </c>
      <c r="U946" s="190"/>
      <c r="V946" s="191"/>
      <c r="W946" s="188"/>
      <c r="X946" s="188"/>
      <c r="Y946" s="174" t="str">
        <f t="shared" si="139"/>
        <v/>
      </c>
      <c r="Z946" s="174" t="str">
        <f t="shared" si="140"/>
        <v/>
      </c>
      <c r="AA946" s="137"/>
      <c r="AB946" s="185">
        <f t="shared" si="144"/>
        <v>2.4960000000000058</v>
      </c>
      <c r="AC946" s="139">
        <f t="shared" si="141"/>
        <v>0.92739796767690885</v>
      </c>
      <c r="AD946" s="138">
        <f t="shared" si="145"/>
        <v>4.8173346349922319E-4</v>
      </c>
      <c r="AE946" s="139" t="str">
        <f t="shared" si="142"/>
        <v/>
      </c>
      <c r="AF946" s="139" t="str">
        <f t="shared" si="143"/>
        <v/>
      </c>
      <c r="AG946" s="139"/>
    </row>
    <row r="947" spans="11:33" ht="20.100000000000001" customHeight="1" x14ac:dyDescent="0.25">
      <c r="K947" s="160"/>
      <c r="L947" s="160"/>
      <c r="N947" s="142">
        <v>389</v>
      </c>
      <c r="O947" s="134">
        <f t="shared" si="146"/>
        <v>-2.444</v>
      </c>
      <c r="P947" s="189">
        <f t="shared" si="147"/>
        <v>2.0130755012470348E-2</v>
      </c>
      <c r="Q947" s="189">
        <f t="shared" si="148"/>
        <v>7.2627132693438767E-3</v>
      </c>
      <c r="R947" s="134">
        <f t="shared" si="149"/>
        <v>2.0130755012470348E-2</v>
      </c>
      <c r="S947" s="134" t="str">
        <f t="shared" si="150"/>
        <v/>
      </c>
      <c r="T947" s="134" t="str">
        <f t="shared" si="151"/>
        <v/>
      </c>
      <c r="U947" s="190"/>
      <c r="V947" s="191"/>
      <c r="W947" s="188"/>
      <c r="X947" s="188"/>
      <c r="Y947" s="174" t="str">
        <f t="shared" si="139"/>
        <v/>
      </c>
      <c r="Z947" s="174" t="str">
        <f t="shared" si="140"/>
        <v/>
      </c>
      <c r="AA947" s="137"/>
      <c r="AB947" s="185">
        <f t="shared" si="144"/>
        <v>2.502400000000006</v>
      </c>
      <c r="AC947" s="139">
        <f t="shared" si="141"/>
        <v>0.92691623421340963</v>
      </c>
      <c r="AD947" s="138">
        <f t="shared" si="145"/>
        <v>4.8327451455598691E-4</v>
      </c>
      <c r="AE947" s="139" t="str">
        <f t="shared" si="142"/>
        <v/>
      </c>
      <c r="AF947" s="139" t="str">
        <f t="shared" si="143"/>
        <v/>
      </c>
      <c r="AG947" s="139"/>
    </row>
    <row r="948" spans="11:33" ht="20.100000000000001" customHeight="1" x14ac:dyDescent="0.25">
      <c r="K948" s="160"/>
      <c r="L948" s="160"/>
      <c r="N948" s="142">
        <v>390</v>
      </c>
      <c r="O948" s="134">
        <f t="shared" si="146"/>
        <v>-2.44</v>
      </c>
      <c r="P948" s="189">
        <f t="shared" si="147"/>
        <v>2.0328355738225837E-2</v>
      </c>
      <c r="Q948" s="189">
        <f t="shared" si="148"/>
        <v>7.3436309553483459E-3</v>
      </c>
      <c r="R948" s="134">
        <f t="shared" si="149"/>
        <v>2.0328355738225837E-2</v>
      </c>
      <c r="S948" s="134" t="str">
        <f t="shared" si="150"/>
        <v/>
      </c>
      <c r="T948" s="134" t="str">
        <f t="shared" si="151"/>
        <v/>
      </c>
      <c r="U948" s="190"/>
      <c r="V948" s="191"/>
      <c r="W948" s="188"/>
      <c r="X948" s="188"/>
      <c r="Y948" s="174" t="str">
        <f t="shared" si="139"/>
        <v/>
      </c>
      <c r="Z948" s="174" t="str">
        <f t="shared" si="140"/>
        <v/>
      </c>
      <c r="AA948" s="137"/>
      <c r="AB948" s="185">
        <f t="shared" si="144"/>
        <v>2.5088000000000061</v>
      </c>
      <c r="AC948" s="139">
        <f t="shared" si="141"/>
        <v>0.92643295969885364</v>
      </c>
      <c r="AD948" s="138">
        <f t="shared" si="145"/>
        <v>4.8481258760446622E-4</v>
      </c>
      <c r="AE948" s="139" t="str">
        <f t="shared" si="142"/>
        <v/>
      </c>
      <c r="AF948" s="139" t="str">
        <f t="shared" si="143"/>
        <v/>
      </c>
      <c r="AG948" s="139"/>
    </row>
    <row r="949" spans="11:33" ht="20.100000000000001" customHeight="1" x14ac:dyDescent="0.25">
      <c r="K949" s="160"/>
      <c r="L949" s="160"/>
      <c r="N949" s="142">
        <v>391</v>
      </c>
      <c r="O949" s="134">
        <f t="shared" si="146"/>
        <v>-2.4359999999999999</v>
      </c>
      <c r="P949" s="189">
        <f t="shared" si="147"/>
        <v>2.0527567641850292E-2</v>
      </c>
      <c r="Q949" s="189">
        <f t="shared" si="148"/>
        <v>7.4253422634862117E-3</v>
      </c>
      <c r="R949" s="134">
        <f t="shared" si="149"/>
        <v>2.0527567641850292E-2</v>
      </c>
      <c r="S949" s="134" t="str">
        <f t="shared" si="150"/>
        <v/>
      </c>
      <c r="T949" s="134" t="str">
        <f t="shared" si="151"/>
        <v/>
      </c>
      <c r="U949" s="190"/>
      <c r="V949" s="191"/>
      <c r="W949" s="188"/>
      <c r="X949" s="188"/>
      <c r="Y949" s="174" t="str">
        <f t="shared" si="139"/>
        <v/>
      </c>
      <c r="Z949" s="174" t="str">
        <f t="shared" si="140"/>
        <v/>
      </c>
      <c r="AA949" s="137"/>
      <c r="AB949" s="185">
        <f t="shared" si="144"/>
        <v>2.5152000000000063</v>
      </c>
      <c r="AC949" s="139">
        <f t="shared" si="141"/>
        <v>0.92594814711124918</v>
      </c>
      <c r="AD949" s="138">
        <f t="shared" si="145"/>
        <v>4.8634766328303769E-4</v>
      </c>
      <c r="AE949" s="139" t="str">
        <f t="shared" si="142"/>
        <v/>
      </c>
      <c r="AF949" s="139" t="str">
        <f t="shared" si="143"/>
        <v/>
      </c>
      <c r="AG949" s="139"/>
    </row>
    <row r="950" spans="11:33" ht="20.100000000000001" customHeight="1" x14ac:dyDescent="0.25">
      <c r="K950" s="160"/>
      <c r="L950" s="160"/>
      <c r="N950" s="142">
        <v>392</v>
      </c>
      <c r="O950" s="134">
        <f t="shared" si="146"/>
        <v>-2.4319999999999999</v>
      </c>
      <c r="P950" s="189">
        <f t="shared" si="147"/>
        <v>2.0728400106447484E-2</v>
      </c>
      <c r="Q950" s="189">
        <f t="shared" si="148"/>
        <v>7.5078536572305002E-3</v>
      </c>
      <c r="R950" s="134">
        <f t="shared" si="149"/>
        <v>2.0728400106447484E-2</v>
      </c>
      <c r="S950" s="134" t="str">
        <f t="shared" si="150"/>
        <v/>
      </c>
      <c r="T950" s="134" t="str">
        <f t="shared" si="151"/>
        <v/>
      </c>
      <c r="U950" s="190"/>
      <c r="V950" s="191"/>
      <c r="W950" s="188"/>
      <c r="X950" s="188"/>
      <c r="Y950" s="174" t="str">
        <f t="shared" si="139"/>
        <v/>
      </c>
      <c r="Z950" s="174" t="str">
        <f t="shared" si="140"/>
        <v/>
      </c>
      <c r="AA950" s="137"/>
      <c r="AB950" s="185">
        <f t="shared" si="144"/>
        <v>2.5216000000000065</v>
      </c>
      <c r="AC950" s="139">
        <f t="shared" si="141"/>
        <v>0.92546179944796614</v>
      </c>
      <c r="AD950" s="138">
        <f t="shared" si="145"/>
        <v>4.878797223892839E-4</v>
      </c>
      <c r="AE950" s="139" t="str">
        <f t="shared" si="142"/>
        <v/>
      </c>
      <c r="AF950" s="139" t="str">
        <f t="shared" si="143"/>
        <v/>
      </c>
      <c r="AG950" s="139"/>
    </row>
    <row r="951" spans="11:33" ht="20.100000000000001" customHeight="1" x14ac:dyDescent="0.25">
      <c r="K951" s="160"/>
      <c r="L951" s="160"/>
      <c r="N951" s="142">
        <v>393</v>
      </c>
      <c r="O951" s="134">
        <f t="shared" si="146"/>
        <v>-2.4279999999999999</v>
      </c>
      <c r="P951" s="189">
        <f t="shared" si="147"/>
        <v>2.0930862528830304E-2</v>
      </c>
      <c r="Q951" s="189">
        <f t="shared" si="148"/>
        <v>7.5911716376142468E-3</v>
      </c>
      <c r="R951" s="134">
        <f t="shared" si="149"/>
        <v>2.0930862528830304E-2</v>
      </c>
      <c r="S951" s="134" t="str">
        <f t="shared" si="150"/>
        <v/>
      </c>
      <c r="T951" s="134" t="str">
        <f t="shared" si="151"/>
        <v/>
      </c>
      <c r="U951" s="190"/>
      <c r="V951" s="191"/>
      <c r="W951" s="188"/>
      <c r="X951" s="188"/>
      <c r="Y951" s="174" t="str">
        <f t="shared" si="139"/>
        <v/>
      </c>
      <c r="Z951" s="174" t="str">
        <f t="shared" si="140"/>
        <v/>
      </c>
      <c r="AA951" s="137"/>
      <c r="AB951" s="185">
        <f t="shared" si="144"/>
        <v>2.5280000000000067</v>
      </c>
      <c r="AC951" s="139">
        <f t="shared" si="141"/>
        <v>0.92497391972557685</v>
      </c>
      <c r="AD951" s="138">
        <f t="shared" si="145"/>
        <v>4.8940874588065952E-4</v>
      </c>
      <c r="AE951" s="139" t="str">
        <f t="shared" si="142"/>
        <v/>
      </c>
      <c r="AF951" s="139" t="str">
        <f t="shared" si="143"/>
        <v/>
      </c>
      <c r="AG951" s="139"/>
    </row>
    <row r="952" spans="11:33" ht="20.100000000000001" customHeight="1" x14ac:dyDescent="0.25">
      <c r="K952" s="160"/>
      <c r="L952" s="160"/>
      <c r="N952" s="142">
        <v>394</v>
      </c>
      <c r="O952" s="134">
        <f t="shared" si="146"/>
        <v>-2.4239999999999999</v>
      </c>
      <c r="P952" s="189">
        <f t="shared" si="147"/>
        <v>2.1134964319050476E-2</v>
      </c>
      <c r="Q952" s="189">
        <f t="shared" si="148"/>
        <v>7.6753027432843587E-3</v>
      </c>
      <c r="R952" s="134">
        <f t="shared" si="149"/>
        <v>2.1134964319050476E-2</v>
      </c>
      <c r="S952" s="134" t="str">
        <f t="shared" si="150"/>
        <v/>
      </c>
      <c r="T952" s="134" t="str">
        <f t="shared" si="151"/>
        <v/>
      </c>
      <c r="U952" s="190"/>
      <c r="V952" s="191"/>
      <c r="W952" s="188"/>
      <c r="X952" s="188"/>
      <c r="Y952" s="174" t="str">
        <f t="shared" ref="Y952:Y1015" si="152">IF($X952&gt;(Y$555),$W952,"")</f>
        <v/>
      </c>
      <c r="Z952" s="174" t="str">
        <f t="shared" ref="Z952:Z1015" si="153">IF($X952&gt;(AA$557),$W952,"")</f>
        <v/>
      </c>
      <c r="AA952" s="137"/>
      <c r="AB952" s="185">
        <f t="shared" si="144"/>
        <v>2.5344000000000069</v>
      </c>
      <c r="AC952" s="139">
        <f t="shared" si="141"/>
        <v>0.92448451097969619</v>
      </c>
      <c r="AD952" s="138">
        <f t="shared" si="145"/>
        <v>4.9093471487238194E-4</v>
      </c>
      <c r="AE952" s="139" t="str">
        <f t="shared" si="142"/>
        <v/>
      </c>
      <c r="AF952" s="139" t="str">
        <f t="shared" si="143"/>
        <v/>
      </c>
      <c r="AG952" s="139"/>
    </row>
    <row r="953" spans="11:33" ht="20.100000000000001" customHeight="1" x14ac:dyDescent="0.25">
      <c r="K953" s="160"/>
      <c r="L953" s="160"/>
      <c r="N953" s="142">
        <v>395</v>
      </c>
      <c r="O953" s="134">
        <f t="shared" si="146"/>
        <v>-2.42</v>
      </c>
      <c r="P953" s="189">
        <f t="shared" si="147"/>
        <v>2.1340714899922782E-2</v>
      </c>
      <c r="Q953" s="189">
        <f t="shared" si="148"/>
        <v>7.7602535505536425E-3</v>
      </c>
      <c r="R953" s="134">
        <f t="shared" si="149"/>
        <v>2.1340714899922782E-2</v>
      </c>
      <c r="S953" s="134" t="str">
        <f t="shared" si="150"/>
        <v/>
      </c>
      <c r="T953" s="134" t="str">
        <f t="shared" si="151"/>
        <v/>
      </c>
      <c r="U953" s="190"/>
      <c r="V953" s="191"/>
      <c r="W953" s="188"/>
      <c r="X953" s="188"/>
      <c r="Y953" s="174" t="str">
        <f t="shared" si="152"/>
        <v/>
      </c>
      <c r="Z953" s="174" t="str">
        <f t="shared" si="153"/>
        <v/>
      </c>
      <c r="AA953" s="137"/>
      <c r="AB953" s="185">
        <f t="shared" si="144"/>
        <v>2.5408000000000071</v>
      </c>
      <c r="AC953" s="139">
        <f t="shared" si="141"/>
        <v>0.92399357626482381</v>
      </c>
      <c r="AD953" s="138">
        <f t="shared" si="145"/>
        <v>4.9245761063854143E-4</v>
      </c>
      <c r="AE953" s="139" t="str">
        <f t="shared" si="142"/>
        <v/>
      </c>
      <c r="AF953" s="139" t="str">
        <f t="shared" si="143"/>
        <v/>
      </c>
      <c r="AG953" s="139"/>
    </row>
    <row r="954" spans="11:33" ht="20.100000000000001" customHeight="1" x14ac:dyDescent="0.25">
      <c r="K954" s="160"/>
      <c r="L954" s="160"/>
      <c r="N954" s="142">
        <v>396</v>
      </c>
      <c r="O954" s="134">
        <f t="shared" si="146"/>
        <v>-2.4159999999999999</v>
      </c>
      <c r="P954" s="189">
        <f t="shared" si="147"/>
        <v>2.1548123706543448E-2</v>
      </c>
      <c r="Q954" s="189">
        <f t="shared" si="148"/>
        <v>7.846030673450877E-3</v>
      </c>
      <c r="R954" s="134">
        <f t="shared" si="149"/>
        <v>2.1548123706543448E-2</v>
      </c>
      <c r="S954" s="134" t="str">
        <f t="shared" si="150"/>
        <v/>
      </c>
      <c r="T954" s="134" t="str">
        <f t="shared" si="151"/>
        <v/>
      </c>
      <c r="U954" s="190"/>
      <c r="V954" s="191"/>
      <c r="W954" s="188"/>
      <c r="X954" s="188"/>
      <c r="Y954" s="174" t="str">
        <f t="shared" si="152"/>
        <v/>
      </c>
      <c r="Z954" s="174" t="str">
        <f t="shared" si="153"/>
        <v/>
      </c>
      <c r="AA954" s="137"/>
      <c r="AB954" s="185">
        <f t="shared" si="144"/>
        <v>2.5472000000000072</v>
      </c>
      <c r="AC954" s="139">
        <f t="shared" si="141"/>
        <v>0.92350111865418527</v>
      </c>
      <c r="AD954" s="138">
        <f t="shared" si="145"/>
        <v>4.9397741461021383E-4</v>
      </c>
      <c r="AE954" s="139" t="str">
        <f t="shared" si="142"/>
        <v/>
      </c>
      <c r="AF954" s="139" t="str">
        <f t="shared" si="143"/>
        <v/>
      </c>
      <c r="AG954" s="139"/>
    </row>
    <row r="955" spans="11:33" ht="20.100000000000001" customHeight="1" x14ac:dyDescent="0.25">
      <c r="K955" s="160"/>
      <c r="L955" s="160"/>
      <c r="N955" s="142">
        <v>397</v>
      </c>
      <c r="O955" s="134">
        <f t="shared" si="146"/>
        <v>-2.4119999999999999</v>
      </c>
      <c r="P955" s="189">
        <f t="shared" si="147"/>
        <v>2.1757200185802975E-2</v>
      </c>
      <c r="Q955" s="189">
        <f t="shared" si="148"/>
        <v>7.9326407637690076E-3</v>
      </c>
      <c r="R955" s="134">
        <f t="shared" si="149"/>
        <v>2.1757200185802975E-2</v>
      </c>
      <c r="S955" s="134" t="str">
        <f t="shared" si="150"/>
        <v/>
      </c>
      <c r="T955" s="134" t="str">
        <f t="shared" si="151"/>
        <v/>
      </c>
      <c r="U955" s="190"/>
      <c r="V955" s="191"/>
      <c r="W955" s="188"/>
      <c r="X955" s="188"/>
      <c r="Y955" s="174" t="str">
        <f t="shared" si="152"/>
        <v/>
      </c>
      <c r="Z955" s="174" t="str">
        <f t="shared" si="153"/>
        <v/>
      </c>
      <c r="AA955" s="137"/>
      <c r="AB955" s="185">
        <f t="shared" si="144"/>
        <v>2.5536000000000074</v>
      </c>
      <c r="AC955" s="139">
        <f t="shared" si="141"/>
        <v>0.92300714123957506</v>
      </c>
      <c r="AD955" s="138">
        <f t="shared" si="145"/>
        <v>4.9549410837546048E-4</v>
      </c>
      <c r="AE955" s="139" t="str">
        <f t="shared" si="142"/>
        <v/>
      </c>
      <c r="AF955" s="139" t="str">
        <f t="shared" si="143"/>
        <v/>
      </c>
      <c r="AG955" s="139"/>
    </row>
    <row r="956" spans="11:33" ht="20.100000000000001" customHeight="1" x14ac:dyDescent="0.25">
      <c r="K956" s="160"/>
      <c r="L956" s="160"/>
      <c r="N956" s="142">
        <v>398</v>
      </c>
      <c r="O956" s="134">
        <f t="shared" si="146"/>
        <v>-2.4079999999999999</v>
      </c>
      <c r="P956" s="189">
        <f t="shared" si="147"/>
        <v>2.1967953795893221E-2</v>
      </c>
      <c r="Q956" s="189">
        <f t="shared" si="148"/>
        <v>8.0200905111112702E-3</v>
      </c>
      <c r="R956" s="134">
        <f t="shared" si="149"/>
        <v>2.1967953795893221E-2</v>
      </c>
      <c r="S956" s="134" t="str">
        <f t="shared" si="150"/>
        <v/>
      </c>
      <c r="T956" s="134" t="str">
        <f t="shared" si="151"/>
        <v/>
      </c>
      <c r="U956" s="190"/>
      <c r="V956" s="191"/>
      <c r="W956" s="188"/>
      <c r="X956" s="188"/>
      <c r="Y956" s="174" t="str">
        <f t="shared" si="152"/>
        <v/>
      </c>
      <c r="Z956" s="174" t="str">
        <f t="shared" si="153"/>
        <v/>
      </c>
      <c r="AA956" s="137"/>
      <c r="AB956" s="185">
        <f t="shared" si="144"/>
        <v>2.5600000000000076</v>
      </c>
      <c r="AC956" s="139">
        <f t="shared" si="141"/>
        <v>0.9225116471311996</v>
      </c>
      <c r="AD956" s="138">
        <f t="shared" si="145"/>
        <v>4.9700767367999443E-4</v>
      </c>
      <c r="AE956" s="139" t="str">
        <f t="shared" si="142"/>
        <v/>
      </c>
      <c r="AF956" s="139" t="str">
        <f t="shared" si="143"/>
        <v/>
      </c>
      <c r="AG956" s="139"/>
    </row>
    <row r="957" spans="11:33" ht="20.100000000000001" customHeight="1" x14ac:dyDescent="0.25">
      <c r="K957" s="160"/>
      <c r="L957" s="160"/>
      <c r="N957" s="142">
        <v>399</v>
      </c>
      <c r="O957" s="134">
        <f t="shared" si="146"/>
        <v>-2.4039999999999999</v>
      </c>
      <c r="P957" s="189">
        <f t="shared" si="147"/>
        <v>2.2180394005808821E-2</v>
      </c>
      <c r="Q957" s="189">
        <f t="shared" si="148"/>
        <v>8.1083866429354588E-3</v>
      </c>
      <c r="R957" s="134">
        <f t="shared" si="149"/>
        <v>2.2180394005808821E-2</v>
      </c>
      <c r="S957" s="134" t="str">
        <f t="shared" si="150"/>
        <v/>
      </c>
      <c r="T957" s="134" t="str">
        <f t="shared" si="151"/>
        <v/>
      </c>
      <c r="U957" s="190"/>
      <c r="V957" s="191"/>
      <c r="W957" s="188"/>
      <c r="X957" s="188"/>
      <c r="Y957" s="174" t="str">
        <f t="shared" si="152"/>
        <v/>
      </c>
      <c r="Z957" s="174" t="str">
        <f t="shared" si="153"/>
        <v/>
      </c>
      <c r="AA957" s="137"/>
      <c r="AB957" s="185">
        <f t="shared" si="144"/>
        <v>2.5664000000000078</v>
      </c>
      <c r="AC957" s="139">
        <f t="shared" si="141"/>
        <v>0.9220146394575196</v>
      </c>
      <c r="AD957" s="138">
        <f t="shared" si="145"/>
        <v>4.9851809242407175E-4</v>
      </c>
      <c r="AE957" s="139" t="str">
        <f t="shared" si="142"/>
        <v/>
      </c>
      <c r="AF957" s="139" t="str">
        <f t="shared" si="143"/>
        <v/>
      </c>
      <c r="AG957" s="139"/>
    </row>
    <row r="958" spans="11:33" ht="20.100000000000001" customHeight="1" x14ac:dyDescent="0.25">
      <c r="K958" s="160"/>
      <c r="L958" s="160"/>
      <c r="N958" s="142">
        <v>400</v>
      </c>
      <c r="O958" s="134">
        <f t="shared" si="146"/>
        <v>-2.4</v>
      </c>
      <c r="P958" s="189">
        <f t="shared" si="147"/>
        <v>2.2394530294842899E-2</v>
      </c>
      <c r="Q958" s="189">
        <f t="shared" si="148"/>
        <v>8.1975359245961311E-3</v>
      </c>
      <c r="R958" s="134">
        <f t="shared" si="149"/>
        <v>2.2394530294842899E-2</v>
      </c>
      <c r="S958" s="134" t="str">
        <f t="shared" si="150"/>
        <v/>
      </c>
      <c r="T958" s="134" t="str">
        <f t="shared" si="151"/>
        <v/>
      </c>
      <c r="U958" s="190"/>
      <c r="V958" s="191"/>
      <c r="W958" s="188"/>
      <c r="X958" s="188"/>
      <c r="Y958" s="174" t="str">
        <f t="shared" si="152"/>
        <v/>
      </c>
      <c r="Z958" s="174" t="str">
        <f t="shared" si="153"/>
        <v/>
      </c>
      <c r="AA958" s="137"/>
      <c r="AB958" s="185">
        <f t="shared" si="144"/>
        <v>2.572800000000008</v>
      </c>
      <c r="AC958" s="139">
        <f t="shared" si="141"/>
        <v>0.92151612136509553</v>
      </c>
      <c r="AD958" s="138">
        <f t="shared" si="145"/>
        <v>5.0002534666493403E-4</v>
      </c>
      <c r="AE958" s="139" t="str">
        <f t="shared" si="142"/>
        <v/>
      </c>
      <c r="AF958" s="139" t="str">
        <f t="shared" si="143"/>
        <v/>
      </c>
      <c r="AG958" s="139"/>
    </row>
    <row r="959" spans="11:33" ht="20.100000000000001" customHeight="1" x14ac:dyDescent="0.25">
      <c r="K959" s="160"/>
      <c r="L959" s="160"/>
      <c r="N959" s="142">
        <v>401</v>
      </c>
      <c r="O959" s="134">
        <f t="shared" si="146"/>
        <v>-2.3959999999999999</v>
      </c>
      <c r="P959" s="189">
        <f t="shared" si="147"/>
        <v>2.2610372152077028E-2</v>
      </c>
      <c r="Q959" s="189">
        <f t="shared" si="148"/>
        <v>8.2875451593847245E-3</v>
      </c>
      <c r="R959" s="134">
        <f t="shared" si="149"/>
        <v>2.2610372152077028E-2</v>
      </c>
      <c r="S959" s="134" t="str">
        <f t="shared" si="150"/>
        <v/>
      </c>
      <c r="T959" s="134" t="str">
        <f t="shared" si="151"/>
        <v/>
      </c>
      <c r="U959" s="190"/>
      <c r="V959" s="191"/>
      <c r="W959" s="188"/>
      <c r="X959" s="188"/>
      <c r="Y959" s="174" t="str">
        <f t="shared" si="152"/>
        <v/>
      </c>
      <c r="Z959" s="174" t="str">
        <f t="shared" si="153"/>
        <v/>
      </c>
      <c r="AA959" s="137"/>
      <c r="AB959" s="185">
        <f t="shared" si="144"/>
        <v>2.5792000000000082</v>
      </c>
      <c r="AC959" s="139">
        <f t="shared" si="141"/>
        <v>0.9210160960184306</v>
      </c>
      <c r="AD959" s="138">
        <f t="shared" si="145"/>
        <v>5.0152941861414391E-4</v>
      </c>
      <c r="AE959" s="139" t="str">
        <f t="shared" si="142"/>
        <v/>
      </c>
      <c r="AF959" s="139" t="str">
        <f t="shared" si="143"/>
        <v/>
      </c>
      <c r="AG959" s="139"/>
    </row>
    <row r="960" spans="11:33" ht="20.100000000000001" customHeight="1" x14ac:dyDescent="0.25">
      <c r="K960" s="160"/>
      <c r="L960" s="160"/>
      <c r="N960" s="142">
        <v>402</v>
      </c>
      <c r="O960" s="134">
        <f t="shared" si="146"/>
        <v>-2.3919999999999999</v>
      </c>
      <c r="P960" s="189">
        <f t="shared" si="147"/>
        <v>2.2827929075865526E-2</v>
      </c>
      <c r="Q960" s="189">
        <f t="shared" si="148"/>
        <v>8.3784211885677643E-3</v>
      </c>
      <c r="R960" s="134">
        <f t="shared" si="149"/>
        <v>2.2827929075865526E-2</v>
      </c>
      <c r="S960" s="134" t="str">
        <f t="shared" si="150"/>
        <v/>
      </c>
      <c r="T960" s="134" t="str">
        <f t="shared" si="151"/>
        <v/>
      </c>
      <c r="U960" s="190"/>
      <c r="V960" s="191"/>
      <c r="W960" s="188"/>
      <c r="X960" s="188"/>
      <c r="Y960" s="174" t="str">
        <f t="shared" si="152"/>
        <v/>
      </c>
      <c r="Z960" s="174" t="str">
        <f t="shared" si="153"/>
        <v/>
      </c>
      <c r="AA960" s="137"/>
      <c r="AB960" s="185">
        <f t="shared" si="144"/>
        <v>2.5856000000000083</v>
      </c>
      <c r="AC960" s="139">
        <f t="shared" si="141"/>
        <v>0.92051456659981645</v>
      </c>
      <c r="AD960" s="138">
        <f t="shared" si="145"/>
        <v>5.0303029063791804E-4</v>
      </c>
      <c r="AE960" s="139" t="str">
        <f t="shared" si="142"/>
        <v/>
      </c>
      <c r="AF960" s="139" t="str">
        <f t="shared" si="143"/>
        <v/>
      </c>
      <c r="AG960" s="139"/>
    </row>
    <row r="961" spans="11:33" ht="20.100000000000001" customHeight="1" x14ac:dyDescent="0.25">
      <c r="K961" s="160"/>
      <c r="L961" s="160"/>
      <c r="N961" s="142">
        <v>403</v>
      </c>
      <c r="O961" s="134">
        <f t="shared" si="146"/>
        <v>-2.3879999999999999</v>
      </c>
      <c r="P961" s="189">
        <f t="shared" si="147"/>
        <v>2.3047210573314027E-2</v>
      </c>
      <c r="Q961" s="189">
        <f t="shared" si="148"/>
        <v>8.4701708914228305E-3</v>
      </c>
      <c r="R961" s="134">
        <f t="shared" si="149"/>
        <v>2.3047210573314027E-2</v>
      </c>
      <c r="S961" s="134" t="str">
        <f t="shared" si="150"/>
        <v/>
      </c>
      <c r="T961" s="134" t="str">
        <f t="shared" si="151"/>
        <v/>
      </c>
      <c r="U961" s="190"/>
      <c r="V961" s="191"/>
      <c r="W961" s="188"/>
      <c r="X961" s="188"/>
      <c r="Y961" s="174" t="str">
        <f t="shared" si="152"/>
        <v/>
      </c>
      <c r="Z961" s="174" t="str">
        <f t="shared" si="153"/>
        <v/>
      </c>
      <c r="AA961" s="137"/>
      <c r="AB961" s="185">
        <f t="shared" si="144"/>
        <v>2.5920000000000085</v>
      </c>
      <c r="AC961" s="139">
        <f t="shared" si="141"/>
        <v>0.92001153630917853</v>
      </c>
      <c r="AD961" s="138">
        <f t="shared" si="145"/>
        <v>5.045279452566831E-4</v>
      </c>
      <c r="AE961" s="139" t="str">
        <f t="shared" si="142"/>
        <v/>
      </c>
      <c r="AF961" s="139" t="str">
        <f t="shared" si="143"/>
        <v/>
      </c>
      <c r="AG961" s="139"/>
    </row>
    <row r="962" spans="11:33" ht="20.100000000000001" customHeight="1" x14ac:dyDescent="0.25">
      <c r="K962" s="160"/>
      <c r="L962" s="160"/>
      <c r="N962" s="142">
        <v>404</v>
      </c>
      <c r="O962" s="134">
        <f t="shared" si="146"/>
        <v>-2.3839999999999999</v>
      </c>
      <c r="P962" s="189">
        <f t="shared" si="147"/>
        <v>2.3268226159752301E-2</v>
      </c>
      <c r="Q962" s="189">
        <f t="shared" si="148"/>
        <v>8.5628011852725838E-3</v>
      </c>
      <c r="R962" s="134">
        <f t="shared" si="149"/>
        <v>2.3268226159752301E-2</v>
      </c>
      <c r="S962" s="134" t="str">
        <f t="shared" si="150"/>
        <v/>
      </c>
      <c r="T962" s="134" t="str">
        <f t="shared" si="151"/>
        <v/>
      </c>
      <c r="U962" s="190"/>
      <c r="V962" s="191"/>
      <c r="W962" s="188"/>
      <c r="X962" s="188"/>
      <c r="Y962" s="174" t="str">
        <f t="shared" si="152"/>
        <v/>
      </c>
      <c r="Z962" s="174" t="str">
        <f t="shared" si="153"/>
        <v/>
      </c>
      <c r="AA962" s="137"/>
      <c r="AB962" s="185">
        <f t="shared" si="144"/>
        <v>2.5984000000000087</v>
      </c>
      <c r="AC962" s="139">
        <f t="shared" si="141"/>
        <v>0.91950700836392185</v>
      </c>
      <c r="AD962" s="138">
        <f t="shared" si="145"/>
        <v>5.0602236514452059E-4</v>
      </c>
      <c r="AE962" s="139" t="str">
        <f t="shared" si="142"/>
        <v/>
      </c>
      <c r="AF962" s="139" t="str">
        <f t="shared" si="143"/>
        <v/>
      </c>
      <c r="AG962" s="139"/>
    </row>
    <row r="963" spans="11:33" ht="20.100000000000001" customHeight="1" x14ac:dyDescent="0.25">
      <c r="K963" s="160"/>
      <c r="L963" s="160"/>
      <c r="N963" s="142">
        <v>405</v>
      </c>
      <c r="O963" s="134">
        <f t="shared" si="146"/>
        <v>-2.38</v>
      </c>
      <c r="P963" s="189">
        <f t="shared" si="147"/>
        <v>2.3490985358201363E-2</v>
      </c>
      <c r="Q963" s="189">
        <f t="shared" si="148"/>
        <v>8.6563190255165429E-3</v>
      </c>
      <c r="R963" s="134">
        <f t="shared" si="149"/>
        <v>2.3490985358201363E-2</v>
      </c>
      <c r="S963" s="134" t="str">
        <f t="shared" si="150"/>
        <v/>
      </c>
      <c r="T963" s="134" t="str">
        <f t="shared" si="151"/>
        <v/>
      </c>
      <c r="U963" s="190"/>
      <c r="V963" s="191"/>
      <c r="W963" s="188"/>
      <c r="X963" s="188"/>
      <c r="Y963" s="174" t="str">
        <f t="shared" si="152"/>
        <v/>
      </c>
      <c r="Z963" s="174" t="str">
        <f t="shared" si="153"/>
        <v/>
      </c>
      <c r="AA963" s="137"/>
      <c r="AB963" s="185">
        <f t="shared" si="144"/>
        <v>2.6048000000000089</v>
      </c>
      <c r="AC963" s="139">
        <f t="shared" si="141"/>
        <v>0.91900098599877733</v>
      </c>
      <c r="AD963" s="138">
        <f t="shared" si="145"/>
        <v>5.0751353312838976E-4</v>
      </c>
      <c r="AE963" s="139" t="str">
        <f t="shared" si="142"/>
        <v/>
      </c>
      <c r="AF963" s="139" t="str">
        <f t="shared" si="143"/>
        <v/>
      </c>
      <c r="AG963" s="139"/>
    </row>
    <row r="964" spans="11:33" ht="20.100000000000001" customHeight="1" x14ac:dyDescent="0.25">
      <c r="K964" s="160"/>
      <c r="L964" s="160"/>
      <c r="N964" s="142">
        <v>406</v>
      </c>
      <c r="O964" s="134">
        <f t="shared" si="146"/>
        <v>-2.3759999999999999</v>
      </c>
      <c r="P964" s="189">
        <f t="shared" si="147"/>
        <v>2.3715497698834857E-2</v>
      </c>
      <c r="Q964" s="189">
        <f t="shared" si="148"/>
        <v>8.7507314056608134E-3</v>
      </c>
      <c r="R964" s="134">
        <f t="shared" si="149"/>
        <v>2.3715497698834857E-2</v>
      </c>
      <c r="S964" s="134" t="str">
        <f t="shared" si="150"/>
        <v/>
      </c>
      <c r="T964" s="134" t="str">
        <f t="shared" si="151"/>
        <v/>
      </c>
      <c r="U964" s="190"/>
      <c r="V964" s="191"/>
      <c r="W964" s="188"/>
      <c r="X964" s="188"/>
      <c r="Y964" s="174" t="str">
        <f t="shared" si="152"/>
        <v/>
      </c>
      <c r="Z964" s="174" t="str">
        <f t="shared" si="153"/>
        <v/>
      </c>
      <c r="AA964" s="137"/>
      <c r="AB964" s="185">
        <f t="shared" si="144"/>
        <v>2.6112000000000091</v>
      </c>
      <c r="AC964" s="139">
        <f t="shared" si="141"/>
        <v>0.91849347246564894</v>
      </c>
      <c r="AD964" s="138">
        <f t="shared" si="145"/>
        <v>5.0900143218757243E-4</v>
      </c>
      <c r="AE964" s="139" t="str">
        <f t="shared" si="142"/>
        <v/>
      </c>
      <c r="AF964" s="139" t="str">
        <f t="shared" si="143"/>
        <v/>
      </c>
      <c r="AG964" s="139"/>
    </row>
    <row r="965" spans="11:33" ht="20.100000000000001" customHeight="1" x14ac:dyDescent="0.25">
      <c r="K965" s="160"/>
      <c r="L965" s="160"/>
      <c r="N965" s="142">
        <v>407</v>
      </c>
      <c r="O965" s="134">
        <f t="shared" si="146"/>
        <v>-2.3719999999999999</v>
      </c>
      <c r="P965" s="189">
        <f t="shared" si="147"/>
        <v>2.3941772718434669E-2</v>
      </c>
      <c r="Q965" s="189">
        <f t="shared" si="148"/>
        <v>8.8460453573455822E-3</v>
      </c>
      <c r="R965" s="134">
        <f t="shared" si="149"/>
        <v>2.3941772718434669E-2</v>
      </c>
      <c r="S965" s="134" t="str">
        <f t="shared" si="150"/>
        <v/>
      </c>
      <c r="T965" s="134" t="str">
        <f t="shared" si="151"/>
        <v/>
      </c>
      <c r="U965" s="190"/>
      <c r="V965" s="191"/>
      <c r="W965" s="188"/>
      <c r="X965" s="188"/>
      <c r="Y965" s="174" t="str">
        <f t="shared" si="152"/>
        <v/>
      </c>
      <c r="Z965" s="174" t="str">
        <f t="shared" si="153"/>
        <v/>
      </c>
      <c r="AA965" s="137"/>
      <c r="AB965" s="185">
        <f t="shared" si="144"/>
        <v>2.6176000000000093</v>
      </c>
      <c r="AC965" s="139">
        <f t="shared" si="141"/>
        <v>0.91798447103346137</v>
      </c>
      <c r="AD965" s="138">
        <f t="shared" si="145"/>
        <v>5.1048604545389509E-4</v>
      </c>
      <c r="AE965" s="139" t="str">
        <f t="shared" si="142"/>
        <v/>
      </c>
      <c r="AF965" s="139" t="str">
        <f t="shared" si="143"/>
        <v/>
      </c>
      <c r="AG965" s="139"/>
    </row>
    <row r="966" spans="11:33" ht="20.100000000000001" customHeight="1" x14ac:dyDescent="0.25">
      <c r="K966" s="160"/>
      <c r="L966" s="160"/>
      <c r="N966" s="142">
        <v>408</v>
      </c>
      <c r="O966" s="134">
        <f t="shared" si="146"/>
        <v>-2.3679999999999999</v>
      </c>
      <c r="P966" s="189">
        <f t="shared" si="147"/>
        <v>2.4169819959840865E-2</v>
      </c>
      <c r="Q966" s="189">
        <f t="shared" si="148"/>
        <v>8.9422679503704527E-3</v>
      </c>
      <c r="R966" s="134">
        <f t="shared" si="149"/>
        <v>2.4169819959840865E-2</v>
      </c>
      <c r="S966" s="134" t="str">
        <f t="shared" si="150"/>
        <v/>
      </c>
      <c r="T966" s="134" t="str">
        <f t="shared" si="151"/>
        <v/>
      </c>
      <c r="U966" s="190"/>
      <c r="V966" s="191"/>
      <c r="W966" s="188"/>
      <c r="X966" s="188"/>
      <c r="Y966" s="174" t="str">
        <f t="shared" si="152"/>
        <v/>
      </c>
      <c r="Z966" s="174" t="str">
        <f t="shared" si="153"/>
        <v/>
      </c>
      <c r="AA966" s="137"/>
      <c r="AB966" s="185">
        <f t="shared" si="144"/>
        <v>2.6240000000000094</v>
      </c>
      <c r="AC966" s="139">
        <f t="shared" si="141"/>
        <v>0.91747398498800747</v>
      </c>
      <c r="AD966" s="138">
        <f t="shared" si="145"/>
        <v>5.1196735621028555E-4</v>
      </c>
      <c r="AE966" s="139" t="str">
        <f t="shared" si="142"/>
        <v/>
      </c>
      <c r="AF966" s="139" t="str">
        <f t="shared" si="143"/>
        <v/>
      </c>
      <c r="AG966" s="139"/>
    </row>
    <row r="967" spans="11:33" ht="20.100000000000001" customHeight="1" x14ac:dyDescent="0.25">
      <c r="K967" s="160"/>
      <c r="L967" s="160"/>
      <c r="N967" s="142">
        <v>409</v>
      </c>
      <c r="O967" s="134">
        <f t="shared" si="146"/>
        <v>-2.3639999999999999</v>
      </c>
      <c r="P967" s="189">
        <f t="shared" si="147"/>
        <v>2.4399648971395776E-2</v>
      </c>
      <c r="Q967" s="189">
        <f t="shared" si="148"/>
        <v>9.0394062927176173E-3</v>
      </c>
      <c r="R967" s="134">
        <f t="shared" si="149"/>
        <v>2.4399648971395776E-2</v>
      </c>
      <c r="S967" s="134" t="str">
        <f t="shared" si="150"/>
        <v/>
      </c>
      <c r="T967" s="134" t="str">
        <f t="shared" si="151"/>
        <v/>
      </c>
      <c r="U967" s="190"/>
      <c r="V967" s="191"/>
      <c r="W967" s="188"/>
      <c r="X967" s="188"/>
      <c r="Y967" s="174" t="str">
        <f t="shared" si="152"/>
        <v/>
      </c>
      <c r="Z967" s="174" t="str">
        <f t="shared" si="153"/>
        <v/>
      </c>
      <c r="AA967" s="137"/>
      <c r="AB967" s="185">
        <f t="shared" si="144"/>
        <v>2.6304000000000096</v>
      </c>
      <c r="AC967" s="139">
        <f t="shared" si="141"/>
        <v>0.91696201763179719</v>
      </c>
      <c r="AD967" s="138">
        <f t="shared" si="145"/>
        <v>5.1344534789099505E-4</v>
      </c>
      <c r="AE967" s="139" t="str">
        <f t="shared" si="142"/>
        <v/>
      </c>
      <c r="AF967" s="139" t="str">
        <f t="shared" si="143"/>
        <v/>
      </c>
      <c r="AG967" s="139"/>
    </row>
    <row r="968" spans="11:33" ht="20.100000000000001" customHeight="1" x14ac:dyDescent="0.25">
      <c r="K968" s="160"/>
      <c r="L968" s="160"/>
      <c r="N968" s="142">
        <v>410</v>
      </c>
      <c r="O968" s="134">
        <f t="shared" si="146"/>
        <v>-2.36</v>
      </c>
      <c r="P968" s="189">
        <f t="shared" si="147"/>
        <v>2.4631269306382507E-2</v>
      </c>
      <c r="Q968" s="189">
        <f t="shared" si="148"/>
        <v>9.1374675305726672E-3</v>
      </c>
      <c r="R968" s="134">
        <f t="shared" si="149"/>
        <v>2.4631269306382507E-2</v>
      </c>
      <c r="S968" s="134" t="str">
        <f t="shared" si="150"/>
        <v/>
      </c>
      <c r="T968" s="134" t="str">
        <f t="shared" si="151"/>
        <v/>
      </c>
      <c r="U968" s="190"/>
      <c r="V968" s="191"/>
      <c r="W968" s="188"/>
      <c r="X968" s="188"/>
      <c r="Y968" s="174" t="str">
        <f t="shared" si="152"/>
        <v/>
      </c>
      <c r="Z968" s="174" t="str">
        <f t="shared" si="153"/>
        <v/>
      </c>
      <c r="AA968" s="137"/>
      <c r="AB968" s="185">
        <f t="shared" si="144"/>
        <v>2.6368000000000098</v>
      </c>
      <c r="AC968" s="139">
        <f t="shared" si="141"/>
        <v>0.91644857228390619</v>
      </c>
      <c r="AD968" s="138">
        <f t="shared" si="145"/>
        <v>5.1492000408015492E-4</v>
      </c>
      <c r="AE968" s="139" t="str">
        <f t="shared" si="142"/>
        <v/>
      </c>
      <c r="AF968" s="139" t="str">
        <f t="shared" si="143"/>
        <v/>
      </c>
      <c r="AG968" s="139"/>
    </row>
    <row r="969" spans="11:33" ht="20.100000000000001" customHeight="1" x14ac:dyDescent="0.25">
      <c r="K969" s="160"/>
      <c r="L969" s="160"/>
      <c r="N969" s="142">
        <v>411</v>
      </c>
      <c r="O969" s="134">
        <f t="shared" si="146"/>
        <v>-2.3559999999999999</v>
      </c>
      <c r="P969" s="189">
        <f t="shared" si="147"/>
        <v>2.4864690522457555E-2</v>
      </c>
      <c r="Q969" s="189">
        <f t="shared" si="148"/>
        <v>9.2364588483432944E-3</v>
      </c>
      <c r="R969" s="134">
        <f t="shared" si="149"/>
        <v>2.4864690522457555E-2</v>
      </c>
      <c r="S969" s="134" t="str">
        <f t="shared" si="150"/>
        <v/>
      </c>
      <c r="T969" s="134" t="str">
        <f t="shared" si="151"/>
        <v/>
      </c>
      <c r="U969" s="190"/>
      <c r="V969" s="191"/>
      <c r="W969" s="188"/>
      <c r="X969" s="188"/>
      <c r="Y969" s="174" t="str">
        <f t="shared" si="152"/>
        <v/>
      </c>
      <c r="Z969" s="174" t="str">
        <f t="shared" si="153"/>
        <v/>
      </c>
      <c r="AA969" s="137"/>
      <c r="AB969" s="185">
        <f t="shared" si="144"/>
        <v>2.64320000000001</v>
      </c>
      <c r="AC969" s="139">
        <f t="shared" si="141"/>
        <v>0.91593365227982604</v>
      </c>
      <c r="AD969" s="138">
        <f t="shared" si="145"/>
        <v>5.1639130851255377E-4</v>
      </c>
      <c r="AE969" s="139" t="str">
        <f t="shared" si="142"/>
        <v/>
      </c>
      <c r="AF969" s="139" t="str">
        <f t="shared" si="143"/>
        <v/>
      </c>
      <c r="AG969" s="139"/>
    </row>
    <row r="970" spans="11:33" ht="20.100000000000001" customHeight="1" x14ac:dyDescent="0.25">
      <c r="K970" s="160"/>
      <c r="L970" s="160"/>
      <c r="N970" s="142">
        <v>412</v>
      </c>
      <c r="O970" s="134">
        <f t="shared" si="146"/>
        <v>-2.3519999999999999</v>
      </c>
      <c r="P970" s="189">
        <f t="shared" si="147"/>
        <v>2.5099922181077771E-2</v>
      </c>
      <c r="Q970" s="189">
        <f t="shared" si="148"/>
        <v>9.3363874686755773E-3</v>
      </c>
      <c r="R970" s="134">
        <f t="shared" si="149"/>
        <v>2.5099922181077771E-2</v>
      </c>
      <c r="S970" s="134" t="str">
        <f t="shared" si="150"/>
        <v/>
      </c>
      <c r="T970" s="134" t="str">
        <f t="shared" si="151"/>
        <v/>
      </c>
      <c r="U970" s="190"/>
      <c r="V970" s="191"/>
      <c r="W970" s="188"/>
      <c r="X970" s="188"/>
      <c r="Y970" s="174" t="str">
        <f t="shared" si="152"/>
        <v/>
      </c>
      <c r="Z970" s="174" t="str">
        <f t="shared" si="153"/>
        <v/>
      </c>
      <c r="AA970" s="137"/>
      <c r="AB970" s="185">
        <f t="shared" si="144"/>
        <v>2.6496000000000102</v>
      </c>
      <c r="AC970" s="139">
        <f t="shared" si="141"/>
        <v>0.91541726097131348</v>
      </c>
      <c r="AD970" s="138">
        <f t="shared" si="145"/>
        <v>5.1785924507208314E-4</v>
      </c>
      <c r="AE970" s="139" t="str">
        <f t="shared" si="142"/>
        <v/>
      </c>
      <c r="AF970" s="139" t="str">
        <f t="shared" si="143"/>
        <v/>
      </c>
      <c r="AG970" s="139"/>
    </row>
    <row r="971" spans="11:33" ht="20.100000000000001" customHeight="1" x14ac:dyDescent="0.25">
      <c r="K971" s="160"/>
      <c r="L971" s="160"/>
      <c r="N971" s="142">
        <v>413</v>
      </c>
      <c r="O971" s="134">
        <f t="shared" si="146"/>
        <v>-2.3479999999999999</v>
      </c>
      <c r="P971" s="189">
        <f t="shared" si="147"/>
        <v>2.53369738469215E-2</v>
      </c>
      <c r="Q971" s="189">
        <f t="shared" si="148"/>
        <v>9.4372606524680963E-3</v>
      </c>
      <c r="R971" s="134">
        <f t="shared" si="149"/>
        <v>2.53369738469215E-2</v>
      </c>
      <c r="S971" s="134" t="str">
        <f t="shared" si="150"/>
        <v/>
      </c>
      <c r="T971" s="134" t="str">
        <f t="shared" si="151"/>
        <v/>
      </c>
      <c r="U971" s="190"/>
      <c r="V971" s="191"/>
      <c r="W971" s="188"/>
      <c r="X971" s="188"/>
      <c r="Y971" s="174" t="str">
        <f t="shared" si="152"/>
        <v/>
      </c>
      <c r="Z971" s="174" t="str">
        <f t="shared" si="153"/>
        <v/>
      </c>
      <c r="AA971" s="137"/>
      <c r="AB971" s="185">
        <f t="shared" si="144"/>
        <v>2.6560000000000104</v>
      </c>
      <c r="AC971" s="139">
        <f t="shared" si="141"/>
        <v>0.9148994017262414</v>
      </c>
      <c r="AD971" s="138">
        <f t="shared" si="145"/>
        <v>5.1932379779162652E-4</v>
      </c>
      <c r="AE971" s="139" t="str">
        <f t="shared" si="142"/>
        <v/>
      </c>
      <c r="AF971" s="139" t="str">
        <f t="shared" si="143"/>
        <v/>
      </c>
      <c r="AG971" s="139"/>
    </row>
    <row r="972" spans="11:33" ht="20.100000000000001" customHeight="1" x14ac:dyDescent="0.25">
      <c r="K972" s="160"/>
      <c r="L972" s="160"/>
      <c r="N972" s="142">
        <v>414</v>
      </c>
      <c r="O972" s="134">
        <f t="shared" si="146"/>
        <v>-2.3439999999999999</v>
      </c>
      <c r="P972" s="189">
        <f t="shared" si="147"/>
        <v>2.5575855087304117E-2</v>
      </c>
      <c r="Q972" s="189">
        <f t="shared" si="148"/>
        <v>9.5390856988835752E-3</v>
      </c>
      <c r="R972" s="134">
        <f t="shared" si="149"/>
        <v>2.5575855087304117E-2</v>
      </c>
      <c r="S972" s="134" t="str">
        <f t="shared" si="150"/>
        <v/>
      </c>
      <c r="T972" s="134" t="str">
        <f t="shared" si="151"/>
        <v/>
      </c>
      <c r="U972" s="190"/>
      <c r="V972" s="191"/>
      <c r="W972" s="188"/>
      <c r="X972" s="188"/>
      <c r="Y972" s="174" t="str">
        <f t="shared" si="152"/>
        <v/>
      </c>
      <c r="Z972" s="174" t="str">
        <f t="shared" si="153"/>
        <v/>
      </c>
      <c r="AA972" s="137"/>
      <c r="AB972" s="185">
        <f t="shared" si="144"/>
        <v>2.6624000000000105</v>
      </c>
      <c r="AC972" s="139">
        <f t="shared" si="141"/>
        <v>0.91438007792844977</v>
      </c>
      <c r="AD972" s="138">
        <f t="shared" si="145"/>
        <v>5.2078495085228216E-4</v>
      </c>
      <c r="AE972" s="139" t="str">
        <f t="shared" si="142"/>
        <v/>
      </c>
      <c r="AF972" s="139" t="str">
        <f t="shared" si="143"/>
        <v/>
      </c>
      <c r="AG972" s="139"/>
    </row>
    <row r="973" spans="11:33" ht="20.100000000000001" customHeight="1" x14ac:dyDescent="0.25">
      <c r="K973" s="160"/>
      <c r="L973" s="160"/>
      <c r="N973" s="142">
        <v>415</v>
      </c>
      <c r="O973" s="134">
        <f t="shared" si="146"/>
        <v>-2.34</v>
      </c>
      <c r="P973" s="189">
        <f t="shared" si="147"/>
        <v>2.581657547158769E-2</v>
      </c>
      <c r="Q973" s="189">
        <f t="shared" si="148"/>
        <v>9.6418699453583289E-3</v>
      </c>
      <c r="R973" s="134">
        <f t="shared" si="149"/>
        <v>2.581657547158769E-2</v>
      </c>
      <c r="S973" s="134" t="str">
        <f t="shared" si="150"/>
        <v/>
      </c>
      <c r="T973" s="134" t="str">
        <f t="shared" si="151"/>
        <v/>
      </c>
      <c r="U973" s="190"/>
      <c r="V973" s="191"/>
      <c r="W973" s="188"/>
      <c r="X973" s="188"/>
      <c r="Y973" s="174" t="str">
        <f t="shared" si="152"/>
        <v/>
      </c>
      <c r="Z973" s="174" t="str">
        <f t="shared" si="153"/>
        <v/>
      </c>
      <c r="AA973" s="137"/>
      <c r="AB973" s="185">
        <f t="shared" si="144"/>
        <v>2.6688000000000107</v>
      </c>
      <c r="AC973" s="139">
        <f t="shared" si="141"/>
        <v>0.91385929297759749</v>
      </c>
      <c r="AD973" s="138">
        <f t="shared" si="145"/>
        <v>5.2224268858314105E-4</v>
      </c>
      <c r="AE973" s="139" t="str">
        <f t="shared" si="142"/>
        <v/>
      </c>
      <c r="AF973" s="139" t="str">
        <f t="shared" si="143"/>
        <v/>
      </c>
      <c r="AG973" s="139"/>
    </row>
    <row r="974" spans="11:33" ht="20.100000000000001" customHeight="1" x14ac:dyDescent="0.25">
      <c r="K974" s="160"/>
      <c r="L974" s="160"/>
      <c r="N974" s="142">
        <v>416</v>
      </c>
      <c r="O974" s="134">
        <f t="shared" si="146"/>
        <v>-2.3359999999999999</v>
      </c>
      <c r="P974" s="189">
        <f t="shared" si="147"/>
        <v>2.6059144570584954E-2</v>
      </c>
      <c r="Q974" s="189">
        <f t="shared" si="148"/>
        <v>9.7456207676091984E-3</v>
      </c>
      <c r="R974" s="134">
        <f t="shared" si="149"/>
        <v>2.6059144570584954E-2</v>
      </c>
      <c r="S974" s="134" t="str">
        <f t="shared" si="150"/>
        <v/>
      </c>
      <c r="T974" s="134" t="str">
        <f t="shared" si="151"/>
        <v/>
      </c>
      <c r="U974" s="190"/>
      <c r="V974" s="191"/>
      <c r="W974" s="188"/>
      <c r="X974" s="188"/>
      <c r="Y974" s="174" t="str">
        <f t="shared" si="152"/>
        <v/>
      </c>
      <c r="Z974" s="174" t="str">
        <f t="shared" si="153"/>
        <v/>
      </c>
      <c r="AA974" s="137"/>
      <c r="AB974" s="185">
        <f t="shared" si="144"/>
        <v>2.6752000000000109</v>
      </c>
      <c r="AC974" s="139">
        <f t="shared" si="141"/>
        <v>0.91333705028901435</v>
      </c>
      <c r="AD974" s="138">
        <f t="shared" si="145"/>
        <v>5.2369699546117587E-4</v>
      </c>
      <c r="AE974" s="139" t="str">
        <f t="shared" si="142"/>
        <v/>
      </c>
      <c r="AF974" s="139" t="str">
        <f t="shared" si="143"/>
        <v/>
      </c>
      <c r="AG974" s="139"/>
    </row>
    <row r="975" spans="11:33" ht="20.100000000000001" customHeight="1" x14ac:dyDescent="0.25">
      <c r="K975" s="160"/>
      <c r="L975" s="160"/>
      <c r="N975" s="142">
        <v>417</v>
      </c>
      <c r="O975" s="134">
        <f t="shared" si="146"/>
        <v>-2.3319999999999999</v>
      </c>
      <c r="P975" s="189">
        <f t="shared" si="147"/>
        <v>2.6303571955957613E-2</v>
      </c>
      <c r="Q975" s="189">
        <f t="shared" si="148"/>
        <v>9.8503455796381673E-3</v>
      </c>
      <c r="R975" s="134">
        <f t="shared" si="149"/>
        <v>2.6303571955957613E-2</v>
      </c>
      <c r="S975" s="134" t="str">
        <f t="shared" si="150"/>
        <v/>
      </c>
      <c r="T975" s="134" t="str">
        <f t="shared" si="151"/>
        <v/>
      </c>
      <c r="U975" s="190"/>
      <c r="V975" s="191"/>
      <c r="W975" s="188"/>
      <c r="X975" s="188"/>
      <c r="Y975" s="174" t="str">
        <f t="shared" si="152"/>
        <v/>
      </c>
      <c r="Z975" s="174" t="str">
        <f t="shared" si="153"/>
        <v/>
      </c>
      <c r="AA975" s="137"/>
      <c r="AB975" s="185">
        <f t="shared" si="144"/>
        <v>2.6816000000000111</v>
      </c>
      <c r="AC975" s="139">
        <f t="shared" si="141"/>
        <v>0.91281335329355318</v>
      </c>
      <c r="AD975" s="138">
        <f t="shared" si="145"/>
        <v>5.2514785610879855E-4</v>
      </c>
      <c r="AE975" s="139" t="str">
        <f t="shared" si="142"/>
        <v/>
      </c>
      <c r="AF975" s="139" t="str">
        <f t="shared" si="143"/>
        <v/>
      </c>
      <c r="AG975" s="139"/>
    </row>
    <row r="976" spans="11:33" ht="20.100000000000001" customHeight="1" x14ac:dyDescent="0.25">
      <c r="K976" s="160"/>
      <c r="L976" s="160"/>
      <c r="N976" s="142">
        <v>418</v>
      </c>
      <c r="O976" s="134">
        <f t="shared" si="146"/>
        <v>-2.3280000000000003</v>
      </c>
      <c r="P976" s="189">
        <f t="shared" si="147"/>
        <v>2.6549867199608775E-2</v>
      </c>
      <c r="Q976" s="189">
        <f t="shared" si="148"/>
        <v>9.9560518337345662E-3</v>
      </c>
      <c r="R976" s="134">
        <f t="shared" si="149"/>
        <v>2.6549867199608775E-2</v>
      </c>
      <c r="S976" s="134" t="str">
        <f t="shared" si="150"/>
        <v/>
      </c>
      <c r="T976" s="134" t="str">
        <f t="shared" si="151"/>
        <v/>
      </c>
      <c r="U976" s="190"/>
      <c r="V976" s="191"/>
      <c r="W976" s="188"/>
      <c r="X976" s="188"/>
      <c r="Y976" s="174" t="str">
        <f t="shared" si="152"/>
        <v/>
      </c>
      <c r="Z976" s="174" t="str">
        <f t="shared" si="153"/>
        <v/>
      </c>
      <c r="AA976" s="137"/>
      <c r="AB976" s="185">
        <f t="shared" si="144"/>
        <v>2.6880000000000113</v>
      </c>
      <c r="AC976" s="139">
        <f t="shared" si="141"/>
        <v>0.91228820543744438</v>
      </c>
      <c r="AD976" s="138">
        <f t="shared" si="145"/>
        <v>5.2659525529663576E-4</v>
      </c>
      <c r="AE976" s="139" t="str">
        <f t="shared" si="142"/>
        <v/>
      </c>
      <c r="AF976" s="139" t="str">
        <f t="shared" si="143"/>
        <v/>
      </c>
      <c r="AG976" s="139"/>
    </row>
    <row r="977" spans="11:33" ht="20.100000000000001" customHeight="1" x14ac:dyDescent="0.25">
      <c r="K977" s="160"/>
      <c r="L977" s="160"/>
      <c r="N977" s="142">
        <v>419</v>
      </c>
      <c r="O977" s="134">
        <f t="shared" si="146"/>
        <v>-2.3239999999999998</v>
      </c>
      <c r="P977" s="189">
        <f t="shared" si="147"/>
        <v>2.6798039873069942E-2</v>
      </c>
      <c r="Q977" s="189">
        <f t="shared" si="148"/>
        <v>1.0062747020474831E-2</v>
      </c>
      <c r="R977" s="134">
        <f t="shared" si="149"/>
        <v>2.6798039873069942E-2</v>
      </c>
      <c r="S977" s="134" t="str">
        <f t="shared" si="150"/>
        <v/>
      </c>
      <c r="T977" s="134" t="str">
        <f t="shared" si="151"/>
        <v/>
      </c>
      <c r="U977" s="190"/>
      <c r="V977" s="191"/>
      <c r="W977" s="188"/>
      <c r="X977" s="188"/>
      <c r="Y977" s="174" t="str">
        <f t="shared" si="152"/>
        <v/>
      </c>
      <c r="Z977" s="174" t="str">
        <f t="shared" si="153"/>
        <v/>
      </c>
      <c r="AA977" s="137"/>
      <c r="AB977" s="185">
        <f t="shared" si="144"/>
        <v>2.6944000000000115</v>
      </c>
      <c r="AC977" s="139">
        <f t="shared" si="141"/>
        <v>0.91176161018214774</v>
      </c>
      <c r="AD977" s="138">
        <f t="shared" si="145"/>
        <v>5.280391779393101E-4</v>
      </c>
      <c r="AE977" s="139" t="str">
        <f t="shared" si="142"/>
        <v/>
      </c>
      <c r="AF977" s="139" t="str">
        <f t="shared" si="143"/>
        <v/>
      </c>
      <c r="AG977" s="139"/>
    </row>
    <row r="978" spans="11:33" ht="20.100000000000001" customHeight="1" x14ac:dyDescent="0.25">
      <c r="K978" s="160"/>
      <c r="L978" s="160"/>
      <c r="N978" s="142">
        <v>420</v>
      </c>
      <c r="O978" s="134">
        <f t="shared" si="146"/>
        <v>-2.3200000000000003</v>
      </c>
      <c r="P978" s="189">
        <f t="shared" si="147"/>
        <v>2.7048099546881761E-2</v>
      </c>
      <c r="Q978" s="189">
        <f t="shared" si="148"/>
        <v>1.0170438668719665E-2</v>
      </c>
      <c r="R978" s="134">
        <f t="shared" si="149"/>
        <v>2.7048099546881761E-2</v>
      </c>
      <c r="S978" s="134" t="str">
        <f t="shared" si="150"/>
        <v/>
      </c>
      <c r="T978" s="134" t="str">
        <f t="shared" si="151"/>
        <v/>
      </c>
      <c r="U978" s="190"/>
      <c r="V978" s="191"/>
      <c r="W978" s="188"/>
      <c r="X978" s="188"/>
      <c r="Y978" s="174" t="str">
        <f t="shared" si="152"/>
        <v/>
      </c>
      <c r="Z978" s="174" t="str">
        <f t="shared" si="153"/>
        <v/>
      </c>
      <c r="AA978" s="137"/>
      <c r="AB978" s="185">
        <f t="shared" si="144"/>
        <v>2.7008000000000116</v>
      </c>
      <c r="AC978" s="139">
        <f t="shared" si="141"/>
        <v>0.91123357100420843</v>
      </c>
      <c r="AD978" s="138">
        <f t="shared" si="145"/>
        <v>5.2947960909766056E-4</v>
      </c>
      <c r="AE978" s="139" t="str">
        <f t="shared" si="142"/>
        <v/>
      </c>
      <c r="AF978" s="139" t="str">
        <f t="shared" si="143"/>
        <v/>
      </c>
      <c r="AG978" s="139"/>
    </row>
    <row r="979" spans="11:33" ht="20.100000000000001" customHeight="1" x14ac:dyDescent="0.25">
      <c r="K979" s="160"/>
      <c r="L979" s="160"/>
      <c r="N979" s="142">
        <v>421</v>
      </c>
      <c r="O979" s="134">
        <f t="shared" si="146"/>
        <v>-2.3159999999999998</v>
      </c>
      <c r="P979" s="189">
        <f t="shared" si="147"/>
        <v>2.730005578996984E-2</v>
      </c>
      <c r="Q979" s="189">
        <f t="shared" si="148"/>
        <v>1.0279134345609018E-2</v>
      </c>
      <c r="R979" s="134">
        <f t="shared" si="149"/>
        <v>2.730005578996984E-2</v>
      </c>
      <c r="S979" s="134" t="str">
        <f t="shared" si="150"/>
        <v/>
      </c>
      <c r="T979" s="134" t="str">
        <f t="shared" si="151"/>
        <v/>
      </c>
      <c r="U979" s="190"/>
      <c r="V979" s="191"/>
      <c r="W979" s="188"/>
      <c r="X979" s="188"/>
      <c r="Y979" s="174" t="str">
        <f t="shared" si="152"/>
        <v/>
      </c>
      <c r="Z979" s="174" t="str">
        <f t="shared" si="153"/>
        <v/>
      </c>
      <c r="AA979" s="137"/>
      <c r="AB979" s="185">
        <f t="shared" si="144"/>
        <v>2.7072000000000118</v>
      </c>
      <c r="AC979" s="139">
        <f t="shared" si="141"/>
        <v>0.91070409139511077</v>
      </c>
      <c r="AD979" s="138">
        <f t="shared" si="145"/>
        <v>5.3091653397763228E-4</v>
      </c>
      <c r="AE979" s="139" t="str">
        <f t="shared" si="142"/>
        <v/>
      </c>
      <c r="AF979" s="139" t="str">
        <f t="shared" si="143"/>
        <v/>
      </c>
      <c r="AG979" s="139"/>
    </row>
    <row r="980" spans="11:33" ht="20.100000000000001" customHeight="1" x14ac:dyDescent="0.25">
      <c r="K980" s="160"/>
      <c r="L980" s="160"/>
      <c r="N980" s="142">
        <v>422</v>
      </c>
      <c r="O980" s="134">
        <f t="shared" si="146"/>
        <v>-2.3120000000000003</v>
      </c>
      <c r="P980" s="189">
        <f t="shared" si="147"/>
        <v>2.7553918169013935E-2</v>
      </c>
      <c r="Q980" s="189">
        <f t="shared" si="148"/>
        <v>1.0388841656554163E-2</v>
      </c>
      <c r="R980" s="134">
        <f t="shared" si="149"/>
        <v>2.7553918169013935E-2</v>
      </c>
      <c r="S980" s="134" t="str">
        <f t="shared" si="150"/>
        <v/>
      </c>
      <c r="T980" s="134" t="str">
        <f t="shared" si="151"/>
        <v/>
      </c>
      <c r="U980" s="190"/>
      <c r="V980" s="191"/>
      <c r="W980" s="188"/>
      <c r="X980" s="188"/>
      <c r="Y980" s="174" t="str">
        <f t="shared" si="152"/>
        <v/>
      </c>
      <c r="Z980" s="174" t="str">
        <f t="shared" si="153"/>
        <v/>
      </c>
      <c r="AA980" s="137"/>
      <c r="AB980" s="185">
        <f t="shared" si="144"/>
        <v>2.713600000000012</v>
      </c>
      <c r="AC980" s="139">
        <f t="shared" si="141"/>
        <v>0.91017317486113314</v>
      </c>
      <c r="AD980" s="138">
        <f t="shared" si="145"/>
        <v>5.3234993792805607E-4</v>
      </c>
      <c r="AE980" s="139" t="str">
        <f t="shared" si="142"/>
        <v/>
      </c>
      <c r="AF980" s="139" t="str">
        <f t="shared" si="143"/>
        <v/>
      </c>
      <c r="AG980" s="139"/>
    </row>
    <row r="981" spans="11:33" ht="20.100000000000001" customHeight="1" x14ac:dyDescent="0.25">
      <c r="K981" s="160"/>
      <c r="L981" s="160"/>
      <c r="N981" s="142">
        <v>423</v>
      </c>
      <c r="O981" s="134">
        <f t="shared" si="146"/>
        <v>-2.3079999999999998</v>
      </c>
      <c r="P981" s="189">
        <f t="shared" si="147"/>
        <v>2.7809696247812415E-2</v>
      </c>
      <c r="Q981" s="189">
        <f t="shared" si="148"/>
        <v>1.0499568245227629E-2</v>
      </c>
      <c r="R981" s="134">
        <f t="shared" si="149"/>
        <v>2.7809696247812415E-2</v>
      </c>
      <c r="S981" s="134" t="str">
        <f t="shared" si="150"/>
        <v/>
      </c>
      <c r="T981" s="134" t="str">
        <f t="shared" si="151"/>
        <v/>
      </c>
      <c r="U981" s="190"/>
      <c r="V981" s="191"/>
      <c r="W981" s="188"/>
      <c r="X981" s="188"/>
      <c r="Y981" s="174" t="str">
        <f t="shared" si="152"/>
        <v/>
      </c>
      <c r="Z981" s="174" t="str">
        <f t="shared" si="153"/>
        <v/>
      </c>
      <c r="AA981" s="137"/>
      <c r="AB981" s="185">
        <f t="shared" si="144"/>
        <v>2.7200000000000122</v>
      </c>
      <c r="AC981" s="139">
        <f t="shared" si="141"/>
        <v>0.90964082492320508</v>
      </c>
      <c r="AD981" s="138">
        <f t="shared" si="145"/>
        <v>5.3377980644264689E-4</v>
      </c>
      <c r="AE981" s="139" t="str">
        <f t="shared" si="142"/>
        <v/>
      </c>
      <c r="AF981" s="139" t="str">
        <f t="shared" si="143"/>
        <v/>
      </c>
      <c r="AG981" s="139"/>
    </row>
    <row r="982" spans="11:33" ht="20.100000000000001" customHeight="1" x14ac:dyDescent="0.25">
      <c r="K982" s="160"/>
      <c r="L982" s="160"/>
      <c r="N982" s="142">
        <v>424</v>
      </c>
      <c r="O982" s="134">
        <f t="shared" si="146"/>
        <v>-2.3040000000000003</v>
      </c>
      <c r="P982" s="189">
        <f t="shared" si="147"/>
        <v>2.8067399586640077E-2</v>
      </c>
      <c r="Q982" s="189">
        <f t="shared" si="148"/>
        <v>1.0611321793550222E-2</v>
      </c>
      <c r="R982" s="134">
        <f t="shared" si="149"/>
        <v>2.8067399586640077E-2</v>
      </c>
      <c r="S982" s="134" t="str">
        <f t="shared" si="150"/>
        <v/>
      </c>
      <c r="T982" s="134" t="str">
        <f t="shared" si="151"/>
        <v/>
      </c>
      <c r="U982" s="190"/>
      <c r="V982" s="191"/>
      <c r="W982" s="188"/>
      <c r="X982" s="188"/>
      <c r="Y982" s="174" t="str">
        <f t="shared" si="152"/>
        <v/>
      </c>
      <c r="Z982" s="174" t="str">
        <f t="shared" si="153"/>
        <v/>
      </c>
      <c r="AA982" s="137"/>
      <c r="AB982" s="185">
        <f t="shared" si="144"/>
        <v>2.7264000000000124</v>
      </c>
      <c r="AC982" s="139">
        <f t="shared" si="141"/>
        <v>0.90910704511676244</v>
      </c>
      <c r="AD982" s="138">
        <f t="shared" si="145"/>
        <v>5.352061251576723E-4</v>
      </c>
      <c r="AE982" s="139" t="str">
        <f t="shared" si="142"/>
        <v/>
      </c>
      <c r="AF982" s="139" t="str">
        <f t="shared" si="143"/>
        <v/>
      </c>
      <c r="AG982" s="139"/>
    </row>
    <row r="983" spans="11:33" ht="20.100000000000001" customHeight="1" x14ac:dyDescent="0.25">
      <c r="K983" s="160"/>
      <c r="L983" s="160"/>
      <c r="N983" s="142">
        <v>425</v>
      </c>
      <c r="O983" s="134">
        <f t="shared" si="146"/>
        <v>-2.2999999999999998</v>
      </c>
      <c r="P983" s="189">
        <f t="shared" si="147"/>
        <v>2.8327037741601186E-2</v>
      </c>
      <c r="Q983" s="189">
        <f t="shared" si="148"/>
        <v>1.0724110021675811E-2</v>
      </c>
      <c r="R983" s="134">
        <f t="shared" si="149"/>
        <v>2.8327037741601186E-2</v>
      </c>
      <c r="S983" s="134" t="str">
        <f t="shared" si="150"/>
        <v/>
      </c>
      <c r="T983" s="134" t="str">
        <f t="shared" si="151"/>
        <v/>
      </c>
      <c r="U983" s="190"/>
      <c r="V983" s="191"/>
      <c r="W983" s="188"/>
      <c r="X983" s="188"/>
      <c r="Y983" s="174" t="str">
        <f t="shared" si="152"/>
        <v/>
      </c>
      <c r="Z983" s="174" t="str">
        <f t="shared" si="153"/>
        <v/>
      </c>
      <c r="AA983" s="137"/>
      <c r="AB983" s="185">
        <f t="shared" si="144"/>
        <v>2.7328000000000126</v>
      </c>
      <c r="AC983" s="139">
        <f t="shared" si="141"/>
        <v>0.90857183899160476</v>
      </c>
      <c r="AD983" s="138">
        <f t="shared" si="145"/>
        <v>5.3662887985217456E-4</v>
      </c>
      <c r="AE983" s="139" t="str">
        <f t="shared" si="142"/>
        <v/>
      </c>
      <c r="AF983" s="139" t="str">
        <f t="shared" si="143"/>
        <v/>
      </c>
      <c r="AG983" s="139"/>
    </row>
    <row r="984" spans="11:33" ht="20.100000000000001" customHeight="1" x14ac:dyDescent="0.25">
      <c r="K984" s="160"/>
      <c r="L984" s="160"/>
      <c r="N984" s="142">
        <v>426</v>
      </c>
      <c r="O984" s="134">
        <f t="shared" si="146"/>
        <v>-2.2960000000000003</v>
      </c>
      <c r="P984" s="189">
        <f t="shared" si="147"/>
        <v>2.8588620263976003E-2</v>
      </c>
      <c r="Q984" s="189">
        <f t="shared" si="148"/>
        <v>1.0837940687973157E-2</v>
      </c>
      <c r="R984" s="134">
        <f t="shared" si="149"/>
        <v>2.8588620263976003E-2</v>
      </c>
      <c r="S984" s="134" t="str">
        <f t="shared" si="150"/>
        <v/>
      </c>
      <c r="T984" s="134" t="str">
        <f t="shared" si="151"/>
        <v/>
      </c>
      <c r="U984" s="190"/>
      <c r="V984" s="191"/>
      <c r="W984" s="188"/>
      <c r="X984" s="188"/>
      <c r="Y984" s="174" t="str">
        <f t="shared" si="152"/>
        <v/>
      </c>
      <c r="Z984" s="174" t="str">
        <f t="shared" si="153"/>
        <v/>
      </c>
      <c r="AA984" s="137"/>
      <c r="AB984" s="185">
        <f t="shared" si="144"/>
        <v>2.7392000000000127</v>
      </c>
      <c r="AC984" s="139">
        <f t="shared" si="141"/>
        <v>0.90803521011175259</v>
      </c>
      <c r="AD984" s="138">
        <f t="shared" si="145"/>
        <v>5.3804805644730447E-4</v>
      </c>
      <c r="AE984" s="139" t="str">
        <f t="shared" si="142"/>
        <v/>
      </c>
      <c r="AF984" s="139" t="str">
        <f t="shared" si="143"/>
        <v/>
      </c>
      <c r="AG984" s="139"/>
    </row>
    <row r="985" spans="11:33" ht="20.100000000000001" customHeight="1" x14ac:dyDescent="0.25">
      <c r="K985" s="160"/>
      <c r="L985" s="160"/>
      <c r="N985" s="142">
        <v>427</v>
      </c>
      <c r="O985" s="134">
        <f t="shared" si="146"/>
        <v>-2.2919999999999998</v>
      </c>
      <c r="P985" s="189">
        <f t="shared" si="147"/>
        <v>2.8852156699562519E-2</v>
      </c>
      <c r="Q985" s="189">
        <f t="shared" si="148"/>
        <v>1.0952821589005502E-2</v>
      </c>
      <c r="R985" s="134">
        <f t="shared" si="149"/>
        <v>2.8852156699562519E-2</v>
      </c>
      <c r="S985" s="134" t="str">
        <f t="shared" si="150"/>
        <v/>
      </c>
      <c r="T985" s="134" t="str">
        <f t="shared" si="151"/>
        <v/>
      </c>
      <c r="U985" s="190"/>
      <c r="V985" s="191"/>
      <c r="W985" s="188"/>
      <c r="X985" s="188"/>
      <c r="Y985" s="174" t="str">
        <f t="shared" si="152"/>
        <v/>
      </c>
      <c r="Z985" s="174" t="str">
        <f t="shared" si="153"/>
        <v/>
      </c>
      <c r="AA985" s="137"/>
      <c r="AB985" s="185">
        <f t="shared" si="144"/>
        <v>2.7456000000000129</v>
      </c>
      <c r="AC985" s="139">
        <f t="shared" si="141"/>
        <v>0.90749716205530528</v>
      </c>
      <c r="AD985" s="138">
        <f t="shared" si="145"/>
        <v>5.3946364100598831E-4</v>
      </c>
      <c r="AE985" s="139" t="str">
        <f t="shared" si="142"/>
        <v/>
      </c>
      <c r="AF985" s="139" t="str">
        <f t="shared" si="143"/>
        <v/>
      </c>
      <c r="AG985" s="139"/>
    </row>
    <row r="986" spans="11:33" ht="20.100000000000001" customHeight="1" x14ac:dyDescent="0.25">
      <c r="K986" s="160"/>
      <c r="L986" s="160"/>
      <c r="N986" s="142">
        <v>428</v>
      </c>
      <c r="O986" s="134">
        <f t="shared" si="146"/>
        <v>-2.2880000000000003</v>
      </c>
      <c r="P986" s="189">
        <f t="shared" si="147"/>
        <v>2.9117656588011548E-2</v>
      </c>
      <c r="Q986" s="189">
        <f t="shared" si="148"/>
        <v>1.1068760559507113E-2</v>
      </c>
      <c r="R986" s="134">
        <f t="shared" si="149"/>
        <v>2.9117656588011548E-2</v>
      </c>
      <c r="S986" s="134" t="str">
        <f t="shared" si="150"/>
        <v/>
      </c>
      <c r="T986" s="134" t="str">
        <f t="shared" si="151"/>
        <v/>
      </c>
      <c r="U986" s="190"/>
      <c r="V986" s="191"/>
      <c r="W986" s="188"/>
      <c r="X986" s="188"/>
      <c r="Y986" s="174" t="str">
        <f t="shared" si="152"/>
        <v/>
      </c>
      <c r="Z986" s="174" t="str">
        <f t="shared" si="153"/>
        <v/>
      </c>
      <c r="AA986" s="137"/>
      <c r="AB986" s="185">
        <f t="shared" si="144"/>
        <v>2.7520000000000131</v>
      </c>
      <c r="AC986" s="139">
        <f t="shared" si="141"/>
        <v>0.9069576984142993</v>
      </c>
      <c r="AD986" s="138">
        <f t="shared" si="145"/>
        <v>5.4087561973137355E-4</v>
      </c>
      <c r="AE986" s="139" t="str">
        <f t="shared" si="142"/>
        <v/>
      </c>
      <c r="AF986" s="139" t="str">
        <f t="shared" si="143"/>
        <v/>
      </c>
      <c r="AG986" s="139"/>
    </row>
    <row r="987" spans="11:33" ht="20.100000000000001" customHeight="1" x14ac:dyDescent="0.25">
      <c r="K987" s="160"/>
      <c r="L987" s="160"/>
      <c r="N987" s="142">
        <v>429</v>
      </c>
      <c r="O987" s="134">
        <f t="shared" si="146"/>
        <v>-2.2839999999999998</v>
      </c>
      <c r="P987" s="189">
        <f t="shared" si="147"/>
        <v>2.9385129462157305E-2</v>
      </c>
      <c r="Q987" s="189">
        <f t="shared" si="148"/>
        <v>1.1185765472357525E-2</v>
      </c>
      <c r="R987" s="134">
        <f t="shared" si="149"/>
        <v>2.9385129462157305E-2</v>
      </c>
      <c r="S987" s="134" t="str">
        <f t="shared" si="150"/>
        <v/>
      </c>
      <c r="T987" s="134" t="str">
        <f t="shared" si="151"/>
        <v/>
      </c>
      <c r="U987" s="190"/>
      <c r="V987" s="191"/>
      <c r="W987" s="188"/>
      <c r="X987" s="188"/>
      <c r="Y987" s="174" t="str">
        <f t="shared" si="152"/>
        <v/>
      </c>
      <c r="Z987" s="174" t="str">
        <f t="shared" si="153"/>
        <v/>
      </c>
      <c r="AA987" s="137"/>
      <c r="AB987" s="185">
        <f t="shared" si="144"/>
        <v>2.7584000000000133</v>
      </c>
      <c r="AC987" s="139">
        <f t="shared" si="141"/>
        <v>0.90641682279456792</v>
      </c>
      <c r="AD987" s="138">
        <f t="shared" si="145"/>
        <v>5.4228397896816105E-4</v>
      </c>
      <c r="AE987" s="139" t="str">
        <f t="shared" si="142"/>
        <v/>
      </c>
      <c r="AF987" s="139" t="str">
        <f t="shared" si="143"/>
        <v/>
      </c>
      <c r="AG987" s="139"/>
    </row>
    <row r="988" spans="11:33" ht="20.100000000000001" customHeight="1" x14ac:dyDescent="0.25">
      <c r="K988" s="160"/>
      <c r="L988" s="160"/>
      <c r="N988" s="142">
        <v>430</v>
      </c>
      <c r="O988" s="134">
        <f t="shared" si="146"/>
        <v>-2.2800000000000002</v>
      </c>
      <c r="P988" s="189">
        <f t="shared" si="147"/>
        <v>2.965458484734125E-2</v>
      </c>
      <c r="Q988" s="189">
        <f t="shared" si="148"/>
        <v>1.1303844238552777E-2</v>
      </c>
      <c r="R988" s="134">
        <f t="shared" si="149"/>
        <v>2.965458484734125E-2</v>
      </c>
      <c r="S988" s="134" t="str">
        <f t="shared" si="150"/>
        <v/>
      </c>
      <c r="T988" s="134" t="str">
        <f t="shared" si="151"/>
        <v/>
      </c>
      <c r="U988" s="190"/>
      <c r="V988" s="191"/>
      <c r="W988" s="188"/>
      <c r="X988" s="188"/>
      <c r="Y988" s="174" t="str">
        <f t="shared" si="152"/>
        <v/>
      </c>
      <c r="Z988" s="174" t="str">
        <f t="shared" si="153"/>
        <v/>
      </c>
      <c r="AA988" s="137"/>
      <c r="AB988" s="185">
        <f t="shared" si="144"/>
        <v>2.7648000000000135</v>
      </c>
      <c r="AC988" s="139">
        <f t="shared" si="141"/>
        <v>0.90587453881559976</v>
      </c>
      <c r="AD988" s="138">
        <f t="shared" si="145"/>
        <v>5.436887052003847E-4</v>
      </c>
      <c r="AE988" s="139" t="str">
        <f t="shared" si="142"/>
        <v/>
      </c>
      <c r="AF988" s="139" t="str">
        <f t="shared" si="143"/>
        <v/>
      </c>
      <c r="AG988" s="139"/>
    </row>
    <row r="989" spans="11:33" ht="20.100000000000001" customHeight="1" x14ac:dyDescent="0.25">
      <c r="K989" s="160"/>
      <c r="L989" s="160"/>
      <c r="N989" s="142">
        <v>431</v>
      </c>
      <c r="O989" s="134">
        <f t="shared" si="146"/>
        <v>-2.2759999999999998</v>
      </c>
      <c r="P989" s="189">
        <f t="shared" si="147"/>
        <v>2.9926032260731296E-2</v>
      </c>
      <c r="Q989" s="189">
        <f t="shared" si="148"/>
        <v>1.1423004807174258E-2</v>
      </c>
      <c r="R989" s="134">
        <f t="shared" si="149"/>
        <v>2.9926032260731296E-2</v>
      </c>
      <c r="S989" s="134" t="str">
        <f t="shared" si="150"/>
        <v/>
      </c>
      <c r="T989" s="134" t="str">
        <f t="shared" si="151"/>
        <v/>
      </c>
      <c r="U989" s="190"/>
      <c r="V989" s="191"/>
      <c r="W989" s="188"/>
      <c r="X989" s="188"/>
      <c r="Y989" s="174" t="str">
        <f t="shared" si="152"/>
        <v/>
      </c>
      <c r="Z989" s="174" t="str">
        <f t="shared" si="153"/>
        <v/>
      </c>
      <c r="AA989" s="137"/>
      <c r="AB989" s="185">
        <f t="shared" si="144"/>
        <v>2.7712000000000137</v>
      </c>
      <c r="AC989" s="139">
        <f t="shared" si="141"/>
        <v>0.90533085011039938</v>
      </c>
      <c r="AD989" s="138">
        <f t="shared" si="145"/>
        <v>5.4508978505163341E-4</v>
      </c>
      <c r="AE989" s="139" t="str">
        <f t="shared" si="142"/>
        <v/>
      </c>
      <c r="AF989" s="139" t="str">
        <f t="shared" si="143"/>
        <v/>
      </c>
      <c r="AG989" s="139"/>
    </row>
    <row r="990" spans="11:33" ht="20.100000000000001" customHeight="1" x14ac:dyDescent="0.25">
      <c r="K990" s="160"/>
      <c r="L990" s="160"/>
      <c r="N990" s="142">
        <v>432</v>
      </c>
      <c r="O990" s="134">
        <f t="shared" si="146"/>
        <v>-2.2720000000000002</v>
      </c>
      <c r="P990" s="189">
        <f t="shared" si="147"/>
        <v>3.0199481210634573E-2</v>
      </c>
      <c r="Q990" s="189">
        <f t="shared" si="148"/>
        <v>1.1543255165354401E-2</v>
      </c>
      <c r="R990" s="134">
        <f t="shared" si="149"/>
        <v>3.0199481210634573E-2</v>
      </c>
      <c r="S990" s="134" t="str">
        <f t="shared" si="150"/>
        <v/>
      </c>
      <c r="T990" s="134" t="str">
        <f t="shared" si="151"/>
        <v/>
      </c>
      <c r="U990" s="190"/>
      <c r="V990" s="191"/>
      <c r="W990" s="188"/>
      <c r="X990" s="188"/>
      <c r="Y990" s="174" t="str">
        <f t="shared" si="152"/>
        <v/>
      </c>
      <c r="Z990" s="174" t="str">
        <f t="shared" si="153"/>
        <v/>
      </c>
      <c r="AA990" s="137"/>
      <c r="AB990" s="185">
        <f t="shared" si="144"/>
        <v>2.7776000000000138</v>
      </c>
      <c r="AC990" s="139">
        <f t="shared" si="141"/>
        <v>0.90478576032534774</v>
      </c>
      <c r="AD990" s="138">
        <f t="shared" si="145"/>
        <v>5.4648720528471806E-4</v>
      </c>
      <c r="AE990" s="139" t="str">
        <f t="shared" si="142"/>
        <v/>
      </c>
      <c r="AF990" s="139" t="str">
        <f t="shared" si="143"/>
        <v/>
      </c>
      <c r="AG990" s="139"/>
    </row>
    <row r="991" spans="11:33" ht="20.100000000000001" customHeight="1" x14ac:dyDescent="0.25">
      <c r="K991" s="160"/>
      <c r="L991" s="160"/>
      <c r="N991" s="142">
        <v>433</v>
      </c>
      <c r="O991" s="134">
        <f t="shared" si="146"/>
        <v>-2.2679999999999998</v>
      </c>
      <c r="P991" s="189">
        <f t="shared" si="147"/>
        <v>3.0474941195805429E-2</v>
      </c>
      <c r="Q991" s="189">
        <f t="shared" si="148"/>
        <v>1.166460333824015E-2</v>
      </c>
      <c r="R991" s="134">
        <f t="shared" si="149"/>
        <v>3.0474941195805429E-2</v>
      </c>
      <c r="S991" s="134" t="str">
        <f t="shared" si="150"/>
        <v/>
      </c>
      <c r="T991" s="134" t="str">
        <f t="shared" si="151"/>
        <v/>
      </c>
      <c r="U991" s="190"/>
      <c r="V991" s="191"/>
      <c r="W991" s="188"/>
      <c r="X991" s="188"/>
      <c r="Y991" s="174" t="str">
        <f t="shared" si="152"/>
        <v/>
      </c>
      <c r="Z991" s="174" t="str">
        <f t="shared" si="153"/>
        <v/>
      </c>
      <c r="AA991" s="137"/>
      <c r="AB991" s="185">
        <f t="shared" si="144"/>
        <v>2.784000000000014</v>
      </c>
      <c r="AC991" s="139">
        <f t="shared" si="141"/>
        <v>0.90423927312006303</v>
      </c>
      <c r="AD991" s="138">
        <f t="shared" si="145"/>
        <v>5.4788095279989513E-4</v>
      </c>
      <c r="AE991" s="139" t="str">
        <f t="shared" si="142"/>
        <v/>
      </c>
      <c r="AF991" s="139" t="str">
        <f t="shared" si="143"/>
        <v/>
      </c>
      <c r="AG991" s="139"/>
    </row>
    <row r="992" spans="11:33" ht="20.100000000000001" customHeight="1" x14ac:dyDescent="0.25">
      <c r="K992" s="160"/>
      <c r="L992" s="160"/>
      <c r="N992" s="142">
        <v>434</v>
      </c>
      <c r="O992" s="134">
        <f t="shared" si="146"/>
        <v>-2.2640000000000002</v>
      </c>
      <c r="P992" s="189">
        <f t="shared" si="147"/>
        <v>3.0752421704747027E-2</v>
      </c>
      <c r="Q992" s="189">
        <f t="shared" si="148"/>
        <v>1.1787057388953028E-2</v>
      </c>
      <c r="R992" s="134">
        <f t="shared" si="149"/>
        <v>3.0752421704747027E-2</v>
      </c>
      <c r="S992" s="134" t="str">
        <f t="shared" si="150"/>
        <v/>
      </c>
      <c r="T992" s="134" t="str">
        <f t="shared" si="151"/>
        <v/>
      </c>
      <c r="U992" s="190"/>
      <c r="V992" s="191"/>
      <c r="W992" s="188"/>
      <c r="X992" s="188"/>
      <c r="Y992" s="174" t="str">
        <f t="shared" si="152"/>
        <v/>
      </c>
      <c r="Z992" s="174" t="str">
        <f t="shared" si="153"/>
        <v/>
      </c>
      <c r="AA992" s="137"/>
      <c r="AB992" s="185">
        <f t="shared" si="144"/>
        <v>2.7904000000000142</v>
      </c>
      <c r="AC992" s="139">
        <f t="shared" si="141"/>
        <v>0.90369139216726313</v>
      </c>
      <c r="AD992" s="138">
        <f t="shared" si="145"/>
        <v>5.4927101463642103E-4</v>
      </c>
      <c r="AE992" s="139" t="str">
        <f t="shared" si="142"/>
        <v/>
      </c>
      <c r="AF992" s="139" t="str">
        <f t="shared" si="143"/>
        <v/>
      </c>
      <c r="AG992" s="139"/>
    </row>
    <row r="993" spans="11:33" ht="20.100000000000001" customHeight="1" x14ac:dyDescent="0.25">
      <c r="K993" s="160"/>
      <c r="L993" s="160"/>
      <c r="N993" s="142">
        <v>435</v>
      </c>
      <c r="O993" s="134">
        <f t="shared" si="146"/>
        <v>-2.2599999999999998</v>
      </c>
      <c r="P993" s="189">
        <f t="shared" si="147"/>
        <v>3.103193221500827E-2</v>
      </c>
      <c r="Q993" s="189">
        <f t="shared" si="148"/>
        <v>1.1910625418547064E-2</v>
      </c>
      <c r="R993" s="134">
        <f t="shared" si="149"/>
        <v>3.103193221500827E-2</v>
      </c>
      <c r="S993" s="134" t="str">
        <f t="shared" si="150"/>
        <v/>
      </c>
      <c r="T993" s="134" t="str">
        <f t="shared" si="151"/>
        <v/>
      </c>
      <c r="U993" s="190"/>
      <c r="V993" s="191"/>
      <c r="W993" s="188"/>
      <c r="X993" s="188"/>
      <c r="Y993" s="174" t="str">
        <f t="shared" si="152"/>
        <v/>
      </c>
      <c r="Z993" s="174" t="str">
        <f t="shared" si="153"/>
        <v/>
      </c>
      <c r="AA993" s="137"/>
      <c r="AB993" s="185">
        <f t="shared" si="144"/>
        <v>2.7968000000000144</v>
      </c>
      <c r="AC993" s="139">
        <f t="shared" si="141"/>
        <v>0.90314212115262671</v>
      </c>
      <c r="AD993" s="138">
        <f t="shared" si="145"/>
        <v>5.5065737797010961E-4</v>
      </c>
      <c r="AE993" s="139" t="str">
        <f t="shared" si="142"/>
        <v/>
      </c>
      <c r="AF993" s="139" t="str">
        <f t="shared" si="143"/>
        <v/>
      </c>
      <c r="AG993" s="139"/>
    </row>
    <row r="994" spans="11:33" ht="20.100000000000001" customHeight="1" x14ac:dyDescent="0.25">
      <c r="K994" s="160"/>
      <c r="L994" s="160"/>
      <c r="N994" s="142">
        <v>436</v>
      </c>
      <c r="O994" s="134">
        <f t="shared" si="146"/>
        <v>-2.2560000000000002</v>
      </c>
      <c r="P994" s="189">
        <f t="shared" si="147"/>
        <v>3.1313482192474262E-2</v>
      </c>
      <c r="Q994" s="189">
        <f t="shared" si="148"/>
        <v>1.2035315565963246E-2</v>
      </c>
      <c r="R994" s="134">
        <f t="shared" si="149"/>
        <v>3.1313482192474262E-2</v>
      </c>
      <c r="S994" s="134" t="str">
        <f t="shared" si="150"/>
        <v/>
      </c>
      <c r="T994" s="134" t="str">
        <f t="shared" si="151"/>
        <v/>
      </c>
      <c r="U994" s="190"/>
      <c r="V994" s="191"/>
      <c r="W994" s="188"/>
      <c r="X994" s="188"/>
      <c r="Y994" s="174" t="str">
        <f t="shared" si="152"/>
        <v/>
      </c>
      <c r="Z994" s="174" t="str">
        <f t="shared" si="153"/>
        <v/>
      </c>
      <c r="AA994" s="137"/>
      <c r="AB994" s="185">
        <f t="shared" si="144"/>
        <v>2.8032000000000146</v>
      </c>
      <c r="AC994" s="139">
        <f t="shared" si="141"/>
        <v>0.9025914637746566</v>
      </c>
      <c r="AD994" s="138">
        <f t="shared" si="145"/>
        <v>5.5204003011377623E-4</v>
      </c>
      <c r="AE994" s="139" t="str">
        <f t="shared" si="142"/>
        <v/>
      </c>
      <c r="AF994" s="139" t="str">
        <f t="shared" si="143"/>
        <v/>
      </c>
      <c r="AG994" s="139"/>
    </row>
    <row r="995" spans="11:33" ht="20.100000000000001" customHeight="1" x14ac:dyDescent="0.25">
      <c r="K995" s="160"/>
      <c r="L995" s="160"/>
      <c r="N995" s="142">
        <v>437</v>
      </c>
      <c r="O995" s="134">
        <f t="shared" si="146"/>
        <v>-2.2519999999999998</v>
      </c>
      <c r="P995" s="189">
        <f t="shared" si="147"/>
        <v>3.1597081090652235E-2</v>
      </c>
      <c r="Q995" s="189">
        <f t="shared" si="148"/>
        <v>1.2161136007981722E-2</v>
      </c>
      <c r="R995" s="134">
        <f t="shared" si="149"/>
        <v>3.1597081090652235E-2</v>
      </c>
      <c r="S995" s="134" t="str">
        <f t="shared" si="150"/>
        <v/>
      </c>
      <c r="T995" s="134" t="str">
        <f t="shared" si="151"/>
        <v/>
      </c>
      <c r="U995" s="190"/>
      <c r="V995" s="191"/>
      <c r="W995" s="188"/>
      <c r="X995" s="188"/>
      <c r="Y995" s="174" t="str">
        <f t="shared" si="152"/>
        <v/>
      </c>
      <c r="Z995" s="174" t="str">
        <f t="shared" si="153"/>
        <v/>
      </c>
      <c r="AA995" s="137"/>
      <c r="AB995" s="185">
        <f t="shared" si="144"/>
        <v>2.8096000000000148</v>
      </c>
      <c r="AC995" s="139">
        <f t="shared" si="141"/>
        <v>0.90203942374454282</v>
      </c>
      <c r="AD995" s="138">
        <f t="shared" si="145"/>
        <v>5.5341895851679368E-4</v>
      </c>
      <c r="AE995" s="139" t="str">
        <f t="shared" si="142"/>
        <v/>
      </c>
      <c r="AF995" s="139" t="str">
        <f t="shared" si="143"/>
        <v/>
      </c>
      <c r="AG995" s="139"/>
    </row>
    <row r="996" spans="11:33" ht="20.100000000000001" customHeight="1" x14ac:dyDescent="0.25">
      <c r="K996" s="160"/>
      <c r="L996" s="160"/>
      <c r="N996" s="142">
        <v>438</v>
      </c>
      <c r="O996" s="134">
        <f t="shared" si="146"/>
        <v>-2.2480000000000002</v>
      </c>
      <c r="P996" s="189">
        <f t="shared" si="147"/>
        <v>3.1882738349951027E-2</v>
      </c>
      <c r="Q996" s="189">
        <f t="shared" si="148"/>
        <v>1.2288094959170577E-2</v>
      </c>
      <c r="R996" s="134">
        <f t="shared" si="149"/>
        <v>3.1882738349951027E-2</v>
      </c>
      <c r="S996" s="134" t="str">
        <f t="shared" si="150"/>
        <v/>
      </c>
      <c r="T996" s="134" t="str">
        <f t="shared" si="151"/>
        <v/>
      </c>
      <c r="U996" s="190"/>
      <c r="V996" s="191"/>
      <c r="W996" s="188"/>
      <c r="X996" s="188"/>
      <c r="Y996" s="174" t="str">
        <f t="shared" si="152"/>
        <v/>
      </c>
      <c r="Z996" s="174" t="str">
        <f t="shared" si="153"/>
        <v/>
      </c>
      <c r="AA996" s="137"/>
      <c r="AB996" s="185">
        <f t="shared" si="144"/>
        <v>2.8160000000000149</v>
      </c>
      <c r="AC996" s="139">
        <f t="shared" si="141"/>
        <v>0.90148600478602603</v>
      </c>
      <c r="AD996" s="138">
        <f t="shared" si="145"/>
        <v>5.5479415076320482E-4</v>
      </c>
      <c r="AE996" s="139" t="str">
        <f t="shared" si="142"/>
        <v/>
      </c>
      <c r="AF996" s="139" t="str">
        <f t="shared" si="143"/>
        <v/>
      </c>
      <c r="AG996" s="139"/>
    </row>
    <row r="997" spans="11:33" ht="20.100000000000001" customHeight="1" x14ac:dyDescent="0.25">
      <c r="K997" s="160"/>
      <c r="L997" s="160"/>
      <c r="N997" s="142">
        <v>439</v>
      </c>
      <c r="O997" s="134">
        <f t="shared" si="146"/>
        <v>-2.2439999999999998</v>
      </c>
      <c r="P997" s="189">
        <f t="shared" si="147"/>
        <v>3.2170463396955971E-2</v>
      </c>
      <c r="Q997" s="189">
        <f t="shared" si="148"/>
        <v>1.241620067183225E-2</v>
      </c>
      <c r="R997" s="134">
        <f t="shared" si="149"/>
        <v>3.2170463396955971E-2</v>
      </c>
      <c r="S997" s="134" t="str">
        <f t="shared" si="150"/>
        <v/>
      </c>
      <c r="T997" s="134" t="str">
        <f t="shared" si="151"/>
        <v/>
      </c>
      <c r="U997" s="190"/>
      <c r="V997" s="191"/>
      <c r="W997" s="188"/>
      <c r="X997" s="188"/>
      <c r="Y997" s="174" t="str">
        <f t="shared" si="152"/>
        <v/>
      </c>
      <c r="Z997" s="174" t="str">
        <f t="shared" si="153"/>
        <v/>
      </c>
      <c r="AA997" s="137"/>
      <c r="AB997" s="185">
        <f t="shared" si="144"/>
        <v>2.8224000000000151</v>
      </c>
      <c r="AC997" s="139">
        <f t="shared" si="141"/>
        <v>0.90093121063526282</v>
      </c>
      <c r="AD997" s="138">
        <f t="shared" si="145"/>
        <v>5.5616559457360992E-4</v>
      </c>
      <c r="AE997" s="139" t="str">
        <f t="shared" si="142"/>
        <v/>
      </c>
      <c r="AF997" s="139" t="str">
        <f t="shared" si="143"/>
        <v/>
      </c>
      <c r="AG997" s="139"/>
    </row>
    <row r="998" spans="11:33" ht="20.100000000000001" customHeight="1" x14ac:dyDescent="0.25">
      <c r="K998" s="160"/>
      <c r="L998" s="160"/>
      <c r="N998" s="142">
        <v>440</v>
      </c>
      <c r="O998" s="134">
        <f t="shared" si="146"/>
        <v>-2.2400000000000002</v>
      </c>
      <c r="P998" s="189">
        <f t="shared" si="147"/>
        <v>3.2460265643697445E-2</v>
      </c>
      <c r="Q998" s="189">
        <f t="shared" si="148"/>
        <v>1.2545461435946561E-2</v>
      </c>
      <c r="R998" s="134">
        <f t="shared" si="149"/>
        <v>3.2460265643697445E-2</v>
      </c>
      <c r="S998" s="134" t="str">
        <f t="shared" si="150"/>
        <v/>
      </c>
      <c r="T998" s="134" t="str">
        <f t="shared" si="151"/>
        <v/>
      </c>
      <c r="U998" s="190"/>
      <c r="V998" s="191"/>
      <c r="W998" s="188"/>
      <c r="X998" s="188"/>
      <c r="Y998" s="174" t="str">
        <f t="shared" si="152"/>
        <v/>
      </c>
      <c r="Z998" s="174" t="str">
        <f t="shared" si="153"/>
        <v/>
      </c>
      <c r="AA998" s="137"/>
      <c r="AB998" s="185">
        <f t="shared" si="144"/>
        <v>2.8288000000000153</v>
      </c>
      <c r="AC998" s="139">
        <f t="shared" si="141"/>
        <v>0.90037504504068921</v>
      </c>
      <c r="AD998" s="138">
        <f t="shared" si="145"/>
        <v>5.575332778021691E-4</v>
      </c>
      <c r="AE998" s="139" t="str">
        <f t="shared" si="142"/>
        <v/>
      </c>
      <c r="AF998" s="139" t="str">
        <f t="shared" si="143"/>
        <v/>
      </c>
      <c r="AG998" s="139"/>
    </row>
    <row r="999" spans="11:33" ht="20.100000000000001" customHeight="1" x14ac:dyDescent="0.25">
      <c r="K999" s="160"/>
      <c r="L999" s="160"/>
      <c r="N999" s="142">
        <v>441</v>
      </c>
      <c r="O999" s="134">
        <f t="shared" si="146"/>
        <v>-2.2359999999999998</v>
      </c>
      <c r="P999" s="189">
        <f t="shared" si="147"/>
        <v>3.2752154486914951E-2</v>
      </c>
      <c r="Q999" s="189">
        <f t="shared" si="148"/>
        <v>1.2675885579111186E-2</v>
      </c>
      <c r="R999" s="134">
        <f t="shared" si="149"/>
        <v>3.2752154486914951E-2</v>
      </c>
      <c r="S999" s="134" t="str">
        <f t="shared" si="150"/>
        <v/>
      </c>
      <c r="T999" s="134" t="str">
        <f t="shared" si="151"/>
        <v/>
      </c>
      <c r="U999" s="190"/>
      <c r="V999" s="191"/>
      <c r="W999" s="188"/>
      <c r="X999" s="188"/>
      <c r="Y999" s="174" t="str">
        <f t="shared" si="152"/>
        <v/>
      </c>
      <c r="Z999" s="174" t="str">
        <f t="shared" si="153"/>
        <v/>
      </c>
      <c r="AA999" s="137"/>
      <c r="AB999" s="185">
        <f t="shared" si="144"/>
        <v>2.8352000000000155</v>
      </c>
      <c r="AC999" s="139">
        <f t="shared" si="141"/>
        <v>0.89981751176288705</v>
      </c>
      <c r="AD999" s="138">
        <f t="shared" si="145"/>
        <v>5.588971884376015E-4</v>
      </c>
      <c r="AE999" s="139" t="str">
        <f t="shared" si="142"/>
        <v/>
      </c>
      <c r="AF999" s="139" t="str">
        <f t="shared" si="143"/>
        <v/>
      </c>
      <c r="AG999" s="139"/>
    </row>
    <row r="1000" spans="11:33" ht="20.100000000000001" customHeight="1" x14ac:dyDescent="0.25">
      <c r="K1000" s="160"/>
      <c r="L1000" s="160"/>
      <c r="N1000" s="142">
        <v>442</v>
      </c>
      <c r="O1000" s="134">
        <f t="shared" si="146"/>
        <v>-2.2320000000000002</v>
      </c>
      <c r="P1000" s="189">
        <f t="shared" si="147"/>
        <v>3.3046139307314801E-2</v>
      </c>
      <c r="Q1000" s="189">
        <f t="shared" si="148"/>
        <v>1.2807481466478867E-2</v>
      </c>
      <c r="R1000" s="134">
        <f t="shared" si="149"/>
        <v>3.3046139307314801E-2</v>
      </c>
      <c r="S1000" s="134" t="str">
        <f t="shared" si="150"/>
        <v/>
      </c>
      <c r="T1000" s="134" t="str">
        <f t="shared" si="151"/>
        <v/>
      </c>
      <c r="U1000" s="190"/>
      <c r="V1000" s="191"/>
      <c r="W1000" s="188"/>
      <c r="X1000" s="188"/>
      <c r="Y1000" s="174" t="str">
        <f t="shared" si="152"/>
        <v/>
      </c>
      <c r="Z1000" s="174" t="str">
        <f t="shared" si="153"/>
        <v/>
      </c>
      <c r="AA1000" s="137"/>
      <c r="AB1000" s="185">
        <f t="shared" si="144"/>
        <v>2.8416000000000157</v>
      </c>
      <c r="AC1000" s="139">
        <f t="shared" si="141"/>
        <v>0.89925861457444944</v>
      </c>
      <c r="AD1000" s="138">
        <f t="shared" si="145"/>
        <v>5.6025731460196404E-4</v>
      </c>
      <c r="AE1000" s="139" t="str">
        <f t="shared" si="142"/>
        <v/>
      </c>
      <c r="AF1000" s="139" t="str">
        <f t="shared" si="143"/>
        <v/>
      </c>
      <c r="AG1000" s="139"/>
    </row>
    <row r="1001" spans="11:33" ht="20.100000000000001" customHeight="1" x14ac:dyDescent="0.25">
      <c r="K1001" s="160"/>
      <c r="L1001" s="160"/>
      <c r="N1001" s="142">
        <v>443</v>
      </c>
      <c r="O1001" s="134">
        <f t="shared" si="146"/>
        <v>-2.2279999999999998</v>
      </c>
      <c r="P1001" s="189">
        <f t="shared" si="147"/>
        <v>3.3342229468823328E-2</v>
      </c>
      <c r="Q1001" s="189">
        <f t="shared" si="148"/>
        <v>1.2940257500691962E-2</v>
      </c>
      <c r="R1001" s="134">
        <f t="shared" si="149"/>
        <v>3.3342229468823328E-2</v>
      </c>
      <c r="S1001" s="134" t="str">
        <f t="shared" si="150"/>
        <v/>
      </c>
      <c r="T1001" s="134" t="str">
        <f t="shared" si="151"/>
        <v/>
      </c>
      <c r="U1001" s="190"/>
      <c r="V1001" s="191"/>
      <c r="W1001" s="188"/>
      <c r="X1001" s="188"/>
      <c r="Y1001" s="174" t="str">
        <f t="shared" si="152"/>
        <v/>
      </c>
      <c r="Z1001" s="174" t="str">
        <f t="shared" si="153"/>
        <v/>
      </c>
      <c r="AA1001" s="137"/>
      <c r="AB1001" s="185">
        <f t="shared" si="144"/>
        <v>2.8480000000000159</v>
      </c>
      <c r="AC1001" s="139">
        <f t="shared" si="141"/>
        <v>0.89869835725984748</v>
      </c>
      <c r="AD1001" s="138">
        <f t="shared" si="145"/>
        <v>5.616136445509845E-4</v>
      </c>
      <c r="AE1001" s="139" t="str">
        <f t="shared" si="142"/>
        <v/>
      </c>
      <c r="AF1001" s="139" t="str">
        <f t="shared" si="143"/>
        <v/>
      </c>
      <c r="AG1001" s="139"/>
    </row>
    <row r="1002" spans="11:33" ht="20.100000000000001" customHeight="1" x14ac:dyDescent="0.25">
      <c r="K1002" s="160"/>
      <c r="L1002" s="160"/>
      <c r="N1002" s="142">
        <v>444</v>
      </c>
      <c r="O1002" s="134">
        <f t="shared" si="146"/>
        <v>-2.2240000000000002</v>
      </c>
      <c r="P1002" s="189">
        <f t="shared" si="147"/>
        <v>3.3640434317833839E-2</v>
      </c>
      <c r="Q1002" s="189">
        <f t="shared" si="148"/>
        <v>1.3074222121813604E-2</v>
      </c>
      <c r="R1002" s="134">
        <f t="shared" si="149"/>
        <v>3.3640434317833839E-2</v>
      </c>
      <c r="S1002" s="134" t="str">
        <f t="shared" si="150"/>
        <v/>
      </c>
      <c r="T1002" s="134" t="str">
        <f t="shared" si="151"/>
        <v/>
      </c>
      <c r="U1002" s="190"/>
      <c r="V1002" s="191"/>
      <c r="W1002" s="188"/>
      <c r="X1002" s="188"/>
      <c r="Y1002" s="174" t="str">
        <f t="shared" si="152"/>
        <v/>
      </c>
      <c r="Z1002" s="174" t="str">
        <f t="shared" si="153"/>
        <v/>
      </c>
      <c r="AA1002" s="137"/>
      <c r="AB1002" s="185">
        <f t="shared" si="144"/>
        <v>2.854400000000016</v>
      </c>
      <c r="AC1002" s="139">
        <f t="shared" si="141"/>
        <v>0.8981367436152965</v>
      </c>
      <c r="AD1002" s="138">
        <f t="shared" si="145"/>
        <v>5.6296616667184107E-4</v>
      </c>
      <c r="AE1002" s="139" t="str">
        <f t="shared" si="142"/>
        <v/>
      </c>
      <c r="AF1002" s="139" t="str">
        <f t="shared" si="143"/>
        <v/>
      </c>
      <c r="AG1002" s="139"/>
    </row>
    <row r="1003" spans="11:33" ht="20.100000000000001" customHeight="1" x14ac:dyDescent="0.25">
      <c r="K1003" s="160"/>
      <c r="L1003" s="160"/>
      <c r="N1003" s="142">
        <v>445</v>
      </c>
      <c r="O1003" s="134">
        <f t="shared" si="146"/>
        <v>-2.2199999999999998</v>
      </c>
      <c r="P1003" s="189">
        <f t="shared" si="147"/>
        <v>3.3940763182449214E-2</v>
      </c>
      <c r="Q1003" s="189">
        <f t="shared" si="148"/>
        <v>1.3209383807256293E-2</v>
      </c>
      <c r="R1003" s="134">
        <f t="shared" si="149"/>
        <v>3.3940763182449214E-2</v>
      </c>
      <c r="S1003" s="134" t="str">
        <f t="shared" si="150"/>
        <v/>
      </c>
      <c r="T1003" s="134" t="str">
        <f t="shared" si="151"/>
        <v/>
      </c>
      <c r="U1003" s="190"/>
      <c r="V1003" s="191"/>
      <c r="W1003" s="188"/>
      <c r="X1003" s="188"/>
      <c r="Y1003" s="174" t="str">
        <f t="shared" si="152"/>
        <v/>
      </c>
      <c r="Z1003" s="174" t="str">
        <f t="shared" si="153"/>
        <v/>
      </c>
      <c r="AA1003" s="137"/>
      <c r="AB1003" s="185">
        <f t="shared" si="144"/>
        <v>2.8608000000000162</v>
      </c>
      <c r="AC1003" s="139">
        <f t="shared" si="141"/>
        <v>0.89757377744862465</v>
      </c>
      <c r="AD1003" s="138">
        <f t="shared" si="145"/>
        <v>5.6431486948438359E-4</v>
      </c>
      <c r="AE1003" s="139" t="str">
        <f t="shared" si="142"/>
        <v/>
      </c>
      <c r="AF1003" s="139" t="str">
        <f t="shared" si="143"/>
        <v/>
      </c>
      <c r="AG1003" s="139"/>
    </row>
    <row r="1004" spans="11:33" ht="20.100000000000001" customHeight="1" x14ac:dyDescent="0.25">
      <c r="K1004" s="160"/>
      <c r="L1004" s="160"/>
      <c r="N1004" s="142">
        <v>446</v>
      </c>
      <c r="O1004" s="134">
        <f t="shared" si="146"/>
        <v>-2.2160000000000002</v>
      </c>
      <c r="P1004" s="189">
        <f t="shared" si="147"/>
        <v>3.4243225371718061E-2</v>
      </c>
      <c r="Q1004" s="189">
        <f t="shared" si="148"/>
        <v>1.3345751071706949E-2</v>
      </c>
      <c r="R1004" s="134">
        <f t="shared" si="149"/>
        <v>3.4243225371718061E-2</v>
      </c>
      <c r="S1004" s="134" t="str">
        <f t="shared" si="150"/>
        <v/>
      </c>
      <c r="T1004" s="134" t="str">
        <f t="shared" si="151"/>
        <v/>
      </c>
      <c r="U1004" s="190"/>
      <c r="V1004" s="191"/>
      <c r="W1004" s="188"/>
      <c r="X1004" s="188"/>
      <c r="Y1004" s="174" t="str">
        <f t="shared" si="152"/>
        <v/>
      </c>
      <c r="Z1004" s="174" t="str">
        <f t="shared" si="153"/>
        <v/>
      </c>
      <c r="AA1004" s="137"/>
      <c r="AB1004" s="185">
        <f t="shared" si="144"/>
        <v>2.8672000000000164</v>
      </c>
      <c r="AC1004" s="139">
        <f t="shared" ref="AC1004:AC1067" si="154">_xlfn.CHISQ.DIST.RT(AB1004,$AB$553)</f>
        <v>0.89700946257914027</v>
      </c>
      <c r="AD1004" s="138">
        <f t="shared" si="145"/>
        <v>5.6565974164013433E-4</v>
      </c>
      <c r="AE1004" s="139" t="str">
        <f t="shared" ref="AE1004:AE1067" si="155">IF(AC1004&lt;($AA$556),AD1004,"")</f>
        <v/>
      </c>
      <c r="AF1004" s="139" t="str">
        <f t="shared" ref="AF1004:AF1067" si="156">IF(AC1004&lt;$AA$563,AD1004,"")</f>
        <v/>
      </c>
      <c r="AG1004" s="139"/>
    </row>
    <row r="1005" spans="11:33" ht="20.100000000000001" customHeight="1" x14ac:dyDescent="0.25">
      <c r="K1005" s="160"/>
      <c r="L1005" s="160"/>
      <c r="N1005" s="142">
        <v>447</v>
      </c>
      <c r="O1005" s="134">
        <f t="shared" si="146"/>
        <v>-2.2119999999999997</v>
      </c>
      <c r="P1005" s="189">
        <f t="shared" si="147"/>
        <v>3.4547830174866838E-2</v>
      </c>
      <c r="Q1005" s="189">
        <f t="shared" si="148"/>
        <v>1.348333246704945E-2</v>
      </c>
      <c r="R1005" s="134">
        <f t="shared" si="149"/>
        <v>3.4547830174866838E-2</v>
      </c>
      <c r="S1005" s="134" t="str">
        <f t="shared" si="150"/>
        <v/>
      </c>
      <c r="T1005" s="134" t="str">
        <f t="shared" si="151"/>
        <v/>
      </c>
      <c r="U1005" s="190"/>
      <c r="V1005" s="191"/>
      <c r="W1005" s="188"/>
      <c r="X1005" s="188"/>
      <c r="Y1005" s="174" t="str">
        <f t="shared" si="152"/>
        <v/>
      </c>
      <c r="Z1005" s="174" t="str">
        <f t="shared" si="153"/>
        <v/>
      </c>
      <c r="AA1005" s="137"/>
      <c r="AB1005" s="185">
        <f t="shared" ref="AB1005:AB1068" si="157">AB1004+$AF$553</f>
        <v>2.8736000000000166</v>
      </c>
      <c r="AC1005" s="139">
        <f t="shared" si="154"/>
        <v>0.89644380283750014</v>
      </c>
      <c r="AD1005" s="138">
        <f t="shared" ref="AD1005:AD1068" si="158">AC1005-AC1006</f>
        <v>5.6700077192051168E-4</v>
      </c>
      <c r="AE1005" s="139" t="str">
        <f t="shared" si="155"/>
        <v/>
      </c>
      <c r="AF1005" s="139" t="str">
        <f t="shared" si="156"/>
        <v/>
      </c>
      <c r="AG1005" s="139"/>
    </row>
    <row r="1006" spans="11:33" ht="20.100000000000001" customHeight="1" x14ac:dyDescent="0.25">
      <c r="K1006" s="160"/>
      <c r="L1006" s="160"/>
      <c r="N1006" s="142">
        <v>448</v>
      </c>
      <c r="O1006" s="134">
        <f t="shared" ref="O1006:O1069" si="159">O$552+(N1006*O$555)</f>
        <v>-2.2080000000000002</v>
      </c>
      <c r="P1006" s="189">
        <f t="shared" ref="P1006:P1069" si="160">_xlfn.NORM.DIST(O1006,O$549,O$550,0)</f>
        <v>3.4854586860525415E-2</v>
      </c>
      <c r="Q1006" s="189">
        <f t="shared" ref="Q1006:Q1069" si="161">_xlfn.NORM.DIST(O1006,O$549,O$550,1)</f>
        <v>1.3622136582283511E-2</v>
      </c>
      <c r="R1006" s="134">
        <f t="shared" ref="R1006:R1069" si="162">IF(OR(Q1006&lt;$S$554,Q1006&gt;$S$555),P1006,"")</f>
        <v>3.4854586860525415E-2</v>
      </c>
      <c r="S1006" s="134" t="str">
        <f t="shared" ref="S1006:S1069" si="163">IF(AND(Q1006&gt;$S$554,Q1006&lt;$S$555),P1006,"")</f>
        <v/>
      </c>
      <c r="T1006" s="134" t="str">
        <f t="shared" ref="T1006:T1069" si="164">IF(P1006=MAX(P$558:P$2558),P1006,"")</f>
        <v/>
      </c>
      <c r="U1006" s="190"/>
      <c r="V1006" s="191"/>
      <c r="W1006" s="188"/>
      <c r="X1006" s="188"/>
      <c r="Y1006" s="174" t="str">
        <f t="shared" si="152"/>
        <v/>
      </c>
      <c r="Z1006" s="174" t="str">
        <f t="shared" si="153"/>
        <v/>
      </c>
      <c r="AA1006" s="137"/>
      <c r="AB1006" s="185">
        <f t="shared" si="157"/>
        <v>2.8800000000000168</v>
      </c>
      <c r="AC1006" s="139">
        <f t="shared" si="154"/>
        <v>0.89587680206557962</v>
      </c>
      <c r="AD1006" s="138">
        <f t="shared" si="158"/>
        <v>5.6833794923816239E-4</v>
      </c>
      <c r="AE1006" s="139" t="str">
        <f t="shared" si="155"/>
        <v/>
      </c>
      <c r="AF1006" s="139" t="str">
        <f t="shared" si="156"/>
        <v/>
      </c>
      <c r="AG1006" s="139"/>
    </row>
    <row r="1007" spans="11:33" ht="20.100000000000001" customHeight="1" x14ac:dyDescent="0.25">
      <c r="K1007" s="160"/>
      <c r="L1007" s="160"/>
      <c r="N1007" s="142">
        <v>449</v>
      </c>
      <c r="O1007" s="134">
        <f t="shared" si="159"/>
        <v>-2.2039999999999997</v>
      </c>
      <c r="P1007" s="189">
        <f t="shared" si="160"/>
        <v>3.5163504675948587E-2</v>
      </c>
      <c r="Q1007" s="189">
        <f t="shared" si="161"/>
        <v>1.3762172043440992E-2</v>
      </c>
      <c r="R1007" s="134">
        <f t="shared" si="162"/>
        <v>3.5163504675948587E-2</v>
      </c>
      <c r="S1007" s="134" t="str">
        <f t="shared" si="163"/>
        <v/>
      </c>
      <c r="T1007" s="134" t="str">
        <f t="shared" si="164"/>
        <v/>
      </c>
      <c r="U1007" s="190"/>
      <c r="V1007" s="191"/>
      <c r="W1007" s="188"/>
      <c r="X1007" s="188"/>
      <c r="Y1007" s="174" t="str">
        <f t="shared" si="152"/>
        <v/>
      </c>
      <c r="Z1007" s="174" t="str">
        <f t="shared" si="153"/>
        <v/>
      </c>
      <c r="AA1007" s="137"/>
      <c r="AB1007" s="185">
        <f t="shared" si="157"/>
        <v>2.886400000000017</v>
      </c>
      <c r="AC1007" s="139">
        <f t="shared" si="154"/>
        <v>0.89530846411634146</v>
      </c>
      <c r="AD1007" s="138">
        <f t="shared" si="158"/>
        <v>5.6967126263540724E-4</v>
      </c>
      <c r="AE1007" s="139" t="str">
        <f t="shared" si="155"/>
        <v/>
      </c>
      <c r="AF1007" s="139" t="str">
        <f t="shared" si="156"/>
        <v/>
      </c>
      <c r="AG1007" s="139"/>
    </row>
    <row r="1008" spans="11:33" ht="20.100000000000001" customHeight="1" x14ac:dyDescent="0.25">
      <c r="K1008" s="160"/>
      <c r="L1008" s="160"/>
      <c r="N1008" s="142">
        <v>450</v>
      </c>
      <c r="O1008" s="134">
        <f t="shared" si="159"/>
        <v>-2.2000000000000002</v>
      </c>
      <c r="P1008" s="189">
        <f t="shared" si="160"/>
        <v>3.5474592846231424E-2</v>
      </c>
      <c r="Q1008" s="189">
        <f t="shared" si="161"/>
        <v>1.3903447513498597E-2</v>
      </c>
      <c r="R1008" s="134">
        <f t="shared" si="162"/>
        <v>3.5474592846231424E-2</v>
      </c>
      <c r="S1008" s="134" t="str">
        <f t="shared" si="163"/>
        <v/>
      </c>
      <c r="T1008" s="134" t="str">
        <f t="shared" si="164"/>
        <v/>
      </c>
      <c r="U1008" s="190"/>
      <c r="V1008" s="191"/>
      <c r="W1008" s="188"/>
      <c r="X1008" s="188"/>
      <c r="Y1008" s="174" t="str">
        <f t="shared" si="152"/>
        <v/>
      </c>
      <c r="Z1008" s="174" t="str">
        <f t="shared" si="153"/>
        <v/>
      </c>
      <c r="AA1008" s="137"/>
      <c r="AB1008" s="185">
        <f t="shared" si="157"/>
        <v>2.8928000000000171</v>
      </c>
      <c r="AC1008" s="139">
        <f t="shared" si="154"/>
        <v>0.89473879285370606</v>
      </c>
      <c r="AD1008" s="138">
        <f t="shared" si="158"/>
        <v>5.710007012833529E-4</v>
      </c>
      <c r="AE1008" s="139" t="str">
        <f t="shared" si="155"/>
        <v/>
      </c>
      <c r="AF1008" s="139" t="str">
        <f t="shared" si="156"/>
        <v/>
      </c>
      <c r="AG1008" s="139"/>
    </row>
    <row r="1009" spans="11:33" ht="20.100000000000001" customHeight="1" x14ac:dyDescent="0.25">
      <c r="K1009" s="160"/>
      <c r="L1009" s="160"/>
      <c r="N1009" s="142">
        <v>451</v>
      </c>
      <c r="O1009" s="134">
        <f t="shared" si="159"/>
        <v>-2.1959999999999997</v>
      </c>
      <c r="P1009" s="189">
        <f t="shared" si="160"/>
        <v>3.5787860573520222E-2</v>
      </c>
      <c r="Q1009" s="189">
        <f t="shared" si="161"/>
        <v>1.4045971692287908E-2</v>
      </c>
      <c r="R1009" s="134">
        <f t="shared" si="162"/>
        <v>3.5787860573520222E-2</v>
      </c>
      <c r="S1009" s="134" t="str">
        <f t="shared" si="163"/>
        <v/>
      </c>
      <c r="T1009" s="134" t="str">
        <f t="shared" si="164"/>
        <v/>
      </c>
      <c r="U1009" s="190"/>
      <c r="V1009" s="191"/>
      <c r="W1009" s="188"/>
      <c r="X1009" s="188"/>
      <c r="Y1009" s="174" t="str">
        <f t="shared" si="152"/>
        <v/>
      </c>
      <c r="Z1009" s="174" t="str">
        <f t="shared" si="153"/>
        <v/>
      </c>
      <c r="AA1009" s="137"/>
      <c r="AB1009" s="185">
        <f t="shared" si="157"/>
        <v>2.8992000000000173</v>
      </c>
      <c r="AC1009" s="139">
        <f t="shared" si="154"/>
        <v>0.8941677921524227</v>
      </c>
      <c r="AD1009" s="138">
        <f t="shared" si="158"/>
        <v>5.7232625448255803E-4</v>
      </c>
      <c r="AE1009" s="139" t="str">
        <f t="shared" si="155"/>
        <v/>
      </c>
      <c r="AF1009" s="139" t="str">
        <f t="shared" si="156"/>
        <v/>
      </c>
      <c r="AG1009" s="139"/>
    </row>
    <row r="1010" spans="11:33" ht="20.100000000000001" customHeight="1" x14ac:dyDescent="0.25">
      <c r="K1010" s="160"/>
      <c r="L1010" s="160"/>
      <c r="N1010" s="142">
        <v>452</v>
      </c>
      <c r="O1010" s="134">
        <f t="shared" si="159"/>
        <v>-2.1920000000000002</v>
      </c>
      <c r="P1010" s="189">
        <f t="shared" si="160"/>
        <v>3.6103317036217532E-2</v>
      </c>
      <c r="Q1010" s="189">
        <f t="shared" si="161"/>
        <v>1.4189753316401725E-2</v>
      </c>
      <c r="R1010" s="134">
        <f t="shared" si="162"/>
        <v>3.6103317036217532E-2</v>
      </c>
      <c r="S1010" s="134" t="str">
        <f t="shared" si="163"/>
        <v/>
      </c>
      <c r="T1010" s="134" t="str">
        <f t="shared" si="164"/>
        <v/>
      </c>
      <c r="U1010" s="190"/>
      <c r="V1010" s="191"/>
      <c r="W1010" s="188"/>
      <c r="X1010" s="188"/>
      <c r="Y1010" s="174" t="str">
        <f t="shared" si="152"/>
        <v/>
      </c>
      <c r="Z1010" s="174" t="str">
        <f t="shared" si="153"/>
        <v/>
      </c>
      <c r="AA1010" s="137"/>
      <c r="AB1010" s="185">
        <f t="shared" si="157"/>
        <v>2.9056000000000175</v>
      </c>
      <c r="AC1010" s="139">
        <f t="shared" si="154"/>
        <v>0.89359546589794014</v>
      </c>
      <c r="AD1010" s="138">
        <f t="shared" si="158"/>
        <v>5.7364791166136797E-4</v>
      </c>
      <c r="AE1010" s="139" t="str">
        <f t="shared" si="155"/>
        <v/>
      </c>
      <c r="AF1010" s="139" t="str">
        <f t="shared" si="156"/>
        <v/>
      </c>
      <c r="AG1010" s="139"/>
    </row>
    <row r="1011" spans="11:33" ht="20.100000000000001" customHeight="1" x14ac:dyDescent="0.25">
      <c r="K1011" s="160"/>
      <c r="L1011" s="160"/>
      <c r="N1011" s="142">
        <v>453</v>
      </c>
      <c r="O1011" s="134">
        <f t="shared" si="159"/>
        <v>-2.1879999999999997</v>
      </c>
      <c r="P1011" s="189">
        <f t="shared" si="160"/>
        <v>3.6420971388182989E-2</v>
      </c>
      <c r="Q1011" s="189">
        <f t="shared" si="161"/>
        <v>1.4334801159097797E-2</v>
      </c>
      <c r="R1011" s="134">
        <f t="shared" si="162"/>
        <v>3.6420971388182989E-2</v>
      </c>
      <c r="S1011" s="134" t="str">
        <f t="shared" si="163"/>
        <v/>
      </c>
      <c r="T1011" s="134" t="str">
        <f t="shared" si="164"/>
        <v/>
      </c>
      <c r="U1011" s="190"/>
      <c r="V1011" s="191"/>
      <c r="W1011" s="188"/>
      <c r="X1011" s="188"/>
      <c r="Y1011" s="174" t="str">
        <f t="shared" si="152"/>
        <v/>
      </c>
      <c r="Z1011" s="174" t="str">
        <f t="shared" si="153"/>
        <v/>
      </c>
      <c r="AA1011" s="137"/>
      <c r="AB1011" s="185">
        <f t="shared" si="157"/>
        <v>2.9120000000000177</v>
      </c>
      <c r="AC1011" s="139">
        <f t="shared" si="154"/>
        <v>0.89302181798627878</v>
      </c>
      <c r="AD1011" s="138">
        <f t="shared" si="158"/>
        <v>5.7496566237591473E-4</v>
      </c>
      <c r="AE1011" s="139" t="str">
        <f t="shared" si="155"/>
        <v/>
      </c>
      <c r="AF1011" s="139" t="str">
        <f t="shared" si="156"/>
        <v/>
      </c>
      <c r="AG1011" s="139"/>
    </row>
    <row r="1012" spans="11:33" ht="20.100000000000001" customHeight="1" x14ac:dyDescent="0.25">
      <c r="K1012" s="160"/>
      <c r="L1012" s="160"/>
      <c r="N1012" s="142">
        <v>454</v>
      </c>
      <c r="O1012" s="134">
        <f t="shared" si="159"/>
        <v>-2.1840000000000002</v>
      </c>
      <c r="P1012" s="189">
        <f t="shared" si="160"/>
        <v>3.6740832757928006E-2</v>
      </c>
      <c r="Q1012" s="189">
        <f t="shared" si="161"/>
        <v>1.4481124030198722E-2</v>
      </c>
      <c r="R1012" s="134">
        <f t="shared" si="162"/>
        <v>3.6740832757928006E-2</v>
      </c>
      <c r="S1012" s="134" t="str">
        <f t="shared" si="163"/>
        <v/>
      </c>
      <c r="T1012" s="134" t="str">
        <f t="shared" si="164"/>
        <v/>
      </c>
      <c r="U1012" s="190"/>
      <c r="V1012" s="191"/>
      <c r="W1012" s="188"/>
      <c r="X1012" s="188"/>
      <c r="Y1012" s="174" t="str">
        <f t="shared" si="152"/>
        <v/>
      </c>
      <c r="Z1012" s="174" t="str">
        <f t="shared" si="153"/>
        <v/>
      </c>
      <c r="AA1012" s="137"/>
      <c r="AB1012" s="185">
        <f t="shared" si="157"/>
        <v>2.9184000000000179</v>
      </c>
      <c r="AC1012" s="139">
        <f t="shared" si="154"/>
        <v>0.89244685232390286</v>
      </c>
      <c r="AD1012" s="138">
        <f t="shared" si="158"/>
        <v>5.7627949630933983E-4</v>
      </c>
      <c r="AE1012" s="139" t="str">
        <f t="shared" si="155"/>
        <v/>
      </c>
      <c r="AF1012" s="139" t="str">
        <f t="shared" si="156"/>
        <v/>
      </c>
      <c r="AG1012" s="139"/>
    </row>
    <row r="1013" spans="11:33" ht="20.100000000000001" customHeight="1" x14ac:dyDescent="0.25">
      <c r="K1013" s="160"/>
      <c r="L1013" s="160"/>
      <c r="N1013" s="142">
        <v>455</v>
      </c>
      <c r="O1013" s="134">
        <f t="shared" si="159"/>
        <v>-2.1799999999999997</v>
      </c>
      <c r="P1013" s="189">
        <f t="shared" si="160"/>
        <v>3.7062910247806502E-2</v>
      </c>
      <c r="Q1013" s="189">
        <f t="shared" si="161"/>
        <v>1.4628730775989264E-2</v>
      </c>
      <c r="R1013" s="134">
        <f t="shared" si="162"/>
        <v>3.7062910247806502E-2</v>
      </c>
      <c r="S1013" s="134" t="str">
        <f t="shared" si="163"/>
        <v/>
      </c>
      <c r="T1013" s="134" t="str">
        <f t="shared" si="164"/>
        <v/>
      </c>
      <c r="U1013" s="190"/>
      <c r="V1013" s="191"/>
      <c r="W1013" s="188"/>
      <c r="X1013" s="188"/>
      <c r="Y1013" s="174" t="str">
        <f t="shared" si="152"/>
        <v/>
      </c>
      <c r="Z1013" s="174" t="str">
        <f t="shared" si="153"/>
        <v/>
      </c>
      <c r="AA1013" s="137"/>
      <c r="AB1013" s="185">
        <f t="shared" si="157"/>
        <v>2.9248000000000181</v>
      </c>
      <c r="AC1013" s="139">
        <f t="shared" si="154"/>
        <v>0.89187057282759352</v>
      </c>
      <c r="AD1013" s="138">
        <f t="shared" si="158"/>
        <v>5.7758940327179431E-4</v>
      </c>
      <c r="AE1013" s="139" t="str">
        <f t="shared" si="155"/>
        <v/>
      </c>
      <c r="AF1013" s="139" t="str">
        <f t="shared" si="156"/>
        <v/>
      </c>
      <c r="AG1013" s="139"/>
    </row>
    <row r="1014" spans="11:33" ht="20.100000000000001" customHeight="1" x14ac:dyDescent="0.25">
      <c r="K1014" s="160"/>
      <c r="L1014" s="160"/>
      <c r="N1014" s="142">
        <v>456</v>
      </c>
      <c r="O1014" s="134">
        <f t="shared" si="159"/>
        <v>-2.1760000000000002</v>
      </c>
      <c r="P1014" s="189">
        <f t="shared" si="160"/>
        <v>3.7387212933199583E-2</v>
      </c>
      <c r="Q1014" s="189">
        <f t="shared" si="161"/>
        <v>1.477763027910976E-2</v>
      </c>
      <c r="R1014" s="134">
        <f t="shared" si="162"/>
        <v>3.7387212933199583E-2</v>
      </c>
      <c r="S1014" s="134" t="str">
        <f t="shared" si="163"/>
        <v/>
      </c>
      <c r="T1014" s="134" t="str">
        <f t="shared" si="164"/>
        <v/>
      </c>
      <c r="U1014" s="190"/>
      <c r="V1014" s="191"/>
      <c r="W1014" s="188"/>
      <c r="X1014" s="188"/>
      <c r="Y1014" s="174" t="str">
        <f t="shared" si="152"/>
        <v/>
      </c>
      <c r="Z1014" s="174" t="str">
        <f t="shared" si="153"/>
        <v/>
      </c>
      <c r="AA1014" s="137"/>
      <c r="AB1014" s="185">
        <f t="shared" si="157"/>
        <v>2.9312000000000182</v>
      </c>
      <c r="AC1014" s="139">
        <f t="shared" si="154"/>
        <v>0.89129298342432173</v>
      </c>
      <c r="AD1014" s="138">
        <f t="shared" si="158"/>
        <v>5.7889537319910644E-4</v>
      </c>
      <c r="AE1014" s="139" t="str">
        <f t="shared" si="155"/>
        <v/>
      </c>
      <c r="AF1014" s="139" t="str">
        <f t="shared" si="156"/>
        <v/>
      </c>
      <c r="AG1014" s="139"/>
    </row>
    <row r="1015" spans="11:33" ht="20.100000000000001" customHeight="1" x14ac:dyDescent="0.25">
      <c r="K1015" s="160"/>
      <c r="L1015" s="160"/>
      <c r="N1015" s="142">
        <v>457</v>
      </c>
      <c r="O1015" s="134">
        <f t="shared" si="159"/>
        <v>-2.1719999999999997</v>
      </c>
      <c r="P1015" s="189">
        <f t="shared" si="160"/>
        <v>3.7713749861696219E-2</v>
      </c>
      <c r="Q1015" s="189">
        <f t="shared" si="161"/>
        <v>1.4927831458446936E-2</v>
      </c>
      <c r="R1015" s="134">
        <f t="shared" si="162"/>
        <v>3.7713749861696219E-2</v>
      </c>
      <c r="S1015" s="134" t="str">
        <f t="shared" si="163"/>
        <v/>
      </c>
      <c r="T1015" s="134" t="str">
        <f t="shared" si="164"/>
        <v/>
      </c>
      <c r="U1015" s="190"/>
      <c r="V1015" s="191"/>
      <c r="W1015" s="188"/>
      <c r="X1015" s="188"/>
      <c r="Y1015" s="174" t="str">
        <f t="shared" si="152"/>
        <v/>
      </c>
      <c r="Z1015" s="174" t="str">
        <f t="shared" si="153"/>
        <v/>
      </c>
      <c r="AA1015" s="137"/>
      <c r="AB1015" s="185">
        <f t="shared" si="157"/>
        <v>2.9376000000000184</v>
      </c>
      <c r="AC1015" s="139">
        <f t="shared" si="154"/>
        <v>0.89071408805112262</v>
      </c>
      <c r="AD1015" s="138">
        <f t="shared" si="158"/>
        <v>5.8019739615255972E-4</v>
      </c>
      <c r="AE1015" s="139" t="str">
        <f t="shared" si="155"/>
        <v/>
      </c>
      <c r="AF1015" s="139" t="str">
        <f t="shared" si="156"/>
        <v/>
      </c>
      <c r="AG1015" s="139"/>
    </row>
    <row r="1016" spans="11:33" ht="20.100000000000001" customHeight="1" x14ac:dyDescent="0.25">
      <c r="K1016" s="160"/>
      <c r="L1016" s="160"/>
      <c r="N1016" s="142">
        <v>458</v>
      </c>
      <c r="O1016" s="134">
        <f t="shared" si="159"/>
        <v>-2.1680000000000001</v>
      </c>
      <c r="P1016" s="189">
        <f t="shared" si="160"/>
        <v>3.8042530052267994E-2</v>
      </c>
      <c r="Q1016" s="189">
        <f t="shared" si="161"/>
        <v>1.5079343269020756E-2</v>
      </c>
      <c r="R1016" s="134">
        <f t="shared" si="162"/>
        <v>3.8042530052267994E-2</v>
      </c>
      <c r="S1016" s="134" t="str">
        <f t="shared" si="163"/>
        <v/>
      </c>
      <c r="T1016" s="134" t="str">
        <f t="shared" si="164"/>
        <v/>
      </c>
      <c r="U1016" s="190"/>
      <c r="V1016" s="191"/>
      <c r="W1016" s="188"/>
      <c r="X1016" s="188"/>
      <c r="Y1016" s="174" t="str">
        <f t="shared" ref="Y1016:Y1079" si="165">IF($X1016&gt;(Y$555),$W1016,"")</f>
        <v/>
      </c>
      <c r="Z1016" s="174" t="str">
        <f t="shared" ref="Z1016:Z1079" si="166">IF($X1016&gt;(AA$557),$W1016,"")</f>
        <v/>
      </c>
      <c r="AA1016" s="137"/>
      <c r="AB1016" s="185">
        <f t="shared" si="157"/>
        <v>2.9440000000000186</v>
      </c>
      <c r="AC1016" s="139">
        <f t="shared" si="154"/>
        <v>0.89013389065497006</v>
      </c>
      <c r="AD1016" s="138">
        <f t="shared" si="158"/>
        <v>5.8149546231922589E-4</v>
      </c>
      <c r="AE1016" s="139" t="str">
        <f t="shared" si="155"/>
        <v/>
      </c>
      <c r="AF1016" s="139" t="str">
        <f t="shared" si="156"/>
        <v/>
      </c>
      <c r="AG1016" s="139"/>
    </row>
    <row r="1017" spans="11:33" ht="20.100000000000001" customHeight="1" x14ac:dyDescent="0.25">
      <c r="K1017" s="160"/>
      <c r="L1017" s="160"/>
      <c r="N1017" s="142">
        <v>459</v>
      </c>
      <c r="O1017" s="134">
        <f t="shared" si="159"/>
        <v>-2.1639999999999997</v>
      </c>
      <c r="P1017" s="189">
        <f t="shared" si="160"/>
        <v>3.8373562494439975E-2</v>
      </c>
      <c r="Q1017" s="189">
        <f t="shared" si="161"/>
        <v>1.5232174701868571E-2</v>
      </c>
      <c r="R1017" s="134">
        <f t="shared" si="162"/>
        <v>3.8373562494439975E-2</v>
      </c>
      <c r="S1017" s="134" t="str">
        <f t="shared" si="163"/>
        <v/>
      </c>
      <c r="T1017" s="134" t="str">
        <f t="shared" si="164"/>
        <v/>
      </c>
      <c r="U1017" s="190"/>
      <c r="V1017" s="191"/>
      <c r="W1017" s="188"/>
      <c r="X1017" s="188"/>
      <c r="Y1017" s="174" t="str">
        <f t="shared" si="165"/>
        <v/>
      </c>
      <c r="Z1017" s="174" t="str">
        <f t="shared" si="166"/>
        <v/>
      </c>
      <c r="AA1017" s="137"/>
      <c r="AB1017" s="185">
        <f t="shared" si="157"/>
        <v>2.9504000000000188</v>
      </c>
      <c r="AC1017" s="139">
        <f t="shared" si="154"/>
        <v>0.88955239519265084</v>
      </c>
      <c r="AD1017" s="138">
        <f t="shared" si="158"/>
        <v>5.8278956200974452E-4</v>
      </c>
      <c r="AE1017" s="139" t="str">
        <f t="shared" si="155"/>
        <v/>
      </c>
      <c r="AF1017" s="139" t="str">
        <f t="shared" si="156"/>
        <v/>
      </c>
      <c r="AG1017" s="139"/>
    </row>
    <row r="1018" spans="11:33" ht="20.100000000000001" customHeight="1" x14ac:dyDescent="0.25">
      <c r="K1018" s="160"/>
      <c r="L1018" s="160"/>
      <c r="N1018" s="142">
        <v>460</v>
      </c>
      <c r="O1018" s="134">
        <f t="shared" si="159"/>
        <v>-2.16</v>
      </c>
      <c r="P1018" s="189">
        <f t="shared" si="160"/>
        <v>3.8706856147455608E-2</v>
      </c>
      <c r="Q1018" s="189">
        <f t="shared" si="161"/>
        <v>1.538633478392545E-2</v>
      </c>
      <c r="R1018" s="134">
        <f t="shared" si="162"/>
        <v>3.8706856147455608E-2</v>
      </c>
      <c r="S1018" s="134" t="str">
        <f t="shared" si="163"/>
        <v/>
      </c>
      <c r="T1018" s="134" t="str">
        <f t="shared" si="164"/>
        <v/>
      </c>
      <c r="U1018" s="190"/>
      <c r="V1018" s="191"/>
      <c r="W1018" s="188"/>
      <c r="X1018" s="188"/>
      <c r="Y1018" s="174" t="str">
        <f t="shared" si="165"/>
        <v/>
      </c>
      <c r="Z1018" s="174" t="str">
        <f t="shared" si="166"/>
        <v/>
      </c>
      <c r="AA1018" s="137"/>
      <c r="AB1018" s="185">
        <f t="shared" si="157"/>
        <v>2.956800000000019</v>
      </c>
      <c r="AC1018" s="139">
        <f t="shared" si="154"/>
        <v>0.88896960563064109</v>
      </c>
      <c r="AD1018" s="138">
        <f t="shared" si="158"/>
        <v>5.8407968565910018E-4</v>
      </c>
      <c r="AE1018" s="139" t="str">
        <f t="shared" si="155"/>
        <v/>
      </c>
      <c r="AF1018" s="139" t="str">
        <f t="shared" si="156"/>
        <v/>
      </c>
      <c r="AG1018" s="139"/>
    </row>
    <row r="1019" spans="11:33" ht="20.100000000000001" customHeight="1" x14ac:dyDescent="0.25">
      <c r="K1019" s="160"/>
      <c r="L1019" s="160"/>
      <c r="N1019" s="142">
        <v>461</v>
      </c>
      <c r="O1019" s="134">
        <f t="shared" si="159"/>
        <v>-2.1559999999999997</v>
      </c>
      <c r="P1019" s="189">
        <f t="shared" si="160"/>
        <v>3.9042419939437932E-2</v>
      </c>
      <c r="Q1019" s="189">
        <f t="shared" si="161"/>
        <v>1.5541832577901588E-2</v>
      </c>
      <c r="R1019" s="134">
        <f t="shared" si="162"/>
        <v>3.9042419939437932E-2</v>
      </c>
      <c r="S1019" s="134" t="str">
        <f t="shared" si="163"/>
        <v/>
      </c>
      <c r="T1019" s="134" t="str">
        <f t="shared" si="164"/>
        <v/>
      </c>
      <c r="U1019" s="190"/>
      <c r="V1019" s="191"/>
      <c r="W1019" s="188"/>
      <c r="X1019" s="188"/>
      <c r="Y1019" s="174" t="str">
        <f t="shared" si="165"/>
        <v/>
      </c>
      <c r="Z1019" s="174" t="str">
        <f t="shared" si="166"/>
        <v/>
      </c>
      <c r="AA1019" s="137"/>
      <c r="AB1019" s="185">
        <f t="shared" si="157"/>
        <v>2.9632000000000192</v>
      </c>
      <c r="AC1019" s="139">
        <f t="shared" si="154"/>
        <v>0.88838552594498199</v>
      </c>
      <c r="AD1019" s="138">
        <f t="shared" si="158"/>
        <v>5.8536582382540114E-4</v>
      </c>
      <c r="AE1019" s="139" t="str">
        <f t="shared" si="155"/>
        <v/>
      </c>
      <c r="AF1019" s="139" t="str">
        <f t="shared" si="156"/>
        <v/>
      </c>
      <c r="AG1019" s="139"/>
    </row>
    <row r="1020" spans="11:33" ht="20.100000000000001" customHeight="1" x14ac:dyDescent="0.25">
      <c r="K1020" s="160"/>
      <c r="L1020" s="160"/>
      <c r="N1020" s="142">
        <v>462</v>
      </c>
      <c r="O1020" s="134">
        <f t="shared" si="159"/>
        <v>-2.1520000000000001</v>
      </c>
      <c r="P1020" s="189">
        <f t="shared" si="160"/>
        <v>3.9380262766544827E-2</v>
      </c>
      <c r="Q1020" s="189">
        <f t="shared" si="161"/>
        <v>1.5698677182155906E-2</v>
      </c>
      <c r="R1020" s="134">
        <f t="shared" si="162"/>
        <v>3.9380262766544827E-2</v>
      </c>
      <c r="S1020" s="134" t="str">
        <f t="shared" si="163"/>
        <v/>
      </c>
      <c r="T1020" s="134" t="str">
        <f t="shared" si="164"/>
        <v/>
      </c>
      <c r="U1020" s="190"/>
      <c r="V1020" s="191"/>
      <c r="W1020" s="188"/>
      <c r="X1020" s="188"/>
      <c r="Y1020" s="174" t="str">
        <f t="shared" si="165"/>
        <v/>
      </c>
      <c r="Z1020" s="174" t="str">
        <f t="shared" si="166"/>
        <v/>
      </c>
      <c r="AA1020" s="137"/>
      <c r="AB1020" s="185">
        <f t="shared" si="157"/>
        <v>2.9696000000000193</v>
      </c>
      <c r="AC1020" s="139">
        <f t="shared" si="154"/>
        <v>0.88780016012115659</v>
      </c>
      <c r="AD1020" s="138">
        <f t="shared" si="158"/>
        <v>5.8664796719098966E-4</v>
      </c>
      <c r="AE1020" s="139" t="str">
        <f t="shared" si="155"/>
        <v/>
      </c>
      <c r="AF1020" s="139" t="str">
        <f t="shared" si="156"/>
        <v/>
      </c>
      <c r="AG1020" s="139"/>
    </row>
    <row r="1021" spans="11:33" ht="20.100000000000001" customHeight="1" x14ac:dyDescent="0.25">
      <c r="K1021" s="160"/>
      <c r="L1021" s="160"/>
      <c r="N1021" s="142">
        <v>463</v>
      </c>
      <c r="O1021" s="134">
        <f t="shared" si="159"/>
        <v>-2.1479999999999997</v>
      </c>
      <c r="P1021" s="189">
        <f t="shared" si="160"/>
        <v>3.972039349212067E-2</v>
      </c>
      <c r="Q1021" s="189">
        <f t="shared" si="161"/>
        <v>1.5856877730566737E-2</v>
      </c>
      <c r="R1021" s="134">
        <f t="shared" si="162"/>
        <v>3.972039349212067E-2</v>
      </c>
      <c r="S1021" s="134" t="str">
        <f t="shared" si="163"/>
        <v/>
      </c>
      <c r="T1021" s="134" t="str">
        <f t="shared" si="164"/>
        <v/>
      </c>
      <c r="U1021" s="190"/>
      <c r="V1021" s="191"/>
      <c r="W1021" s="188"/>
      <c r="X1021" s="188"/>
      <c r="Y1021" s="174" t="str">
        <f t="shared" si="165"/>
        <v/>
      </c>
      <c r="Z1021" s="174" t="str">
        <f t="shared" si="166"/>
        <v/>
      </c>
      <c r="AA1021" s="137"/>
      <c r="AB1021" s="185">
        <f t="shared" si="157"/>
        <v>2.9760000000000195</v>
      </c>
      <c r="AC1021" s="139">
        <f t="shared" si="154"/>
        <v>0.8872135121539656</v>
      </c>
      <c r="AD1021" s="138">
        <f t="shared" si="158"/>
        <v>5.8792610655800104E-4</v>
      </c>
      <c r="AE1021" s="139" t="str">
        <f t="shared" si="155"/>
        <v/>
      </c>
      <c r="AF1021" s="139" t="str">
        <f t="shared" si="156"/>
        <v/>
      </c>
      <c r="AG1021" s="139"/>
    </row>
    <row r="1022" spans="11:33" ht="20.100000000000001" customHeight="1" x14ac:dyDescent="0.25">
      <c r="K1022" s="160"/>
      <c r="L1022" s="160"/>
      <c r="N1022" s="142">
        <v>464</v>
      </c>
      <c r="O1022" s="134">
        <f t="shared" si="159"/>
        <v>-2.1440000000000001</v>
      </c>
      <c r="P1022" s="189">
        <f t="shared" si="160"/>
        <v>4.0062820945842105E-2</v>
      </c>
      <c r="Q1022" s="189">
        <f t="shared" si="161"/>
        <v>1.6016443392398598E-2</v>
      </c>
      <c r="R1022" s="134">
        <f t="shared" si="162"/>
        <v>4.0062820945842105E-2</v>
      </c>
      <c r="S1022" s="134" t="str">
        <f t="shared" si="163"/>
        <v/>
      </c>
      <c r="T1022" s="134" t="str">
        <f t="shared" si="164"/>
        <v/>
      </c>
      <c r="U1022" s="190"/>
      <c r="V1022" s="191"/>
      <c r="W1022" s="188"/>
      <c r="X1022" s="188"/>
      <c r="Y1022" s="174" t="str">
        <f t="shared" si="165"/>
        <v/>
      </c>
      <c r="Z1022" s="174" t="str">
        <f t="shared" si="166"/>
        <v/>
      </c>
      <c r="AA1022" s="137"/>
      <c r="AB1022" s="185">
        <f t="shared" si="157"/>
        <v>2.9824000000000197</v>
      </c>
      <c r="AC1022" s="139">
        <f t="shared" si="154"/>
        <v>0.8866255860474076</v>
      </c>
      <c r="AD1022" s="138">
        <f t="shared" si="158"/>
        <v>5.8920023285302658E-4</v>
      </c>
      <c r="AE1022" s="139" t="str">
        <f t="shared" si="155"/>
        <v/>
      </c>
      <c r="AF1022" s="139" t="str">
        <f t="shared" si="156"/>
        <v/>
      </c>
      <c r="AG1022" s="139"/>
    </row>
    <row r="1023" spans="11:33" ht="20.100000000000001" customHeight="1" x14ac:dyDescent="0.25">
      <c r="K1023" s="160"/>
      <c r="L1023" s="160"/>
      <c r="N1023" s="142">
        <v>465</v>
      </c>
      <c r="O1023" s="134">
        <f t="shared" si="159"/>
        <v>-2.1399999999999997</v>
      </c>
      <c r="P1023" s="189">
        <f t="shared" si="160"/>
        <v>4.0407553922860343E-2</v>
      </c>
      <c r="Q1023" s="189">
        <f t="shared" si="161"/>
        <v>1.6177383372166104E-2</v>
      </c>
      <c r="R1023" s="134">
        <f t="shared" si="162"/>
        <v>4.0407553922860343E-2</v>
      </c>
      <c r="S1023" s="134" t="str">
        <f t="shared" si="163"/>
        <v/>
      </c>
      <c r="T1023" s="134" t="str">
        <f t="shared" si="164"/>
        <v/>
      </c>
      <c r="U1023" s="190"/>
      <c r="V1023" s="191"/>
      <c r="W1023" s="188"/>
      <c r="X1023" s="188"/>
      <c r="Y1023" s="174" t="str">
        <f t="shared" si="165"/>
        <v/>
      </c>
      <c r="Z1023" s="174" t="str">
        <f t="shared" si="166"/>
        <v/>
      </c>
      <c r="AA1023" s="137"/>
      <c r="AB1023" s="185">
        <f t="shared" si="157"/>
        <v>2.9888000000000199</v>
      </c>
      <c r="AC1023" s="139">
        <f t="shared" si="154"/>
        <v>0.88603638581455457</v>
      </c>
      <c r="AD1023" s="138">
        <f t="shared" si="158"/>
        <v>5.9047033712200658E-4</v>
      </c>
      <c r="AE1023" s="139" t="str">
        <f t="shared" si="155"/>
        <v/>
      </c>
      <c r="AF1023" s="139" t="str">
        <f t="shared" si="156"/>
        <v/>
      </c>
      <c r="AG1023" s="139"/>
    </row>
    <row r="1024" spans="11:33" ht="20.100000000000001" customHeight="1" x14ac:dyDescent="0.25">
      <c r="K1024" s="160"/>
      <c r="L1024" s="160"/>
      <c r="N1024" s="142">
        <v>466</v>
      </c>
      <c r="O1024" s="134">
        <f t="shared" si="159"/>
        <v>-2.1360000000000001</v>
      </c>
      <c r="P1024" s="189">
        <f t="shared" si="160"/>
        <v>4.0754601182937548E-2</v>
      </c>
      <c r="Q1024" s="189">
        <f t="shared" si="161"/>
        <v>1.6339706909493833E-2</v>
      </c>
      <c r="R1024" s="134">
        <f t="shared" si="162"/>
        <v>4.0754601182937548E-2</v>
      </c>
      <c r="S1024" s="134" t="str">
        <f t="shared" si="163"/>
        <v/>
      </c>
      <c r="T1024" s="134" t="str">
        <f t="shared" si="164"/>
        <v/>
      </c>
      <c r="U1024" s="190"/>
      <c r="V1024" s="191"/>
      <c r="W1024" s="188"/>
      <c r="X1024" s="188"/>
      <c r="Y1024" s="174" t="str">
        <f t="shared" si="165"/>
        <v/>
      </c>
      <c r="Z1024" s="174" t="str">
        <f t="shared" si="166"/>
        <v/>
      </c>
      <c r="AA1024" s="137"/>
      <c r="AB1024" s="185">
        <f t="shared" si="157"/>
        <v>2.9952000000000201</v>
      </c>
      <c r="AC1024" s="139">
        <f t="shared" si="154"/>
        <v>0.88544591547743257</v>
      </c>
      <c r="AD1024" s="138">
        <f t="shared" si="158"/>
        <v>5.9173641053300585E-4</v>
      </c>
      <c r="AE1024" s="139" t="str">
        <f t="shared" si="155"/>
        <v/>
      </c>
      <c r="AF1024" s="139" t="str">
        <f t="shared" si="156"/>
        <v/>
      </c>
      <c r="AG1024" s="139"/>
    </row>
    <row r="1025" spans="11:33" ht="20.100000000000001" customHeight="1" x14ac:dyDescent="0.25">
      <c r="K1025" s="160"/>
      <c r="L1025" s="160"/>
      <c r="N1025" s="142">
        <v>467</v>
      </c>
      <c r="O1025" s="134">
        <f t="shared" si="159"/>
        <v>-2.1319999999999997</v>
      </c>
      <c r="P1025" s="189">
        <f t="shared" si="160"/>
        <v>4.1103971449579974E-2</v>
      </c>
      <c r="Q1025" s="189">
        <f t="shared" si="161"/>
        <v>1.6503423278973341E-2</v>
      </c>
      <c r="R1025" s="134">
        <f t="shared" si="162"/>
        <v>4.1103971449579974E-2</v>
      </c>
      <c r="S1025" s="134" t="str">
        <f t="shared" si="163"/>
        <v/>
      </c>
      <c r="T1025" s="134" t="str">
        <f t="shared" si="164"/>
        <v/>
      </c>
      <c r="U1025" s="190"/>
      <c r="V1025" s="191"/>
      <c r="W1025" s="188"/>
      <c r="X1025" s="188"/>
      <c r="Y1025" s="174" t="str">
        <f t="shared" si="165"/>
        <v/>
      </c>
      <c r="Z1025" s="174" t="str">
        <f t="shared" si="166"/>
        <v/>
      </c>
      <c r="AA1025" s="137"/>
      <c r="AB1025" s="185">
        <f t="shared" si="157"/>
        <v>3.0016000000000203</v>
      </c>
      <c r="AC1025" s="139">
        <f t="shared" si="154"/>
        <v>0.88485417906689956</v>
      </c>
      <c r="AD1025" s="138">
        <f t="shared" si="158"/>
        <v>5.9299844437343818E-4</v>
      </c>
      <c r="AE1025" s="139" t="str">
        <f t="shared" si="155"/>
        <v/>
      </c>
      <c r="AF1025" s="139" t="str">
        <f t="shared" si="156"/>
        <v/>
      </c>
      <c r="AG1025" s="139"/>
    </row>
    <row r="1026" spans="11:33" ht="20.100000000000001" customHeight="1" x14ac:dyDescent="0.25">
      <c r="K1026" s="160"/>
      <c r="L1026" s="160"/>
      <c r="N1026" s="142">
        <v>468</v>
      </c>
      <c r="O1026" s="134">
        <f t="shared" si="159"/>
        <v>-2.1280000000000001</v>
      </c>
      <c r="P1026" s="189">
        <f t="shared" si="160"/>
        <v>4.145567340916527E-2</v>
      </c>
      <c r="Q1026" s="189">
        <f t="shared" si="161"/>
        <v>1.6668541790016082E-2</v>
      </c>
      <c r="R1026" s="134">
        <f t="shared" si="162"/>
        <v>4.145567340916527E-2</v>
      </c>
      <c r="S1026" s="134" t="str">
        <f t="shared" si="163"/>
        <v/>
      </c>
      <c r="T1026" s="134" t="str">
        <f t="shared" si="164"/>
        <v/>
      </c>
      <c r="U1026" s="190"/>
      <c r="V1026" s="191"/>
      <c r="W1026" s="188"/>
      <c r="X1026" s="188"/>
      <c r="Y1026" s="174" t="str">
        <f t="shared" si="165"/>
        <v/>
      </c>
      <c r="Z1026" s="174" t="str">
        <f t="shared" si="166"/>
        <v/>
      </c>
      <c r="AA1026" s="137"/>
      <c r="AB1026" s="185">
        <f t="shared" si="157"/>
        <v>3.0080000000000204</v>
      </c>
      <c r="AC1026" s="139">
        <f t="shared" si="154"/>
        <v>0.88426118062252612</v>
      </c>
      <c r="AD1026" s="138">
        <f t="shared" si="158"/>
        <v>5.9425643005062145E-4</v>
      </c>
      <c r="AE1026" s="139" t="str">
        <f t="shared" si="155"/>
        <v/>
      </c>
      <c r="AF1026" s="139" t="str">
        <f t="shared" si="156"/>
        <v/>
      </c>
      <c r="AG1026" s="139"/>
    </row>
    <row r="1027" spans="11:33" ht="20.100000000000001" customHeight="1" x14ac:dyDescent="0.25">
      <c r="K1027" s="160"/>
      <c r="L1027" s="160"/>
      <c r="N1027" s="142">
        <v>469</v>
      </c>
      <c r="O1027" s="134">
        <f t="shared" si="159"/>
        <v>-2.1239999999999997</v>
      </c>
      <c r="P1027" s="189">
        <f t="shared" si="160"/>
        <v>4.1809715710066461E-2</v>
      </c>
      <c r="Q1027" s="189">
        <f t="shared" si="161"/>
        <v>1.6835071786703477E-2</v>
      </c>
      <c r="R1027" s="134">
        <f t="shared" si="162"/>
        <v>4.1809715710066461E-2</v>
      </c>
      <c r="S1027" s="134" t="str">
        <f t="shared" si="163"/>
        <v/>
      </c>
      <c r="T1027" s="134" t="str">
        <f t="shared" si="164"/>
        <v/>
      </c>
      <c r="U1027" s="190"/>
      <c r="V1027" s="191"/>
      <c r="W1027" s="188"/>
      <c r="X1027" s="188"/>
      <c r="Y1027" s="174" t="str">
        <f t="shared" si="165"/>
        <v/>
      </c>
      <c r="Z1027" s="174" t="str">
        <f t="shared" si="166"/>
        <v/>
      </c>
      <c r="AA1027" s="137"/>
      <c r="AB1027" s="185">
        <f t="shared" si="157"/>
        <v>3.0144000000000206</v>
      </c>
      <c r="AC1027" s="139">
        <f t="shared" si="154"/>
        <v>0.8836669241924755</v>
      </c>
      <c r="AD1027" s="138">
        <f t="shared" si="158"/>
        <v>5.955103590911115E-4</v>
      </c>
      <c r="AE1027" s="139" t="str">
        <f t="shared" si="155"/>
        <v/>
      </c>
      <c r="AF1027" s="139" t="str">
        <f t="shared" si="156"/>
        <v/>
      </c>
      <c r="AG1027" s="139"/>
    </row>
    <row r="1028" spans="11:33" ht="20.100000000000001" customHeight="1" x14ac:dyDescent="0.25">
      <c r="K1028" s="160"/>
      <c r="L1028" s="160"/>
      <c r="N1028" s="142">
        <v>470</v>
      </c>
      <c r="O1028" s="134">
        <f t="shared" si="159"/>
        <v>-2.12</v>
      </c>
      <c r="P1028" s="189">
        <f t="shared" si="160"/>
        <v>4.2166106961770311E-2</v>
      </c>
      <c r="Q1028" s="189">
        <f t="shared" si="161"/>
        <v>1.7003022647632787E-2</v>
      </c>
      <c r="R1028" s="134">
        <f t="shared" si="162"/>
        <v>4.2166106961770311E-2</v>
      </c>
      <c r="S1028" s="134" t="str">
        <f t="shared" si="163"/>
        <v/>
      </c>
      <c r="T1028" s="134" t="str">
        <f t="shared" si="164"/>
        <v/>
      </c>
      <c r="U1028" s="190"/>
      <c r="V1028" s="191"/>
      <c r="W1028" s="188"/>
      <c r="X1028" s="188"/>
      <c r="Y1028" s="174" t="str">
        <f t="shared" si="165"/>
        <v/>
      </c>
      <c r="Z1028" s="174" t="str">
        <f t="shared" si="166"/>
        <v/>
      </c>
      <c r="AA1028" s="137"/>
      <c r="AB1028" s="185">
        <f t="shared" si="157"/>
        <v>3.0208000000000208</v>
      </c>
      <c r="AC1028" s="139">
        <f t="shared" si="154"/>
        <v>0.88307141383338439</v>
      </c>
      <c r="AD1028" s="138">
        <f t="shared" si="158"/>
        <v>5.9676022314048005E-4</v>
      </c>
      <c r="AE1028" s="139" t="str">
        <f t="shared" si="155"/>
        <v/>
      </c>
      <c r="AF1028" s="139" t="str">
        <f t="shared" si="156"/>
        <v/>
      </c>
      <c r="AG1028" s="139"/>
    </row>
    <row r="1029" spans="11:33" ht="20.100000000000001" customHeight="1" x14ac:dyDescent="0.25">
      <c r="K1029" s="160"/>
      <c r="L1029" s="160"/>
      <c r="N1029" s="142">
        <v>471</v>
      </c>
      <c r="O1029" s="134">
        <f t="shared" si="159"/>
        <v>-2.1159999999999997</v>
      </c>
      <c r="P1029" s="189">
        <f t="shared" si="160"/>
        <v>4.2524855733992541E-2</v>
      </c>
      <c r="Q1029" s="189">
        <f t="shared" si="161"/>
        <v>1.717240378576014E-2</v>
      </c>
      <c r="R1029" s="134">
        <f t="shared" si="162"/>
        <v>4.2524855733992541E-2</v>
      </c>
      <c r="S1029" s="134" t="str">
        <f t="shared" si="163"/>
        <v/>
      </c>
      <c r="T1029" s="134" t="str">
        <f t="shared" si="164"/>
        <v/>
      </c>
      <c r="U1029" s="190"/>
      <c r="V1029" s="191"/>
      <c r="W1029" s="188"/>
      <c r="X1029" s="188"/>
      <c r="Y1029" s="174" t="str">
        <f t="shared" si="165"/>
        <v/>
      </c>
      <c r="Z1029" s="174" t="str">
        <f t="shared" si="166"/>
        <v/>
      </c>
      <c r="AA1029" s="137"/>
      <c r="AB1029" s="185">
        <f t="shared" si="157"/>
        <v>3.027200000000021</v>
      </c>
      <c r="AC1029" s="139">
        <f t="shared" si="154"/>
        <v>0.88247465361024391</v>
      </c>
      <c r="AD1029" s="138">
        <f t="shared" si="158"/>
        <v>5.9800601396164943E-4</v>
      </c>
      <c r="AE1029" s="139" t="str">
        <f t="shared" si="155"/>
        <v/>
      </c>
      <c r="AF1029" s="139" t="str">
        <f t="shared" si="156"/>
        <v/>
      </c>
      <c r="AG1029" s="139"/>
    </row>
    <row r="1030" spans="11:33" ht="20.100000000000001" customHeight="1" x14ac:dyDescent="0.25">
      <c r="K1030" s="160"/>
      <c r="L1030" s="160"/>
      <c r="N1030" s="142">
        <v>472</v>
      </c>
      <c r="O1030" s="134">
        <f t="shared" si="159"/>
        <v>-2.1120000000000001</v>
      </c>
      <c r="P1030" s="189">
        <f t="shared" si="160"/>
        <v>4.2885970555787321E-2</v>
      </c>
      <c r="Q1030" s="189">
        <f t="shared" si="161"/>
        <v>1.7343224648239338E-2</v>
      </c>
      <c r="R1030" s="134">
        <f t="shared" si="162"/>
        <v>4.2885970555787321E-2</v>
      </c>
      <c r="S1030" s="134" t="str">
        <f t="shared" si="163"/>
        <v/>
      </c>
      <c r="T1030" s="134" t="str">
        <f t="shared" si="164"/>
        <v/>
      </c>
      <c r="U1030" s="190"/>
      <c r="V1030" s="191"/>
      <c r="W1030" s="188"/>
      <c r="X1030" s="188"/>
      <c r="Y1030" s="174" t="str">
        <f t="shared" si="165"/>
        <v/>
      </c>
      <c r="Z1030" s="174" t="str">
        <f t="shared" si="166"/>
        <v/>
      </c>
      <c r="AA1030" s="137"/>
      <c r="AB1030" s="185">
        <f t="shared" si="157"/>
        <v>3.0336000000000212</v>
      </c>
      <c r="AC1030" s="139">
        <f t="shared" si="154"/>
        <v>0.88187664759628226</v>
      </c>
      <c r="AD1030" s="138">
        <f t="shared" si="158"/>
        <v>5.992477234357807E-4</v>
      </c>
      <c r="AE1030" s="139" t="str">
        <f t="shared" si="155"/>
        <v/>
      </c>
      <c r="AF1030" s="139" t="str">
        <f t="shared" si="156"/>
        <v/>
      </c>
      <c r="AG1030" s="139"/>
    </row>
    <row r="1031" spans="11:33" ht="20.100000000000001" customHeight="1" x14ac:dyDescent="0.25">
      <c r="K1031" s="160"/>
      <c r="L1031" s="160"/>
      <c r="N1031" s="142">
        <v>473</v>
      </c>
      <c r="O1031" s="134">
        <f t="shared" si="159"/>
        <v>-2.1079999999999997</v>
      </c>
      <c r="P1031" s="189">
        <f t="shared" si="160"/>
        <v>4.3249459914653898E-2</v>
      </c>
      <c r="Q1031" s="189">
        <f t="shared" si="161"/>
        <v>1.7515494716257754E-2</v>
      </c>
      <c r="R1031" s="134">
        <f t="shared" si="162"/>
        <v>4.3249459914653898E-2</v>
      </c>
      <c r="S1031" s="134" t="str">
        <f t="shared" si="163"/>
        <v/>
      </c>
      <c r="T1031" s="134" t="str">
        <f t="shared" si="164"/>
        <v/>
      </c>
      <c r="U1031" s="190"/>
      <c r="V1031" s="191"/>
      <c r="W1031" s="188"/>
      <c r="X1031" s="188"/>
      <c r="Y1031" s="174" t="str">
        <f t="shared" si="165"/>
        <v/>
      </c>
      <c r="Z1031" s="174" t="str">
        <f t="shared" si="166"/>
        <v/>
      </c>
      <c r="AA1031" s="137"/>
      <c r="AB1031" s="185">
        <f t="shared" si="157"/>
        <v>3.0400000000000214</v>
      </c>
      <c r="AC1031" s="139">
        <f t="shared" si="154"/>
        <v>0.88127739987284648</v>
      </c>
      <c r="AD1031" s="138">
        <f t="shared" si="158"/>
        <v>6.0048534356049732E-4</v>
      </c>
      <c r="AE1031" s="139" t="str">
        <f t="shared" si="155"/>
        <v/>
      </c>
      <c r="AF1031" s="139" t="str">
        <f t="shared" si="156"/>
        <v/>
      </c>
      <c r="AG1031" s="139"/>
    </row>
    <row r="1032" spans="11:33" ht="20.100000000000001" customHeight="1" x14ac:dyDescent="0.25">
      <c r="K1032" s="160"/>
      <c r="L1032" s="160"/>
      <c r="N1032" s="142">
        <v>474</v>
      </c>
      <c r="O1032" s="134">
        <f t="shared" si="159"/>
        <v>-2.1040000000000001</v>
      </c>
      <c r="P1032" s="189">
        <f t="shared" si="160"/>
        <v>4.3615332255637435E-2</v>
      </c>
      <c r="Q1032" s="189">
        <f t="shared" si="161"/>
        <v>1.7689223504867995E-2</v>
      </c>
      <c r="R1032" s="134">
        <f t="shared" si="162"/>
        <v>4.3615332255637435E-2</v>
      </c>
      <c r="S1032" s="134" t="str">
        <f t="shared" si="163"/>
        <v/>
      </c>
      <c r="T1032" s="134" t="str">
        <f t="shared" si="164"/>
        <v/>
      </c>
      <c r="U1032" s="190"/>
      <c r="V1032" s="191"/>
      <c r="W1032" s="188"/>
      <c r="X1032" s="188"/>
      <c r="Y1032" s="174" t="str">
        <f t="shared" si="165"/>
        <v/>
      </c>
      <c r="Z1032" s="174" t="str">
        <f t="shared" si="166"/>
        <v/>
      </c>
      <c r="AA1032" s="137"/>
      <c r="AB1032" s="185">
        <f t="shared" si="157"/>
        <v>3.0464000000000215</v>
      </c>
      <c r="AC1032" s="139">
        <f t="shared" si="154"/>
        <v>0.88067691452928598</v>
      </c>
      <c r="AD1032" s="138">
        <f t="shared" si="158"/>
        <v>6.0171886645032924E-4</v>
      </c>
      <c r="AE1032" s="139" t="str">
        <f t="shared" si="155"/>
        <v/>
      </c>
      <c r="AF1032" s="139" t="str">
        <f t="shared" si="156"/>
        <v/>
      </c>
      <c r="AG1032" s="139"/>
    </row>
    <row r="1033" spans="11:33" ht="20.100000000000001" customHeight="1" x14ac:dyDescent="0.25">
      <c r="K1033" s="160"/>
      <c r="L1033" s="160"/>
      <c r="N1033" s="142">
        <v>475</v>
      </c>
      <c r="O1033" s="134">
        <f t="shared" si="159"/>
        <v>-2.0999999999999996</v>
      </c>
      <c r="P1033" s="189">
        <f t="shared" si="160"/>
        <v>4.3983595980427233E-2</v>
      </c>
      <c r="Q1033" s="189">
        <f t="shared" si="161"/>
        <v>1.7864420562816553E-2</v>
      </c>
      <c r="R1033" s="134">
        <f t="shared" si="162"/>
        <v>4.3983595980427233E-2</v>
      </c>
      <c r="S1033" s="134" t="str">
        <f t="shared" si="163"/>
        <v/>
      </c>
      <c r="T1033" s="134" t="str">
        <f t="shared" si="164"/>
        <v/>
      </c>
      <c r="U1033" s="190"/>
      <c r="V1033" s="191"/>
      <c r="W1033" s="188"/>
      <c r="X1033" s="188"/>
      <c r="Y1033" s="174" t="str">
        <f t="shared" si="165"/>
        <v/>
      </c>
      <c r="Z1033" s="174" t="str">
        <f t="shared" si="166"/>
        <v/>
      </c>
      <c r="AA1033" s="137"/>
      <c r="AB1033" s="185">
        <f t="shared" si="157"/>
        <v>3.0528000000000217</v>
      </c>
      <c r="AC1033" s="139">
        <f t="shared" si="154"/>
        <v>0.88007519566283565</v>
      </c>
      <c r="AD1033" s="138">
        <f t="shared" si="158"/>
        <v>6.0294828433626879E-4</v>
      </c>
      <c r="AE1033" s="139" t="str">
        <f t="shared" si="155"/>
        <v/>
      </c>
      <c r="AF1033" s="139" t="str">
        <f t="shared" si="156"/>
        <v/>
      </c>
      <c r="AG1033" s="139"/>
    </row>
    <row r="1034" spans="11:33" ht="20.100000000000001" customHeight="1" x14ac:dyDescent="0.25">
      <c r="K1034" s="160"/>
      <c r="L1034" s="160"/>
      <c r="N1034" s="142">
        <v>476</v>
      </c>
      <c r="O1034" s="134">
        <f t="shared" si="159"/>
        <v>-2.0960000000000001</v>
      </c>
      <c r="P1034" s="189">
        <f t="shared" si="160"/>
        <v>4.4354259446449183E-2</v>
      </c>
      <c r="Q1034" s="189">
        <f t="shared" si="161"/>
        <v>1.8041095472368394E-2</v>
      </c>
      <c r="R1034" s="134">
        <f t="shared" si="162"/>
        <v>4.4354259446449183E-2</v>
      </c>
      <c r="S1034" s="134" t="str">
        <f t="shared" si="163"/>
        <v/>
      </c>
      <c r="T1034" s="134" t="str">
        <f t="shared" si="164"/>
        <v/>
      </c>
      <c r="U1034" s="190"/>
      <c r="V1034" s="191"/>
      <c r="W1034" s="188"/>
      <c r="X1034" s="188"/>
      <c r="Y1034" s="174" t="str">
        <f t="shared" si="165"/>
        <v/>
      </c>
      <c r="Z1034" s="174" t="str">
        <f t="shared" si="166"/>
        <v/>
      </c>
      <c r="AA1034" s="137"/>
      <c r="AB1034" s="185">
        <f t="shared" si="157"/>
        <v>3.0592000000000219</v>
      </c>
      <c r="AC1034" s="139">
        <f t="shared" si="154"/>
        <v>0.87947224737849938</v>
      </c>
      <c r="AD1034" s="138">
        <f t="shared" si="158"/>
        <v>6.0417358956355027E-4</v>
      </c>
      <c r="AE1034" s="139" t="str">
        <f t="shared" si="155"/>
        <v/>
      </c>
      <c r="AF1034" s="139" t="str">
        <f t="shared" si="156"/>
        <v/>
      </c>
      <c r="AG1034" s="139"/>
    </row>
    <row r="1035" spans="11:33" ht="20.100000000000001" customHeight="1" x14ac:dyDescent="0.25">
      <c r="K1035" s="160"/>
      <c r="L1035" s="160"/>
      <c r="N1035" s="142">
        <v>477</v>
      </c>
      <c r="O1035" s="134">
        <f t="shared" si="159"/>
        <v>-2.0919999999999996</v>
      </c>
      <c r="P1035" s="189">
        <f t="shared" si="160"/>
        <v>4.4727330965955693E-2</v>
      </c>
      <c r="Q1035" s="189">
        <f t="shared" si="161"/>
        <v>1.8219257849128194E-2</v>
      </c>
      <c r="R1035" s="134">
        <f t="shared" si="162"/>
        <v>4.4727330965955693E-2</v>
      </c>
      <c r="S1035" s="134" t="str">
        <f t="shared" si="163"/>
        <v/>
      </c>
      <c r="T1035" s="134" t="str">
        <f t="shared" si="164"/>
        <v/>
      </c>
      <c r="U1035" s="190"/>
      <c r="V1035" s="191"/>
      <c r="W1035" s="188"/>
      <c r="X1035" s="188"/>
      <c r="Y1035" s="174" t="str">
        <f t="shared" si="165"/>
        <v/>
      </c>
      <c r="Z1035" s="174" t="str">
        <f t="shared" si="166"/>
        <v/>
      </c>
      <c r="AA1035" s="137"/>
      <c r="AB1035" s="185">
        <f t="shared" si="157"/>
        <v>3.0656000000000221</v>
      </c>
      <c r="AC1035" s="139">
        <f t="shared" si="154"/>
        <v>0.87886807378893583</v>
      </c>
      <c r="AD1035" s="138">
        <f t="shared" si="158"/>
        <v>6.0539477459342628E-4</v>
      </c>
      <c r="AE1035" s="139" t="str">
        <f t="shared" si="155"/>
        <v/>
      </c>
      <c r="AF1035" s="139" t="str">
        <f t="shared" si="156"/>
        <v/>
      </c>
      <c r="AG1035" s="139"/>
    </row>
    <row r="1036" spans="11:33" ht="20.100000000000001" customHeight="1" x14ac:dyDescent="0.25">
      <c r="K1036" s="160"/>
      <c r="L1036" s="160"/>
      <c r="N1036" s="142">
        <v>478</v>
      </c>
      <c r="O1036" s="134">
        <f t="shared" si="159"/>
        <v>-2.0880000000000001</v>
      </c>
      <c r="P1036" s="189">
        <f t="shared" si="160"/>
        <v>4.5102818805110016E-2</v>
      </c>
      <c r="Q1036" s="189">
        <f t="shared" si="161"/>
        <v>1.8398917341857654E-2</v>
      </c>
      <c r="R1036" s="134">
        <f t="shared" si="162"/>
        <v>4.5102818805110016E-2</v>
      </c>
      <c r="S1036" s="134" t="str">
        <f t="shared" si="163"/>
        <v/>
      </c>
      <c r="T1036" s="134" t="str">
        <f t="shared" si="164"/>
        <v/>
      </c>
      <c r="U1036" s="190"/>
      <c r="V1036" s="191"/>
      <c r="W1036" s="188"/>
      <c r="X1036" s="188"/>
      <c r="Y1036" s="174" t="str">
        <f t="shared" si="165"/>
        <v/>
      </c>
      <c r="Z1036" s="174" t="str">
        <f t="shared" si="166"/>
        <v/>
      </c>
      <c r="AA1036" s="137"/>
      <c r="AB1036" s="185">
        <f t="shared" si="157"/>
        <v>3.0720000000000223</v>
      </c>
      <c r="AC1036" s="139">
        <f t="shared" si="154"/>
        <v>0.87826267901434241</v>
      </c>
      <c r="AD1036" s="138">
        <f t="shared" si="158"/>
        <v>6.066118320011693E-4</v>
      </c>
      <c r="AE1036" s="139" t="str">
        <f t="shared" si="155"/>
        <v/>
      </c>
      <c r="AF1036" s="139" t="str">
        <f t="shared" si="156"/>
        <v/>
      </c>
      <c r="AG1036" s="139"/>
    </row>
    <row r="1037" spans="11:33" ht="20.100000000000001" customHeight="1" x14ac:dyDescent="0.25">
      <c r="K1037" s="160"/>
      <c r="L1037" s="160"/>
      <c r="N1037" s="142">
        <v>479</v>
      </c>
      <c r="O1037" s="134">
        <f t="shared" si="159"/>
        <v>-2.0839999999999996</v>
      </c>
      <c r="P1037" s="189">
        <f t="shared" si="160"/>
        <v>4.5480731183068078E-2</v>
      </c>
      <c r="Q1037" s="189">
        <f t="shared" si="161"/>
        <v>1.858008363228961E-2</v>
      </c>
      <c r="R1037" s="134">
        <f t="shared" si="162"/>
        <v>4.5480731183068078E-2</v>
      </c>
      <c r="S1037" s="134" t="str">
        <f t="shared" si="163"/>
        <v/>
      </c>
      <c r="T1037" s="134" t="str">
        <f t="shared" si="164"/>
        <v/>
      </c>
      <c r="U1037" s="190"/>
      <c r="V1037" s="191"/>
      <c r="W1037" s="188"/>
      <c r="X1037" s="188"/>
      <c r="Y1037" s="174" t="str">
        <f t="shared" si="165"/>
        <v/>
      </c>
      <c r="Z1037" s="174" t="str">
        <f t="shared" si="166"/>
        <v/>
      </c>
      <c r="AA1037" s="137"/>
      <c r="AB1037" s="185">
        <f t="shared" si="157"/>
        <v>3.0784000000000225</v>
      </c>
      <c r="AC1037" s="139">
        <f t="shared" si="154"/>
        <v>0.87765606718234124</v>
      </c>
      <c r="AD1037" s="138">
        <f t="shared" si="158"/>
        <v>6.0782475447596074E-4</v>
      </c>
      <c r="AE1037" s="139" t="str">
        <f t="shared" si="155"/>
        <v/>
      </c>
      <c r="AF1037" s="139" t="str">
        <f t="shared" si="156"/>
        <v/>
      </c>
      <c r="AG1037" s="139"/>
    </row>
    <row r="1038" spans="11:33" ht="20.100000000000001" customHeight="1" x14ac:dyDescent="0.25">
      <c r="K1038" s="160"/>
      <c r="L1038" s="160"/>
      <c r="N1038" s="142">
        <v>480</v>
      </c>
      <c r="O1038" s="134">
        <f t="shared" si="159"/>
        <v>-2.08</v>
      </c>
      <c r="P1038" s="189">
        <f t="shared" si="160"/>
        <v>4.5861076271054887E-2</v>
      </c>
      <c r="Q1038" s="189">
        <f t="shared" si="161"/>
        <v>1.8762766434937749E-2</v>
      </c>
      <c r="R1038" s="134">
        <f t="shared" si="162"/>
        <v>4.5861076271054887E-2</v>
      </c>
      <c r="S1038" s="134" t="str">
        <f t="shared" si="163"/>
        <v/>
      </c>
      <c r="T1038" s="134" t="str">
        <f t="shared" si="164"/>
        <v/>
      </c>
      <c r="U1038" s="190"/>
      <c r="V1038" s="191"/>
      <c r="W1038" s="188"/>
      <c r="X1038" s="188"/>
      <c r="Y1038" s="174" t="str">
        <f t="shared" si="165"/>
        <v/>
      </c>
      <c r="Z1038" s="174" t="str">
        <f t="shared" si="166"/>
        <v/>
      </c>
      <c r="AA1038" s="137"/>
      <c r="AB1038" s="185">
        <f t="shared" si="157"/>
        <v>3.0848000000000226</v>
      </c>
      <c r="AC1038" s="139">
        <f t="shared" si="154"/>
        <v>0.87704824242786528</v>
      </c>
      <c r="AD1038" s="138">
        <f t="shared" si="158"/>
        <v>6.0903353482044675E-4</v>
      </c>
      <c r="AE1038" s="139" t="str">
        <f t="shared" si="155"/>
        <v/>
      </c>
      <c r="AF1038" s="139" t="str">
        <f t="shared" si="156"/>
        <v/>
      </c>
      <c r="AG1038" s="139"/>
    </row>
    <row r="1039" spans="11:33" ht="20.100000000000001" customHeight="1" x14ac:dyDescent="0.25">
      <c r="K1039" s="160"/>
      <c r="L1039" s="160"/>
      <c r="N1039" s="142">
        <v>481</v>
      </c>
      <c r="O1039" s="134">
        <f t="shared" si="159"/>
        <v>-2.0760000000000001</v>
      </c>
      <c r="P1039" s="189">
        <f t="shared" si="160"/>
        <v>4.6243862191438542E-2</v>
      </c>
      <c r="Q1039" s="189">
        <f t="shared" si="161"/>
        <v>1.8946975496903426E-2</v>
      </c>
      <c r="R1039" s="134">
        <f t="shared" si="162"/>
        <v>4.6243862191438542E-2</v>
      </c>
      <c r="S1039" s="134" t="str">
        <f t="shared" si="163"/>
        <v/>
      </c>
      <c r="T1039" s="134" t="str">
        <f t="shared" si="164"/>
        <v/>
      </c>
      <c r="U1039" s="190"/>
      <c r="V1039" s="191"/>
      <c r="W1039" s="188"/>
      <c r="X1039" s="188"/>
      <c r="Y1039" s="174" t="str">
        <f t="shared" si="165"/>
        <v/>
      </c>
      <c r="Z1039" s="174" t="str">
        <f t="shared" si="166"/>
        <v/>
      </c>
      <c r="AA1039" s="137"/>
      <c r="AB1039" s="185">
        <f t="shared" si="157"/>
        <v>3.0912000000000228</v>
      </c>
      <c r="AC1039" s="139">
        <f t="shared" si="154"/>
        <v>0.87643920889304483</v>
      </c>
      <c r="AD1039" s="138">
        <f t="shared" si="158"/>
        <v>6.1023816594985014E-4</v>
      </c>
      <c r="AE1039" s="139" t="str">
        <f t="shared" si="155"/>
        <v/>
      </c>
      <c r="AF1039" s="139" t="str">
        <f t="shared" si="156"/>
        <v/>
      </c>
      <c r="AG1039" s="139"/>
    </row>
    <row r="1040" spans="11:33" ht="20.100000000000001" customHeight="1" x14ac:dyDescent="0.25">
      <c r="K1040" s="160"/>
      <c r="L1040" s="160"/>
      <c r="N1040" s="142">
        <v>482</v>
      </c>
      <c r="O1040" s="134">
        <f t="shared" si="159"/>
        <v>-2.0720000000000001</v>
      </c>
      <c r="P1040" s="189">
        <f t="shared" si="160"/>
        <v>4.6629097016799043E-2</v>
      </c>
      <c r="Q1040" s="189">
        <f t="shared" si="161"/>
        <v>1.9132720597678145E-2</v>
      </c>
      <c r="R1040" s="134">
        <f t="shared" si="162"/>
        <v>4.6629097016799043E-2</v>
      </c>
      <c r="S1040" s="134" t="str">
        <f t="shared" si="163"/>
        <v/>
      </c>
      <c r="T1040" s="134" t="str">
        <f t="shared" si="164"/>
        <v/>
      </c>
      <c r="U1040" s="190"/>
      <c r="V1040" s="191"/>
      <c r="W1040" s="188"/>
      <c r="X1040" s="188"/>
      <c r="Y1040" s="174" t="str">
        <f t="shared" si="165"/>
        <v/>
      </c>
      <c r="Z1040" s="174" t="str">
        <f t="shared" si="166"/>
        <v/>
      </c>
      <c r="AA1040" s="137"/>
      <c r="AB1040" s="185">
        <f t="shared" si="157"/>
        <v>3.097600000000023</v>
      </c>
      <c r="AC1040" s="139">
        <f t="shared" si="154"/>
        <v>0.87582897072709498</v>
      </c>
      <c r="AD1040" s="138">
        <f t="shared" si="158"/>
        <v>6.1143864089219235E-4</v>
      </c>
      <c r="AE1040" s="139" t="str">
        <f t="shared" si="155"/>
        <v/>
      </c>
      <c r="AF1040" s="139" t="str">
        <f t="shared" si="156"/>
        <v/>
      </c>
      <c r="AG1040" s="139"/>
    </row>
    <row r="1041" spans="11:33" ht="20.100000000000001" customHeight="1" x14ac:dyDescent="0.25">
      <c r="K1041" s="160"/>
      <c r="L1041" s="160"/>
      <c r="N1041" s="142">
        <v>483</v>
      </c>
      <c r="O1041" s="134">
        <f t="shared" si="159"/>
        <v>-2.0680000000000001</v>
      </c>
      <c r="P1041" s="189">
        <f t="shared" si="160"/>
        <v>4.701678876899424E-2</v>
      </c>
      <c r="Q1041" s="189">
        <f t="shared" si="161"/>
        <v>1.9320011548942573E-2</v>
      </c>
      <c r="R1041" s="134">
        <f t="shared" si="162"/>
        <v>4.701678876899424E-2</v>
      </c>
      <c r="S1041" s="134" t="str">
        <f t="shared" si="163"/>
        <v/>
      </c>
      <c r="T1041" s="134" t="str">
        <f t="shared" si="164"/>
        <v/>
      </c>
      <c r="U1041" s="190"/>
      <c r="V1041" s="191"/>
      <c r="W1041" s="188"/>
      <c r="X1041" s="188"/>
      <c r="Y1041" s="174" t="str">
        <f t="shared" si="165"/>
        <v/>
      </c>
      <c r="Z1041" s="174" t="str">
        <f t="shared" si="166"/>
        <v/>
      </c>
      <c r="AA1041" s="137"/>
      <c r="AB1041" s="185">
        <f t="shared" si="157"/>
        <v>3.1040000000000232</v>
      </c>
      <c r="AC1041" s="139">
        <f t="shared" si="154"/>
        <v>0.87521753208620279</v>
      </c>
      <c r="AD1041" s="138">
        <f t="shared" si="158"/>
        <v>6.1263495278685021E-4</v>
      </c>
      <c r="AE1041" s="139" t="str">
        <f t="shared" si="155"/>
        <v/>
      </c>
      <c r="AF1041" s="139" t="str">
        <f t="shared" si="156"/>
        <v/>
      </c>
      <c r="AG1041" s="139"/>
    </row>
    <row r="1042" spans="11:33" ht="20.100000000000001" customHeight="1" x14ac:dyDescent="0.25">
      <c r="K1042" s="160"/>
      <c r="L1042" s="160"/>
      <c r="N1042" s="142">
        <v>484</v>
      </c>
      <c r="O1042" s="134">
        <f t="shared" si="159"/>
        <v>-2.0640000000000001</v>
      </c>
      <c r="P1042" s="189">
        <f t="shared" si="160"/>
        <v>4.7406945418221713E-2</v>
      </c>
      <c r="Q1042" s="189">
        <f t="shared" si="161"/>
        <v>1.9508858194361812E-2</v>
      </c>
      <c r="R1042" s="134">
        <f t="shared" si="162"/>
        <v>4.7406945418221713E-2</v>
      </c>
      <c r="S1042" s="134" t="str">
        <f t="shared" si="163"/>
        <v/>
      </c>
      <c r="T1042" s="134" t="str">
        <f t="shared" si="164"/>
        <v/>
      </c>
      <c r="U1042" s="190"/>
      <c r="V1042" s="191"/>
      <c r="W1042" s="188"/>
      <c r="X1042" s="188"/>
      <c r="Y1042" s="174" t="str">
        <f t="shared" si="165"/>
        <v/>
      </c>
      <c r="Z1042" s="174" t="str">
        <f t="shared" si="166"/>
        <v/>
      </c>
      <c r="AA1042" s="137"/>
      <c r="AB1042" s="185">
        <f t="shared" si="157"/>
        <v>3.1104000000000234</v>
      </c>
      <c r="AC1042" s="139">
        <f t="shared" si="154"/>
        <v>0.87460489713341594</v>
      </c>
      <c r="AD1042" s="138">
        <f t="shared" si="158"/>
        <v>6.1382709488466691E-4</v>
      </c>
      <c r="AE1042" s="139" t="str">
        <f t="shared" si="155"/>
        <v/>
      </c>
      <c r="AF1042" s="139" t="str">
        <f t="shared" si="156"/>
        <v/>
      </c>
      <c r="AG1042" s="139"/>
    </row>
    <row r="1043" spans="11:33" ht="20.100000000000001" customHeight="1" x14ac:dyDescent="0.25">
      <c r="K1043" s="160"/>
      <c r="L1043" s="160"/>
      <c r="N1043" s="142">
        <v>485</v>
      </c>
      <c r="O1043" s="134">
        <f t="shared" si="159"/>
        <v>-2.06</v>
      </c>
      <c r="P1043" s="189">
        <f t="shared" si="160"/>
        <v>4.7799574882077034E-2</v>
      </c>
      <c r="Q1043" s="189">
        <f t="shared" si="161"/>
        <v>1.9699270409376895E-2</v>
      </c>
      <c r="R1043" s="134">
        <f t="shared" si="162"/>
        <v>4.7799574882077034E-2</v>
      </c>
      <c r="S1043" s="134" t="str">
        <f t="shared" si="163"/>
        <v/>
      </c>
      <c r="T1043" s="134" t="str">
        <f t="shared" si="164"/>
        <v/>
      </c>
      <c r="U1043" s="190"/>
      <c r="V1043" s="191"/>
      <c r="W1043" s="188"/>
      <c r="X1043" s="188"/>
      <c r="Y1043" s="174" t="str">
        <f t="shared" si="165"/>
        <v/>
      </c>
      <c r="Z1043" s="174" t="str">
        <f t="shared" si="166"/>
        <v/>
      </c>
      <c r="AA1043" s="137"/>
      <c r="AB1043" s="185">
        <f t="shared" si="157"/>
        <v>3.1168000000000236</v>
      </c>
      <c r="AC1043" s="139">
        <f t="shared" si="154"/>
        <v>0.87399107003853127</v>
      </c>
      <c r="AD1043" s="138">
        <f t="shared" si="158"/>
        <v>6.1501506054761901E-4</v>
      </c>
      <c r="AE1043" s="139" t="str">
        <f t="shared" si="155"/>
        <v/>
      </c>
      <c r="AF1043" s="139" t="str">
        <f t="shared" si="156"/>
        <v/>
      </c>
      <c r="AG1043" s="139"/>
    </row>
    <row r="1044" spans="11:33" ht="20.100000000000001" customHeight="1" x14ac:dyDescent="0.25">
      <c r="K1044" s="160"/>
      <c r="L1044" s="160"/>
      <c r="N1044" s="142">
        <v>486</v>
      </c>
      <c r="O1044" s="134">
        <f t="shared" si="159"/>
        <v>-2.056</v>
      </c>
      <c r="P1044" s="189">
        <f t="shared" si="160"/>
        <v>4.8194685024608441E-2</v>
      </c>
      <c r="Q1044" s="189">
        <f t="shared" si="161"/>
        <v>1.9891258100992418E-2</v>
      </c>
      <c r="R1044" s="134">
        <f t="shared" si="162"/>
        <v>4.8194685024608441E-2</v>
      </c>
      <c r="S1044" s="134" t="str">
        <f t="shared" si="163"/>
        <v/>
      </c>
      <c r="T1044" s="134" t="str">
        <f t="shared" si="164"/>
        <v/>
      </c>
      <c r="U1044" s="190"/>
      <c r="V1044" s="191"/>
      <c r="W1044" s="188"/>
      <c r="X1044" s="188"/>
      <c r="Y1044" s="174" t="str">
        <f t="shared" si="165"/>
        <v/>
      </c>
      <c r="Z1044" s="174" t="str">
        <f t="shared" si="166"/>
        <v/>
      </c>
      <c r="AA1044" s="137"/>
      <c r="AB1044" s="185">
        <f t="shared" si="157"/>
        <v>3.1232000000000237</v>
      </c>
      <c r="AC1044" s="139">
        <f t="shared" si="154"/>
        <v>0.87337605497798365</v>
      </c>
      <c r="AD1044" s="138">
        <f t="shared" si="158"/>
        <v>6.1619884324715102E-4</v>
      </c>
      <c r="AE1044" s="139" t="str">
        <f t="shared" si="155"/>
        <v/>
      </c>
      <c r="AF1044" s="139" t="str">
        <f t="shared" si="156"/>
        <v/>
      </c>
      <c r="AG1044" s="139"/>
    </row>
    <row r="1045" spans="11:33" ht="20.100000000000001" customHeight="1" x14ac:dyDescent="0.25">
      <c r="K1045" s="160"/>
      <c r="L1045" s="160"/>
      <c r="N1045" s="142">
        <v>487</v>
      </c>
      <c r="O1045" s="134">
        <f t="shared" si="159"/>
        <v>-2.052</v>
      </c>
      <c r="P1045" s="189">
        <f t="shared" si="160"/>
        <v>4.8592283655368003E-2</v>
      </c>
      <c r="Q1045" s="189">
        <f t="shared" si="161"/>
        <v>2.0084831207560522E-2</v>
      </c>
      <c r="R1045" s="134">
        <f t="shared" si="162"/>
        <v>4.8592283655368003E-2</v>
      </c>
      <c r="S1045" s="134" t="str">
        <f t="shared" si="163"/>
        <v/>
      </c>
      <c r="T1045" s="134" t="str">
        <f t="shared" si="164"/>
        <v/>
      </c>
      <c r="U1045" s="190"/>
      <c r="V1045" s="191"/>
      <c r="W1045" s="188"/>
      <c r="X1045" s="188"/>
      <c r="Y1045" s="174" t="str">
        <f t="shared" si="165"/>
        <v/>
      </c>
      <c r="Z1045" s="174" t="str">
        <f t="shared" si="166"/>
        <v/>
      </c>
      <c r="AA1045" s="137"/>
      <c r="AB1045" s="185">
        <f t="shared" si="157"/>
        <v>3.1296000000000239</v>
      </c>
      <c r="AC1045" s="139">
        <f t="shared" si="154"/>
        <v>0.8727598561347365</v>
      </c>
      <c r="AD1045" s="138">
        <f t="shared" si="158"/>
        <v>6.1737843656495262E-4</v>
      </c>
      <c r="AE1045" s="139" t="str">
        <f t="shared" si="155"/>
        <v/>
      </c>
      <c r="AF1045" s="139" t="str">
        <f t="shared" si="156"/>
        <v/>
      </c>
      <c r="AG1045" s="139"/>
    </row>
    <row r="1046" spans="11:33" ht="20.100000000000001" customHeight="1" x14ac:dyDescent="0.25">
      <c r="K1046" s="160"/>
      <c r="L1046" s="160"/>
      <c r="N1046" s="142">
        <v>488</v>
      </c>
      <c r="O1046" s="134">
        <f t="shared" si="159"/>
        <v>-2.048</v>
      </c>
      <c r="P1046" s="189">
        <f t="shared" si="160"/>
        <v>4.8992378528459266E-2</v>
      </c>
      <c r="Q1046" s="189">
        <f t="shared" si="161"/>
        <v>2.0279999698560966E-2</v>
      </c>
      <c r="R1046" s="134">
        <f t="shared" si="162"/>
        <v>4.8992378528459266E-2</v>
      </c>
      <c r="S1046" s="134" t="str">
        <f t="shared" si="163"/>
        <v/>
      </c>
      <c r="T1046" s="134" t="str">
        <f t="shared" si="164"/>
        <v/>
      </c>
      <c r="U1046" s="190"/>
      <c r="V1046" s="191"/>
      <c r="W1046" s="188"/>
      <c r="X1046" s="188"/>
      <c r="Y1046" s="174" t="str">
        <f t="shared" si="165"/>
        <v/>
      </c>
      <c r="Z1046" s="174" t="str">
        <f t="shared" si="166"/>
        <v/>
      </c>
      <c r="AA1046" s="137"/>
      <c r="AB1046" s="185">
        <f t="shared" si="157"/>
        <v>3.1360000000000241</v>
      </c>
      <c r="AC1046" s="139">
        <f t="shared" si="154"/>
        <v>0.87214247769817155</v>
      </c>
      <c r="AD1046" s="138">
        <f t="shared" si="158"/>
        <v>6.1855383419195942E-4</v>
      </c>
      <c r="AE1046" s="139" t="str">
        <f t="shared" si="155"/>
        <v/>
      </c>
      <c r="AF1046" s="139" t="str">
        <f t="shared" si="156"/>
        <v/>
      </c>
      <c r="AG1046" s="139"/>
    </row>
    <row r="1047" spans="11:33" ht="20.100000000000001" customHeight="1" x14ac:dyDescent="0.25">
      <c r="K1047" s="160"/>
      <c r="L1047" s="160"/>
      <c r="N1047" s="142">
        <v>489</v>
      </c>
      <c r="O1047" s="134">
        <f t="shared" si="159"/>
        <v>-2.044</v>
      </c>
      <c r="P1047" s="189">
        <f t="shared" si="160"/>
        <v>4.9394977341581534E-2</v>
      </c>
      <c r="Q1047" s="189">
        <f t="shared" si="161"/>
        <v>2.0476773574377456E-2</v>
      </c>
      <c r="R1047" s="134">
        <f t="shared" si="162"/>
        <v>4.9394977341581534E-2</v>
      </c>
      <c r="S1047" s="134" t="str">
        <f t="shared" si="163"/>
        <v/>
      </c>
      <c r="T1047" s="134" t="str">
        <f t="shared" si="164"/>
        <v/>
      </c>
      <c r="U1047" s="190"/>
      <c r="V1047" s="191"/>
      <c r="W1047" s="188"/>
      <c r="X1047" s="188"/>
      <c r="Y1047" s="174" t="str">
        <f t="shared" si="165"/>
        <v/>
      </c>
      <c r="Z1047" s="174" t="str">
        <f t="shared" si="166"/>
        <v/>
      </c>
      <c r="AA1047" s="137"/>
      <c r="AB1047" s="185">
        <f t="shared" si="157"/>
        <v>3.1424000000000243</v>
      </c>
      <c r="AC1047" s="139">
        <f t="shared" si="154"/>
        <v>0.87152392386397959</v>
      </c>
      <c r="AD1047" s="138">
        <f t="shared" si="158"/>
        <v>6.1972502992735379E-4</v>
      </c>
      <c r="AE1047" s="139" t="str">
        <f t="shared" si="155"/>
        <v/>
      </c>
      <c r="AF1047" s="139" t="str">
        <f t="shared" si="156"/>
        <v/>
      </c>
      <c r="AG1047" s="139"/>
    </row>
    <row r="1048" spans="11:33" ht="20.100000000000001" customHeight="1" x14ac:dyDescent="0.25">
      <c r="K1048" s="160"/>
      <c r="L1048" s="160"/>
      <c r="N1048" s="142">
        <v>490</v>
      </c>
      <c r="O1048" s="134">
        <f t="shared" si="159"/>
        <v>-2.04</v>
      </c>
      <c r="P1048" s="189">
        <f t="shared" si="160"/>
        <v>4.9800087735070775E-2</v>
      </c>
      <c r="Q1048" s="189">
        <f t="shared" si="161"/>
        <v>2.0675162866070039E-2</v>
      </c>
      <c r="R1048" s="134">
        <f t="shared" si="162"/>
        <v>4.9800087735070775E-2</v>
      </c>
      <c r="S1048" s="134" t="str">
        <f t="shared" si="163"/>
        <v/>
      </c>
      <c r="T1048" s="134" t="str">
        <f t="shared" si="164"/>
        <v/>
      </c>
      <c r="U1048" s="190"/>
      <c r="V1048" s="191"/>
      <c r="W1048" s="188"/>
      <c r="X1048" s="188"/>
      <c r="Y1048" s="174" t="str">
        <f t="shared" si="165"/>
        <v/>
      </c>
      <c r="Z1048" s="174" t="str">
        <f t="shared" si="166"/>
        <v/>
      </c>
      <c r="AA1048" s="137"/>
      <c r="AB1048" s="185">
        <f t="shared" si="157"/>
        <v>3.1488000000000245</v>
      </c>
      <c r="AC1048" s="139">
        <f t="shared" si="154"/>
        <v>0.87090419883405223</v>
      </c>
      <c r="AD1048" s="138">
        <f t="shared" si="158"/>
        <v>6.2089201767923097E-4</v>
      </c>
      <c r="AE1048" s="139" t="str">
        <f t="shared" si="155"/>
        <v/>
      </c>
      <c r="AF1048" s="139" t="str">
        <f t="shared" si="156"/>
        <v/>
      </c>
      <c r="AG1048" s="139"/>
    </row>
    <row r="1049" spans="11:33" ht="20.100000000000001" customHeight="1" x14ac:dyDescent="0.25">
      <c r="K1049" s="160"/>
      <c r="L1049" s="160"/>
      <c r="N1049" s="142">
        <v>491</v>
      </c>
      <c r="O1049" s="134">
        <f t="shared" si="159"/>
        <v>-2.036</v>
      </c>
      <c r="P1049" s="189">
        <f t="shared" si="160"/>
        <v>5.0207717290937232E-2</v>
      </c>
      <c r="Q1049" s="189">
        <f t="shared" si="161"/>
        <v>2.0875177635143825E-2</v>
      </c>
      <c r="R1049" s="134">
        <f t="shared" si="162"/>
        <v>5.0207717290937232E-2</v>
      </c>
      <c r="S1049" s="134" t="str">
        <f t="shared" si="163"/>
        <v/>
      </c>
      <c r="T1049" s="134" t="str">
        <f t="shared" si="164"/>
        <v/>
      </c>
      <c r="U1049" s="190"/>
      <c r="V1049" s="191"/>
      <c r="W1049" s="188"/>
      <c r="X1049" s="188"/>
      <c r="Y1049" s="174" t="str">
        <f t="shared" si="165"/>
        <v/>
      </c>
      <c r="Z1049" s="174" t="str">
        <f t="shared" si="166"/>
        <v/>
      </c>
      <c r="AA1049" s="137"/>
      <c r="AB1049" s="185">
        <f t="shared" si="157"/>
        <v>3.1552000000000247</v>
      </c>
      <c r="AC1049" s="139">
        <f t="shared" si="154"/>
        <v>0.870283306816373</v>
      </c>
      <c r="AD1049" s="138">
        <f t="shared" si="158"/>
        <v>6.2205479146260068E-4</v>
      </c>
      <c r="AE1049" s="139" t="str">
        <f t="shared" si="155"/>
        <v/>
      </c>
      <c r="AF1049" s="139" t="str">
        <f t="shared" si="156"/>
        <v/>
      </c>
      <c r="AG1049" s="139"/>
    </row>
    <row r="1050" spans="11:33" ht="20.100000000000001" customHeight="1" x14ac:dyDescent="0.25">
      <c r="K1050" s="160"/>
      <c r="L1050" s="160"/>
      <c r="N1050" s="142">
        <v>492</v>
      </c>
      <c r="O1050" s="134">
        <f t="shared" si="159"/>
        <v>-2.032</v>
      </c>
      <c r="P1050" s="189">
        <f t="shared" si="160"/>
        <v>5.0617873531899893E-2</v>
      </c>
      <c r="Q1050" s="189">
        <f t="shared" si="161"/>
        <v>2.1076827973313689E-2</v>
      </c>
      <c r="R1050" s="134">
        <f t="shared" si="162"/>
        <v>5.0617873531899893E-2</v>
      </c>
      <c r="S1050" s="134" t="str">
        <f t="shared" si="163"/>
        <v/>
      </c>
      <c r="T1050" s="134" t="str">
        <f t="shared" si="164"/>
        <v/>
      </c>
      <c r="U1050" s="190"/>
      <c r="V1050" s="191"/>
      <c r="W1050" s="188"/>
      <c r="X1050" s="188"/>
      <c r="Y1050" s="174" t="str">
        <f t="shared" si="165"/>
        <v/>
      </c>
      <c r="Z1050" s="174" t="str">
        <f t="shared" si="166"/>
        <v/>
      </c>
      <c r="AA1050" s="137"/>
      <c r="AB1050" s="185">
        <f t="shared" si="157"/>
        <v>3.1616000000000248</v>
      </c>
      <c r="AC1050" s="139">
        <f t="shared" si="154"/>
        <v>0.8696612520249104</v>
      </c>
      <c r="AD1050" s="138">
        <f t="shared" si="158"/>
        <v>6.2321334539994222E-4</v>
      </c>
      <c r="AE1050" s="139" t="str">
        <f t="shared" si="155"/>
        <v/>
      </c>
      <c r="AF1050" s="139" t="str">
        <f t="shared" si="156"/>
        <v/>
      </c>
      <c r="AG1050" s="139"/>
    </row>
    <row r="1051" spans="11:33" ht="20.100000000000001" customHeight="1" x14ac:dyDescent="0.25">
      <c r="K1051" s="160"/>
      <c r="L1051" s="160"/>
      <c r="N1051" s="142">
        <v>493</v>
      </c>
      <c r="O1051" s="134">
        <f t="shared" si="159"/>
        <v>-2.028</v>
      </c>
      <c r="P1051" s="189">
        <f t="shared" si="160"/>
        <v>5.1030563920417688E-2</v>
      </c>
      <c r="Q1051" s="189">
        <f t="shared" si="161"/>
        <v>2.1280124002265161E-2</v>
      </c>
      <c r="R1051" s="134">
        <f t="shared" si="162"/>
        <v>5.1030563920417688E-2</v>
      </c>
      <c r="S1051" s="134" t="str">
        <f t="shared" si="163"/>
        <v/>
      </c>
      <c r="T1051" s="134" t="str">
        <f t="shared" si="164"/>
        <v/>
      </c>
      <c r="U1051" s="190"/>
      <c r="V1051" s="191"/>
      <c r="W1051" s="188"/>
      <c r="X1051" s="188"/>
      <c r="Y1051" s="174" t="str">
        <f t="shared" si="165"/>
        <v/>
      </c>
      <c r="Z1051" s="174" t="str">
        <f t="shared" si="166"/>
        <v/>
      </c>
      <c r="AA1051" s="137"/>
      <c r="AB1051" s="185">
        <f t="shared" si="157"/>
        <v>3.168000000000025</v>
      </c>
      <c r="AC1051" s="139">
        <f t="shared" si="154"/>
        <v>0.86903803867951046</v>
      </c>
      <c r="AD1051" s="138">
        <f t="shared" si="158"/>
        <v>6.2436767372042734E-4</v>
      </c>
      <c r="AE1051" s="139" t="str">
        <f t="shared" si="155"/>
        <v/>
      </c>
      <c r="AF1051" s="139" t="str">
        <f t="shared" si="156"/>
        <v/>
      </c>
      <c r="AG1051" s="139"/>
    </row>
    <row r="1052" spans="11:33" ht="20.100000000000001" customHeight="1" x14ac:dyDescent="0.25">
      <c r="K1052" s="160"/>
      <c r="L1052" s="160"/>
      <c r="N1052" s="142">
        <v>494</v>
      </c>
      <c r="O1052" s="134">
        <f t="shared" si="159"/>
        <v>-2.024</v>
      </c>
      <c r="P1052" s="189">
        <f t="shared" si="160"/>
        <v>5.1445795857717774E-2</v>
      </c>
      <c r="Q1052" s="189">
        <f t="shared" si="161"/>
        <v>2.1485075873411513E-2</v>
      </c>
      <c r="R1052" s="134">
        <f t="shared" si="162"/>
        <v>5.1445795857717774E-2</v>
      </c>
      <c r="S1052" s="134" t="str">
        <f t="shared" si="163"/>
        <v/>
      </c>
      <c r="T1052" s="134" t="str">
        <f t="shared" si="164"/>
        <v/>
      </c>
      <c r="U1052" s="190"/>
      <c r="V1052" s="191"/>
      <c r="W1052" s="188"/>
      <c r="X1052" s="188"/>
      <c r="Y1052" s="174" t="str">
        <f t="shared" si="165"/>
        <v/>
      </c>
      <c r="Z1052" s="174" t="str">
        <f t="shared" si="166"/>
        <v/>
      </c>
      <c r="AA1052" s="137"/>
      <c r="AB1052" s="185">
        <f t="shared" si="157"/>
        <v>3.1744000000000252</v>
      </c>
      <c r="AC1052" s="139">
        <f t="shared" si="154"/>
        <v>0.86841367100579003</v>
      </c>
      <c r="AD1052" s="138">
        <f t="shared" si="158"/>
        <v>6.2551777075914305E-4</v>
      </c>
      <c r="AE1052" s="139" t="str">
        <f t="shared" si="155"/>
        <v/>
      </c>
      <c r="AF1052" s="139" t="str">
        <f t="shared" si="156"/>
        <v/>
      </c>
      <c r="AG1052" s="139"/>
    </row>
    <row r="1053" spans="11:33" ht="20.100000000000001" customHeight="1" x14ac:dyDescent="0.25">
      <c r="K1053" s="160"/>
      <c r="L1053" s="160"/>
      <c r="N1053" s="142">
        <v>495</v>
      </c>
      <c r="O1053" s="134">
        <f t="shared" si="159"/>
        <v>-2.02</v>
      </c>
      <c r="P1053" s="189">
        <f t="shared" si="160"/>
        <v>5.1863576682820565E-2</v>
      </c>
      <c r="Q1053" s="189">
        <f t="shared" si="161"/>
        <v>2.1691693767646781E-2</v>
      </c>
      <c r="R1053" s="134">
        <f t="shared" si="162"/>
        <v>5.1863576682820565E-2</v>
      </c>
      <c r="S1053" s="134" t="str">
        <f t="shared" si="163"/>
        <v/>
      </c>
      <c r="T1053" s="134" t="str">
        <f t="shared" si="164"/>
        <v/>
      </c>
      <c r="U1053" s="190"/>
      <c r="V1053" s="191"/>
      <c r="W1053" s="188"/>
      <c r="X1053" s="188"/>
      <c r="Y1053" s="174" t="str">
        <f t="shared" si="165"/>
        <v/>
      </c>
      <c r="Z1053" s="174" t="str">
        <f t="shared" si="166"/>
        <v/>
      </c>
      <c r="AA1053" s="137"/>
      <c r="AB1053" s="185">
        <f t="shared" si="157"/>
        <v>3.1808000000000254</v>
      </c>
      <c r="AC1053" s="139">
        <f t="shared" si="154"/>
        <v>0.86778815323503089</v>
      </c>
      <c r="AD1053" s="138">
        <f t="shared" si="158"/>
        <v>6.2666363095709166E-4</v>
      </c>
      <c r="AE1053" s="139" t="str">
        <f t="shared" si="155"/>
        <v/>
      </c>
      <c r="AF1053" s="139" t="str">
        <f t="shared" si="156"/>
        <v/>
      </c>
      <c r="AG1053" s="139"/>
    </row>
    <row r="1054" spans="11:33" ht="20.100000000000001" customHeight="1" x14ac:dyDescent="0.25">
      <c r="K1054" s="160"/>
      <c r="L1054" s="160"/>
      <c r="N1054" s="142">
        <v>496</v>
      </c>
      <c r="O1054" s="134">
        <f t="shared" si="159"/>
        <v>-2.016</v>
      </c>
      <c r="P1054" s="189">
        <f t="shared" si="160"/>
        <v>5.2283913671562113E-2</v>
      </c>
      <c r="Q1054" s="189">
        <f t="shared" si="161"/>
        <v>2.1899987895095108E-2</v>
      </c>
      <c r="R1054" s="134">
        <f t="shared" si="162"/>
        <v>5.2283913671562113E-2</v>
      </c>
      <c r="S1054" s="134" t="str">
        <f t="shared" si="163"/>
        <v/>
      </c>
      <c r="T1054" s="134" t="str">
        <f t="shared" si="164"/>
        <v/>
      </c>
      <c r="U1054" s="190"/>
      <c r="V1054" s="191"/>
      <c r="W1054" s="188"/>
      <c r="X1054" s="188"/>
      <c r="Y1054" s="174" t="str">
        <f t="shared" si="165"/>
        <v/>
      </c>
      <c r="Z1054" s="174" t="str">
        <f t="shared" si="166"/>
        <v/>
      </c>
      <c r="AA1054" s="137"/>
      <c r="AB1054" s="185">
        <f t="shared" si="157"/>
        <v>3.1872000000000256</v>
      </c>
      <c r="AC1054" s="139">
        <f t="shared" si="154"/>
        <v>0.8671614896040738</v>
      </c>
      <c r="AD1054" s="138">
        <f t="shared" si="158"/>
        <v>6.2780524885974742E-4</v>
      </c>
      <c r="AE1054" s="139" t="str">
        <f t="shared" si="155"/>
        <v/>
      </c>
      <c r="AF1054" s="139" t="str">
        <f t="shared" si="156"/>
        <v/>
      </c>
      <c r="AG1054" s="139"/>
    </row>
    <row r="1055" spans="11:33" ht="20.100000000000001" customHeight="1" x14ac:dyDescent="0.25">
      <c r="K1055" s="160"/>
      <c r="L1055" s="160"/>
      <c r="N1055" s="142">
        <v>497</v>
      </c>
      <c r="O1055" s="134">
        <f t="shared" si="159"/>
        <v>-2.012</v>
      </c>
      <c r="P1055" s="189">
        <f t="shared" si="160"/>
        <v>5.2706814035613413E-2</v>
      </c>
      <c r="Q1055" s="189">
        <f t="shared" si="161"/>
        <v>2.2109968494855917E-2</v>
      </c>
      <c r="R1055" s="134">
        <f t="shared" si="162"/>
        <v>5.2706814035613413E-2</v>
      </c>
      <c r="S1055" s="134" t="str">
        <f t="shared" si="163"/>
        <v/>
      </c>
      <c r="T1055" s="134" t="str">
        <f t="shared" si="164"/>
        <v/>
      </c>
      <c r="U1055" s="190"/>
      <c r="V1055" s="191"/>
      <c r="W1055" s="188"/>
      <c r="X1055" s="188"/>
      <c r="Y1055" s="174" t="str">
        <f t="shared" si="165"/>
        <v/>
      </c>
      <c r="Z1055" s="174" t="str">
        <f t="shared" si="166"/>
        <v/>
      </c>
      <c r="AA1055" s="137"/>
      <c r="AB1055" s="185">
        <f t="shared" si="157"/>
        <v>3.1936000000000258</v>
      </c>
      <c r="AC1055" s="139">
        <f t="shared" si="154"/>
        <v>0.86653368435521405</v>
      </c>
      <c r="AD1055" s="138">
        <f t="shared" si="158"/>
        <v>6.2894261911816685E-4</v>
      </c>
      <c r="AE1055" s="139" t="str">
        <f t="shared" si="155"/>
        <v/>
      </c>
      <c r="AF1055" s="139" t="str">
        <f t="shared" si="156"/>
        <v/>
      </c>
      <c r="AG1055" s="139"/>
    </row>
    <row r="1056" spans="11:33" ht="20.100000000000001" customHeight="1" x14ac:dyDescent="0.25">
      <c r="K1056" s="160"/>
      <c r="L1056" s="160"/>
      <c r="N1056" s="142">
        <v>498</v>
      </c>
      <c r="O1056" s="134">
        <f t="shared" si="159"/>
        <v>-2.008</v>
      </c>
      <c r="P1056" s="189">
        <f t="shared" si="160"/>
        <v>5.3132284921496888E-2</v>
      </c>
      <c r="Q1056" s="189">
        <f t="shared" si="161"/>
        <v>2.2321645834745395E-2</v>
      </c>
      <c r="R1056" s="134">
        <f t="shared" si="162"/>
        <v>5.3132284921496888E-2</v>
      </c>
      <c r="S1056" s="134" t="str">
        <f t="shared" si="163"/>
        <v/>
      </c>
      <c r="T1056" s="134" t="str">
        <f t="shared" si="164"/>
        <v/>
      </c>
      <c r="U1056" s="190"/>
      <c r="V1056" s="191"/>
      <c r="W1056" s="188"/>
      <c r="X1056" s="188"/>
      <c r="Y1056" s="174" t="str">
        <f t="shared" si="165"/>
        <v/>
      </c>
      <c r="Z1056" s="174" t="str">
        <f t="shared" si="166"/>
        <v/>
      </c>
      <c r="AA1056" s="137"/>
      <c r="AB1056" s="185">
        <f t="shared" si="157"/>
        <v>3.2000000000000259</v>
      </c>
      <c r="AC1056" s="139">
        <f t="shared" si="154"/>
        <v>0.86590474173609588</v>
      </c>
      <c r="AD1056" s="138">
        <f t="shared" si="158"/>
        <v>6.3007573648632409E-4</v>
      </c>
      <c r="AE1056" s="139" t="str">
        <f t="shared" si="155"/>
        <v/>
      </c>
      <c r="AF1056" s="139" t="str">
        <f t="shared" si="156"/>
        <v/>
      </c>
      <c r="AG1056" s="139"/>
    </row>
    <row r="1057" spans="11:33" ht="20.100000000000001" customHeight="1" x14ac:dyDescent="0.25">
      <c r="K1057" s="160"/>
      <c r="L1057" s="160"/>
      <c r="N1057" s="142">
        <v>499</v>
      </c>
      <c r="O1057" s="134">
        <f t="shared" si="159"/>
        <v>-2.004</v>
      </c>
      <c r="P1057" s="189">
        <f t="shared" si="160"/>
        <v>5.3560333409600362E-2</v>
      </c>
      <c r="Q1057" s="189">
        <f t="shared" si="161"/>
        <v>2.2535030211033827E-2</v>
      </c>
      <c r="R1057" s="134">
        <f t="shared" si="162"/>
        <v>5.3560333409600362E-2</v>
      </c>
      <c r="S1057" s="134" t="str">
        <f t="shared" si="163"/>
        <v/>
      </c>
      <c r="T1057" s="134" t="str">
        <f t="shared" si="164"/>
        <v/>
      </c>
      <c r="U1057" s="190"/>
      <c r="V1057" s="191"/>
      <c r="W1057" s="188"/>
      <c r="X1057" s="188"/>
      <c r="Y1057" s="174" t="str">
        <f t="shared" si="165"/>
        <v/>
      </c>
      <c r="Z1057" s="174" t="str">
        <f t="shared" si="166"/>
        <v/>
      </c>
      <c r="AA1057" s="137"/>
      <c r="AB1057" s="185">
        <f t="shared" si="157"/>
        <v>3.2064000000000261</v>
      </c>
      <c r="AC1057" s="139">
        <f t="shared" si="154"/>
        <v>0.86527466599960956</v>
      </c>
      <c r="AD1057" s="138">
        <f t="shared" si="158"/>
        <v>6.3120459582255428E-4</v>
      </c>
      <c r="AE1057" s="139" t="str">
        <f t="shared" si="155"/>
        <v/>
      </c>
      <c r="AF1057" s="139" t="str">
        <f t="shared" si="156"/>
        <v/>
      </c>
      <c r="AG1057" s="139"/>
    </row>
    <row r="1058" spans="11:33" ht="20.100000000000001" customHeight="1" x14ac:dyDescent="0.25">
      <c r="K1058" s="160"/>
      <c r="L1058" s="160"/>
      <c r="N1058" s="142">
        <v>500</v>
      </c>
      <c r="O1058" s="134">
        <f t="shared" si="159"/>
        <v>-2</v>
      </c>
      <c r="P1058" s="189">
        <f t="shared" si="160"/>
        <v>5.3990966513188063E-2</v>
      </c>
      <c r="Q1058" s="189">
        <f t="shared" si="161"/>
        <v>2.2750131948179191E-2</v>
      </c>
      <c r="R1058" s="134">
        <f t="shared" si="162"/>
        <v>5.3990966513188063E-2</v>
      </c>
      <c r="S1058" s="134" t="str">
        <f t="shared" si="163"/>
        <v/>
      </c>
      <c r="T1058" s="134" t="str">
        <f t="shared" si="164"/>
        <v/>
      </c>
      <c r="U1058" s="190"/>
      <c r="V1058" s="191"/>
      <c r="W1058" s="188"/>
      <c r="X1058" s="188"/>
      <c r="Y1058" s="174" t="str">
        <f t="shared" si="165"/>
        <v/>
      </c>
      <c r="Z1058" s="174" t="str">
        <f t="shared" si="166"/>
        <v/>
      </c>
      <c r="AA1058" s="137"/>
      <c r="AB1058" s="185">
        <f t="shared" si="157"/>
        <v>3.2128000000000263</v>
      </c>
      <c r="AC1058" s="139">
        <f t="shared" si="154"/>
        <v>0.86464346140378701</v>
      </c>
      <c r="AD1058" s="138">
        <f t="shared" si="158"/>
        <v>6.323291920879992E-4</v>
      </c>
      <c r="AE1058" s="139" t="str">
        <f t="shared" si="155"/>
        <v/>
      </c>
      <c r="AF1058" s="139" t="str">
        <f t="shared" si="156"/>
        <v/>
      </c>
      <c r="AG1058" s="139"/>
    </row>
    <row r="1059" spans="11:33" ht="20.100000000000001" customHeight="1" x14ac:dyDescent="0.25">
      <c r="K1059" s="160"/>
      <c r="L1059" s="160"/>
      <c r="N1059" s="142">
        <v>501</v>
      </c>
      <c r="O1059" s="134">
        <f t="shared" si="159"/>
        <v>-1.996</v>
      </c>
      <c r="P1059" s="189">
        <f t="shared" si="160"/>
        <v>5.4424191177409348E-2</v>
      </c>
      <c r="Q1059" s="189">
        <f t="shared" si="161"/>
        <v>2.2966961398556605E-2</v>
      </c>
      <c r="R1059" s="134">
        <f t="shared" si="162"/>
        <v>5.4424191177409348E-2</v>
      </c>
      <c r="S1059" s="134" t="str">
        <f t="shared" si="163"/>
        <v/>
      </c>
      <c r="T1059" s="134" t="str">
        <f t="shared" si="164"/>
        <v/>
      </c>
      <c r="U1059" s="190"/>
      <c r="V1059" s="191"/>
      <c r="W1059" s="188"/>
      <c r="X1059" s="188"/>
      <c r="Y1059" s="174" t="str">
        <f t="shared" si="165"/>
        <v/>
      </c>
      <c r="Z1059" s="174" t="str">
        <f t="shared" si="166"/>
        <v/>
      </c>
      <c r="AA1059" s="137"/>
      <c r="AB1059" s="185">
        <f t="shared" si="157"/>
        <v>3.2192000000000265</v>
      </c>
      <c r="AC1059" s="139">
        <f t="shared" si="154"/>
        <v>0.86401113221169901</v>
      </c>
      <c r="AD1059" s="138">
        <f t="shared" si="158"/>
        <v>6.3344952034594115E-4</v>
      </c>
      <c r="AE1059" s="139" t="str">
        <f t="shared" si="155"/>
        <v/>
      </c>
      <c r="AF1059" s="139" t="str">
        <f t="shared" si="156"/>
        <v/>
      </c>
      <c r="AG1059" s="139"/>
    </row>
    <row r="1060" spans="11:33" ht="20.100000000000001" customHeight="1" x14ac:dyDescent="0.25">
      <c r="K1060" s="160"/>
      <c r="L1060" s="160"/>
      <c r="N1060" s="142">
        <v>502</v>
      </c>
      <c r="O1060" s="134">
        <f t="shared" si="159"/>
        <v>-1.992</v>
      </c>
      <c r="P1060" s="189">
        <f t="shared" si="160"/>
        <v>5.4860014278304732E-2</v>
      </c>
      <c r="Q1060" s="189">
        <f t="shared" si="161"/>
        <v>2.3185528942183821E-2</v>
      </c>
      <c r="R1060" s="134">
        <f t="shared" si="162"/>
        <v>5.4860014278304732E-2</v>
      </c>
      <c r="S1060" s="134" t="str">
        <f t="shared" si="163"/>
        <v/>
      </c>
      <c r="T1060" s="134" t="str">
        <f t="shared" si="164"/>
        <v/>
      </c>
      <c r="U1060" s="190"/>
      <c r="V1060" s="191"/>
      <c r="W1060" s="188"/>
      <c r="X1060" s="188"/>
      <c r="Y1060" s="174" t="str">
        <f t="shared" si="165"/>
        <v/>
      </c>
      <c r="Z1060" s="174" t="str">
        <f t="shared" si="166"/>
        <v/>
      </c>
      <c r="AA1060" s="137"/>
      <c r="AB1060" s="185">
        <f t="shared" si="157"/>
        <v>3.2256000000000267</v>
      </c>
      <c r="AC1060" s="139">
        <f t="shared" si="154"/>
        <v>0.86337768269135307</v>
      </c>
      <c r="AD1060" s="138">
        <f t="shared" si="158"/>
        <v>6.3456557576291317E-4</v>
      </c>
      <c r="AE1060" s="139" t="str">
        <f t="shared" si="155"/>
        <v/>
      </c>
      <c r="AF1060" s="139" t="str">
        <f t="shared" si="156"/>
        <v/>
      </c>
      <c r="AG1060" s="139"/>
    </row>
    <row r="1061" spans="11:33" ht="20.100000000000001" customHeight="1" x14ac:dyDescent="0.25">
      <c r="K1061" s="160"/>
      <c r="L1061" s="160"/>
      <c r="N1061" s="142">
        <v>503</v>
      </c>
      <c r="O1061" s="134">
        <f t="shared" si="159"/>
        <v>-1.988</v>
      </c>
      <c r="P1061" s="189">
        <f t="shared" si="160"/>
        <v>5.5298442621809524E-2</v>
      </c>
      <c r="Q1061" s="189">
        <f t="shared" si="161"/>
        <v>2.3405844986443006E-2</v>
      </c>
      <c r="R1061" s="134">
        <f t="shared" si="162"/>
        <v>5.5298442621809524E-2</v>
      </c>
      <c r="S1061" s="134" t="str">
        <f t="shared" si="163"/>
        <v/>
      </c>
      <c r="T1061" s="134" t="str">
        <f t="shared" si="164"/>
        <v/>
      </c>
      <c r="U1061" s="190"/>
      <c r="V1061" s="191"/>
      <c r="W1061" s="188"/>
      <c r="X1061" s="188"/>
      <c r="Y1061" s="174" t="str">
        <f t="shared" si="165"/>
        <v/>
      </c>
      <c r="Z1061" s="174" t="str">
        <f t="shared" si="166"/>
        <v/>
      </c>
      <c r="AA1061" s="137"/>
      <c r="AB1061" s="185">
        <f t="shared" si="157"/>
        <v>3.2320000000000269</v>
      </c>
      <c r="AC1061" s="139">
        <f t="shared" si="154"/>
        <v>0.86274311711559015</v>
      </c>
      <c r="AD1061" s="138">
        <f t="shared" si="158"/>
        <v>6.3567735360525734E-4</v>
      </c>
      <c r="AE1061" s="139" t="str">
        <f t="shared" si="155"/>
        <v/>
      </c>
      <c r="AF1061" s="139" t="str">
        <f t="shared" si="156"/>
        <v/>
      </c>
      <c r="AG1061" s="139"/>
    </row>
    <row r="1062" spans="11:33" ht="20.100000000000001" customHeight="1" x14ac:dyDescent="0.25">
      <c r="K1062" s="160"/>
      <c r="L1062" s="160"/>
      <c r="N1062" s="142">
        <v>504</v>
      </c>
      <c r="O1062" s="134">
        <f t="shared" si="159"/>
        <v>-1.984</v>
      </c>
      <c r="P1062" s="189">
        <f t="shared" si="160"/>
        <v>5.5739482942755124E-2</v>
      </c>
      <c r="Q1062" s="189">
        <f t="shared" si="161"/>
        <v>2.3627919965798095E-2</v>
      </c>
      <c r="R1062" s="134">
        <f t="shared" si="162"/>
        <v>5.5739482942755124E-2</v>
      </c>
      <c r="S1062" s="134" t="str">
        <f t="shared" si="163"/>
        <v/>
      </c>
      <c r="T1062" s="134" t="str">
        <f t="shared" si="164"/>
        <v/>
      </c>
      <c r="U1062" s="190"/>
      <c r="V1062" s="191"/>
      <c r="W1062" s="188"/>
      <c r="X1062" s="188"/>
      <c r="Y1062" s="174" t="str">
        <f t="shared" si="165"/>
        <v/>
      </c>
      <c r="Z1062" s="174" t="str">
        <f t="shared" si="166"/>
        <v/>
      </c>
      <c r="AA1062" s="137"/>
      <c r="AB1062" s="185">
        <f t="shared" si="157"/>
        <v>3.238400000000027</v>
      </c>
      <c r="AC1062" s="139">
        <f t="shared" si="154"/>
        <v>0.8621074397619849</v>
      </c>
      <c r="AD1062" s="138">
        <f t="shared" si="158"/>
        <v>6.3678484924178935E-4</v>
      </c>
      <c r="AE1062" s="139" t="str">
        <f t="shared" si="155"/>
        <v/>
      </c>
      <c r="AF1062" s="139" t="str">
        <f t="shared" si="156"/>
        <v/>
      </c>
      <c r="AG1062" s="139"/>
    </row>
    <row r="1063" spans="11:33" ht="20.100000000000001" customHeight="1" x14ac:dyDescent="0.25">
      <c r="K1063" s="160"/>
      <c r="L1063" s="160"/>
      <c r="N1063" s="142">
        <v>505</v>
      </c>
      <c r="O1063" s="134">
        <f t="shared" si="159"/>
        <v>-1.98</v>
      </c>
      <c r="P1063" s="189">
        <f t="shared" si="160"/>
        <v>5.6183141903868049E-2</v>
      </c>
      <c r="Q1063" s="189">
        <f t="shared" si="161"/>
        <v>2.3851764341508513E-2</v>
      </c>
      <c r="R1063" s="134">
        <f t="shared" si="162"/>
        <v>5.6183141903868049E-2</v>
      </c>
      <c r="S1063" s="134" t="str">
        <f t="shared" si="163"/>
        <v/>
      </c>
      <c r="T1063" s="134" t="str">
        <f t="shared" si="164"/>
        <v/>
      </c>
      <c r="U1063" s="190"/>
      <c r="V1063" s="191"/>
      <c r="W1063" s="188"/>
      <c r="X1063" s="188"/>
      <c r="Y1063" s="174" t="str">
        <f t="shared" si="165"/>
        <v/>
      </c>
      <c r="Z1063" s="174" t="str">
        <f t="shared" si="166"/>
        <v/>
      </c>
      <c r="AA1063" s="137"/>
      <c r="AB1063" s="185">
        <f t="shared" si="157"/>
        <v>3.2448000000000272</v>
      </c>
      <c r="AC1063" s="139">
        <f t="shared" si="154"/>
        <v>0.86147065491274311</v>
      </c>
      <c r="AD1063" s="138">
        <f t="shared" si="158"/>
        <v>6.3788805814080085E-4</v>
      </c>
      <c r="AE1063" s="139" t="str">
        <f t="shared" si="155"/>
        <v/>
      </c>
      <c r="AF1063" s="139" t="str">
        <f t="shared" si="156"/>
        <v/>
      </c>
      <c r="AG1063" s="139"/>
    </row>
    <row r="1064" spans="11:33" ht="20.100000000000001" customHeight="1" x14ac:dyDescent="0.25">
      <c r="K1064" s="160"/>
      <c r="L1064" s="160"/>
      <c r="N1064" s="142">
        <v>506</v>
      </c>
      <c r="O1064" s="134">
        <f t="shared" si="159"/>
        <v>-1.976</v>
      </c>
      <c r="P1064" s="189">
        <f t="shared" si="160"/>
        <v>5.6629426094766726E-2</v>
      </c>
      <c r="Q1064" s="189">
        <f t="shared" si="161"/>
        <v>2.4077388601338717E-2</v>
      </c>
      <c r="R1064" s="134">
        <f t="shared" si="162"/>
        <v>5.6629426094766726E-2</v>
      </c>
      <c r="S1064" s="134" t="str">
        <f t="shared" si="163"/>
        <v/>
      </c>
      <c r="T1064" s="134" t="str">
        <f t="shared" si="164"/>
        <v/>
      </c>
      <c r="U1064" s="190"/>
      <c r="V1064" s="191"/>
      <c r="W1064" s="188"/>
      <c r="X1064" s="188"/>
      <c r="Y1064" s="174" t="str">
        <f t="shared" si="165"/>
        <v/>
      </c>
      <c r="Z1064" s="174" t="str">
        <f t="shared" si="166"/>
        <v/>
      </c>
      <c r="AA1064" s="137"/>
      <c r="AB1064" s="185">
        <f t="shared" si="157"/>
        <v>3.2512000000000274</v>
      </c>
      <c r="AC1064" s="139">
        <f t="shared" si="154"/>
        <v>0.8608327668546023</v>
      </c>
      <c r="AD1064" s="138">
        <f t="shared" si="158"/>
        <v>6.3898697587172482E-4</v>
      </c>
      <c r="AE1064" s="139" t="str">
        <f t="shared" si="155"/>
        <v/>
      </c>
      <c r="AF1064" s="139" t="str">
        <f t="shared" si="156"/>
        <v/>
      </c>
      <c r="AG1064" s="139"/>
    </row>
    <row r="1065" spans="11:33" ht="20.100000000000001" customHeight="1" x14ac:dyDescent="0.25">
      <c r="K1065" s="160"/>
      <c r="L1065" s="160"/>
      <c r="N1065" s="142">
        <v>507</v>
      </c>
      <c r="O1065" s="134">
        <f t="shared" si="159"/>
        <v>-1.972</v>
      </c>
      <c r="P1065" s="189">
        <f t="shared" si="160"/>
        <v>5.7078342030956235E-2</v>
      </c>
      <c r="Q1065" s="189">
        <f t="shared" si="161"/>
        <v>2.4304803259263714E-2</v>
      </c>
      <c r="R1065" s="134">
        <f t="shared" si="162"/>
        <v>5.7078342030956235E-2</v>
      </c>
      <c r="S1065" s="134" t="str">
        <f t="shared" si="163"/>
        <v/>
      </c>
      <c r="T1065" s="134" t="str">
        <f t="shared" si="164"/>
        <v/>
      </c>
      <c r="U1065" s="190"/>
      <c r="V1065" s="191"/>
      <c r="W1065" s="188"/>
      <c r="X1065" s="188"/>
      <c r="Y1065" s="174" t="str">
        <f t="shared" si="165"/>
        <v/>
      </c>
      <c r="Z1065" s="174" t="str">
        <f t="shared" si="166"/>
        <v/>
      </c>
      <c r="AA1065" s="137"/>
      <c r="AB1065" s="185">
        <f t="shared" si="157"/>
        <v>3.2576000000000276</v>
      </c>
      <c r="AC1065" s="139">
        <f t="shared" si="154"/>
        <v>0.86019377987873058</v>
      </c>
      <c r="AD1065" s="138">
        <f t="shared" si="158"/>
        <v>6.4008159810191589E-4</v>
      </c>
      <c r="AE1065" s="139" t="str">
        <f t="shared" si="155"/>
        <v/>
      </c>
      <c r="AF1065" s="139" t="str">
        <f t="shared" si="156"/>
        <v/>
      </c>
      <c r="AG1065" s="139"/>
    </row>
    <row r="1066" spans="11:33" ht="20.100000000000001" customHeight="1" x14ac:dyDescent="0.25">
      <c r="K1066" s="160"/>
      <c r="L1066" s="160"/>
      <c r="N1066" s="142">
        <v>508</v>
      </c>
      <c r="O1066" s="134">
        <f t="shared" si="159"/>
        <v>-1.968</v>
      </c>
      <c r="P1066" s="189">
        <f t="shared" si="160"/>
        <v>5.7529896152820871E-2</v>
      </c>
      <c r="Q1066" s="189">
        <f t="shared" si="161"/>
        <v>2.4534018855170637E-2</v>
      </c>
      <c r="R1066" s="134">
        <f t="shared" si="162"/>
        <v>5.7529896152820871E-2</v>
      </c>
      <c r="S1066" s="134" t="str">
        <f t="shared" si="163"/>
        <v/>
      </c>
      <c r="T1066" s="134" t="str">
        <f t="shared" si="164"/>
        <v/>
      </c>
      <c r="U1066" s="190"/>
      <c r="V1066" s="191"/>
      <c r="W1066" s="188"/>
      <c r="X1066" s="188"/>
      <c r="Y1066" s="174" t="str">
        <f t="shared" si="165"/>
        <v/>
      </c>
      <c r="Z1066" s="174" t="str">
        <f t="shared" si="166"/>
        <v/>
      </c>
      <c r="AA1066" s="137"/>
      <c r="AB1066" s="185">
        <f t="shared" si="157"/>
        <v>3.2640000000000278</v>
      </c>
      <c r="AC1066" s="139">
        <f t="shared" si="154"/>
        <v>0.85955369828062866</v>
      </c>
      <c r="AD1066" s="138">
        <f t="shared" si="158"/>
        <v>6.4117192059953698E-4</v>
      </c>
      <c r="AE1066" s="139" t="str">
        <f t="shared" si="155"/>
        <v/>
      </c>
      <c r="AF1066" s="139" t="str">
        <f t="shared" si="156"/>
        <v/>
      </c>
      <c r="AG1066" s="139"/>
    </row>
    <row r="1067" spans="11:33" ht="20.100000000000001" customHeight="1" x14ac:dyDescent="0.25">
      <c r="K1067" s="160"/>
      <c r="L1067" s="160"/>
      <c r="N1067" s="142">
        <v>509</v>
      </c>
      <c r="O1067" s="134">
        <f t="shared" si="159"/>
        <v>-1.964</v>
      </c>
      <c r="P1067" s="189">
        <f t="shared" si="160"/>
        <v>5.7984094824614946E-2</v>
      </c>
      <c r="Q1067" s="189">
        <f t="shared" si="161"/>
        <v>2.4765045954556277E-2</v>
      </c>
      <c r="R1067" s="134">
        <f t="shared" si="162"/>
        <v>5.7984094824614946E-2</v>
      </c>
      <c r="S1067" s="134" t="str">
        <f t="shared" si="163"/>
        <v/>
      </c>
      <c r="T1067" s="134" t="str">
        <f t="shared" si="164"/>
        <v/>
      </c>
      <c r="U1067" s="190"/>
      <c r="V1067" s="191"/>
      <c r="W1067" s="188"/>
      <c r="X1067" s="188"/>
      <c r="Y1067" s="174" t="str">
        <f t="shared" si="165"/>
        <v/>
      </c>
      <c r="Z1067" s="174" t="str">
        <f t="shared" si="166"/>
        <v/>
      </c>
      <c r="AA1067" s="137"/>
      <c r="AB1067" s="185">
        <f t="shared" si="157"/>
        <v>3.270400000000028</v>
      </c>
      <c r="AC1067" s="139">
        <f t="shared" si="154"/>
        <v>0.85891252636002913</v>
      </c>
      <c r="AD1067" s="138">
        <f t="shared" si="158"/>
        <v>6.4225793923000651E-4</v>
      </c>
      <c r="AE1067" s="139" t="str">
        <f t="shared" si="155"/>
        <v/>
      </c>
      <c r="AF1067" s="139" t="str">
        <f t="shared" si="156"/>
        <v/>
      </c>
      <c r="AG1067" s="139"/>
    </row>
    <row r="1068" spans="11:33" ht="20.100000000000001" customHeight="1" x14ac:dyDescent="0.25">
      <c r="K1068" s="160"/>
      <c r="L1068" s="160"/>
      <c r="N1068" s="142">
        <v>510</v>
      </c>
      <c r="O1068" s="134">
        <f t="shared" si="159"/>
        <v>-1.96</v>
      </c>
      <c r="P1068" s="189">
        <f t="shared" si="160"/>
        <v>5.8440944333451469E-2</v>
      </c>
      <c r="Q1068" s="189">
        <f t="shared" si="161"/>
        <v>2.4997895148220432E-2</v>
      </c>
      <c r="R1068" s="134">
        <f t="shared" si="162"/>
        <v>5.8440944333451469E-2</v>
      </c>
      <c r="S1068" s="134" t="str">
        <f t="shared" si="163"/>
        <v/>
      </c>
      <c r="T1068" s="134" t="str">
        <f t="shared" si="164"/>
        <v/>
      </c>
      <c r="U1068" s="190"/>
      <c r="V1068" s="191"/>
      <c r="W1068" s="188"/>
      <c r="X1068" s="188"/>
      <c r="Y1068" s="174" t="str">
        <f t="shared" si="165"/>
        <v/>
      </c>
      <c r="Z1068" s="174" t="str">
        <f t="shared" si="166"/>
        <v/>
      </c>
      <c r="AA1068" s="137"/>
      <c r="AB1068" s="185">
        <f t="shared" si="157"/>
        <v>3.2768000000000281</v>
      </c>
      <c r="AC1068" s="139">
        <f t="shared" ref="AC1068:AC1131" si="167">_xlfn.CHISQ.DIST.RT(AB1068,$AB$553)</f>
        <v>0.85827026842079912</v>
      </c>
      <c r="AD1068" s="138">
        <f t="shared" si="158"/>
        <v>6.4333964995710868E-4</v>
      </c>
      <c r="AE1068" s="139" t="str">
        <f t="shared" ref="AE1068:AE1131" si="168">IF(AC1068&lt;($AA$556),AD1068,"")</f>
        <v/>
      </c>
      <c r="AF1068" s="139" t="str">
        <f t="shared" ref="AF1068:AF1131" si="169">IF(AC1068&lt;$AA$563,AD1068,"")</f>
        <v/>
      </c>
      <c r="AG1068" s="139"/>
    </row>
    <row r="1069" spans="11:33" ht="20.100000000000001" customHeight="1" x14ac:dyDescent="0.25">
      <c r="K1069" s="160"/>
      <c r="L1069" s="160"/>
      <c r="N1069" s="142">
        <v>511</v>
      </c>
      <c r="O1069" s="134">
        <f t="shared" si="159"/>
        <v>-1.956</v>
      </c>
      <c r="P1069" s="189">
        <f t="shared" si="160"/>
        <v>5.8900450888289282E-2</v>
      </c>
      <c r="Q1069" s="189">
        <f t="shared" si="161"/>
        <v>2.5232577051955411E-2</v>
      </c>
      <c r="R1069" s="134">
        <f t="shared" si="162"/>
        <v>5.8900450888289282E-2</v>
      </c>
      <c r="S1069" s="134" t="str">
        <f t="shared" si="163"/>
        <v/>
      </c>
      <c r="T1069" s="134" t="str">
        <f t="shared" si="164"/>
        <v/>
      </c>
      <c r="U1069" s="190"/>
      <c r="V1069" s="191"/>
      <c r="W1069" s="188"/>
      <c r="X1069" s="188"/>
      <c r="Y1069" s="174" t="str">
        <f t="shared" si="165"/>
        <v/>
      </c>
      <c r="Z1069" s="174" t="str">
        <f t="shared" si="166"/>
        <v/>
      </c>
      <c r="AA1069" s="137"/>
      <c r="AB1069" s="185">
        <f t="shared" ref="AB1069:AB1132" si="170">AB1068+$AF$553</f>
        <v>3.2832000000000283</v>
      </c>
      <c r="AC1069" s="139">
        <f t="shared" si="167"/>
        <v>0.85762692877084201</v>
      </c>
      <c r="AD1069" s="138">
        <f t="shared" ref="AD1069:AD1132" si="171">AC1069-AC1070</f>
        <v>6.4441704884199424E-4</v>
      </c>
      <c r="AE1069" s="139" t="str">
        <f t="shared" si="168"/>
        <v/>
      </c>
      <c r="AF1069" s="139" t="str">
        <f t="shared" si="169"/>
        <v/>
      </c>
      <c r="AG1069" s="139"/>
    </row>
    <row r="1070" spans="11:33" ht="20.100000000000001" customHeight="1" x14ac:dyDescent="0.25">
      <c r="K1070" s="160"/>
      <c r="L1070" s="160"/>
      <c r="N1070" s="142">
        <v>512</v>
      </c>
      <c r="O1070" s="134">
        <f t="shared" ref="O1070:O1133" si="172">O$552+(N1070*O$555)</f>
        <v>-1.952</v>
      </c>
      <c r="P1070" s="189">
        <f t="shared" ref="P1070:P1133" si="173">_xlfn.NORM.DIST(O1070,O$549,O$550,0)</f>
        <v>5.9362620618918331E-2</v>
      </c>
      <c r="Q1070" s="189">
        <f t="shared" ref="Q1070:Q1133" si="174">_xlfn.NORM.DIST(O1070,O$549,O$550,1)</f>
        <v>2.5469102306231367E-2</v>
      </c>
      <c r="R1070" s="134">
        <f t="shared" ref="R1070:R1133" si="175">IF(OR(Q1070&lt;$S$554,Q1070&gt;$S$555),P1070,"")</f>
        <v>5.9362620618918331E-2</v>
      </c>
      <c r="S1070" s="134" t="str">
        <f t="shared" ref="S1070:S1133" si="176">IF(AND(Q1070&gt;$S$554,Q1070&lt;$S$555),P1070,"")</f>
        <v/>
      </c>
      <c r="T1070" s="134" t="str">
        <f t="shared" ref="T1070:T1133" si="177">IF(P1070=MAX(P$558:P$2558),P1070,"")</f>
        <v/>
      </c>
      <c r="U1070" s="190"/>
      <c r="V1070" s="191"/>
      <c r="W1070" s="188"/>
      <c r="X1070" s="188"/>
      <c r="Y1070" s="174" t="str">
        <f t="shared" si="165"/>
        <v/>
      </c>
      <c r="Z1070" s="174" t="str">
        <f t="shared" si="166"/>
        <v/>
      </c>
      <c r="AA1070" s="137"/>
      <c r="AB1070" s="185">
        <f t="shared" si="170"/>
        <v>3.2896000000000285</v>
      </c>
      <c r="AC1070" s="139">
        <f t="shared" si="167"/>
        <v>0.85698251172200002</v>
      </c>
      <c r="AD1070" s="138">
        <f t="shared" si="171"/>
        <v>6.4549013204373562E-4</v>
      </c>
      <c r="AE1070" s="139" t="str">
        <f t="shared" si="168"/>
        <v/>
      </c>
      <c r="AF1070" s="139" t="str">
        <f t="shared" si="169"/>
        <v/>
      </c>
      <c r="AG1070" s="139"/>
    </row>
    <row r="1071" spans="11:33" ht="20.100000000000001" customHeight="1" x14ac:dyDescent="0.25">
      <c r="K1071" s="160"/>
      <c r="L1071" s="160"/>
      <c r="N1071" s="142">
        <v>513</v>
      </c>
      <c r="O1071" s="134">
        <f t="shared" si="172"/>
        <v>-1.948</v>
      </c>
      <c r="P1071" s="189">
        <f t="shared" si="173"/>
        <v>5.9827459574943273E-2</v>
      </c>
      <c r="Q1071" s="189">
        <f t="shared" si="174"/>
        <v>2.5707481575877558E-2</v>
      </c>
      <c r="R1071" s="134">
        <f t="shared" si="175"/>
        <v>5.9827459574943273E-2</v>
      </c>
      <c r="S1071" s="134" t="str">
        <f t="shared" si="176"/>
        <v/>
      </c>
      <c r="T1071" s="134" t="str">
        <f t="shared" si="177"/>
        <v/>
      </c>
      <c r="U1071" s="190"/>
      <c r="V1071" s="191"/>
      <c r="W1071" s="188"/>
      <c r="X1071" s="188"/>
      <c r="Y1071" s="174" t="str">
        <f t="shared" si="165"/>
        <v/>
      </c>
      <c r="Z1071" s="174" t="str">
        <f t="shared" si="166"/>
        <v/>
      </c>
      <c r="AA1071" s="137"/>
      <c r="AB1071" s="185">
        <f t="shared" si="170"/>
        <v>3.2960000000000287</v>
      </c>
      <c r="AC1071" s="139">
        <f t="shared" si="167"/>
        <v>0.85633702158995628</v>
      </c>
      <c r="AD1071" s="138">
        <f t="shared" si="171"/>
        <v>6.4655889581610726E-4</v>
      </c>
      <c r="AE1071" s="139" t="str">
        <f t="shared" si="168"/>
        <v/>
      </c>
      <c r="AF1071" s="139" t="str">
        <f t="shared" si="169"/>
        <v/>
      </c>
      <c r="AG1071" s="139"/>
    </row>
    <row r="1072" spans="11:33" ht="20.100000000000001" customHeight="1" x14ac:dyDescent="0.25">
      <c r="K1072" s="160"/>
      <c r="L1072" s="160"/>
      <c r="N1072" s="142">
        <v>514</v>
      </c>
      <c r="O1072" s="134">
        <f t="shared" si="172"/>
        <v>-1.944</v>
      </c>
      <c r="P1072" s="189">
        <f t="shared" si="173"/>
        <v>6.0294973724765701E-2</v>
      </c>
      <c r="Q1072" s="189">
        <f t="shared" si="174"/>
        <v>2.5947725549759625E-2</v>
      </c>
      <c r="R1072" s="134">
        <f t="shared" si="175"/>
        <v>6.0294973724765701E-2</v>
      </c>
      <c r="S1072" s="134" t="str">
        <f t="shared" si="176"/>
        <v/>
      </c>
      <c r="T1072" s="134" t="str">
        <f t="shared" si="177"/>
        <v/>
      </c>
      <c r="U1072" s="190"/>
      <c r="V1072" s="191"/>
      <c r="W1072" s="188"/>
      <c r="X1072" s="188"/>
      <c r="Y1072" s="174" t="str">
        <f t="shared" si="165"/>
        <v/>
      </c>
      <c r="Z1072" s="174" t="str">
        <f t="shared" si="166"/>
        <v/>
      </c>
      <c r="AA1072" s="137"/>
      <c r="AB1072" s="185">
        <f t="shared" si="170"/>
        <v>3.3024000000000289</v>
      </c>
      <c r="AC1072" s="139">
        <f t="shared" si="167"/>
        <v>0.85569046269414017</v>
      </c>
      <c r="AD1072" s="138">
        <f t="shared" si="171"/>
        <v>6.4762333651080528E-4</v>
      </c>
      <c r="AE1072" s="139" t="str">
        <f t="shared" si="168"/>
        <v/>
      </c>
      <c r="AF1072" s="139" t="str">
        <f t="shared" si="169"/>
        <v/>
      </c>
      <c r="AG1072" s="139"/>
    </row>
    <row r="1073" spans="11:33" ht="20.100000000000001" customHeight="1" x14ac:dyDescent="0.25">
      <c r="K1073" s="160"/>
      <c r="L1073" s="160"/>
      <c r="N1073" s="142">
        <v>515</v>
      </c>
      <c r="O1073" s="134">
        <f t="shared" si="172"/>
        <v>-1.94</v>
      </c>
      <c r="P1073" s="189">
        <f t="shared" si="173"/>
        <v>6.0765168954564776E-2</v>
      </c>
      <c r="Q1073" s="189">
        <f t="shared" si="174"/>
        <v>2.6189844940452685E-2</v>
      </c>
      <c r="R1073" s="134">
        <f t="shared" si="175"/>
        <v>6.0765168954564776E-2</v>
      </c>
      <c r="S1073" s="134" t="str">
        <f t="shared" si="176"/>
        <v/>
      </c>
      <c r="T1073" s="134" t="str">
        <f t="shared" si="177"/>
        <v/>
      </c>
      <c r="U1073" s="190"/>
      <c r="V1073" s="191"/>
      <c r="W1073" s="188"/>
      <c r="X1073" s="188"/>
      <c r="Y1073" s="174" t="str">
        <f t="shared" si="165"/>
        <v/>
      </c>
      <c r="Z1073" s="174" t="str">
        <f t="shared" si="166"/>
        <v/>
      </c>
      <c r="AA1073" s="137"/>
      <c r="AB1073" s="185">
        <f t="shared" si="170"/>
        <v>3.3088000000000291</v>
      </c>
      <c r="AC1073" s="139">
        <f t="shared" si="167"/>
        <v>0.85504283935762937</v>
      </c>
      <c r="AD1073" s="138">
        <f t="shared" si="171"/>
        <v>6.4868345057389476E-4</v>
      </c>
      <c r="AE1073" s="139" t="str">
        <f t="shared" si="168"/>
        <v/>
      </c>
      <c r="AF1073" s="139" t="str">
        <f t="shared" si="169"/>
        <v/>
      </c>
      <c r="AG1073" s="139"/>
    </row>
    <row r="1074" spans="11:33" ht="20.100000000000001" customHeight="1" x14ac:dyDescent="0.25">
      <c r="K1074" s="160"/>
      <c r="L1074" s="160"/>
      <c r="N1074" s="142">
        <v>516</v>
      </c>
      <c r="O1074" s="134">
        <f t="shared" si="172"/>
        <v>-1.9359999999999999</v>
      </c>
      <c r="P1074" s="189">
        <f t="shared" si="173"/>
        <v>6.1238051067276554E-2</v>
      </c>
      <c r="Q1074" s="189">
        <f t="shared" si="174"/>
        <v>2.6433850483910441E-2</v>
      </c>
      <c r="R1074" s="134">
        <f t="shared" si="175"/>
        <v>6.1238051067276554E-2</v>
      </c>
      <c r="S1074" s="134" t="str">
        <f t="shared" si="176"/>
        <v/>
      </c>
      <c r="T1074" s="134" t="str">
        <f t="shared" si="177"/>
        <v/>
      </c>
      <c r="U1074" s="190"/>
      <c r="V1074" s="191"/>
      <c r="W1074" s="188"/>
      <c r="X1074" s="188"/>
      <c r="Y1074" s="174" t="str">
        <f t="shared" si="165"/>
        <v/>
      </c>
      <c r="Z1074" s="174" t="str">
        <f t="shared" si="166"/>
        <v/>
      </c>
      <c r="AA1074" s="137"/>
      <c r="AB1074" s="185">
        <f t="shared" si="170"/>
        <v>3.3152000000000292</v>
      </c>
      <c r="AC1074" s="139">
        <f t="shared" si="167"/>
        <v>0.85439415590705547</v>
      </c>
      <c r="AD1074" s="138">
        <f t="shared" si="171"/>
        <v>6.4973923454669791E-4</v>
      </c>
      <c r="AE1074" s="139" t="str">
        <f t="shared" si="168"/>
        <v/>
      </c>
      <c r="AF1074" s="139" t="str">
        <f t="shared" si="169"/>
        <v/>
      </c>
      <c r="AG1074" s="139"/>
    </row>
    <row r="1075" spans="11:33" ht="20.100000000000001" customHeight="1" x14ac:dyDescent="0.25">
      <c r="K1075" s="160"/>
      <c r="L1075" s="160"/>
      <c r="N1075" s="142">
        <v>517</v>
      </c>
      <c r="O1075" s="134">
        <f t="shared" si="172"/>
        <v>-1.9319999999999999</v>
      </c>
      <c r="P1075" s="189">
        <f t="shared" si="173"/>
        <v>6.1713625781571947E-2</v>
      </c>
      <c r="Q1075" s="189">
        <f t="shared" si="174"/>
        <v>2.6679752939130129E-2</v>
      </c>
      <c r="R1075" s="134">
        <f t="shared" si="175"/>
        <v>6.1713625781571947E-2</v>
      </c>
      <c r="S1075" s="134" t="str">
        <f t="shared" si="176"/>
        <v/>
      </c>
      <c r="T1075" s="134" t="str">
        <f t="shared" si="177"/>
        <v/>
      </c>
      <c r="U1075" s="190"/>
      <c r="V1075" s="191"/>
      <c r="W1075" s="188"/>
      <c r="X1075" s="188"/>
      <c r="Y1075" s="174" t="str">
        <f t="shared" si="165"/>
        <v/>
      </c>
      <c r="Z1075" s="174" t="str">
        <f t="shared" si="166"/>
        <v/>
      </c>
      <c r="AA1075" s="137"/>
      <c r="AB1075" s="185">
        <f t="shared" si="170"/>
        <v>3.3216000000000294</v>
      </c>
      <c r="AC1075" s="139">
        <f t="shared" si="167"/>
        <v>0.85374441667250878</v>
      </c>
      <c r="AD1075" s="138">
        <f t="shared" si="171"/>
        <v>6.5079068506523896E-4</v>
      </c>
      <c r="AE1075" s="139" t="str">
        <f t="shared" si="168"/>
        <v/>
      </c>
      <c r="AF1075" s="139" t="str">
        <f t="shared" si="169"/>
        <v/>
      </c>
      <c r="AG1075" s="139"/>
    </row>
    <row r="1076" spans="11:33" ht="20.100000000000001" customHeight="1" x14ac:dyDescent="0.25">
      <c r="K1076" s="160"/>
      <c r="L1076" s="160"/>
      <c r="N1076" s="142">
        <v>518</v>
      </c>
      <c r="O1076" s="134">
        <f t="shared" si="172"/>
        <v>-1.9279999999999999</v>
      </c>
      <c r="P1076" s="189">
        <f t="shared" si="173"/>
        <v>6.219189873083366E-2</v>
      </c>
      <c r="Q1076" s="189">
        <f t="shared" si="174"/>
        <v>2.692756308781347E-2</v>
      </c>
      <c r="R1076" s="134">
        <f t="shared" si="175"/>
        <v>6.219189873083366E-2</v>
      </c>
      <c r="S1076" s="134" t="str">
        <f t="shared" si="176"/>
        <v/>
      </c>
      <c r="T1076" s="134" t="str">
        <f t="shared" si="177"/>
        <v/>
      </c>
      <c r="U1076" s="190"/>
      <c r="V1076" s="191"/>
      <c r="W1076" s="188"/>
      <c r="X1076" s="188"/>
      <c r="Y1076" s="174" t="str">
        <f t="shared" si="165"/>
        <v/>
      </c>
      <c r="Z1076" s="174" t="str">
        <f t="shared" si="166"/>
        <v/>
      </c>
      <c r="AA1076" s="137"/>
      <c r="AB1076" s="185">
        <f t="shared" si="170"/>
        <v>3.3280000000000296</v>
      </c>
      <c r="AC1076" s="139">
        <f t="shared" si="167"/>
        <v>0.85309362598744354</v>
      </c>
      <c r="AD1076" s="138">
        <f t="shared" si="171"/>
        <v>6.5183779885980009E-4</v>
      </c>
      <c r="AE1076" s="139" t="str">
        <f t="shared" si="168"/>
        <v/>
      </c>
      <c r="AF1076" s="139" t="str">
        <f t="shared" si="169"/>
        <v/>
      </c>
      <c r="AG1076" s="139"/>
    </row>
    <row r="1077" spans="11:33" ht="20.100000000000001" customHeight="1" x14ac:dyDescent="0.25">
      <c r="K1077" s="160"/>
      <c r="L1077" s="160"/>
      <c r="N1077" s="142">
        <v>519</v>
      </c>
      <c r="O1077" s="134">
        <f t="shared" si="172"/>
        <v>-1.9239999999999999</v>
      </c>
      <c r="P1077" s="189">
        <f t="shared" si="173"/>
        <v>6.2672875462131794E-2</v>
      </c>
      <c r="Q1077" s="189">
        <f t="shared" si="174"/>
        <v>2.7177291734023407E-2</v>
      </c>
      <c r="R1077" s="134">
        <f t="shared" si="175"/>
        <v>6.2672875462131794E-2</v>
      </c>
      <c r="S1077" s="134" t="str">
        <f t="shared" si="176"/>
        <v/>
      </c>
      <c r="T1077" s="134" t="str">
        <f t="shared" si="177"/>
        <v/>
      </c>
      <c r="U1077" s="190"/>
      <c r="V1077" s="191"/>
      <c r="W1077" s="188"/>
      <c r="X1077" s="188"/>
      <c r="Y1077" s="174" t="str">
        <f t="shared" si="165"/>
        <v/>
      </c>
      <c r="Z1077" s="174" t="str">
        <f t="shared" si="166"/>
        <v/>
      </c>
      <c r="AA1077" s="137"/>
      <c r="AB1077" s="185">
        <f t="shared" si="170"/>
        <v>3.3344000000000298</v>
      </c>
      <c r="AC1077" s="139">
        <f t="shared" si="167"/>
        <v>0.85244178818858374</v>
      </c>
      <c r="AD1077" s="138">
        <f t="shared" si="171"/>
        <v>6.5288057275370015E-4</v>
      </c>
      <c r="AE1077" s="139" t="str">
        <f t="shared" si="168"/>
        <v/>
      </c>
      <c r="AF1077" s="139" t="str">
        <f t="shared" si="169"/>
        <v/>
      </c>
      <c r="AG1077" s="139"/>
    </row>
    <row r="1078" spans="11:33" ht="20.100000000000001" customHeight="1" x14ac:dyDescent="0.25">
      <c r="K1078" s="160"/>
      <c r="L1078" s="160"/>
      <c r="N1078" s="142">
        <v>520</v>
      </c>
      <c r="O1078" s="134">
        <f t="shared" si="172"/>
        <v>-1.92</v>
      </c>
      <c r="P1078" s="189">
        <f t="shared" si="173"/>
        <v>6.3156561435198655E-2</v>
      </c>
      <c r="Q1078" s="189">
        <f t="shared" si="174"/>
        <v>2.7428949703836809E-2</v>
      </c>
      <c r="R1078" s="134">
        <f t="shared" si="175"/>
        <v>6.3156561435198655E-2</v>
      </c>
      <c r="S1078" s="134" t="str">
        <f t="shared" si="176"/>
        <v/>
      </c>
      <c r="T1078" s="134" t="str">
        <f t="shared" si="177"/>
        <v/>
      </c>
      <c r="U1078" s="190"/>
      <c r="V1078" s="191"/>
      <c r="W1078" s="188"/>
      <c r="X1078" s="188"/>
      <c r="Y1078" s="174" t="str">
        <f t="shared" si="165"/>
        <v/>
      </c>
      <c r="Z1078" s="174" t="str">
        <f t="shared" si="166"/>
        <v/>
      </c>
      <c r="AA1078" s="137"/>
      <c r="AB1078" s="185">
        <f t="shared" si="170"/>
        <v>3.34080000000003</v>
      </c>
      <c r="AC1078" s="139">
        <f t="shared" si="167"/>
        <v>0.85178890761583004</v>
      </c>
      <c r="AD1078" s="138">
        <f t="shared" si="171"/>
        <v>6.5391900366340572E-4</v>
      </c>
      <c r="AE1078" s="139" t="str">
        <f t="shared" si="168"/>
        <v/>
      </c>
      <c r="AF1078" s="139" t="str">
        <f t="shared" si="169"/>
        <v/>
      </c>
      <c r="AG1078" s="139"/>
    </row>
    <row r="1079" spans="11:33" ht="20.100000000000001" customHeight="1" x14ac:dyDescent="0.25">
      <c r="K1079" s="160"/>
      <c r="L1079" s="160"/>
      <c r="N1079" s="142">
        <v>521</v>
      </c>
      <c r="O1079" s="134">
        <f t="shared" si="172"/>
        <v>-1.9159999999999999</v>
      </c>
      <c r="P1079" s="189">
        <f t="shared" si="173"/>
        <v>6.3642962021402502E-2</v>
      </c>
      <c r="Q1079" s="189">
        <f t="shared" si="174"/>
        <v>2.7682547844993161E-2</v>
      </c>
      <c r="R1079" s="134">
        <f t="shared" si="175"/>
        <v>6.3642962021402502E-2</v>
      </c>
      <c r="S1079" s="134" t="str">
        <f t="shared" si="176"/>
        <v/>
      </c>
      <c r="T1079" s="134" t="str">
        <f t="shared" si="177"/>
        <v/>
      </c>
      <c r="U1079" s="190"/>
      <c r="V1079" s="191"/>
      <c r="W1079" s="188"/>
      <c r="X1079" s="188"/>
      <c r="Y1079" s="174" t="str">
        <f t="shared" si="165"/>
        <v/>
      </c>
      <c r="Z1079" s="174" t="str">
        <f t="shared" si="166"/>
        <v/>
      </c>
      <c r="AA1079" s="137"/>
      <c r="AB1079" s="185">
        <f t="shared" si="170"/>
        <v>3.3472000000000302</v>
      </c>
      <c r="AC1079" s="139">
        <f t="shared" si="167"/>
        <v>0.85113498861216663</v>
      </c>
      <c r="AD1079" s="138">
        <f t="shared" si="171"/>
        <v>6.5495308859830903E-4</v>
      </c>
      <c r="AE1079" s="139" t="str">
        <f t="shared" si="168"/>
        <v/>
      </c>
      <c r="AF1079" s="139" t="str">
        <f t="shared" si="169"/>
        <v/>
      </c>
      <c r="AG1079" s="139"/>
    </row>
    <row r="1080" spans="11:33" ht="20.100000000000001" customHeight="1" x14ac:dyDescent="0.25">
      <c r="K1080" s="160"/>
      <c r="L1080" s="160"/>
      <c r="N1080" s="142">
        <v>522</v>
      </c>
      <c r="O1080" s="134">
        <f t="shared" si="172"/>
        <v>-1.9119999999999999</v>
      </c>
      <c r="P1080" s="189">
        <f t="shared" si="173"/>
        <v>6.4132082502720483E-2</v>
      </c>
      <c r="Q1080" s="189">
        <f t="shared" si="174"/>
        <v>2.7938097026538877E-2</v>
      </c>
      <c r="R1080" s="134">
        <f t="shared" si="175"/>
        <v>6.4132082502720483E-2</v>
      </c>
      <c r="S1080" s="134" t="str">
        <f t="shared" si="176"/>
        <v/>
      </c>
      <c r="T1080" s="134" t="str">
        <f t="shared" si="177"/>
        <v/>
      </c>
      <c r="U1080" s="190"/>
      <c r="V1080" s="191"/>
      <c r="W1080" s="188"/>
      <c r="X1080" s="188"/>
      <c r="Y1080" s="174" t="str">
        <f t="shared" ref="Y1080:Y1143" si="178">IF($X1080&gt;(Y$555),$W1080,"")</f>
        <v/>
      </c>
      <c r="Z1080" s="174" t="str">
        <f t="shared" ref="Z1080:Z1143" si="179">IF($X1080&gt;(AA$557),$W1080,"")</f>
        <v/>
      </c>
      <c r="AA1080" s="137"/>
      <c r="AB1080" s="185">
        <f t="shared" si="170"/>
        <v>3.3536000000000303</v>
      </c>
      <c r="AC1080" s="139">
        <f t="shared" si="167"/>
        <v>0.85048003552356832</v>
      </c>
      <c r="AD1080" s="138">
        <f t="shared" si="171"/>
        <v>6.5598282465972879E-4</v>
      </c>
      <c r="AE1080" s="139" t="str">
        <f t="shared" si="168"/>
        <v/>
      </c>
      <c r="AF1080" s="139" t="str">
        <f t="shared" si="169"/>
        <v/>
      </c>
      <c r="AG1080" s="139"/>
    </row>
    <row r="1081" spans="11:33" ht="20.100000000000001" customHeight="1" x14ac:dyDescent="0.25">
      <c r="K1081" s="160"/>
      <c r="L1081" s="160"/>
      <c r="N1081" s="142">
        <v>523</v>
      </c>
      <c r="O1081" s="134">
        <f t="shared" si="172"/>
        <v>-1.9079999999999999</v>
      </c>
      <c r="P1081" s="189">
        <f t="shared" si="173"/>
        <v>6.4623928070710907E-2</v>
      </c>
      <c r="Q1081" s="189">
        <f t="shared" si="174"/>
        <v>2.819560813846787E-2</v>
      </c>
      <c r="R1081" s="134">
        <f t="shared" si="175"/>
        <v>6.4623928070710907E-2</v>
      </c>
      <c r="S1081" s="134" t="str">
        <f t="shared" si="176"/>
        <v/>
      </c>
      <c r="T1081" s="134" t="str">
        <f t="shared" si="177"/>
        <v/>
      </c>
      <c r="U1081" s="190"/>
      <c r="V1081" s="191"/>
      <c r="W1081" s="188"/>
      <c r="X1081" s="188"/>
      <c r="Y1081" s="174" t="str">
        <f t="shared" si="178"/>
        <v/>
      </c>
      <c r="Z1081" s="174" t="str">
        <f t="shared" si="179"/>
        <v/>
      </c>
      <c r="AA1081" s="137"/>
      <c r="AB1081" s="185">
        <f t="shared" si="170"/>
        <v>3.3600000000000305</v>
      </c>
      <c r="AC1081" s="139">
        <f t="shared" si="167"/>
        <v>0.84982405269890859</v>
      </c>
      <c r="AD1081" s="138">
        <f t="shared" si="171"/>
        <v>6.5700820904046608E-4</v>
      </c>
      <c r="AE1081" s="139" t="str">
        <f t="shared" si="168"/>
        <v/>
      </c>
      <c r="AF1081" s="139" t="str">
        <f t="shared" si="169"/>
        <v/>
      </c>
      <c r="AG1081" s="139"/>
    </row>
    <row r="1082" spans="11:33" ht="20.100000000000001" customHeight="1" x14ac:dyDescent="0.25">
      <c r="K1082" s="160"/>
      <c r="L1082" s="160"/>
      <c r="N1082" s="142">
        <v>524</v>
      </c>
      <c r="O1082" s="134">
        <f t="shared" si="172"/>
        <v>-1.9039999999999999</v>
      </c>
      <c r="P1082" s="189">
        <f t="shared" si="173"/>
        <v>6.5118503825484716E-2</v>
      </c>
      <c r="Q1082" s="189">
        <f t="shared" si="174"/>
        <v>2.8455092091357707E-2</v>
      </c>
      <c r="R1082" s="134">
        <f t="shared" si="175"/>
        <v>6.5118503825484716E-2</v>
      </c>
      <c r="S1082" s="134" t="str">
        <f t="shared" si="176"/>
        <v/>
      </c>
      <c r="T1082" s="134" t="str">
        <f t="shared" si="177"/>
        <v/>
      </c>
      <c r="U1082" s="190"/>
      <c r="V1082" s="191"/>
      <c r="W1082" s="188"/>
      <c r="X1082" s="188"/>
      <c r="Y1082" s="174" t="str">
        <f t="shared" si="178"/>
        <v/>
      </c>
      <c r="Z1082" s="174" t="str">
        <f t="shared" si="179"/>
        <v/>
      </c>
      <c r="AA1082" s="137"/>
      <c r="AB1082" s="185">
        <f t="shared" si="170"/>
        <v>3.3664000000000307</v>
      </c>
      <c r="AC1082" s="139">
        <f t="shared" si="167"/>
        <v>0.84916704448986813</v>
      </c>
      <c r="AD1082" s="138">
        <f t="shared" si="171"/>
        <v>6.5802923902458232E-4</v>
      </c>
      <c r="AE1082" s="139" t="str">
        <f t="shared" si="168"/>
        <v/>
      </c>
      <c r="AF1082" s="139" t="str">
        <f t="shared" si="169"/>
        <v/>
      </c>
      <c r="AG1082" s="139"/>
    </row>
    <row r="1083" spans="11:33" ht="20.100000000000001" customHeight="1" x14ac:dyDescent="0.25">
      <c r="K1083" s="160"/>
      <c r="L1083" s="160"/>
      <c r="N1083" s="142">
        <v>525</v>
      </c>
      <c r="O1083" s="134">
        <f t="shared" si="172"/>
        <v>-1.9</v>
      </c>
      <c r="P1083" s="189">
        <f t="shared" si="173"/>
        <v>6.5615814774676595E-2</v>
      </c>
      <c r="Q1083" s="189">
        <f t="shared" si="174"/>
        <v>2.87165598160018E-2</v>
      </c>
      <c r="R1083" s="134">
        <f t="shared" si="175"/>
        <v>6.5615814774676595E-2</v>
      </c>
      <c r="S1083" s="134" t="str">
        <f t="shared" si="176"/>
        <v/>
      </c>
      <c r="T1083" s="134" t="str">
        <f t="shared" si="177"/>
        <v/>
      </c>
      <c r="U1083" s="190"/>
      <c r="V1083" s="191"/>
      <c r="W1083" s="188"/>
      <c r="X1083" s="188"/>
      <c r="Y1083" s="174" t="str">
        <f t="shared" si="178"/>
        <v/>
      </c>
      <c r="Z1083" s="174" t="str">
        <f t="shared" si="179"/>
        <v/>
      </c>
      <c r="AA1083" s="137"/>
      <c r="AB1083" s="185">
        <f t="shared" si="170"/>
        <v>3.3728000000000309</v>
      </c>
      <c r="AC1083" s="139">
        <f t="shared" si="167"/>
        <v>0.84850901525084355</v>
      </c>
      <c r="AD1083" s="138">
        <f t="shared" si="171"/>
        <v>6.5904591198695517E-4</v>
      </c>
      <c r="AE1083" s="139" t="str">
        <f t="shared" si="168"/>
        <v/>
      </c>
      <c r="AF1083" s="139" t="str">
        <f t="shared" si="169"/>
        <v/>
      </c>
      <c r="AG1083" s="139"/>
    </row>
    <row r="1084" spans="11:33" ht="20.100000000000001" customHeight="1" x14ac:dyDescent="0.25">
      <c r="K1084" s="160"/>
      <c r="L1084" s="160"/>
      <c r="N1084" s="142">
        <v>526</v>
      </c>
      <c r="O1084" s="134">
        <f t="shared" si="172"/>
        <v>-1.8959999999999999</v>
      </c>
      <c r="P1084" s="189">
        <f t="shared" si="173"/>
        <v>6.6115865832415521E-2</v>
      </c>
      <c r="Q1084" s="189">
        <f t="shared" si="174"/>
        <v>2.8980022263037378E-2</v>
      </c>
      <c r="R1084" s="134">
        <f t="shared" si="175"/>
        <v>6.6115865832415521E-2</v>
      </c>
      <c r="S1084" s="134" t="str">
        <f t="shared" si="176"/>
        <v/>
      </c>
      <c r="T1084" s="134" t="str">
        <f t="shared" si="177"/>
        <v/>
      </c>
      <c r="U1084" s="190"/>
      <c r="V1084" s="191"/>
      <c r="W1084" s="188"/>
      <c r="X1084" s="188"/>
      <c r="Y1084" s="174" t="str">
        <f t="shared" si="178"/>
        <v/>
      </c>
      <c r="Z1084" s="174" t="str">
        <f t="shared" si="179"/>
        <v/>
      </c>
      <c r="AA1084" s="137"/>
      <c r="AB1084" s="185">
        <f t="shared" si="170"/>
        <v>3.3792000000000311</v>
      </c>
      <c r="AC1084" s="139">
        <f t="shared" si="167"/>
        <v>0.84784996933885659</v>
      </c>
      <c r="AD1084" s="138">
        <f t="shared" si="171"/>
        <v>6.6005822539205727E-4</v>
      </c>
      <c r="AE1084" s="139" t="str">
        <f t="shared" si="168"/>
        <v/>
      </c>
      <c r="AF1084" s="139" t="str">
        <f t="shared" si="169"/>
        <v/>
      </c>
      <c r="AG1084" s="139"/>
    </row>
    <row r="1085" spans="11:33" ht="20.100000000000001" customHeight="1" x14ac:dyDescent="0.25">
      <c r="K1085" s="160"/>
      <c r="L1085" s="160"/>
      <c r="N1085" s="142">
        <v>527</v>
      </c>
      <c r="O1085" s="134">
        <f t="shared" si="172"/>
        <v>-1.8919999999999999</v>
      </c>
      <c r="P1085" s="189">
        <f t="shared" si="173"/>
        <v>6.66186618182949E-2</v>
      </c>
      <c r="Q1085" s="189">
        <f t="shared" si="174"/>
        <v>2.9245490402569553E-2</v>
      </c>
      <c r="R1085" s="134">
        <f t="shared" si="175"/>
        <v>6.66186618182949E-2</v>
      </c>
      <c r="S1085" s="134" t="str">
        <f t="shared" si="176"/>
        <v/>
      </c>
      <c r="T1085" s="134" t="str">
        <f t="shared" si="177"/>
        <v/>
      </c>
      <c r="U1085" s="190"/>
      <c r="V1085" s="191"/>
      <c r="W1085" s="188"/>
      <c r="X1085" s="188"/>
      <c r="Y1085" s="174" t="str">
        <f t="shared" si="178"/>
        <v/>
      </c>
      <c r="Z1085" s="174" t="str">
        <f t="shared" si="179"/>
        <v/>
      </c>
      <c r="AA1085" s="137"/>
      <c r="AB1085" s="185">
        <f t="shared" si="170"/>
        <v>3.3856000000000313</v>
      </c>
      <c r="AC1085" s="139">
        <f t="shared" si="167"/>
        <v>0.84718991111346453</v>
      </c>
      <c r="AD1085" s="138">
        <f t="shared" si="171"/>
        <v>6.6106617679428936E-4</v>
      </c>
      <c r="AE1085" s="139" t="str">
        <f t="shared" si="168"/>
        <v/>
      </c>
      <c r="AF1085" s="139" t="str">
        <f t="shared" si="169"/>
        <v/>
      </c>
      <c r="AG1085" s="139"/>
    </row>
    <row r="1086" spans="11:33" ht="20.100000000000001" customHeight="1" x14ac:dyDescent="0.25">
      <c r="K1086" s="160"/>
      <c r="L1086" s="160"/>
      <c r="N1086" s="142">
        <v>528</v>
      </c>
      <c r="O1086" s="134">
        <f t="shared" si="172"/>
        <v>-1.8879999999999999</v>
      </c>
      <c r="P1086" s="189">
        <f t="shared" si="173"/>
        <v>6.7124207456342566E-2</v>
      </c>
      <c r="Q1086" s="189">
        <f t="shared" si="174"/>
        <v>2.9512975223790944E-2</v>
      </c>
      <c r="R1086" s="134">
        <f t="shared" si="175"/>
        <v>6.7124207456342566E-2</v>
      </c>
      <c r="S1086" s="134" t="str">
        <f t="shared" si="176"/>
        <v/>
      </c>
      <c r="T1086" s="134" t="str">
        <f t="shared" si="177"/>
        <v/>
      </c>
      <c r="U1086" s="190"/>
      <c r="V1086" s="191"/>
      <c r="W1086" s="188"/>
      <c r="X1086" s="188"/>
      <c r="Y1086" s="174" t="str">
        <f t="shared" si="178"/>
        <v/>
      </c>
      <c r="Z1086" s="174" t="str">
        <f t="shared" si="179"/>
        <v/>
      </c>
      <c r="AA1086" s="137"/>
      <c r="AB1086" s="185">
        <f t="shared" si="170"/>
        <v>3.3920000000000314</v>
      </c>
      <c r="AC1086" s="139">
        <f t="shared" si="167"/>
        <v>0.84652884493667024</v>
      </c>
      <c r="AD1086" s="138">
        <f t="shared" si="171"/>
        <v>6.6206976383753613E-4</v>
      </c>
      <c r="AE1086" s="139" t="str">
        <f t="shared" si="168"/>
        <v/>
      </c>
      <c r="AF1086" s="139" t="str">
        <f t="shared" si="169"/>
        <v/>
      </c>
      <c r="AG1086" s="139"/>
    </row>
    <row r="1087" spans="11:33" ht="20.100000000000001" customHeight="1" x14ac:dyDescent="0.25">
      <c r="K1087" s="160"/>
      <c r="L1087" s="160"/>
      <c r="N1087" s="142">
        <v>529</v>
      </c>
      <c r="O1087" s="134">
        <f t="shared" si="172"/>
        <v>-1.8839999999999999</v>
      </c>
      <c r="P1087" s="189">
        <f t="shared" si="173"/>
        <v>6.76325073739905E-2</v>
      </c>
      <c r="Q1087" s="189">
        <f t="shared" si="174"/>
        <v>2.9782487734597435E-2</v>
      </c>
      <c r="R1087" s="134">
        <f t="shared" si="175"/>
        <v>6.76325073739905E-2</v>
      </c>
      <c r="S1087" s="134" t="str">
        <f t="shared" si="176"/>
        <v/>
      </c>
      <c r="T1087" s="134" t="str">
        <f t="shared" si="177"/>
        <v/>
      </c>
      <c r="U1087" s="190"/>
      <c r="V1087" s="191"/>
      <c r="W1087" s="188"/>
      <c r="X1087" s="188"/>
      <c r="Y1087" s="174" t="str">
        <f t="shared" si="178"/>
        <v/>
      </c>
      <c r="Z1087" s="174" t="str">
        <f t="shared" si="179"/>
        <v/>
      </c>
      <c r="AA1087" s="137"/>
      <c r="AB1087" s="185">
        <f t="shared" si="170"/>
        <v>3.3984000000000316</v>
      </c>
      <c r="AC1087" s="139">
        <f t="shared" si="167"/>
        <v>0.84586677517283271</v>
      </c>
      <c r="AD1087" s="138">
        <f t="shared" si="171"/>
        <v>6.6306898425427807E-4</v>
      </c>
      <c r="AE1087" s="139" t="str">
        <f t="shared" si="168"/>
        <v/>
      </c>
      <c r="AF1087" s="139" t="str">
        <f t="shared" si="169"/>
        <v/>
      </c>
      <c r="AG1087" s="139"/>
    </row>
    <row r="1088" spans="11:33" ht="20.100000000000001" customHeight="1" x14ac:dyDescent="0.25">
      <c r="K1088" s="160"/>
      <c r="L1088" s="160"/>
      <c r="N1088" s="142">
        <v>530</v>
      </c>
      <c r="O1088" s="134">
        <f t="shared" si="172"/>
        <v>-1.88</v>
      </c>
      <c r="P1088" s="189">
        <f t="shared" si="173"/>
        <v>6.8143566101044578E-2</v>
      </c>
      <c r="Q1088" s="189">
        <f t="shared" si="174"/>
        <v>3.0054038961199788E-2</v>
      </c>
      <c r="R1088" s="134">
        <f t="shared" si="175"/>
        <v>6.8143566101044578E-2</v>
      </c>
      <c r="S1088" s="134" t="str">
        <f t="shared" si="176"/>
        <v/>
      </c>
      <c r="T1088" s="134" t="str">
        <f t="shared" si="177"/>
        <v/>
      </c>
      <c r="U1088" s="190"/>
      <c r="V1088" s="191"/>
      <c r="W1088" s="188"/>
      <c r="X1088" s="188"/>
      <c r="Y1088" s="174" t="str">
        <f t="shared" si="178"/>
        <v/>
      </c>
      <c r="Z1088" s="174" t="str">
        <f t="shared" si="179"/>
        <v/>
      </c>
      <c r="AA1088" s="137"/>
      <c r="AB1088" s="185">
        <f t="shared" si="170"/>
        <v>3.4048000000000318</v>
      </c>
      <c r="AC1088" s="139">
        <f t="shared" si="167"/>
        <v>0.84520370618857843</v>
      </c>
      <c r="AD1088" s="138">
        <f t="shared" si="171"/>
        <v>6.6406383586481432E-4</v>
      </c>
      <c r="AE1088" s="139" t="str">
        <f t="shared" si="168"/>
        <v/>
      </c>
      <c r="AF1088" s="139" t="str">
        <f t="shared" si="169"/>
        <v/>
      </c>
      <c r="AG1088" s="139"/>
    </row>
    <row r="1089" spans="11:33" ht="20.100000000000001" customHeight="1" x14ac:dyDescent="0.25">
      <c r="K1089" s="160"/>
      <c r="L1089" s="160"/>
      <c r="N1089" s="142">
        <v>531</v>
      </c>
      <c r="O1089" s="134">
        <f t="shared" si="172"/>
        <v>-1.8759999999999999</v>
      </c>
      <c r="P1089" s="189">
        <f t="shared" si="173"/>
        <v>6.865738806865429E-2</v>
      </c>
      <c r="Q1089" s="189">
        <f t="shared" si="174"/>
        <v>3.0327639947730963E-2</v>
      </c>
      <c r="R1089" s="134">
        <f t="shared" si="175"/>
        <v>6.865738806865429E-2</v>
      </c>
      <c r="S1089" s="134" t="str">
        <f t="shared" si="176"/>
        <v/>
      </c>
      <c r="T1089" s="134" t="str">
        <f t="shared" si="177"/>
        <v/>
      </c>
      <c r="U1089" s="190"/>
      <c r="V1089" s="191"/>
      <c r="W1089" s="188"/>
      <c r="X1089" s="188"/>
      <c r="Y1089" s="174" t="str">
        <f t="shared" si="178"/>
        <v/>
      </c>
      <c r="Z1089" s="174" t="str">
        <f t="shared" si="179"/>
        <v/>
      </c>
      <c r="AA1089" s="137"/>
      <c r="AB1089" s="185">
        <f t="shared" si="170"/>
        <v>3.411200000000032</v>
      </c>
      <c r="AC1089" s="139">
        <f t="shared" si="167"/>
        <v>0.84453964235271362</v>
      </c>
      <c r="AD1089" s="138">
        <f t="shared" si="171"/>
        <v>6.6505431657781777E-4</v>
      </c>
      <c r="AE1089" s="139" t="str">
        <f t="shared" si="168"/>
        <v/>
      </c>
      <c r="AF1089" s="139" t="str">
        <f t="shared" si="169"/>
        <v/>
      </c>
      <c r="AG1089" s="139"/>
    </row>
    <row r="1090" spans="11:33" ht="20.100000000000001" customHeight="1" x14ac:dyDescent="0.25">
      <c r="K1090" s="160"/>
      <c r="L1090" s="160"/>
      <c r="N1090" s="142">
        <v>532</v>
      </c>
      <c r="O1090" s="134">
        <f t="shared" si="172"/>
        <v>-1.8719999999999999</v>
      </c>
      <c r="P1090" s="189">
        <f t="shared" si="173"/>
        <v>6.9173977608282505E-2</v>
      </c>
      <c r="Q1090" s="189">
        <f t="shared" si="174"/>
        <v>3.0603301755849528E-2</v>
      </c>
      <c r="R1090" s="134">
        <f t="shared" si="175"/>
        <v>6.9173977608282505E-2</v>
      </c>
      <c r="S1090" s="134" t="str">
        <f t="shared" si="176"/>
        <v/>
      </c>
      <c r="T1090" s="134" t="str">
        <f t="shared" si="177"/>
        <v/>
      </c>
      <c r="U1090" s="190"/>
      <c r="V1090" s="191"/>
      <c r="W1090" s="188"/>
      <c r="X1090" s="188"/>
      <c r="Y1090" s="174" t="str">
        <f t="shared" si="178"/>
        <v/>
      </c>
      <c r="Z1090" s="174" t="str">
        <f t="shared" si="179"/>
        <v/>
      </c>
      <c r="AA1090" s="137"/>
      <c r="AB1090" s="185">
        <f t="shared" si="170"/>
        <v>3.4176000000000322</v>
      </c>
      <c r="AC1090" s="139">
        <f t="shared" si="167"/>
        <v>0.8438745880361358</v>
      </c>
      <c r="AD1090" s="138">
        <f t="shared" si="171"/>
        <v>6.6604042438855871E-4</v>
      </c>
      <c r="AE1090" s="139" t="str">
        <f t="shared" si="168"/>
        <v/>
      </c>
      <c r="AF1090" s="139" t="str">
        <f t="shared" si="169"/>
        <v/>
      </c>
      <c r="AG1090" s="139"/>
    </row>
    <row r="1091" spans="11:33" ht="20.100000000000001" customHeight="1" x14ac:dyDescent="0.25">
      <c r="K1091" s="160"/>
      <c r="L1091" s="160"/>
      <c r="N1091" s="142">
        <v>533</v>
      </c>
      <c r="O1091" s="134">
        <f t="shared" si="172"/>
        <v>-1.8679999999999999</v>
      </c>
      <c r="P1091" s="189">
        <f t="shared" si="173"/>
        <v>6.9693338950675685E-2</v>
      </c>
      <c r="Q1091" s="189">
        <f t="shared" si="174"/>
        <v>3.0881035464338749E-2</v>
      </c>
      <c r="R1091" s="134">
        <f t="shared" si="175"/>
        <v>6.9693338950675685E-2</v>
      </c>
      <c r="S1091" s="134" t="str">
        <f t="shared" si="176"/>
        <v/>
      </c>
      <c r="T1091" s="134" t="str">
        <f t="shared" si="177"/>
        <v/>
      </c>
      <c r="U1091" s="190"/>
      <c r="V1091" s="191"/>
      <c r="W1091" s="188"/>
      <c r="X1091" s="188"/>
      <c r="Y1091" s="174" t="str">
        <f t="shared" si="178"/>
        <v/>
      </c>
      <c r="Z1091" s="174" t="str">
        <f t="shared" si="179"/>
        <v/>
      </c>
      <c r="AA1091" s="137"/>
      <c r="AB1091" s="185">
        <f t="shared" si="170"/>
        <v>3.4240000000000324</v>
      </c>
      <c r="AC1091" s="139">
        <f t="shared" si="167"/>
        <v>0.84320854761174724</v>
      </c>
      <c r="AD1091" s="138">
        <f t="shared" si="171"/>
        <v>6.6702215737979298E-4</v>
      </c>
      <c r="AE1091" s="139" t="str">
        <f t="shared" si="168"/>
        <v/>
      </c>
      <c r="AF1091" s="139" t="str">
        <f t="shared" si="169"/>
        <v/>
      </c>
      <c r="AG1091" s="139"/>
    </row>
    <row r="1092" spans="11:33" ht="20.100000000000001" customHeight="1" x14ac:dyDescent="0.25">
      <c r="K1092" s="160"/>
      <c r="L1092" s="160"/>
      <c r="N1092" s="142">
        <v>534</v>
      </c>
      <c r="O1092" s="134">
        <f t="shared" si="172"/>
        <v>-1.8639999999999999</v>
      </c>
      <c r="P1092" s="189">
        <f t="shared" si="173"/>
        <v>7.0215476224834261E-2</v>
      </c>
      <c r="Q1092" s="189">
        <f t="shared" si="174"/>
        <v>3.1160852168701854E-2</v>
      </c>
      <c r="R1092" s="134">
        <f t="shared" si="175"/>
        <v>7.0215476224834261E-2</v>
      </c>
      <c r="S1092" s="134" t="str">
        <f t="shared" si="176"/>
        <v/>
      </c>
      <c r="T1092" s="134" t="str">
        <f t="shared" si="177"/>
        <v/>
      </c>
      <c r="U1092" s="190"/>
      <c r="V1092" s="191"/>
      <c r="W1092" s="188"/>
      <c r="X1092" s="188"/>
      <c r="Y1092" s="174" t="str">
        <f t="shared" si="178"/>
        <v/>
      </c>
      <c r="Z1092" s="174" t="str">
        <f t="shared" si="179"/>
        <v/>
      </c>
      <c r="AA1092" s="137"/>
      <c r="AB1092" s="185">
        <f t="shared" si="170"/>
        <v>3.4304000000000325</v>
      </c>
      <c r="AC1092" s="139">
        <f t="shared" si="167"/>
        <v>0.84254152545436745</v>
      </c>
      <c r="AD1092" s="138">
        <f t="shared" si="171"/>
        <v>6.6799951371987465E-4</v>
      </c>
      <c r="AE1092" s="139" t="str">
        <f t="shared" si="168"/>
        <v/>
      </c>
      <c r="AF1092" s="139" t="str">
        <f t="shared" si="169"/>
        <v/>
      </c>
      <c r="AG1092" s="139"/>
    </row>
    <row r="1093" spans="11:33" ht="20.100000000000001" customHeight="1" x14ac:dyDescent="0.25">
      <c r="K1093" s="160"/>
      <c r="L1093" s="160"/>
      <c r="N1093" s="142">
        <v>535</v>
      </c>
      <c r="O1093" s="134">
        <f t="shared" si="172"/>
        <v>-1.8599999999999999</v>
      </c>
      <c r="P1093" s="189">
        <f t="shared" si="173"/>
        <v>7.0740393456983394E-2</v>
      </c>
      <c r="Q1093" s="189">
        <f t="shared" si="174"/>
        <v>3.1442762980752714E-2</v>
      </c>
      <c r="R1093" s="134">
        <f t="shared" si="175"/>
        <v>7.0740393456983394E-2</v>
      </c>
      <c r="S1093" s="134" t="str">
        <f t="shared" si="176"/>
        <v/>
      </c>
      <c r="T1093" s="134" t="str">
        <f t="shared" si="177"/>
        <v/>
      </c>
      <c r="U1093" s="190"/>
      <c r="V1093" s="191"/>
      <c r="W1093" s="188"/>
      <c r="X1093" s="188"/>
      <c r="Y1093" s="174" t="str">
        <f t="shared" si="178"/>
        <v/>
      </c>
      <c r="Z1093" s="174" t="str">
        <f t="shared" si="179"/>
        <v/>
      </c>
      <c r="AA1093" s="137"/>
      <c r="AB1093" s="185">
        <f t="shared" si="170"/>
        <v>3.4368000000000327</v>
      </c>
      <c r="AC1093" s="139">
        <f t="shared" si="167"/>
        <v>0.84187352594064757</v>
      </c>
      <c r="AD1093" s="138">
        <f t="shared" si="171"/>
        <v>6.6897249166375516E-4</v>
      </c>
      <c r="AE1093" s="139" t="str">
        <f t="shared" si="168"/>
        <v/>
      </c>
      <c r="AF1093" s="139" t="str">
        <f t="shared" si="169"/>
        <v/>
      </c>
      <c r="AG1093" s="139"/>
    </row>
    <row r="1094" spans="11:33" ht="20.100000000000001" customHeight="1" x14ac:dyDescent="0.25">
      <c r="K1094" s="160"/>
      <c r="L1094" s="160"/>
      <c r="N1094" s="142">
        <v>536</v>
      </c>
      <c r="O1094" s="134">
        <f t="shared" si="172"/>
        <v>-1.8559999999999999</v>
      </c>
      <c r="P1094" s="189">
        <f t="shared" si="173"/>
        <v>7.1268094569544513E-2</v>
      </c>
      <c r="Q1094" s="189">
        <f t="shared" si="174"/>
        <v>3.1726779028202923E-2</v>
      </c>
      <c r="R1094" s="134">
        <f t="shared" si="175"/>
        <v>7.1268094569544513E-2</v>
      </c>
      <c r="S1094" s="134" t="str">
        <f t="shared" si="176"/>
        <v/>
      </c>
      <c r="T1094" s="134" t="str">
        <f t="shared" si="177"/>
        <v/>
      </c>
      <c r="U1094" s="190"/>
      <c r="V1094" s="191"/>
      <c r="W1094" s="188"/>
      <c r="X1094" s="188"/>
      <c r="Y1094" s="174" t="str">
        <f t="shared" si="178"/>
        <v/>
      </c>
      <c r="Z1094" s="174" t="str">
        <f t="shared" si="179"/>
        <v/>
      </c>
      <c r="AA1094" s="137"/>
      <c r="AB1094" s="185">
        <f t="shared" si="170"/>
        <v>3.4432000000000329</v>
      </c>
      <c r="AC1094" s="139">
        <f t="shared" si="167"/>
        <v>0.84120455344898382</v>
      </c>
      <c r="AD1094" s="138">
        <f t="shared" si="171"/>
        <v>6.6994108955142906E-4</v>
      </c>
      <c r="AE1094" s="139" t="str">
        <f t="shared" si="168"/>
        <v/>
      </c>
      <c r="AF1094" s="139" t="str">
        <f t="shared" si="169"/>
        <v/>
      </c>
      <c r="AG1094" s="139"/>
    </row>
    <row r="1095" spans="11:33" ht="20.100000000000001" customHeight="1" x14ac:dyDescent="0.25">
      <c r="K1095" s="160"/>
      <c r="L1095" s="160"/>
      <c r="N1095" s="142">
        <v>537</v>
      </c>
      <c r="O1095" s="134">
        <f t="shared" si="172"/>
        <v>-1.8519999999999999</v>
      </c>
      <c r="P1095" s="189">
        <f t="shared" si="173"/>
        <v>7.1798583380107125E-2</v>
      </c>
      <c r="Q1095" s="189">
        <f t="shared" si="174"/>
        <v>3.2012911454244453E-2</v>
      </c>
      <c r="R1095" s="134">
        <f t="shared" si="175"/>
        <v>7.1798583380107125E-2</v>
      </c>
      <c r="S1095" s="134" t="str">
        <f t="shared" si="176"/>
        <v/>
      </c>
      <c r="T1095" s="134" t="str">
        <f t="shared" si="177"/>
        <v/>
      </c>
      <c r="U1095" s="190"/>
      <c r="V1095" s="191"/>
      <c r="W1095" s="188"/>
      <c r="X1095" s="188"/>
      <c r="Y1095" s="174" t="str">
        <f t="shared" si="178"/>
        <v/>
      </c>
      <c r="Z1095" s="174" t="str">
        <f t="shared" si="179"/>
        <v/>
      </c>
      <c r="AA1095" s="137"/>
      <c r="AB1095" s="185">
        <f t="shared" si="170"/>
        <v>3.4496000000000331</v>
      </c>
      <c r="AC1095" s="139">
        <f t="shared" si="167"/>
        <v>0.84053461235943239</v>
      </c>
      <c r="AD1095" s="138">
        <f t="shared" si="171"/>
        <v>6.7090530580782293E-4</v>
      </c>
      <c r="AE1095" s="139" t="str">
        <f t="shared" si="168"/>
        <v/>
      </c>
      <c r="AF1095" s="139" t="str">
        <f t="shared" si="169"/>
        <v/>
      </c>
      <c r="AG1095" s="139"/>
    </row>
    <row r="1096" spans="11:33" ht="20.100000000000001" customHeight="1" x14ac:dyDescent="0.25">
      <c r="K1096" s="160"/>
      <c r="L1096" s="160"/>
      <c r="N1096" s="142">
        <v>538</v>
      </c>
      <c r="O1096" s="134">
        <f t="shared" si="172"/>
        <v>-1.8479999999999999</v>
      </c>
      <c r="P1096" s="189">
        <f t="shared" si="173"/>
        <v>7.2331863600401836E-2</v>
      </c>
      <c r="Q1096" s="189">
        <f t="shared" si="174"/>
        <v>3.2301171417128183E-2</v>
      </c>
      <c r="R1096" s="134">
        <f t="shared" si="175"/>
        <v>7.2331863600401836E-2</v>
      </c>
      <c r="S1096" s="134" t="str">
        <f t="shared" si="176"/>
        <v/>
      </c>
      <c r="T1096" s="134" t="str">
        <f t="shared" si="177"/>
        <v/>
      </c>
      <c r="U1096" s="190"/>
      <c r="V1096" s="191"/>
      <c r="W1096" s="188"/>
      <c r="X1096" s="188"/>
      <c r="Y1096" s="174" t="str">
        <f t="shared" si="178"/>
        <v/>
      </c>
      <c r="Z1096" s="174" t="str">
        <f t="shared" si="179"/>
        <v/>
      </c>
      <c r="AA1096" s="137"/>
      <c r="AB1096" s="185">
        <f t="shared" si="170"/>
        <v>3.4560000000000333</v>
      </c>
      <c r="AC1096" s="139">
        <f t="shared" si="167"/>
        <v>0.83986370705362456</v>
      </c>
      <c r="AD1096" s="138">
        <f t="shared" si="171"/>
        <v>6.718651389416852E-4</v>
      </c>
      <c r="AE1096" s="139" t="str">
        <f t="shared" si="168"/>
        <v/>
      </c>
      <c r="AF1096" s="139" t="str">
        <f t="shared" si="169"/>
        <v/>
      </c>
      <c r="AG1096" s="139"/>
    </row>
    <row r="1097" spans="11:33" ht="20.100000000000001" customHeight="1" x14ac:dyDescent="0.25">
      <c r="K1097" s="160"/>
      <c r="L1097" s="160"/>
      <c r="N1097" s="142">
        <v>539</v>
      </c>
      <c r="O1097" s="134">
        <f t="shared" si="172"/>
        <v>-1.8439999999999999</v>
      </c>
      <c r="P1097" s="189">
        <f t="shared" si="173"/>
        <v>7.2867938835273705E-2</v>
      </c>
      <c r="Q1097" s="189">
        <f t="shared" si="174"/>
        <v>3.2591570089738557E-2</v>
      </c>
      <c r="R1097" s="134">
        <f t="shared" si="175"/>
        <v>7.2867938835273705E-2</v>
      </c>
      <c r="S1097" s="134" t="str">
        <f t="shared" si="176"/>
        <v/>
      </c>
      <c r="T1097" s="134" t="str">
        <f t="shared" si="177"/>
        <v/>
      </c>
      <c r="U1097" s="190"/>
      <c r="V1097" s="191"/>
      <c r="W1097" s="188"/>
      <c r="X1097" s="188"/>
      <c r="Y1097" s="174" t="str">
        <f t="shared" si="178"/>
        <v/>
      </c>
      <c r="Z1097" s="174" t="str">
        <f t="shared" si="179"/>
        <v/>
      </c>
      <c r="AA1097" s="137"/>
      <c r="AB1097" s="185">
        <f t="shared" si="170"/>
        <v>3.4624000000000335</v>
      </c>
      <c r="AC1097" s="139">
        <f t="shared" si="167"/>
        <v>0.83919184191468288</v>
      </c>
      <c r="AD1097" s="138">
        <f t="shared" si="171"/>
        <v>6.7282058754725149E-4</v>
      </c>
      <c r="AE1097" s="139" t="str">
        <f t="shared" si="168"/>
        <v/>
      </c>
      <c r="AF1097" s="139" t="str">
        <f t="shared" si="169"/>
        <v/>
      </c>
      <c r="AG1097" s="139"/>
    </row>
    <row r="1098" spans="11:33" ht="20.100000000000001" customHeight="1" x14ac:dyDescent="0.25">
      <c r="K1098" s="160"/>
      <c r="L1098" s="160"/>
      <c r="N1098" s="142">
        <v>540</v>
      </c>
      <c r="O1098" s="134">
        <f t="shared" si="172"/>
        <v>-1.8399999999999999</v>
      </c>
      <c r="P1098" s="189">
        <f t="shared" si="173"/>
        <v>7.3406812581656919E-2</v>
      </c>
      <c r="Q1098" s="189">
        <f t="shared" si="174"/>
        <v>3.2884118659163887E-2</v>
      </c>
      <c r="R1098" s="134">
        <f t="shared" si="175"/>
        <v>7.3406812581656919E-2</v>
      </c>
      <c r="S1098" s="134" t="str">
        <f t="shared" si="176"/>
        <v/>
      </c>
      <c r="T1098" s="134" t="str">
        <f t="shared" si="177"/>
        <v/>
      </c>
      <c r="U1098" s="190"/>
      <c r="V1098" s="191"/>
      <c r="W1098" s="188"/>
      <c r="X1098" s="188"/>
      <c r="Y1098" s="174" t="str">
        <f t="shared" si="178"/>
        <v/>
      </c>
      <c r="Z1098" s="174" t="str">
        <f t="shared" si="179"/>
        <v/>
      </c>
      <c r="AA1098" s="137"/>
      <c r="AB1098" s="185">
        <f t="shared" si="170"/>
        <v>3.4688000000000336</v>
      </c>
      <c r="AC1098" s="139">
        <f t="shared" si="167"/>
        <v>0.83851902132713563</v>
      </c>
      <c r="AD1098" s="138">
        <f t="shared" si="171"/>
        <v>6.7377165030046982E-4</v>
      </c>
      <c r="AE1098" s="139" t="str">
        <f t="shared" si="168"/>
        <v/>
      </c>
      <c r="AF1098" s="139" t="str">
        <f t="shared" si="169"/>
        <v/>
      </c>
      <c r="AG1098" s="139"/>
    </row>
    <row r="1099" spans="11:33" ht="20.100000000000001" customHeight="1" x14ac:dyDescent="0.25">
      <c r="K1099" s="160"/>
      <c r="L1099" s="160"/>
      <c r="N1099" s="142">
        <v>541</v>
      </c>
      <c r="O1099" s="134">
        <f t="shared" si="172"/>
        <v>-1.8359999999999999</v>
      </c>
      <c r="P1099" s="189">
        <f t="shared" si="173"/>
        <v>7.3948488227550416E-2</v>
      </c>
      <c r="Q1099" s="189">
        <f t="shared" si="174"/>
        <v>3.3178828326262726E-2</v>
      </c>
      <c r="R1099" s="134">
        <f t="shared" si="175"/>
        <v>7.3948488227550416E-2</v>
      </c>
      <c r="S1099" s="134" t="str">
        <f t="shared" si="176"/>
        <v/>
      </c>
      <c r="T1099" s="134" t="str">
        <f t="shared" si="177"/>
        <v/>
      </c>
      <c r="U1099" s="190"/>
      <c r="V1099" s="191"/>
      <c r="W1099" s="188"/>
      <c r="X1099" s="188"/>
      <c r="Y1099" s="174" t="str">
        <f t="shared" si="178"/>
        <v/>
      </c>
      <c r="Z1099" s="174" t="str">
        <f t="shared" si="179"/>
        <v/>
      </c>
      <c r="AA1099" s="137"/>
      <c r="AB1099" s="185">
        <f t="shared" si="170"/>
        <v>3.4752000000000338</v>
      </c>
      <c r="AC1099" s="139">
        <f t="shared" si="167"/>
        <v>0.83784524967683516</v>
      </c>
      <c r="AD1099" s="138">
        <f t="shared" si="171"/>
        <v>6.7471832596222026E-4</v>
      </c>
      <c r="AE1099" s="139" t="str">
        <f t="shared" si="168"/>
        <v/>
      </c>
      <c r="AF1099" s="139" t="str">
        <f t="shared" si="169"/>
        <v/>
      </c>
      <c r="AG1099" s="139"/>
    </row>
    <row r="1100" spans="11:33" ht="20.100000000000001" customHeight="1" x14ac:dyDescent="0.25">
      <c r="K1100" s="160"/>
      <c r="L1100" s="160"/>
      <c r="N1100" s="142">
        <v>542</v>
      </c>
      <c r="O1100" s="134">
        <f t="shared" si="172"/>
        <v>-1.8319999999999999</v>
      </c>
      <c r="P1100" s="189">
        <f t="shared" si="173"/>
        <v>7.4492969050994659E-2</v>
      </c>
      <c r="Q1100" s="189">
        <f t="shared" si="174"/>
        <v>3.3475710305225947E-2</v>
      </c>
      <c r="R1100" s="134">
        <f t="shared" si="175"/>
        <v>7.4492969050994659E-2</v>
      </c>
      <c r="S1100" s="134" t="str">
        <f t="shared" si="176"/>
        <v/>
      </c>
      <c r="T1100" s="134" t="str">
        <f t="shared" si="177"/>
        <v/>
      </c>
      <c r="U1100" s="190"/>
      <c r="V1100" s="191"/>
      <c r="W1100" s="188"/>
      <c r="X1100" s="188"/>
      <c r="Y1100" s="174" t="str">
        <f t="shared" si="178"/>
        <v/>
      </c>
      <c r="Z1100" s="174" t="str">
        <f t="shared" si="179"/>
        <v/>
      </c>
      <c r="AA1100" s="137"/>
      <c r="AB1100" s="185">
        <f t="shared" si="170"/>
        <v>3.481600000000034</v>
      </c>
      <c r="AC1100" s="139">
        <f t="shared" si="167"/>
        <v>0.83717053135087294</v>
      </c>
      <c r="AD1100" s="138">
        <f t="shared" si="171"/>
        <v>6.7566061337342997E-4</v>
      </c>
      <c r="AE1100" s="139" t="str">
        <f t="shared" si="168"/>
        <v/>
      </c>
      <c r="AF1100" s="139" t="str">
        <f t="shared" si="169"/>
        <v/>
      </c>
      <c r="AG1100" s="139"/>
    </row>
    <row r="1101" spans="11:33" ht="20.100000000000001" customHeight="1" x14ac:dyDescent="0.25">
      <c r="K1101" s="160"/>
      <c r="L1101" s="160"/>
      <c r="N1101" s="142">
        <v>543</v>
      </c>
      <c r="O1101" s="134">
        <f t="shared" si="172"/>
        <v>-1.8279999999999998</v>
      </c>
      <c r="P1101" s="189">
        <f t="shared" si="173"/>
        <v>7.5040258219049624E-2</v>
      </c>
      <c r="Q1101" s="189">
        <f t="shared" si="174"/>
        <v>3.3774775823135136E-2</v>
      </c>
      <c r="R1101" s="134">
        <f t="shared" si="175"/>
        <v>7.5040258219049624E-2</v>
      </c>
      <c r="S1101" s="134" t="str">
        <f t="shared" si="176"/>
        <v/>
      </c>
      <c r="T1101" s="134" t="str">
        <f t="shared" si="177"/>
        <v/>
      </c>
      <c r="U1101" s="190"/>
      <c r="V1101" s="191"/>
      <c r="W1101" s="188"/>
      <c r="X1101" s="188"/>
      <c r="Y1101" s="174" t="str">
        <f t="shared" si="178"/>
        <v/>
      </c>
      <c r="Z1101" s="174" t="str">
        <f t="shared" si="179"/>
        <v/>
      </c>
      <c r="AA1101" s="137"/>
      <c r="AB1101" s="185">
        <f t="shared" si="170"/>
        <v>3.4880000000000342</v>
      </c>
      <c r="AC1101" s="139">
        <f t="shared" si="167"/>
        <v>0.83649487073749951</v>
      </c>
      <c r="AD1101" s="138">
        <f t="shared" si="171"/>
        <v>6.7659851146018024E-4</v>
      </c>
      <c r="AE1101" s="139" t="str">
        <f t="shared" si="168"/>
        <v/>
      </c>
      <c r="AF1101" s="139" t="str">
        <f t="shared" si="169"/>
        <v/>
      </c>
      <c r="AG1101" s="139"/>
    </row>
    <row r="1102" spans="11:33" ht="20.100000000000001" customHeight="1" x14ac:dyDescent="0.25">
      <c r="K1102" s="160"/>
      <c r="L1102" s="160"/>
      <c r="N1102" s="142">
        <v>544</v>
      </c>
      <c r="O1102" s="134">
        <f t="shared" si="172"/>
        <v>-1.8239999999999998</v>
      </c>
      <c r="P1102" s="189">
        <f t="shared" si="173"/>
        <v>7.5590358786774225E-2</v>
      </c>
      <c r="Q1102" s="189">
        <f t="shared" si="174"/>
        <v>3.4076036119516297E-2</v>
      </c>
      <c r="R1102" s="134">
        <f t="shared" si="175"/>
        <v>7.5590358786774225E-2</v>
      </c>
      <c r="S1102" s="134" t="str">
        <f t="shared" si="176"/>
        <v/>
      </c>
      <c r="T1102" s="134" t="str">
        <f t="shared" si="177"/>
        <v/>
      </c>
      <c r="U1102" s="190"/>
      <c r="V1102" s="191"/>
      <c r="W1102" s="188"/>
      <c r="X1102" s="188"/>
      <c r="Y1102" s="174" t="str">
        <f t="shared" si="178"/>
        <v/>
      </c>
      <c r="Z1102" s="174" t="str">
        <f t="shared" si="179"/>
        <v/>
      </c>
      <c r="AA1102" s="137"/>
      <c r="AB1102" s="185">
        <f t="shared" si="170"/>
        <v>3.4944000000000344</v>
      </c>
      <c r="AC1102" s="139">
        <f t="shared" si="167"/>
        <v>0.83581827222603933</v>
      </c>
      <c r="AD1102" s="138">
        <f t="shared" si="171"/>
        <v>6.7753201922771122E-4</v>
      </c>
      <c r="AE1102" s="139" t="str">
        <f t="shared" si="168"/>
        <v/>
      </c>
      <c r="AF1102" s="139" t="str">
        <f t="shared" si="169"/>
        <v/>
      </c>
      <c r="AG1102" s="139"/>
    </row>
    <row r="1103" spans="11:33" ht="20.100000000000001" customHeight="1" x14ac:dyDescent="0.25">
      <c r="K1103" s="160"/>
      <c r="L1103" s="160"/>
      <c r="N1103" s="142">
        <v>545</v>
      </c>
      <c r="O1103" s="134">
        <f t="shared" si="172"/>
        <v>-1.8199999999999998</v>
      </c>
      <c r="P1103" s="189">
        <f t="shared" si="173"/>
        <v>7.6143273696207353E-2</v>
      </c>
      <c r="Q1103" s="189">
        <f t="shared" si="174"/>
        <v>3.4379502445890005E-2</v>
      </c>
      <c r="R1103" s="134">
        <f t="shared" si="175"/>
        <v>7.6143273696207353E-2</v>
      </c>
      <c r="S1103" s="134" t="str">
        <f t="shared" si="176"/>
        <v/>
      </c>
      <c r="T1103" s="134" t="str">
        <f t="shared" si="177"/>
        <v/>
      </c>
      <c r="U1103" s="190"/>
      <c r="V1103" s="191"/>
      <c r="W1103" s="188"/>
      <c r="X1103" s="188"/>
      <c r="Y1103" s="174" t="str">
        <f t="shared" si="178"/>
        <v/>
      </c>
      <c r="Z1103" s="174" t="str">
        <f t="shared" si="179"/>
        <v/>
      </c>
      <c r="AA1103" s="137"/>
      <c r="AB1103" s="185">
        <f t="shared" si="170"/>
        <v>3.5008000000000346</v>
      </c>
      <c r="AC1103" s="139">
        <f t="shared" si="167"/>
        <v>0.83514074020681162</v>
      </c>
      <c r="AD1103" s="138">
        <f t="shared" si="171"/>
        <v>6.7846113576397471E-4</v>
      </c>
      <c r="AE1103" s="139" t="str">
        <f t="shared" si="168"/>
        <v/>
      </c>
      <c r="AF1103" s="139" t="str">
        <f t="shared" si="169"/>
        <v/>
      </c>
      <c r="AG1103" s="139"/>
    </row>
    <row r="1104" spans="11:33" ht="20.100000000000001" customHeight="1" x14ac:dyDescent="0.25">
      <c r="K1104" s="160"/>
      <c r="L1104" s="160"/>
      <c r="N1104" s="142">
        <v>546</v>
      </c>
      <c r="O1104" s="134">
        <f t="shared" si="172"/>
        <v>-1.8159999999999998</v>
      </c>
      <c r="P1104" s="189">
        <f t="shared" si="173"/>
        <v>7.6699005775350174E-2</v>
      </c>
      <c r="Q1104" s="189">
        <f t="shared" si="174"/>
        <v>3.4685186065317328E-2</v>
      </c>
      <c r="R1104" s="134">
        <f t="shared" si="175"/>
        <v>7.6699005775350174E-2</v>
      </c>
      <c r="S1104" s="134" t="str">
        <f t="shared" si="176"/>
        <v/>
      </c>
      <c r="T1104" s="134" t="str">
        <f t="shared" si="177"/>
        <v/>
      </c>
      <c r="U1104" s="190"/>
      <c r="V1104" s="191"/>
      <c r="W1104" s="188"/>
      <c r="X1104" s="188"/>
      <c r="Y1104" s="174" t="str">
        <f t="shared" si="178"/>
        <v/>
      </c>
      <c r="Z1104" s="174" t="str">
        <f t="shared" si="179"/>
        <v/>
      </c>
      <c r="AA1104" s="137"/>
      <c r="AB1104" s="185">
        <f t="shared" si="170"/>
        <v>3.5072000000000347</v>
      </c>
      <c r="AC1104" s="139">
        <f t="shared" si="167"/>
        <v>0.83446227907104764</v>
      </c>
      <c r="AD1104" s="138">
        <f t="shared" si="171"/>
        <v>6.7938586023652547E-4</v>
      </c>
      <c r="AE1104" s="139" t="str">
        <f t="shared" si="168"/>
        <v/>
      </c>
      <c r="AF1104" s="139" t="str">
        <f t="shared" si="169"/>
        <v/>
      </c>
      <c r="AG1104" s="139"/>
    </row>
    <row r="1105" spans="11:33" ht="20.100000000000001" customHeight="1" x14ac:dyDescent="0.25">
      <c r="K1105" s="160"/>
      <c r="L1105" s="160"/>
      <c r="N1105" s="142">
        <v>547</v>
      </c>
      <c r="O1105" s="134">
        <f t="shared" si="172"/>
        <v>-1.8119999999999998</v>
      </c>
      <c r="P1105" s="189">
        <f t="shared" si="173"/>
        <v>7.725755773715054E-2</v>
      </c>
      <c r="Q1105" s="189">
        <f t="shared" si="174"/>
        <v>3.4993098251941503E-2</v>
      </c>
      <c r="R1105" s="134">
        <f t="shared" si="175"/>
        <v>7.725755773715054E-2</v>
      </c>
      <c r="S1105" s="134" t="str">
        <f t="shared" si="176"/>
        <v/>
      </c>
      <c r="T1105" s="134" t="str">
        <f t="shared" si="177"/>
        <v/>
      </c>
      <c r="U1105" s="190"/>
      <c r="V1105" s="191"/>
      <c r="W1105" s="188"/>
      <c r="X1105" s="188"/>
      <c r="Y1105" s="174" t="str">
        <f t="shared" si="178"/>
        <v/>
      </c>
      <c r="Z1105" s="174" t="str">
        <f t="shared" si="179"/>
        <v/>
      </c>
      <c r="AA1105" s="137"/>
      <c r="AB1105" s="185">
        <f t="shared" si="170"/>
        <v>3.5136000000000349</v>
      </c>
      <c r="AC1105" s="139">
        <f t="shared" si="167"/>
        <v>0.83378289321081112</v>
      </c>
      <c r="AD1105" s="138">
        <f t="shared" si="171"/>
        <v>6.803061918940756E-4</v>
      </c>
      <c r="AE1105" s="139" t="str">
        <f t="shared" si="168"/>
        <v/>
      </c>
      <c r="AF1105" s="139" t="str">
        <f t="shared" si="169"/>
        <v/>
      </c>
      <c r="AG1105" s="139"/>
    </row>
    <row r="1106" spans="11:33" ht="20.100000000000001" customHeight="1" x14ac:dyDescent="0.25">
      <c r="K1106" s="160"/>
      <c r="L1106" s="160"/>
      <c r="N1106" s="142">
        <v>548</v>
      </c>
      <c r="O1106" s="134">
        <f t="shared" si="172"/>
        <v>-1.8079999999999998</v>
      </c>
      <c r="P1106" s="189">
        <f t="shared" si="173"/>
        <v>7.7818932178488898E-2</v>
      </c>
      <c r="Q1106" s="189">
        <f t="shared" si="174"/>
        <v>3.5303250290525799E-2</v>
      </c>
      <c r="R1106" s="134">
        <f t="shared" si="175"/>
        <v>7.7818932178488898E-2</v>
      </c>
      <c r="S1106" s="134" t="str">
        <f t="shared" si="176"/>
        <v/>
      </c>
      <c r="T1106" s="134" t="str">
        <f t="shared" si="177"/>
        <v/>
      </c>
      <c r="U1106" s="190"/>
      <c r="V1106" s="191"/>
      <c r="W1106" s="188"/>
      <c r="X1106" s="188"/>
      <c r="Y1106" s="174" t="str">
        <f t="shared" si="178"/>
        <v/>
      </c>
      <c r="Z1106" s="174" t="str">
        <f t="shared" si="179"/>
        <v/>
      </c>
      <c r="AA1106" s="137"/>
      <c r="AB1106" s="185">
        <f t="shared" si="170"/>
        <v>3.5200000000000351</v>
      </c>
      <c r="AC1106" s="139">
        <f t="shared" si="167"/>
        <v>0.83310258701891704</v>
      </c>
      <c r="AD1106" s="138">
        <f t="shared" si="171"/>
        <v>6.812221300647181E-4</v>
      </c>
      <c r="AE1106" s="139" t="str">
        <f t="shared" si="168"/>
        <v/>
      </c>
      <c r="AF1106" s="139" t="str">
        <f t="shared" si="169"/>
        <v/>
      </c>
      <c r="AG1106" s="139"/>
    </row>
    <row r="1107" spans="11:33" ht="20.100000000000001" customHeight="1" x14ac:dyDescent="0.25">
      <c r="K1107" s="160"/>
      <c r="L1107" s="160"/>
      <c r="N1107" s="142">
        <v>549</v>
      </c>
      <c r="O1107" s="134">
        <f t="shared" si="172"/>
        <v>-1.8039999999999998</v>
      </c>
      <c r="P1107" s="189">
        <f t="shared" si="173"/>
        <v>7.8383131579166238E-2</v>
      </c>
      <c r="Q1107" s="189">
        <f t="shared" si="174"/>
        <v>3.5615653475987115E-2</v>
      </c>
      <c r="R1107" s="134">
        <f t="shared" si="175"/>
        <v>7.8383131579166238E-2</v>
      </c>
      <c r="S1107" s="134" t="str">
        <f t="shared" si="176"/>
        <v/>
      </c>
      <c r="T1107" s="134" t="str">
        <f t="shared" si="177"/>
        <v/>
      </c>
      <c r="U1107" s="190"/>
      <c r="V1107" s="191"/>
      <c r="W1107" s="188"/>
      <c r="X1107" s="188"/>
      <c r="Y1107" s="174" t="str">
        <f t="shared" si="178"/>
        <v/>
      </c>
      <c r="Z1107" s="174" t="str">
        <f t="shared" si="179"/>
        <v/>
      </c>
      <c r="AA1107" s="137"/>
      <c r="AB1107" s="185">
        <f t="shared" si="170"/>
        <v>3.5264000000000353</v>
      </c>
      <c r="AC1107" s="139">
        <f t="shared" si="167"/>
        <v>0.83242136488885232</v>
      </c>
      <c r="AD1107" s="138">
        <f t="shared" si="171"/>
        <v>6.8213367415603798E-4</v>
      </c>
      <c r="AE1107" s="139" t="str">
        <f t="shared" si="168"/>
        <v/>
      </c>
      <c r="AF1107" s="139" t="str">
        <f t="shared" si="169"/>
        <v/>
      </c>
      <c r="AG1107" s="139"/>
    </row>
    <row r="1108" spans="11:33" ht="20.100000000000001" customHeight="1" x14ac:dyDescent="0.25">
      <c r="K1108" s="160"/>
      <c r="L1108" s="160"/>
      <c r="N1108" s="142">
        <v>550</v>
      </c>
      <c r="O1108" s="134">
        <f t="shared" si="172"/>
        <v>-1.7999999999999998</v>
      </c>
      <c r="P1108" s="189">
        <f t="shared" si="173"/>
        <v>7.8950158300894177E-2</v>
      </c>
      <c r="Q1108" s="189">
        <f t="shared" si="174"/>
        <v>3.593031911292581E-2</v>
      </c>
      <c r="R1108" s="134">
        <f t="shared" si="175"/>
        <v>7.8950158300894177E-2</v>
      </c>
      <c r="S1108" s="134" t="str">
        <f t="shared" si="176"/>
        <v/>
      </c>
      <c r="T1108" s="134" t="str">
        <f t="shared" si="177"/>
        <v/>
      </c>
      <c r="U1108" s="190"/>
      <c r="V1108" s="191"/>
      <c r="W1108" s="188"/>
      <c r="X1108" s="188"/>
      <c r="Y1108" s="174" t="str">
        <f t="shared" si="178"/>
        <v/>
      </c>
      <c r="Z1108" s="174" t="str">
        <f t="shared" si="179"/>
        <v/>
      </c>
      <c r="AA1108" s="137"/>
      <c r="AB1108" s="185">
        <f t="shared" si="170"/>
        <v>3.5328000000000355</v>
      </c>
      <c r="AC1108" s="139">
        <f t="shared" si="167"/>
        <v>0.83173923121469628</v>
      </c>
      <c r="AD1108" s="138">
        <f t="shared" si="171"/>
        <v>6.8304082365455709E-4</v>
      </c>
      <c r="AE1108" s="139" t="str">
        <f t="shared" si="168"/>
        <v/>
      </c>
      <c r="AF1108" s="139" t="str">
        <f t="shared" si="169"/>
        <v/>
      </c>
      <c r="AG1108" s="139"/>
    </row>
    <row r="1109" spans="11:33" ht="20.100000000000001" customHeight="1" x14ac:dyDescent="0.25">
      <c r="K1109" s="160"/>
      <c r="L1109" s="160"/>
      <c r="N1109" s="142">
        <v>551</v>
      </c>
      <c r="O1109" s="134">
        <f t="shared" si="172"/>
        <v>-1.7959999999999998</v>
      </c>
      <c r="P1109" s="189">
        <f t="shared" si="173"/>
        <v>7.9520014586287047E-2</v>
      </c>
      <c r="Q1109" s="189">
        <f t="shared" si="174"/>
        <v>3.6247258515151162E-2</v>
      </c>
      <c r="R1109" s="134">
        <f t="shared" si="175"/>
        <v>7.9520014586287047E-2</v>
      </c>
      <c r="S1109" s="134" t="str">
        <f t="shared" si="176"/>
        <v/>
      </c>
      <c r="T1109" s="134" t="str">
        <f t="shared" si="177"/>
        <v/>
      </c>
      <c r="U1109" s="190"/>
      <c r="V1109" s="191"/>
      <c r="W1109" s="188"/>
      <c r="X1109" s="188"/>
      <c r="Y1109" s="174" t="str">
        <f t="shared" si="178"/>
        <v/>
      </c>
      <c r="Z1109" s="174" t="str">
        <f t="shared" si="179"/>
        <v/>
      </c>
      <c r="AA1109" s="137"/>
      <c r="AB1109" s="185">
        <f t="shared" si="170"/>
        <v>3.5392000000000357</v>
      </c>
      <c r="AC1109" s="139">
        <f t="shared" si="167"/>
        <v>0.83105619039104173</v>
      </c>
      <c r="AD1109" s="138">
        <f t="shared" si="171"/>
        <v>6.8394357812484596E-4</v>
      </c>
      <c r="AE1109" s="139" t="str">
        <f t="shared" si="168"/>
        <v/>
      </c>
      <c r="AF1109" s="139" t="str">
        <f t="shared" si="169"/>
        <v/>
      </c>
      <c r="AG1109" s="139"/>
    </row>
    <row r="1110" spans="11:33" ht="20.100000000000001" customHeight="1" x14ac:dyDescent="0.25">
      <c r="K1110" s="160"/>
      <c r="L1110" s="160"/>
      <c r="N1110" s="142">
        <v>552</v>
      </c>
      <c r="O1110" s="134">
        <f t="shared" si="172"/>
        <v>-1.7919999999999998</v>
      </c>
      <c r="P1110" s="189">
        <f t="shared" si="173"/>
        <v>8.0092702557856207E-2</v>
      </c>
      <c r="Q1110" s="189">
        <f t="shared" si="174"/>
        <v>3.6566483005203057E-2</v>
      </c>
      <c r="R1110" s="134">
        <f t="shared" si="175"/>
        <v>8.0092702557856207E-2</v>
      </c>
      <c r="S1110" s="134" t="str">
        <f t="shared" si="176"/>
        <v/>
      </c>
      <c r="T1110" s="134" t="str">
        <f t="shared" si="177"/>
        <v/>
      </c>
      <c r="U1110" s="190"/>
      <c r="V1110" s="191"/>
      <c r="W1110" s="188"/>
      <c r="X1110" s="188"/>
      <c r="Y1110" s="174" t="str">
        <f t="shared" si="178"/>
        <v/>
      </c>
      <c r="Z1110" s="174" t="str">
        <f t="shared" si="179"/>
        <v/>
      </c>
      <c r="AA1110" s="137"/>
      <c r="AB1110" s="185">
        <f t="shared" si="170"/>
        <v>3.5456000000000358</v>
      </c>
      <c r="AC1110" s="139">
        <f t="shared" si="167"/>
        <v>0.83037224681291688</v>
      </c>
      <c r="AD1110" s="138">
        <f t="shared" si="171"/>
        <v>6.8484193721030096E-4</v>
      </c>
      <c r="AE1110" s="139" t="str">
        <f t="shared" si="168"/>
        <v/>
      </c>
      <c r="AF1110" s="139" t="str">
        <f t="shared" si="169"/>
        <v/>
      </c>
      <c r="AG1110" s="139"/>
    </row>
    <row r="1111" spans="11:33" ht="20.100000000000001" customHeight="1" x14ac:dyDescent="0.25">
      <c r="K1111" s="160"/>
      <c r="L1111" s="160"/>
      <c r="N1111" s="142">
        <v>553</v>
      </c>
      <c r="O1111" s="134">
        <f t="shared" si="172"/>
        <v>-1.7879999999999998</v>
      </c>
      <c r="P1111" s="189">
        <f t="shared" si="173"/>
        <v>8.0668224217007062E-2</v>
      </c>
      <c r="Q1111" s="189">
        <f t="shared" si="174"/>
        <v>3.6888003913869559E-2</v>
      </c>
      <c r="R1111" s="134">
        <f t="shared" si="175"/>
        <v>8.0668224217007062E-2</v>
      </c>
      <c r="S1111" s="134" t="str">
        <f t="shared" si="176"/>
        <v/>
      </c>
      <c r="T1111" s="134" t="str">
        <f t="shared" si="177"/>
        <v/>
      </c>
      <c r="U1111" s="190"/>
      <c r="V1111" s="191"/>
      <c r="W1111" s="188"/>
      <c r="X1111" s="188"/>
      <c r="Y1111" s="174" t="str">
        <f t="shared" si="178"/>
        <v/>
      </c>
      <c r="Z1111" s="174" t="str">
        <f t="shared" si="179"/>
        <v/>
      </c>
      <c r="AA1111" s="137"/>
      <c r="AB1111" s="185">
        <f t="shared" si="170"/>
        <v>3.552000000000036</v>
      </c>
      <c r="AC1111" s="139">
        <f t="shared" si="167"/>
        <v>0.82968740487570658</v>
      </c>
      <c r="AD1111" s="138">
        <f t="shared" si="171"/>
        <v>6.8573590063047973E-4</v>
      </c>
      <c r="AE1111" s="139" t="str">
        <f t="shared" si="168"/>
        <v/>
      </c>
      <c r="AF1111" s="139" t="str">
        <f t="shared" si="169"/>
        <v/>
      </c>
      <c r="AG1111" s="139"/>
    </row>
    <row r="1112" spans="11:33" ht="20.100000000000001" customHeight="1" x14ac:dyDescent="0.25">
      <c r="K1112" s="160"/>
      <c r="L1112" s="160"/>
      <c r="N1112" s="142">
        <v>554</v>
      </c>
      <c r="O1112" s="134">
        <f t="shared" si="172"/>
        <v>-1.7839999999999998</v>
      </c>
      <c r="P1112" s="189">
        <f t="shared" si="173"/>
        <v>8.1246581443038091E-2</v>
      </c>
      <c r="Q1112" s="189">
        <f t="shared" si="174"/>
        <v>3.7211832579700434E-2</v>
      </c>
      <c r="R1112" s="134">
        <f t="shared" si="175"/>
        <v>8.1246581443038091E-2</v>
      </c>
      <c r="S1112" s="134" t="str">
        <f t="shared" si="176"/>
        <v/>
      </c>
      <c r="T1112" s="134" t="str">
        <f t="shared" si="177"/>
        <v/>
      </c>
      <c r="U1112" s="190"/>
      <c r="V1112" s="191"/>
      <c r="W1112" s="188"/>
      <c r="X1112" s="188"/>
      <c r="Y1112" s="174" t="str">
        <f t="shared" si="178"/>
        <v/>
      </c>
      <c r="Z1112" s="174" t="str">
        <f t="shared" si="179"/>
        <v/>
      </c>
      <c r="AA1112" s="137"/>
      <c r="AB1112" s="185">
        <f t="shared" si="170"/>
        <v>3.5584000000000362</v>
      </c>
      <c r="AC1112" s="139">
        <f t="shared" si="167"/>
        <v>0.8290016689750761</v>
      </c>
      <c r="AD1112" s="138">
        <f t="shared" si="171"/>
        <v>6.866254681837658E-4</v>
      </c>
      <c r="AE1112" s="139" t="str">
        <f t="shared" si="168"/>
        <v/>
      </c>
      <c r="AF1112" s="139" t="str">
        <f t="shared" si="169"/>
        <v/>
      </c>
      <c r="AG1112" s="139"/>
    </row>
    <row r="1113" spans="11:33" ht="20.100000000000001" customHeight="1" x14ac:dyDescent="0.25">
      <c r="K1113" s="160"/>
      <c r="L1113" s="160"/>
      <c r="N1113" s="142">
        <v>555</v>
      </c>
      <c r="O1113" s="134">
        <f t="shared" si="172"/>
        <v>-1.7799999999999998</v>
      </c>
      <c r="P1113" s="189">
        <f t="shared" si="173"/>
        <v>8.1827775992142845E-2</v>
      </c>
      <c r="Q1113" s="189">
        <f t="shared" si="174"/>
        <v>3.7537980348516818E-2</v>
      </c>
      <c r="R1113" s="134">
        <f t="shared" si="175"/>
        <v>8.1827775992142845E-2</v>
      </c>
      <c r="S1113" s="134" t="str">
        <f t="shared" si="176"/>
        <v/>
      </c>
      <c r="T1113" s="134" t="str">
        <f t="shared" si="177"/>
        <v/>
      </c>
      <c r="U1113" s="190"/>
      <c r="V1113" s="191"/>
      <c r="W1113" s="188"/>
      <c r="X1113" s="188"/>
      <c r="Y1113" s="174" t="str">
        <f t="shared" si="178"/>
        <v/>
      </c>
      <c r="Z1113" s="174" t="str">
        <f t="shared" si="179"/>
        <v/>
      </c>
      <c r="AA1113" s="137"/>
      <c r="AB1113" s="185">
        <f t="shared" si="170"/>
        <v>3.5648000000000364</v>
      </c>
      <c r="AC1113" s="139">
        <f t="shared" si="167"/>
        <v>0.82831504350689233</v>
      </c>
      <c r="AD1113" s="138">
        <f t="shared" si="171"/>
        <v>6.8751063974392679E-4</v>
      </c>
      <c r="AE1113" s="139" t="str">
        <f t="shared" si="168"/>
        <v/>
      </c>
      <c r="AF1113" s="139" t="str">
        <f t="shared" si="169"/>
        <v/>
      </c>
      <c r="AG1113" s="139"/>
    </row>
    <row r="1114" spans="11:33" ht="20.100000000000001" customHeight="1" x14ac:dyDescent="0.25">
      <c r="K1114" s="160"/>
      <c r="L1114" s="160"/>
      <c r="N1114" s="142">
        <v>556</v>
      </c>
      <c r="O1114" s="134">
        <f t="shared" si="172"/>
        <v>-1.7759999999999998</v>
      </c>
      <c r="P1114" s="189">
        <f t="shared" si="173"/>
        <v>8.2411809496414523E-2</v>
      </c>
      <c r="Q1114" s="189">
        <f t="shared" si="174"/>
        <v>3.7866458572916685E-2</v>
      </c>
      <c r="R1114" s="134">
        <f t="shared" si="175"/>
        <v>8.2411809496414523E-2</v>
      </c>
      <c r="S1114" s="134" t="str">
        <f t="shared" si="176"/>
        <v/>
      </c>
      <c r="T1114" s="134" t="str">
        <f t="shared" si="177"/>
        <v/>
      </c>
      <c r="U1114" s="190"/>
      <c r="V1114" s="191"/>
      <c r="W1114" s="188"/>
      <c r="X1114" s="188"/>
      <c r="Y1114" s="174" t="str">
        <f t="shared" si="178"/>
        <v/>
      </c>
      <c r="Z1114" s="174" t="str">
        <f t="shared" si="179"/>
        <v/>
      </c>
      <c r="AA1114" s="137"/>
      <c r="AB1114" s="185">
        <f t="shared" si="170"/>
        <v>3.5712000000000366</v>
      </c>
      <c r="AC1114" s="139">
        <f t="shared" si="167"/>
        <v>0.82762753286714841</v>
      </c>
      <c r="AD1114" s="138">
        <f t="shared" si="171"/>
        <v>6.8839141526122472E-4</v>
      </c>
      <c r="AE1114" s="139" t="str">
        <f t="shared" si="168"/>
        <v/>
      </c>
      <c r="AF1114" s="139" t="str">
        <f t="shared" si="169"/>
        <v/>
      </c>
      <c r="AG1114" s="139"/>
    </row>
    <row r="1115" spans="11:33" ht="20.100000000000001" customHeight="1" x14ac:dyDescent="0.25">
      <c r="K1115" s="160"/>
      <c r="L1115" s="160"/>
      <c r="N1115" s="142">
        <v>557</v>
      </c>
      <c r="O1115" s="134">
        <f t="shared" si="172"/>
        <v>-1.7719999999999998</v>
      </c>
      <c r="P1115" s="189">
        <f t="shared" si="173"/>
        <v>8.299868346285344E-2</v>
      </c>
      <c r="Q1115" s="189">
        <f t="shared" si="174"/>
        <v>3.8197278611776603E-2</v>
      </c>
      <c r="R1115" s="134">
        <f t="shared" si="175"/>
        <v>8.299868346285344E-2</v>
      </c>
      <c r="S1115" s="134" t="str">
        <f t="shared" si="176"/>
        <v/>
      </c>
      <c r="T1115" s="134" t="str">
        <f t="shared" si="177"/>
        <v/>
      </c>
      <c r="U1115" s="190"/>
      <c r="V1115" s="191"/>
      <c r="W1115" s="188"/>
      <c r="X1115" s="188"/>
      <c r="Y1115" s="174" t="str">
        <f t="shared" si="178"/>
        <v/>
      </c>
      <c r="Z1115" s="174" t="str">
        <f t="shared" si="179"/>
        <v/>
      </c>
      <c r="AA1115" s="137"/>
      <c r="AB1115" s="185">
        <f t="shared" si="170"/>
        <v>3.5776000000000368</v>
      </c>
      <c r="AC1115" s="139">
        <f t="shared" si="167"/>
        <v>0.82693914145188718</v>
      </c>
      <c r="AD1115" s="138">
        <f t="shared" si="171"/>
        <v>6.8926779476208289E-4</v>
      </c>
      <c r="AE1115" s="139" t="str">
        <f t="shared" si="168"/>
        <v/>
      </c>
      <c r="AF1115" s="139" t="str">
        <f t="shared" si="169"/>
        <v/>
      </c>
      <c r="AG1115" s="139"/>
    </row>
    <row r="1116" spans="11:33" ht="20.100000000000001" customHeight="1" x14ac:dyDescent="0.25">
      <c r="K1116" s="160"/>
      <c r="L1116" s="160"/>
      <c r="N1116" s="142">
        <v>558</v>
      </c>
      <c r="O1116" s="134">
        <f t="shared" si="172"/>
        <v>-1.7679999999999998</v>
      </c>
      <c r="P1116" s="189">
        <f t="shared" si="173"/>
        <v>8.3588399272377337E-2</v>
      </c>
      <c r="Q1116" s="189">
        <f t="shared" si="174"/>
        <v>3.8530451829749263E-2</v>
      </c>
      <c r="R1116" s="134">
        <f t="shared" si="175"/>
        <v>8.3588399272377337E-2</v>
      </c>
      <c r="S1116" s="134" t="str">
        <f t="shared" si="176"/>
        <v/>
      </c>
      <c r="T1116" s="134" t="str">
        <f t="shared" si="177"/>
        <v/>
      </c>
      <c r="U1116" s="190"/>
      <c r="V1116" s="191"/>
      <c r="W1116" s="188"/>
      <c r="X1116" s="188"/>
      <c r="Y1116" s="174" t="str">
        <f t="shared" si="178"/>
        <v/>
      </c>
      <c r="Z1116" s="174" t="str">
        <f t="shared" si="179"/>
        <v/>
      </c>
      <c r="AA1116" s="137"/>
      <c r="AB1116" s="185">
        <f t="shared" si="170"/>
        <v>3.5840000000000369</v>
      </c>
      <c r="AC1116" s="139">
        <f t="shared" si="167"/>
        <v>0.8262498736571251</v>
      </c>
      <c r="AD1116" s="138">
        <f t="shared" si="171"/>
        <v>6.9013977834730955E-4</v>
      </c>
      <c r="AE1116" s="139" t="str">
        <f t="shared" si="168"/>
        <v/>
      </c>
      <c r="AF1116" s="139" t="str">
        <f t="shared" si="169"/>
        <v/>
      </c>
      <c r="AG1116" s="139"/>
    </row>
    <row r="1117" spans="11:33" ht="20.100000000000001" customHeight="1" x14ac:dyDescent="0.25">
      <c r="K1117" s="160"/>
      <c r="L1117" s="160"/>
      <c r="N1117" s="142">
        <v>559</v>
      </c>
      <c r="O1117" s="134">
        <f t="shared" si="172"/>
        <v>-1.7639999999999998</v>
      </c>
      <c r="P1117" s="189">
        <f t="shared" si="173"/>
        <v>8.4180958178834878E-2</v>
      </c>
      <c r="Q1117" s="189">
        <f t="shared" si="174"/>
        <v>3.8865989596757237E-2</v>
      </c>
      <c r="R1117" s="134">
        <f t="shared" si="175"/>
        <v>8.4180958178834878E-2</v>
      </c>
      <c r="S1117" s="134" t="str">
        <f t="shared" si="176"/>
        <v/>
      </c>
      <c r="T1117" s="134" t="str">
        <f t="shared" si="177"/>
        <v/>
      </c>
      <c r="U1117" s="190"/>
      <c r="V1117" s="191"/>
      <c r="W1117" s="188"/>
      <c r="X1117" s="188"/>
      <c r="Y1117" s="174" t="str">
        <f t="shared" si="178"/>
        <v/>
      </c>
      <c r="Z1117" s="174" t="str">
        <f t="shared" si="179"/>
        <v/>
      </c>
      <c r="AA1117" s="137"/>
      <c r="AB1117" s="185">
        <f t="shared" si="170"/>
        <v>3.5904000000000371</v>
      </c>
      <c r="AC1117" s="139">
        <f t="shared" si="167"/>
        <v>0.82555973387877779</v>
      </c>
      <c r="AD1117" s="138">
        <f t="shared" si="171"/>
        <v>6.9100736619376324E-4</v>
      </c>
      <c r="AE1117" s="139" t="str">
        <f t="shared" si="168"/>
        <v/>
      </c>
      <c r="AF1117" s="139" t="str">
        <f t="shared" si="169"/>
        <v/>
      </c>
      <c r="AG1117" s="139"/>
    </row>
    <row r="1118" spans="11:33" ht="20.100000000000001" customHeight="1" x14ac:dyDescent="0.25">
      <c r="K1118" s="160"/>
      <c r="L1118" s="160"/>
      <c r="N1118" s="142">
        <v>560</v>
      </c>
      <c r="O1118" s="134">
        <f t="shared" si="172"/>
        <v>-1.7599999999999998</v>
      </c>
      <c r="P1118" s="189">
        <f t="shared" si="173"/>
        <v>8.4776361308022255E-2</v>
      </c>
      <c r="Q1118" s="189">
        <f t="shared" si="174"/>
        <v>3.9203903287482647E-2</v>
      </c>
      <c r="R1118" s="134">
        <f t="shared" si="175"/>
        <v>8.4776361308022255E-2</v>
      </c>
      <c r="S1118" s="134" t="str">
        <f t="shared" si="176"/>
        <v/>
      </c>
      <c r="T1118" s="134" t="str">
        <f t="shared" si="177"/>
        <v/>
      </c>
      <c r="U1118" s="190"/>
      <c r="V1118" s="191"/>
      <c r="W1118" s="188"/>
      <c r="X1118" s="188"/>
      <c r="Y1118" s="174" t="str">
        <f t="shared" si="178"/>
        <v/>
      </c>
      <c r="Z1118" s="174" t="str">
        <f t="shared" si="179"/>
        <v/>
      </c>
      <c r="AA1118" s="137"/>
      <c r="AB1118" s="185">
        <f t="shared" si="170"/>
        <v>3.5968000000000373</v>
      </c>
      <c r="AC1118" s="139">
        <f t="shared" si="167"/>
        <v>0.82486872651258403</v>
      </c>
      <c r="AD1118" s="138">
        <f t="shared" si="171"/>
        <v>6.9187055855168822E-4</v>
      </c>
      <c r="AE1118" s="139" t="str">
        <f t="shared" si="168"/>
        <v/>
      </c>
      <c r="AF1118" s="139" t="str">
        <f t="shared" si="169"/>
        <v/>
      </c>
      <c r="AG1118" s="139"/>
    </row>
    <row r="1119" spans="11:33" ht="20.100000000000001" customHeight="1" x14ac:dyDescent="0.25">
      <c r="K1119" s="160"/>
      <c r="L1119" s="160"/>
      <c r="N1119" s="142">
        <v>561</v>
      </c>
      <c r="O1119" s="134">
        <f t="shared" si="172"/>
        <v>-1.7559999999999998</v>
      </c>
      <c r="P1119" s="189">
        <f t="shared" si="173"/>
        <v>8.5374609656703196E-2</v>
      </c>
      <c r="Q1119" s="189">
        <f t="shared" si="174"/>
        <v>3.9544204280853187E-2</v>
      </c>
      <c r="R1119" s="134">
        <f t="shared" si="175"/>
        <v>8.5374609656703196E-2</v>
      </c>
      <c r="S1119" s="134" t="str">
        <f t="shared" si="176"/>
        <v/>
      </c>
      <c r="T1119" s="134" t="str">
        <f t="shared" si="177"/>
        <v/>
      </c>
      <c r="U1119" s="190"/>
      <c r="V1119" s="191"/>
      <c r="W1119" s="188"/>
      <c r="X1119" s="188"/>
      <c r="Y1119" s="174" t="str">
        <f t="shared" si="178"/>
        <v/>
      </c>
      <c r="Z1119" s="174" t="str">
        <f t="shared" si="179"/>
        <v/>
      </c>
      <c r="AA1119" s="137"/>
      <c r="AB1119" s="185">
        <f t="shared" si="170"/>
        <v>3.6032000000000375</v>
      </c>
      <c r="AC1119" s="139">
        <f t="shared" si="167"/>
        <v>0.82417685595403234</v>
      </c>
      <c r="AD1119" s="138">
        <f t="shared" si="171"/>
        <v>6.9272935574560268E-4</v>
      </c>
      <c r="AE1119" s="139" t="str">
        <f t="shared" si="168"/>
        <v/>
      </c>
      <c r="AF1119" s="139" t="str">
        <f t="shared" si="169"/>
        <v/>
      </c>
      <c r="AG1119" s="139"/>
    </row>
    <row r="1120" spans="11:33" ht="20.100000000000001" customHeight="1" x14ac:dyDescent="0.25">
      <c r="K1120" s="160"/>
      <c r="L1120" s="160"/>
      <c r="N1120" s="142">
        <v>562</v>
      </c>
      <c r="O1120" s="134">
        <f t="shared" si="172"/>
        <v>-1.7519999999999998</v>
      </c>
      <c r="P1120" s="189">
        <f t="shared" si="173"/>
        <v>8.5975704091632174E-2</v>
      </c>
      <c r="Q1120" s="189">
        <f t="shared" si="174"/>
        <v>3.9886903959523781E-2</v>
      </c>
      <c r="R1120" s="134">
        <f t="shared" si="175"/>
        <v>8.5975704091632174E-2</v>
      </c>
      <c r="S1120" s="134" t="str">
        <f t="shared" si="176"/>
        <v/>
      </c>
      <c r="T1120" s="134" t="str">
        <f t="shared" si="177"/>
        <v/>
      </c>
      <c r="U1120" s="190"/>
      <c r="V1120" s="191"/>
      <c r="W1120" s="188"/>
      <c r="X1120" s="188"/>
      <c r="Y1120" s="174" t="str">
        <f t="shared" si="178"/>
        <v/>
      </c>
      <c r="Z1120" s="174" t="str">
        <f t="shared" si="179"/>
        <v/>
      </c>
      <c r="AA1120" s="137"/>
      <c r="AB1120" s="185">
        <f t="shared" si="170"/>
        <v>3.6096000000000377</v>
      </c>
      <c r="AC1120" s="139">
        <f t="shared" si="167"/>
        <v>0.82348412659828674</v>
      </c>
      <c r="AD1120" s="138">
        <f t="shared" si="171"/>
        <v>6.9358375817452078E-4</v>
      </c>
      <c r="AE1120" s="139" t="str">
        <f t="shared" si="168"/>
        <v/>
      </c>
      <c r="AF1120" s="139" t="str">
        <f t="shared" si="169"/>
        <v/>
      </c>
      <c r="AG1120" s="139"/>
    </row>
    <row r="1121" spans="11:33" ht="20.100000000000001" customHeight="1" x14ac:dyDescent="0.25">
      <c r="K1121" s="160"/>
      <c r="L1121" s="160"/>
      <c r="N1121" s="142">
        <v>563</v>
      </c>
      <c r="O1121" s="134">
        <f t="shared" si="172"/>
        <v>-1.7479999999999998</v>
      </c>
      <c r="P1121" s="189">
        <f t="shared" si="173"/>
        <v>8.657964534858148E-2</v>
      </c>
      <c r="Q1121" s="189">
        <f t="shared" si="174"/>
        <v>4.0232013709354801E-2</v>
      </c>
      <c r="R1121" s="134">
        <f t="shared" si="175"/>
        <v>8.657964534858148E-2</v>
      </c>
      <c r="S1121" s="134" t="str">
        <f t="shared" si="176"/>
        <v/>
      </c>
      <c r="T1121" s="134" t="str">
        <f t="shared" si="177"/>
        <v/>
      </c>
      <c r="U1121" s="190"/>
      <c r="V1121" s="191"/>
      <c r="W1121" s="188"/>
      <c r="X1121" s="188"/>
      <c r="Y1121" s="174" t="str">
        <f t="shared" si="178"/>
        <v/>
      </c>
      <c r="Z1121" s="174" t="str">
        <f t="shared" si="179"/>
        <v/>
      </c>
      <c r="AA1121" s="137"/>
      <c r="AB1121" s="185">
        <f t="shared" si="170"/>
        <v>3.6160000000000379</v>
      </c>
      <c r="AC1121" s="139">
        <f t="shared" si="167"/>
        <v>0.82279054284011222</v>
      </c>
      <c r="AD1121" s="138">
        <f t="shared" si="171"/>
        <v>6.9443376630873299E-4</v>
      </c>
      <c r="AE1121" s="139" t="str">
        <f t="shared" si="168"/>
        <v/>
      </c>
      <c r="AF1121" s="139" t="str">
        <f t="shared" si="169"/>
        <v/>
      </c>
      <c r="AG1121" s="139"/>
    </row>
    <row r="1122" spans="11:33" ht="20.100000000000001" customHeight="1" x14ac:dyDescent="0.25">
      <c r="K1122" s="160"/>
      <c r="L1122" s="160"/>
      <c r="N1122" s="142">
        <v>564</v>
      </c>
      <c r="O1122" s="134">
        <f t="shared" si="172"/>
        <v>-1.7439999999999998</v>
      </c>
      <c r="P1122" s="189">
        <f t="shared" si="173"/>
        <v>8.7186434031371593E-2</v>
      </c>
      <c r="Q1122" s="189">
        <f t="shared" si="174"/>
        <v>4.0579544918886129E-2</v>
      </c>
      <c r="R1122" s="134">
        <f t="shared" si="175"/>
        <v>8.7186434031371593E-2</v>
      </c>
      <c r="S1122" s="134" t="str">
        <f t="shared" si="176"/>
        <v/>
      </c>
      <c r="T1122" s="134" t="str">
        <f t="shared" si="177"/>
        <v/>
      </c>
      <c r="U1122" s="190"/>
      <c r="V1122" s="191"/>
      <c r="W1122" s="188"/>
      <c r="X1122" s="188"/>
      <c r="Y1122" s="174" t="str">
        <f t="shared" si="178"/>
        <v/>
      </c>
      <c r="Z1122" s="174" t="str">
        <f t="shared" si="179"/>
        <v/>
      </c>
      <c r="AA1122" s="137"/>
      <c r="AB1122" s="185">
        <f t="shared" si="170"/>
        <v>3.622400000000038</v>
      </c>
      <c r="AC1122" s="139">
        <f t="shared" si="167"/>
        <v>0.82209610907380348</v>
      </c>
      <c r="AD1122" s="138">
        <f t="shared" si="171"/>
        <v>6.9527938069247064E-4</v>
      </c>
      <c r="AE1122" s="139" t="str">
        <f t="shared" si="168"/>
        <v/>
      </c>
      <c r="AF1122" s="139" t="str">
        <f t="shared" si="169"/>
        <v/>
      </c>
      <c r="AG1122" s="139"/>
    </row>
    <row r="1123" spans="11:33" ht="20.100000000000001" customHeight="1" x14ac:dyDescent="0.25">
      <c r="K1123" s="160"/>
      <c r="L1123" s="160"/>
      <c r="N1123" s="142">
        <v>565</v>
      </c>
      <c r="O1123" s="134">
        <f t="shared" si="172"/>
        <v>-1.7399999999999998</v>
      </c>
      <c r="P1123" s="189">
        <f t="shared" si="173"/>
        <v>8.7796070610905663E-2</v>
      </c>
      <c r="Q1123" s="189">
        <f t="shared" si="174"/>
        <v>4.0929508978807365E-2</v>
      </c>
      <c r="R1123" s="134">
        <f t="shared" si="175"/>
        <v>8.7796070610905663E-2</v>
      </c>
      <c r="S1123" s="134" t="str">
        <f t="shared" si="176"/>
        <v/>
      </c>
      <c r="T1123" s="134" t="str">
        <f t="shared" si="177"/>
        <v/>
      </c>
      <c r="U1123" s="190"/>
      <c r="V1123" s="191"/>
      <c r="W1123" s="188"/>
      <c r="X1123" s="188"/>
      <c r="Y1123" s="174" t="str">
        <f t="shared" si="178"/>
        <v/>
      </c>
      <c r="Z1123" s="174" t="str">
        <f t="shared" si="179"/>
        <v/>
      </c>
      <c r="AA1123" s="137"/>
      <c r="AB1123" s="185">
        <f t="shared" si="170"/>
        <v>3.6288000000000382</v>
      </c>
      <c r="AC1123" s="139">
        <f t="shared" si="167"/>
        <v>0.82140082969311101</v>
      </c>
      <c r="AD1123" s="138">
        <f t="shared" si="171"/>
        <v>6.9612060194224057E-4</v>
      </c>
      <c r="AE1123" s="139" t="str">
        <f t="shared" si="168"/>
        <v/>
      </c>
      <c r="AF1123" s="139" t="str">
        <f t="shared" si="169"/>
        <v/>
      </c>
      <c r="AG1123" s="139"/>
    </row>
    <row r="1124" spans="11:33" ht="20.100000000000001" customHeight="1" x14ac:dyDescent="0.25">
      <c r="K1124" s="160"/>
      <c r="L1124" s="160"/>
      <c r="N1124" s="142">
        <v>566</v>
      </c>
      <c r="O1124" s="134">
        <f t="shared" si="172"/>
        <v>-1.7359999999999998</v>
      </c>
      <c r="P1124" s="189">
        <f t="shared" si="173"/>
        <v>8.8408555424207613E-2</v>
      </c>
      <c r="Q1124" s="189">
        <f t="shared" si="174"/>
        <v>4.1281917281424371E-2</v>
      </c>
      <c r="R1124" s="134">
        <f t="shared" si="175"/>
        <v>8.8408555424207613E-2</v>
      </c>
      <c r="S1124" s="134" t="str">
        <f t="shared" si="176"/>
        <v/>
      </c>
      <c r="T1124" s="134" t="str">
        <f t="shared" si="177"/>
        <v/>
      </c>
      <c r="U1124" s="190"/>
      <c r="V1124" s="191"/>
      <c r="W1124" s="188"/>
      <c r="X1124" s="188"/>
      <c r="Y1124" s="174" t="str">
        <f t="shared" si="178"/>
        <v/>
      </c>
      <c r="Z1124" s="174" t="str">
        <f t="shared" si="179"/>
        <v/>
      </c>
      <c r="AA1124" s="137"/>
      <c r="AB1124" s="185">
        <f t="shared" si="170"/>
        <v>3.6352000000000384</v>
      </c>
      <c r="AC1124" s="139">
        <f t="shared" si="167"/>
        <v>0.82070470909116877</v>
      </c>
      <c r="AD1124" s="138">
        <f t="shared" si="171"/>
        <v>6.9695743074515981E-4</v>
      </c>
      <c r="AE1124" s="139" t="str">
        <f t="shared" si="168"/>
        <v/>
      </c>
      <c r="AF1124" s="139" t="str">
        <f t="shared" si="169"/>
        <v/>
      </c>
      <c r="AG1124" s="139"/>
    </row>
    <row r="1125" spans="11:33" ht="20.100000000000001" customHeight="1" x14ac:dyDescent="0.25">
      <c r="K1125" s="160"/>
      <c r="L1125" s="160"/>
      <c r="N1125" s="142">
        <v>567</v>
      </c>
      <c r="O1125" s="134">
        <f t="shared" si="172"/>
        <v>-1.7319999999999998</v>
      </c>
      <c r="P1125" s="189">
        <f t="shared" si="173"/>
        <v>8.9023888673464391E-2</v>
      </c>
      <c r="Q1125" s="189">
        <f t="shared" si="174"/>
        <v>4.1636781220121676E-2</v>
      </c>
      <c r="R1125" s="134">
        <f t="shared" si="175"/>
        <v>8.9023888673464391E-2</v>
      </c>
      <c r="S1125" s="134" t="str">
        <f t="shared" si="176"/>
        <v/>
      </c>
      <c r="T1125" s="134" t="str">
        <f t="shared" si="177"/>
        <v/>
      </c>
      <c r="U1125" s="190"/>
      <c r="V1125" s="191"/>
      <c r="W1125" s="188"/>
      <c r="X1125" s="188"/>
      <c r="Y1125" s="174" t="str">
        <f t="shared" si="178"/>
        <v/>
      </c>
      <c r="Z1125" s="174" t="str">
        <f t="shared" si="179"/>
        <v/>
      </c>
      <c r="AA1125" s="137"/>
      <c r="AB1125" s="185">
        <f t="shared" si="170"/>
        <v>3.6416000000000386</v>
      </c>
      <c r="AC1125" s="139">
        <f t="shared" si="167"/>
        <v>0.82000775166042361</v>
      </c>
      <c r="AD1125" s="138">
        <f t="shared" si="171"/>
        <v>6.9778986786150909E-4</v>
      </c>
      <c r="AE1125" s="139" t="str">
        <f t="shared" si="168"/>
        <v/>
      </c>
      <c r="AF1125" s="139" t="str">
        <f t="shared" si="169"/>
        <v/>
      </c>
      <c r="AG1125" s="139"/>
    </row>
    <row r="1126" spans="11:33" ht="20.100000000000001" customHeight="1" x14ac:dyDescent="0.25">
      <c r="K1126" s="160"/>
      <c r="L1126" s="160"/>
      <c r="N1126" s="142">
        <v>568</v>
      </c>
      <c r="O1126" s="134">
        <f t="shared" si="172"/>
        <v>-1.7279999999999998</v>
      </c>
      <c r="P1126" s="189">
        <f t="shared" si="173"/>
        <v>8.9642070425072398E-2</v>
      </c>
      <c r="Q1126" s="189">
        <f t="shared" si="174"/>
        <v>4.1994112188821313E-2</v>
      </c>
      <c r="R1126" s="134">
        <f t="shared" si="175"/>
        <v>8.9642070425072398E-2</v>
      </c>
      <c r="S1126" s="134" t="str">
        <f t="shared" si="176"/>
        <v/>
      </c>
      <c r="T1126" s="134" t="str">
        <f t="shared" si="177"/>
        <v/>
      </c>
      <c r="U1126" s="190"/>
      <c r="V1126" s="191"/>
      <c r="W1126" s="188"/>
      <c r="X1126" s="188"/>
      <c r="Y1126" s="174" t="str">
        <f t="shared" si="178"/>
        <v/>
      </c>
      <c r="Z1126" s="174" t="str">
        <f t="shared" si="179"/>
        <v/>
      </c>
      <c r="AA1126" s="137"/>
      <c r="AB1126" s="185">
        <f t="shared" si="170"/>
        <v>3.6480000000000388</v>
      </c>
      <c r="AC1126" s="139">
        <f t="shared" si="167"/>
        <v>0.8193099617925621</v>
      </c>
      <c r="AD1126" s="138">
        <f t="shared" si="171"/>
        <v>6.9861791412073604E-4</v>
      </c>
      <c r="AE1126" s="139" t="str">
        <f t="shared" si="168"/>
        <v/>
      </c>
      <c r="AF1126" s="139" t="str">
        <f t="shared" si="169"/>
        <v/>
      </c>
      <c r="AG1126" s="139"/>
    </row>
    <row r="1127" spans="11:33" ht="20.100000000000001" customHeight="1" x14ac:dyDescent="0.25">
      <c r="K1127" s="160"/>
      <c r="L1127" s="160"/>
      <c r="N1127" s="142">
        <v>569</v>
      </c>
      <c r="O1127" s="134">
        <f t="shared" si="172"/>
        <v>-1.7239999999999998</v>
      </c>
      <c r="P1127" s="189">
        <f t="shared" si="173"/>
        <v>9.0263100608688085E-2</v>
      </c>
      <c r="Q1127" s="189">
        <f t="shared" si="174"/>
        <v>4.2353921581437699E-2</v>
      </c>
      <c r="R1127" s="134">
        <f t="shared" si="175"/>
        <v>9.0263100608688085E-2</v>
      </c>
      <c r="S1127" s="134" t="str">
        <f t="shared" si="176"/>
        <v/>
      </c>
      <c r="T1127" s="134" t="str">
        <f t="shared" si="177"/>
        <v/>
      </c>
      <c r="U1127" s="190"/>
      <c r="V1127" s="191"/>
      <c r="W1127" s="188"/>
      <c r="X1127" s="188"/>
      <c r="Y1127" s="174" t="str">
        <f t="shared" si="178"/>
        <v/>
      </c>
      <c r="Z1127" s="174" t="str">
        <f t="shared" si="179"/>
        <v/>
      </c>
      <c r="AA1127" s="137"/>
      <c r="AB1127" s="185">
        <f t="shared" si="170"/>
        <v>3.654400000000039</v>
      </c>
      <c r="AC1127" s="139">
        <f t="shared" si="167"/>
        <v>0.81861134387844137</v>
      </c>
      <c r="AD1127" s="138">
        <f t="shared" si="171"/>
        <v>6.9944157042367561E-4</v>
      </c>
      <c r="AE1127" s="139" t="str">
        <f t="shared" si="168"/>
        <v/>
      </c>
      <c r="AF1127" s="139" t="str">
        <f t="shared" si="169"/>
        <v/>
      </c>
      <c r="AG1127" s="139"/>
    </row>
    <row r="1128" spans="11:33" ht="20.100000000000001" customHeight="1" x14ac:dyDescent="0.25">
      <c r="K1128" s="160"/>
      <c r="L1128" s="160"/>
      <c r="N1128" s="142">
        <v>570</v>
      </c>
      <c r="O1128" s="134">
        <f t="shared" si="172"/>
        <v>-1.7199999999999998</v>
      </c>
      <c r="P1128" s="189">
        <f t="shared" si="173"/>
        <v>9.0886979016282898E-2</v>
      </c>
      <c r="Q1128" s="189">
        <f t="shared" si="174"/>
        <v>4.2716220791328946E-2</v>
      </c>
      <c r="R1128" s="134">
        <f t="shared" si="175"/>
        <v>9.0886979016282898E-2</v>
      </c>
      <c r="S1128" s="134" t="str">
        <f t="shared" si="176"/>
        <v/>
      </c>
      <c r="T1128" s="134" t="str">
        <f t="shared" si="177"/>
        <v/>
      </c>
      <c r="U1128" s="190"/>
      <c r="V1128" s="191"/>
      <c r="W1128" s="188"/>
      <c r="X1128" s="188"/>
      <c r="Y1128" s="174" t="str">
        <f t="shared" si="178"/>
        <v/>
      </c>
      <c r="Z1128" s="174" t="str">
        <f t="shared" si="179"/>
        <v/>
      </c>
      <c r="AA1128" s="137"/>
      <c r="AB1128" s="185">
        <f t="shared" si="170"/>
        <v>3.6608000000000391</v>
      </c>
      <c r="AC1128" s="139">
        <f t="shared" si="167"/>
        <v>0.81791190230801769</v>
      </c>
      <c r="AD1128" s="138">
        <f t="shared" si="171"/>
        <v>7.0026083774099579E-4</v>
      </c>
      <c r="AE1128" s="139" t="str">
        <f t="shared" si="168"/>
        <v/>
      </c>
      <c r="AF1128" s="139" t="str">
        <f t="shared" si="169"/>
        <v/>
      </c>
      <c r="AG1128" s="139"/>
    </row>
    <row r="1129" spans="11:33" ht="20.100000000000001" customHeight="1" x14ac:dyDescent="0.25">
      <c r="K1129" s="160"/>
      <c r="L1129" s="160"/>
      <c r="N1129" s="142">
        <v>571</v>
      </c>
      <c r="O1129" s="134">
        <f t="shared" si="172"/>
        <v>-1.7159999999999997</v>
      </c>
      <c r="P1129" s="189">
        <f t="shared" si="173"/>
        <v>9.1513705301202827E-2</v>
      </c>
      <c r="Q1129" s="189">
        <f t="shared" si="174"/>
        <v>4.3081021210743968E-2</v>
      </c>
      <c r="R1129" s="134">
        <f t="shared" si="175"/>
        <v>9.1513705301202827E-2</v>
      </c>
      <c r="S1129" s="134" t="str">
        <f t="shared" si="176"/>
        <v/>
      </c>
      <c r="T1129" s="134" t="str">
        <f t="shared" si="177"/>
        <v/>
      </c>
      <c r="U1129" s="190"/>
      <c r="V1129" s="191"/>
      <c r="W1129" s="188"/>
      <c r="X1129" s="188"/>
      <c r="Y1129" s="174" t="str">
        <f t="shared" si="178"/>
        <v/>
      </c>
      <c r="Z1129" s="174" t="str">
        <f t="shared" si="179"/>
        <v/>
      </c>
      <c r="AA1129" s="137"/>
      <c r="AB1129" s="185">
        <f t="shared" si="170"/>
        <v>3.6672000000000393</v>
      </c>
      <c r="AC1129" s="139">
        <f t="shared" si="167"/>
        <v>0.8172116414702767</v>
      </c>
      <c r="AD1129" s="138">
        <f t="shared" si="171"/>
        <v>7.0107571711341965E-4</v>
      </c>
      <c r="AE1129" s="139" t="str">
        <f t="shared" si="168"/>
        <v/>
      </c>
      <c r="AF1129" s="139" t="str">
        <f t="shared" si="169"/>
        <v/>
      </c>
      <c r="AG1129" s="139"/>
    </row>
    <row r="1130" spans="11:33" ht="20.100000000000001" customHeight="1" x14ac:dyDescent="0.25">
      <c r="K1130" s="160"/>
      <c r="L1130" s="160"/>
      <c r="N1130" s="142">
        <v>572</v>
      </c>
      <c r="O1130" s="134">
        <f t="shared" si="172"/>
        <v>-1.7119999999999997</v>
      </c>
      <c r="P1130" s="189">
        <f t="shared" si="173"/>
        <v>9.2143278977232526E-2</v>
      </c>
      <c r="Q1130" s="189">
        <f t="shared" si="174"/>
        <v>4.344833423026629E-2</v>
      </c>
      <c r="R1130" s="134">
        <f t="shared" si="175"/>
        <v>9.2143278977232526E-2</v>
      </c>
      <c r="S1130" s="134" t="str">
        <f t="shared" si="176"/>
        <v/>
      </c>
      <c r="T1130" s="134" t="str">
        <f t="shared" si="177"/>
        <v/>
      </c>
      <c r="U1130" s="190"/>
      <c r="V1130" s="191"/>
      <c r="W1130" s="188"/>
      <c r="X1130" s="188"/>
      <c r="Y1130" s="174" t="str">
        <f t="shared" si="178"/>
        <v/>
      </c>
      <c r="Z1130" s="174" t="str">
        <f t="shared" si="179"/>
        <v/>
      </c>
      <c r="AA1130" s="137"/>
      <c r="AB1130" s="185">
        <f t="shared" si="170"/>
        <v>3.6736000000000395</v>
      </c>
      <c r="AC1130" s="139">
        <f t="shared" si="167"/>
        <v>0.81651056575316328</v>
      </c>
      <c r="AD1130" s="138">
        <f t="shared" si="171"/>
        <v>7.0188620965039306E-4</v>
      </c>
      <c r="AE1130" s="139" t="str">
        <f t="shared" si="168"/>
        <v/>
      </c>
      <c r="AF1130" s="139" t="str">
        <f t="shared" si="169"/>
        <v/>
      </c>
      <c r="AG1130" s="139"/>
    </row>
    <row r="1131" spans="11:33" ht="20.100000000000001" customHeight="1" x14ac:dyDescent="0.25">
      <c r="K1131" s="160"/>
      <c r="L1131" s="160"/>
      <c r="N1131" s="142">
        <v>573</v>
      </c>
      <c r="O1131" s="134">
        <f t="shared" si="172"/>
        <v>-1.7079999999999997</v>
      </c>
      <c r="P1131" s="189">
        <f t="shared" si="173"/>
        <v>9.2775699417664198E-2</v>
      </c>
      <c r="Q1131" s="189">
        <f t="shared" si="174"/>
        <v>4.3818171238253989E-2</v>
      </c>
      <c r="R1131" s="134">
        <f t="shared" si="175"/>
        <v>9.2775699417664198E-2</v>
      </c>
      <c r="S1131" s="134" t="str">
        <f t="shared" si="176"/>
        <v/>
      </c>
      <c r="T1131" s="134" t="str">
        <f t="shared" si="177"/>
        <v/>
      </c>
      <c r="U1131" s="190"/>
      <c r="V1131" s="191"/>
      <c r="W1131" s="188"/>
      <c r="X1131" s="188"/>
      <c r="Y1131" s="174" t="str">
        <f t="shared" si="178"/>
        <v/>
      </c>
      <c r="Z1131" s="174" t="str">
        <f t="shared" si="179"/>
        <v/>
      </c>
      <c r="AA1131" s="137"/>
      <c r="AB1131" s="185">
        <f t="shared" si="170"/>
        <v>3.6800000000000397</v>
      </c>
      <c r="AC1131" s="139">
        <f t="shared" si="167"/>
        <v>0.81580867954351288</v>
      </c>
      <c r="AD1131" s="138">
        <f t="shared" si="171"/>
        <v>7.0269231652964059E-4</v>
      </c>
      <c r="AE1131" s="139" t="str">
        <f t="shared" si="168"/>
        <v/>
      </c>
      <c r="AF1131" s="139" t="str">
        <f t="shared" si="169"/>
        <v/>
      </c>
      <c r="AG1131" s="139"/>
    </row>
    <row r="1132" spans="11:33" ht="20.100000000000001" customHeight="1" x14ac:dyDescent="0.25">
      <c r="K1132" s="160"/>
      <c r="L1132" s="160"/>
      <c r="N1132" s="142">
        <v>574</v>
      </c>
      <c r="O1132" s="134">
        <f t="shared" si="172"/>
        <v>-1.7039999999999997</v>
      </c>
      <c r="P1132" s="189">
        <f t="shared" si="173"/>
        <v>9.3410965854371211E-2</v>
      </c>
      <c r="Q1132" s="189">
        <f t="shared" si="174"/>
        <v>4.4190543620275628E-2</v>
      </c>
      <c r="R1132" s="134">
        <f t="shared" si="175"/>
        <v>9.3410965854371211E-2</v>
      </c>
      <c r="S1132" s="134" t="str">
        <f t="shared" si="176"/>
        <v/>
      </c>
      <c r="T1132" s="134" t="str">
        <f t="shared" si="177"/>
        <v/>
      </c>
      <c r="U1132" s="190"/>
      <c r="V1132" s="191"/>
      <c r="W1132" s="188"/>
      <c r="X1132" s="188"/>
      <c r="Y1132" s="174" t="str">
        <f t="shared" si="178"/>
        <v/>
      </c>
      <c r="Z1132" s="174" t="str">
        <f t="shared" si="179"/>
        <v/>
      </c>
      <c r="AA1132" s="137"/>
      <c r="AB1132" s="185">
        <f t="shared" si="170"/>
        <v>3.6864000000000399</v>
      </c>
      <c r="AC1132" s="139">
        <f t="shared" ref="AC1132:AC1195" si="180">_xlfn.CHISQ.DIST.RT(AB1132,$AB$553)</f>
        <v>0.81510598722698324</v>
      </c>
      <c r="AD1132" s="138">
        <f t="shared" si="171"/>
        <v>7.034940389988309E-4</v>
      </c>
      <c r="AE1132" s="139" t="str">
        <f t="shared" ref="AE1132:AE1195" si="181">IF(AC1132&lt;($AA$556),AD1132,"")</f>
        <v/>
      </c>
      <c r="AF1132" s="139" t="str">
        <f t="shared" ref="AF1132:AF1195" si="182">IF(AC1132&lt;$AA$563,AD1132,"")</f>
        <v/>
      </c>
      <c r="AG1132" s="139"/>
    </row>
    <row r="1133" spans="11:33" ht="20.100000000000001" customHeight="1" x14ac:dyDescent="0.25">
      <c r="K1133" s="160"/>
      <c r="L1133" s="160"/>
      <c r="N1133" s="142">
        <v>575</v>
      </c>
      <c r="O1133" s="134">
        <f t="shared" si="172"/>
        <v>-1.6999999999999997</v>
      </c>
      <c r="P1133" s="189">
        <f t="shared" si="173"/>
        <v>9.4049077376886975E-2</v>
      </c>
      <c r="Q1133" s="189">
        <f t="shared" si="174"/>
        <v>4.4565462758543076E-2</v>
      </c>
      <c r="R1133" s="134">
        <f t="shared" si="175"/>
        <v>9.4049077376886975E-2</v>
      </c>
      <c r="S1133" s="134" t="str">
        <f t="shared" si="176"/>
        <v/>
      </c>
      <c r="T1133" s="134" t="str">
        <f t="shared" si="177"/>
        <v/>
      </c>
      <c r="U1133" s="190"/>
      <c r="V1133" s="191"/>
      <c r="W1133" s="188"/>
      <c r="X1133" s="188"/>
      <c r="Y1133" s="174" t="str">
        <f t="shared" si="178"/>
        <v/>
      </c>
      <c r="Z1133" s="174" t="str">
        <f t="shared" si="179"/>
        <v/>
      </c>
      <c r="AA1133" s="137"/>
      <c r="AB1133" s="185">
        <f t="shared" ref="AB1133:AB1196" si="183">AB1132+$AF$553</f>
        <v>3.6928000000000401</v>
      </c>
      <c r="AC1133" s="139">
        <f t="shared" si="180"/>
        <v>0.81440249318798441</v>
      </c>
      <c r="AD1133" s="138">
        <f t="shared" ref="AD1133:AD1196" si="184">AC1133-AC1134</f>
        <v>7.0429137837180189E-4</v>
      </c>
      <c r="AE1133" s="139" t="str">
        <f t="shared" si="181"/>
        <v/>
      </c>
      <c r="AF1133" s="139" t="str">
        <f t="shared" si="182"/>
        <v/>
      </c>
      <c r="AG1133" s="139"/>
    </row>
    <row r="1134" spans="11:33" ht="20.100000000000001" customHeight="1" x14ac:dyDescent="0.25">
      <c r="K1134" s="160"/>
      <c r="L1134" s="160"/>
      <c r="N1134" s="142">
        <v>576</v>
      </c>
      <c r="O1134" s="134">
        <f t="shared" ref="O1134:O1197" si="185">O$552+(N1134*O$555)</f>
        <v>-1.6959999999999997</v>
      </c>
      <c r="P1134" s="189">
        <f t="shared" ref="P1134:P1197" si="186">_xlfn.NORM.DIST(O1134,O$549,O$550,0)</f>
        <v>9.4690032931488616E-2</v>
      </c>
      <c r="Q1134" s="189">
        <f t="shared" ref="Q1134:Q1197" si="187">_xlfn.NORM.DIST(O1134,O$549,O$550,1)</f>
        <v>4.4942940031339911E-2</v>
      </c>
      <c r="R1134" s="134">
        <f t="shared" ref="R1134:R1197" si="188">IF(OR(Q1134&lt;$S$554,Q1134&gt;$S$555),P1134,"")</f>
        <v>9.4690032931488616E-2</v>
      </c>
      <c r="S1134" s="134" t="str">
        <f t="shared" ref="S1134:S1197" si="189">IF(AND(Q1134&gt;$S$554,Q1134&lt;$S$555),P1134,"")</f>
        <v/>
      </c>
      <c r="T1134" s="134" t="str">
        <f t="shared" ref="T1134:T1197" si="190">IF(P1134=MAX(P$558:P$2558),P1134,"")</f>
        <v/>
      </c>
      <c r="U1134" s="190"/>
      <c r="V1134" s="191"/>
      <c r="W1134" s="188"/>
      <c r="X1134" s="188"/>
      <c r="Y1134" s="174" t="str">
        <f t="shared" si="178"/>
        <v/>
      </c>
      <c r="Z1134" s="174" t="str">
        <f t="shared" si="179"/>
        <v/>
      </c>
      <c r="AA1134" s="137"/>
      <c r="AB1134" s="185">
        <f t="shared" si="183"/>
        <v>3.6992000000000402</v>
      </c>
      <c r="AC1134" s="139">
        <f t="shared" si="180"/>
        <v>0.81369820180961261</v>
      </c>
      <c r="AD1134" s="138">
        <f t="shared" si="184"/>
        <v>7.0508433603100329E-4</v>
      </c>
      <c r="AE1134" s="139" t="str">
        <f t="shared" si="181"/>
        <v/>
      </c>
      <c r="AF1134" s="139" t="str">
        <f t="shared" si="182"/>
        <v/>
      </c>
      <c r="AG1134" s="139"/>
    </row>
    <row r="1135" spans="11:33" ht="20.100000000000001" customHeight="1" x14ac:dyDescent="0.25">
      <c r="K1135" s="160"/>
      <c r="L1135" s="160"/>
      <c r="N1135" s="142">
        <v>577</v>
      </c>
      <c r="O1135" s="134">
        <f t="shared" si="185"/>
        <v>-1.6920000000000002</v>
      </c>
      <c r="P1135" s="189">
        <f t="shared" si="186"/>
        <v>9.5333831320286069E-2</v>
      </c>
      <c r="Q1135" s="189">
        <f t="shared" si="187"/>
        <v>4.532298681244696E-2</v>
      </c>
      <c r="R1135" s="134">
        <f t="shared" si="188"/>
        <v>9.5333831320286069E-2</v>
      </c>
      <c r="S1135" s="134" t="str">
        <f t="shared" si="189"/>
        <v/>
      </c>
      <c r="T1135" s="134" t="str">
        <f t="shared" si="190"/>
        <v/>
      </c>
      <c r="U1135" s="190"/>
      <c r="V1135" s="191"/>
      <c r="W1135" s="188"/>
      <c r="X1135" s="188"/>
      <c r="Y1135" s="174" t="str">
        <f t="shared" si="178"/>
        <v/>
      </c>
      <c r="Z1135" s="174" t="str">
        <f t="shared" si="179"/>
        <v/>
      </c>
      <c r="AA1135" s="137"/>
      <c r="AB1135" s="185">
        <f t="shared" si="183"/>
        <v>3.7056000000000404</v>
      </c>
      <c r="AC1135" s="139">
        <f t="shared" si="180"/>
        <v>0.81299311747358161</v>
      </c>
      <c r="AD1135" s="138">
        <f t="shared" si="184"/>
        <v>7.0587291342572023E-4</v>
      </c>
      <c r="AE1135" s="139" t="str">
        <f t="shared" si="181"/>
        <v/>
      </c>
      <c r="AF1135" s="139" t="str">
        <f t="shared" si="182"/>
        <v/>
      </c>
      <c r="AG1135" s="139"/>
    </row>
    <row r="1136" spans="11:33" ht="20.100000000000001" customHeight="1" x14ac:dyDescent="0.25">
      <c r="K1136" s="160"/>
      <c r="L1136" s="160"/>
      <c r="N1136" s="142">
        <v>578</v>
      </c>
      <c r="O1136" s="134">
        <f t="shared" si="185"/>
        <v>-1.6880000000000002</v>
      </c>
      <c r="P1136" s="189">
        <f t="shared" si="186"/>
        <v>9.5980471200316692E-2</v>
      </c>
      <c r="Q1136" s="189">
        <f t="shared" si="187"/>
        <v>4.5705614470563628E-2</v>
      </c>
      <c r="R1136" s="134">
        <f t="shared" si="188"/>
        <v>9.5980471200316692E-2</v>
      </c>
      <c r="S1136" s="134" t="str">
        <f t="shared" si="189"/>
        <v/>
      </c>
      <c r="T1136" s="134" t="str">
        <f t="shared" si="190"/>
        <v/>
      </c>
      <c r="U1136" s="190"/>
      <c r="V1136" s="191"/>
      <c r="W1136" s="188"/>
      <c r="X1136" s="188"/>
      <c r="Y1136" s="174" t="str">
        <f t="shared" si="178"/>
        <v/>
      </c>
      <c r="Z1136" s="174" t="str">
        <f t="shared" si="179"/>
        <v/>
      </c>
      <c r="AA1136" s="137"/>
      <c r="AB1136" s="185">
        <f t="shared" si="183"/>
        <v>3.7120000000000406</v>
      </c>
      <c r="AC1136" s="139">
        <f t="shared" si="180"/>
        <v>0.81228724456015589</v>
      </c>
      <c r="AD1136" s="138">
        <f t="shared" si="184"/>
        <v>7.0665711207140713E-4</v>
      </c>
      <c r="AE1136" s="139" t="str">
        <f t="shared" si="181"/>
        <v/>
      </c>
      <c r="AF1136" s="139" t="str">
        <f t="shared" si="182"/>
        <v/>
      </c>
      <c r="AG1136" s="139"/>
    </row>
    <row r="1137" spans="11:33" ht="20.100000000000001" customHeight="1" x14ac:dyDescent="0.25">
      <c r="K1137" s="160"/>
      <c r="L1137" s="160"/>
      <c r="N1137" s="142">
        <v>579</v>
      </c>
      <c r="O1137" s="134">
        <f t="shared" si="185"/>
        <v>-1.6840000000000002</v>
      </c>
      <c r="P1137" s="189">
        <f t="shared" si="186"/>
        <v>9.6629951082644813E-2</v>
      </c>
      <c r="Q1137" s="189">
        <f t="shared" si="187"/>
        <v>4.6090834368725755E-2</v>
      </c>
      <c r="R1137" s="134">
        <f t="shared" si="188"/>
        <v>9.6629951082644813E-2</v>
      </c>
      <c r="S1137" s="134" t="str">
        <f t="shared" si="189"/>
        <v/>
      </c>
      <c r="T1137" s="134" t="str">
        <f t="shared" si="190"/>
        <v/>
      </c>
      <c r="U1137" s="190"/>
      <c r="V1137" s="191"/>
      <c r="W1137" s="188"/>
      <c r="X1137" s="188"/>
      <c r="Y1137" s="174" t="str">
        <f t="shared" si="178"/>
        <v/>
      </c>
      <c r="Z1137" s="174" t="str">
        <f t="shared" si="179"/>
        <v/>
      </c>
      <c r="AA1137" s="137"/>
      <c r="AB1137" s="185">
        <f t="shared" si="183"/>
        <v>3.7184000000000408</v>
      </c>
      <c r="AC1137" s="139">
        <f t="shared" si="180"/>
        <v>0.81158058744808448</v>
      </c>
      <c r="AD1137" s="138">
        <f t="shared" si="184"/>
        <v>7.0743693355057591E-4</v>
      </c>
      <c r="AE1137" s="139" t="str">
        <f t="shared" si="181"/>
        <v/>
      </c>
      <c r="AF1137" s="139" t="str">
        <f t="shared" si="182"/>
        <v/>
      </c>
      <c r="AG1137" s="139"/>
    </row>
    <row r="1138" spans="11:33" ht="20.100000000000001" customHeight="1" x14ac:dyDescent="0.25">
      <c r="K1138" s="160"/>
      <c r="L1138" s="160"/>
      <c r="N1138" s="142">
        <v>580</v>
      </c>
      <c r="O1138" s="134">
        <f t="shared" si="185"/>
        <v>-1.6800000000000002</v>
      </c>
      <c r="P1138" s="189">
        <f t="shared" si="186"/>
        <v>9.7282269331467469E-2</v>
      </c>
      <c r="Q1138" s="189">
        <f t="shared" si="187"/>
        <v>4.6478657863720019E-2</v>
      </c>
      <c r="R1138" s="134">
        <f t="shared" si="188"/>
        <v>9.7282269331467469E-2</v>
      </c>
      <c r="S1138" s="134" t="str">
        <f t="shared" si="189"/>
        <v/>
      </c>
      <c r="T1138" s="134" t="str">
        <f t="shared" si="190"/>
        <v/>
      </c>
      <c r="U1138" s="190"/>
      <c r="V1138" s="191"/>
      <c r="W1138" s="188"/>
      <c r="X1138" s="188"/>
      <c r="Y1138" s="174" t="str">
        <f t="shared" si="178"/>
        <v/>
      </c>
      <c r="Z1138" s="174" t="str">
        <f t="shared" si="179"/>
        <v/>
      </c>
      <c r="AA1138" s="137"/>
      <c r="AB1138" s="185">
        <f t="shared" si="183"/>
        <v>3.724800000000041</v>
      </c>
      <c r="AC1138" s="139">
        <f t="shared" si="180"/>
        <v>0.8108731505145339</v>
      </c>
      <c r="AD1138" s="138">
        <f t="shared" si="184"/>
        <v>7.0821237951124161E-4</v>
      </c>
      <c r="AE1138" s="139" t="str">
        <f t="shared" si="181"/>
        <v/>
      </c>
      <c r="AF1138" s="139" t="str">
        <f t="shared" si="182"/>
        <v/>
      </c>
      <c r="AG1138" s="139"/>
    </row>
    <row r="1139" spans="11:33" ht="20.100000000000001" customHeight="1" x14ac:dyDescent="0.25">
      <c r="K1139" s="160"/>
      <c r="L1139" s="160"/>
      <c r="N1139" s="142">
        <v>581</v>
      </c>
      <c r="O1139" s="134">
        <f t="shared" si="185"/>
        <v>-1.6760000000000002</v>
      </c>
      <c r="P1139" s="189">
        <f t="shared" si="186"/>
        <v>9.7937424163225553E-2</v>
      </c>
      <c r="Q1139" s="189">
        <f t="shared" si="187"/>
        <v>4.6869096305494684E-2</v>
      </c>
      <c r="R1139" s="134">
        <f t="shared" si="188"/>
        <v>9.7937424163225553E-2</v>
      </c>
      <c r="S1139" s="134" t="str">
        <f t="shared" si="189"/>
        <v/>
      </c>
      <c r="T1139" s="134" t="str">
        <f t="shared" si="190"/>
        <v/>
      </c>
      <c r="U1139" s="190"/>
      <c r="V1139" s="191"/>
      <c r="W1139" s="188"/>
      <c r="X1139" s="188"/>
      <c r="Y1139" s="174" t="str">
        <f t="shared" si="178"/>
        <v/>
      </c>
      <c r="Z1139" s="174" t="str">
        <f t="shared" si="179"/>
        <v/>
      </c>
      <c r="AA1139" s="137"/>
      <c r="AB1139" s="185">
        <f t="shared" si="183"/>
        <v>3.7312000000000412</v>
      </c>
      <c r="AC1139" s="139">
        <f t="shared" si="180"/>
        <v>0.81016493813502266</v>
      </c>
      <c r="AD1139" s="138">
        <f t="shared" si="184"/>
        <v>7.0898345166614529E-4</v>
      </c>
      <c r="AE1139" s="139" t="str">
        <f t="shared" si="181"/>
        <v/>
      </c>
      <c r="AF1139" s="139" t="str">
        <f t="shared" si="182"/>
        <v/>
      </c>
      <c r="AG1139" s="139"/>
    </row>
    <row r="1140" spans="11:33" ht="20.100000000000001" customHeight="1" x14ac:dyDescent="0.25">
      <c r="K1140" s="160"/>
      <c r="L1140" s="160"/>
      <c r="N1140" s="142">
        <v>582</v>
      </c>
      <c r="O1140" s="134">
        <f t="shared" si="185"/>
        <v>-1.6720000000000002</v>
      </c>
      <c r="P1140" s="189">
        <f t="shared" si="186"/>
        <v>9.85954136457209E-2</v>
      </c>
      <c r="Q1140" s="189">
        <f t="shared" si="187"/>
        <v>4.7262161036566781E-2</v>
      </c>
      <c r="R1140" s="134">
        <f t="shared" si="188"/>
        <v>9.85954136457209E-2</v>
      </c>
      <c r="S1140" s="134" t="str">
        <f t="shared" si="189"/>
        <v/>
      </c>
      <c r="T1140" s="134" t="str">
        <f t="shared" si="190"/>
        <v/>
      </c>
      <c r="U1140" s="190"/>
      <c r="V1140" s="191"/>
      <c r="W1140" s="188"/>
      <c r="X1140" s="188"/>
      <c r="Y1140" s="174" t="str">
        <f t="shared" si="178"/>
        <v/>
      </c>
      <c r="Z1140" s="174" t="str">
        <f t="shared" si="179"/>
        <v/>
      </c>
      <c r="AA1140" s="137"/>
      <c r="AB1140" s="185">
        <f t="shared" si="183"/>
        <v>3.7376000000000413</v>
      </c>
      <c r="AC1140" s="139">
        <f t="shared" si="180"/>
        <v>0.80945595468335652</v>
      </c>
      <c r="AD1140" s="138">
        <f t="shared" si="184"/>
        <v>7.0975015179419731E-4</v>
      </c>
      <c r="AE1140" s="139" t="str">
        <f t="shared" si="181"/>
        <v/>
      </c>
      <c r="AF1140" s="139" t="str">
        <f t="shared" si="182"/>
        <v/>
      </c>
      <c r="AG1140" s="139"/>
    </row>
    <row r="1141" spans="11:33" ht="20.100000000000001" customHeight="1" x14ac:dyDescent="0.25">
      <c r="K1141" s="160"/>
      <c r="L1141" s="160"/>
      <c r="N1141" s="142">
        <v>583</v>
      </c>
      <c r="O1141" s="134">
        <f t="shared" si="185"/>
        <v>-1.6680000000000001</v>
      </c>
      <c r="P1141" s="189">
        <f t="shared" si="186"/>
        <v>9.9256235697239362E-2</v>
      </c>
      <c r="Q1141" s="189">
        <f t="shared" si="187"/>
        <v>4.7657863391425838E-2</v>
      </c>
      <c r="R1141" s="134">
        <f t="shared" si="188"/>
        <v>9.9256235697239362E-2</v>
      </c>
      <c r="S1141" s="134" t="str">
        <f t="shared" si="189"/>
        <v/>
      </c>
      <c r="T1141" s="134" t="str">
        <f t="shared" si="190"/>
        <v/>
      </c>
      <c r="U1141" s="190"/>
      <c r="V1141" s="191"/>
      <c r="W1141" s="188"/>
      <c r="X1141" s="188"/>
      <c r="Y1141" s="174" t="str">
        <f t="shared" si="178"/>
        <v/>
      </c>
      <c r="Z1141" s="174" t="str">
        <f t="shared" si="179"/>
        <v/>
      </c>
      <c r="AA1141" s="137"/>
      <c r="AB1141" s="185">
        <f t="shared" si="183"/>
        <v>3.7440000000000415</v>
      </c>
      <c r="AC1141" s="139">
        <f t="shared" si="180"/>
        <v>0.80874620453156232</v>
      </c>
      <c r="AD1141" s="138">
        <f t="shared" si="184"/>
        <v>7.1051248173825687E-4</v>
      </c>
      <c r="AE1141" s="139" t="str">
        <f t="shared" si="181"/>
        <v/>
      </c>
      <c r="AF1141" s="139" t="str">
        <f t="shared" si="182"/>
        <v/>
      </c>
      <c r="AG1141" s="139"/>
    </row>
    <row r="1142" spans="11:33" ht="20.100000000000001" customHeight="1" x14ac:dyDescent="0.25">
      <c r="K1142" s="160"/>
      <c r="L1142" s="160"/>
      <c r="N1142" s="142">
        <v>584</v>
      </c>
      <c r="O1142" s="134">
        <f t="shared" si="185"/>
        <v>-1.6640000000000001</v>
      </c>
      <c r="P1142" s="189">
        <f t="shared" si="186"/>
        <v>9.9919888085680031E-2</v>
      </c>
      <c r="Q1142" s="189">
        <f t="shared" si="187"/>
        <v>4.8056214695933984E-2</v>
      </c>
      <c r="R1142" s="134">
        <f t="shared" si="188"/>
        <v>9.9919888085680031E-2</v>
      </c>
      <c r="S1142" s="134" t="str">
        <f t="shared" si="189"/>
        <v/>
      </c>
      <c r="T1142" s="134" t="str">
        <f t="shared" si="190"/>
        <v/>
      </c>
      <c r="U1142" s="190"/>
      <c r="V1142" s="191"/>
      <c r="W1142" s="188"/>
      <c r="X1142" s="188"/>
      <c r="Y1142" s="174" t="str">
        <f t="shared" si="178"/>
        <v/>
      </c>
      <c r="Z1142" s="174" t="str">
        <f t="shared" si="179"/>
        <v/>
      </c>
      <c r="AA1142" s="137"/>
      <c r="AB1142" s="185">
        <f t="shared" si="183"/>
        <v>3.7504000000000417</v>
      </c>
      <c r="AC1142" s="139">
        <f t="shared" si="180"/>
        <v>0.80803569204982406</v>
      </c>
      <c r="AD1142" s="138">
        <f t="shared" si="184"/>
        <v>7.1127044340513201E-4</v>
      </c>
      <c r="AE1142" s="139" t="str">
        <f t="shared" si="181"/>
        <v/>
      </c>
      <c r="AF1142" s="139" t="str">
        <f t="shared" si="182"/>
        <v/>
      </c>
      <c r="AG1142" s="139"/>
    </row>
    <row r="1143" spans="11:33" ht="20.100000000000001" customHeight="1" x14ac:dyDescent="0.25">
      <c r="K1143" s="160"/>
      <c r="L1143" s="160"/>
      <c r="N1143" s="142">
        <v>585</v>
      </c>
      <c r="O1143" s="134">
        <f t="shared" si="185"/>
        <v>-1.6600000000000001</v>
      </c>
      <c r="P1143" s="189">
        <f t="shared" si="186"/>
        <v>0.10058636842769055</v>
      </c>
      <c r="Q1143" s="189">
        <f t="shared" si="187"/>
        <v>4.845722626672281E-2</v>
      </c>
      <c r="R1143" s="134">
        <f t="shared" si="188"/>
        <v>0.10058636842769055</v>
      </c>
      <c r="S1143" s="134" t="str">
        <f t="shared" si="189"/>
        <v/>
      </c>
      <c r="T1143" s="134" t="str">
        <f t="shared" si="190"/>
        <v/>
      </c>
      <c r="U1143" s="190"/>
      <c r="V1143" s="191"/>
      <c r="W1143" s="188"/>
      <c r="X1143" s="188"/>
      <c r="Y1143" s="174" t="str">
        <f t="shared" si="178"/>
        <v/>
      </c>
      <c r="Z1143" s="174" t="str">
        <f t="shared" si="179"/>
        <v/>
      </c>
      <c r="AA1143" s="137"/>
      <c r="AB1143" s="185">
        <f t="shared" si="183"/>
        <v>3.7568000000000419</v>
      </c>
      <c r="AC1143" s="139">
        <f t="shared" si="180"/>
        <v>0.80732442160641893</v>
      </c>
      <c r="AD1143" s="138">
        <f t="shared" si="184"/>
        <v>7.1202403876602371E-4</v>
      </c>
      <c r="AE1143" s="139" t="str">
        <f t="shared" si="181"/>
        <v/>
      </c>
      <c r="AF1143" s="139" t="str">
        <f t="shared" si="182"/>
        <v/>
      </c>
      <c r="AG1143" s="139"/>
    </row>
    <row r="1144" spans="11:33" ht="20.100000000000001" customHeight="1" x14ac:dyDescent="0.25">
      <c r="K1144" s="160"/>
      <c r="L1144" s="160"/>
      <c r="N1144" s="142">
        <v>586</v>
      </c>
      <c r="O1144" s="134">
        <f t="shared" si="185"/>
        <v>-1.6560000000000001</v>
      </c>
      <c r="P1144" s="189">
        <f t="shared" si="186"/>
        <v>0.10125567418780876</v>
      </c>
      <c r="Q1144" s="189">
        <f t="shared" si="187"/>
        <v>4.8860909410586482E-2</v>
      </c>
      <c r="R1144" s="134">
        <f t="shared" si="188"/>
        <v>0.10125567418780876</v>
      </c>
      <c r="S1144" s="134" t="str">
        <f t="shared" si="189"/>
        <v/>
      </c>
      <c r="T1144" s="134" t="str">
        <f t="shared" si="190"/>
        <v/>
      </c>
      <c r="U1144" s="190"/>
      <c r="V1144" s="191"/>
      <c r="W1144" s="188"/>
      <c r="X1144" s="188"/>
      <c r="Y1144" s="174" t="str">
        <f t="shared" ref="Y1144:Y1207" si="191">IF($X1144&gt;(Y$555),$W1144,"")</f>
        <v/>
      </c>
      <c r="Z1144" s="174" t="str">
        <f t="shared" ref="Z1144:Z1207" si="192">IF($X1144&gt;(AA$557),$W1144,"")</f>
        <v/>
      </c>
      <c r="AA1144" s="137"/>
      <c r="AB1144" s="185">
        <f t="shared" si="183"/>
        <v>3.7632000000000421</v>
      </c>
      <c r="AC1144" s="139">
        <f t="shared" si="180"/>
        <v>0.80661239756765291</v>
      </c>
      <c r="AD1144" s="138">
        <f t="shared" si="184"/>
        <v>7.127732698550826E-4</v>
      </c>
      <c r="AE1144" s="139" t="str">
        <f t="shared" si="181"/>
        <v/>
      </c>
      <c r="AF1144" s="139" t="str">
        <f t="shared" si="182"/>
        <v/>
      </c>
      <c r="AG1144" s="139"/>
    </row>
    <row r="1145" spans="11:33" ht="20.100000000000001" customHeight="1" x14ac:dyDescent="0.25">
      <c r="K1145" s="160"/>
      <c r="L1145" s="160"/>
      <c r="N1145" s="142">
        <v>587</v>
      </c>
      <c r="O1145" s="134">
        <f t="shared" si="185"/>
        <v>-1.6520000000000001</v>
      </c>
      <c r="P1145" s="189">
        <f t="shared" si="186"/>
        <v>0.10192780267761112</v>
      </c>
      <c r="Q1145" s="189">
        <f t="shared" si="187"/>
        <v>4.926727542387168E-2</v>
      </c>
      <c r="R1145" s="134">
        <f t="shared" si="188"/>
        <v>0.10192780267761112</v>
      </c>
      <c r="S1145" s="134" t="str">
        <f t="shared" si="189"/>
        <v/>
      </c>
      <c r="T1145" s="134" t="str">
        <f t="shared" si="190"/>
        <v/>
      </c>
      <c r="U1145" s="190"/>
      <c r="V1145" s="191"/>
      <c r="W1145" s="188"/>
      <c r="X1145" s="188"/>
      <c r="Y1145" s="174" t="str">
        <f t="shared" si="191"/>
        <v/>
      </c>
      <c r="Z1145" s="174" t="str">
        <f t="shared" si="192"/>
        <v/>
      </c>
      <c r="AA1145" s="137"/>
      <c r="AB1145" s="185">
        <f t="shared" si="183"/>
        <v>3.7696000000000423</v>
      </c>
      <c r="AC1145" s="139">
        <f t="shared" si="180"/>
        <v>0.80589962429779782</v>
      </c>
      <c r="AD1145" s="138">
        <f t="shared" si="184"/>
        <v>7.1351813876896486E-4</v>
      </c>
      <c r="AE1145" s="139" t="str">
        <f t="shared" si="181"/>
        <v/>
      </c>
      <c r="AF1145" s="139" t="str">
        <f t="shared" si="182"/>
        <v/>
      </c>
      <c r="AG1145" s="139"/>
    </row>
    <row r="1146" spans="11:33" ht="20.100000000000001" customHeight="1" x14ac:dyDescent="0.25">
      <c r="K1146" s="160"/>
      <c r="L1146" s="160"/>
      <c r="N1146" s="142">
        <v>588</v>
      </c>
      <c r="O1146" s="134">
        <f t="shared" si="185"/>
        <v>-1.6480000000000001</v>
      </c>
      <c r="P1146" s="189">
        <f t="shared" si="186"/>
        <v>0.10260275105486748</v>
      </c>
      <c r="Q1146" s="189">
        <f t="shared" si="187"/>
        <v>4.9676335591864164E-2</v>
      </c>
      <c r="R1146" s="134">
        <f t="shared" si="188"/>
        <v>0.10260275105486748</v>
      </c>
      <c r="S1146" s="134" t="str">
        <f t="shared" si="189"/>
        <v/>
      </c>
      <c r="T1146" s="134" t="str">
        <f t="shared" si="190"/>
        <v/>
      </c>
      <c r="U1146" s="190"/>
      <c r="V1146" s="191"/>
      <c r="W1146" s="188"/>
      <c r="X1146" s="188"/>
      <c r="Y1146" s="174" t="str">
        <f t="shared" si="191"/>
        <v/>
      </c>
      <c r="Z1146" s="174" t="str">
        <f t="shared" si="192"/>
        <v/>
      </c>
      <c r="AA1146" s="137"/>
      <c r="AB1146" s="185">
        <f t="shared" si="183"/>
        <v>3.7760000000000424</v>
      </c>
      <c r="AC1146" s="139">
        <f t="shared" si="180"/>
        <v>0.80518610615902886</v>
      </c>
      <c r="AD1146" s="138">
        <f t="shared" si="184"/>
        <v>7.1425864766827551E-4</v>
      </c>
      <c r="AE1146" s="139" t="str">
        <f t="shared" si="181"/>
        <v/>
      </c>
      <c r="AF1146" s="139" t="str">
        <f t="shared" si="182"/>
        <v/>
      </c>
      <c r="AG1146" s="139"/>
    </row>
    <row r="1147" spans="11:33" ht="20.100000000000001" customHeight="1" x14ac:dyDescent="0.25">
      <c r="K1147" s="160"/>
      <c r="L1147" s="160"/>
      <c r="N1147" s="142">
        <v>589</v>
      </c>
      <c r="O1147" s="134">
        <f t="shared" si="185"/>
        <v>-1.6440000000000001</v>
      </c>
      <c r="P1147" s="189">
        <f t="shared" si="186"/>
        <v>0.10328051632270249</v>
      </c>
      <c r="Q1147" s="189">
        <f t="shared" si="187"/>
        <v>5.0088101188171627E-2</v>
      </c>
      <c r="R1147" s="134">
        <f t="shared" si="188"/>
        <v>0.10328051632270249</v>
      </c>
      <c r="S1147" s="134" t="str">
        <f t="shared" si="189"/>
        <v/>
      </c>
      <c r="T1147" s="134" t="str">
        <f t="shared" si="190"/>
        <v/>
      </c>
      <c r="U1147" s="190"/>
      <c r="V1147" s="191"/>
      <c r="W1147" s="188"/>
      <c r="X1147" s="188"/>
      <c r="Y1147" s="174" t="str">
        <f t="shared" si="191"/>
        <v/>
      </c>
      <c r="Z1147" s="174" t="str">
        <f t="shared" si="192"/>
        <v/>
      </c>
      <c r="AA1147" s="137"/>
      <c r="AB1147" s="185">
        <f t="shared" si="183"/>
        <v>3.7824000000000426</v>
      </c>
      <c r="AC1147" s="139">
        <f t="shared" si="180"/>
        <v>0.80447184751136058</v>
      </c>
      <c r="AD1147" s="138">
        <f t="shared" si="184"/>
        <v>7.1499479877423777E-4</v>
      </c>
      <c r="AE1147" s="139" t="str">
        <f t="shared" si="181"/>
        <v/>
      </c>
      <c r="AF1147" s="139" t="str">
        <f t="shared" si="182"/>
        <v/>
      </c>
      <c r="AG1147" s="139"/>
    </row>
    <row r="1148" spans="11:33" ht="20.100000000000001" customHeight="1" x14ac:dyDescent="0.25">
      <c r="K1148" s="160"/>
      <c r="L1148" s="160"/>
      <c r="N1148" s="142">
        <v>590</v>
      </c>
      <c r="O1148" s="134">
        <f t="shared" si="185"/>
        <v>-1.6400000000000001</v>
      </c>
      <c r="P1148" s="189">
        <f t="shared" si="186"/>
        <v>0.10396109532876419</v>
      </c>
      <c r="Q1148" s="189">
        <f t="shared" si="187"/>
        <v>5.0502583474103704E-2</v>
      </c>
      <c r="R1148" s="134">
        <f t="shared" si="188"/>
        <v>0.10396109532876419</v>
      </c>
      <c r="S1148" s="134" t="str">
        <f t="shared" si="189"/>
        <v/>
      </c>
      <c r="T1148" s="134" t="str">
        <f t="shared" si="190"/>
        <v/>
      </c>
      <c r="U1148" s="190"/>
      <c r="V1148" s="191"/>
      <c r="W1148" s="188"/>
      <c r="X1148" s="188"/>
      <c r="Y1148" s="174" t="str">
        <f t="shared" si="191"/>
        <v/>
      </c>
      <c r="Z1148" s="174" t="str">
        <f t="shared" si="192"/>
        <v/>
      </c>
      <c r="AA1148" s="137"/>
      <c r="AB1148" s="185">
        <f t="shared" si="183"/>
        <v>3.7888000000000428</v>
      </c>
      <c r="AC1148" s="139">
        <f t="shared" si="180"/>
        <v>0.80375685271258634</v>
      </c>
      <c r="AD1148" s="138">
        <f t="shared" si="184"/>
        <v>7.1572659437069142E-4</v>
      </c>
      <c r="AE1148" s="139" t="str">
        <f t="shared" si="181"/>
        <v/>
      </c>
      <c r="AF1148" s="139" t="str">
        <f t="shared" si="182"/>
        <v/>
      </c>
      <c r="AG1148" s="139"/>
    </row>
    <row r="1149" spans="11:33" ht="20.100000000000001" customHeight="1" x14ac:dyDescent="0.25">
      <c r="K1149" s="160"/>
      <c r="L1149" s="160"/>
      <c r="N1149" s="142">
        <v>591</v>
      </c>
      <c r="O1149" s="134">
        <f t="shared" si="185"/>
        <v>-1.6360000000000001</v>
      </c>
      <c r="P1149" s="189">
        <f t="shared" si="186"/>
        <v>0.10464448476439925</v>
      </c>
      <c r="Q1149" s="189">
        <f t="shared" si="187"/>
        <v>5.0919793698048145E-2</v>
      </c>
      <c r="R1149" s="134">
        <f t="shared" si="188"/>
        <v>0.10464448476439925</v>
      </c>
      <c r="S1149" s="134" t="str">
        <f t="shared" si="189"/>
        <v/>
      </c>
      <c r="T1149" s="134" t="str">
        <f t="shared" si="190"/>
        <v/>
      </c>
      <c r="U1149" s="190"/>
      <c r="V1149" s="191"/>
      <c r="W1149" s="188"/>
      <c r="X1149" s="188"/>
      <c r="Y1149" s="174" t="str">
        <f t="shared" si="191"/>
        <v/>
      </c>
      <c r="Z1149" s="174" t="str">
        <f t="shared" si="192"/>
        <v/>
      </c>
      <c r="AA1149" s="137"/>
      <c r="AB1149" s="185">
        <f t="shared" si="183"/>
        <v>3.795200000000043</v>
      </c>
      <c r="AC1149" s="139">
        <f t="shared" si="180"/>
        <v>0.80304112611821565</v>
      </c>
      <c r="AD1149" s="138">
        <f t="shared" si="184"/>
        <v>7.1645403680209441E-4</v>
      </c>
      <c r="AE1149" s="139" t="str">
        <f t="shared" si="181"/>
        <v/>
      </c>
      <c r="AF1149" s="139" t="str">
        <f t="shared" si="182"/>
        <v/>
      </c>
      <c r="AG1149" s="139"/>
    </row>
    <row r="1150" spans="11:33" ht="20.100000000000001" customHeight="1" x14ac:dyDescent="0.25">
      <c r="K1150" s="160"/>
      <c r="L1150" s="160"/>
      <c r="N1150" s="142">
        <v>592</v>
      </c>
      <c r="O1150" s="134">
        <f t="shared" si="185"/>
        <v>-1.6320000000000001</v>
      </c>
      <c r="P1150" s="189">
        <f t="shared" si="186"/>
        <v>0.10533068116383551</v>
      </c>
      <c r="Q1150" s="189">
        <f t="shared" si="187"/>
        <v>5.1339743094844313E-2</v>
      </c>
      <c r="R1150" s="134">
        <f t="shared" si="188"/>
        <v>0.10533068116383551</v>
      </c>
      <c r="S1150" s="134" t="str">
        <f t="shared" si="189"/>
        <v/>
      </c>
      <c r="T1150" s="134" t="str">
        <f t="shared" si="190"/>
        <v/>
      </c>
      <c r="U1150" s="190"/>
      <c r="V1150" s="191"/>
      <c r="W1150" s="188"/>
      <c r="X1150" s="188"/>
      <c r="Y1150" s="174" t="str">
        <f t="shared" si="191"/>
        <v/>
      </c>
      <c r="Z1150" s="174" t="str">
        <f t="shared" si="192"/>
        <v/>
      </c>
      <c r="AA1150" s="137"/>
      <c r="AB1150" s="185">
        <f t="shared" si="183"/>
        <v>3.8016000000000432</v>
      </c>
      <c r="AC1150" s="139">
        <f t="shared" si="180"/>
        <v>0.80232467208141356</v>
      </c>
      <c r="AD1150" s="138">
        <f t="shared" si="184"/>
        <v>7.1717712847496617E-4</v>
      </c>
      <c r="AE1150" s="139" t="str">
        <f t="shared" si="181"/>
        <v/>
      </c>
      <c r="AF1150" s="139" t="str">
        <f t="shared" si="182"/>
        <v/>
      </c>
      <c r="AG1150" s="139"/>
    </row>
    <row r="1151" spans="11:33" ht="20.100000000000001" customHeight="1" x14ac:dyDescent="0.25">
      <c r="K1151" s="160"/>
      <c r="L1151" s="160"/>
      <c r="N1151" s="142">
        <v>593</v>
      </c>
      <c r="O1151" s="134">
        <f t="shared" si="185"/>
        <v>-1.6280000000000001</v>
      </c>
      <c r="P1151" s="189">
        <f t="shared" si="186"/>
        <v>0.10601968090337181</v>
      </c>
      <c r="Q1151" s="189">
        <f t="shared" si="187"/>
        <v>5.1762442885152686E-2</v>
      </c>
      <c r="R1151" s="134">
        <f t="shared" si="188"/>
        <v>0.10601968090337181</v>
      </c>
      <c r="S1151" s="134" t="str">
        <f t="shared" si="189"/>
        <v/>
      </c>
      <c r="T1151" s="134" t="str">
        <f t="shared" si="190"/>
        <v/>
      </c>
      <c r="U1151" s="190"/>
      <c r="V1151" s="191"/>
      <c r="W1151" s="188"/>
      <c r="X1151" s="188"/>
      <c r="Y1151" s="174" t="str">
        <f t="shared" si="191"/>
        <v/>
      </c>
      <c r="Z1151" s="174" t="str">
        <f t="shared" si="192"/>
        <v/>
      </c>
      <c r="AA1151" s="137"/>
      <c r="AB1151" s="185">
        <f t="shared" si="183"/>
        <v>3.8080000000000434</v>
      </c>
      <c r="AC1151" s="139">
        <f t="shared" si="180"/>
        <v>0.80160749495293859</v>
      </c>
      <c r="AD1151" s="138">
        <f t="shared" si="184"/>
        <v>7.1789587185500103E-4</v>
      </c>
      <c r="AE1151" s="139" t="str">
        <f t="shared" si="181"/>
        <v/>
      </c>
      <c r="AF1151" s="139" t="str">
        <f t="shared" si="182"/>
        <v/>
      </c>
      <c r="AG1151" s="139"/>
    </row>
    <row r="1152" spans="11:33" ht="20.100000000000001" customHeight="1" x14ac:dyDescent="0.25">
      <c r="K1152" s="160"/>
      <c r="L1152" s="160"/>
      <c r="N1152" s="142">
        <v>594</v>
      </c>
      <c r="O1152" s="134">
        <f t="shared" si="185"/>
        <v>-1.6240000000000001</v>
      </c>
      <c r="P1152" s="189">
        <f t="shared" si="186"/>
        <v>0.10671148020057482</v>
      </c>
      <c r="Q1152" s="189">
        <f t="shared" si="187"/>
        <v>5.2187904274821929E-2</v>
      </c>
      <c r="R1152" s="134">
        <f t="shared" si="188"/>
        <v>0.10671148020057482</v>
      </c>
      <c r="S1152" s="134" t="str">
        <f t="shared" si="189"/>
        <v/>
      </c>
      <c r="T1152" s="134" t="str">
        <f t="shared" si="190"/>
        <v/>
      </c>
      <c r="U1152" s="190"/>
      <c r="V1152" s="191"/>
      <c r="W1152" s="188"/>
      <c r="X1152" s="188"/>
      <c r="Y1152" s="174" t="str">
        <f t="shared" si="191"/>
        <v/>
      </c>
      <c r="Z1152" s="174" t="str">
        <f t="shared" si="192"/>
        <v/>
      </c>
      <c r="AA1152" s="137"/>
      <c r="AB1152" s="185">
        <f t="shared" si="183"/>
        <v>3.8144000000000435</v>
      </c>
      <c r="AC1152" s="139">
        <f t="shared" si="180"/>
        <v>0.80088959908108359</v>
      </c>
      <c r="AD1152" s="138">
        <f t="shared" si="184"/>
        <v>7.1861026946906659E-4</v>
      </c>
      <c r="AE1152" s="139" t="str">
        <f t="shared" si="181"/>
        <v/>
      </c>
      <c r="AF1152" s="139" t="str">
        <f t="shared" si="182"/>
        <v/>
      </c>
      <c r="AG1152" s="139"/>
    </row>
    <row r="1153" spans="1:33" ht="20.100000000000001" customHeight="1" x14ac:dyDescent="0.25">
      <c r="K1153" s="160"/>
      <c r="L1153" s="160"/>
      <c r="N1153" s="142">
        <v>595</v>
      </c>
      <c r="O1153" s="134">
        <f t="shared" si="185"/>
        <v>-1.62</v>
      </c>
      <c r="P1153" s="189">
        <f t="shared" si="186"/>
        <v>0.1074060751134838</v>
      </c>
      <c r="Q1153" s="189">
        <f t="shared" si="187"/>
        <v>5.2616138454252052E-2</v>
      </c>
      <c r="R1153" s="134">
        <f t="shared" si="188"/>
        <v>0.1074060751134838</v>
      </c>
      <c r="S1153" s="134" t="str">
        <f t="shared" si="189"/>
        <v/>
      </c>
      <c r="T1153" s="134" t="str">
        <f t="shared" si="190"/>
        <v/>
      </c>
      <c r="U1153" s="190"/>
      <c r="V1153" s="191"/>
      <c r="W1153" s="188"/>
      <c r="X1153" s="188"/>
      <c r="Y1153" s="174" t="str">
        <f t="shared" si="191"/>
        <v/>
      </c>
      <c r="Z1153" s="174" t="str">
        <f t="shared" si="192"/>
        <v/>
      </c>
      <c r="AA1153" s="137"/>
      <c r="AB1153" s="185">
        <f t="shared" si="183"/>
        <v>3.8208000000000437</v>
      </c>
      <c r="AC1153" s="139">
        <f t="shared" si="180"/>
        <v>0.80017098881161453</v>
      </c>
      <c r="AD1153" s="138">
        <f t="shared" si="184"/>
        <v>7.1932032390320533E-4</v>
      </c>
      <c r="AE1153" s="139" t="str">
        <f t="shared" si="181"/>
        <v/>
      </c>
      <c r="AF1153" s="139" t="str">
        <f t="shared" si="182"/>
        <v/>
      </c>
      <c r="AG1153" s="139"/>
    </row>
    <row r="1154" spans="1:33" ht="20.100000000000001" customHeight="1" x14ac:dyDescent="0.25">
      <c r="K1154" s="160"/>
      <c r="L1154" s="160"/>
      <c r="N1154" s="142">
        <v>596</v>
      </c>
      <c r="O1154" s="134">
        <f t="shared" si="185"/>
        <v>-1.6160000000000001</v>
      </c>
      <c r="P1154" s="189">
        <f t="shared" si="186"/>
        <v>0.10810346153982271</v>
      </c>
      <c r="Q1154" s="189">
        <f t="shared" si="187"/>
        <v>5.3047156597754865E-2</v>
      </c>
      <c r="R1154" s="134">
        <f t="shared" si="188"/>
        <v>0.10810346153982271</v>
      </c>
      <c r="S1154" s="134" t="str">
        <f t="shared" si="189"/>
        <v/>
      </c>
      <c r="T1154" s="134" t="str">
        <f t="shared" si="190"/>
        <v/>
      </c>
      <c r="U1154" s="190"/>
      <c r="V1154" s="191"/>
      <c r="W1154" s="188"/>
      <c r="X1154" s="188"/>
      <c r="Y1154" s="174" t="str">
        <f t="shared" si="191"/>
        <v/>
      </c>
      <c r="Z1154" s="174" t="str">
        <f t="shared" si="192"/>
        <v/>
      </c>
      <c r="AA1154" s="137"/>
      <c r="AB1154" s="185">
        <f t="shared" si="183"/>
        <v>3.8272000000000439</v>
      </c>
      <c r="AC1154" s="139">
        <f t="shared" si="180"/>
        <v>0.79945166848771132</v>
      </c>
      <c r="AD1154" s="138">
        <f t="shared" si="184"/>
        <v>7.2002603780307872E-4</v>
      </c>
      <c r="AE1154" s="139" t="str">
        <f t="shared" si="181"/>
        <v/>
      </c>
      <c r="AF1154" s="139" t="str">
        <f t="shared" si="182"/>
        <v/>
      </c>
      <c r="AG1154" s="139"/>
    </row>
    <row r="1155" spans="1:33" ht="20.100000000000001" customHeight="1" x14ac:dyDescent="0.25">
      <c r="K1155" s="160"/>
      <c r="L1155" s="160"/>
      <c r="N1155" s="142">
        <v>597</v>
      </c>
      <c r="O1155" s="134">
        <f t="shared" si="185"/>
        <v>-1.6120000000000001</v>
      </c>
      <c r="P1155" s="189">
        <f t="shared" si="186"/>
        <v>0.10880363521622008</v>
      </c>
      <c r="Q1155" s="189">
        <f t="shared" si="187"/>
        <v>5.3480969862911225E-2</v>
      </c>
      <c r="R1155" s="134">
        <f t="shared" si="188"/>
        <v>0.10880363521622008</v>
      </c>
      <c r="S1155" s="134" t="str">
        <f t="shared" si="189"/>
        <v/>
      </c>
      <c r="T1155" s="134" t="str">
        <f t="shared" si="190"/>
        <v/>
      </c>
      <c r="U1155" s="190"/>
      <c r="V1155" s="191"/>
      <c r="W1155" s="188"/>
      <c r="X1155" s="188"/>
      <c r="Y1155" s="174" t="str">
        <f t="shared" si="191"/>
        <v/>
      </c>
      <c r="Z1155" s="174" t="str">
        <f t="shared" si="192"/>
        <v/>
      </c>
      <c r="AA1155" s="137"/>
      <c r="AB1155" s="185">
        <f t="shared" si="183"/>
        <v>3.8336000000000441</v>
      </c>
      <c r="AC1155" s="139">
        <f t="shared" si="180"/>
        <v>0.79873164244990824</v>
      </c>
      <c r="AD1155" s="138">
        <f t="shared" si="184"/>
        <v>7.2072741387319006E-4</v>
      </c>
      <c r="AE1155" s="139" t="str">
        <f t="shared" si="181"/>
        <v/>
      </c>
      <c r="AF1155" s="139" t="str">
        <f t="shared" si="182"/>
        <v/>
      </c>
      <c r="AG1155" s="139"/>
    </row>
    <row r="1156" spans="1:33" ht="20.100000000000001" customHeight="1" x14ac:dyDescent="0.25">
      <c r="A1156" s="15"/>
      <c r="N1156" s="142">
        <v>598</v>
      </c>
      <c r="O1156" s="134">
        <f t="shared" si="185"/>
        <v>-1.6080000000000001</v>
      </c>
      <c r="P1156" s="189">
        <f t="shared" si="186"/>
        <v>0.10950659171743674</v>
      </c>
      <c r="Q1156" s="189">
        <f t="shared" si="187"/>
        <v>5.3917589389924941E-2</v>
      </c>
      <c r="R1156" s="134">
        <f t="shared" si="188"/>
        <v>0.10950659171743674</v>
      </c>
      <c r="S1156" s="134" t="str">
        <f t="shared" si="189"/>
        <v/>
      </c>
      <c r="T1156" s="134" t="str">
        <f t="shared" si="190"/>
        <v/>
      </c>
      <c r="U1156" s="190"/>
      <c r="V1156" s="191"/>
      <c r="W1156" s="188"/>
      <c r="X1156" s="188"/>
      <c r="Y1156" s="174" t="str">
        <f t="shared" si="191"/>
        <v/>
      </c>
      <c r="Z1156" s="174" t="str">
        <f t="shared" si="192"/>
        <v/>
      </c>
      <c r="AA1156" s="137"/>
      <c r="AB1156" s="185">
        <f t="shared" si="183"/>
        <v>3.8400000000000443</v>
      </c>
      <c r="AC1156" s="139">
        <f t="shared" si="180"/>
        <v>0.79801091503603505</v>
      </c>
      <c r="AD1156" s="138">
        <f t="shared" si="184"/>
        <v>7.2142445487599627E-4</v>
      </c>
      <c r="AE1156" s="139" t="str">
        <f t="shared" si="181"/>
        <v/>
      </c>
      <c r="AF1156" s="139" t="str">
        <f t="shared" si="182"/>
        <v/>
      </c>
      <c r="AG1156" s="139"/>
    </row>
    <row r="1157" spans="1:33" ht="20.100000000000001" customHeight="1" x14ac:dyDescent="0.25">
      <c r="A1157" s="15"/>
      <c r="N1157" s="142">
        <v>599</v>
      </c>
      <c r="O1157" s="134">
        <f t="shared" si="185"/>
        <v>-1.6040000000000001</v>
      </c>
      <c r="P1157" s="189">
        <f t="shared" si="186"/>
        <v>0.11021232645560161</v>
      </c>
      <c r="Q1157" s="189">
        <f t="shared" si="187"/>
        <v>5.4357026300973915E-2</v>
      </c>
      <c r="R1157" s="134">
        <f t="shared" si="188"/>
        <v>0.11021232645560161</v>
      </c>
      <c r="S1157" s="134" t="str">
        <f t="shared" si="189"/>
        <v/>
      </c>
      <c r="T1157" s="134" t="str">
        <f t="shared" si="190"/>
        <v/>
      </c>
      <c r="U1157" s="190"/>
      <c r="V1157" s="191"/>
      <c r="W1157" s="188"/>
      <c r="X1157" s="188"/>
      <c r="Y1157" s="174" t="str">
        <f t="shared" si="191"/>
        <v/>
      </c>
      <c r="Z1157" s="174" t="str">
        <f t="shared" si="192"/>
        <v/>
      </c>
      <c r="AA1157" s="137"/>
      <c r="AB1157" s="185">
        <f t="shared" si="183"/>
        <v>3.8464000000000445</v>
      </c>
      <c r="AC1157" s="139">
        <f t="shared" si="180"/>
        <v>0.79728949058115905</v>
      </c>
      <c r="AD1157" s="138">
        <f t="shared" si="184"/>
        <v>7.2211716363412837E-4</v>
      </c>
      <c r="AE1157" s="139" t="str">
        <f t="shared" si="181"/>
        <v/>
      </c>
      <c r="AF1157" s="139" t="str">
        <f t="shared" si="182"/>
        <v/>
      </c>
      <c r="AG1157" s="139"/>
    </row>
    <row r="1158" spans="1:33" ht="20.100000000000001" customHeight="1" x14ac:dyDescent="0.25">
      <c r="A1158" s="15"/>
      <c r="N1158" s="142">
        <v>600</v>
      </c>
      <c r="O1158" s="134">
        <f t="shared" si="185"/>
        <v>-1.6</v>
      </c>
      <c r="P1158" s="189">
        <f t="shared" si="186"/>
        <v>0.11092083467945554</v>
      </c>
      <c r="Q1158" s="189">
        <f t="shared" si="187"/>
        <v>5.4799291699557967E-2</v>
      </c>
      <c r="R1158" s="134">
        <f t="shared" si="188"/>
        <v>0.11092083467945554</v>
      </c>
      <c r="S1158" s="134" t="str">
        <f t="shared" si="189"/>
        <v/>
      </c>
      <c r="T1158" s="134" t="str">
        <f t="shared" si="190"/>
        <v/>
      </c>
      <c r="U1158" s="190"/>
      <c r="V1158" s="191"/>
      <c r="W1158" s="188"/>
      <c r="X1158" s="188"/>
      <c r="Y1158" s="174" t="str">
        <f t="shared" si="191"/>
        <v/>
      </c>
      <c r="Z1158" s="174" t="str">
        <f t="shared" si="192"/>
        <v/>
      </c>
      <c r="AA1158" s="137"/>
      <c r="AB1158" s="185">
        <f t="shared" si="183"/>
        <v>3.8528000000000446</v>
      </c>
      <c r="AC1158" s="139">
        <f t="shared" si="180"/>
        <v>0.79656737341752493</v>
      </c>
      <c r="AD1158" s="138">
        <f t="shared" si="184"/>
        <v>7.2280554302484035E-4</v>
      </c>
      <c r="AE1158" s="139" t="str">
        <f t="shared" si="181"/>
        <v/>
      </c>
      <c r="AF1158" s="139" t="str">
        <f t="shared" si="182"/>
        <v/>
      </c>
      <c r="AG1158" s="139"/>
    </row>
    <row r="1159" spans="1:33" ht="20.100000000000001" customHeight="1" x14ac:dyDescent="0.25">
      <c r="A1159" s="15"/>
      <c r="N1159" s="142">
        <v>601</v>
      </c>
      <c r="O1159" s="134">
        <f t="shared" si="185"/>
        <v>-1.5960000000000001</v>
      </c>
      <c r="P1159" s="189">
        <f t="shared" si="186"/>
        <v>0.11163211147360337</v>
      </c>
      <c r="Q1159" s="189">
        <f t="shared" si="187"/>
        <v>5.5244396669843952E-2</v>
      </c>
      <c r="R1159" s="134">
        <f t="shared" si="188"/>
        <v>0.11163211147360337</v>
      </c>
      <c r="S1159" s="134" t="str">
        <f t="shared" si="189"/>
        <v/>
      </c>
      <c r="T1159" s="134" t="str">
        <f t="shared" si="190"/>
        <v/>
      </c>
      <c r="U1159" s="190"/>
      <c r="V1159" s="191"/>
      <c r="W1159" s="188"/>
      <c r="X1159" s="188"/>
      <c r="Y1159" s="174" t="str">
        <f t="shared" si="191"/>
        <v/>
      </c>
      <c r="Z1159" s="174" t="str">
        <f t="shared" si="192"/>
        <v/>
      </c>
      <c r="AA1159" s="137"/>
      <c r="AB1159" s="185">
        <f t="shared" si="183"/>
        <v>3.8592000000000448</v>
      </c>
      <c r="AC1159" s="139">
        <f t="shared" si="180"/>
        <v>0.79584456787450009</v>
      </c>
      <c r="AD1159" s="138">
        <f t="shared" si="184"/>
        <v>7.2348959598533824E-4</v>
      </c>
      <c r="AE1159" s="139" t="str">
        <f t="shared" si="181"/>
        <v/>
      </c>
      <c r="AF1159" s="139" t="str">
        <f t="shared" si="182"/>
        <v/>
      </c>
      <c r="AG1159" s="139"/>
    </row>
    <row r="1160" spans="1:33" ht="20.100000000000001" customHeight="1" x14ac:dyDescent="0.25">
      <c r="A1160" s="15"/>
      <c r="N1160" s="142">
        <v>602</v>
      </c>
      <c r="O1160" s="134">
        <f t="shared" si="185"/>
        <v>-1.5920000000000001</v>
      </c>
      <c r="P1160" s="189">
        <f t="shared" si="186"/>
        <v>0.11234615175777428</v>
      </c>
      <c r="Q1160" s="189">
        <f t="shared" si="187"/>
        <v>5.5692352276007509E-2</v>
      </c>
      <c r="R1160" s="134">
        <f t="shared" si="188"/>
        <v>0.11234615175777428</v>
      </c>
      <c r="S1160" s="134" t="str">
        <f t="shared" si="189"/>
        <v/>
      </c>
      <c r="T1160" s="134" t="str">
        <f t="shared" si="190"/>
        <v/>
      </c>
      <c r="U1160" s="190"/>
      <c r="V1160" s="191"/>
      <c r="W1160" s="188"/>
      <c r="X1160" s="188"/>
      <c r="Y1160" s="174" t="str">
        <f t="shared" si="191"/>
        <v/>
      </c>
      <c r="Z1160" s="174" t="str">
        <f t="shared" si="192"/>
        <v/>
      </c>
      <c r="AA1160" s="137"/>
      <c r="AB1160" s="185">
        <f t="shared" si="183"/>
        <v>3.865600000000045</v>
      </c>
      <c r="AC1160" s="139">
        <f t="shared" si="180"/>
        <v>0.79512107827851475</v>
      </c>
      <c r="AD1160" s="138">
        <f t="shared" si="184"/>
        <v>7.2416932550889435E-4</v>
      </c>
      <c r="AE1160" s="139" t="str">
        <f t="shared" si="181"/>
        <v/>
      </c>
      <c r="AF1160" s="139" t="str">
        <f t="shared" si="182"/>
        <v/>
      </c>
      <c r="AG1160" s="139"/>
    </row>
    <row r="1161" spans="1:33" ht="20.100000000000001" customHeight="1" x14ac:dyDescent="0.25">
      <c r="A1161" s="15"/>
      <c r="N1161" s="142">
        <v>603</v>
      </c>
      <c r="O1161" s="134">
        <f t="shared" si="185"/>
        <v>-1.5880000000000001</v>
      </c>
      <c r="P1161" s="189">
        <f t="shared" si="186"/>
        <v>0.1130629502860909</v>
      </c>
      <c r="Q1161" s="189">
        <f t="shared" si="187"/>
        <v>5.6143169561572386E-2</v>
      </c>
      <c r="R1161" s="134">
        <f t="shared" si="188"/>
        <v>0.1130629502860909</v>
      </c>
      <c r="S1161" s="134" t="str">
        <f t="shared" si="189"/>
        <v/>
      </c>
      <c r="T1161" s="134" t="str">
        <f t="shared" si="190"/>
        <v/>
      </c>
      <c r="U1161" s="190"/>
      <c r="V1161" s="191"/>
      <c r="W1161" s="188"/>
      <c r="X1161" s="188"/>
      <c r="Y1161" s="174" t="str">
        <f t="shared" si="191"/>
        <v/>
      </c>
      <c r="Z1161" s="174" t="str">
        <f t="shared" si="192"/>
        <v/>
      </c>
      <c r="AA1161" s="137"/>
      <c r="AB1161" s="185">
        <f t="shared" si="183"/>
        <v>3.8720000000000452</v>
      </c>
      <c r="AC1161" s="139">
        <f t="shared" si="180"/>
        <v>0.79439690895300585</v>
      </c>
      <c r="AD1161" s="138">
        <f t="shared" si="184"/>
        <v>7.2484473464529131E-4</v>
      </c>
      <c r="AE1161" s="139" t="str">
        <f t="shared" si="181"/>
        <v/>
      </c>
      <c r="AF1161" s="139" t="str">
        <f t="shared" si="182"/>
        <v/>
      </c>
      <c r="AG1161" s="139"/>
    </row>
    <row r="1162" spans="1:33" ht="20.100000000000001" customHeight="1" x14ac:dyDescent="0.25">
      <c r="A1162" s="15"/>
      <c r="N1162" s="142">
        <v>604</v>
      </c>
      <c r="O1162" s="134">
        <f t="shared" si="185"/>
        <v>-1.5840000000000001</v>
      </c>
      <c r="P1162" s="189">
        <f t="shared" si="186"/>
        <v>0.11378250164634675</v>
      </c>
      <c r="Q1162" s="189">
        <f t="shared" si="187"/>
        <v>5.659685954874627E-2</v>
      </c>
      <c r="R1162" s="134">
        <f t="shared" si="188"/>
        <v>0.11378250164634675</v>
      </c>
      <c r="S1162" s="134" t="str">
        <f t="shared" si="189"/>
        <v/>
      </c>
      <c r="T1162" s="134" t="str">
        <f t="shared" si="190"/>
        <v/>
      </c>
      <c r="U1162" s="190"/>
      <c r="V1162" s="191"/>
      <c r="W1162" s="188"/>
      <c r="X1162" s="188"/>
      <c r="Y1162" s="174" t="str">
        <f t="shared" si="191"/>
        <v/>
      </c>
      <c r="Z1162" s="174" t="str">
        <f t="shared" si="192"/>
        <v/>
      </c>
      <c r="AA1162" s="137"/>
      <c r="AB1162" s="185">
        <f t="shared" si="183"/>
        <v>3.8784000000000454</v>
      </c>
      <c r="AC1162" s="139">
        <f t="shared" si="180"/>
        <v>0.79367206421836056</v>
      </c>
      <c r="AD1162" s="138">
        <f t="shared" si="184"/>
        <v>7.2551582650071111E-4</v>
      </c>
      <c r="AE1162" s="139" t="str">
        <f t="shared" si="181"/>
        <v/>
      </c>
      <c r="AF1162" s="139" t="str">
        <f t="shared" si="182"/>
        <v/>
      </c>
      <c r="AG1162" s="139"/>
    </row>
    <row r="1163" spans="1:33" ht="20.100000000000001" customHeight="1" x14ac:dyDescent="0.25">
      <c r="A1163" s="15"/>
      <c r="N1163" s="142">
        <v>605</v>
      </c>
      <c r="O1163" s="134">
        <f t="shared" si="185"/>
        <v>-1.58</v>
      </c>
      <c r="P1163" s="189">
        <f t="shared" si="186"/>
        <v>0.11450480025929236</v>
      </c>
      <c r="Q1163" s="189">
        <f t="shared" si="187"/>
        <v>5.7053433237754192E-2</v>
      </c>
      <c r="R1163" s="134">
        <f t="shared" si="188"/>
        <v>0.11450480025929236</v>
      </c>
      <c r="S1163" s="134" t="str">
        <f t="shared" si="189"/>
        <v/>
      </c>
      <c r="T1163" s="134" t="str">
        <f t="shared" si="190"/>
        <v/>
      </c>
      <c r="U1163" s="190"/>
      <c r="V1163" s="191"/>
      <c r="W1163" s="188"/>
      <c r="X1163" s="188"/>
      <c r="Y1163" s="174" t="str">
        <f t="shared" si="191"/>
        <v/>
      </c>
      <c r="Z1163" s="174" t="str">
        <f t="shared" si="192"/>
        <v/>
      </c>
      <c r="AA1163" s="137"/>
      <c r="AB1163" s="185">
        <f t="shared" si="183"/>
        <v>3.8848000000000456</v>
      </c>
      <c r="AC1163" s="139">
        <f t="shared" si="180"/>
        <v>0.79294654839185985</v>
      </c>
      <c r="AD1163" s="138">
        <f t="shared" si="184"/>
        <v>7.2618260423717995E-4</v>
      </c>
      <c r="AE1163" s="139" t="str">
        <f t="shared" si="181"/>
        <v/>
      </c>
      <c r="AF1163" s="139" t="str">
        <f t="shared" si="182"/>
        <v/>
      </c>
      <c r="AG1163" s="139"/>
    </row>
    <row r="1164" spans="1:33" ht="20.100000000000001" customHeight="1" x14ac:dyDescent="0.25">
      <c r="A1164" s="15"/>
      <c r="N1164" s="142">
        <v>606</v>
      </c>
      <c r="O1164" s="134">
        <f t="shared" si="185"/>
        <v>-1.5760000000000001</v>
      </c>
      <c r="P1164" s="189">
        <f t="shared" si="186"/>
        <v>0.11522984037793065</v>
      </c>
      <c r="Q1164" s="189">
        <f t="shared" si="187"/>
        <v>5.7512901606169016E-2</v>
      </c>
      <c r="R1164" s="134">
        <f t="shared" si="188"/>
        <v>0.11522984037793065</v>
      </c>
      <c r="S1164" s="134" t="str">
        <f t="shared" si="189"/>
        <v/>
      </c>
      <c r="T1164" s="134" t="str">
        <f t="shared" si="190"/>
        <v/>
      </c>
      <c r="U1164" s="190"/>
      <c r="V1164" s="191"/>
      <c r="W1164" s="188"/>
      <c r="X1164" s="188"/>
      <c r="Y1164" s="174" t="str">
        <f t="shared" si="191"/>
        <v/>
      </c>
      <c r="Z1164" s="174" t="str">
        <f t="shared" si="192"/>
        <v/>
      </c>
      <c r="AA1164" s="137"/>
      <c r="AB1164" s="185">
        <f t="shared" si="183"/>
        <v>3.8912000000000457</v>
      </c>
      <c r="AC1164" s="139">
        <f t="shared" si="180"/>
        <v>0.79222036578762267</v>
      </c>
      <c r="AD1164" s="138">
        <f t="shared" si="184"/>
        <v>7.268450710719021E-4</v>
      </c>
      <c r="AE1164" s="139" t="str">
        <f t="shared" si="181"/>
        <v/>
      </c>
      <c r="AF1164" s="139" t="str">
        <f t="shared" si="182"/>
        <v/>
      </c>
      <c r="AG1164" s="139"/>
    </row>
    <row r="1165" spans="1:33" ht="20.100000000000001" customHeight="1" x14ac:dyDescent="0.25">
      <c r="A1165" s="15"/>
      <c r="N1165" s="142">
        <v>607</v>
      </c>
      <c r="O1165" s="134">
        <f t="shared" si="185"/>
        <v>-1.5720000000000001</v>
      </c>
      <c r="P1165" s="189">
        <f t="shared" si="186"/>
        <v>0.1159576160868208</v>
      </c>
      <c r="Q1165" s="189">
        <f t="shared" si="187"/>
        <v>5.7975275608238813E-2</v>
      </c>
      <c r="R1165" s="134">
        <f t="shared" si="188"/>
        <v>0.1159576160868208</v>
      </c>
      <c r="S1165" s="134" t="str">
        <f t="shared" si="189"/>
        <v/>
      </c>
      <c r="T1165" s="134" t="str">
        <f t="shared" si="190"/>
        <v/>
      </c>
      <c r="U1165" s="190"/>
      <c r="V1165" s="191"/>
      <c r="W1165" s="188"/>
      <c r="X1165" s="188"/>
      <c r="Y1165" s="174" t="str">
        <f t="shared" si="191"/>
        <v/>
      </c>
      <c r="Z1165" s="174" t="str">
        <f t="shared" si="192"/>
        <v/>
      </c>
      <c r="AA1165" s="137"/>
      <c r="AB1165" s="185">
        <f t="shared" si="183"/>
        <v>3.8976000000000459</v>
      </c>
      <c r="AC1165" s="139">
        <f t="shared" si="180"/>
        <v>0.79149352071655077</v>
      </c>
      <c r="AD1165" s="138">
        <f t="shared" si="184"/>
        <v>7.2750323027781505E-4</v>
      </c>
      <c r="AE1165" s="139" t="str">
        <f t="shared" si="181"/>
        <v/>
      </c>
      <c r="AF1165" s="139" t="str">
        <f t="shared" si="182"/>
        <v/>
      </c>
      <c r="AG1165" s="139"/>
    </row>
    <row r="1166" spans="1:33" ht="20.100000000000001" customHeight="1" x14ac:dyDescent="0.25">
      <c r="A1166" s="15"/>
      <c r="N1166" s="142">
        <v>608</v>
      </c>
      <c r="O1166" s="134">
        <f t="shared" si="185"/>
        <v>-1.5680000000000001</v>
      </c>
      <c r="P1166" s="189">
        <f t="shared" si="186"/>
        <v>0.11668812130139163</v>
      </c>
      <c r="Q1166" s="189">
        <f t="shared" si="187"/>
        <v>5.8440566174212026E-2</v>
      </c>
      <c r="R1166" s="134">
        <f t="shared" si="188"/>
        <v>0.11668812130139163</v>
      </c>
      <c r="S1166" s="134" t="str">
        <f t="shared" si="189"/>
        <v/>
      </c>
      <c r="T1166" s="134" t="str">
        <f t="shared" si="190"/>
        <v/>
      </c>
      <c r="U1166" s="190"/>
      <c r="V1166" s="191"/>
      <c r="W1166" s="188"/>
      <c r="X1166" s="188"/>
      <c r="Y1166" s="174" t="str">
        <f t="shared" si="191"/>
        <v/>
      </c>
      <c r="Z1166" s="174" t="str">
        <f t="shared" si="192"/>
        <v/>
      </c>
      <c r="AA1166" s="137"/>
      <c r="AB1166" s="185">
        <f t="shared" si="183"/>
        <v>3.9040000000000461</v>
      </c>
      <c r="AC1166" s="139">
        <f t="shared" si="180"/>
        <v>0.79076601748627295</v>
      </c>
      <c r="AD1166" s="138">
        <f t="shared" si="184"/>
        <v>7.2815708518159106E-4</v>
      </c>
      <c r="AE1166" s="139" t="str">
        <f t="shared" si="181"/>
        <v/>
      </c>
      <c r="AF1166" s="139" t="str">
        <f t="shared" si="182"/>
        <v/>
      </c>
      <c r="AG1166" s="139"/>
    </row>
    <row r="1167" spans="1:33" ht="20.100000000000001" customHeight="1" x14ac:dyDescent="0.25">
      <c r="A1167" s="15"/>
      <c r="N1167" s="142">
        <v>609</v>
      </c>
      <c r="O1167" s="134">
        <f t="shared" si="185"/>
        <v>-1.5640000000000001</v>
      </c>
      <c r="P1167" s="189">
        <f t="shared" si="186"/>
        <v>0.11742134976726393</v>
      </c>
      <c r="Q1167" s="189">
        <f t="shared" si="187"/>
        <v>5.8908784209659282E-2</v>
      </c>
      <c r="R1167" s="134">
        <f t="shared" si="188"/>
        <v>0.11742134976726393</v>
      </c>
      <c r="S1167" s="134" t="str">
        <f t="shared" si="189"/>
        <v/>
      </c>
      <c r="T1167" s="134" t="str">
        <f t="shared" si="190"/>
        <v/>
      </c>
      <c r="U1167" s="190"/>
      <c r="V1167" s="191"/>
      <c r="W1167" s="188"/>
      <c r="X1167" s="188"/>
      <c r="Y1167" s="174" t="str">
        <f t="shared" si="191"/>
        <v/>
      </c>
      <c r="Z1167" s="174" t="str">
        <f t="shared" si="192"/>
        <v/>
      </c>
      <c r="AA1167" s="137"/>
      <c r="AB1167" s="185">
        <f t="shared" si="183"/>
        <v>3.9104000000000463</v>
      </c>
      <c r="AC1167" s="139">
        <f t="shared" si="180"/>
        <v>0.79003786040109136</v>
      </c>
      <c r="AD1167" s="138">
        <f t="shared" si="184"/>
        <v>7.2880663916474742E-4</v>
      </c>
      <c r="AE1167" s="139" t="str">
        <f t="shared" si="181"/>
        <v/>
      </c>
      <c r="AF1167" s="139" t="str">
        <f t="shared" si="182"/>
        <v/>
      </c>
      <c r="AG1167" s="139"/>
    </row>
    <row r="1168" spans="1:33" ht="20.100000000000001" customHeight="1" x14ac:dyDescent="0.25">
      <c r="A1168" s="15"/>
      <c r="N1168" s="142">
        <v>610</v>
      </c>
      <c r="O1168" s="134">
        <f t="shared" si="185"/>
        <v>-1.56</v>
      </c>
      <c r="P1168" s="189">
        <f t="shared" si="186"/>
        <v>0.11815729505958227</v>
      </c>
      <c r="Q1168" s="189">
        <f t="shared" si="187"/>
        <v>5.9379940594793013E-2</v>
      </c>
      <c r="R1168" s="134">
        <f t="shared" si="188"/>
        <v>0.11815729505958227</v>
      </c>
      <c r="S1168" s="134" t="str">
        <f t="shared" si="189"/>
        <v/>
      </c>
      <c r="T1168" s="134" t="str">
        <f t="shared" si="190"/>
        <v/>
      </c>
      <c r="U1168" s="190"/>
      <c r="V1168" s="191"/>
      <c r="W1168" s="188"/>
      <c r="X1168" s="188"/>
      <c r="Y1168" s="174" t="str">
        <f t="shared" si="191"/>
        <v/>
      </c>
      <c r="Z1168" s="174" t="str">
        <f t="shared" si="192"/>
        <v/>
      </c>
      <c r="AA1168" s="137"/>
      <c r="AB1168" s="185">
        <f t="shared" si="183"/>
        <v>3.9168000000000465</v>
      </c>
      <c r="AC1168" s="139">
        <f t="shared" si="180"/>
        <v>0.78930905376192662</v>
      </c>
      <c r="AD1168" s="138">
        <f t="shared" si="184"/>
        <v>7.2945189566320234E-4</v>
      </c>
      <c r="AE1168" s="139" t="str">
        <f t="shared" si="181"/>
        <v/>
      </c>
      <c r="AF1168" s="139" t="str">
        <f t="shared" si="182"/>
        <v/>
      </c>
      <c r="AG1168" s="139"/>
    </row>
    <row r="1169" spans="1:33" ht="20.100000000000001" customHeight="1" x14ac:dyDescent="0.25">
      <c r="A1169" s="15"/>
      <c r="N1169" s="142">
        <v>611</v>
      </c>
      <c r="O1169" s="134">
        <f t="shared" si="185"/>
        <v>-1.556</v>
      </c>
      <c r="P1169" s="189">
        <f t="shared" si="186"/>
        <v>0.11889595058235634</v>
      </c>
      <c r="Q1169" s="189">
        <f t="shared" si="187"/>
        <v>5.9854046183784156E-2</v>
      </c>
      <c r="R1169" s="134">
        <f t="shared" si="188"/>
        <v>0.11889595058235634</v>
      </c>
      <c r="S1169" s="134" t="str">
        <f t="shared" si="189"/>
        <v/>
      </c>
      <c r="T1169" s="134" t="str">
        <f t="shared" si="190"/>
        <v/>
      </c>
      <c r="U1169" s="190"/>
      <c r="V1169" s="191"/>
      <c r="W1169" s="188"/>
      <c r="X1169" s="188"/>
      <c r="Y1169" s="174" t="str">
        <f t="shared" si="191"/>
        <v/>
      </c>
      <c r="Z1169" s="174" t="str">
        <f t="shared" si="192"/>
        <v/>
      </c>
      <c r="AA1169" s="137"/>
      <c r="AB1169" s="185">
        <f t="shared" si="183"/>
        <v>3.9232000000000466</v>
      </c>
      <c r="AC1169" s="139">
        <f t="shared" si="180"/>
        <v>0.78857960186626341</v>
      </c>
      <c r="AD1169" s="138">
        <f t="shared" si="184"/>
        <v>7.300928581653876E-4</v>
      </c>
      <c r="AE1169" s="139" t="str">
        <f t="shared" si="181"/>
        <v/>
      </c>
      <c r="AF1169" s="139" t="str">
        <f t="shared" si="182"/>
        <v/>
      </c>
      <c r="AG1169" s="139"/>
    </row>
    <row r="1170" spans="1:33" ht="20.100000000000001" customHeight="1" x14ac:dyDescent="0.25">
      <c r="A1170" s="15"/>
      <c r="N1170" s="142">
        <v>612</v>
      </c>
      <c r="O1170" s="134">
        <f t="shared" si="185"/>
        <v>-1.552</v>
      </c>
      <c r="P1170" s="189">
        <f t="shared" si="186"/>
        <v>0.1196373095678117</v>
      </c>
      <c r="Q1170" s="189">
        <f t="shared" si="187"/>
        <v>6.0331111804076423E-2</v>
      </c>
      <c r="R1170" s="134">
        <f t="shared" si="188"/>
        <v>0.1196373095678117</v>
      </c>
      <c r="S1170" s="134" t="str">
        <f t="shared" si="189"/>
        <v/>
      </c>
      <c r="T1170" s="134" t="str">
        <f t="shared" si="190"/>
        <v/>
      </c>
      <c r="U1170" s="190"/>
      <c r="V1170" s="191"/>
      <c r="W1170" s="188"/>
      <c r="X1170" s="188"/>
      <c r="Y1170" s="174" t="str">
        <f t="shared" si="191"/>
        <v/>
      </c>
      <c r="Z1170" s="174" t="str">
        <f t="shared" si="192"/>
        <v/>
      </c>
      <c r="AA1170" s="137"/>
      <c r="AB1170" s="185">
        <f t="shared" si="183"/>
        <v>3.9296000000000468</v>
      </c>
      <c r="AC1170" s="139">
        <f t="shared" si="180"/>
        <v>0.78784950900809803</v>
      </c>
      <c r="AD1170" s="138">
        <f t="shared" si="184"/>
        <v>7.3072953021358078E-4</v>
      </c>
      <c r="AE1170" s="139" t="str">
        <f t="shared" si="181"/>
        <v/>
      </c>
      <c r="AF1170" s="139" t="str">
        <f t="shared" si="182"/>
        <v/>
      </c>
      <c r="AG1170" s="139"/>
    </row>
    <row r="1171" spans="1:33" ht="20.100000000000001" customHeight="1" x14ac:dyDescent="0.25">
      <c r="A1171" s="15"/>
      <c r="N1171" s="142">
        <v>613</v>
      </c>
      <c r="O1171" s="134">
        <f t="shared" si="185"/>
        <v>-1.548</v>
      </c>
      <c r="P1171" s="189">
        <f t="shared" si="186"/>
        <v>0.12038136507575044</v>
      </c>
      <c r="Q1171" s="189">
        <f t="shared" si="187"/>
        <v>6.0811148255697681E-2</v>
      </c>
      <c r="R1171" s="134">
        <f t="shared" si="188"/>
        <v>0.12038136507575044</v>
      </c>
      <c r="S1171" s="134" t="str">
        <f t="shared" si="189"/>
        <v/>
      </c>
      <c r="T1171" s="134" t="str">
        <f t="shared" si="190"/>
        <v/>
      </c>
      <c r="U1171" s="190"/>
      <c r="V1171" s="191"/>
      <c r="W1171" s="188"/>
      <c r="X1171" s="188"/>
      <c r="Y1171" s="174" t="str">
        <f t="shared" si="191"/>
        <v/>
      </c>
      <c r="Z1171" s="174" t="str">
        <f t="shared" si="192"/>
        <v/>
      </c>
      <c r="AA1171" s="137"/>
      <c r="AB1171" s="185">
        <f t="shared" si="183"/>
        <v>3.936000000000047</v>
      </c>
      <c r="AC1171" s="139">
        <f t="shared" si="180"/>
        <v>0.78711877947788444</v>
      </c>
      <c r="AD1171" s="138">
        <f t="shared" si="184"/>
        <v>7.3136191540268403E-4</v>
      </c>
      <c r="AE1171" s="139" t="str">
        <f t="shared" si="181"/>
        <v/>
      </c>
      <c r="AF1171" s="139" t="str">
        <f t="shared" si="182"/>
        <v/>
      </c>
      <c r="AG1171" s="139"/>
    </row>
    <row r="1172" spans="1:33" ht="20.100000000000001" customHeight="1" x14ac:dyDescent="0.25">
      <c r="A1172" s="15"/>
      <c r="N1172" s="142">
        <v>614</v>
      </c>
      <c r="O1172" s="134">
        <f t="shared" si="185"/>
        <v>-1.544</v>
      </c>
      <c r="P1172" s="189">
        <f t="shared" si="186"/>
        <v>0.12112810999292166</v>
      </c>
      <c r="Q1172" s="189">
        <f t="shared" si="187"/>
        <v>6.1294166310569116E-2</v>
      </c>
      <c r="R1172" s="134">
        <f t="shared" si="188"/>
        <v>0.12112810999292166</v>
      </c>
      <c r="S1172" s="134" t="str">
        <f t="shared" si="189"/>
        <v/>
      </c>
      <c r="T1172" s="134" t="str">
        <f t="shared" si="190"/>
        <v/>
      </c>
      <c r="U1172" s="190"/>
      <c r="V1172" s="191"/>
      <c r="W1172" s="188"/>
      <c r="X1172" s="188"/>
      <c r="Y1172" s="174" t="str">
        <f t="shared" si="191"/>
        <v/>
      </c>
      <c r="Z1172" s="174" t="str">
        <f t="shared" si="192"/>
        <v/>
      </c>
      <c r="AA1172" s="137"/>
      <c r="AB1172" s="185">
        <f t="shared" si="183"/>
        <v>3.9424000000000472</v>
      </c>
      <c r="AC1172" s="139">
        <f t="shared" si="180"/>
        <v>0.78638741756248176</v>
      </c>
      <c r="AD1172" s="138">
        <f t="shared" si="184"/>
        <v>7.3199001738055713E-4</v>
      </c>
      <c r="AE1172" s="139" t="str">
        <f t="shared" si="181"/>
        <v/>
      </c>
      <c r="AF1172" s="139" t="str">
        <f t="shared" si="182"/>
        <v/>
      </c>
      <c r="AG1172" s="139"/>
    </row>
    <row r="1173" spans="1:33" ht="20.100000000000001" customHeight="1" x14ac:dyDescent="0.25">
      <c r="A1173" s="15"/>
      <c r="N1173" s="142">
        <v>615</v>
      </c>
      <c r="O1173" s="134">
        <f t="shared" si="185"/>
        <v>-1.54</v>
      </c>
      <c r="P1173" s="189">
        <f t="shared" si="186"/>
        <v>0.12187753703240178</v>
      </c>
      <c r="Q1173" s="189">
        <f t="shared" si="187"/>
        <v>6.1780176711811879E-2</v>
      </c>
      <c r="R1173" s="134">
        <f t="shared" si="188"/>
        <v>0.12187753703240178</v>
      </c>
      <c r="S1173" s="134" t="str">
        <f t="shared" si="189"/>
        <v/>
      </c>
      <c r="T1173" s="134" t="str">
        <f t="shared" si="190"/>
        <v/>
      </c>
      <c r="U1173" s="190"/>
      <c r="V1173" s="191"/>
      <c r="W1173" s="188"/>
      <c r="X1173" s="188"/>
      <c r="Y1173" s="174" t="str">
        <f t="shared" si="191"/>
        <v/>
      </c>
      <c r="Z1173" s="174" t="str">
        <f t="shared" si="192"/>
        <v/>
      </c>
      <c r="AA1173" s="137"/>
      <c r="AB1173" s="185">
        <f t="shared" si="183"/>
        <v>3.9488000000000474</v>
      </c>
      <c r="AC1173" s="139">
        <f t="shared" si="180"/>
        <v>0.7856554275451012</v>
      </c>
      <c r="AD1173" s="138">
        <f t="shared" si="184"/>
        <v>7.3261383984624118E-4</v>
      </c>
      <c r="AE1173" s="139" t="str">
        <f t="shared" si="181"/>
        <v/>
      </c>
      <c r="AF1173" s="139" t="str">
        <f t="shared" si="182"/>
        <v/>
      </c>
      <c r="AG1173" s="139"/>
    </row>
    <row r="1174" spans="1:33" ht="20.100000000000001" customHeight="1" x14ac:dyDescent="0.25">
      <c r="A1174" s="15"/>
      <c r="N1174" s="142">
        <v>616</v>
      </c>
      <c r="O1174" s="134">
        <f t="shared" si="185"/>
        <v>-1.536</v>
      </c>
      <c r="P1174" s="189">
        <f t="shared" si="186"/>
        <v>0.12262963873298499</v>
      </c>
      <c r="Q1174" s="189">
        <f t="shared" si="187"/>
        <v>6.226919017305093E-2</v>
      </c>
      <c r="R1174" s="134">
        <f t="shared" si="188"/>
        <v>0.12262963873298499</v>
      </c>
      <c r="S1174" s="134" t="str">
        <f t="shared" si="189"/>
        <v/>
      </c>
      <c r="T1174" s="134" t="str">
        <f t="shared" si="190"/>
        <v/>
      </c>
      <c r="U1174" s="190"/>
      <c r="V1174" s="191"/>
      <c r="W1174" s="188"/>
      <c r="X1174" s="188"/>
      <c r="Y1174" s="174" t="str">
        <f t="shared" si="191"/>
        <v/>
      </c>
      <c r="Z1174" s="174" t="str">
        <f t="shared" si="192"/>
        <v/>
      </c>
      <c r="AA1174" s="137"/>
      <c r="AB1174" s="185">
        <f t="shared" si="183"/>
        <v>3.9552000000000476</v>
      </c>
      <c r="AC1174" s="139">
        <f t="shared" si="180"/>
        <v>0.78492281370525496</v>
      </c>
      <c r="AD1174" s="138">
        <f t="shared" si="184"/>
        <v>7.3323338655062464E-4</v>
      </c>
      <c r="AE1174" s="139" t="str">
        <f t="shared" si="181"/>
        <v/>
      </c>
      <c r="AF1174" s="139" t="str">
        <f t="shared" si="182"/>
        <v/>
      </c>
      <c r="AG1174" s="139"/>
    </row>
    <row r="1175" spans="1:33" ht="20.100000000000001" customHeight="1" x14ac:dyDescent="0.25">
      <c r="A1175" s="15"/>
      <c r="N1175" s="142">
        <v>617</v>
      </c>
      <c r="O1175" s="134">
        <f t="shared" si="185"/>
        <v>-1.532</v>
      </c>
      <c r="P1175" s="189">
        <f t="shared" si="186"/>
        <v>0.12338440745858412</v>
      </c>
      <c r="Q1175" s="189">
        <f t="shared" si="187"/>
        <v>6.2761217377716921E-2</v>
      </c>
      <c r="R1175" s="134">
        <f t="shared" si="188"/>
        <v>0.12338440745858412</v>
      </c>
      <c r="S1175" s="134" t="str">
        <f t="shared" si="189"/>
        <v/>
      </c>
      <c r="T1175" s="134" t="str">
        <f t="shared" si="190"/>
        <v/>
      </c>
      <c r="U1175" s="190"/>
      <c r="V1175" s="191"/>
      <c r="W1175" s="188"/>
      <c r="X1175" s="188"/>
      <c r="Y1175" s="174" t="str">
        <f t="shared" si="191"/>
        <v/>
      </c>
      <c r="Z1175" s="174" t="str">
        <f t="shared" si="192"/>
        <v/>
      </c>
      <c r="AA1175" s="137"/>
      <c r="AB1175" s="185">
        <f t="shared" si="183"/>
        <v>3.9616000000000477</v>
      </c>
      <c r="AC1175" s="139">
        <f t="shared" si="180"/>
        <v>0.78418958031870434</v>
      </c>
      <c r="AD1175" s="138">
        <f t="shared" si="184"/>
        <v>7.3384866129688753E-4</v>
      </c>
      <c r="AE1175" s="139" t="str">
        <f t="shared" si="181"/>
        <v/>
      </c>
      <c r="AF1175" s="139" t="str">
        <f t="shared" si="182"/>
        <v/>
      </c>
      <c r="AG1175" s="139"/>
    </row>
    <row r="1176" spans="1:33" ht="20.100000000000001" customHeight="1" x14ac:dyDescent="0.25">
      <c r="A1176" s="15"/>
      <c r="N1176" s="142">
        <v>618</v>
      </c>
      <c r="O1176" s="134">
        <f t="shared" si="185"/>
        <v>-1.528</v>
      </c>
      <c r="P1176" s="189">
        <f t="shared" si="186"/>
        <v>0.12414183539764158</v>
      </c>
      <c r="Q1176" s="189">
        <f t="shared" si="187"/>
        <v>6.3256268978345354E-2</v>
      </c>
      <c r="R1176" s="134">
        <f t="shared" si="188"/>
        <v>0.12414183539764158</v>
      </c>
      <c r="S1176" s="134" t="str">
        <f t="shared" si="189"/>
        <v/>
      </c>
      <c r="T1176" s="134" t="str">
        <f t="shared" si="190"/>
        <v/>
      </c>
      <c r="U1176" s="190"/>
      <c r="V1176" s="191"/>
      <c r="W1176" s="188"/>
      <c r="X1176" s="188"/>
      <c r="Y1176" s="174" t="str">
        <f t="shared" si="191"/>
        <v/>
      </c>
      <c r="Z1176" s="174" t="str">
        <f t="shared" si="192"/>
        <v/>
      </c>
      <c r="AA1176" s="137"/>
      <c r="AB1176" s="185">
        <f t="shared" si="183"/>
        <v>3.9680000000000479</v>
      </c>
      <c r="AC1176" s="139">
        <f t="shared" si="180"/>
        <v>0.78345573165740745</v>
      </c>
      <c r="AD1176" s="138">
        <f t="shared" si="184"/>
        <v>7.3445966793828088E-4</v>
      </c>
      <c r="AE1176" s="139" t="str">
        <f t="shared" si="181"/>
        <v/>
      </c>
      <c r="AF1176" s="139" t="str">
        <f t="shared" si="182"/>
        <v/>
      </c>
      <c r="AG1176" s="139"/>
    </row>
    <row r="1177" spans="1:33" ht="20.100000000000001" customHeight="1" x14ac:dyDescent="0.25">
      <c r="A1177" s="15"/>
      <c r="N1177" s="142">
        <v>619</v>
      </c>
      <c r="O1177" s="134">
        <f t="shared" si="185"/>
        <v>-1.524</v>
      </c>
      <c r="P1177" s="189">
        <f t="shared" si="186"/>
        <v>0.12490191456255072</v>
      </c>
      <c r="Q1177" s="189">
        <f t="shared" si="187"/>
        <v>6.375435559587371E-2</v>
      </c>
      <c r="R1177" s="134">
        <f t="shared" si="188"/>
        <v>0.12490191456255072</v>
      </c>
      <c r="S1177" s="134" t="str">
        <f t="shared" si="189"/>
        <v/>
      </c>
      <c r="T1177" s="134" t="str">
        <f t="shared" si="190"/>
        <v/>
      </c>
      <c r="U1177" s="190"/>
      <c r="V1177" s="191"/>
      <c r="W1177" s="188"/>
      <c r="X1177" s="188"/>
      <c r="Y1177" s="174" t="str">
        <f t="shared" si="191"/>
        <v/>
      </c>
      <c r="Z1177" s="174" t="str">
        <f t="shared" si="192"/>
        <v/>
      </c>
      <c r="AA1177" s="137"/>
      <c r="AB1177" s="185">
        <f t="shared" si="183"/>
        <v>3.9744000000000481</v>
      </c>
      <c r="AC1177" s="139">
        <f t="shared" si="180"/>
        <v>0.78272127198946917</v>
      </c>
      <c r="AD1177" s="138">
        <f t="shared" si="184"/>
        <v>7.3506641037845988E-4</v>
      </c>
      <c r="AE1177" s="139" t="str">
        <f t="shared" si="181"/>
        <v/>
      </c>
      <c r="AF1177" s="139" t="str">
        <f t="shared" si="182"/>
        <v/>
      </c>
      <c r="AG1177" s="139"/>
    </row>
    <row r="1178" spans="1:33" ht="20.100000000000001" customHeight="1" x14ac:dyDescent="0.25">
      <c r="A1178" s="15"/>
      <c r="N1178" s="142">
        <v>620</v>
      </c>
      <c r="O1178" s="134">
        <f t="shared" si="185"/>
        <v>-1.52</v>
      </c>
      <c r="P1178" s="189">
        <f t="shared" si="186"/>
        <v>0.12566463678908815</v>
      </c>
      <c r="Q1178" s="189">
        <f t="shared" si="187"/>
        <v>6.4255487818935766E-2</v>
      </c>
      <c r="R1178" s="134">
        <f t="shared" si="188"/>
        <v>0.12566463678908815</v>
      </c>
      <c r="S1178" s="134" t="str">
        <f t="shared" si="189"/>
        <v/>
      </c>
      <c r="T1178" s="134" t="str">
        <f t="shared" si="190"/>
        <v/>
      </c>
      <c r="U1178" s="190"/>
      <c r="V1178" s="191"/>
      <c r="W1178" s="188"/>
      <c r="X1178" s="188"/>
      <c r="Y1178" s="174" t="str">
        <f t="shared" si="191"/>
        <v/>
      </c>
      <c r="Z1178" s="174" t="str">
        <f t="shared" si="192"/>
        <v/>
      </c>
      <c r="AA1178" s="137"/>
      <c r="AB1178" s="185">
        <f t="shared" si="183"/>
        <v>3.9808000000000483</v>
      </c>
      <c r="AC1178" s="139">
        <f t="shared" si="180"/>
        <v>0.78198620557909071</v>
      </c>
      <c r="AD1178" s="138">
        <f t="shared" si="184"/>
        <v>7.3566889257203893E-4</v>
      </c>
      <c r="AE1178" s="139" t="str">
        <f t="shared" si="181"/>
        <v/>
      </c>
      <c r="AF1178" s="139" t="str">
        <f t="shared" si="182"/>
        <v/>
      </c>
      <c r="AG1178" s="139"/>
    </row>
    <row r="1179" spans="1:33" ht="20.100000000000001" customHeight="1" x14ac:dyDescent="0.25">
      <c r="A1179" s="15"/>
      <c r="N1179" s="142">
        <v>621</v>
      </c>
      <c r="O1179" s="134">
        <f t="shared" si="185"/>
        <v>-1.516</v>
      </c>
      <c r="P1179" s="189">
        <f t="shared" si="186"/>
        <v>0.12642999373585614</v>
      </c>
      <c r="Q1179" s="189">
        <f t="shared" si="187"/>
        <v>6.4759676203154592E-2</v>
      </c>
      <c r="R1179" s="134">
        <f t="shared" si="188"/>
        <v>0.12642999373585614</v>
      </c>
      <c r="S1179" s="134" t="str">
        <f t="shared" si="189"/>
        <v/>
      </c>
      <c r="T1179" s="134" t="str">
        <f t="shared" si="190"/>
        <v/>
      </c>
      <c r="U1179" s="190"/>
      <c r="V1179" s="191"/>
      <c r="W1179" s="188"/>
      <c r="X1179" s="188"/>
      <c r="Y1179" s="174" t="str">
        <f t="shared" si="191"/>
        <v/>
      </c>
      <c r="Z1179" s="174" t="str">
        <f t="shared" si="192"/>
        <v/>
      </c>
      <c r="AA1179" s="137"/>
      <c r="AB1179" s="185">
        <f t="shared" si="183"/>
        <v>3.9872000000000485</v>
      </c>
      <c r="AC1179" s="139">
        <f t="shared" si="180"/>
        <v>0.78125053668651867</v>
      </c>
      <c r="AD1179" s="138">
        <f t="shared" si="184"/>
        <v>7.3626711852303739E-4</v>
      </c>
      <c r="AE1179" s="139" t="str">
        <f t="shared" si="181"/>
        <v/>
      </c>
      <c r="AF1179" s="139" t="str">
        <f t="shared" si="182"/>
        <v/>
      </c>
      <c r="AG1179" s="139"/>
    </row>
    <row r="1180" spans="1:33" ht="20.100000000000001" customHeight="1" x14ac:dyDescent="0.25">
      <c r="A1180" s="15"/>
      <c r="N1180" s="142">
        <v>622</v>
      </c>
      <c r="O1180" s="134">
        <f t="shared" si="185"/>
        <v>-1.512</v>
      </c>
      <c r="P1180" s="189">
        <f t="shared" si="186"/>
        <v>0.12719797688373649</v>
      </c>
      <c r="Q1180" s="189">
        <f t="shared" si="187"/>
        <v>6.5266931270432108E-2</v>
      </c>
      <c r="R1180" s="134">
        <f t="shared" si="188"/>
        <v>0.12719797688373649</v>
      </c>
      <c r="S1180" s="134" t="str">
        <f t="shared" si="189"/>
        <v/>
      </c>
      <c r="T1180" s="134" t="str">
        <f t="shared" si="190"/>
        <v/>
      </c>
      <c r="U1180" s="190"/>
      <c r="V1180" s="191"/>
      <c r="W1180" s="188"/>
      <c r="X1180" s="188"/>
      <c r="Y1180" s="174" t="str">
        <f t="shared" si="191"/>
        <v/>
      </c>
      <c r="Z1180" s="174" t="str">
        <f t="shared" si="192"/>
        <v/>
      </c>
      <c r="AA1180" s="137"/>
      <c r="AB1180" s="185">
        <f t="shared" si="183"/>
        <v>3.9936000000000487</v>
      </c>
      <c r="AC1180" s="139">
        <f t="shared" si="180"/>
        <v>0.78051426956799563</v>
      </c>
      <c r="AD1180" s="138">
        <f t="shared" si="184"/>
        <v>7.3686109228532359E-4</v>
      </c>
      <c r="AE1180" s="139" t="str">
        <f t="shared" si="181"/>
        <v/>
      </c>
      <c r="AF1180" s="139" t="str">
        <f t="shared" si="182"/>
        <v/>
      </c>
      <c r="AG1180" s="139"/>
    </row>
    <row r="1181" spans="1:33" ht="20.100000000000001" customHeight="1" x14ac:dyDescent="0.25">
      <c r="A1181" s="15"/>
      <c r="N1181" s="142">
        <v>623</v>
      </c>
      <c r="O1181" s="134">
        <f t="shared" si="185"/>
        <v>-1.508</v>
      </c>
      <c r="P1181" s="189">
        <f t="shared" si="186"/>
        <v>0.12796857753535484</v>
      </c>
      <c r="Q1181" s="189">
        <f t="shared" si="187"/>
        <v>6.5777263508237441E-2</v>
      </c>
      <c r="R1181" s="134">
        <f t="shared" si="188"/>
        <v>0.12796857753535484</v>
      </c>
      <c r="S1181" s="134" t="str">
        <f t="shared" si="189"/>
        <v/>
      </c>
      <c r="T1181" s="134" t="str">
        <f t="shared" si="190"/>
        <v/>
      </c>
      <c r="U1181" s="190"/>
      <c r="V1181" s="191"/>
      <c r="W1181" s="188"/>
      <c r="X1181" s="188"/>
      <c r="Y1181" s="174" t="str">
        <f t="shared" si="191"/>
        <v/>
      </c>
      <c r="Z1181" s="174" t="str">
        <f t="shared" si="192"/>
        <v/>
      </c>
      <c r="AA1181" s="137"/>
      <c r="AB1181" s="185">
        <f t="shared" si="183"/>
        <v>4.0000000000000488</v>
      </c>
      <c r="AC1181" s="139">
        <f t="shared" si="180"/>
        <v>0.77977740847571031</v>
      </c>
      <c r="AD1181" s="138">
        <f t="shared" si="184"/>
        <v>7.3745081796172673E-4</v>
      </c>
      <c r="AE1181" s="139" t="str">
        <f t="shared" si="181"/>
        <v/>
      </c>
      <c r="AF1181" s="139" t="str">
        <f t="shared" si="182"/>
        <v/>
      </c>
      <c r="AG1181" s="139"/>
    </row>
    <row r="1182" spans="1:33" ht="20.100000000000001" customHeight="1" x14ac:dyDescent="0.25">
      <c r="A1182" s="15"/>
      <c r="N1182" s="142">
        <v>624</v>
      </c>
      <c r="O1182" s="134">
        <f t="shared" si="185"/>
        <v>-1.504</v>
      </c>
      <c r="P1182" s="189">
        <f t="shared" si="186"/>
        <v>0.12874178681455622</v>
      </c>
      <c r="Q1182" s="189">
        <f t="shared" si="187"/>
        <v>6.6290683368892989E-2</v>
      </c>
      <c r="R1182" s="134">
        <f t="shared" si="188"/>
        <v>0.12874178681455622</v>
      </c>
      <c r="S1182" s="134" t="str">
        <f t="shared" si="189"/>
        <v/>
      </c>
      <c r="T1182" s="134" t="str">
        <f t="shared" si="190"/>
        <v/>
      </c>
      <c r="U1182" s="190"/>
      <c r="V1182" s="191"/>
      <c r="W1182" s="188"/>
      <c r="X1182" s="188"/>
      <c r="Y1182" s="174" t="str">
        <f t="shared" si="191"/>
        <v/>
      </c>
      <c r="Z1182" s="174" t="str">
        <f t="shared" si="192"/>
        <v/>
      </c>
      <c r="AA1182" s="137"/>
      <c r="AB1182" s="185">
        <f t="shared" si="183"/>
        <v>4.006400000000049</v>
      </c>
      <c r="AC1182" s="139">
        <f t="shared" si="180"/>
        <v>0.77903995765774858</v>
      </c>
      <c r="AD1182" s="138">
        <f t="shared" si="184"/>
        <v>7.3803629970314866E-4</v>
      </c>
      <c r="AE1182" s="139" t="str">
        <f t="shared" si="181"/>
        <v/>
      </c>
      <c r="AF1182" s="139" t="str">
        <f t="shared" si="182"/>
        <v/>
      </c>
      <c r="AG1182" s="139"/>
    </row>
    <row r="1183" spans="1:33" ht="20.100000000000001" customHeight="1" x14ac:dyDescent="0.25">
      <c r="A1183" s="15"/>
      <c r="N1183" s="142">
        <v>625</v>
      </c>
      <c r="O1183" s="134">
        <f t="shared" si="185"/>
        <v>-1.5</v>
      </c>
      <c r="P1183" s="189">
        <f t="shared" si="186"/>
        <v>0.12951759566589174</v>
      </c>
      <c r="Q1183" s="189">
        <f t="shared" si="187"/>
        <v>6.6807201268858057E-2</v>
      </c>
      <c r="R1183" s="134">
        <f t="shared" si="188"/>
        <v>0.12951759566589174</v>
      </c>
      <c r="S1183" s="134" t="str">
        <f t="shared" si="189"/>
        <v/>
      </c>
      <c r="T1183" s="134" t="str">
        <f t="shared" si="190"/>
        <v/>
      </c>
      <c r="U1183" s="190"/>
      <c r="V1183" s="191"/>
      <c r="W1183" s="188"/>
      <c r="X1183" s="188"/>
      <c r="Y1183" s="174" t="str">
        <f t="shared" si="191"/>
        <v/>
      </c>
      <c r="Z1183" s="174" t="str">
        <f t="shared" si="192"/>
        <v/>
      </c>
      <c r="AA1183" s="137"/>
      <c r="AB1183" s="185">
        <f t="shared" si="183"/>
        <v>4.0128000000000492</v>
      </c>
      <c r="AC1183" s="139">
        <f t="shared" si="180"/>
        <v>0.77830192135804543</v>
      </c>
      <c r="AD1183" s="138">
        <f t="shared" si="184"/>
        <v>7.3861754171078431E-4</v>
      </c>
      <c r="AE1183" s="139" t="str">
        <f t="shared" si="181"/>
        <v/>
      </c>
      <c r="AF1183" s="139" t="str">
        <f t="shared" si="182"/>
        <v/>
      </c>
      <c r="AG1183" s="139"/>
    </row>
    <row r="1184" spans="1:33" ht="20.100000000000001" customHeight="1" x14ac:dyDescent="0.25">
      <c r="A1184" s="15"/>
      <c r="N1184" s="142">
        <v>626</v>
      </c>
      <c r="O1184" s="134">
        <f t="shared" si="185"/>
        <v>-1.496</v>
      </c>
      <c r="P1184" s="189">
        <f t="shared" si="186"/>
        <v>0.13029599485411655</v>
      </c>
      <c r="Q1184" s="189">
        <f t="shared" si="187"/>
        <v>6.7326827588010688E-2</v>
      </c>
      <c r="R1184" s="134">
        <f t="shared" si="188"/>
        <v>0.13029599485411655</v>
      </c>
      <c r="S1184" s="134" t="str">
        <f t="shared" si="189"/>
        <v/>
      </c>
      <c r="T1184" s="134" t="str">
        <f t="shared" si="190"/>
        <v/>
      </c>
      <c r="U1184" s="190"/>
      <c r="V1184" s="191"/>
      <c r="W1184" s="188"/>
      <c r="X1184" s="188"/>
      <c r="Y1184" s="174" t="str">
        <f t="shared" si="191"/>
        <v/>
      </c>
      <c r="Z1184" s="174" t="str">
        <f t="shared" si="192"/>
        <v/>
      </c>
      <c r="AA1184" s="137"/>
      <c r="AB1184" s="185">
        <f t="shared" si="183"/>
        <v>4.0192000000000494</v>
      </c>
      <c r="AC1184" s="139">
        <f t="shared" si="180"/>
        <v>0.77756330381633465</v>
      </c>
      <c r="AD1184" s="138">
        <f t="shared" si="184"/>
        <v>7.3919454823190289E-4</v>
      </c>
      <c r="AE1184" s="139" t="str">
        <f t="shared" si="181"/>
        <v/>
      </c>
      <c r="AF1184" s="139" t="str">
        <f t="shared" si="182"/>
        <v/>
      </c>
      <c r="AG1184" s="139"/>
    </row>
    <row r="1185" spans="1:33" ht="20.100000000000001" customHeight="1" x14ac:dyDescent="0.25">
      <c r="A1185" s="15"/>
      <c r="N1185" s="142">
        <v>627</v>
      </c>
      <c r="O1185" s="134">
        <f t="shared" si="185"/>
        <v>-1.492</v>
      </c>
      <c r="P1185" s="189">
        <f t="shared" si="186"/>
        <v>0.13107697496369927</v>
      </c>
      <c r="Q1185" s="189">
        <f t="shared" si="187"/>
        <v>6.784957266892748E-2</v>
      </c>
      <c r="R1185" s="134">
        <f t="shared" si="188"/>
        <v>0.13107697496369927</v>
      </c>
      <c r="S1185" s="134" t="str">
        <f t="shared" si="189"/>
        <v/>
      </c>
      <c r="T1185" s="134" t="str">
        <f t="shared" si="190"/>
        <v/>
      </c>
      <c r="U1185" s="190"/>
      <c r="V1185" s="191"/>
      <c r="W1185" s="188"/>
      <c r="X1185" s="188"/>
      <c r="Y1185" s="174" t="str">
        <f t="shared" si="191"/>
        <v/>
      </c>
      <c r="Z1185" s="174" t="str">
        <f t="shared" si="192"/>
        <v/>
      </c>
      <c r="AA1185" s="137"/>
      <c r="AB1185" s="185">
        <f t="shared" si="183"/>
        <v>4.0256000000000496</v>
      </c>
      <c r="AC1185" s="139">
        <f t="shared" si="180"/>
        <v>0.77682410926810275</v>
      </c>
      <c r="AD1185" s="138">
        <f t="shared" si="184"/>
        <v>7.397673235625124E-4</v>
      </c>
      <c r="AE1185" s="139" t="str">
        <f t="shared" si="181"/>
        <v/>
      </c>
      <c r="AF1185" s="139" t="str">
        <f t="shared" si="182"/>
        <v/>
      </c>
      <c r="AG1185" s="139"/>
    </row>
    <row r="1186" spans="1:33" ht="20.100000000000001" customHeight="1" x14ac:dyDescent="0.25">
      <c r="A1186" s="15"/>
      <c r="N1186" s="142">
        <v>628</v>
      </c>
      <c r="O1186" s="134">
        <f t="shared" si="185"/>
        <v>-1.488</v>
      </c>
      <c r="P1186" s="189">
        <f t="shared" si="186"/>
        <v>0.13186052639834281</v>
      </c>
      <c r="Q1186" s="189">
        <f t="shared" si="187"/>
        <v>6.8375446816161728E-2</v>
      </c>
      <c r="R1186" s="134">
        <f t="shared" si="188"/>
        <v>0.13186052639834281</v>
      </c>
      <c r="S1186" s="134" t="str">
        <f t="shared" si="189"/>
        <v/>
      </c>
      <c r="T1186" s="134" t="str">
        <f t="shared" si="190"/>
        <v/>
      </c>
      <c r="U1186" s="190"/>
      <c r="V1186" s="191"/>
      <c r="W1186" s="188"/>
      <c r="X1186" s="188"/>
      <c r="Y1186" s="174" t="str">
        <f t="shared" si="191"/>
        <v/>
      </c>
      <c r="Z1186" s="174" t="str">
        <f t="shared" si="192"/>
        <v/>
      </c>
      <c r="AA1186" s="137"/>
      <c r="AB1186" s="185">
        <f t="shared" si="183"/>
        <v>4.0320000000000498</v>
      </c>
      <c r="AC1186" s="139">
        <f t="shared" si="180"/>
        <v>0.77608434194454023</v>
      </c>
      <c r="AD1186" s="138">
        <f t="shared" si="184"/>
        <v>7.4033587204613838E-4</v>
      </c>
      <c r="AE1186" s="139" t="str">
        <f t="shared" si="181"/>
        <v/>
      </c>
      <c r="AF1186" s="139" t="str">
        <f t="shared" si="182"/>
        <v/>
      </c>
      <c r="AG1186" s="139"/>
    </row>
    <row r="1187" spans="1:33" ht="20.100000000000001" customHeight="1" x14ac:dyDescent="0.25">
      <c r="A1187" s="15"/>
      <c r="N1187" s="142">
        <v>629</v>
      </c>
      <c r="O1187" s="134">
        <f t="shared" si="185"/>
        <v>-1.484</v>
      </c>
      <c r="P1187" s="189">
        <f t="shared" si="186"/>
        <v>0.13264663938051691</v>
      </c>
      <c r="Q1187" s="189">
        <f t="shared" si="187"/>
        <v>6.8904460295518999E-2</v>
      </c>
      <c r="R1187" s="134">
        <f t="shared" si="188"/>
        <v>0.13264663938051691</v>
      </c>
      <c r="S1187" s="134" t="str">
        <f t="shared" si="189"/>
        <v/>
      </c>
      <c r="T1187" s="134" t="str">
        <f t="shared" si="190"/>
        <v/>
      </c>
      <c r="U1187" s="190"/>
      <c r="V1187" s="191"/>
      <c r="W1187" s="188"/>
      <c r="X1187" s="188"/>
      <c r="Y1187" s="174" t="str">
        <f t="shared" si="191"/>
        <v/>
      </c>
      <c r="Z1187" s="174" t="str">
        <f t="shared" si="192"/>
        <v/>
      </c>
      <c r="AA1187" s="137"/>
      <c r="AB1187" s="185">
        <f t="shared" si="183"/>
        <v>4.0384000000000499</v>
      </c>
      <c r="AC1187" s="139">
        <f t="shared" si="180"/>
        <v>0.7753440060724941</v>
      </c>
      <c r="AD1187" s="138">
        <f t="shared" si="184"/>
        <v>7.4090019807260266E-4</v>
      </c>
      <c r="AE1187" s="139" t="str">
        <f t="shared" si="181"/>
        <v/>
      </c>
      <c r="AF1187" s="139" t="str">
        <f t="shared" si="182"/>
        <v/>
      </c>
      <c r="AG1187" s="139"/>
    </row>
    <row r="1188" spans="1:33" ht="20.100000000000001" customHeight="1" x14ac:dyDescent="0.25">
      <c r="A1188" s="15"/>
      <c r="N1188" s="142">
        <v>630</v>
      </c>
      <c r="O1188" s="134">
        <f t="shared" si="185"/>
        <v>-1.48</v>
      </c>
      <c r="P1188" s="189">
        <f t="shared" si="186"/>
        <v>0.13343530395100231</v>
      </c>
      <c r="Q1188" s="189">
        <f t="shared" si="187"/>
        <v>6.9436623333331698E-2</v>
      </c>
      <c r="R1188" s="134">
        <f t="shared" si="188"/>
        <v>0.13343530395100231</v>
      </c>
      <c r="S1188" s="134" t="str">
        <f t="shared" si="189"/>
        <v/>
      </c>
      <c r="T1188" s="134" t="str">
        <f t="shared" si="190"/>
        <v/>
      </c>
      <c r="U1188" s="190"/>
      <c r="V1188" s="191"/>
      <c r="W1188" s="188"/>
      <c r="X1188" s="188"/>
      <c r="Y1188" s="174" t="str">
        <f t="shared" si="191"/>
        <v/>
      </c>
      <c r="Z1188" s="174" t="str">
        <f t="shared" si="192"/>
        <v/>
      </c>
      <c r="AA1188" s="137"/>
      <c r="AB1188" s="185">
        <f t="shared" si="183"/>
        <v>4.0448000000000501</v>
      </c>
      <c r="AC1188" s="139">
        <f t="shared" si="180"/>
        <v>0.77460310587442149</v>
      </c>
      <c r="AD1188" s="138">
        <f t="shared" si="184"/>
        <v>7.4146030607902258E-4</v>
      </c>
      <c r="AE1188" s="139" t="str">
        <f t="shared" si="181"/>
        <v/>
      </c>
      <c r="AF1188" s="139" t="str">
        <f t="shared" si="182"/>
        <v/>
      </c>
      <c r="AG1188" s="139"/>
    </row>
    <row r="1189" spans="1:33" ht="20.100000000000001" customHeight="1" x14ac:dyDescent="0.25">
      <c r="A1189" s="15"/>
      <c r="N1189" s="142">
        <v>631</v>
      </c>
      <c r="O1189" s="134">
        <f t="shared" si="185"/>
        <v>-1.476</v>
      </c>
      <c r="P1189" s="189">
        <f t="shared" si="186"/>
        <v>0.13422650996844704</v>
      </c>
      <c r="Q1189" s="189">
        <f t="shared" si="187"/>
        <v>6.9971946115731112E-2</v>
      </c>
      <c r="R1189" s="134">
        <f t="shared" si="188"/>
        <v>0.13422650996844704</v>
      </c>
      <c r="S1189" s="134" t="str">
        <f t="shared" si="189"/>
        <v/>
      </c>
      <c r="T1189" s="134" t="str">
        <f t="shared" si="190"/>
        <v/>
      </c>
      <c r="U1189" s="190"/>
      <c r="V1189" s="191"/>
      <c r="W1189" s="188"/>
      <c r="X1189" s="188"/>
      <c r="Y1189" s="174" t="str">
        <f t="shared" si="191"/>
        <v/>
      </c>
      <c r="Z1189" s="174" t="str">
        <f t="shared" si="192"/>
        <v/>
      </c>
      <c r="AA1189" s="137"/>
      <c r="AB1189" s="185">
        <f t="shared" si="183"/>
        <v>4.0512000000000503</v>
      </c>
      <c r="AC1189" s="139">
        <f t="shared" si="180"/>
        <v>0.77386164556834247</v>
      </c>
      <c r="AD1189" s="138">
        <f t="shared" si="184"/>
        <v>7.4201620054892281E-4</v>
      </c>
      <c r="AE1189" s="139" t="str">
        <f t="shared" si="181"/>
        <v/>
      </c>
      <c r="AF1189" s="139" t="str">
        <f t="shared" si="182"/>
        <v/>
      </c>
      <c r="AG1189" s="139"/>
    </row>
    <row r="1190" spans="1:33" ht="20.100000000000001" customHeight="1" x14ac:dyDescent="0.25">
      <c r="A1190" s="15"/>
      <c r="N1190" s="142">
        <v>632</v>
      </c>
      <c r="O1190" s="134">
        <f t="shared" si="185"/>
        <v>-1.472</v>
      </c>
      <c r="P1190" s="189">
        <f t="shared" si="186"/>
        <v>0.13502024710893432</v>
      </c>
      <c r="Q1190" s="189">
        <f t="shared" si="187"/>
        <v>7.0510438787918114E-2</v>
      </c>
      <c r="R1190" s="134">
        <f t="shared" si="188"/>
        <v>0.13502024710893432</v>
      </c>
      <c r="S1190" s="134" t="str">
        <f t="shared" si="189"/>
        <v/>
      </c>
      <c r="T1190" s="134" t="str">
        <f t="shared" si="190"/>
        <v/>
      </c>
      <c r="U1190" s="190"/>
      <c r="V1190" s="191"/>
      <c r="W1190" s="188"/>
      <c r="X1190" s="188"/>
      <c r="Y1190" s="174" t="str">
        <f t="shared" si="191"/>
        <v/>
      </c>
      <c r="Z1190" s="174" t="str">
        <f t="shared" si="192"/>
        <v/>
      </c>
      <c r="AA1190" s="137"/>
      <c r="AB1190" s="185">
        <f t="shared" si="183"/>
        <v>4.0576000000000505</v>
      </c>
      <c r="AC1190" s="139">
        <f t="shared" si="180"/>
        <v>0.77311962936779355</v>
      </c>
      <c r="AD1190" s="138">
        <f t="shared" si="184"/>
        <v>7.4256788601057E-4</v>
      </c>
      <c r="AE1190" s="139" t="str">
        <f t="shared" si="181"/>
        <v/>
      </c>
      <c r="AF1190" s="139" t="str">
        <f t="shared" si="182"/>
        <v/>
      </c>
      <c r="AG1190" s="139"/>
    </row>
    <row r="1191" spans="1:33" ht="20.100000000000001" customHeight="1" x14ac:dyDescent="0.25">
      <c r="A1191" s="15"/>
      <c r="N1191" s="142">
        <v>633</v>
      </c>
      <c r="O1191" s="134">
        <f t="shared" si="185"/>
        <v>-1.468</v>
      </c>
      <c r="P1191" s="189">
        <f t="shared" si="186"/>
        <v>0.13581650486556279</v>
      </c>
      <c r="Q1191" s="189">
        <f t="shared" si="187"/>
        <v>7.1052111453432251E-2</v>
      </c>
      <c r="R1191" s="134">
        <f t="shared" si="188"/>
        <v>0.13581650486556279</v>
      </c>
      <c r="S1191" s="134" t="str">
        <f t="shared" si="189"/>
        <v/>
      </c>
      <c r="T1191" s="134" t="str">
        <f t="shared" si="190"/>
        <v/>
      </c>
      <c r="U1191" s="190"/>
      <c r="V1191" s="191"/>
      <c r="W1191" s="188"/>
      <c r="X1191" s="188"/>
      <c r="Y1191" s="174" t="str">
        <f t="shared" si="191"/>
        <v/>
      </c>
      <c r="Z1191" s="174" t="str">
        <f t="shared" si="192"/>
        <v/>
      </c>
      <c r="AA1191" s="137"/>
      <c r="AB1191" s="185">
        <f t="shared" si="183"/>
        <v>4.0640000000000507</v>
      </c>
      <c r="AC1191" s="139">
        <f t="shared" si="180"/>
        <v>0.77237706148178298</v>
      </c>
      <c r="AD1191" s="138">
        <f t="shared" si="184"/>
        <v>7.4311536703974834E-4</v>
      </c>
      <c r="AE1191" s="139" t="str">
        <f t="shared" si="181"/>
        <v/>
      </c>
      <c r="AF1191" s="139" t="str">
        <f t="shared" si="182"/>
        <v/>
      </c>
      <c r="AG1191" s="139"/>
    </row>
    <row r="1192" spans="1:33" ht="20.100000000000001" customHeight="1" x14ac:dyDescent="0.25">
      <c r="A1192" s="15"/>
      <c r="N1192" s="142">
        <v>634</v>
      </c>
      <c r="O1192" s="134">
        <f t="shared" si="185"/>
        <v>-1.464</v>
      </c>
      <c r="P1192" s="189">
        <f t="shared" si="186"/>
        <v>0.13661527254803899</v>
      </c>
      <c r="Q1192" s="189">
        <f t="shared" si="187"/>
        <v>7.159697417341862E-2</v>
      </c>
      <c r="R1192" s="134">
        <f t="shared" si="188"/>
        <v>0.13661527254803899</v>
      </c>
      <c r="S1192" s="134" t="str">
        <f t="shared" si="189"/>
        <v/>
      </c>
      <c r="T1192" s="134" t="str">
        <f t="shared" si="190"/>
        <v/>
      </c>
      <c r="U1192" s="190"/>
      <c r="V1192" s="191"/>
      <c r="W1192" s="188"/>
      <c r="X1192" s="188"/>
      <c r="Y1192" s="174" t="str">
        <f t="shared" si="191"/>
        <v/>
      </c>
      <c r="Z1192" s="174" t="str">
        <f t="shared" si="192"/>
        <v/>
      </c>
      <c r="AA1192" s="137"/>
      <c r="AB1192" s="185">
        <f t="shared" si="183"/>
        <v>4.0704000000000509</v>
      </c>
      <c r="AC1192" s="139">
        <f t="shared" si="180"/>
        <v>0.77163394611474323</v>
      </c>
      <c r="AD1192" s="138">
        <f t="shared" si="184"/>
        <v>7.436586482558738E-4</v>
      </c>
      <c r="AE1192" s="139" t="str">
        <f t="shared" si="181"/>
        <v/>
      </c>
      <c r="AF1192" s="139" t="str">
        <f t="shared" si="182"/>
        <v/>
      </c>
      <c r="AG1192" s="139"/>
    </row>
    <row r="1193" spans="1:33" ht="20.100000000000001" customHeight="1" x14ac:dyDescent="0.25">
      <c r="A1193" s="15"/>
      <c r="N1193" s="142">
        <v>635</v>
      </c>
      <c r="O1193" s="134">
        <f t="shared" si="185"/>
        <v>-1.46</v>
      </c>
      <c r="P1193" s="189">
        <f t="shared" si="186"/>
        <v>0.13741653928228179</v>
      </c>
      <c r="Q1193" s="189">
        <f t="shared" si="187"/>
        <v>7.2145036965893777E-2</v>
      </c>
      <c r="R1193" s="134">
        <f t="shared" si="188"/>
        <v>0.13741653928228179</v>
      </c>
      <c r="S1193" s="134" t="str">
        <f t="shared" si="189"/>
        <v/>
      </c>
      <c r="T1193" s="134" t="str">
        <f t="shared" si="190"/>
        <v/>
      </c>
      <c r="U1193" s="190"/>
      <c r="V1193" s="191"/>
      <c r="W1193" s="188"/>
      <c r="X1193" s="188"/>
      <c r="Y1193" s="174" t="str">
        <f t="shared" si="191"/>
        <v/>
      </c>
      <c r="Z1193" s="174" t="str">
        <f t="shared" si="192"/>
        <v/>
      </c>
      <c r="AA1193" s="137"/>
      <c r="AB1193" s="185">
        <f t="shared" si="183"/>
        <v>4.076800000000051</v>
      </c>
      <c r="AC1193" s="139">
        <f t="shared" si="180"/>
        <v>0.77089028746648736</v>
      </c>
      <c r="AD1193" s="138">
        <f t="shared" si="184"/>
        <v>7.4419773432476966E-4</v>
      </c>
      <c r="AE1193" s="139" t="str">
        <f t="shared" si="181"/>
        <v/>
      </c>
      <c r="AF1193" s="139" t="str">
        <f t="shared" si="182"/>
        <v/>
      </c>
      <c r="AG1193" s="139"/>
    </row>
    <row r="1194" spans="1:33" ht="20.100000000000001" customHeight="1" x14ac:dyDescent="0.25">
      <c r="A1194" s="15"/>
      <c r="N1194" s="142">
        <v>636</v>
      </c>
      <c r="O1194" s="134">
        <f t="shared" si="185"/>
        <v>-1.456</v>
      </c>
      <c r="P1194" s="189">
        <f t="shared" si="186"/>
        <v>0.13822029401003963</v>
      </c>
      <c r="Q1194" s="189">
        <f t="shared" si="187"/>
        <v>7.269630980500974E-2</v>
      </c>
      <c r="R1194" s="134">
        <f t="shared" si="188"/>
        <v>0.13822029401003963</v>
      </c>
      <c r="S1194" s="134" t="str">
        <f t="shared" si="189"/>
        <v/>
      </c>
      <c r="T1194" s="134" t="str">
        <f t="shared" si="190"/>
        <v/>
      </c>
      <c r="U1194" s="190"/>
      <c r="V1194" s="191"/>
      <c r="W1194" s="188"/>
      <c r="X1194" s="188"/>
      <c r="Y1194" s="174" t="str">
        <f t="shared" si="191"/>
        <v/>
      </c>
      <c r="Z1194" s="174" t="str">
        <f t="shared" si="192"/>
        <v/>
      </c>
      <c r="AA1194" s="137"/>
      <c r="AB1194" s="185">
        <f t="shared" si="183"/>
        <v>4.0832000000000512</v>
      </c>
      <c r="AC1194" s="139">
        <f t="shared" si="180"/>
        <v>0.77014608973216259</v>
      </c>
      <c r="AD1194" s="138">
        <f t="shared" si="184"/>
        <v>7.4473262995500278E-4</v>
      </c>
      <c r="AE1194" s="139" t="str">
        <f t="shared" si="181"/>
        <v/>
      </c>
      <c r="AF1194" s="139" t="str">
        <f t="shared" si="182"/>
        <v/>
      </c>
      <c r="AG1194" s="139"/>
    </row>
    <row r="1195" spans="1:33" ht="20.100000000000001" customHeight="1" x14ac:dyDescent="0.25">
      <c r="A1195" s="15"/>
      <c r="N1195" s="142">
        <v>637</v>
      </c>
      <c r="O1195" s="134">
        <f t="shared" si="185"/>
        <v>-1.452</v>
      </c>
      <c r="P1195" s="189">
        <f t="shared" si="186"/>
        <v>0.13902652548852024</v>
      </c>
      <c r="Q1195" s="189">
        <f t="shared" si="187"/>
        <v>7.3250802620316594E-2</v>
      </c>
      <c r="R1195" s="134">
        <f t="shared" si="188"/>
        <v>0.13902652548852024</v>
      </c>
      <c r="S1195" s="134" t="str">
        <f t="shared" si="189"/>
        <v/>
      </c>
      <c r="T1195" s="134" t="str">
        <f t="shared" si="190"/>
        <v/>
      </c>
      <c r="U1195" s="190"/>
      <c r="V1195" s="191"/>
      <c r="W1195" s="188"/>
      <c r="X1195" s="188"/>
      <c r="Y1195" s="174" t="str">
        <f t="shared" si="191"/>
        <v/>
      </c>
      <c r="Z1195" s="174" t="str">
        <f t="shared" si="192"/>
        <v/>
      </c>
      <c r="AA1195" s="137"/>
      <c r="AB1195" s="185">
        <f t="shared" si="183"/>
        <v>4.0896000000000514</v>
      </c>
      <c r="AC1195" s="139">
        <f t="shared" si="180"/>
        <v>0.76940135710220758</v>
      </c>
      <c r="AD1195" s="138">
        <f t="shared" si="184"/>
        <v>7.4526333990099225E-4</v>
      </c>
      <c r="AE1195" s="139" t="str">
        <f t="shared" si="181"/>
        <v/>
      </c>
      <c r="AF1195" s="139" t="str">
        <f t="shared" si="182"/>
        <v/>
      </c>
      <c r="AG1195" s="139"/>
    </row>
    <row r="1196" spans="1:33" ht="20.100000000000001" customHeight="1" x14ac:dyDescent="0.25">
      <c r="A1196" s="15"/>
      <c r="N1196" s="142">
        <v>638</v>
      </c>
      <c r="O1196" s="134">
        <f t="shared" si="185"/>
        <v>-1.448</v>
      </c>
      <c r="P1196" s="189">
        <f t="shared" si="186"/>
        <v>0.13983522229003265</v>
      </c>
      <c r="Q1196" s="189">
        <f t="shared" si="187"/>
        <v>7.3808525296023483E-2</v>
      </c>
      <c r="R1196" s="134">
        <f t="shared" si="188"/>
        <v>0.13983522229003265</v>
      </c>
      <c r="S1196" s="134" t="str">
        <f t="shared" si="189"/>
        <v/>
      </c>
      <c r="T1196" s="134" t="str">
        <f t="shared" si="190"/>
        <v/>
      </c>
      <c r="U1196" s="190"/>
      <c r="V1196" s="191"/>
      <c r="W1196" s="188"/>
      <c r="X1196" s="188"/>
      <c r="Y1196" s="174" t="str">
        <f t="shared" si="191"/>
        <v/>
      </c>
      <c r="Z1196" s="174" t="str">
        <f t="shared" si="192"/>
        <v/>
      </c>
      <c r="AA1196" s="137"/>
      <c r="AB1196" s="185">
        <f t="shared" si="183"/>
        <v>4.0960000000000516</v>
      </c>
      <c r="AC1196" s="139">
        <f t="shared" ref="AC1196:AC1259" si="193">_xlfn.CHISQ.DIST.RT(AB1196,$AB$553)</f>
        <v>0.76865609376230659</v>
      </c>
      <c r="AD1196" s="138">
        <f t="shared" si="184"/>
        <v>7.4578986896089994E-4</v>
      </c>
      <c r="AE1196" s="139" t="str">
        <f t="shared" ref="AE1196:AE1259" si="194">IF(AC1196&lt;($AA$556),AD1196,"")</f>
        <v/>
      </c>
      <c r="AF1196" s="139" t="str">
        <f t="shared" ref="AF1196:AF1259" si="195">IF(AC1196&lt;$AA$563,AD1196,"")</f>
        <v/>
      </c>
      <c r="AG1196" s="139"/>
    </row>
    <row r="1197" spans="1:33" ht="20.100000000000001" customHeight="1" x14ac:dyDescent="0.25">
      <c r="A1197" s="15"/>
      <c r="N1197" s="142">
        <v>639</v>
      </c>
      <c r="O1197" s="134">
        <f t="shared" si="185"/>
        <v>-1.444</v>
      </c>
      <c r="P1197" s="189">
        <f t="shared" si="186"/>
        <v>0.14064637280164224</v>
      </c>
      <c r="Q1197" s="189">
        <f t="shared" si="187"/>
        <v>7.4369487670258569E-2</v>
      </c>
      <c r="R1197" s="134">
        <f t="shared" si="188"/>
        <v>0.14064637280164224</v>
      </c>
      <c r="S1197" s="134" t="str">
        <f t="shared" si="189"/>
        <v/>
      </c>
      <c r="T1197" s="134" t="str">
        <f t="shared" si="190"/>
        <v/>
      </c>
      <c r="U1197" s="190"/>
      <c r="V1197" s="191"/>
      <c r="W1197" s="188"/>
      <c r="X1197" s="188"/>
      <c r="Y1197" s="174" t="str">
        <f t="shared" si="191"/>
        <v/>
      </c>
      <c r="Z1197" s="174" t="str">
        <f t="shared" si="192"/>
        <v/>
      </c>
      <c r="AA1197" s="137"/>
      <c r="AB1197" s="185">
        <f t="shared" ref="AB1197:AB1260" si="196">AB1196+$AF$553</f>
        <v>4.1024000000000518</v>
      </c>
      <c r="AC1197" s="139">
        <f t="shared" si="193"/>
        <v>0.76791030389334569</v>
      </c>
      <c r="AD1197" s="138">
        <f t="shared" ref="AD1197:AD1260" si="197">AC1197-AC1198</f>
        <v>7.4631222197540925E-4</v>
      </c>
      <c r="AE1197" s="139" t="str">
        <f t="shared" si="194"/>
        <v/>
      </c>
      <c r="AF1197" s="139" t="str">
        <f t="shared" si="195"/>
        <v/>
      </c>
      <c r="AG1197" s="139"/>
    </row>
    <row r="1198" spans="1:33" ht="20.100000000000001" customHeight="1" x14ac:dyDescent="0.25">
      <c r="A1198" s="15"/>
      <c r="N1198" s="142">
        <v>640</v>
      </c>
      <c r="O1198" s="134">
        <f t="shared" ref="O1198:O1261" si="198">O$552+(N1198*O$555)</f>
        <v>-1.44</v>
      </c>
      <c r="P1198" s="189">
        <f t="shared" ref="P1198:P1261" si="199">_xlfn.NORM.DIST(O1198,O$549,O$550,0)</f>
        <v>0.14145996522483878</v>
      </c>
      <c r="Q1198" s="189">
        <f t="shared" ref="Q1198:Q1261" si="200">_xlfn.NORM.DIST(O1198,O$549,O$550,1)</f>
        <v>7.4933699534327061E-2</v>
      </c>
      <c r="R1198" s="134">
        <f t="shared" ref="R1198:R1261" si="201">IF(OR(Q1198&lt;$S$554,Q1198&gt;$S$555),P1198,"")</f>
        <v>0.14145996522483878</v>
      </c>
      <c r="S1198" s="134" t="str">
        <f t="shared" ref="S1198:S1261" si="202">IF(AND(Q1198&gt;$S$554,Q1198&lt;$S$555),P1198,"")</f>
        <v/>
      </c>
      <c r="T1198" s="134" t="str">
        <f t="shared" ref="T1198:T1261" si="203">IF(P1198=MAX(P$558:P$2558),P1198,"")</f>
        <v/>
      </c>
      <c r="U1198" s="190"/>
      <c r="V1198" s="191"/>
      <c r="W1198" s="188"/>
      <c r="X1198" s="188"/>
      <c r="Y1198" s="174" t="str">
        <f t="shared" si="191"/>
        <v/>
      </c>
      <c r="Z1198" s="174" t="str">
        <f t="shared" si="192"/>
        <v/>
      </c>
      <c r="AA1198" s="137"/>
      <c r="AB1198" s="185">
        <f t="shared" si="196"/>
        <v>4.108800000000052</v>
      </c>
      <c r="AC1198" s="139">
        <f t="shared" si="193"/>
        <v>0.76716399167137028</v>
      </c>
      <c r="AD1198" s="138">
        <f t="shared" si="197"/>
        <v>7.468304038295015E-4</v>
      </c>
      <c r="AE1198" s="139" t="str">
        <f t="shared" si="194"/>
        <v/>
      </c>
      <c r="AF1198" s="139" t="str">
        <f t="shared" si="195"/>
        <v/>
      </c>
      <c r="AG1198" s="139"/>
    </row>
    <row r="1199" spans="1:33" ht="20.100000000000001" customHeight="1" x14ac:dyDescent="0.25">
      <c r="A1199" s="15"/>
      <c r="N1199" s="142">
        <v>641</v>
      </c>
      <c r="O1199" s="134">
        <f t="shared" si="198"/>
        <v>-1.4359999999999999</v>
      </c>
      <c r="P1199" s="189">
        <f t="shared" si="199"/>
        <v>0.14227598757521709</v>
      </c>
      <c r="Q1199" s="189">
        <f t="shared" si="200"/>
        <v>7.5501170631968456E-2</v>
      </c>
      <c r="R1199" s="134">
        <f t="shared" si="201"/>
        <v>0.14227598757521709</v>
      </c>
      <c r="S1199" s="134" t="str">
        <f t="shared" si="202"/>
        <v/>
      </c>
      <c r="T1199" s="134" t="str">
        <f t="shared" si="203"/>
        <v/>
      </c>
      <c r="U1199" s="190"/>
      <c r="V1199" s="191"/>
      <c r="W1199" s="188"/>
      <c r="X1199" s="188"/>
      <c r="Y1199" s="174" t="str">
        <f t="shared" si="191"/>
        <v/>
      </c>
      <c r="Z1199" s="174" t="str">
        <f t="shared" si="192"/>
        <v/>
      </c>
      <c r="AA1199" s="137"/>
      <c r="AB1199" s="185">
        <f t="shared" si="196"/>
        <v>4.1152000000000521</v>
      </c>
      <c r="AC1199" s="139">
        <f t="shared" si="193"/>
        <v>0.76641716126754078</v>
      </c>
      <c r="AD1199" s="138">
        <f t="shared" si="197"/>
        <v>7.4734441945012442E-4</v>
      </c>
      <c r="AE1199" s="139" t="str">
        <f t="shared" si="194"/>
        <v/>
      </c>
      <c r="AF1199" s="139" t="str">
        <f t="shared" si="195"/>
        <v/>
      </c>
      <c r="AG1199" s="139"/>
    </row>
    <row r="1200" spans="1:33" ht="20.100000000000001" customHeight="1" x14ac:dyDescent="0.25">
      <c r="A1200" s="15"/>
      <c r="N1200" s="142">
        <v>642</v>
      </c>
      <c r="O1200" s="134">
        <f t="shared" si="198"/>
        <v>-1.4319999999999999</v>
      </c>
      <c r="P1200" s="189">
        <f t="shared" si="199"/>
        <v>0.1430944276821709</v>
      </c>
      <c r="Q1200" s="189">
        <f t="shared" si="200"/>
        <v>7.6071910658612504E-2</v>
      </c>
      <c r="R1200" s="134">
        <f t="shared" si="201"/>
        <v>0.1430944276821709</v>
      </c>
      <c r="S1200" s="134" t="str">
        <f t="shared" si="202"/>
        <v/>
      </c>
      <c r="T1200" s="134" t="str">
        <f t="shared" si="203"/>
        <v/>
      </c>
      <c r="U1200" s="190"/>
      <c r="V1200" s="191"/>
      <c r="W1200" s="188"/>
      <c r="X1200" s="188"/>
      <c r="Y1200" s="174" t="str">
        <f t="shared" si="191"/>
        <v/>
      </c>
      <c r="Z1200" s="174" t="str">
        <f t="shared" si="192"/>
        <v/>
      </c>
      <c r="AA1200" s="137"/>
      <c r="AB1200" s="185">
        <f t="shared" si="196"/>
        <v>4.1216000000000523</v>
      </c>
      <c r="AC1200" s="139">
        <f t="shared" si="193"/>
        <v>0.76566981684809066</v>
      </c>
      <c r="AD1200" s="138">
        <f t="shared" si="197"/>
        <v>7.4785427380807956E-4</v>
      </c>
      <c r="AE1200" s="139" t="str">
        <f t="shared" si="194"/>
        <v/>
      </c>
      <c r="AF1200" s="139" t="str">
        <f t="shared" si="195"/>
        <v/>
      </c>
      <c r="AG1200" s="139"/>
    </row>
    <row r="1201" spans="1:33" ht="20.100000000000001" customHeight="1" x14ac:dyDescent="0.25">
      <c r="A1201" s="15"/>
      <c r="N1201" s="142">
        <v>643</v>
      </c>
      <c r="O1201" s="134">
        <f t="shared" si="198"/>
        <v>-1.4279999999999999</v>
      </c>
      <c r="P1201" s="189">
        <f t="shared" si="199"/>
        <v>0.1439152731885999</v>
      </c>
      <c r="Q1201" s="189">
        <f t="shared" si="200"/>
        <v>7.6645929260633419E-2</v>
      </c>
      <c r="R1201" s="134">
        <f t="shared" si="201"/>
        <v>0.1439152731885999</v>
      </c>
      <c r="S1201" s="134" t="str">
        <f t="shared" si="202"/>
        <v/>
      </c>
      <c r="T1201" s="134" t="str">
        <f t="shared" si="203"/>
        <v/>
      </c>
      <c r="U1201" s="190"/>
      <c r="V1201" s="191"/>
      <c r="W1201" s="188"/>
      <c r="X1201" s="188"/>
      <c r="Y1201" s="174" t="str">
        <f t="shared" si="191"/>
        <v/>
      </c>
      <c r="Z1201" s="174" t="str">
        <f t="shared" si="192"/>
        <v/>
      </c>
      <c r="AA1201" s="137"/>
      <c r="AB1201" s="185">
        <f t="shared" si="196"/>
        <v>4.1280000000000525</v>
      </c>
      <c r="AC1201" s="139">
        <f t="shared" si="193"/>
        <v>0.76492196257428258</v>
      </c>
      <c r="AD1201" s="138">
        <f t="shared" si="197"/>
        <v>7.4835997191524672E-4</v>
      </c>
      <c r="AE1201" s="139" t="str">
        <f t="shared" si="194"/>
        <v/>
      </c>
      <c r="AF1201" s="139" t="str">
        <f t="shared" si="195"/>
        <v/>
      </c>
      <c r="AG1201" s="139"/>
    </row>
    <row r="1202" spans="1:33" ht="20.100000000000001" customHeight="1" x14ac:dyDescent="0.25">
      <c r="A1202" s="15"/>
      <c r="N1202" s="142">
        <v>644</v>
      </c>
      <c r="O1202" s="134">
        <f t="shared" si="198"/>
        <v>-1.4239999999999999</v>
      </c>
      <c r="P1202" s="189">
        <f t="shared" si="199"/>
        <v>0.14473851155063011</v>
      </c>
      <c r="Q1202" s="189">
        <f t="shared" si="200"/>
        <v>7.7223236034603751E-2</v>
      </c>
      <c r="R1202" s="134">
        <f t="shared" si="201"/>
        <v>0.14473851155063011</v>
      </c>
      <c r="S1202" s="134" t="str">
        <f t="shared" si="202"/>
        <v/>
      </c>
      <c r="T1202" s="134" t="str">
        <f t="shared" si="203"/>
        <v/>
      </c>
      <c r="U1202" s="190"/>
      <c r="V1202" s="191"/>
      <c r="W1202" s="188"/>
      <c r="X1202" s="188"/>
      <c r="Y1202" s="174" t="str">
        <f t="shared" si="191"/>
        <v/>
      </c>
      <c r="Z1202" s="174" t="str">
        <f t="shared" si="192"/>
        <v/>
      </c>
      <c r="AA1202" s="137"/>
      <c r="AB1202" s="185">
        <f t="shared" si="196"/>
        <v>4.1344000000000527</v>
      </c>
      <c r="AC1202" s="139">
        <f t="shared" si="193"/>
        <v>0.76417360260236733</v>
      </c>
      <c r="AD1202" s="138">
        <f t="shared" si="197"/>
        <v>7.4886151882569418E-4</v>
      </c>
      <c r="AE1202" s="139" t="str">
        <f t="shared" si="194"/>
        <v/>
      </c>
      <c r="AF1202" s="139" t="str">
        <f t="shared" si="195"/>
        <v/>
      </c>
      <c r="AG1202" s="139"/>
    </row>
    <row r="1203" spans="1:33" ht="20.100000000000001" customHeight="1" x14ac:dyDescent="0.25">
      <c r="A1203" s="15"/>
      <c r="N1203" s="142">
        <v>645</v>
      </c>
      <c r="O1203" s="134">
        <f t="shared" si="198"/>
        <v>-1.42</v>
      </c>
      <c r="P1203" s="189">
        <f t="shared" si="199"/>
        <v>0.14556413003734761</v>
      </c>
      <c r="Q1203" s="189">
        <f t="shared" si="200"/>
        <v>7.7803840526546347E-2</v>
      </c>
      <c r="R1203" s="134">
        <f t="shared" si="201"/>
        <v>0.14556413003734761</v>
      </c>
      <c r="S1203" s="134" t="str">
        <f t="shared" si="202"/>
        <v/>
      </c>
      <c r="T1203" s="134" t="str">
        <f t="shared" si="203"/>
        <v/>
      </c>
      <c r="U1203" s="190"/>
      <c r="V1203" s="191"/>
      <c r="W1203" s="188"/>
      <c r="X1203" s="188"/>
      <c r="Y1203" s="174" t="str">
        <f t="shared" si="191"/>
        <v/>
      </c>
      <c r="Z1203" s="174" t="str">
        <f t="shared" si="192"/>
        <v/>
      </c>
      <c r="AA1203" s="137"/>
      <c r="AB1203" s="185">
        <f t="shared" si="196"/>
        <v>4.1408000000000529</v>
      </c>
      <c r="AC1203" s="139">
        <f t="shared" si="193"/>
        <v>0.76342474108354164</v>
      </c>
      <c r="AD1203" s="138">
        <f t="shared" si="197"/>
        <v>7.4935891963512358E-4</v>
      </c>
      <c r="AE1203" s="139" t="str">
        <f t="shared" si="194"/>
        <v/>
      </c>
      <c r="AF1203" s="139" t="str">
        <f t="shared" si="195"/>
        <v/>
      </c>
      <c r="AG1203" s="139"/>
    </row>
    <row r="1204" spans="1:33" ht="20.100000000000001" customHeight="1" x14ac:dyDescent="0.25">
      <c r="A1204" s="15"/>
      <c r="N1204" s="142">
        <v>646</v>
      </c>
      <c r="O1204" s="134">
        <f t="shared" si="198"/>
        <v>-1.4159999999999999</v>
      </c>
      <c r="P1204" s="189">
        <f t="shared" si="199"/>
        <v>0.14639211573054561</v>
      </c>
      <c r="Q1204" s="189">
        <f t="shared" si="200"/>
        <v>7.8387752231186159E-2</v>
      </c>
      <c r="R1204" s="134">
        <f t="shared" si="201"/>
        <v>0.14639211573054561</v>
      </c>
      <c r="S1204" s="134" t="str">
        <f t="shared" si="202"/>
        <v/>
      </c>
      <c r="T1204" s="134" t="str">
        <f t="shared" si="203"/>
        <v/>
      </c>
      <c r="U1204" s="190"/>
      <c r="V1204" s="191"/>
      <c r="W1204" s="188"/>
      <c r="X1204" s="188"/>
      <c r="Y1204" s="174" t="str">
        <f t="shared" si="191"/>
        <v/>
      </c>
      <c r="Z1204" s="174" t="str">
        <f t="shared" si="192"/>
        <v/>
      </c>
      <c r="AA1204" s="137"/>
      <c r="AB1204" s="185">
        <f t="shared" si="196"/>
        <v>4.1472000000000531</v>
      </c>
      <c r="AC1204" s="139">
        <f t="shared" si="193"/>
        <v>0.76267538216390651</v>
      </c>
      <c r="AD1204" s="138">
        <f t="shared" si="197"/>
        <v>7.4985217948098093E-4</v>
      </c>
      <c r="AE1204" s="139" t="str">
        <f t="shared" si="194"/>
        <v/>
      </c>
      <c r="AF1204" s="139" t="str">
        <f t="shared" si="195"/>
        <v/>
      </c>
      <c r="AG1204" s="139"/>
    </row>
    <row r="1205" spans="1:33" ht="20.100000000000001" customHeight="1" x14ac:dyDescent="0.25">
      <c r="A1205" s="15"/>
      <c r="N1205" s="142">
        <v>647</v>
      </c>
      <c r="O1205" s="134">
        <f t="shared" si="198"/>
        <v>-1.4119999999999999</v>
      </c>
      <c r="P1205" s="189">
        <f t="shared" si="199"/>
        <v>0.14722245552448529</v>
      </c>
      <c r="Q1205" s="189">
        <f t="shared" si="200"/>
        <v>7.8974980591200089E-2</v>
      </c>
      <c r="R1205" s="134">
        <f t="shared" si="201"/>
        <v>0.14722245552448529</v>
      </c>
      <c r="S1205" s="134" t="str">
        <f t="shared" si="202"/>
        <v/>
      </c>
      <c r="T1205" s="134" t="str">
        <f t="shared" si="203"/>
        <v/>
      </c>
      <c r="U1205" s="190"/>
      <c r="V1205" s="191"/>
      <c r="W1205" s="188"/>
      <c r="X1205" s="188"/>
      <c r="Y1205" s="174" t="str">
        <f t="shared" si="191"/>
        <v/>
      </c>
      <c r="Z1205" s="174" t="str">
        <f t="shared" si="192"/>
        <v/>
      </c>
      <c r="AA1205" s="137"/>
      <c r="AB1205" s="185">
        <f t="shared" si="196"/>
        <v>4.1536000000000532</v>
      </c>
      <c r="AC1205" s="139">
        <f t="shared" si="193"/>
        <v>0.76192552998442553</v>
      </c>
      <c r="AD1205" s="138">
        <f t="shared" si="197"/>
        <v>7.5034130354079132E-4</v>
      </c>
      <c r="AE1205" s="139" t="str">
        <f t="shared" si="194"/>
        <v/>
      </c>
      <c r="AF1205" s="139" t="str">
        <f t="shared" si="195"/>
        <v/>
      </c>
      <c r="AG1205" s="139"/>
    </row>
    <row r="1206" spans="1:33" ht="20.100000000000001" customHeight="1" x14ac:dyDescent="0.25">
      <c r="A1206" s="15"/>
      <c r="N1206" s="142">
        <v>648</v>
      </c>
      <c r="O1206" s="134">
        <f t="shared" si="198"/>
        <v>-1.4079999999999999</v>
      </c>
      <c r="P1206" s="189">
        <f t="shared" si="199"/>
        <v>0.14805513612567014</v>
      </c>
      <c r="Q1206" s="189">
        <f t="shared" si="200"/>
        <v>7.9565534996466764E-2</v>
      </c>
      <c r="R1206" s="134">
        <f t="shared" si="201"/>
        <v>0.14805513612567014</v>
      </c>
      <c r="S1206" s="134" t="str">
        <f t="shared" si="202"/>
        <v/>
      </c>
      <c r="T1206" s="134" t="str">
        <f t="shared" si="203"/>
        <v/>
      </c>
      <c r="U1206" s="190"/>
      <c r="V1206" s="191"/>
      <c r="W1206" s="188"/>
      <c r="X1206" s="188"/>
      <c r="Y1206" s="174" t="str">
        <f t="shared" si="191"/>
        <v/>
      </c>
      <c r="Z1206" s="174" t="str">
        <f t="shared" si="192"/>
        <v/>
      </c>
      <c r="AA1206" s="137"/>
      <c r="AB1206" s="185">
        <f t="shared" si="196"/>
        <v>4.1600000000000534</v>
      </c>
      <c r="AC1206" s="139">
        <f t="shared" si="193"/>
        <v>0.76117518868088474</v>
      </c>
      <c r="AD1206" s="138">
        <f t="shared" si="197"/>
        <v>7.5082629703304704E-4</v>
      </c>
      <c r="AE1206" s="139" t="str">
        <f t="shared" si="194"/>
        <v/>
      </c>
      <c r="AF1206" s="139" t="str">
        <f t="shared" si="195"/>
        <v/>
      </c>
      <c r="AG1206" s="139"/>
    </row>
    <row r="1207" spans="1:33" ht="20.100000000000001" customHeight="1" x14ac:dyDescent="0.25">
      <c r="A1207" s="15"/>
      <c r="N1207" s="142">
        <v>649</v>
      </c>
      <c r="O1207" s="134">
        <f t="shared" si="198"/>
        <v>-1.4039999999999999</v>
      </c>
      <c r="P1207" s="189">
        <f t="shared" si="199"/>
        <v>0.14889014405263437</v>
      </c>
      <c r="Q1207" s="189">
        <f t="shared" si="200"/>
        <v>8.015942478331485E-2</v>
      </c>
      <c r="R1207" s="134">
        <f t="shared" si="201"/>
        <v>0.14889014405263437</v>
      </c>
      <c r="S1207" s="134" t="str">
        <f t="shared" si="202"/>
        <v/>
      </c>
      <c r="T1207" s="134" t="str">
        <f t="shared" si="203"/>
        <v/>
      </c>
      <c r="U1207" s="190"/>
      <c r="V1207" s="191"/>
      <c r="W1207" s="188"/>
      <c r="X1207" s="188"/>
      <c r="Y1207" s="174" t="str">
        <f t="shared" si="191"/>
        <v/>
      </c>
      <c r="Z1207" s="174" t="str">
        <f t="shared" si="192"/>
        <v/>
      </c>
      <c r="AA1207" s="137"/>
      <c r="AB1207" s="185">
        <f t="shared" si="196"/>
        <v>4.1664000000000536</v>
      </c>
      <c r="AC1207" s="139">
        <f t="shared" si="193"/>
        <v>0.76042436238385169</v>
      </c>
      <c r="AD1207" s="138">
        <f t="shared" si="197"/>
        <v>7.5130716521620844E-4</v>
      </c>
      <c r="AE1207" s="139" t="str">
        <f t="shared" si="194"/>
        <v/>
      </c>
      <c r="AF1207" s="139" t="str">
        <f t="shared" si="195"/>
        <v/>
      </c>
      <c r="AG1207" s="139"/>
    </row>
    <row r="1208" spans="1:33" ht="20.100000000000001" customHeight="1" x14ac:dyDescent="0.25">
      <c r="A1208" s="15"/>
      <c r="N1208" s="142">
        <v>650</v>
      </c>
      <c r="O1208" s="134">
        <f t="shared" si="198"/>
        <v>-1.4</v>
      </c>
      <c r="P1208" s="189">
        <f t="shared" si="199"/>
        <v>0.14972746563574488</v>
      </c>
      <c r="Q1208" s="189">
        <f t="shared" si="200"/>
        <v>8.0756659233771053E-2</v>
      </c>
      <c r="R1208" s="134">
        <f t="shared" si="201"/>
        <v>0.14972746563574488</v>
      </c>
      <c r="S1208" s="134" t="str">
        <f t="shared" si="202"/>
        <v/>
      </c>
      <c r="T1208" s="134" t="str">
        <f t="shared" si="203"/>
        <v/>
      </c>
      <c r="U1208" s="190"/>
      <c r="V1208" s="191"/>
      <c r="W1208" s="188"/>
      <c r="X1208" s="188"/>
      <c r="Y1208" s="174" t="str">
        <f t="shared" ref="Y1208:Y1271" si="204">IF($X1208&gt;(Y$555),$W1208,"")</f>
        <v/>
      </c>
      <c r="Z1208" s="174" t="str">
        <f t="shared" ref="Z1208:Z1271" si="205">IF($X1208&gt;(AA$557),$W1208,"")</f>
        <v/>
      </c>
      <c r="AA1208" s="137"/>
      <c r="AB1208" s="185">
        <f t="shared" si="196"/>
        <v>4.1728000000000538</v>
      </c>
      <c r="AC1208" s="139">
        <f t="shared" si="193"/>
        <v>0.75967305521863548</v>
      </c>
      <c r="AD1208" s="138">
        <f t="shared" si="197"/>
        <v>7.5178391338959205E-4</v>
      </c>
      <c r="AE1208" s="139" t="str">
        <f t="shared" si="194"/>
        <v/>
      </c>
      <c r="AF1208" s="139" t="str">
        <f t="shared" si="195"/>
        <v/>
      </c>
      <c r="AG1208" s="139"/>
    </row>
    <row r="1209" spans="1:33" ht="20.100000000000001" customHeight="1" x14ac:dyDescent="0.25">
      <c r="A1209" s="15"/>
      <c r="N1209" s="142">
        <v>651</v>
      </c>
      <c r="O1209" s="134">
        <f t="shared" si="198"/>
        <v>-1.3959999999999999</v>
      </c>
      <c r="P1209" s="189">
        <f t="shared" si="199"/>
        <v>0.15056708701701729</v>
      </c>
      <c r="Q1209" s="189">
        <f t="shared" si="200"/>
        <v>8.1357247574806724E-2</v>
      </c>
      <c r="R1209" s="134">
        <f t="shared" si="201"/>
        <v>0.15056708701701729</v>
      </c>
      <c r="S1209" s="134" t="str">
        <f t="shared" si="202"/>
        <v/>
      </c>
      <c r="T1209" s="134" t="str">
        <f t="shared" si="203"/>
        <v/>
      </c>
      <c r="U1209" s="190"/>
      <c r="V1209" s="191"/>
      <c r="W1209" s="188"/>
      <c r="X1209" s="188"/>
      <c r="Y1209" s="174" t="str">
        <f t="shared" si="204"/>
        <v/>
      </c>
      <c r="Z1209" s="174" t="str">
        <f t="shared" si="205"/>
        <v/>
      </c>
      <c r="AA1209" s="137"/>
      <c r="AB1209" s="185">
        <f t="shared" si="196"/>
        <v>4.179200000000054</v>
      </c>
      <c r="AC1209" s="139">
        <f t="shared" si="193"/>
        <v>0.75892127130524589</v>
      </c>
      <c r="AD1209" s="138">
        <f t="shared" si="197"/>
        <v>7.5225654689081711E-4</v>
      </c>
      <c r="AE1209" s="139" t="str">
        <f t="shared" si="194"/>
        <v/>
      </c>
      <c r="AF1209" s="139" t="str">
        <f t="shared" si="195"/>
        <v/>
      </c>
      <c r="AG1209" s="139"/>
    </row>
    <row r="1210" spans="1:33" ht="20.100000000000001" customHeight="1" x14ac:dyDescent="0.25">
      <c r="A1210" s="15"/>
      <c r="N1210" s="142">
        <v>652</v>
      </c>
      <c r="O1210" s="134">
        <f t="shared" si="198"/>
        <v>-1.3919999999999999</v>
      </c>
      <c r="P1210" s="189">
        <f t="shared" si="199"/>
        <v>0.15140899414994624</v>
      </c>
      <c r="Q1210" s="189">
        <f t="shared" si="200"/>
        <v>8.1961198977584443E-2</v>
      </c>
      <c r="R1210" s="134">
        <f t="shared" si="201"/>
        <v>0.15140899414994624</v>
      </c>
      <c r="S1210" s="134" t="str">
        <f t="shared" si="202"/>
        <v/>
      </c>
      <c r="T1210" s="134" t="str">
        <f t="shared" si="203"/>
        <v/>
      </c>
      <c r="U1210" s="190"/>
      <c r="V1210" s="191"/>
      <c r="W1210" s="188"/>
      <c r="X1210" s="188"/>
      <c r="Y1210" s="174" t="str">
        <f t="shared" si="204"/>
        <v/>
      </c>
      <c r="Z1210" s="174" t="str">
        <f t="shared" si="205"/>
        <v/>
      </c>
      <c r="AA1210" s="137"/>
      <c r="AB1210" s="185">
        <f t="shared" si="196"/>
        <v>4.1856000000000542</v>
      </c>
      <c r="AC1210" s="139">
        <f t="shared" si="193"/>
        <v>0.75816901475835508</v>
      </c>
      <c r="AD1210" s="138">
        <f t="shared" si="197"/>
        <v>7.5272507109769293E-4</v>
      </c>
      <c r="AE1210" s="139" t="str">
        <f t="shared" si="194"/>
        <v/>
      </c>
      <c r="AF1210" s="139" t="str">
        <f t="shared" si="195"/>
        <v/>
      </c>
      <c r="AG1210" s="139"/>
    </row>
    <row r="1211" spans="1:33" ht="20.100000000000001" customHeight="1" x14ac:dyDescent="0.25">
      <c r="A1211" s="15"/>
      <c r="N1211" s="142">
        <v>653</v>
      </c>
      <c r="O1211" s="134">
        <f t="shared" si="198"/>
        <v>-1.3879999999999999</v>
      </c>
      <c r="P1211" s="189">
        <f t="shared" si="199"/>
        <v>0.15225317279934966</v>
      </c>
      <c r="Q1211" s="189">
        <f t="shared" si="200"/>
        <v>8.2568522556703355E-2</v>
      </c>
      <c r="R1211" s="134">
        <f t="shared" si="201"/>
        <v>0.15225317279934966</v>
      </c>
      <c r="S1211" s="134" t="str">
        <f t="shared" si="202"/>
        <v/>
      </c>
      <c r="T1211" s="134" t="str">
        <f t="shared" si="203"/>
        <v/>
      </c>
      <c r="U1211" s="190"/>
      <c r="V1211" s="191"/>
      <c r="W1211" s="188"/>
      <c r="X1211" s="188"/>
      <c r="Y1211" s="174" t="str">
        <f t="shared" si="204"/>
        <v/>
      </c>
      <c r="Z1211" s="174" t="str">
        <f t="shared" si="205"/>
        <v/>
      </c>
      <c r="AA1211" s="137"/>
      <c r="AB1211" s="185">
        <f t="shared" si="196"/>
        <v>4.1920000000000543</v>
      </c>
      <c r="AC1211" s="139">
        <f t="shared" si="193"/>
        <v>0.75741628968725738</v>
      </c>
      <c r="AD1211" s="138">
        <f t="shared" si="197"/>
        <v>7.5318949142688663E-4</v>
      </c>
      <c r="AE1211" s="139" t="str">
        <f t="shared" si="194"/>
        <v/>
      </c>
      <c r="AF1211" s="139" t="str">
        <f t="shared" si="195"/>
        <v/>
      </c>
      <c r="AG1211" s="139"/>
    </row>
    <row r="1212" spans="1:33" ht="20.100000000000001" customHeight="1" x14ac:dyDescent="0.25">
      <c r="A1212" s="15"/>
      <c r="N1212" s="142">
        <v>654</v>
      </c>
      <c r="O1212" s="134">
        <f t="shared" si="198"/>
        <v>-1.3839999999999999</v>
      </c>
      <c r="P1212" s="189">
        <f t="shared" si="199"/>
        <v>0.15309960854122728</v>
      </c>
      <c r="Q1212" s="189">
        <f t="shared" si="200"/>
        <v>8.3179227369444289E-2</v>
      </c>
      <c r="R1212" s="134">
        <f t="shared" si="201"/>
        <v>0.15309960854122728</v>
      </c>
      <c r="S1212" s="134" t="str">
        <f t="shared" si="202"/>
        <v/>
      </c>
      <c r="T1212" s="134" t="str">
        <f t="shared" si="203"/>
        <v/>
      </c>
      <c r="U1212" s="190"/>
      <c r="V1212" s="191"/>
      <c r="W1212" s="188"/>
      <c r="X1212" s="188"/>
      <c r="Y1212" s="174" t="str">
        <f t="shared" si="204"/>
        <v/>
      </c>
      <c r="Z1212" s="174" t="str">
        <f t="shared" si="205"/>
        <v/>
      </c>
      <c r="AA1212" s="137"/>
      <c r="AB1212" s="185">
        <f t="shared" si="196"/>
        <v>4.1984000000000545</v>
      </c>
      <c r="AC1212" s="139">
        <f t="shared" si="193"/>
        <v>0.7566631001958305</v>
      </c>
      <c r="AD1212" s="138">
        <f t="shared" si="197"/>
        <v>7.5364981333314596E-4</v>
      </c>
      <c r="AE1212" s="139" t="str">
        <f t="shared" si="194"/>
        <v/>
      </c>
      <c r="AF1212" s="139" t="str">
        <f t="shared" si="195"/>
        <v/>
      </c>
      <c r="AG1212" s="139"/>
    </row>
    <row r="1213" spans="1:33" ht="20.100000000000001" customHeight="1" x14ac:dyDescent="0.25">
      <c r="A1213" s="15"/>
      <c r="N1213" s="142">
        <v>655</v>
      </c>
      <c r="O1213" s="134">
        <f t="shared" si="198"/>
        <v>-1.38</v>
      </c>
      <c r="P1213" s="189">
        <f t="shared" si="199"/>
        <v>0.15394828676263372</v>
      </c>
      <c r="Q1213" s="189">
        <f t="shared" si="200"/>
        <v>8.3793322415014262E-2</v>
      </c>
      <c r="R1213" s="134">
        <f t="shared" si="201"/>
        <v>0.15394828676263372</v>
      </c>
      <c r="S1213" s="134" t="str">
        <f t="shared" si="202"/>
        <v/>
      </c>
      <c r="T1213" s="134" t="str">
        <f t="shared" si="203"/>
        <v/>
      </c>
      <c r="U1213" s="190"/>
      <c r="V1213" s="191"/>
      <c r="W1213" s="188"/>
      <c r="X1213" s="188"/>
      <c r="Y1213" s="174" t="str">
        <f t="shared" si="204"/>
        <v/>
      </c>
      <c r="Z1213" s="174" t="str">
        <f t="shared" si="205"/>
        <v/>
      </c>
      <c r="AA1213" s="137"/>
      <c r="AB1213" s="185">
        <f t="shared" si="196"/>
        <v>4.2048000000000547</v>
      </c>
      <c r="AC1213" s="139">
        <f t="shared" si="193"/>
        <v>0.75590945038249735</v>
      </c>
      <c r="AD1213" s="138">
        <f t="shared" si="197"/>
        <v>7.5410604231029854E-4</v>
      </c>
      <c r="AE1213" s="139" t="str">
        <f t="shared" si="194"/>
        <v/>
      </c>
      <c r="AF1213" s="139" t="str">
        <f t="shared" si="195"/>
        <v/>
      </c>
      <c r="AG1213" s="139"/>
    </row>
    <row r="1214" spans="1:33" ht="20.100000000000001" customHeight="1" x14ac:dyDescent="0.25">
      <c r="A1214" s="15"/>
      <c r="N1214" s="142">
        <v>656</v>
      </c>
      <c r="O1214" s="134">
        <f t="shared" si="198"/>
        <v>-1.3759999999999999</v>
      </c>
      <c r="P1214" s="189">
        <f t="shared" si="199"/>
        <v>0.15479919266156578</v>
      </c>
      <c r="Q1214" s="189">
        <f t="shared" si="200"/>
        <v>8.4410816633790436E-2</v>
      </c>
      <c r="R1214" s="134">
        <f t="shared" si="201"/>
        <v>0.15479919266156578</v>
      </c>
      <c r="S1214" s="134" t="str">
        <f t="shared" si="202"/>
        <v/>
      </c>
      <c r="T1214" s="134" t="str">
        <f t="shared" si="203"/>
        <v/>
      </c>
      <c r="U1214" s="190"/>
      <c r="V1214" s="191"/>
      <c r="W1214" s="188"/>
      <c r="X1214" s="188"/>
      <c r="Y1214" s="174" t="str">
        <f t="shared" si="204"/>
        <v/>
      </c>
      <c r="Z1214" s="174" t="str">
        <f t="shared" si="205"/>
        <v/>
      </c>
      <c r="AA1214" s="137"/>
      <c r="AB1214" s="185">
        <f t="shared" si="196"/>
        <v>4.2112000000000549</v>
      </c>
      <c r="AC1214" s="139">
        <f t="shared" si="193"/>
        <v>0.75515534434018705</v>
      </c>
      <c r="AD1214" s="138">
        <f t="shared" si="197"/>
        <v>7.5455818388980855E-4</v>
      </c>
      <c r="AE1214" s="139" t="str">
        <f t="shared" si="194"/>
        <v/>
      </c>
      <c r="AF1214" s="139" t="str">
        <f t="shared" si="195"/>
        <v/>
      </c>
      <c r="AG1214" s="139"/>
    </row>
    <row r="1215" spans="1:33" ht="20.100000000000001" customHeight="1" x14ac:dyDescent="0.25">
      <c r="A1215" s="15"/>
      <c r="N1215" s="142">
        <v>657</v>
      </c>
      <c r="O1215" s="134">
        <f t="shared" si="198"/>
        <v>-1.3719999999999999</v>
      </c>
      <c r="P1215" s="189">
        <f t="shared" si="199"/>
        <v>0.15565231124686443</v>
      </c>
      <c r="Q1215" s="189">
        <f t="shared" si="200"/>
        <v>8.5031718906563677E-2</v>
      </c>
      <c r="R1215" s="134">
        <f t="shared" si="201"/>
        <v>0.15565231124686443</v>
      </c>
      <c r="S1215" s="134" t="str">
        <f t="shared" si="202"/>
        <v/>
      </c>
      <c r="T1215" s="134" t="str">
        <f t="shared" si="203"/>
        <v/>
      </c>
      <c r="U1215" s="190"/>
      <c r="V1215" s="191"/>
      <c r="W1215" s="188"/>
      <c r="X1215" s="188"/>
      <c r="Y1215" s="174" t="str">
        <f t="shared" si="204"/>
        <v/>
      </c>
      <c r="Z1215" s="174" t="str">
        <f t="shared" si="205"/>
        <v/>
      </c>
      <c r="AA1215" s="137"/>
      <c r="AB1215" s="185">
        <f t="shared" si="196"/>
        <v>4.2176000000000551</v>
      </c>
      <c r="AC1215" s="139">
        <f t="shared" si="193"/>
        <v>0.75440078615629724</v>
      </c>
      <c r="AD1215" s="138">
        <f t="shared" si="197"/>
        <v>7.5500624364066571E-4</v>
      </c>
      <c r="AE1215" s="139" t="str">
        <f t="shared" si="194"/>
        <v/>
      </c>
      <c r="AF1215" s="139" t="str">
        <f t="shared" si="195"/>
        <v/>
      </c>
      <c r="AG1215" s="139"/>
    </row>
    <row r="1216" spans="1:33" ht="20.100000000000001" customHeight="1" x14ac:dyDescent="0.25">
      <c r="A1216" s="15"/>
      <c r="N1216" s="142">
        <v>658</v>
      </c>
      <c r="O1216" s="134">
        <f t="shared" si="198"/>
        <v>-1.3679999999999999</v>
      </c>
      <c r="P1216" s="189">
        <f t="shared" si="199"/>
        <v>0.15650762733813134</v>
      </c>
      <c r="Q1216" s="189">
        <f t="shared" si="200"/>
        <v>8.5656038053781747E-2</v>
      </c>
      <c r="R1216" s="134">
        <f t="shared" si="201"/>
        <v>0.15650762733813134</v>
      </c>
      <c r="S1216" s="134" t="str">
        <f t="shared" si="202"/>
        <v/>
      </c>
      <c r="T1216" s="134" t="str">
        <f t="shared" si="203"/>
        <v/>
      </c>
      <c r="U1216" s="190"/>
      <c r="V1216" s="191"/>
      <c r="W1216" s="188"/>
      <c r="X1216" s="188"/>
      <c r="Y1216" s="174" t="str">
        <f t="shared" si="204"/>
        <v/>
      </c>
      <c r="Z1216" s="174" t="str">
        <f t="shared" si="205"/>
        <v/>
      </c>
      <c r="AA1216" s="137"/>
      <c r="AB1216" s="185">
        <f t="shared" si="196"/>
        <v>4.2240000000000553</v>
      </c>
      <c r="AC1216" s="139">
        <f t="shared" si="193"/>
        <v>0.75364577991265658</v>
      </c>
      <c r="AD1216" s="138">
        <f t="shared" si="197"/>
        <v>7.554502271696073E-4</v>
      </c>
      <c r="AE1216" s="139" t="str">
        <f t="shared" si="194"/>
        <v/>
      </c>
      <c r="AF1216" s="139" t="str">
        <f t="shared" si="195"/>
        <v/>
      </c>
      <c r="AG1216" s="139"/>
    </row>
    <row r="1217" spans="1:33" ht="20.100000000000001" customHeight="1" x14ac:dyDescent="0.25">
      <c r="A1217" s="15"/>
      <c r="N1217" s="142">
        <v>659</v>
      </c>
      <c r="O1217" s="134">
        <f t="shared" si="198"/>
        <v>-1.3639999999999999</v>
      </c>
      <c r="P1217" s="189">
        <f t="shared" si="199"/>
        <v>0.15736512556566029</v>
      </c>
      <c r="Q1217" s="189">
        <f t="shared" si="200"/>
        <v>8.6283782834792155E-2</v>
      </c>
      <c r="R1217" s="134">
        <f t="shared" si="201"/>
        <v>0.15736512556566029</v>
      </c>
      <c r="S1217" s="134" t="str">
        <f t="shared" si="202"/>
        <v/>
      </c>
      <c r="T1217" s="134" t="str">
        <f t="shared" si="203"/>
        <v/>
      </c>
      <c r="U1217" s="190"/>
      <c r="V1217" s="191"/>
      <c r="W1217" s="188"/>
      <c r="X1217" s="188"/>
      <c r="Y1217" s="174" t="str">
        <f t="shared" si="204"/>
        <v/>
      </c>
      <c r="Z1217" s="174" t="str">
        <f t="shared" si="205"/>
        <v/>
      </c>
      <c r="AA1217" s="137"/>
      <c r="AB1217" s="185">
        <f t="shared" si="196"/>
        <v>4.2304000000000554</v>
      </c>
      <c r="AC1217" s="139">
        <f t="shared" si="193"/>
        <v>0.75289032968548697</v>
      </c>
      <c r="AD1217" s="138">
        <f t="shared" si="197"/>
        <v>7.558901401205631E-4</v>
      </c>
      <c r="AE1217" s="139" t="str">
        <f t="shared" si="194"/>
        <v/>
      </c>
      <c r="AF1217" s="139" t="str">
        <f t="shared" si="195"/>
        <v/>
      </c>
      <c r="AG1217" s="139"/>
    </row>
    <row r="1218" spans="1:33" ht="20.100000000000001" customHeight="1" x14ac:dyDescent="0.25">
      <c r="A1218" s="15"/>
      <c r="N1218" s="142">
        <v>660</v>
      </c>
      <c r="O1218" s="134">
        <f t="shared" si="198"/>
        <v>-1.3599999999999999</v>
      </c>
      <c r="P1218" s="189">
        <f t="shared" si="199"/>
        <v>0.15822479037038306</v>
      </c>
      <c r="Q1218" s="189">
        <f t="shared" si="200"/>
        <v>8.6914961947085034E-2</v>
      </c>
      <c r="R1218" s="134">
        <f t="shared" si="201"/>
        <v>0.15822479037038306</v>
      </c>
      <c r="S1218" s="134" t="str">
        <f t="shared" si="202"/>
        <v/>
      </c>
      <c r="T1218" s="134" t="str">
        <f t="shared" si="203"/>
        <v/>
      </c>
      <c r="U1218" s="190"/>
      <c r="V1218" s="191"/>
      <c r="W1218" s="188"/>
      <c r="X1218" s="188"/>
      <c r="Y1218" s="174" t="str">
        <f t="shared" si="204"/>
        <v/>
      </c>
      <c r="Z1218" s="174" t="str">
        <f t="shared" si="205"/>
        <v/>
      </c>
      <c r="AA1218" s="137"/>
      <c r="AB1218" s="185">
        <f t="shared" si="196"/>
        <v>4.2368000000000556</v>
      </c>
      <c r="AC1218" s="139">
        <f t="shared" si="193"/>
        <v>0.75213443954536641</v>
      </c>
      <c r="AD1218" s="138">
        <f t="shared" si="197"/>
        <v>7.5632598817343411E-4</v>
      </c>
      <c r="AE1218" s="139" t="str">
        <f t="shared" si="194"/>
        <v/>
      </c>
      <c r="AF1218" s="139" t="str">
        <f t="shared" si="195"/>
        <v/>
      </c>
      <c r="AG1218" s="139"/>
    </row>
    <row r="1219" spans="1:33" ht="20.100000000000001" customHeight="1" x14ac:dyDescent="0.25">
      <c r="A1219" s="15"/>
      <c r="N1219" s="142">
        <v>661</v>
      </c>
      <c r="O1219" s="134">
        <f t="shared" si="198"/>
        <v>-1.3559999999999999</v>
      </c>
      <c r="P1219" s="189">
        <f t="shared" si="199"/>
        <v>0.15908660600383065</v>
      </c>
      <c r="Q1219" s="189">
        <f t="shared" si="200"/>
        <v>8.754958402553531E-2</v>
      </c>
      <c r="R1219" s="134">
        <f t="shared" si="201"/>
        <v>0.15908660600383065</v>
      </c>
      <c r="S1219" s="134" t="str">
        <f t="shared" si="202"/>
        <v/>
      </c>
      <c r="T1219" s="134" t="str">
        <f t="shared" si="203"/>
        <v/>
      </c>
      <c r="U1219" s="190"/>
      <c r="V1219" s="191"/>
      <c r="W1219" s="188"/>
      <c r="X1219" s="188"/>
      <c r="Y1219" s="174" t="str">
        <f t="shared" si="204"/>
        <v/>
      </c>
      <c r="Z1219" s="174" t="str">
        <f t="shared" si="205"/>
        <v/>
      </c>
      <c r="AA1219" s="137"/>
      <c r="AB1219" s="185">
        <f t="shared" si="196"/>
        <v>4.2432000000000558</v>
      </c>
      <c r="AC1219" s="139">
        <f t="shared" si="193"/>
        <v>0.75137811355719297</v>
      </c>
      <c r="AD1219" s="138">
        <f t="shared" si="197"/>
        <v>7.5675777704531377E-4</v>
      </c>
      <c r="AE1219" s="139" t="str">
        <f t="shared" si="194"/>
        <v/>
      </c>
      <c r="AF1219" s="139" t="str">
        <f t="shared" si="195"/>
        <v/>
      </c>
      <c r="AG1219" s="139"/>
    </row>
    <row r="1220" spans="1:33" ht="20.100000000000001" customHeight="1" x14ac:dyDescent="0.25">
      <c r="A1220" s="15"/>
      <c r="N1220" s="142">
        <v>662</v>
      </c>
      <c r="O1220" s="134">
        <f t="shared" si="198"/>
        <v>-1.3519999999999999</v>
      </c>
      <c r="P1220" s="189">
        <f t="shared" si="199"/>
        <v>0.15995055652810911</v>
      </c>
      <c r="Q1220" s="189">
        <f t="shared" si="200"/>
        <v>8.8187657641645212E-2</v>
      </c>
      <c r="R1220" s="134">
        <f t="shared" si="201"/>
        <v>0.15995055652810911</v>
      </c>
      <c r="S1220" s="134" t="str">
        <f t="shared" si="202"/>
        <v/>
      </c>
      <c r="T1220" s="134" t="str">
        <f t="shared" si="203"/>
        <v/>
      </c>
      <c r="U1220" s="190"/>
      <c r="V1220" s="191"/>
      <c r="W1220" s="188"/>
      <c r="X1220" s="188"/>
      <c r="Y1220" s="174" t="str">
        <f t="shared" si="204"/>
        <v/>
      </c>
      <c r="Z1220" s="174" t="str">
        <f t="shared" si="205"/>
        <v/>
      </c>
      <c r="AA1220" s="137"/>
      <c r="AB1220" s="185">
        <f t="shared" si="196"/>
        <v>4.249600000000056</v>
      </c>
      <c r="AC1220" s="139">
        <f t="shared" si="193"/>
        <v>0.75062135578014766</v>
      </c>
      <c r="AD1220" s="138">
        <f t="shared" si="197"/>
        <v>7.5718551248915578E-4</v>
      </c>
      <c r="AE1220" s="139" t="str">
        <f t="shared" si="194"/>
        <v/>
      </c>
      <c r="AF1220" s="139" t="str">
        <f t="shared" si="195"/>
        <v/>
      </c>
      <c r="AG1220" s="139"/>
    </row>
    <row r="1221" spans="1:33" ht="20.100000000000001" customHeight="1" x14ac:dyDescent="0.25">
      <c r="A1221" s="15"/>
      <c r="N1221" s="142">
        <v>663</v>
      </c>
      <c r="O1221" s="134">
        <f t="shared" si="198"/>
        <v>-1.3479999999999999</v>
      </c>
      <c r="P1221" s="189">
        <f t="shared" si="199"/>
        <v>0.16081662581589054</v>
      </c>
      <c r="Q1221" s="189">
        <f t="shared" si="200"/>
        <v>8.8829191302786575E-2</v>
      </c>
      <c r="R1221" s="134">
        <f t="shared" si="201"/>
        <v>0.16081662581589054</v>
      </c>
      <c r="S1221" s="134" t="str">
        <f t="shared" si="202"/>
        <v/>
      </c>
      <c r="T1221" s="134" t="str">
        <f t="shared" si="203"/>
        <v/>
      </c>
      <c r="U1221" s="190"/>
      <c r="V1221" s="191"/>
      <c r="W1221" s="188"/>
      <c r="X1221" s="188"/>
      <c r="Y1221" s="174" t="str">
        <f t="shared" si="204"/>
        <v/>
      </c>
      <c r="Z1221" s="174" t="str">
        <f t="shared" si="205"/>
        <v/>
      </c>
      <c r="AA1221" s="137"/>
      <c r="AB1221" s="185">
        <f t="shared" si="196"/>
        <v>4.2560000000000562</v>
      </c>
      <c r="AC1221" s="139">
        <f t="shared" si="193"/>
        <v>0.7498641702676585</v>
      </c>
      <c r="AD1221" s="138">
        <f t="shared" si="197"/>
        <v>7.5760920029388501E-4</v>
      </c>
      <c r="AE1221" s="139" t="str">
        <f t="shared" si="194"/>
        <v/>
      </c>
      <c r="AF1221" s="139" t="str">
        <f t="shared" si="195"/>
        <v/>
      </c>
      <c r="AG1221" s="139"/>
    </row>
    <row r="1222" spans="1:33" ht="20.100000000000001" customHeight="1" x14ac:dyDescent="0.25">
      <c r="A1222" s="15"/>
      <c r="N1222" s="142">
        <v>664</v>
      </c>
      <c r="O1222" s="134">
        <f t="shared" si="198"/>
        <v>-1.3439999999999999</v>
      </c>
      <c r="P1222" s="189">
        <f t="shared" si="199"/>
        <v>0.16168479755041951</v>
      </c>
      <c r="Q1222" s="189">
        <f t="shared" si="200"/>
        <v>8.9474193451443071E-2</v>
      </c>
      <c r="R1222" s="134">
        <f t="shared" si="201"/>
        <v>0.16168479755041951</v>
      </c>
      <c r="S1222" s="134" t="str">
        <f t="shared" si="202"/>
        <v/>
      </c>
      <c r="T1222" s="134" t="str">
        <f t="shared" si="203"/>
        <v/>
      </c>
      <c r="U1222" s="190"/>
      <c r="V1222" s="191"/>
      <c r="W1222" s="188"/>
      <c r="X1222" s="188"/>
      <c r="Y1222" s="174" t="str">
        <f t="shared" si="204"/>
        <v/>
      </c>
      <c r="Z1222" s="174" t="str">
        <f t="shared" si="205"/>
        <v/>
      </c>
      <c r="AA1222" s="137"/>
      <c r="AB1222" s="185">
        <f t="shared" si="196"/>
        <v>4.2624000000000564</v>
      </c>
      <c r="AC1222" s="139">
        <f t="shared" si="193"/>
        <v>0.74910656106736462</v>
      </c>
      <c r="AD1222" s="138">
        <f t="shared" si="197"/>
        <v>7.5802884628362044E-4</v>
      </c>
      <c r="AE1222" s="139" t="str">
        <f t="shared" si="194"/>
        <v/>
      </c>
      <c r="AF1222" s="139" t="str">
        <f t="shared" si="195"/>
        <v/>
      </c>
      <c r="AG1222" s="139"/>
    </row>
    <row r="1223" spans="1:33" ht="20.100000000000001" customHeight="1" x14ac:dyDescent="0.25">
      <c r="A1223" s="15"/>
      <c r="N1223" s="142">
        <v>665</v>
      </c>
      <c r="O1223" s="134">
        <f t="shared" si="198"/>
        <v>-1.3399999999999999</v>
      </c>
      <c r="P1223" s="189">
        <f t="shared" si="199"/>
        <v>0.16255505522553418</v>
      </c>
      <c r="Q1223" s="189">
        <f t="shared" si="200"/>
        <v>9.0122672464452477E-2</v>
      </c>
      <c r="R1223" s="134">
        <f t="shared" si="201"/>
        <v>0.16255505522553418</v>
      </c>
      <c r="S1223" s="134" t="str">
        <f t="shared" si="202"/>
        <v/>
      </c>
      <c r="T1223" s="134" t="str">
        <f t="shared" si="203"/>
        <v/>
      </c>
      <c r="U1223" s="190"/>
      <c r="V1223" s="191"/>
      <c r="W1223" s="188"/>
      <c r="X1223" s="188"/>
      <c r="Y1223" s="174" t="str">
        <f t="shared" si="204"/>
        <v/>
      </c>
      <c r="Z1223" s="174" t="str">
        <f t="shared" si="205"/>
        <v/>
      </c>
      <c r="AA1223" s="137"/>
      <c r="AB1223" s="185">
        <f t="shared" si="196"/>
        <v>4.2688000000000565</v>
      </c>
      <c r="AC1223" s="139">
        <f t="shared" si="193"/>
        <v>0.748348532221081</v>
      </c>
      <c r="AD1223" s="138">
        <f t="shared" si="197"/>
        <v>7.5844445631811919E-4</v>
      </c>
      <c r="AE1223" s="139" t="str">
        <f t="shared" si="194"/>
        <v/>
      </c>
      <c r="AF1223" s="139" t="str">
        <f t="shared" si="195"/>
        <v/>
      </c>
      <c r="AG1223" s="139"/>
    </row>
    <row r="1224" spans="1:33" ht="20.100000000000001" customHeight="1" x14ac:dyDescent="0.25">
      <c r="A1224" s="15"/>
      <c r="N1224" s="142">
        <v>666</v>
      </c>
      <c r="O1224" s="134">
        <f t="shared" si="198"/>
        <v>-1.3359999999999999</v>
      </c>
      <c r="P1224" s="189">
        <f t="shared" si="199"/>
        <v>0.16342738214570324</v>
      </c>
      <c r="Q1224" s="189">
        <f t="shared" si="200"/>
        <v>9.0774636652249163E-2</v>
      </c>
      <c r="R1224" s="134">
        <f t="shared" si="201"/>
        <v>0.16342738214570324</v>
      </c>
      <c r="S1224" s="134" t="str">
        <f t="shared" si="202"/>
        <v/>
      </c>
      <c r="T1224" s="134" t="str">
        <f t="shared" si="203"/>
        <v/>
      </c>
      <c r="U1224" s="190"/>
      <c r="V1224" s="191"/>
      <c r="W1224" s="188"/>
      <c r="X1224" s="188"/>
      <c r="Y1224" s="174" t="str">
        <f t="shared" si="204"/>
        <v/>
      </c>
      <c r="Z1224" s="174" t="str">
        <f t="shared" si="205"/>
        <v/>
      </c>
      <c r="AA1224" s="137"/>
      <c r="AB1224" s="185">
        <f t="shared" si="196"/>
        <v>4.2752000000000567</v>
      </c>
      <c r="AC1224" s="139">
        <f t="shared" si="193"/>
        <v>0.74759008776476288</v>
      </c>
      <c r="AD1224" s="138">
        <f t="shared" si="197"/>
        <v>7.5885603629244347E-4</v>
      </c>
      <c r="AE1224" s="139" t="str">
        <f t="shared" si="194"/>
        <v/>
      </c>
      <c r="AF1224" s="139" t="str">
        <f t="shared" si="195"/>
        <v/>
      </c>
      <c r="AG1224" s="139"/>
    </row>
    <row r="1225" spans="1:33" ht="20.100000000000001" customHeight="1" x14ac:dyDescent="0.25">
      <c r="A1225" s="15"/>
      <c r="N1225" s="142">
        <v>667</v>
      </c>
      <c r="O1225" s="134">
        <f t="shared" si="198"/>
        <v>-1.3319999999999999</v>
      </c>
      <c r="P1225" s="189">
        <f t="shared" si="199"/>
        <v>0.16430176142607786</v>
      </c>
      <c r="Q1225" s="189">
        <f t="shared" si="200"/>
        <v>9.1430094258106775E-2</v>
      </c>
      <c r="R1225" s="134">
        <f t="shared" si="201"/>
        <v>0.16430176142607786</v>
      </c>
      <c r="S1225" s="134" t="str">
        <f t="shared" si="202"/>
        <v/>
      </c>
      <c r="T1225" s="134" t="str">
        <f t="shared" si="203"/>
        <v/>
      </c>
      <c r="U1225" s="190"/>
      <c r="V1225" s="191"/>
      <c r="W1225" s="188"/>
      <c r="X1225" s="188"/>
      <c r="Y1225" s="174" t="str">
        <f t="shared" si="204"/>
        <v/>
      </c>
      <c r="Z1225" s="174" t="str">
        <f t="shared" si="205"/>
        <v/>
      </c>
      <c r="AA1225" s="137"/>
      <c r="AB1225" s="185">
        <f t="shared" si="196"/>
        <v>4.2816000000000569</v>
      </c>
      <c r="AC1225" s="139">
        <f t="shared" si="193"/>
        <v>0.74683123172847043</v>
      </c>
      <c r="AD1225" s="138">
        <f t="shared" si="197"/>
        <v>7.5926359213429606E-4</v>
      </c>
      <c r="AE1225" s="139" t="str">
        <f t="shared" si="194"/>
        <v/>
      </c>
      <c r="AF1225" s="139" t="str">
        <f t="shared" si="195"/>
        <v/>
      </c>
      <c r="AG1225" s="139"/>
    </row>
    <row r="1226" spans="1:33" ht="20.100000000000001" customHeight="1" x14ac:dyDescent="0.25">
      <c r="A1226" s="15"/>
      <c r="N1226" s="142">
        <v>668</v>
      </c>
      <c r="O1226" s="134">
        <f t="shared" si="198"/>
        <v>-1.3279999999999998</v>
      </c>
      <c r="P1226" s="189">
        <f t="shared" si="199"/>
        <v>0.16517817599255943</v>
      </c>
      <c r="Q1226" s="189">
        <f t="shared" si="200"/>
        <v>9.2089053457381012E-2</v>
      </c>
      <c r="R1226" s="134">
        <f t="shared" si="201"/>
        <v>0.16517817599255943</v>
      </c>
      <c r="S1226" s="134" t="str">
        <f t="shared" si="202"/>
        <v/>
      </c>
      <c r="T1226" s="134" t="str">
        <f t="shared" si="203"/>
        <v/>
      </c>
      <c r="U1226" s="190"/>
      <c r="V1226" s="191"/>
      <c r="W1226" s="188"/>
      <c r="X1226" s="188"/>
      <c r="Y1226" s="174" t="str">
        <f t="shared" si="204"/>
        <v/>
      </c>
      <c r="Z1226" s="174" t="str">
        <f t="shared" si="205"/>
        <v/>
      </c>
      <c r="AA1226" s="137"/>
      <c r="AB1226" s="185">
        <f t="shared" si="196"/>
        <v>4.2880000000000571</v>
      </c>
      <c r="AC1226" s="139">
        <f t="shared" si="193"/>
        <v>0.74607196813633614</v>
      </c>
      <c r="AD1226" s="138">
        <f t="shared" si="197"/>
        <v>7.5966712980846118E-4</v>
      </c>
      <c r="AE1226" s="139" t="str">
        <f t="shared" si="194"/>
        <v/>
      </c>
      <c r="AF1226" s="139" t="str">
        <f t="shared" si="195"/>
        <v/>
      </c>
      <c r="AG1226" s="139"/>
    </row>
    <row r="1227" spans="1:33" ht="20.100000000000001" customHeight="1" x14ac:dyDescent="0.25">
      <c r="A1227" s="15"/>
      <c r="N1227" s="142">
        <v>669</v>
      </c>
      <c r="O1227" s="134">
        <f t="shared" si="198"/>
        <v>-1.3239999999999998</v>
      </c>
      <c r="P1227" s="189">
        <f t="shared" si="199"/>
        <v>0.16605660858188256</v>
      </c>
      <c r="Q1227" s="189">
        <f t="shared" si="200"/>
        <v>9.2751522356752797E-2</v>
      </c>
      <c r="R1227" s="134">
        <f t="shared" si="201"/>
        <v>0.16605660858188256</v>
      </c>
      <c r="S1227" s="134" t="str">
        <f t="shared" si="202"/>
        <v/>
      </c>
      <c r="T1227" s="134" t="str">
        <f t="shared" si="203"/>
        <v/>
      </c>
      <c r="U1227" s="190"/>
      <c r="V1227" s="191"/>
      <c r="W1227" s="188"/>
      <c r="X1227" s="188"/>
      <c r="Y1227" s="174" t="str">
        <f t="shared" si="204"/>
        <v/>
      </c>
      <c r="Z1227" s="174" t="str">
        <f t="shared" si="205"/>
        <v/>
      </c>
      <c r="AA1227" s="137"/>
      <c r="AB1227" s="185">
        <f t="shared" si="196"/>
        <v>4.2944000000000573</v>
      </c>
      <c r="AC1227" s="139">
        <f t="shared" si="193"/>
        <v>0.74531230100652768</v>
      </c>
      <c r="AD1227" s="138">
        <f t="shared" si="197"/>
        <v>7.600666553118085E-4</v>
      </c>
      <c r="AE1227" s="139" t="str">
        <f t="shared" si="194"/>
        <v/>
      </c>
      <c r="AF1227" s="139" t="str">
        <f t="shared" si="195"/>
        <v/>
      </c>
      <c r="AG1227" s="139"/>
    </row>
    <row r="1228" spans="1:33" ht="20.100000000000001" customHeight="1" x14ac:dyDescent="0.25">
      <c r="A1228" s="15"/>
      <c r="N1228" s="142">
        <v>670</v>
      </c>
      <c r="O1228" s="134">
        <f t="shared" si="198"/>
        <v>-1.3199999999999998</v>
      </c>
      <c r="P1228" s="189">
        <f t="shared" si="199"/>
        <v>0.16693704174171387</v>
      </c>
      <c r="Q1228" s="189">
        <f t="shared" si="200"/>
        <v>9.3417508993471829E-2</v>
      </c>
      <c r="R1228" s="134">
        <f t="shared" si="201"/>
        <v>0.16693704174171387</v>
      </c>
      <c r="S1228" s="134" t="str">
        <f t="shared" si="202"/>
        <v/>
      </c>
      <c r="T1228" s="134" t="str">
        <f t="shared" si="203"/>
        <v/>
      </c>
      <c r="U1228" s="190"/>
      <c r="V1228" s="191"/>
      <c r="W1228" s="188"/>
      <c r="X1228" s="188"/>
      <c r="Y1228" s="174" t="str">
        <f t="shared" si="204"/>
        <v/>
      </c>
      <c r="Z1228" s="174" t="str">
        <f t="shared" si="205"/>
        <v/>
      </c>
      <c r="AA1228" s="137"/>
      <c r="AB1228" s="185">
        <f t="shared" si="196"/>
        <v>4.3008000000000575</v>
      </c>
      <c r="AC1228" s="139">
        <f t="shared" si="193"/>
        <v>0.74455223435121587</v>
      </c>
      <c r="AD1228" s="138">
        <f t="shared" si="197"/>
        <v>7.6046217467529154E-4</v>
      </c>
      <c r="AE1228" s="139" t="str">
        <f t="shared" si="194"/>
        <v/>
      </c>
      <c r="AF1228" s="139" t="str">
        <f t="shared" si="195"/>
        <v/>
      </c>
      <c r="AG1228" s="139"/>
    </row>
    <row r="1229" spans="1:33" ht="20.100000000000001" customHeight="1" x14ac:dyDescent="0.25">
      <c r="A1229" s="15"/>
      <c r="N1229" s="142">
        <v>671</v>
      </c>
      <c r="O1229" s="134">
        <f t="shared" si="198"/>
        <v>-1.3159999999999998</v>
      </c>
      <c r="P1229" s="189">
        <f t="shared" si="199"/>
        <v>0.16781945783076629</v>
      </c>
      <c r="Q1229" s="189">
        <f t="shared" si="200"/>
        <v>9.4087021334600535E-2</v>
      </c>
      <c r="R1229" s="134">
        <f t="shared" si="201"/>
        <v>0.16781945783076629</v>
      </c>
      <c r="S1229" s="134" t="str">
        <f t="shared" si="202"/>
        <v/>
      </c>
      <c r="T1229" s="134" t="str">
        <f t="shared" si="203"/>
        <v/>
      </c>
      <c r="U1229" s="190"/>
      <c r="V1229" s="191"/>
      <c r="W1229" s="188"/>
      <c r="X1229" s="188"/>
      <c r="Y1229" s="174" t="str">
        <f t="shared" si="204"/>
        <v/>
      </c>
      <c r="Z1229" s="174" t="str">
        <f t="shared" si="205"/>
        <v/>
      </c>
      <c r="AA1229" s="137"/>
      <c r="AB1229" s="185">
        <f t="shared" si="196"/>
        <v>4.3072000000000576</v>
      </c>
      <c r="AC1229" s="139">
        <f t="shared" si="193"/>
        <v>0.74379177217654058</v>
      </c>
      <c r="AD1229" s="138">
        <f t="shared" si="197"/>
        <v>7.6085369396383662E-4</v>
      </c>
      <c r="AE1229" s="139" t="str">
        <f t="shared" si="194"/>
        <v/>
      </c>
      <c r="AF1229" s="139" t="str">
        <f t="shared" si="195"/>
        <v/>
      </c>
      <c r="AG1229" s="139"/>
    </row>
    <row r="1230" spans="1:33" ht="20.100000000000001" customHeight="1" x14ac:dyDescent="0.25">
      <c r="A1230" s="15"/>
      <c r="N1230" s="142">
        <v>672</v>
      </c>
      <c r="O1230" s="134">
        <f t="shared" si="198"/>
        <v>-1.3119999999999998</v>
      </c>
      <c r="P1230" s="189">
        <f t="shared" si="199"/>
        <v>0.16870383901892957</v>
      </c>
      <c r="Q1230" s="189">
        <f t="shared" si="200"/>
        <v>9.4760067276258478E-2</v>
      </c>
      <c r="R1230" s="134">
        <f t="shared" si="201"/>
        <v>0.16870383901892957</v>
      </c>
      <c r="S1230" s="134" t="str">
        <f t="shared" si="202"/>
        <v/>
      </c>
      <c r="T1230" s="134" t="str">
        <f t="shared" si="203"/>
        <v/>
      </c>
      <c r="U1230" s="190"/>
      <c r="V1230" s="191"/>
      <c r="W1230" s="188"/>
      <c r="X1230" s="188"/>
      <c r="Y1230" s="174" t="str">
        <f t="shared" si="204"/>
        <v/>
      </c>
      <c r="Z1230" s="174" t="str">
        <f t="shared" si="205"/>
        <v/>
      </c>
      <c r="AA1230" s="137"/>
      <c r="AB1230" s="185">
        <f t="shared" si="196"/>
        <v>4.3136000000000578</v>
      </c>
      <c r="AC1230" s="139">
        <f t="shared" si="193"/>
        <v>0.74303091848257674</v>
      </c>
      <c r="AD1230" s="138">
        <f t="shared" si="197"/>
        <v>7.6124121927501065E-4</v>
      </c>
      <c r="AE1230" s="139" t="str">
        <f t="shared" si="194"/>
        <v/>
      </c>
      <c r="AF1230" s="139" t="str">
        <f t="shared" si="195"/>
        <v/>
      </c>
      <c r="AG1230" s="139"/>
    </row>
    <row r="1231" spans="1:33" ht="20.100000000000001" customHeight="1" x14ac:dyDescent="0.25">
      <c r="A1231" s="15"/>
      <c r="N1231" s="142">
        <v>673</v>
      </c>
      <c r="O1231" s="134">
        <f t="shared" si="198"/>
        <v>-1.3079999999999998</v>
      </c>
      <c r="P1231" s="189">
        <f t="shared" si="199"/>
        <v>0.16959016728741586</v>
      </c>
      <c r="Q1231" s="189">
        <f t="shared" si="200"/>
        <v>9.5436654642867408E-2</v>
      </c>
      <c r="R1231" s="134">
        <f t="shared" si="201"/>
        <v>0.16959016728741586</v>
      </c>
      <c r="S1231" s="134" t="str">
        <f t="shared" si="202"/>
        <v/>
      </c>
      <c r="T1231" s="134" t="str">
        <f t="shared" si="203"/>
        <v/>
      </c>
      <c r="U1231" s="190"/>
      <c r="V1231" s="191"/>
      <c r="W1231" s="188"/>
      <c r="X1231" s="188"/>
      <c r="Y1231" s="174" t="str">
        <f t="shared" si="204"/>
        <v/>
      </c>
      <c r="Z1231" s="174" t="str">
        <f t="shared" si="205"/>
        <v/>
      </c>
      <c r="AA1231" s="137"/>
      <c r="AB1231" s="185">
        <f t="shared" si="196"/>
        <v>4.320000000000058</v>
      </c>
      <c r="AC1231" s="139">
        <f t="shared" si="193"/>
        <v>0.74226967726330173</v>
      </c>
      <c r="AD1231" s="138">
        <f t="shared" si="197"/>
        <v>7.6162475673946517E-4</v>
      </c>
      <c r="AE1231" s="139" t="str">
        <f t="shared" si="194"/>
        <v/>
      </c>
      <c r="AF1231" s="139" t="str">
        <f t="shared" si="195"/>
        <v/>
      </c>
      <c r="AG1231" s="139"/>
    </row>
    <row r="1232" spans="1:33" ht="20.100000000000001" customHeight="1" x14ac:dyDescent="0.25">
      <c r="A1232" s="15"/>
      <c r="N1232" s="142">
        <v>674</v>
      </c>
      <c r="O1232" s="134">
        <f t="shared" si="198"/>
        <v>-1.3039999999999998</v>
      </c>
      <c r="P1232" s="189">
        <f t="shared" si="199"/>
        <v>0.17047842442892205</v>
      </c>
      <c r="Q1232" s="189">
        <f t="shared" si="200"/>
        <v>9.6116791186396863E-2</v>
      </c>
      <c r="R1232" s="134">
        <f t="shared" si="201"/>
        <v>0.17047842442892205</v>
      </c>
      <c r="S1232" s="134" t="str">
        <f t="shared" si="202"/>
        <v/>
      </c>
      <c r="T1232" s="134" t="str">
        <f t="shared" si="203"/>
        <v/>
      </c>
      <c r="U1232" s="190"/>
      <c r="V1232" s="191"/>
      <c r="W1232" s="188"/>
      <c r="X1232" s="188"/>
      <c r="Y1232" s="174" t="str">
        <f t="shared" si="204"/>
        <v/>
      </c>
      <c r="Z1232" s="174" t="str">
        <f t="shared" si="205"/>
        <v/>
      </c>
      <c r="AA1232" s="137"/>
      <c r="AB1232" s="185">
        <f t="shared" si="196"/>
        <v>4.3264000000000582</v>
      </c>
      <c r="AC1232" s="139">
        <f t="shared" si="193"/>
        <v>0.74150805250656227</v>
      </c>
      <c r="AD1232" s="138">
        <f t="shared" si="197"/>
        <v>7.6200431251971512E-4</v>
      </c>
      <c r="AE1232" s="139" t="str">
        <f t="shared" si="194"/>
        <v/>
      </c>
      <c r="AF1232" s="139" t="str">
        <f t="shared" si="195"/>
        <v/>
      </c>
      <c r="AG1232" s="139"/>
    </row>
    <row r="1233" spans="1:33" ht="20.100000000000001" customHeight="1" x14ac:dyDescent="0.25">
      <c r="A1233" s="15"/>
      <c r="N1233" s="142">
        <v>675</v>
      </c>
      <c r="O1233" s="134">
        <f t="shared" si="198"/>
        <v>-1.2999999999999998</v>
      </c>
      <c r="P1233" s="189">
        <f t="shared" si="199"/>
        <v>0.17136859204780741</v>
      </c>
      <c r="Q1233" s="189">
        <f t="shared" si="200"/>
        <v>9.6800484585610344E-2</v>
      </c>
      <c r="R1233" s="134">
        <f t="shared" si="201"/>
        <v>0.17136859204780741</v>
      </c>
      <c r="S1233" s="134" t="str">
        <f t="shared" si="202"/>
        <v/>
      </c>
      <c r="T1233" s="134" t="str">
        <f t="shared" si="203"/>
        <v/>
      </c>
      <c r="U1233" s="190"/>
      <c r="V1233" s="191"/>
      <c r="W1233" s="188"/>
      <c r="X1233" s="188"/>
      <c r="Y1233" s="174" t="str">
        <f t="shared" si="204"/>
        <v/>
      </c>
      <c r="Z1233" s="174" t="str">
        <f t="shared" si="205"/>
        <v/>
      </c>
      <c r="AA1233" s="137"/>
      <c r="AB1233" s="185">
        <f t="shared" si="196"/>
        <v>4.3328000000000584</v>
      </c>
      <c r="AC1233" s="139">
        <f t="shared" si="193"/>
        <v>0.74074604819404255</v>
      </c>
      <c r="AD1233" s="138">
        <f t="shared" si="197"/>
        <v>7.6237989281169316E-4</v>
      </c>
      <c r="AE1233" s="139" t="str">
        <f t="shared" si="194"/>
        <v/>
      </c>
      <c r="AF1233" s="139" t="str">
        <f t="shared" si="195"/>
        <v/>
      </c>
      <c r="AG1233" s="139"/>
    </row>
    <row r="1234" spans="1:33" ht="20.100000000000001" customHeight="1" x14ac:dyDescent="0.25">
      <c r="A1234" s="15"/>
      <c r="N1234" s="142">
        <v>676</v>
      </c>
      <c r="O1234" s="134">
        <f t="shared" si="198"/>
        <v>-1.2959999999999998</v>
      </c>
      <c r="P1234" s="189">
        <f t="shared" si="199"/>
        <v>0.17226065156028769</v>
      </c>
      <c r="Q1234" s="189">
        <f t="shared" si="200"/>
        <v>9.7487742445312484E-2</v>
      </c>
      <c r="R1234" s="134">
        <f t="shared" si="201"/>
        <v>0.17226065156028769</v>
      </c>
      <c r="S1234" s="134" t="str">
        <f t="shared" si="202"/>
        <v/>
      </c>
      <c r="T1234" s="134" t="str">
        <f t="shared" si="203"/>
        <v/>
      </c>
      <c r="U1234" s="190"/>
      <c r="V1234" s="191"/>
      <c r="W1234" s="188"/>
      <c r="X1234" s="188"/>
      <c r="Y1234" s="174" t="str">
        <f t="shared" si="204"/>
        <v/>
      </c>
      <c r="Z1234" s="174" t="str">
        <f t="shared" si="205"/>
        <v/>
      </c>
      <c r="AA1234" s="137"/>
      <c r="AB1234" s="185">
        <f t="shared" si="196"/>
        <v>4.3392000000000586</v>
      </c>
      <c r="AC1234" s="139">
        <f t="shared" si="193"/>
        <v>0.73998366830123086</v>
      </c>
      <c r="AD1234" s="138">
        <f t="shared" si="197"/>
        <v>7.6275150384230717E-4</v>
      </c>
      <c r="AE1234" s="139" t="str">
        <f t="shared" si="194"/>
        <v/>
      </c>
      <c r="AF1234" s="139" t="str">
        <f t="shared" si="195"/>
        <v/>
      </c>
      <c r="AG1234" s="139"/>
    </row>
    <row r="1235" spans="1:33" ht="20.100000000000001" customHeight="1" x14ac:dyDescent="0.25">
      <c r="A1235" s="15"/>
      <c r="N1235" s="142">
        <v>677</v>
      </c>
      <c r="O1235" s="134">
        <f t="shared" si="198"/>
        <v>-1.2919999999999998</v>
      </c>
      <c r="P1235" s="189">
        <f t="shared" si="199"/>
        <v>0.17315458419464502</v>
      </c>
      <c r="Q1235" s="189">
        <f t="shared" si="200"/>
        <v>9.8178572295596803E-2</v>
      </c>
      <c r="R1235" s="134">
        <f t="shared" si="201"/>
        <v>0.17315458419464502</v>
      </c>
      <c r="S1235" s="134" t="str">
        <f t="shared" si="202"/>
        <v/>
      </c>
      <c r="T1235" s="134" t="str">
        <f t="shared" si="203"/>
        <v/>
      </c>
      <c r="U1235" s="190"/>
      <c r="V1235" s="191"/>
      <c r="W1235" s="188"/>
      <c r="X1235" s="188"/>
      <c r="Y1235" s="174" t="str">
        <f t="shared" si="204"/>
        <v/>
      </c>
      <c r="Z1235" s="174" t="str">
        <f t="shared" si="205"/>
        <v/>
      </c>
      <c r="AA1235" s="137"/>
      <c r="AB1235" s="185">
        <f t="shared" si="196"/>
        <v>4.3456000000000587</v>
      </c>
      <c r="AC1235" s="139">
        <f t="shared" si="193"/>
        <v>0.73922091679738855</v>
      </c>
      <c r="AD1235" s="138">
        <f t="shared" si="197"/>
        <v>7.6311915187077251E-4</v>
      </c>
      <c r="AE1235" s="139" t="str">
        <f t="shared" si="194"/>
        <v/>
      </c>
      <c r="AF1235" s="139" t="str">
        <f t="shared" si="195"/>
        <v/>
      </c>
      <c r="AG1235" s="139"/>
    </row>
    <row r="1236" spans="1:33" ht="20.100000000000001" customHeight="1" x14ac:dyDescent="0.25">
      <c r="A1236" s="15"/>
      <c r="N1236" s="142">
        <v>678</v>
      </c>
      <c r="O1236" s="134">
        <f t="shared" si="198"/>
        <v>-1.2879999999999998</v>
      </c>
      <c r="P1236" s="189">
        <f t="shared" si="199"/>
        <v>0.17405037099145432</v>
      </c>
      <c r="Q1236" s="189">
        <f t="shared" si="200"/>
        <v>9.8872981591094602E-2</v>
      </c>
      <c r="R1236" s="134">
        <f t="shared" si="201"/>
        <v>0.17405037099145432</v>
      </c>
      <c r="S1236" s="134" t="str">
        <f t="shared" si="202"/>
        <v/>
      </c>
      <c r="T1236" s="134" t="str">
        <f t="shared" si="203"/>
        <v/>
      </c>
      <c r="U1236" s="190"/>
      <c r="V1236" s="191"/>
      <c r="W1236" s="188"/>
      <c r="X1236" s="188"/>
      <c r="Y1236" s="174" t="str">
        <f t="shared" si="204"/>
        <v/>
      </c>
      <c r="Z1236" s="174" t="str">
        <f t="shared" si="205"/>
        <v/>
      </c>
      <c r="AA1236" s="137"/>
      <c r="AB1236" s="185">
        <f t="shared" si="196"/>
        <v>4.3520000000000589</v>
      </c>
      <c r="AC1236" s="139">
        <f t="shared" si="193"/>
        <v>0.73845779764551778</v>
      </c>
      <c r="AD1236" s="138">
        <f t="shared" si="197"/>
        <v>7.6348284318650261E-4</v>
      </c>
      <c r="AE1236" s="139" t="str">
        <f t="shared" si="194"/>
        <v/>
      </c>
      <c r="AF1236" s="139" t="str">
        <f t="shared" si="195"/>
        <v/>
      </c>
      <c r="AG1236" s="139"/>
    </row>
    <row r="1237" spans="1:33" ht="20.100000000000001" customHeight="1" x14ac:dyDescent="0.25">
      <c r="A1237" s="15"/>
      <c r="N1237" s="142">
        <v>679</v>
      </c>
      <c r="O1237" s="134">
        <f t="shared" si="198"/>
        <v>-1.2839999999999998</v>
      </c>
      <c r="P1237" s="189">
        <f t="shared" si="199"/>
        <v>0.1749479928038255</v>
      </c>
      <c r="Q1237" s="189">
        <f t="shared" si="200"/>
        <v>9.9570977710224218E-2</v>
      </c>
      <c r="R1237" s="134">
        <f t="shared" si="201"/>
        <v>0.1749479928038255</v>
      </c>
      <c r="S1237" s="134" t="str">
        <f t="shared" si="202"/>
        <v/>
      </c>
      <c r="T1237" s="134" t="str">
        <f t="shared" si="203"/>
        <v/>
      </c>
      <c r="U1237" s="190"/>
      <c r="V1237" s="191"/>
      <c r="W1237" s="188"/>
      <c r="X1237" s="188"/>
      <c r="Y1237" s="174" t="str">
        <f t="shared" si="204"/>
        <v/>
      </c>
      <c r="Z1237" s="174" t="str">
        <f t="shared" si="205"/>
        <v/>
      </c>
      <c r="AA1237" s="137"/>
      <c r="AB1237" s="185">
        <f t="shared" si="196"/>
        <v>4.3584000000000591</v>
      </c>
      <c r="AC1237" s="139">
        <f t="shared" si="193"/>
        <v>0.73769431480233127</v>
      </c>
      <c r="AD1237" s="138">
        <f t="shared" si="197"/>
        <v>7.6384258411177353E-4</v>
      </c>
      <c r="AE1237" s="139" t="str">
        <f t="shared" si="194"/>
        <v/>
      </c>
      <c r="AF1237" s="139" t="str">
        <f t="shared" si="195"/>
        <v/>
      </c>
      <c r="AG1237" s="139"/>
    </row>
    <row r="1238" spans="1:33" ht="20.100000000000001" customHeight="1" x14ac:dyDescent="0.25">
      <c r="A1238" s="15"/>
      <c r="N1238" s="142">
        <v>680</v>
      </c>
      <c r="O1238" s="134">
        <f t="shared" si="198"/>
        <v>-1.2799999999999998</v>
      </c>
      <c r="P1238" s="189">
        <f t="shared" si="199"/>
        <v>0.17584743029766242</v>
      </c>
      <c r="Q1238" s="189">
        <f t="shared" si="200"/>
        <v>0.10027256795444212</v>
      </c>
      <c r="R1238" s="134">
        <f t="shared" si="201"/>
        <v>0.17584743029766242</v>
      </c>
      <c r="S1238" s="134" t="str">
        <f t="shared" si="202"/>
        <v/>
      </c>
      <c r="T1238" s="134" t="str">
        <f t="shared" si="203"/>
        <v/>
      </c>
      <c r="U1238" s="190"/>
      <c r="V1238" s="191"/>
      <c r="W1238" s="188"/>
      <c r="X1238" s="188"/>
      <c r="Y1238" s="174" t="str">
        <f t="shared" si="204"/>
        <v/>
      </c>
      <c r="Z1238" s="174" t="str">
        <f t="shared" si="205"/>
        <v/>
      </c>
      <c r="AA1238" s="137"/>
      <c r="AB1238" s="185">
        <f t="shared" si="196"/>
        <v>4.3648000000000593</v>
      </c>
      <c r="AC1238" s="139">
        <f t="shared" si="193"/>
        <v>0.7369304722182195</v>
      </c>
      <c r="AD1238" s="138">
        <f t="shared" si="197"/>
        <v>7.6419838099839321E-4</v>
      </c>
      <c r="AE1238" s="139" t="str">
        <f t="shared" si="194"/>
        <v/>
      </c>
      <c r="AF1238" s="139" t="str">
        <f t="shared" si="195"/>
        <v/>
      </c>
      <c r="AG1238" s="139"/>
    </row>
    <row r="1239" spans="1:33" ht="20.100000000000001" customHeight="1" x14ac:dyDescent="0.25">
      <c r="A1239" s="15"/>
      <c r="N1239" s="142">
        <v>681</v>
      </c>
      <c r="O1239" s="134">
        <f t="shared" si="198"/>
        <v>-1.2759999999999998</v>
      </c>
      <c r="P1239" s="189">
        <f t="shared" si="199"/>
        <v>0.17674866395193792</v>
      </c>
      <c r="Q1239" s="189">
        <f t="shared" si="200"/>
        <v>0.10097775954749438</v>
      </c>
      <c r="R1239" s="134">
        <f t="shared" si="201"/>
        <v>0.17674866395193792</v>
      </c>
      <c r="S1239" s="134" t="str">
        <f t="shared" si="202"/>
        <v/>
      </c>
      <c r="T1239" s="134" t="str">
        <f t="shared" si="203"/>
        <v/>
      </c>
      <c r="U1239" s="190"/>
      <c r="V1239" s="191"/>
      <c r="W1239" s="188"/>
      <c r="X1239" s="188"/>
      <c r="Y1239" s="174" t="str">
        <f t="shared" si="204"/>
        <v/>
      </c>
      <c r="Z1239" s="174" t="str">
        <f t="shared" si="205"/>
        <v/>
      </c>
      <c r="AA1239" s="137"/>
      <c r="AB1239" s="185">
        <f t="shared" si="196"/>
        <v>4.3712000000000595</v>
      </c>
      <c r="AC1239" s="139">
        <f t="shared" si="193"/>
        <v>0.73616627383722111</v>
      </c>
      <c r="AD1239" s="138">
        <f t="shared" si="197"/>
        <v>7.6455024022881179E-4</v>
      </c>
      <c r="AE1239" s="139" t="str">
        <f t="shared" si="194"/>
        <v/>
      </c>
      <c r="AF1239" s="139" t="str">
        <f t="shared" si="195"/>
        <v/>
      </c>
      <c r="AG1239" s="139"/>
    </row>
    <row r="1240" spans="1:33" ht="20.100000000000001" customHeight="1" x14ac:dyDescent="0.25">
      <c r="A1240" s="15"/>
      <c r="N1240" s="142">
        <v>682</v>
      </c>
      <c r="O1240" s="134">
        <f t="shared" si="198"/>
        <v>-1.2719999999999998</v>
      </c>
      <c r="P1240" s="189">
        <f t="shared" si="199"/>
        <v>0.17765167405898522</v>
      </c>
      <c r="Q1240" s="189">
        <f t="shared" si="200"/>
        <v>0.10168655963466959</v>
      </c>
      <c r="R1240" s="134">
        <f t="shared" si="201"/>
        <v>0.17765167405898522</v>
      </c>
      <c r="S1240" s="134" t="str">
        <f t="shared" si="202"/>
        <v/>
      </c>
      <c r="T1240" s="134" t="str">
        <f t="shared" si="203"/>
        <v/>
      </c>
      <c r="U1240" s="190"/>
      <c r="V1240" s="191"/>
      <c r="W1240" s="188"/>
      <c r="X1240" s="188"/>
      <c r="Y1240" s="174" t="str">
        <f t="shared" si="204"/>
        <v/>
      </c>
      <c r="Z1240" s="174" t="str">
        <f t="shared" si="205"/>
        <v/>
      </c>
      <c r="AA1240" s="137"/>
      <c r="AB1240" s="185">
        <f t="shared" si="196"/>
        <v>4.3776000000000597</v>
      </c>
      <c r="AC1240" s="139">
        <f t="shared" si="193"/>
        <v>0.7354017235969923</v>
      </c>
      <c r="AD1240" s="138">
        <f t="shared" si="197"/>
        <v>7.6489816821612155E-4</v>
      </c>
      <c r="AE1240" s="139" t="str">
        <f t="shared" si="194"/>
        <v/>
      </c>
      <c r="AF1240" s="139" t="str">
        <f t="shared" si="195"/>
        <v/>
      </c>
      <c r="AG1240" s="139"/>
    </row>
    <row r="1241" spans="1:33" ht="20.100000000000001" customHeight="1" x14ac:dyDescent="0.25">
      <c r="A1241" s="15"/>
      <c r="N1241" s="142">
        <v>683</v>
      </c>
      <c r="O1241" s="134">
        <f t="shared" si="198"/>
        <v>-1.2679999999999998</v>
      </c>
      <c r="P1241" s="189">
        <f t="shared" si="199"/>
        <v>0.178556440724806</v>
      </c>
      <c r="Q1241" s="189">
        <f t="shared" si="200"/>
        <v>0.10239897528205288</v>
      </c>
      <c r="R1241" s="134">
        <f t="shared" si="201"/>
        <v>0.178556440724806</v>
      </c>
      <c r="S1241" s="134" t="str">
        <f t="shared" si="202"/>
        <v/>
      </c>
      <c r="T1241" s="134" t="str">
        <f t="shared" si="203"/>
        <v/>
      </c>
      <c r="U1241" s="190"/>
      <c r="V1241" s="191"/>
      <c r="W1241" s="188"/>
      <c r="X1241" s="188"/>
      <c r="Y1241" s="174" t="str">
        <f t="shared" si="204"/>
        <v/>
      </c>
      <c r="Z1241" s="174" t="str">
        <f t="shared" si="205"/>
        <v/>
      </c>
      <c r="AA1241" s="137"/>
      <c r="AB1241" s="185">
        <f t="shared" si="196"/>
        <v>4.3840000000000598</v>
      </c>
      <c r="AC1241" s="139">
        <f t="shared" si="193"/>
        <v>0.73463682542877617</v>
      </c>
      <c r="AD1241" s="138">
        <f t="shared" si="197"/>
        <v>7.6524217140316875E-4</v>
      </c>
      <c r="AE1241" s="139" t="str">
        <f t="shared" si="194"/>
        <v/>
      </c>
      <c r="AF1241" s="139" t="str">
        <f t="shared" si="195"/>
        <v/>
      </c>
      <c r="AG1241" s="139"/>
    </row>
    <row r="1242" spans="1:33" ht="20.100000000000001" customHeight="1" x14ac:dyDescent="0.25">
      <c r="A1242" s="15"/>
      <c r="N1242" s="142">
        <v>684</v>
      </c>
      <c r="O1242" s="134">
        <f t="shared" si="198"/>
        <v>-1.2639999999999998</v>
      </c>
      <c r="P1242" s="189">
        <f t="shared" si="199"/>
        <v>0.17946294386939488</v>
      </c>
      <c r="Q1242" s="189">
        <f t="shared" si="200"/>
        <v>0.10311501347578129</v>
      </c>
      <c r="R1242" s="134">
        <f t="shared" si="201"/>
        <v>0.17946294386939488</v>
      </c>
      <c r="S1242" s="134" t="str">
        <f t="shared" si="202"/>
        <v/>
      </c>
      <c r="T1242" s="134" t="str">
        <f t="shared" si="203"/>
        <v/>
      </c>
      <c r="U1242" s="190"/>
      <c r="V1242" s="191"/>
      <c r="W1242" s="188"/>
      <c r="X1242" s="188"/>
      <c r="Y1242" s="174" t="str">
        <f t="shared" si="204"/>
        <v/>
      </c>
      <c r="Z1242" s="174" t="str">
        <f t="shared" si="205"/>
        <v/>
      </c>
      <c r="AA1242" s="137"/>
      <c r="AB1242" s="185">
        <f t="shared" si="196"/>
        <v>4.39040000000006</v>
      </c>
      <c r="AC1242" s="139">
        <f t="shared" si="193"/>
        <v>0.73387158325737301</v>
      </c>
      <c r="AD1242" s="138">
        <f t="shared" si="197"/>
        <v>7.6558225626210952E-4</v>
      </c>
      <c r="AE1242" s="139" t="str">
        <f t="shared" si="194"/>
        <v/>
      </c>
      <c r="AF1242" s="139" t="str">
        <f t="shared" si="195"/>
        <v/>
      </c>
      <c r="AG1242" s="139"/>
    </row>
    <row r="1243" spans="1:33" ht="20.100000000000001" customHeight="1" x14ac:dyDescent="0.25">
      <c r="A1243" s="15"/>
      <c r="N1243" s="142">
        <v>685</v>
      </c>
      <c r="O1243" s="134">
        <f t="shared" si="198"/>
        <v>-1.2599999999999998</v>
      </c>
      <c r="P1243" s="189">
        <f t="shared" si="199"/>
        <v>0.18037116322708038</v>
      </c>
      <c r="Q1243" s="189">
        <f t="shared" si="200"/>
        <v>0.10383468112130038</v>
      </c>
      <c r="R1243" s="134">
        <f t="shared" si="201"/>
        <v>0.18037116322708038</v>
      </c>
      <c r="S1243" s="134" t="str">
        <f t="shared" si="202"/>
        <v/>
      </c>
      <c r="T1243" s="134" t="str">
        <f t="shared" si="203"/>
        <v/>
      </c>
      <c r="U1243" s="190"/>
      <c r="V1243" s="191"/>
      <c r="W1243" s="188"/>
      <c r="X1243" s="188"/>
      <c r="Y1243" s="174" t="str">
        <f t="shared" si="204"/>
        <v/>
      </c>
      <c r="Z1243" s="174" t="str">
        <f t="shared" si="205"/>
        <v/>
      </c>
      <c r="AA1243" s="137"/>
      <c r="AB1243" s="185">
        <f t="shared" si="196"/>
        <v>4.3968000000000602</v>
      </c>
      <c r="AC1243" s="139">
        <f t="shared" si="193"/>
        <v>0.7331060010011109</v>
      </c>
      <c r="AD1243" s="138">
        <f t="shared" si="197"/>
        <v>7.6591842929529808E-4</v>
      </c>
      <c r="AE1243" s="139" t="str">
        <f t="shared" si="194"/>
        <v/>
      </c>
      <c r="AF1243" s="139" t="str">
        <f t="shared" si="195"/>
        <v/>
      </c>
      <c r="AG1243" s="139"/>
    </row>
    <row r="1244" spans="1:33" ht="20.100000000000001" customHeight="1" x14ac:dyDescent="0.25">
      <c r="A1244" s="15"/>
      <c r="N1244" s="142">
        <v>686</v>
      </c>
      <c r="O1244" s="134">
        <f t="shared" si="198"/>
        <v>-1.2559999999999998</v>
      </c>
      <c r="P1244" s="189">
        <f t="shared" si="199"/>
        <v>0.18128107834688276</v>
      </c>
      <c r="Q1244" s="189">
        <f t="shared" si="200"/>
        <v>0.10455798504262231</v>
      </c>
      <c r="R1244" s="134">
        <f t="shared" si="201"/>
        <v>0.18128107834688276</v>
      </c>
      <c r="S1244" s="134" t="str">
        <f t="shared" si="202"/>
        <v/>
      </c>
      <c r="T1244" s="134" t="str">
        <f t="shared" si="203"/>
        <v/>
      </c>
      <c r="U1244" s="190"/>
      <c r="V1244" s="191"/>
      <c r="W1244" s="188"/>
      <c r="X1244" s="188"/>
      <c r="Y1244" s="174" t="str">
        <f t="shared" si="204"/>
        <v/>
      </c>
      <c r="Z1244" s="174" t="str">
        <f t="shared" si="205"/>
        <v/>
      </c>
      <c r="AA1244" s="137"/>
      <c r="AB1244" s="185">
        <f t="shared" si="196"/>
        <v>4.4032000000000604</v>
      </c>
      <c r="AC1244" s="139">
        <f t="shared" si="193"/>
        <v>0.7323400825718156</v>
      </c>
      <c r="AD1244" s="138">
        <f t="shared" si="197"/>
        <v>7.6625069703362136E-4</v>
      </c>
      <c r="AE1244" s="139" t="str">
        <f t="shared" si="194"/>
        <v/>
      </c>
      <c r="AF1244" s="139" t="str">
        <f t="shared" si="195"/>
        <v/>
      </c>
      <c r="AG1244" s="139"/>
    </row>
    <row r="1245" spans="1:33" ht="20.100000000000001" customHeight="1" x14ac:dyDescent="0.25">
      <c r="A1245" s="15"/>
      <c r="N1245" s="142">
        <v>687</v>
      </c>
      <c r="O1245" s="134">
        <f t="shared" si="198"/>
        <v>-1.2519999999999998</v>
      </c>
      <c r="P1245" s="189">
        <f t="shared" si="199"/>
        <v>0.18219266859288816</v>
      </c>
      <c r="Q1245" s="189">
        <f t="shared" si="200"/>
        <v>0.1052849319815853</v>
      </c>
      <c r="R1245" s="134">
        <f t="shared" si="201"/>
        <v>0.18219266859288816</v>
      </c>
      <c r="S1245" s="134" t="str">
        <f t="shared" si="202"/>
        <v/>
      </c>
      <c r="T1245" s="134" t="str">
        <f t="shared" si="203"/>
        <v/>
      </c>
      <c r="U1245" s="190"/>
      <c r="V1245" s="191"/>
      <c r="W1245" s="188"/>
      <c r="X1245" s="188"/>
      <c r="Y1245" s="174" t="str">
        <f t="shared" si="204"/>
        <v/>
      </c>
      <c r="Z1245" s="174" t="str">
        <f t="shared" si="205"/>
        <v/>
      </c>
      <c r="AA1245" s="137"/>
      <c r="AB1245" s="185">
        <f t="shared" si="196"/>
        <v>4.4096000000000606</v>
      </c>
      <c r="AC1245" s="139">
        <f t="shared" si="193"/>
        <v>0.73157383187478198</v>
      </c>
      <c r="AD1245" s="138">
        <f t="shared" si="197"/>
        <v>7.6657906603605497E-4</v>
      </c>
      <c r="AE1245" s="139" t="str">
        <f t="shared" si="194"/>
        <v/>
      </c>
      <c r="AF1245" s="139" t="str">
        <f t="shared" si="195"/>
        <v/>
      </c>
      <c r="AG1245" s="139"/>
    </row>
    <row r="1246" spans="1:33" ht="20.100000000000001" customHeight="1" x14ac:dyDescent="0.25">
      <c r="A1246" s="15"/>
      <c r="N1246" s="142">
        <v>688</v>
      </c>
      <c r="O1246" s="134">
        <f t="shared" si="198"/>
        <v>-1.2479999999999998</v>
      </c>
      <c r="P1246" s="189">
        <f t="shared" si="199"/>
        <v>0.18310591314463998</v>
      </c>
      <c r="Q1246" s="189">
        <f t="shared" si="200"/>
        <v>0.10601552859711465</v>
      </c>
      <c r="R1246" s="134">
        <f t="shared" si="201"/>
        <v>0.18310591314463998</v>
      </c>
      <c r="S1246" s="134" t="str">
        <f t="shared" si="202"/>
        <v/>
      </c>
      <c r="T1246" s="134" t="str">
        <f t="shared" si="203"/>
        <v/>
      </c>
      <c r="U1246" s="190"/>
      <c r="V1246" s="191"/>
      <c r="W1246" s="188"/>
      <c r="X1246" s="188"/>
      <c r="Y1246" s="174" t="str">
        <f t="shared" si="204"/>
        <v/>
      </c>
      <c r="Z1246" s="174" t="str">
        <f t="shared" si="205"/>
        <v/>
      </c>
      <c r="AA1246" s="137"/>
      <c r="AB1246" s="185">
        <f t="shared" si="196"/>
        <v>4.4160000000000608</v>
      </c>
      <c r="AC1246" s="139">
        <f t="shared" si="193"/>
        <v>0.73080725280874592</v>
      </c>
      <c r="AD1246" s="138">
        <f t="shared" si="197"/>
        <v>7.6690354289243867E-4</v>
      </c>
      <c r="AE1246" s="139" t="str">
        <f t="shared" si="194"/>
        <v/>
      </c>
      <c r="AF1246" s="139" t="str">
        <f t="shared" si="195"/>
        <v/>
      </c>
      <c r="AG1246" s="139"/>
    </row>
    <row r="1247" spans="1:33" ht="20.100000000000001" customHeight="1" x14ac:dyDescent="0.25">
      <c r="A1247" s="15"/>
      <c r="N1247" s="142">
        <v>689</v>
      </c>
      <c r="O1247" s="134">
        <f t="shared" si="198"/>
        <v>-1.2439999999999998</v>
      </c>
      <c r="P1247" s="189">
        <f t="shared" si="199"/>
        <v>0.1840207909975464</v>
      </c>
      <c r="Q1247" s="189">
        <f t="shared" si="200"/>
        <v>0.10674978146448547</v>
      </c>
      <c r="R1247" s="134">
        <f t="shared" si="201"/>
        <v>0.1840207909975464</v>
      </c>
      <c r="S1247" s="134" t="str">
        <f t="shared" si="202"/>
        <v/>
      </c>
      <c r="T1247" s="134" t="str">
        <f t="shared" si="203"/>
        <v/>
      </c>
      <c r="U1247" s="190"/>
      <c r="V1247" s="191"/>
      <c r="W1247" s="188"/>
      <c r="X1247" s="188"/>
      <c r="Y1247" s="174" t="str">
        <f t="shared" si="204"/>
        <v/>
      </c>
      <c r="Z1247" s="174" t="str">
        <f t="shared" si="205"/>
        <v/>
      </c>
      <c r="AA1247" s="137"/>
      <c r="AB1247" s="185">
        <f t="shared" si="196"/>
        <v>4.4224000000000609</v>
      </c>
      <c r="AC1247" s="139">
        <f t="shared" si="193"/>
        <v>0.73004034926585348</v>
      </c>
      <c r="AD1247" s="138">
        <f t="shared" si="197"/>
        <v>7.6722413421792535E-4</v>
      </c>
      <c r="AE1247" s="139" t="str">
        <f t="shared" si="194"/>
        <v/>
      </c>
      <c r="AF1247" s="139" t="str">
        <f t="shared" si="195"/>
        <v/>
      </c>
      <c r="AG1247" s="139"/>
    </row>
    <row r="1248" spans="1:33" ht="20.100000000000001" customHeight="1" x14ac:dyDescent="0.25">
      <c r="A1248" s="15"/>
      <c r="N1248" s="142">
        <v>690</v>
      </c>
      <c r="O1248" s="134">
        <f t="shared" si="198"/>
        <v>-1.2399999999999998</v>
      </c>
      <c r="P1248" s="189">
        <f t="shared" si="199"/>
        <v>0.18493728096330536</v>
      </c>
      <c r="Q1248" s="189">
        <f t="shared" si="200"/>
        <v>0.10748769707458694</v>
      </c>
      <c r="R1248" s="134">
        <f t="shared" si="201"/>
        <v>0.18493728096330536</v>
      </c>
      <c r="S1248" s="134" t="str">
        <f t="shared" si="202"/>
        <v/>
      </c>
      <c r="T1248" s="134" t="str">
        <f t="shared" si="203"/>
        <v/>
      </c>
      <c r="U1248" s="190"/>
      <c r="V1248" s="191"/>
      <c r="W1248" s="188"/>
      <c r="X1248" s="188"/>
      <c r="Y1248" s="174" t="str">
        <f t="shared" si="204"/>
        <v/>
      </c>
      <c r="Z1248" s="174" t="str">
        <f t="shared" si="205"/>
        <v/>
      </c>
      <c r="AA1248" s="137"/>
      <c r="AB1248" s="185">
        <f t="shared" si="196"/>
        <v>4.4288000000000611</v>
      </c>
      <c r="AC1248" s="139">
        <f t="shared" si="193"/>
        <v>0.72927312513163556</v>
      </c>
      <c r="AD1248" s="138">
        <f t="shared" si="197"/>
        <v>7.6754084665808797E-4</v>
      </c>
      <c r="AE1248" s="139" t="str">
        <f t="shared" si="194"/>
        <v/>
      </c>
      <c r="AF1248" s="139" t="str">
        <f t="shared" si="195"/>
        <v/>
      </c>
      <c r="AG1248" s="139"/>
    </row>
    <row r="1249" spans="1:33" ht="20.100000000000001" customHeight="1" x14ac:dyDescent="0.25">
      <c r="A1249" s="15"/>
      <c r="N1249" s="142">
        <v>691</v>
      </c>
      <c r="O1249" s="134">
        <f t="shared" si="198"/>
        <v>-1.2359999999999998</v>
      </c>
      <c r="P1249" s="189">
        <f t="shared" si="199"/>
        <v>0.18585536167034583</v>
      </c>
      <c r="Q1249" s="189">
        <f t="shared" si="200"/>
        <v>0.1082292818331884</v>
      </c>
      <c r="R1249" s="134">
        <f t="shared" si="201"/>
        <v>0.18585536167034583</v>
      </c>
      <c r="S1249" s="134" t="str">
        <f t="shared" si="202"/>
        <v/>
      </c>
      <c r="T1249" s="134" t="str">
        <f t="shared" si="203"/>
        <v/>
      </c>
      <c r="U1249" s="190"/>
      <c r="V1249" s="191"/>
      <c r="W1249" s="188"/>
      <c r="X1249" s="188"/>
      <c r="Y1249" s="174" t="str">
        <f t="shared" si="204"/>
        <v/>
      </c>
      <c r="Z1249" s="174" t="str">
        <f t="shared" si="205"/>
        <v/>
      </c>
      <c r="AA1249" s="137"/>
      <c r="AB1249" s="185">
        <f t="shared" si="196"/>
        <v>4.4352000000000613</v>
      </c>
      <c r="AC1249" s="139">
        <f t="shared" si="193"/>
        <v>0.72850558428497747</v>
      </c>
      <c r="AD1249" s="138">
        <f t="shared" si="197"/>
        <v>7.6785368688470079E-4</v>
      </c>
      <c r="AE1249" s="139" t="str">
        <f t="shared" si="194"/>
        <v/>
      </c>
      <c r="AF1249" s="139" t="str">
        <f t="shared" si="195"/>
        <v/>
      </c>
      <c r="AG1249" s="139"/>
    </row>
    <row r="1250" spans="1:33" ht="20.100000000000001" customHeight="1" x14ac:dyDescent="0.25">
      <c r="A1250" s="15"/>
      <c r="N1250" s="142">
        <v>692</v>
      </c>
      <c r="O1250" s="134">
        <f t="shared" si="198"/>
        <v>-1.2319999999999998</v>
      </c>
      <c r="P1250" s="189">
        <f t="shared" si="199"/>
        <v>0.1867750115642865</v>
      </c>
      <c r="Q1250" s="189">
        <f t="shared" si="200"/>
        <v>0.10897454206020703</v>
      </c>
      <c r="R1250" s="134">
        <f t="shared" si="201"/>
        <v>0.1867750115642865</v>
      </c>
      <c r="S1250" s="134" t="str">
        <f t="shared" si="202"/>
        <v/>
      </c>
      <c r="T1250" s="134" t="str">
        <f t="shared" si="203"/>
        <v/>
      </c>
      <c r="U1250" s="190"/>
      <c r="V1250" s="191"/>
      <c r="W1250" s="188"/>
      <c r="X1250" s="188"/>
      <c r="Y1250" s="174" t="str">
        <f t="shared" si="204"/>
        <v/>
      </c>
      <c r="Z1250" s="174" t="str">
        <f t="shared" si="205"/>
        <v/>
      </c>
      <c r="AA1250" s="137"/>
      <c r="AB1250" s="185">
        <f t="shared" si="196"/>
        <v>4.4416000000000615</v>
      </c>
      <c r="AC1250" s="139">
        <f t="shared" si="193"/>
        <v>0.72773773059809277</v>
      </c>
      <c r="AD1250" s="138">
        <f t="shared" si="197"/>
        <v>7.6816266159807078E-4</v>
      </c>
      <c r="AE1250" s="139" t="str">
        <f t="shared" si="194"/>
        <v/>
      </c>
      <c r="AF1250" s="139" t="str">
        <f t="shared" si="195"/>
        <v/>
      </c>
      <c r="AG1250" s="139"/>
    </row>
    <row r="1251" spans="1:33" ht="20.100000000000001" customHeight="1" x14ac:dyDescent="0.25">
      <c r="A1251" s="15"/>
      <c r="N1251" s="142">
        <v>693</v>
      </c>
      <c r="O1251" s="134">
        <f t="shared" si="198"/>
        <v>-1.2279999999999998</v>
      </c>
      <c r="P1251" s="189">
        <f t="shared" si="199"/>
        <v>0.18769620890841079</v>
      </c>
      <c r="Q1251" s="189">
        <f t="shared" si="200"/>
        <v>0.10972348398897766</v>
      </c>
      <c r="R1251" s="134">
        <f t="shared" si="201"/>
        <v>0.18769620890841079</v>
      </c>
      <c r="S1251" s="134" t="str">
        <f t="shared" si="202"/>
        <v/>
      </c>
      <c r="T1251" s="134" t="str">
        <f t="shared" si="203"/>
        <v/>
      </c>
      <c r="U1251" s="190"/>
      <c r="V1251" s="191"/>
      <c r="W1251" s="188"/>
      <c r="X1251" s="188"/>
      <c r="Y1251" s="174" t="str">
        <f t="shared" si="204"/>
        <v/>
      </c>
      <c r="Z1251" s="174" t="str">
        <f t="shared" si="205"/>
        <v/>
      </c>
      <c r="AA1251" s="137"/>
      <c r="AB1251" s="185">
        <f t="shared" si="196"/>
        <v>4.4480000000000617</v>
      </c>
      <c r="AC1251" s="139">
        <f t="shared" si="193"/>
        <v>0.7269695679364947</v>
      </c>
      <c r="AD1251" s="138">
        <f t="shared" si="197"/>
        <v>7.6846777752481721E-4</v>
      </c>
      <c r="AE1251" s="139" t="str">
        <f t="shared" si="194"/>
        <v/>
      </c>
      <c r="AF1251" s="139" t="str">
        <f t="shared" si="195"/>
        <v/>
      </c>
      <c r="AG1251" s="139"/>
    </row>
    <row r="1252" spans="1:33" ht="20.100000000000001" customHeight="1" x14ac:dyDescent="0.25">
      <c r="A1252" s="15"/>
      <c r="N1252" s="142">
        <v>694</v>
      </c>
      <c r="O1252" s="134">
        <f t="shared" si="198"/>
        <v>-1.2239999999999998</v>
      </c>
      <c r="P1252" s="189">
        <f t="shared" si="199"/>
        <v>0.18861893178415959</v>
      </c>
      <c r="Q1252" s="189">
        <f t="shared" si="200"/>
        <v>0.11047611376552452</v>
      </c>
      <c r="R1252" s="134">
        <f t="shared" si="201"/>
        <v>0.18861893178415959</v>
      </c>
      <c r="S1252" s="134" t="str">
        <f t="shared" si="202"/>
        <v/>
      </c>
      <c r="T1252" s="134" t="str">
        <f t="shared" si="203"/>
        <v/>
      </c>
      <c r="U1252" s="190"/>
      <c r="V1252" s="191"/>
      <c r="W1252" s="188"/>
      <c r="X1252" s="188"/>
      <c r="Y1252" s="174" t="str">
        <f t="shared" si="204"/>
        <v/>
      </c>
      <c r="Z1252" s="174" t="str">
        <f t="shared" si="205"/>
        <v/>
      </c>
      <c r="AA1252" s="137"/>
      <c r="AB1252" s="185">
        <f t="shared" si="196"/>
        <v>4.4544000000000619</v>
      </c>
      <c r="AC1252" s="139">
        <f t="shared" si="193"/>
        <v>0.72620110015896988</v>
      </c>
      <c r="AD1252" s="138">
        <f t="shared" si="197"/>
        <v>7.6876904141909286E-4</v>
      </c>
      <c r="AE1252" s="139" t="str">
        <f t="shared" si="194"/>
        <v/>
      </c>
      <c r="AF1252" s="139" t="str">
        <f t="shared" si="195"/>
        <v/>
      </c>
      <c r="AG1252" s="139"/>
    </row>
    <row r="1253" spans="1:33" ht="20.100000000000001" customHeight="1" x14ac:dyDescent="0.25">
      <c r="A1253" s="15"/>
      <c r="N1253" s="142">
        <v>695</v>
      </c>
      <c r="O1253" s="134">
        <f t="shared" si="198"/>
        <v>-1.2199999999999998</v>
      </c>
      <c r="P1253" s="189">
        <f t="shared" si="199"/>
        <v>0.1895431580916403</v>
      </c>
      <c r="Q1253" s="189">
        <f t="shared" si="200"/>
        <v>0.11123243744783465</v>
      </c>
      <c r="R1253" s="134">
        <f t="shared" si="201"/>
        <v>0.1895431580916403</v>
      </c>
      <c r="S1253" s="134" t="str">
        <f t="shared" si="202"/>
        <v/>
      </c>
      <c r="T1253" s="134" t="str">
        <f t="shared" si="203"/>
        <v/>
      </c>
      <c r="U1253" s="190"/>
      <c r="V1253" s="191"/>
      <c r="W1253" s="188"/>
      <c r="X1253" s="188"/>
      <c r="Y1253" s="174" t="str">
        <f t="shared" si="204"/>
        <v/>
      </c>
      <c r="Z1253" s="174" t="str">
        <f t="shared" si="205"/>
        <v/>
      </c>
      <c r="AA1253" s="137"/>
      <c r="AB1253" s="185">
        <f t="shared" si="196"/>
        <v>4.460800000000062</v>
      </c>
      <c r="AC1253" s="139">
        <f t="shared" si="193"/>
        <v>0.72543233111755079</v>
      </c>
      <c r="AD1253" s="138">
        <f t="shared" si="197"/>
        <v>7.6906646006136281E-4</v>
      </c>
      <c r="AE1253" s="139" t="str">
        <f t="shared" si="194"/>
        <v/>
      </c>
      <c r="AF1253" s="139" t="str">
        <f t="shared" si="195"/>
        <v/>
      </c>
      <c r="AG1253" s="139"/>
    </row>
    <row r="1254" spans="1:33" ht="20.100000000000001" customHeight="1" x14ac:dyDescent="0.25">
      <c r="A1254" s="15"/>
      <c r="N1254" s="142">
        <v>696</v>
      </c>
      <c r="O1254" s="134">
        <f t="shared" si="198"/>
        <v>-1.2159999999999997</v>
      </c>
      <c r="P1254" s="189">
        <f t="shared" si="199"/>
        <v>0.19046886555015347</v>
      </c>
      <c r="Q1254" s="189">
        <f t="shared" si="200"/>
        <v>0.1119924610051337</v>
      </c>
      <c r="R1254" s="134">
        <f t="shared" si="201"/>
        <v>0.19046886555015347</v>
      </c>
      <c r="S1254" s="134" t="str">
        <f t="shared" si="202"/>
        <v/>
      </c>
      <c r="T1254" s="134" t="str">
        <f t="shared" si="203"/>
        <v/>
      </c>
      <c r="U1254" s="190"/>
      <c r="V1254" s="191"/>
      <c r="W1254" s="188"/>
      <c r="X1254" s="188"/>
      <c r="Y1254" s="174" t="str">
        <f t="shared" si="204"/>
        <v/>
      </c>
      <c r="Z1254" s="174" t="str">
        <f t="shared" si="205"/>
        <v/>
      </c>
      <c r="AA1254" s="137"/>
      <c r="AB1254" s="185">
        <f t="shared" si="196"/>
        <v>4.4672000000000622</v>
      </c>
      <c r="AC1254" s="139">
        <f t="shared" si="193"/>
        <v>0.72466326465748943</v>
      </c>
      <c r="AD1254" s="138">
        <f t="shared" si="197"/>
        <v>7.6936004025829341E-4</v>
      </c>
      <c r="AE1254" s="139" t="str">
        <f t="shared" si="194"/>
        <v/>
      </c>
      <c r="AF1254" s="139" t="str">
        <f t="shared" si="195"/>
        <v/>
      </c>
      <c r="AG1254" s="139"/>
    </row>
    <row r="1255" spans="1:33" ht="20.100000000000001" customHeight="1" x14ac:dyDescent="0.25">
      <c r="A1255" s="15"/>
      <c r="N1255" s="142">
        <v>697</v>
      </c>
      <c r="O1255" s="134">
        <f t="shared" si="198"/>
        <v>-1.2119999999999997</v>
      </c>
      <c r="P1255" s="189">
        <f t="shared" si="199"/>
        <v>0.19139603169873612</v>
      </c>
      <c r="Q1255" s="189">
        <f t="shared" si="200"/>
        <v>0.11275619031716393</v>
      </c>
      <c r="R1255" s="134">
        <f t="shared" si="201"/>
        <v>0.19139603169873612</v>
      </c>
      <c r="S1255" s="134" t="str">
        <f t="shared" si="202"/>
        <v/>
      </c>
      <c r="T1255" s="134" t="str">
        <f t="shared" si="203"/>
        <v/>
      </c>
      <c r="U1255" s="190"/>
      <c r="V1255" s="191"/>
      <c r="W1255" s="188"/>
      <c r="X1255" s="188"/>
      <c r="Y1255" s="174" t="str">
        <f t="shared" si="204"/>
        <v/>
      </c>
      <c r="Z1255" s="174" t="str">
        <f t="shared" si="205"/>
        <v/>
      </c>
      <c r="AA1255" s="137"/>
      <c r="AB1255" s="185">
        <f t="shared" si="196"/>
        <v>4.4736000000000624</v>
      </c>
      <c r="AC1255" s="139">
        <f t="shared" si="193"/>
        <v>0.72389390461723113</v>
      </c>
      <c r="AD1255" s="138">
        <f t="shared" si="197"/>
        <v>7.6964978884330737E-4</v>
      </c>
      <c r="AE1255" s="139" t="str">
        <f t="shared" si="194"/>
        <v/>
      </c>
      <c r="AF1255" s="139" t="str">
        <f t="shared" si="195"/>
        <v/>
      </c>
      <c r="AG1255" s="139"/>
    </row>
    <row r="1256" spans="1:33" ht="20.100000000000001" customHeight="1" x14ac:dyDescent="0.25">
      <c r="A1256" s="15"/>
      <c r="N1256" s="142">
        <v>698</v>
      </c>
      <c r="O1256" s="134">
        <f t="shared" si="198"/>
        <v>-1.2079999999999997</v>
      </c>
      <c r="P1256" s="189">
        <f t="shared" si="199"/>
        <v>0.19232463389672252</v>
      </c>
      <c r="Q1256" s="189">
        <f t="shared" si="200"/>
        <v>0.1135236311734641</v>
      </c>
      <c r="R1256" s="134">
        <f t="shared" si="201"/>
        <v>0.19232463389672252</v>
      </c>
      <c r="S1256" s="134" t="str">
        <f t="shared" si="202"/>
        <v/>
      </c>
      <c r="T1256" s="134" t="str">
        <f t="shared" si="203"/>
        <v/>
      </c>
      <c r="U1256" s="190"/>
      <c r="V1256" s="191"/>
      <c r="W1256" s="188"/>
      <c r="X1256" s="188"/>
      <c r="Y1256" s="174" t="str">
        <f t="shared" si="204"/>
        <v/>
      </c>
      <c r="Z1256" s="174" t="str">
        <f t="shared" si="205"/>
        <v/>
      </c>
      <c r="AA1256" s="137"/>
      <c r="AB1256" s="185">
        <f t="shared" si="196"/>
        <v>4.4800000000000626</v>
      </c>
      <c r="AC1256" s="139">
        <f t="shared" si="193"/>
        <v>0.72312425482838782</v>
      </c>
      <c r="AD1256" s="138">
        <f t="shared" si="197"/>
        <v>7.6993571267536254E-4</v>
      </c>
      <c r="AE1256" s="139" t="str">
        <f t="shared" si="194"/>
        <v/>
      </c>
      <c r="AF1256" s="139" t="str">
        <f t="shared" si="195"/>
        <v/>
      </c>
      <c r="AG1256" s="139"/>
    </row>
    <row r="1257" spans="1:33" ht="20.100000000000001" customHeight="1" x14ac:dyDescent="0.25">
      <c r="A1257" s="15"/>
      <c r="N1257" s="142">
        <v>699</v>
      </c>
      <c r="O1257" s="134">
        <f t="shared" si="198"/>
        <v>-1.2039999999999997</v>
      </c>
      <c r="P1257" s="189">
        <f t="shared" si="199"/>
        <v>0.19325464932432182</v>
      </c>
      <c r="Q1257" s="189">
        <f t="shared" si="200"/>
        <v>0.1142947892726518</v>
      </c>
      <c r="R1257" s="134">
        <f t="shared" si="201"/>
        <v>0.19325464932432182</v>
      </c>
      <c r="S1257" s="134" t="str">
        <f t="shared" si="202"/>
        <v/>
      </c>
      <c r="T1257" s="134" t="str">
        <f t="shared" si="203"/>
        <v/>
      </c>
      <c r="U1257" s="190"/>
      <c r="V1257" s="191"/>
      <c r="W1257" s="188"/>
      <c r="X1257" s="188"/>
      <c r="Y1257" s="174" t="str">
        <f t="shared" si="204"/>
        <v/>
      </c>
      <c r="Z1257" s="174" t="str">
        <f t="shared" si="205"/>
        <v/>
      </c>
      <c r="AA1257" s="137"/>
      <c r="AB1257" s="185">
        <f t="shared" si="196"/>
        <v>4.4864000000000628</v>
      </c>
      <c r="AC1257" s="139">
        <f t="shared" si="193"/>
        <v>0.72235431911571246</v>
      </c>
      <c r="AD1257" s="138">
        <f t="shared" si="197"/>
        <v>7.7021781863884087E-4</v>
      </c>
      <c r="AE1257" s="139" t="str">
        <f t="shared" si="194"/>
        <v/>
      </c>
      <c r="AF1257" s="139" t="str">
        <f t="shared" si="195"/>
        <v/>
      </c>
      <c r="AG1257" s="139"/>
    </row>
    <row r="1258" spans="1:33" ht="20.100000000000001" customHeight="1" x14ac:dyDescent="0.25">
      <c r="A1258" s="15"/>
      <c r="N1258" s="142">
        <v>700</v>
      </c>
      <c r="O1258" s="134">
        <f t="shared" si="198"/>
        <v>-1.1999999999999997</v>
      </c>
      <c r="P1258" s="189">
        <f t="shared" si="199"/>
        <v>0.19418605498321304</v>
      </c>
      <c r="Q1258" s="189">
        <f t="shared" si="200"/>
        <v>0.1150696702217083</v>
      </c>
      <c r="R1258" s="134">
        <f t="shared" si="201"/>
        <v>0.19418605498321304</v>
      </c>
      <c r="S1258" s="134" t="str">
        <f t="shared" si="202"/>
        <v/>
      </c>
      <c r="T1258" s="134" t="str">
        <f t="shared" si="203"/>
        <v/>
      </c>
      <c r="U1258" s="190"/>
      <c r="V1258" s="191"/>
      <c r="W1258" s="188"/>
      <c r="X1258" s="188"/>
      <c r="Y1258" s="174" t="str">
        <f t="shared" si="204"/>
        <v/>
      </c>
      <c r="Z1258" s="174" t="str">
        <f t="shared" si="205"/>
        <v/>
      </c>
      <c r="AA1258" s="137"/>
      <c r="AB1258" s="185">
        <f t="shared" si="196"/>
        <v>4.492800000000063</v>
      </c>
      <c r="AC1258" s="139">
        <f t="shared" si="193"/>
        <v>0.72158410129707362</v>
      </c>
      <c r="AD1258" s="138">
        <f t="shared" si="197"/>
        <v>7.7049611364332637E-4</v>
      </c>
      <c r="AE1258" s="139" t="str">
        <f t="shared" si="194"/>
        <v/>
      </c>
      <c r="AF1258" s="139" t="str">
        <f t="shared" si="195"/>
        <v/>
      </c>
      <c r="AG1258" s="139"/>
    </row>
    <row r="1259" spans="1:33" ht="20.100000000000001" customHeight="1" x14ac:dyDescent="0.25">
      <c r="A1259" s="15"/>
      <c r="N1259" s="142">
        <v>701</v>
      </c>
      <c r="O1259" s="134">
        <f t="shared" si="198"/>
        <v>-1.1959999999999997</v>
      </c>
      <c r="P1259" s="189">
        <f t="shared" si="199"/>
        <v>0.19511882769715705</v>
      </c>
      <c r="Q1259" s="189">
        <f t="shared" si="200"/>
        <v>0.11584827953526546</v>
      </c>
      <c r="R1259" s="134">
        <f t="shared" si="201"/>
        <v>0.19511882769715705</v>
      </c>
      <c r="S1259" s="134" t="str">
        <f t="shared" si="202"/>
        <v/>
      </c>
      <c r="T1259" s="134" t="str">
        <f t="shared" si="203"/>
        <v/>
      </c>
      <c r="U1259" s="190"/>
      <c r="V1259" s="191"/>
      <c r="W1259" s="188"/>
      <c r="X1259" s="188"/>
      <c r="Y1259" s="174" t="str">
        <f t="shared" si="204"/>
        <v/>
      </c>
      <c r="Z1259" s="174" t="str">
        <f t="shared" si="205"/>
        <v/>
      </c>
      <c r="AA1259" s="137"/>
      <c r="AB1259" s="185">
        <f t="shared" si="196"/>
        <v>4.4992000000000631</v>
      </c>
      <c r="AC1259" s="139">
        <f t="shared" si="193"/>
        <v>0.72081360518343029</v>
      </c>
      <c r="AD1259" s="138">
        <f t="shared" si="197"/>
        <v>7.7077060462427127E-4</v>
      </c>
      <c r="AE1259" s="139" t="str">
        <f t="shared" si="194"/>
        <v/>
      </c>
      <c r="AF1259" s="139" t="str">
        <f t="shared" si="195"/>
        <v/>
      </c>
      <c r="AG1259" s="139"/>
    </row>
    <row r="1260" spans="1:33" ht="20.100000000000001" customHeight="1" x14ac:dyDescent="0.25">
      <c r="A1260" s="15"/>
      <c r="N1260" s="142">
        <v>702</v>
      </c>
      <c r="O1260" s="134">
        <f t="shared" si="198"/>
        <v>-1.1919999999999997</v>
      </c>
      <c r="P1260" s="189">
        <f t="shared" si="199"/>
        <v>0.19605294411262617</v>
      </c>
      <c r="Q1260" s="189">
        <f t="shared" si="200"/>
        <v>0.11663062263489543</v>
      </c>
      <c r="R1260" s="134">
        <f t="shared" si="201"/>
        <v>0.19605294411262617</v>
      </c>
      <c r="S1260" s="134" t="str">
        <f t="shared" si="202"/>
        <v/>
      </c>
      <c r="T1260" s="134" t="str">
        <f t="shared" si="203"/>
        <v/>
      </c>
      <c r="U1260" s="190"/>
      <c r="V1260" s="191"/>
      <c r="W1260" s="188"/>
      <c r="X1260" s="188"/>
      <c r="Y1260" s="174" t="str">
        <f t="shared" si="204"/>
        <v/>
      </c>
      <c r="Z1260" s="174" t="str">
        <f t="shared" si="205"/>
        <v/>
      </c>
      <c r="AA1260" s="137"/>
      <c r="AB1260" s="185">
        <f t="shared" si="196"/>
        <v>4.5056000000000633</v>
      </c>
      <c r="AC1260" s="139">
        <f t="shared" ref="AC1260:AC1323" si="206">_xlfn.CHISQ.DIST.RT(AB1260,$AB$553)</f>
        <v>0.72004283457880602</v>
      </c>
      <c r="AD1260" s="138">
        <f t="shared" si="197"/>
        <v>7.7104129854055348E-4</v>
      </c>
      <c r="AE1260" s="139" t="str">
        <f t="shared" ref="AE1260:AE1323" si="207">IF(AC1260&lt;($AA$556),AD1260,"")</f>
        <v/>
      </c>
      <c r="AF1260" s="139" t="str">
        <f t="shared" ref="AF1260:AF1323" si="208">IF(AC1260&lt;$AA$563,AD1260,"")</f>
        <v/>
      </c>
      <c r="AG1260" s="139"/>
    </row>
    <row r="1261" spans="1:33" ht="20.100000000000001" customHeight="1" x14ac:dyDescent="0.25">
      <c r="A1261" s="15"/>
      <c r="N1261" s="142">
        <v>703</v>
      </c>
      <c r="O1261" s="134">
        <f t="shared" si="198"/>
        <v>-1.1879999999999997</v>
      </c>
      <c r="P1261" s="189">
        <f t="shared" si="199"/>
        <v>0.19698838069945057</v>
      </c>
      <c r="Q1261" s="189">
        <f t="shared" si="200"/>
        <v>0.11741670484840276</v>
      </c>
      <c r="R1261" s="134">
        <f t="shared" si="201"/>
        <v>0.19698838069945057</v>
      </c>
      <c r="S1261" s="134" t="str">
        <f t="shared" si="202"/>
        <v/>
      </c>
      <c r="T1261" s="134" t="str">
        <f t="shared" si="203"/>
        <v/>
      </c>
      <c r="U1261" s="190"/>
      <c r="V1261" s="191"/>
      <c r="W1261" s="188"/>
      <c r="X1261" s="188"/>
      <c r="Y1261" s="174" t="str">
        <f t="shared" si="204"/>
        <v/>
      </c>
      <c r="Z1261" s="174" t="str">
        <f t="shared" si="205"/>
        <v/>
      </c>
      <c r="AA1261" s="137"/>
      <c r="AB1261" s="185">
        <f t="shared" ref="AB1261:AB1324" si="209">AB1260+$AF$553</f>
        <v>4.5120000000000635</v>
      </c>
      <c r="AC1261" s="139">
        <f t="shared" si="206"/>
        <v>0.71927179328026547</v>
      </c>
      <c r="AD1261" s="138">
        <f t="shared" ref="AD1261:AD1324" si="210">AC1261-AC1262</f>
        <v>7.7130820237747422E-4</v>
      </c>
      <c r="AE1261" s="139" t="str">
        <f t="shared" si="207"/>
        <v/>
      </c>
      <c r="AF1261" s="139" t="str">
        <f t="shared" si="208"/>
        <v/>
      </c>
      <c r="AG1261" s="139"/>
    </row>
    <row r="1262" spans="1:33" ht="20.100000000000001" customHeight="1" x14ac:dyDescent="0.25">
      <c r="A1262" s="15"/>
      <c r="N1262" s="142">
        <v>704</v>
      </c>
      <c r="O1262" s="134">
        <f t="shared" ref="O1262:O1325" si="211">O$552+(N1262*O$555)</f>
        <v>-1.1840000000000002</v>
      </c>
      <c r="P1262" s="189">
        <f t="shared" ref="P1262:P1325" si="212">_xlfn.NORM.DIST(O1262,O$549,O$550,0)</f>
        <v>0.19792511375148211</v>
      </c>
      <c r="Q1262" s="189">
        <f t="shared" ref="Q1262:Q1325" si="213">_xlfn.NORM.DIST(O1262,O$549,O$550,1)</f>
        <v>0.11820653140911903</v>
      </c>
      <c r="R1262" s="134">
        <f t="shared" ref="R1262:R1325" si="214">IF(OR(Q1262&lt;$S$554,Q1262&gt;$S$555),P1262,"")</f>
        <v>0.19792511375148211</v>
      </c>
      <c r="S1262" s="134" t="str">
        <f t="shared" ref="S1262:S1325" si="215">IF(AND(Q1262&gt;$S$554,Q1262&lt;$S$555),P1262,"")</f>
        <v/>
      </c>
      <c r="T1262" s="134" t="str">
        <f t="shared" ref="T1262:T1325" si="216">IF(P1262=MAX(P$558:P$2558),P1262,"")</f>
        <v/>
      </c>
      <c r="U1262" s="190"/>
      <c r="V1262" s="191"/>
      <c r="W1262" s="188"/>
      <c r="X1262" s="188"/>
      <c r="Y1262" s="174" t="str">
        <f t="shared" si="204"/>
        <v/>
      </c>
      <c r="Z1262" s="174" t="str">
        <f t="shared" si="205"/>
        <v/>
      </c>
      <c r="AA1262" s="137"/>
      <c r="AB1262" s="185">
        <f t="shared" si="209"/>
        <v>4.5184000000000637</v>
      </c>
      <c r="AC1262" s="139">
        <f t="shared" si="206"/>
        <v>0.718500485077888</v>
      </c>
      <c r="AD1262" s="138">
        <f t="shared" si="210"/>
        <v>7.715713231426502E-4</v>
      </c>
      <c r="AE1262" s="139" t="str">
        <f t="shared" si="207"/>
        <v/>
      </c>
      <c r="AF1262" s="139" t="str">
        <f t="shared" si="208"/>
        <v/>
      </c>
      <c r="AG1262" s="139"/>
    </row>
    <row r="1263" spans="1:33" ht="20.100000000000001" customHeight="1" x14ac:dyDescent="0.25">
      <c r="A1263" s="15"/>
      <c r="N1263" s="142">
        <v>705</v>
      </c>
      <c r="O1263" s="134">
        <f t="shared" si="211"/>
        <v>-1.1800000000000002</v>
      </c>
      <c r="P1263" s="189">
        <f t="shared" si="212"/>
        <v>0.19886311938727586</v>
      </c>
      <c r="Q1263" s="189">
        <f t="shared" si="213"/>
        <v>0.11900010745520065</v>
      </c>
      <c r="R1263" s="134">
        <f t="shared" si="214"/>
        <v>0.19886311938727586</v>
      </c>
      <c r="S1263" s="134" t="str">
        <f t="shared" si="215"/>
        <v/>
      </c>
      <c r="T1263" s="134" t="str">
        <f t="shared" si="216"/>
        <v/>
      </c>
      <c r="U1263" s="190"/>
      <c r="V1263" s="191"/>
      <c r="W1263" s="188"/>
      <c r="X1263" s="188"/>
      <c r="Y1263" s="174" t="str">
        <f t="shared" si="204"/>
        <v/>
      </c>
      <c r="Z1263" s="174" t="str">
        <f t="shared" si="205"/>
        <v/>
      </c>
      <c r="AA1263" s="137"/>
      <c r="AB1263" s="185">
        <f t="shared" si="209"/>
        <v>4.5248000000000639</v>
      </c>
      <c r="AC1263" s="139">
        <f t="shared" si="206"/>
        <v>0.71772891375474535</v>
      </c>
      <c r="AD1263" s="138">
        <f t="shared" si="210"/>
        <v>7.7183066786912224E-4</v>
      </c>
      <c r="AE1263" s="139" t="str">
        <f t="shared" si="207"/>
        <v/>
      </c>
      <c r="AF1263" s="139" t="str">
        <f t="shared" si="208"/>
        <v/>
      </c>
      <c r="AG1263" s="139"/>
    </row>
    <row r="1264" spans="1:33" ht="20.100000000000001" customHeight="1" x14ac:dyDescent="0.25">
      <c r="A1264" s="15"/>
      <c r="N1264" s="142">
        <v>706</v>
      </c>
      <c r="O1264" s="134">
        <f t="shared" si="211"/>
        <v>-1.1760000000000002</v>
      </c>
      <c r="P1264" s="189">
        <f t="shared" si="212"/>
        <v>0.19980237355078795</v>
      </c>
      <c r="Q1264" s="189">
        <f t="shared" si="213"/>
        <v>0.11979743802892859</v>
      </c>
      <c r="R1264" s="134">
        <f t="shared" si="214"/>
        <v>0.19980237355078795</v>
      </c>
      <c r="S1264" s="134" t="str">
        <f t="shared" si="215"/>
        <v/>
      </c>
      <c r="T1264" s="134" t="str">
        <f t="shared" si="216"/>
        <v/>
      </c>
      <c r="U1264" s="190"/>
      <c r="V1264" s="191"/>
      <c r="W1264" s="188"/>
      <c r="X1264" s="188"/>
      <c r="Y1264" s="174" t="str">
        <f t="shared" si="204"/>
        <v/>
      </c>
      <c r="Z1264" s="174" t="str">
        <f t="shared" si="205"/>
        <v/>
      </c>
      <c r="AA1264" s="137"/>
      <c r="AB1264" s="185">
        <f t="shared" si="209"/>
        <v>4.5312000000000641</v>
      </c>
      <c r="AC1264" s="139">
        <f t="shared" si="206"/>
        <v>0.71695708308687622</v>
      </c>
      <c r="AD1264" s="138">
        <f t="shared" si="210"/>
        <v>7.7208624361346789E-4</v>
      </c>
      <c r="AE1264" s="139" t="str">
        <f t="shared" si="207"/>
        <v/>
      </c>
      <c r="AF1264" s="139" t="str">
        <f t="shared" si="208"/>
        <v/>
      </c>
      <c r="AG1264" s="139"/>
    </row>
    <row r="1265" spans="1:33" ht="20.100000000000001" customHeight="1" x14ac:dyDescent="0.25">
      <c r="A1265" s="15"/>
      <c r="N1265" s="142">
        <v>707</v>
      </c>
      <c r="O1265" s="134">
        <f t="shared" si="211"/>
        <v>-1.1720000000000002</v>
      </c>
      <c r="P1265" s="189">
        <f t="shared" si="212"/>
        <v>0.20074285201209172</v>
      </c>
      <c r="Q1265" s="189">
        <f t="shared" si="213"/>
        <v>0.12059852807601174</v>
      </c>
      <c r="R1265" s="134">
        <f t="shared" si="214"/>
        <v>0.20074285201209172</v>
      </c>
      <c r="S1265" s="134" t="str">
        <f t="shared" si="215"/>
        <v/>
      </c>
      <c r="T1265" s="134" t="str">
        <f t="shared" si="216"/>
        <v/>
      </c>
      <c r="U1265" s="190"/>
      <c r="V1265" s="191"/>
      <c r="W1265" s="188"/>
      <c r="X1265" s="188"/>
      <c r="Y1265" s="174" t="str">
        <f t="shared" si="204"/>
        <v/>
      </c>
      <c r="Z1265" s="174" t="str">
        <f t="shared" si="205"/>
        <v/>
      </c>
      <c r="AA1265" s="137"/>
      <c r="AB1265" s="185">
        <f t="shared" si="209"/>
        <v>4.5376000000000642</v>
      </c>
      <c r="AC1265" s="139">
        <f t="shared" si="206"/>
        <v>0.71618499684326276</v>
      </c>
      <c r="AD1265" s="138">
        <f t="shared" si="210"/>
        <v>7.7233805745502426E-4</v>
      </c>
      <c r="AE1265" s="139" t="str">
        <f t="shared" si="207"/>
        <v/>
      </c>
      <c r="AF1265" s="139" t="str">
        <f t="shared" si="208"/>
        <v/>
      </c>
      <c r="AG1265" s="139"/>
    </row>
    <row r="1266" spans="1:33" ht="20.100000000000001" customHeight="1" x14ac:dyDescent="0.25">
      <c r="A1266" s="15"/>
      <c r="N1266" s="142">
        <v>708</v>
      </c>
      <c r="O1266" s="134">
        <f t="shared" si="211"/>
        <v>-1.1680000000000001</v>
      </c>
      <c r="P1266" s="189">
        <f t="shared" si="212"/>
        <v>0.20168453036811068</v>
      </c>
      <c r="Q1266" s="189">
        <f t="shared" si="213"/>
        <v>0.12140338244489259</v>
      </c>
      <c r="R1266" s="134">
        <f t="shared" si="214"/>
        <v>0.20168453036811068</v>
      </c>
      <c r="S1266" s="134" t="str">
        <f t="shared" si="215"/>
        <v/>
      </c>
      <c r="T1266" s="134" t="str">
        <f t="shared" si="216"/>
        <v/>
      </c>
      <c r="U1266" s="190"/>
      <c r="V1266" s="191"/>
      <c r="W1266" s="188"/>
      <c r="X1266" s="188"/>
      <c r="Y1266" s="174" t="str">
        <f t="shared" si="204"/>
        <v/>
      </c>
      <c r="Z1266" s="174" t="str">
        <f t="shared" si="205"/>
        <v/>
      </c>
      <c r="AA1266" s="137"/>
      <c r="AB1266" s="185">
        <f t="shared" si="209"/>
        <v>4.5440000000000644</v>
      </c>
      <c r="AC1266" s="139">
        <f t="shared" si="206"/>
        <v>0.71541265878580773</v>
      </c>
      <c r="AD1266" s="138">
        <f t="shared" si="210"/>
        <v>7.7258611649722031E-4</v>
      </c>
      <c r="AE1266" s="139" t="str">
        <f t="shared" si="207"/>
        <v/>
      </c>
      <c r="AF1266" s="139" t="str">
        <f t="shared" si="208"/>
        <v/>
      </c>
      <c r="AG1266" s="139"/>
    </row>
    <row r="1267" spans="1:33" ht="20.100000000000001" customHeight="1" x14ac:dyDescent="0.25">
      <c r="A1267" s="15"/>
      <c r="N1267" s="142">
        <v>709</v>
      </c>
      <c r="O1267" s="134">
        <f t="shared" si="211"/>
        <v>-1.1640000000000001</v>
      </c>
      <c r="P1267" s="189">
        <f t="shared" si="212"/>
        <v>0.20262738404336905</v>
      </c>
      <c r="Q1267" s="189">
        <f t="shared" si="213"/>
        <v>0.12221200588605655</v>
      </c>
      <c r="R1267" s="134">
        <f t="shared" si="214"/>
        <v>0.20262738404336905</v>
      </c>
      <c r="S1267" s="134" t="str">
        <f t="shared" si="215"/>
        <v/>
      </c>
      <c r="T1267" s="134" t="str">
        <f t="shared" si="216"/>
        <v/>
      </c>
      <c r="U1267" s="190"/>
      <c r="V1267" s="191"/>
      <c r="W1267" s="188"/>
      <c r="X1267" s="188"/>
      <c r="Y1267" s="174" t="str">
        <f t="shared" si="204"/>
        <v/>
      </c>
      <c r="Z1267" s="174" t="str">
        <f t="shared" si="205"/>
        <v/>
      </c>
      <c r="AA1267" s="137"/>
      <c r="AB1267" s="185">
        <f t="shared" si="209"/>
        <v>4.5504000000000646</v>
      </c>
      <c r="AC1267" s="139">
        <f t="shared" si="206"/>
        <v>0.71464007266931051</v>
      </c>
      <c r="AD1267" s="138">
        <f t="shared" si="210"/>
        <v>7.7283042786624456E-4</v>
      </c>
      <c r="AE1267" s="139" t="str">
        <f t="shared" si="207"/>
        <v/>
      </c>
      <c r="AF1267" s="139" t="str">
        <f t="shared" si="208"/>
        <v/>
      </c>
      <c r="AG1267" s="139"/>
    </row>
    <row r="1268" spans="1:33" ht="20.100000000000001" customHeight="1" x14ac:dyDescent="0.25">
      <c r="A1268" s="15"/>
      <c r="N1268" s="142">
        <v>710</v>
      </c>
      <c r="O1268" s="134">
        <f t="shared" si="211"/>
        <v>-1.1600000000000001</v>
      </c>
      <c r="P1268" s="189">
        <f t="shared" si="212"/>
        <v>0.20357138829075938</v>
      </c>
      <c r="Q1268" s="189">
        <f t="shared" si="213"/>
        <v>0.12302440305134332</v>
      </c>
      <c r="R1268" s="134">
        <f t="shared" si="214"/>
        <v>0.20357138829075938</v>
      </c>
      <c r="S1268" s="134" t="str">
        <f t="shared" si="215"/>
        <v/>
      </c>
      <c r="T1268" s="134" t="str">
        <f t="shared" si="216"/>
        <v/>
      </c>
      <c r="U1268" s="190"/>
      <c r="V1268" s="191"/>
      <c r="W1268" s="188"/>
      <c r="X1268" s="188"/>
      <c r="Y1268" s="174" t="str">
        <f t="shared" si="204"/>
        <v/>
      </c>
      <c r="Z1268" s="174" t="str">
        <f t="shared" si="205"/>
        <v/>
      </c>
      <c r="AA1268" s="137"/>
      <c r="AB1268" s="185">
        <f t="shared" si="209"/>
        <v>4.5568000000000648</v>
      </c>
      <c r="AC1268" s="139">
        <f t="shared" si="206"/>
        <v>0.71386724224144427</v>
      </c>
      <c r="AD1268" s="138">
        <f t="shared" si="210"/>
        <v>7.7307099871126717E-4</v>
      </c>
      <c r="AE1268" s="139" t="str">
        <f t="shared" si="207"/>
        <v/>
      </c>
      <c r="AF1268" s="139" t="str">
        <f t="shared" si="208"/>
        <v/>
      </c>
      <c r="AG1268" s="139"/>
    </row>
    <row r="1269" spans="1:33" ht="20.100000000000001" customHeight="1" x14ac:dyDescent="0.25">
      <c r="A1269" s="15"/>
      <c r="N1269" s="142">
        <v>711</v>
      </c>
      <c r="O1269" s="134">
        <f t="shared" si="211"/>
        <v>-1.1560000000000001</v>
      </c>
      <c r="P1269" s="189">
        <f t="shared" si="212"/>
        <v>0.20451651819232791</v>
      </c>
      <c r="Q1269" s="189">
        <f t="shared" si="213"/>
        <v>0.12384057849326242</v>
      </c>
      <c r="R1269" s="134">
        <f t="shared" si="214"/>
        <v>0.20451651819232791</v>
      </c>
      <c r="S1269" s="134" t="str">
        <f t="shared" si="215"/>
        <v/>
      </c>
      <c r="T1269" s="134" t="str">
        <f t="shared" si="216"/>
        <v/>
      </c>
      <c r="U1269" s="190"/>
      <c r="V1269" s="191"/>
      <c r="W1269" s="188"/>
      <c r="X1269" s="188"/>
      <c r="Y1269" s="174" t="str">
        <f t="shared" si="204"/>
        <v/>
      </c>
      <c r="Z1269" s="174" t="str">
        <f t="shared" si="205"/>
        <v/>
      </c>
      <c r="AA1269" s="137"/>
      <c r="AB1269" s="185">
        <f t="shared" si="209"/>
        <v>4.563200000000065</v>
      </c>
      <c r="AC1269" s="139">
        <f t="shared" si="206"/>
        <v>0.713094171242733</v>
      </c>
      <c r="AD1269" s="138">
        <f t="shared" si="210"/>
        <v>7.7330783620366272E-4</v>
      </c>
      <c r="AE1269" s="139" t="str">
        <f t="shared" si="207"/>
        <v/>
      </c>
      <c r="AF1269" s="139" t="str">
        <f t="shared" si="208"/>
        <v/>
      </c>
      <c r="AG1269" s="139"/>
    </row>
    <row r="1270" spans="1:33" ht="20.100000000000001" customHeight="1" x14ac:dyDescent="0.25">
      <c r="A1270" s="15"/>
      <c r="N1270" s="142">
        <v>712</v>
      </c>
      <c r="O1270" s="134">
        <f t="shared" si="211"/>
        <v>-1.1520000000000001</v>
      </c>
      <c r="P1270" s="189">
        <f t="shared" si="212"/>
        <v>0.20546274866007688</v>
      </c>
      <c r="Q1270" s="189">
        <f t="shared" si="213"/>
        <v>0.12466053666431107</v>
      </c>
      <c r="R1270" s="134">
        <f t="shared" si="214"/>
        <v>0.20546274866007688</v>
      </c>
      <c r="S1270" s="134" t="str">
        <f t="shared" si="215"/>
        <v/>
      </c>
      <c r="T1270" s="134" t="str">
        <f t="shared" si="216"/>
        <v/>
      </c>
      <c r="U1270" s="190"/>
      <c r="V1270" s="191"/>
      <c r="W1270" s="188"/>
      <c r="X1270" s="188"/>
      <c r="Y1270" s="174" t="str">
        <f t="shared" si="204"/>
        <v/>
      </c>
      <c r="Z1270" s="174" t="str">
        <f t="shared" si="205"/>
        <v/>
      </c>
      <c r="AA1270" s="137"/>
      <c r="AB1270" s="185">
        <f t="shared" si="209"/>
        <v>4.5696000000000652</v>
      </c>
      <c r="AC1270" s="139">
        <f t="shared" si="206"/>
        <v>0.71232086340652934</v>
      </c>
      <c r="AD1270" s="138">
        <f t="shared" si="210"/>
        <v>7.7354094753689928E-4</v>
      </c>
      <c r="AE1270" s="139" t="str">
        <f t="shared" si="207"/>
        <v/>
      </c>
      <c r="AF1270" s="139" t="str">
        <f t="shared" si="208"/>
        <v/>
      </c>
      <c r="AG1270" s="139"/>
    </row>
    <row r="1271" spans="1:33" ht="20.100000000000001" customHeight="1" x14ac:dyDescent="0.25">
      <c r="A1271" s="15"/>
      <c r="N1271" s="142">
        <v>713</v>
      </c>
      <c r="O1271" s="134">
        <f t="shared" si="211"/>
        <v>-1.1480000000000001</v>
      </c>
      <c r="P1271" s="189">
        <f t="shared" si="212"/>
        <v>0.20641005443678437</v>
      </c>
      <c r="Q1271" s="189">
        <f t="shared" si="213"/>
        <v>0.12548428191629576</v>
      </c>
      <c r="R1271" s="134">
        <f t="shared" si="214"/>
        <v>0.20641005443678437</v>
      </c>
      <c r="S1271" s="134" t="str">
        <f t="shared" si="215"/>
        <v/>
      </c>
      <c r="T1271" s="134" t="str">
        <f t="shared" si="216"/>
        <v/>
      </c>
      <c r="U1271" s="190"/>
      <c r="V1271" s="191"/>
      <c r="W1271" s="188"/>
      <c r="X1271" s="188"/>
      <c r="Y1271" s="174" t="str">
        <f t="shared" si="204"/>
        <v/>
      </c>
      <c r="Z1271" s="174" t="str">
        <f t="shared" si="205"/>
        <v/>
      </c>
      <c r="AA1271" s="137"/>
      <c r="AB1271" s="185">
        <f t="shared" si="209"/>
        <v>4.5760000000000653</v>
      </c>
      <c r="AC1271" s="139">
        <f t="shared" si="206"/>
        <v>0.71154732245899244</v>
      </c>
      <c r="AD1271" s="138">
        <f t="shared" si="210"/>
        <v>7.7377033992720445E-4</v>
      </c>
      <c r="AE1271" s="139" t="str">
        <f t="shared" si="207"/>
        <v/>
      </c>
      <c r="AF1271" s="139" t="str">
        <f t="shared" si="208"/>
        <v/>
      </c>
      <c r="AG1271" s="139"/>
    </row>
    <row r="1272" spans="1:33" ht="20.100000000000001" customHeight="1" x14ac:dyDescent="0.25">
      <c r="A1272" s="15"/>
      <c r="N1272" s="142">
        <v>714</v>
      </c>
      <c r="O1272" s="134">
        <f t="shared" si="211"/>
        <v>-1.1440000000000001</v>
      </c>
      <c r="P1272" s="189">
        <f t="shared" si="212"/>
        <v>0.20735841009684183</v>
      </c>
      <c r="Q1272" s="189">
        <f t="shared" si="213"/>
        <v>0.12631181849965725</v>
      </c>
      <c r="R1272" s="134">
        <f t="shared" si="214"/>
        <v>0.20735841009684183</v>
      </c>
      <c r="S1272" s="134" t="str">
        <f t="shared" si="215"/>
        <v/>
      </c>
      <c r="T1272" s="134" t="str">
        <f t="shared" si="216"/>
        <v/>
      </c>
      <c r="U1272" s="190"/>
      <c r="V1272" s="191"/>
      <c r="W1272" s="188"/>
      <c r="X1272" s="188"/>
      <c r="Y1272" s="174" t="str">
        <f t="shared" ref="Y1272:Y1335" si="217">IF($X1272&gt;(Y$555),$W1272,"")</f>
        <v/>
      </c>
      <c r="Z1272" s="174" t="str">
        <f t="shared" ref="Z1272:Z1335" si="218">IF($X1272&gt;(AA$557),$W1272,"")</f>
        <v/>
      </c>
      <c r="AA1272" s="137"/>
      <c r="AB1272" s="185">
        <f t="shared" si="209"/>
        <v>4.5824000000000655</v>
      </c>
      <c r="AC1272" s="139">
        <f t="shared" si="206"/>
        <v>0.71077355211906523</v>
      </c>
      <c r="AD1272" s="138">
        <f t="shared" si="210"/>
        <v>7.73996020611456E-4</v>
      </c>
      <c r="AE1272" s="139" t="str">
        <f t="shared" si="207"/>
        <v/>
      </c>
      <c r="AF1272" s="139" t="str">
        <f t="shared" si="208"/>
        <v/>
      </c>
      <c r="AG1272" s="139"/>
    </row>
    <row r="1273" spans="1:33" ht="20.100000000000001" customHeight="1" x14ac:dyDescent="0.25">
      <c r="A1273" s="15"/>
      <c r="N1273" s="142">
        <v>715</v>
      </c>
      <c r="O1273" s="134">
        <f t="shared" si="211"/>
        <v>-1.1400000000000001</v>
      </c>
      <c r="P1273" s="189">
        <f t="shared" si="212"/>
        <v>0.20830779004710831</v>
      </c>
      <c r="Q1273" s="189">
        <f t="shared" si="213"/>
        <v>0.12714315056279821</v>
      </c>
      <c r="R1273" s="134">
        <f t="shared" si="214"/>
        <v>0.20830779004710831</v>
      </c>
      <c r="S1273" s="134" t="str">
        <f t="shared" si="215"/>
        <v/>
      </c>
      <c r="T1273" s="134" t="str">
        <f t="shared" si="216"/>
        <v/>
      </c>
      <c r="U1273" s="190"/>
      <c r="V1273" s="191"/>
      <c r="W1273" s="188"/>
      <c r="X1273" s="188"/>
      <c r="Y1273" s="174" t="str">
        <f t="shared" si="217"/>
        <v/>
      </c>
      <c r="Z1273" s="174" t="str">
        <f t="shared" si="218"/>
        <v/>
      </c>
      <c r="AA1273" s="137"/>
      <c r="AB1273" s="185">
        <f t="shared" si="209"/>
        <v>4.5888000000000657</v>
      </c>
      <c r="AC1273" s="139">
        <f t="shared" si="206"/>
        <v>0.70999955609845378</v>
      </c>
      <c r="AD1273" s="138">
        <f t="shared" si="210"/>
        <v>7.7421799685006842E-4</v>
      </c>
      <c r="AE1273" s="139" t="str">
        <f t="shared" si="207"/>
        <v/>
      </c>
      <c r="AF1273" s="139" t="str">
        <f t="shared" si="208"/>
        <v/>
      </c>
      <c r="AG1273" s="139"/>
    </row>
    <row r="1274" spans="1:33" ht="20.100000000000001" customHeight="1" x14ac:dyDescent="0.25">
      <c r="A1274" s="15"/>
      <c r="N1274" s="142">
        <v>716</v>
      </c>
      <c r="O1274" s="134">
        <f t="shared" si="211"/>
        <v>-1.1360000000000001</v>
      </c>
      <c r="P1274" s="189">
        <f t="shared" si="212"/>
        <v>0.20925816852778276</v>
      </c>
      <c r="Q1274" s="189">
        <f t="shared" si="213"/>
        <v>0.12797828215141535</v>
      </c>
      <c r="R1274" s="134">
        <f t="shared" si="214"/>
        <v>0.20925816852778276</v>
      </c>
      <c r="S1274" s="134" t="str">
        <f t="shared" si="215"/>
        <v/>
      </c>
      <c r="T1274" s="134" t="str">
        <f t="shared" si="216"/>
        <v/>
      </c>
      <c r="U1274" s="190"/>
      <c r="V1274" s="191"/>
      <c r="W1274" s="188"/>
      <c r="X1274" s="188"/>
      <c r="Y1274" s="174" t="str">
        <f t="shared" si="217"/>
        <v/>
      </c>
      <c r="Z1274" s="174" t="str">
        <f t="shared" si="218"/>
        <v/>
      </c>
      <c r="AA1274" s="137"/>
      <c r="AB1274" s="185">
        <f t="shared" si="209"/>
        <v>4.5952000000000659</v>
      </c>
      <c r="AC1274" s="139">
        <f t="shared" si="206"/>
        <v>0.70922533810160371</v>
      </c>
      <c r="AD1274" s="138">
        <f t="shared" si="210"/>
        <v>7.7443627592221898E-4</v>
      </c>
      <c r="AE1274" s="139" t="str">
        <f t="shared" si="207"/>
        <v/>
      </c>
      <c r="AF1274" s="139" t="str">
        <f t="shared" si="208"/>
        <v/>
      </c>
      <c r="AG1274" s="139"/>
    </row>
    <row r="1275" spans="1:33" ht="20.100000000000001" customHeight="1" x14ac:dyDescent="0.25">
      <c r="A1275" s="15"/>
      <c r="N1275" s="142">
        <v>717</v>
      </c>
      <c r="O1275" s="134">
        <f t="shared" si="211"/>
        <v>-1.1320000000000001</v>
      </c>
      <c r="P1275" s="189">
        <f t="shared" si="212"/>
        <v>0.21020951961329309</v>
      </c>
      <c r="Q1275" s="189">
        <f t="shared" si="213"/>
        <v>0.12881721720783423</v>
      </c>
      <c r="R1275" s="134">
        <f t="shared" si="214"/>
        <v>0.21020951961329309</v>
      </c>
      <c r="S1275" s="134" t="str">
        <f t="shared" si="215"/>
        <v/>
      </c>
      <c r="T1275" s="134" t="str">
        <f t="shared" si="216"/>
        <v/>
      </c>
      <c r="U1275" s="190"/>
      <c r="V1275" s="191"/>
      <c r="W1275" s="188"/>
      <c r="X1275" s="188"/>
      <c r="Y1275" s="174" t="str">
        <f t="shared" si="217"/>
        <v/>
      </c>
      <c r="Z1275" s="174" t="str">
        <f t="shared" si="218"/>
        <v/>
      </c>
      <c r="AA1275" s="137"/>
      <c r="AB1275" s="185">
        <f t="shared" si="209"/>
        <v>4.6016000000000661</v>
      </c>
      <c r="AC1275" s="139">
        <f t="shared" si="206"/>
        <v>0.70845090182568149</v>
      </c>
      <c r="AD1275" s="138">
        <f t="shared" si="210"/>
        <v>7.7465086512984449E-4</v>
      </c>
      <c r="AE1275" s="139" t="str">
        <f t="shared" si="207"/>
        <v/>
      </c>
      <c r="AF1275" s="139" t="str">
        <f t="shared" si="208"/>
        <v/>
      </c>
      <c r="AG1275" s="139"/>
    </row>
    <row r="1276" spans="1:33" ht="20.100000000000001" customHeight="1" x14ac:dyDescent="0.25">
      <c r="A1276" s="15"/>
      <c r="N1276" s="142">
        <v>718</v>
      </c>
      <c r="O1276" s="134">
        <f t="shared" si="211"/>
        <v>-1.1280000000000001</v>
      </c>
      <c r="P1276" s="189">
        <f t="shared" si="212"/>
        <v>0.21116181721320312</v>
      </c>
      <c r="Q1276" s="189">
        <f t="shared" si="213"/>
        <v>0.12965995957034815</v>
      </c>
      <c r="R1276" s="134">
        <f t="shared" si="214"/>
        <v>0.21116181721320312</v>
      </c>
      <c r="S1276" s="134" t="str">
        <f t="shared" si="215"/>
        <v/>
      </c>
      <c r="T1276" s="134" t="str">
        <f t="shared" si="216"/>
        <v/>
      </c>
      <c r="U1276" s="190"/>
      <c r="V1276" s="191"/>
      <c r="W1276" s="188"/>
      <c r="X1276" s="188"/>
      <c r="Y1276" s="174" t="str">
        <f t="shared" si="217"/>
        <v/>
      </c>
      <c r="Z1276" s="174" t="str">
        <f t="shared" si="218"/>
        <v/>
      </c>
      <c r="AA1276" s="137"/>
      <c r="AB1276" s="185">
        <f t="shared" si="209"/>
        <v>4.6080000000000663</v>
      </c>
      <c r="AC1276" s="139">
        <f t="shared" si="206"/>
        <v>0.70767625096055164</v>
      </c>
      <c r="AD1276" s="138">
        <f t="shared" si="210"/>
        <v>7.7486177179553195E-4</v>
      </c>
      <c r="AE1276" s="139" t="str">
        <f t="shared" si="207"/>
        <v/>
      </c>
      <c r="AF1276" s="139" t="str">
        <f t="shared" si="208"/>
        <v/>
      </c>
      <c r="AG1276" s="139"/>
    </row>
    <row r="1277" spans="1:33" ht="20.100000000000001" customHeight="1" x14ac:dyDescent="0.25">
      <c r="A1277" s="15"/>
      <c r="N1277" s="142">
        <v>719</v>
      </c>
      <c r="O1277" s="134">
        <f t="shared" si="211"/>
        <v>-1.1240000000000001</v>
      </c>
      <c r="P1277" s="189">
        <f t="shared" si="212"/>
        <v>0.21211503507313645</v>
      </c>
      <c r="Q1277" s="189">
        <f t="shared" si="213"/>
        <v>0.13050651297256047</v>
      </c>
      <c r="R1277" s="134">
        <f t="shared" si="214"/>
        <v>0.21211503507313645</v>
      </c>
      <c r="S1277" s="134" t="str">
        <f t="shared" si="215"/>
        <v/>
      </c>
      <c r="T1277" s="134" t="str">
        <f t="shared" si="216"/>
        <v/>
      </c>
      <c r="U1277" s="190"/>
      <c r="V1277" s="191"/>
      <c r="W1277" s="188"/>
      <c r="X1277" s="188"/>
      <c r="Y1277" s="174" t="str">
        <f t="shared" si="217"/>
        <v/>
      </c>
      <c r="Z1277" s="174" t="str">
        <f t="shared" si="218"/>
        <v/>
      </c>
      <c r="AA1277" s="137"/>
      <c r="AB1277" s="185">
        <f t="shared" si="209"/>
        <v>4.6144000000000664</v>
      </c>
      <c r="AC1277" s="139">
        <f t="shared" si="206"/>
        <v>0.70690138918875611</v>
      </c>
      <c r="AD1277" s="138">
        <f t="shared" si="210"/>
        <v>7.7506900326151928E-4</v>
      </c>
      <c r="AE1277" s="139" t="str">
        <f t="shared" si="207"/>
        <v/>
      </c>
      <c r="AF1277" s="139" t="str">
        <f t="shared" si="208"/>
        <v/>
      </c>
      <c r="AG1277" s="139"/>
    </row>
    <row r="1278" spans="1:33" ht="20.100000000000001" customHeight="1" x14ac:dyDescent="0.25">
      <c r="A1278" s="15"/>
      <c r="N1278" s="142">
        <v>720</v>
      </c>
      <c r="O1278" s="134">
        <f t="shared" si="211"/>
        <v>-1.1200000000000001</v>
      </c>
      <c r="P1278" s="189">
        <f t="shared" si="212"/>
        <v>0.21306914677571784</v>
      </c>
      <c r="Q1278" s="189">
        <f t="shared" si="213"/>
        <v>0.13135688104273069</v>
      </c>
      <c r="R1278" s="134">
        <f t="shared" si="214"/>
        <v>0.21306914677571784</v>
      </c>
      <c r="S1278" s="134" t="str">
        <f t="shared" si="215"/>
        <v/>
      </c>
      <c r="T1278" s="134" t="str">
        <f t="shared" si="216"/>
        <v/>
      </c>
      <c r="U1278" s="190"/>
      <c r="V1278" s="191"/>
      <c r="W1278" s="188"/>
      <c r="X1278" s="188"/>
      <c r="Y1278" s="174" t="str">
        <f t="shared" si="217"/>
        <v/>
      </c>
      <c r="Z1278" s="174" t="str">
        <f t="shared" si="218"/>
        <v/>
      </c>
      <c r="AA1278" s="137"/>
      <c r="AB1278" s="185">
        <f t="shared" si="209"/>
        <v>4.6208000000000666</v>
      </c>
      <c r="AC1278" s="139">
        <f t="shared" si="206"/>
        <v>0.70612632018549459</v>
      </c>
      <c r="AD1278" s="138">
        <f t="shared" si="210"/>
        <v>7.7527256689158275E-4</v>
      </c>
      <c r="AE1278" s="139" t="str">
        <f t="shared" si="207"/>
        <v/>
      </c>
      <c r="AF1278" s="139" t="str">
        <f t="shared" si="208"/>
        <v/>
      </c>
      <c r="AG1278" s="139"/>
    </row>
    <row r="1279" spans="1:33" ht="20.100000000000001" customHeight="1" x14ac:dyDescent="0.25">
      <c r="A1279" s="15"/>
      <c r="N1279" s="142">
        <v>721</v>
      </c>
      <c r="O1279" s="134">
        <f t="shared" si="211"/>
        <v>-1.1160000000000001</v>
      </c>
      <c r="P1279" s="189">
        <f t="shared" si="212"/>
        <v>0.2140241257415321</v>
      </c>
      <c r="Q1279" s="189">
        <f t="shared" si="213"/>
        <v>0.1322110673031244</v>
      </c>
      <c r="R1279" s="134">
        <f t="shared" si="214"/>
        <v>0.2140241257415321</v>
      </c>
      <c r="S1279" s="134" t="str">
        <f t="shared" si="215"/>
        <v/>
      </c>
      <c r="T1279" s="134" t="str">
        <f t="shared" si="216"/>
        <v/>
      </c>
      <c r="U1279" s="190"/>
      <c r="V1279" s="191"/>
      <c r="W1279" s="188"/>
      <c r="X1279" s="188"/>
      <c r="Y1279" s="174" t="str">
        <f t="shared" si="217"/>
        <v/>
      </c>
      <c r="Z1279" s="174" t="str">
        <f t="shared" si="218"/>
        <v/>
      </c>
      <c r="AA1279" s="137"/>
      <c r="AB1279" s="185">
        <f t="shared" si="209"/>
        <v>4.6272000000000668</v>
      </c>
      <c r="AC1279" s="139">
        <f t="shared" si="206"/>
        <v>0.70535104761860301</v>
      </c>
      <c r="AD1279" s="138">
        <f t="shared" si="210"/>
        <v>7.7547247006870546E-4</v>
      </c>
      <c r="AE1279" s="139" t="str">
        <f t="shared" si="207"/>
        <v/>
      </c>
      <c r="AF1279" s="139" t="str">
        <f t="shared" si="208"/>
        <v/>
      </c>
      <c r="AG1279" s="139"/>
    </row>
    <row r="1280" spans="1:33" ht="20.100000000000001" customHeight="1" x14ac:dyDescent="0.25">
      <c r="A1280" s="15"/>
      <c r="N1280" s="142">
        <v>722</v>
      </c>
      <c r="O1280" s="134">
        <f t="shared" si="211"/>
        <v>-1.1120000000000001</v>
      </c>
      <c r="P1280" s="189">
        <f t="shared" si="212"/>
        <v>0.21497994523009986</v>
      </c>
      <c r="Q1280" s="189">
        <f t="shared" si="213"/>
        <v>0.13306907516936706</v>
      </c>
      <c r="R1280" s="134">
        <f t="shared" si="214"/>
        <v>0.21497994523009986</v>
      </c>
      <c r="S1280" s="134" t="str">
        <f t="shared" si="215"/>
        <v/>
      </c>
      <c r="T1280" s="134" t="str">
        <f t="shared" si="216"/>
        <v/>
      </c>
      <c r="U1280" s="190"/>
      <c r="V1280" s="191"/>
      <c r="W1280" s="188"/>
      <c r="X1280" s="188"/>
      <c r="Y1280" s="174" t="str">
        <f t="shared" si="217"/>
        <v/>
      </c>
      <c r="Z1280" s="174" t="str">
        <f t="shared" si="218"/>
        <v/>
      </c>
      <c r="AA1280" s="137"/>
      <c r="AB1280" s="185">
        <f t="shared" si="209"/>
        <v>4.633600000000067</v>
      </c>
      <c r="AC1280" s="139">
        <f t="shared" si="206"/>
        <v>0.70457557514853431</v>
      </c>
      <c r="AD1280" s="138">
        <f t="shared" si="210"/>
        <v>7.7566872019629862E-4</v>
      </c>
      <c r="AE1280" s="139" t="str">
        <f t="shared" si="207"/>
        <v/>
      </c>
      <c r="AF1280" s="139" t="str">
        <f t="shared" si="208"/>
        <v/>
      </c>
      <c r="AG1280" s="139"/>
    </row>
    <row r="1281" spans="1:33" ht="20.100000000000001" customHeight="1" x14ac:dyDescent="0.25">
      <c r="A1281" s="15"/>
      <c r="N1281" s="142">
        <v>723</v>
      </c>
      <c r="O1281" s="134">
        <f t="shared" si="211"/>
        <v>-1.1080000000000001</v>
      </c>
      <c r="P1281" s="189">
        <f t="shared" si="212"/>
        <v>0.21593657834087107</v>
      </c>
      <c r="Q1281" s="189">
        <f t="shared" si="213"/>
        <v>0.13393090794980184</v>
      </c>
      <c r="R1281" s="134">
        <f t="shared" si="214"/>
        <v>0.21593657834087107</v>
      </c>
      <c r="S1281" s="134" t="str">
        <f t="shared" si="215"/>
        <v/>
      </c>
      <c r="T1281" s="134" t="str">
        <f t="shared" si="216"/>
        <v/>
      </c>
      <c r="U1281" s="190"/>
      <c r="V1281" s="191"/>
      <c r="W1281" s="188"/>
      <c r="X1281" s="188"/>
      <c r="Y1281" s="174" t="str">
        <f t="shared" si="217"/>
        <v/>
      </c>
      <c r="Z1281" s="174" t="str">
        <f t="shared" si="218"/>
        <v/>
      </c>
      <c r="AA1281" s="137"/>
      <c r="AB1281" s="185">
        <f t="shared" si="209"/>
        <v>4.6400000000000672</v>
      </c>
      <c r="AC1281" s="139">
        <f t="shared" si="206"/>
        <v>0.70379990642833801</v>
      </c>
      <c r="AD1281" s="138">
        <f t="shared" si="210"/>
        <v>7.7586132469675828E-4</v>
      </c>
      <c r="AE1281" s="139" t="str">
        <f t="shared" si="207"/>
        <v/>
      </c>
      <c r="AF1281" s="139" t="str">
        <f t="shared" si="208"/>
        <v/>
      </c>
      <c r="AG1281" s="139"/>
    </row>
    <row r="1282" spans="1:33" ht="20.100000000000001" customHeight="1" x14ac:dyDescent="0.25">
      <c r="A1282" s="15"/>
      <c r="N1282" s="142">
        <v>724</v>
      </c>
      <c r="O1282" s="134">
        <f t="shared" si="211"/>
        <v>-1.1040000000000001</v>
      </c>
      <c r="P1282" s="189">
        <f t="shared" si="212"/>
        <v>0.21689399801423551</v>
      </c>
      <c r="Q1282" s="189">
        <f t="shared" si="213"/>
        <v>0.13479656884485117</v>
      </c>
      <c r="R1282" s="134">
        <f t="shared" si="214"/>
        <v>0.21689399801423551</v>
      </c>
      <c r="S1282" s="134" t="str">
        <f t="shared" si="215"/>
        <v/>
      </c>
      <c r="T1282" s="134" t="str">
        <f t="shared" si="216"/>
        <v/>
      </c>
      <c r="U1282" s="190"/>
      <c r="V1282" s="191"/>
      <c r="W1282" s="188"/>
      <c r="X1282" s="188"/>
      <c r="Y1282" s="174" t="str">
        <f t="shared" si="217"/>
        <v/>
      </c>
      <c r="Z1282" s="174" t="str">
        <f t="shared" si="218"/>
        <v/>
      </c>
      <c r="AA1282" s="137"/>
      <c r="AB1282" s="185">
        <f t="shared" si="209"/>
        <v>4.6464000000000674</v>
      </c>
      <c r="AC1282" s="139">
        <f t="shared" si="206"/>
        <v>0.70302404510364125</v>
      </c>
      <c r="AD1282" s="138">
        <f t="shared" si="210"/>
        <v>7.7605029101290857E-4</v>
      </c>
      <c r="AE1282" s="139" t="str">
        <f t="shared" si="207"/>
        <v/>
      </c>
      <c r="AF1282" s="139" t="str">
        <f t="shared" si="208"/>
        <v/>
      </c>
      <c r="AG1282" s="139"/>
    </row>
    <row r="1283" spans="1:33" ht="20.100000000000001" customHeight="1" x14ac:dyDescent="0.25">
      <c r="A1283" s="15"/>
      <c r="N1283" s="142">
        <v>725</v>
      </c>
      <c r="O1283" s="134">
        <f t="shared" si="211"/>
        <v>-1.1000000000000001</v>
      </c>
      <c r="P1283" s="189">
        <f t="shared" si="212"/>
        <v>0.21785217703255053</v>
      </c>
      <c r="Q1283" s="189">
        <f t="shared" si="213"/>
        <v>0.13566606094638264</v>
      </c>
      <c r="R1283" s="134">
        <f t="shared" si="214"/>
        <v>0.21785217703255053</v>
      </c>
      <c r="S1283" s="134" t="str">
        <f t="shared" si="215"/>
        <v/>
      </c>
      <c r="T1283" s="134" t="str">
        <f t="shared" si="216"/>
        <v/>
      </c>
      <c r="U1283" s="190"/>
      <c r="V1283" s="191"/>
      <c r="W1283" s="188"/>
      <c r="X1283" s="188"/>
      <c r="Y1283" s="174" t="str">
        <f t="shared" si="217"/>
        <v/>
      </c>
      <c r="Z1283" s="174" t="str">
        <f t="shared" si="218"/>
        <v/>
      </c>
      <c r="AA1283" s="137"/>
      <c r="AB1283" s="185">
        <f t="shared" si="209"/>
        <v>4.6528000000000675</v>
      </c>
      <c r="AC1283" s="139">
        <f t="shared" si="206"/>
        <v>0.70224799481262834</v>
      </c>
      <c r="AD1283" s="138">
        <f t="shared" si="210"/>
        <v>7.7623562660522616E-4</v>
      </c>
      <c r="AE1283" s="139" t="str">
        <f t="shared" si="207"/>
        <v/>
      </c>
      <c r="AF1283" s="139" t="str">
        <f t="shared" si="208"/>
        <v/>
      </c>
      <c r="AG1283" s="139"/>
    </row>
    <row r="1284" spans="1:33" ht="20.100000000000001" customHeight="1" x14ac:dyDescent="0.25">
      <c r="A1284" s="15"/>
      <c r="N1284" s="142">
        <v>726</v>
      </c>
      <c r="O1284" s="134">
        <f t="shared" si="211"/>
        <v>-1.0960000000000001</v>
      </c>
      <c r="P1284" s="189">
        <f t="shared" si="212"/>
        <v>0.21881108802118646</v>
      </c>
      <c r="Q1284" s="189">
        <f t="shared" si="213"/>
        <v>0.1365393872370789</v>
      </c>
      <c r="R1284" s="134">
        <f t="shared" si="214"/>
        <v>0.21881108802118646</v>
      </c>
      <c r="S1284" s="134" t="str">
        <f t="shared" si="215"/>
        <v/>
      </c>
      <c r="T1284" s="134" t="str">
        <f t="shared" si="216"/>
        <v/>
      </c>
      <c r="U1284" s="190"/>
      <c r="V1284" s="191"/>
      <c r="W1284" s="188"/>
      <c r="X1284" s="188"/>
      <c r="Y1284" s="174" t="str">
        <f t="shared" si="217"/>
        <v/>
      </c>
      <c r="Z1284" s="174" t="str">
        <f t="shared" si="218"/>
        <v/>
      </c>
      <c r="AA1284" s="137"/>
      <c r="AB1284" s="185">
        <f t="shared" si="209"/>
        <v>4.6592000000000677</v>
      </c>
      <c r="AC1284" s="139">
        <f t="shared" si="206"/>
        <v>0.70147175918602311</v>
      </c>
      <c r="AD1284" s="138">
        <f t="shared" si="210"/>
        <v>7.7641733895483789E-4</v>
      </c>
      <c r="AE1284" s="139" t="str">
        <f t="shared" si="207"/>
        <v/>
      </c>
      <c r="AF1284" s="139" t="str">
        <f t="shared" si="208"/>
        <v/>
      </c>
      <c r="AG1284" s="139"/>
    </row>
    <row r="1285" spans="1:33" ht="20.100000000000001" customHeight="1" x14ac:dyDescent="0.25">
      <c r="A1285" s="15"/>
      <c r="N1285" s="142">
        <v>727</v>
      </c>
      <c r="O1285" s="134">
        <f t="shared" si="211"/>
        <v>-1.0920000000000001</v>
      </c>
      <c r="P1285" s="189">
        <f t="shared" si="212"/>
        <v>0.2197707034495886</v>
      </c>
      <c r="Q1285" s="189">
        <f t="shared" si="213"/>
        <v>0.13741655058981206</v>
      </c>
      <c r="R1285" s="134">
        <f t="shared" si="214"/>
        <v>0.2197707034495886</v>
      </c>
      <c r="S1285" s="134" t="str">
        <f t="shared" si="215"/>
        <v/>
      </c>
      <c r="T1285" s="134" t="str">
        <f t="shared" si="216"/>
        <v/>
      </c>
      <c r="U1285" s="190"/>
      <c r="V1285" s="191"/>
      <c r="W1285" s="188"/>
      <c r="X1285" s="188"/>
      <c r="Y1285" s="174" t="str">
        <f t="shared" si="217"/>
        <v/>
      </c>
      <c r="Z1285" s="174" t="str">
        <f t="shared" si="218"/>
        <v/>
      </c>
      <c r="AA1285" s="137"/>
      <c r="AB1285" s="185">
        <f t="shared" si="209"/>
        <v>4.6656000000000679</v>
      </c>
      <c r="AC1285" s="139">
        <f t="shared" si="206"/>
        <v>0.70069534184706828</v>
      </c>
      <c r="AD1285" s="138">
        <f t="shared" si="210"/>
        <v>7.7659543555985699E-4</v>
      </c>
      <c r="AE1285" s="139" t="str">
        <f t="shared" si="207"/>
        <v/>
      </c>
      <c r="AF1285" s="139" t="str">
        <f t="shared" si="208"/>
        <v/>
      </c>
      <c r="AG1285" s="139"/>
    </row>
    <row r="1286" spans="1:33" ht="20.100000000000001" customHeight="1" x14ac:dyDescent="0.25">
      <c r="A1286" s="15"/>
      <c r="N1286" s="142">
        <v>728</v>
      </c>
      <c r="O1286" s="134">
        <f t="shared" si="211"/>
        <v>-1.0880000000000001</v>
      </c>
      <c r="P1286" s="189">
        <f t="shared" si="212"/>
        <v>0.22073099563235687</v>
      </c>
      <c r="Q1286" s="189">
        <f t="shared" si="213"/>
        <v>0.1382975537670216</v>
      </c>
      <c r="R1286" s="134">
        <f t="shared" si="214"/>
        <v>0.22073099563235687</v>
      </c>
      <c r="S1286" s="134" t="str">
        <f t="shared" si="215"/>
        <v/>
      </c>
      <c r="T1286" s="134" t="str">
        <f t="shared" si="216"/>
        <v/>
      </c>
      <c r="U1286" s="190"/>
      <c r="V1286" s="191"/>
      <c r="W1286" s="188"/>
      <c r="X1286" s="188"/>
      <c r="Y1286" s="174" t="str">
        <f t="shared" si="217"/>
        <v/>
      </c>
      <c r="Z1286" s="174" t="str">
        <f t="shared" si="218"/>
        <v/>
      </c>
      <c r="AA1286" s="137"/>
      <c r="AB1286" s="185">
        <f t="shared" si="209"/>
        <v>4.6720000000000681</v>
      </c>
      <c r="AC1286" s="139">
        <f t="shared" si="206"/>
        <v>0.69991874641150842</v>
      </c>
      <c r="AD1286" s="138">
        <f t="shared" si="210"/>
        <v>7.7676992393882482E-4</v>
      </c>
      <c r="AE1286" s="139" t="str">
        <f t="shared" si="207"/>
        <v/>
      </c>
      <c r="AF1286" s="139" t="str">
        <f t="shared" si="208"/>
        <v/>
      </c>
      <c r="AG1286" s="139"/>
    </row>
    <row r="1287" spans="1:33" ht="20.100000000000001" customHeight="1" x14ac:dyDescent="0.25">
      <c r="A1287" s="15"/>
      <c r="N1287" s="142">
        <v>729</v>
      </c>
      <c r="O1287" s="134">
        <f t="shared" si="211"/>
        <v>-1.0840000000000001</v>
      </c>
      <c r="P1287" s="189">
        <f t="shared" si="212"/>
        <v>0.22169193673034238</v>
      </c>
      <c r="Q1287" s="189">
        <f t="shared" si="213"/>
        <v>0.139182399420098</v>
      </c>
      <c r="R1287" s="134">
        <f t="shared" si="214"/>
        <v>0.22169193673034238</v>
      </c>
      <c r="S1287" s="134" t="str">
        <f t="shared" si="215"/>
        <v/>
      </c>
      <c r="T1287" s="134" t="str">
        <f t="shared" si="216"/>
        <v/>
      </c>
      <c r="U1287" s="190"/>
      <c r="V1287" s="191"/>
      <c r="W1287" s="188"/>
      <c r="X1287" s="188"/>
      <c r="Y1287" s="174" t="str">
        <f t="shared" si="217"/>
        <v/>
      </c>
      <c r="Z1287" s="174" t="str">
        <f t="shared" si="218"/>
        <v/>
      </c>
      <c r="AA1287" s="137"/>
      <c r="AB1287" s="185">
        <f t="shared" si="209"/>
        <v>4.6784000000000683</v>
      </c>
      <c r="AC1287" s="139">
        <f t="shared" si="206"/>
        <v>0.69914197648756959</v>
      </c>
      <c r="AD1287" s="138">
        <f t="shared" si="210"/>
        <v>7.7694081162626993E-4</v>
      </c>
      <c r="AE1287" s="139" t="str">
        <f t="shared" si="207"/>
        <v/>
      </c>
      <c r="AF1287" s="139" t="str">
        <f t="shared" si="208"/>
        <v/>
      </c>
      <c r="AG1287" s="139"/>
    </row>
    <row r="1288" spans="1:33" ht="20.100000000000001" customHeight="1" x14ac:dyDescent="0.25">
      <c r="A1288" s="15"/>
      <c r="N1288" s="142">
        <v>730</v>
      </c>
      <c r="O1288" s="134">
        <f t="shared" si="211"/>
        <v>-1.08</v>
      </c>
      <c r="P1288" s="189">
        <f t="shared" si="212"/>
        <v>0.22265349875176113</v>
      </c>
      <c r="Q1288" s="189">
        <f t="shared" si="213"/>
        <v>0.14007109008876906</v>
      </c>
      <c r="R1288" s="134">
        <f t="shared" si="214"/>
        <v>0.22265349875176113</v>
      </c>
      <c r="S1288" s="134" t="str">
        <f t="shared" si="215"/>
        <v/>
      </c>
      <c r="T1288" s="134" t="str">
        <f t="shared" si="216"/>
        <v/>
      </c>
      <c r="U1288" s="190"/>
      <c r="V1288" s="191"/>
      <c r="W1288" s="188"/>
      <c r="X1288" s="188"/>
      <c r="Y1288" s="174" t="str">
        <f t="shared" si="217"/>
        <v/>
      </c>
      <c r="Z1288" s="174" t="str">
        <f t="shared" si="218"/>
        <v/>
      </c>
      <c r="AA1288" s="137"/>
      <c r="AB1288" s="185">
        <f t="shared" si="209"/>
        <v>4.6848000000000685</v>
      </c>
      <c r="AC1288" s="139">
        <f t="shared" si="206"/>
        <v>0.69836503567594332</v>
      </c>
      <c r="AD1288" s="138">
        <f t="shared" si="210"/>
        <v>7.7710810617681592E-4</v>
      </c>
      <c r="AE1288" s="139" t="str">
        <f t="shared" si="207"/>
        <v/>
      </c>
      <c r="AF1288" s="139" t="str">
        <f t="shared" si="208"/>
        <v/>
      </c>
      <c r="AG1288" s="139"/>
    </row>
    <row r="1289" spans="1:33" ht="20.100000000000001" customHeight="1" x14ac:dyDescent="0.25">
      <c r="A1289" s="15"/>
      <c r="N1289" s="142">
        <v>731</v>
      </c>
      <c r="O1289" s="134">
        <f t="shared" si="211"/>
        <v>-1.0760000000000001</v>
      </c>
      <c r="P1289" s="189">
        <f t="shared" si="212"/>
        <v>0.22361565355332511</v>
      </c>
      <c r="Q1289" s="189">
        <f t="shared" si="213"/>
        <v>0.14096362820049227</v>
      </c>
      <c r="R1289" s="134">
        <f t="shared" si="214"/>
        <v>0.22361565355332511</v>
      </c>
      <c r="S1289" s="134" t="str">
        <f t="shared" si="215"/>
        <v/>
      </c>
      <c r="T1289" s="134" t="str">
        <f t="shared" si="216"/>
        <v/>
      </c>
      <c r="U1289" s="190"/>
      <c r="V1289" s="191"/>
      <c r="W1289" s="188"/>
      <c r="X1289" s="188"/>
      <c r="Y1289" s="174" t="str">
        <f t="shared" si="217"/>
        <v/>
      </c>
      <c r="Z1289" s="174" t="str">
        <f t="shared" si="218"/>
        <v/>
      </c>
      <c r="AA1289" s="137"/>
      <c r="AB1289" s="185">
        <f t="shared" si="209"/>
        <v>4.6912000000000686</v>
      </c>
      <c r="AC1289" s="139">
        <f t="shared" si="206"/>
        <v>0.69758792756976651</v>
      </c>
      <c r="AD1289" s="138">
        <f t="shared" si="210"/>
        <v>7.7727181516129562E-4</v>
      </c>
      <c r="AE1289" s="139" t="str">
        <f t="shared" si="207"/>
        <v/>
      </c>
      <c r="AF1289" s="139" t="str">
        <f t="shared" si="208"/>
        <v/>
      </c>
      <c r="AG1289" s="139"/>
    </row>
    <row r="1290" spans="1:33" ht="20.100000000000001" customHeight="1" x14ac:dyDescent="0.25">
      <c r="A1290" s="15"/>
      <c r="N1290" s="142">
        <v>732</v>
      </c>
      <c r="O1290" s="134">
        <f t="shared" si="211"/>
        <v>-1.0720000000000001</v>
      </c>
      <c r="P1290" s="189">
        <f t="shared" si="212"/>
        <v>0.22457837284138993</v>
      </c>
      <c r="Q1290" s="189">
        <f t="shared" si="213"/>
        <v>0.14186001606985091</v>
      </c>
      <c r="R1290" s="134">
        <f t="shared" si="214"/>
        <v>0.22457837284138993</v>
      </c>
      <c r="S1290" s="134" t="str">
        <f t="shared" si="215"/>
        <v/>
      </c>
      <c r="T1290" s="134" t="str">
        <f t="shared" si="216"/>
        <v/>
      </c>
      <c r="U1290" s="190"/>
      <c r="V1290" s="191"/>
      <c r="W1290" s="188"/>
      <c r="X1290" s="188"/>
      <c r="Y1290" s="174" t="str">
        <f t="shared" si="217"/>
        <v/>
      </c>
      <c r="Z1290" s="174" t="str">
        <f t="shared" si="218"/>
        <v/>
      </c>
      <c r="AA1290" s="137"/>
      <c r="AB1290" s="185">
        <f t="shared" si="209"/>
        <v>4.6976000000000688</v>
      </c>
      <c r="AC1290" s="139">
        <f t="shared" si="206"/>
        <v>0.69681065575460521</v>
      </c>
      <c r="AD1290" s="138">
        <f t="shared" si="210"/>
        <v>7.7743194616908262E-4</v>
      </c>
      <c r="AE1290" s="139" t="str">
        <f t="shared" si="207"/>
        <v/>
      </c>
      <c r="AF1290" s="139" t="str">
        <f t="shared" si="208"/>
        <v/>
      </c>
      <c r="AG1290" s="139"/>
    </row>
    <row r="1291" spans="1:33" ht="20.100000000000001" customHeight="1" x14ac:dyDescent="0.25">
      <c r="A1291" s="15"/>
      <c r="N1291" s="142">
        <v>733</v>
      </c>
      <c r="O1291" s="134">
        <f t="shared" si="211"/>
        <v>-1.0680000000000001</v>
      </c>
      <c r="P1291" s="189">
        <f t="shared" si="212"/>
        <v>0.22554162817312007</v>
      </c>
      <c r="Q1291" s="189">
        <f t="shared" si="213"/>
        <v>0.14276025589795485</v>
      </c>
      <c r="R1291" s="134">
        <f t="shared" si="214"/>
        <v>0.22554162817312007</v>
      </c>
      <c r="S1291" s="134" t="str">
        <f t="shared" si="215"/>
        <v/>
      </c>
      <c r="T1291" s="134" t="str">
        <f t="shared" si="216"/>
        <v/>
      </c>
      <c r="U1291" s="190"/>
      <c r="V1291" s="191"/>
      <c r="W1291" s="188"/>
      <c r="X1291" s="188"/>
      <c r="Y1291" s="174" t="str">
        <f t="shared" si="217"/>
        <v/>
      </c>
      <c r="Z1291" s="174" t="str">
        <f t="shared" si="218"/>
        <v/>
      </c>
      <c r="AA1291" s="137"/>
      <c r="AB1291" s="185">
        <f t="shared" si="209"/>
        <v>4.704000000000069</v>
      </c>
      <c r="AC1291" s="139">
        <f t="shared" si="206"/>
        <v>0.69603322380843613</v>
      </c>
      <c r="AD1291" s="138">
        <f t="shared" si="210"/>
        <v>7.7758850680642588E-4</v>
      </c>
      <c r="AE1291" s="139" t="str">
        <f t="shared" si="207"/>
        <v/>
      </c>
      <c r="AF1291" s="139" t="str">
        <f t="shared" si="208"/>
        <v/>
      </c>
      <c r="AG1291" s="139"/>
    </row>
    <row r="1292" spans="1:33" ht="20.100000000000001" customHeight="1" x14ac:dyDescent="0.25">
      <c r="A1292" s="15"/>
      <c r="N1292" s="142">
        <v>734</v>
      </c>
      <c r="O1292" s="134">
        <f t="shared" si="211"/>
        <v>-1.0640000000000001</v>
      </c>
      <c r="P1292" s="189">
        <f t="shared" si="212"/>
        <v>0.22650539095767053</v>
      </c>
      <c r="Q1292" s="189">
        <f t="shared" si="213"/>
        <v>0.14366434977184614</v>
      </c>
      <c r="R1292" s="134">
        <f t="shared" si="214"/>
        <v>0.22650539095767053</v>
      </c>
      <c r="S1292" s="134" t="str">
        <f t="shared" si="215"/>
        <v/>
      </c>
      <c r="T1292" s="134" t="str">
        <f t="shared" si="216"/>
        <v/>
      </c>
      <c r="U1292" s="190"/>
      <c r="V1292" s="191"/>
      <c r="W1292" s="188"/>
      <c r="X1292" s="188"/>
      <c r="Y1292" s="174" t="str">
        <f t="shared" si="217"/>
        <v/>
      </c>
      <c r="Z1292" s="174" t="str">
        <f t="shared" si="218"/>
        <v/>
      </c>
      <c r="AA1292" s="137"/>
      <c r="AB1292" s="185">
        <f t="shared" si="209"/>
        <v>4.7104000000000692</v>
      </c>
      <c r="AC1292" s="139">
        <f t="shared" si="206"/>
        <v>0.6952556353016297</v>
      </c>
      <c r="AD1292" s="138">
        <f t="shared" si="210"/>
        <v>7.777415046966718E-4</v>
      </c>
      <c r="AE1292" s="139" t="str">
        <f t="shared" si="207"/>
        <v/>
      </c>
      <c r="AF1292" s="139" t="str">
        <f t="shared" si="208"/>
        <v/>
      </c>
      <c r="AG1292" s="139"/>
    </row>
    <row r="1293" spans="1:33" ht="20.100000000000001" customHeight="1" x14ac:dyDescent="0.25">
      <c r="A1293" s="15"/>
      <c r="N1293" s="142">
        <v>735</v>
      </c>
      <c r="O1293" s="134">
        <f t="shared" si="211"/>
        <v>-1.06</v>
      </c>
      <c r="P1293" s="189">
        <f t="shared" si="212"/>
        <v>0.22746963245738591</v>
      </c>
      <c r="Q1293" s="189">
        <f t="shared" si="213"/>
        <v>0.14457229966390958</v>
      </c>
      <c r="R1293" s="134">
        <f t="shared" si="214"/>
        <v>0.22746963245738591</v>
      </c>
      <c r="S1293" s="134" t="str">
        <f t="shared" si="215"/>
        <v/>
      </c>
      <c r="T1293" s="134" t="str">
        <f t="shared" si="216"/>
        <v/>
      </c>
      <c r="U1293" s="190"/>
      <c r="V1293" s="191"/>
      <c r="W1293" s="188"/>
      <c r="X1293" s="188"/>
      <c r="Y1293" s="174" t="str">
        <f t="shared" si="217"/>
        <v/>
      </c>
      <c r="Z1293" s="174" t="str">
        <f t="shared" si="218"/>
        <v/>
      </c>
      <c r="AA1293" s="137"/>
      <c r="AB1293" s="185">
        <f t="shared" si="209"/>
        <v>4.7168000000000694</v>
      </c>
      <c r="AC1293" s="139">
        <f t="shared" si="206"/>
        <v>0.69447789379693303</v>
      </c>
      <c r="AD1293" s="138">
        <f t="shared" si="210"/>
        <v>7.7789094748070831E-4</v>
      </c>
      <c r="AE1293" s="139" t="str">
        <f t="shared" si="207"/>
        <v/>
      </c>
      <c r="AF1293" s="139" t="str">
        <f t="shared" si="208"/>
        <v/>
      </c>
      <c r="AG1293" s="139"/>
    </row>
    <row r="1294" spans="1:33" ht="20.100000000000001" customHeight="1" x14ac:dyDescent="0.25">
      <c r="A1294" s="15"/>
      <c r="N1294" s="142">
        <v>736</v>
      </c>
      <c r="O1294" s="134">
        <f t="shared" si="211"/>
        <v>-1.056</v>
      </c>
      <c r="P1294" s="189">
        <f t="shared" si="212"/>
        <v>0.22843432378901604</v>
      </c>
      <c r="Q1294" s="189">
        <f t="shared" si="213"/>
        <v>0.14548410743128756</v>
      </c>
      <c r="R1294" s="134">
        <f t="shared" si="214"/>
        <v>0.22843432378901604</v>
      </c>
      <c r="S1294" s="134" t="str">
        <f t="shared" si="215"/>
        <v/>
      </c>
      <c r="T1294" s="134" t="str">
        <f t="shared" si="216"/>
        <v/>
      </c>
      <c r="U1294" s="190"/>
      <c r="V1294" s="191"/>
      <c r="W1294" s="188"/>
      <c r="X1294" s="188"/>
      <c r="Y1294" s="174" t="str">
        <f t="shared" si="217"/>
        <v/>
      </c>
      <c r="Z1294" s="174" t="str">
        <f t="shared" si="218"/>
        <v/>
      </c>
      <c r="AA1294" s="137"/>
      <c r="AB1294" s="185">
        <f t="shared" si="209"/>
        <v>4.7232000000000696</v>
      </c>
      <c r="AC1294" s="139">
        <f t="shared" si="206"/>
        <v>0.69370000284945232</v>
      </c>
      <c r="AD1294" s="138">
        <f t="shared" si="210"/>
        <v>7.7803684281485541E-4</v>
      </c>
      <c r="AE1294" s="139" t="str">
        <f t="shared" si="207"/>
        <v/>
      </c>
      <c r="AF1294" s="139" t="str">
        <f t="shared" si="208"/>
        <v/>
      </c>
      <c r="AG1294" s="139"/>
    </row>
    <row r="1295" spans="1:33" ht="20.100000000000001" customHeight="1" x14ac:dyDescent="0.25">
      <c r="A1295" s="15"/>
      <c r="N1295" s="142">
        <v>737</v>
      </c>
      <c r="O1295" s="134">
        <f t="shared" si="211"/>
        <v>-1.052</v>
      </c>
      <c r="P1295" s="189">
        <f t="shared" si="212"/>
        <v>0.2293994359249488</v>
      </c>
      <c r="Q1295" s="189">
        <f t="shared" si="213"/>
        <v>0.1463997748153005</v>
      </c>
      <c r="R1295" s="134">
        <f t="shared" si="214"/>
        <v>0.2293994359249488</v>
      </c>
      <c r="S1295" s="134" t="str">
        <f t="shared" si="215"/>
        <v/>
      </c>
      <c r="T1295" s="134" t="str">
        <f t="shared" si="216"/>
        <v/>
      </c>
      <c r="U1295" s="190"/>
      <c r="V1295" s="191"/>
      <c r="W1295" s="188"/>
      <c r="X1295" s="188"/>
      <c r="Y1295" s="174" t="str">
        <f t="shared" si="217"/>
        <v/>
      </c>
      <c r="Z1295" s="174" t="str">
        <f t="shared" si="218"/>
        <v/>
      </c>
      <c r="AA1295" s="137"/>
      <c r="AB1295" s="185">
        <f t="shared" si="209"/>
        <v>4.7296000000000697</v>
      </c>
      <c r="AC1295" s="139">
        <f t="shared" si="206"/>
        <v>0.69292196600663747</v>
      </c>
      <c r="AD1295" s="138">
        <f t="shared" si="210"/>
        <v>7.7817919837341876E-4</v>
      </c>
      <c r="AE1295" s="139" t="str">
        <f t="shared" si="207"/>
        <v/>
      </c>
      <c r="AF1295" s="139" t="str">
        <f t="shared" si="208"/>
        <v/>
      </c>
      <c r="AG1295" s="139"/>
    </row>
    <row r="1296" spans="1:33" ht="20.100000000000001" customHeight="1" x14ac:dyDescent="0.25">
      <c r="A1296" s="15"/>
      <c r="N1296" s="142">
        <v>738</v>
      </c>
      <c r="O1296" s="134">
        <f t="shared" si="211"/>
        <v>-1.048</v>
      </c>
      <c r="P1296" s="189">
        <f t="shared" si="212"/>
        <v>0.23036493969445943</v>
      </c>
      <c r="Q1296" s="189">
        <f t="shared" si="213"/>
        <v>0.14731930344087155</v>
      </c>
      <c r="R1296" s="134">
        <f t="shared" si="214"/>
        <v>0.23036493969445943</v>
      </c>
      <c r="S1296" s="134" t="str">
        <f t="shared" si="215"/>
        <v/>
      </c>
      <c r="T1296" s="134" t="str">
        <f t="shared" si="216"/>
        <v/>
      </c>
      <c r="U1296" s="190"/>
      <c r="V1296" s="191"/>
      <c r="W1296" s="188"/>
      <c r="X1296" s="188"/>
      <c r="Y1296" s="174" t="str">
        <f t="shared" si="217"/>
        <v/>
      </c>
      <c r="Z1296" s="174" t="str">
        <f t="shared" si="218"/>
        <v/>
      </c>
      <c r="AA1296" s="137"/>
      <c r="AB1296" s="185">
        <f t="shared" si="209"/>
        <v>4.7360000000000699</v>
      </c>
      <c r="AC1296" s="139">
        <f t="shared" si="206"/>
        <v>0.69214378680826405</v>
      </c>
      <c r="AD1296" s="138">
        <f t="shared" si="210"/>
        <v>7.783180218452479E-4</v>
      </c>
      <c r="AE1296" s="139" t="str">
        <f t="shared" si="207"/>
        <v/>
      </c>
      <c r="AF1296" s="139" t="str">
        <f t="shared" si="208"/>
        <v/>
      </c>
      <c r="AG1296" s="139"/>
    </row>
    <row r="1297" spans="1:33" ht="20.100000000000001" customHeight="1" x14ac:dyDescent="0.25">
      <c r="A1297" s="15"/>
      <c r="N1297" s="142">
        <v>739</v>
      </c>
      <c r="O1297" s="134">
        <f t="shared" si="211"/>
        <v>-1.044</v>
      </c>
      <c r="P1297" s="189">
        <f t="shared" si="212"/>
        <v>0.23133080578497678</v>
      </c>
      <c r="Q1297" s="189">
        <f t="shared" si="213"/>
        <v>0.14824269481595706</v>
      </c>
      <c r="R1297" s="134">
        <f t="shared" si="214"/>
        <v>0.23133080578497678</v>
      </c>
      <c r="S1297" s="134" t="str">
        <f t="shared" si="215"/>
        <v/>
      </c>
      <c r="T1297" s="134" t="str">
        <f t="shared" si="216"/>
        <v/>
      </c>
      <c r="U1297" s="190"/>
      <c r="V1297" s="191"/>
      <c r="W1297" s="188"/>
      <c r="X1297" s="188"/>
      <c r="Y1297" s="174" t="str">
        <f t="shared" si="217"/>
        <v/>
      </c>
      <c r="Z1297" s="174" t="str">
        <f t="shared" si="218"/>
        <v/>
      </c>
      <c r="AA1297" s="137"/>
      <c r="AB1297" s="185">
        <f t="shared" si="209"/>
        <v>4.7424000000000701</v>
      </c>
      <c r="AC1297" s="139">
        <f t="shared" si="206"/>
        <v>0.6913654687864188</v>
      </c>
      <c r="AD1297" s="138">
        <f t="shared" si="210"/>
        <v>7.7845332093684494E-4</v>
      </c>
      <c r="AE1297" s="139" t="str">
        <f t="shared" si="207"/>
        <v/>
      </c>
      <c r="AF1297" s="139" t="str">
        <f t="shared" si="208"/>
        <v/>
      </c>
      <c r="AG1297" s="139"/>
    </row>
    <row r="1298" spans="1:33" ht="20.100000000000001" customHeight="1" x14ac:dyDescent="0.25">
      <c r="A1298" s="15"/>
      <c r="N1298" s="142">
        <v>740</v>
      </c>
      <c r="O1298" s="134">
        <f t="shared" si="211"/>
        <v>-1.04</v>
      </c>
      <c r="P1298" s="189">
        <f t="shared" si="212"/>
        <v>0.2322970047433662</v>
      </c>
      <c r="Q1298" s="189">
        <f t="shared" si="213"/>
        <v>0.1491699503309814</v>
      </c>
      <c r="R1298" s="134">
        <f t="shared" si="214"/>
        <v>0.2322970047433662</v>
      </c>
      <c r="S1298" s="134" t="str">
        <f t="shared" si="215"/>
        <v/>
      </c>
      <c r="T1298" s="134" t="str">
        <f t="shared" si="216"/>
        <v/>
      </c>
      <c r="U1298" s="190"/>
      <c r="V1298" s="191"/>
      <c r="W1298" s="188"/>
      <c r="X1298" s="188"/>
      <c r="Y1298" s="174" t="str">
        <f t="shared" si="217"/>
        <v/>
      </c>
      <c r="Z1298" s="174" t="str">
        <f t="shared" si="218"/>
        <v/>
      </c>
      <c r="AA1298" s="137"/>
      <c r="AB1298" s="185">
        <f t="shared" si="209"/>
        <v>4.7488000000000703</v>
      </c>
      <c r="AC1298" s="139">
        <f t="shared" si="206"/>
        <v>0.69058701546548196</v>
      </c>
      <c r="AD1298" s="138">
        <f t="shared" si="210"/>
        <v>7.7858510336981102E-4</v>
      </c>
      <c r="AE1298" s="139" t="str">
        <f t="shared" si="207"/>
        <v/>
      </c>
      <c r="AF1298" s="139" t="str">
        <f t="shared" si="208"/>
        <v/>
      </c>
      <c r="AG1298" s="139"/>
    </row>
    <row r="1299" spans="1:33" ht="20.100000000000001" customHeight="1" x14ac:dyDescent="0.25">
      <c r="A1299" s="15"/>
      <c r="N1299" s="142">
        <v>741</v>
      </c>
      <c r="O1299" s="134">
        <f t="shared" si="211"/>
        <v>-1.036</v>
      </c>
      <c r="P1299" s="189">
        <f t="shared" si="212"/>
        <v>0.23326350697722917</v>
      </c>
      <c r="Q1299" s="189">
        <f t="shared" si="213"/>
        <v>0.15010107125827743</v>
      </c>
      <c r="R1299" s="134" t="str">
        <f t="shared" si="214"/>
        <v/>
      </c>
      <c r="S1299" s="134">
        <f t="shared" si="215"/>
        <v>0.23326350697722917</v>
      </c>
      <c r="T1299" s="134" t="str">
        <f t="shared" si="216"/>
        <v/>
      </c>
      <c r="U1299" s="190"/>
      <c r="V1299" s="191"/>
      <c r="W1299" s="188"/>
      <c r="X1299" s="188"/>
      <c r="Y1299" s="174" t="str">
        <f t="shared" si="217"/>
        <v/>
      </c>
      <c r="Z1299" s="174" t="str">
        <f t="shared" si="218"/>
        <v/>
      </c>
      <c r="AA1299" s="137"/>
      <c r="AB1299" s="185">
        <f t="shared" si="209"/>
        <v>4.7552000000000705</v>
      </c>
      <c r="AC1299" s="139">
        <f t="shared" si="206"/>
        <v>0.68980843036211215</v>
      </c>
      <c r="AD1299" s="138">
        <f t="shared" si="210"/>
        <v>7.7871337688018016E-4</v>
      </c>
      <c r="AE1299" s="139" t="str">
        <f t="shared" si="207"/>
        <v/>
      </c>
      <c r="AF1299" s="139" t="str">
        <f t="shared" si="208"/>
        <v/>
      </c>
      <c r="AG1299" s="139"/>
    </row>
    <row r="1300" spans="1:33" ht="20.100000000000001" customHeight="1" x14ac:dyDescent="0.25">
      <c r="A1300" s="15"/>
      <c r="N1300" s="142">
        <v>742</v>
      </c>
      <c r="O1300" s="134">
        <f t="shared" si="211"/>
        <v>-1.032</v>
      </c>
      <c r="P1300" s="189">
        <f t="shared" si="212"/>
        <v>0.23423028275621952</v>
      </c>
      <c r="Q1300" s="189">
        <f t="shared" si="213"/>
        <v>0.15103605875153212</v>
      </c>
      <c r="R1300" s="134" t="str">
        <f t="shared" si="214"/>
        <v/>
      </c>
      <c r="S1300" s="134">
        <f t="shared" si="215"/>
        <v>0.23423028275621952</v>
      </c>
      <c r="T1300" s="134" t="str">
        <f t="shared" si="216"/>
        <v/>
      </c>
      <c r="U1300" s="190"/>
      <c r="V1300" s="191"/>
      <c r="W1300" s="188"/>
      <c r="X1300" s="188"/>
      <c r="Y1300" s="174" t="str">
        <f t="shared" si="217"/>
        <v/>
      </c>
      <c r="Z1300" s="174" t="str">
        <f t="shared" si="218"/>
        <v/>
      </c>
      <c r="AA1300" s="137"/>
      <c r="AB1300" s="185">
        <f t="shared" si="209"/>
        <v>4.7616000000000707</v>
      </c>
      <c r="AC1300" s="139">
        <f t="shared" si="206"/>
        <v>0.68902971698523197</v>
      </c>
      <c r="AD1300" s="138">
        <f t="shared" si="210"/>
        <v>7.7883814922186101E-4</v>
      </c>
      <c r="AE1300" s="139" t="str">
        <f t="shared" si="207"/>
        <v/>
      </c>
      <c r="AF1300" s="139" t="str">
        <f t="shared" si="208"/>
        <v/>
      </c>
      <c r="AG1300" s="139"/>
    </row>
    <row r="1301" spans="1:33" ht="20.100000000000001" customHeight="1" x14ac:dyDescent="0.25">
      <c r="A1301" s="15"/>
      <c r="N1301" s="142">
        <v>743</v>
      </c>
      <c r="O1301" s="134">
        <f t="shared" si="211"/>
        <v>-1.028</v>
      </c>
      <c r="P1301" s="189">
        <f t="shared" si="212"/>
        <v>0.23519730221337601</v>
      </c>
      <c r="Q1301" s="189">
        <f t="shared" si="213"/>
        <v>0.1519749138452374</v>
      </c>
      <c r="R1301" s="134" t="str">
        <f t="shared" si="214"/>
        <v/>
      </c>
      <c r="S1301" s="134">
        <f t="shared" si="215"/>
        <v>0.23519730221337601</v>
      </c>
      <c r="T1301" s="134" t="str">
        <f t="shared" si="216"/>
        <v/>
      </c>
      <c r="U1301" s="190"/>
      <c r="V1301" s="191"/>
      <c r="W1301" s="188"/>
      <c r="X1301" s="188"/>
      <c r="Y1301" s="174" t="str">
        <f t="shared" si="217"/>
        <v/>
      </c>
      <c r="Z1301" s="174" t="str">
        <f t="shared" si="218"/>
        <v/>
      </c>
      <c r="AA1301" s="137"/>
      <c r="AB1301" s="185">
        <f t="shared" si="209"/>
        <v>4.7680000000000708</v>
      </c>
      <c r="AC1301" s="139">
        <f t="shared" si="206"/>
        <v>0.6882508788360101</v>
      </c>
      <c r="AD1301" s="138">
        <f t="shared" si="210"/>
        <v>7.7895942816164077E-4</v>
      </c>
      <c r="AE1301" s="139" t="str">
        <f t="shared" si="207"/>
        <v/>
      </c>
      <c r="AF1301" s="139" t="str">
        <f t="shared" si="208"/>
        <v/>
      </c>
      <c r="AG1301" s="139"/>
    </row>
    <row r="1302" spans="1:33" ht="20.100000000000001" customHeight="1" x14ac:dyDescent="0.25">
      <c r="A1302" s="15"/>
      <c r="N1302" s="142">
        <v>744</v>
      </c>
      <c r="O1302" s="134">
        <f t="shared" si="211"/>
        <v>-1.024</v>
      </c>
      <c r="P1302" s="189">
        <f t="shared" si="212"/>
        <v>0.23616453534647172</v>
      </c>
      <c r="Q1302" s="189">
        <f t="shared" si="213"/>
        <v>0.1529176374541463</v>
      </c>
      <c r="R1302" s="134" t="str">
        <f t="shared" si="214"/>
        <v/>
      </c>
      <c r="S1302" s="134">
        <f t="shared" si="215"/>
        <v>0.23616453534647172</v>
      </c>
      <c r="T1302" s="134" t="str">
        <f t="shared" si="216"/>
        <v/>
      </c>
      <c r="U1302" s="190"/>
      <c r="V1302" s="191"/>
      <c r="W1302" s="188"/>
      <c r="X1302" s="188"/>
      <c r="Y1302" s="174" t="str">
        <f t="shared" si="217"/>
        <v/>
      </c>
      <c r="Z1302" s="174" t="str">
        <f t="shared" si="218"/>
        <v/>
      </c>
      <c r="AA1302" s="137"/>
      <c r="AB1302" s="185">
        <f t="shared" si="209"/>
        <v>4.774400000000071</v>
      </c>
      <c r="AC1302" s="139">
        <f t="shared" si="206"/>
        <v>0.68747191940784846</v>
      </c>
      <c r="AD1302" s="138">
        <f t="shared" si="210"/>
        <v>7.7907722148229386E-4</v>
      </c>
      <c r="AE1302" s="139" t="str">
        <f t="shared" si="207"/>
        <v/>
      </c>
      <c r="AF1302" s="139" t="str">
        <f t="shared" si="208"/>
        <v/>
      </c>
      <c r="AG1302" s="139"/>
    </row>
    <row r="1303" spans="1:33" ht="20.100000000000001" customHeight="1" x14ac:dyDescent="0.25">
      <c r="A1303" s="15"/>
      <c r="N1303" s="142">
        <v>745</v>
      </c>
      <c r="O1303" s="134">
        <f t="shared" si="211"/>
        <v>-1.02</v>
      </c>
      <c r="P1303" s="189">
        <f t="shared" si="212"/>
        <v>0.23713195201937959</v>
      </c>
      <c r="Q1303" s="189">
        <f t="shared" si="213"/>
        <v>0.15386423037273483</v>
      </c>
      <c r="R1303" s="134" t="str">
        <f t="shared" si="214"/>
        <v/>
      </c>
      <c r="S1303" s="134">
        <f t="shared" si="215"/>
        <v>0.23713195201937959</v>
      </c>
      <c r="T1303" s="134" t="str">
        <f t="shared" si="216"/>
        <v/>
      </c>
      <c r="U1303" s="190"/>
      <c r="V1303" s="191"/>
      <c r="W1303" s="188"/>
      <c r="X1303" s="188"/>
      <c r="Y1303" s="174" t="str">
        <f t="shared" si="217"/>
        <v/>
      </c>
      <c r="Z1303" s="174" t="str">
        <f t="shared" si="218"/>
        <v/>
      </c>
      <c r="AA1303" s="137"/>
      <c r="AB1303" s="185">
        <f t="shared" si="209"/>
        <v>4.7808000000000712</v>
      </c>
      <c r="AC1303" s="139">
        <f t="shared" si="206"/>
        <v>0.68669284218636617</v>
      </c>
      <c r="AD1303" s="138">
        <f t="shared" si="210"/>
        <v>7.7919153698091659E-4</v>
      </c>
      <c r="AE1303" s="139" t="str">
        <f t="shared" si="207"/>
        <v/>
      </c>
      <c r="AF1303" s="139" t="str">
        <f t="shared" si="208"/>
        <v/>
      </c>
      <c r="AG1303" s="139"/>
    </row>
    <row r="1304" spans="1:33" ht="20.100000000000001" customHeight="1" x14ac:dyDescent="0.25">
      <c r="A1304" s="15"/>
      <c r="N1304" s="142">
        <v>746</v>
      </c>
      <c r="O1304" s="134">
        <f t="shared" si="211"/>
        <v>-1.016</v>
      </c>
      <c r="P1304" s="189">
        <f t="shared" si="212"/>
        <v>0.23809952196345438</v>
      </c>
      <c r="Q1304" s="189">
        <f t="shared" si="213"/>
        <v>0.15481469327466879</v>
      </c>
      <c r="R1304" s="134" t="str">
        <f t="shared" si="214"/>
        <v/>
      </c>
      <c r="S1304" s="134">
        <f t="shared" si="215"/>
        <v>0.23809952196345438</v>
      </c>
      <c r="T1304" s="134" t="str">
        <f t="shared" si="216"/>
        <v/>
      </c>
      <c r="U1304" s="190"/>
      <c r="V1304" s="191"/>
      <c r="W1304" s="188"/>
      <c r="X1304" s="188"/>
      <c r="Y1304" s="174" t="str">
        <f t="shared" si="217"/>
        <v/>
      </c>
      <c r="Z1304" s="174" t="str">
        <f t="shared" si="218"/>
        <v/>
      </c>
      <c r="AA1304" s="137"/>
      <c r="AB1304" s="185">
        <f t="shared" si="209"/>
        <v>4.7872000000000714</v>
      </c>
      <c r="AC1304" s="139">
        <f t="shared" si="206"/>
        <v>0.68591365064938525</v>
      </c>
      <c r="AD1304" s="138">
        <f t="shared" si="210"/>
        <v>7.7930238247048145E-4</v>
      </c>
      <c r="AE1304" s="139" t="str">
        <f t="shared" si="207"/>
        <v/>
      </c>
      <c r="AF1304" s="139" t="str">
        <f t="shared" si="208"/>
        <v/>
      </c>
      <c r="AG1304" s="139"/>
    </row>
    <row r="1305" spans="1:33" ht="20.100000000000001" customHeight="1" x14ac:dyDescent="0.25">
      <c r="A1305" s="15"/>
      <c r="N1305" s="142">
        <v>747</v>
      </c>
      <c r="O1305" s="134">
        <f t="shared" si="211"/>
        <v>-1.012</v>
      </c>
      <c r="P1305" s="189">
        <f t="shared" si="212"/>
        <v>0.23906721477893114</v>
      </c>
      <c r="Q1305" s="189">
        <f t="shared" si="213"/>
        <v>0.1557690267122768</v>
      </c>
      <c r="R1305" s="134" t="str">
        <f t="shared" si="214"/>
        <v/>
      </c>
      <c r="S1305" s="134">
        <f t="shared" si="215"/>
        <v>0.23906721477893114</v>
      </c>
      <c r="T1305" s="134" t="str">
        <f t="shared" si="216"/>
        <v/>
      </c>
      <c r="U1305" s="190"/>
      <c r="V1305" s="191"/>
      <c r="W1305" s="188"/>
      <c r="X1305" s="188"/>
      <c r="Y1305" s="174" t="str">
        <f t="shared" si="217"/>
        <v/>
      </c>
      <c r="Z1305" s="174" t="str">
        <f t="shared" si="218"/>
        <v/>
      </c>
      <c r="AA1305" s="137"/>
      <c r="AB1305" s="185">
        <f t="shared" si="209"/>
        <v>4.7936000000000716</v>
      </c>
      <c r="AC1305" s="139">
        <f t="shared" si="206"/>
        <v>0.68513434826691477</v>
      </c>
      <c r="AD1305" s="138">
        <f t="shared" si="210"/>
        <v>7.7940976577539622E-4</v>
      </c>
      <c r="AE1305" s="139" t="str">
        <f t="shared" si="207"/>
        <v/>
      </c>
      <c r="AF1305" s="139" t="str">
        <f t="shared" si="208"/>
        <v/>
      </c>
      <c r="AG1305" s="139"/>
    </row>
    <row r="1306" spans="1:33" ht="20.100000000000001" customHeight="1" x14ac:dyDescent="0.25">
      <c r="A1306" s="15"/>
      <c r="N1306" s="142">
        <v>748</v>
      </c>
      <c r="O1306" s="134">
        <f t="shared" si="211"/>
        <v>-1.008</v>
      </c>
      <c r="P1306" s="189">
        <f t="shared" si="212"/>
        <v>0.2400349999363395</v>
      </c>
      <c r="Q1306" s="189">
        <f t="shared" si="213"/>
        <v>0.15672723111602854</v>
      </c>
      <c r="R1306" s="134" t="str">
        <f t="shared" si="214"/>
        <v/>
      </c>
      <c r="S1306" s="134">
        <f t="shared" si="215"/>
        <v>0.2400349999363395</v>
      </c>
      <c r="T1306" s="134" t="str">
        <f t="shared" si="216"/>
        <v/>
      </c>
      <c r="U1306" s="190"/>
      <c r="V1306" s="191"/>
      <c r="W1306" s="188"/>
      <c r="X1306" s="188"/>
      <c r="Y1306" s="174" t="str">
        <f t="shared" si="217"/>
        <v/>
      </c>
      <c r="Z1306" s="174" t="str">
        <f t="shared" si="218"/>
        <v/>
      </c>
      <c r="AA1306" s="137"/>
      <c r="AB1306" s="185">
        <f t="shared" si="209"/>
        <v>4.8000000000000718</v>
      </c>
      <c r="AC1306" s="139">
        <f t="shared" si="206"/>
        <v>0.68435493850113938</v>
      </c>
      <c r="AD1306" s="138">
        <f t="shared" si="210"/>
        <v>7.7951369473738819E-4</v>
      </c>
      <c r="AE1306" s="139" t="str">
        <f t="shared" si="207"/>
        <v/>
      </c>
      <c r="AF1306" s="139" t="str">
        <f t="shared" si="208"/>
        <v/>
      </c>
      <c r="AG1306" s="139"/>
    </row>
    <row r="1307" spans="1:33" ht="20.100000000000001" customHeight="1" x14ac:dyDescent="0.25">
      <c r="A1307" s="15"/>
      <c r="N1307" s="142">
        <v>749</v>
      </c>
      <c r="O1307" s="134">
        <f t="shared" si="211"/>
        <v>-1.004</v>
      </c>
      <c r="P1307" s="189">
        <f t="shared" si="212"/>
        <v>0.24100284677793452</v>
      </c>
      <c r="Q1307" s="189">
        <f t="shared" si="213"/>
        <v>0.15768930679401871</v>
      </c>
      <c r="R1307" s="134" t="str">
        <f t="shared" si="214"/>
        <v/>
      </c>
      <c r="S1307" s="134">
        <f t="shared" si="215"/>
        <v>0.24100284677793452</v>
      </c>
      <c r="T1307" s="134" t="str">
        <f t="shared" si="216"/>
        <v/>
      </c>
      <c r="U1307" s="190"/>
      <c r="V1307" s="191"/>
      <c r="W1307" s="188"/>
      <c r="X1307" s="188"/>
      <c r="Y1307" s="174" t="str">
        <f t="shared" si="217"/>
        <v/>
      </c>
      <c r="Z1307" s="174" t="str">
        <f t="shared" si="218"/>
        <v/>
      </c>
      <c r="AA1307" s="137"/>
      <c r="AB1307" s="185">
        <f t="shared" si="209"/>
        <v>4.8064000000000719</v>
      </c>
      <c r="AC1307" s="139">
        <f t="shared" si="206"/>
        <v>0.68357542480640199</v>
      </c>
      <c r="AD1307" s="138">
        <f t="shared" si="210"/>
        <v>7.7961417721028603E-4</v>
      </c>
      <c r="AE1307" s="139" t="str">
        <f t="shared" si="207"/>
        <v/>
      </c>
      <c r="AF1307" s="139" t="str">
        <f t="shared" si="208"/>
        <v/>
      </c>
      <c r="AG1307" s="139"/>
    </row>
    <row r="1308" spans="1:33" ht="20.100000000000001" customHeight="1" x14ac:dyDescent="0.25">
      <c r="A1308" s="15"/>
      <c r="N1308" s="142">
        <v>750</v>
      </c>
      <c r="O1308" s="134">
        <f t="shared" si="211"/>
        <v>-1</v>
      </c>
      <c r="P1308" s="189">
        <f t="shared" si="212"/>
        <v>0.24197072451914337</v>
      </c>
      <c r="Q1308" s="189">
        <f t="shared" si="213"/>
        <v>0.15865525393145699</v>
      </c>
      <c r="R1308" s="134" t="str">
        <f t="shared" si="214"/>
        <v/>
      </c>
      <c r="S1308" s="134">
        <f t="shared" si="215"/>
        <v>0.24197072451914337</v>
      </c>
      <c r="T1308" s="134" t="str">
        <f t="shared" si="216"/>
        <v/>
      </c>
      <c r="U1308" s="190"/>
      <c r="V1308" s="191"/>
      <c r="W1308" s="188"/>
      <c r="X1308" s="188"/>
      <c r="Y1308" s="174" t="str">
        <f t="shared" si="217"/>
        <v/>
      </c>
      <c r="Z1308" s="174" t="str">
        <f t="shared" si="218"/>
        <v/>
      </c>
      <c r="AA1308" s="137"/>
      <c r="AB1308" s="185">
        <f t="shared" si="209"/>
        <v>4.8128000000000721</v>
      </c>
      <c r="AC1308" s="139">
        <f t="shared" si="206"/>
        <v>0.6827958106291917</v>
      </c>
      <c r="AD1308" s="138">
        <f t="shared" si="210"/>
        <v>7.7971122106135216E-4</v>
      </c>
      <c r="AE1308" s="139" t="str">
        <f t="shared" si="207"/>
        <v/>
      </c>
      <c r="AF1308" s="139" t="str">
        <f t="shared" si="208"/>
        <v/>
      </c>
      <c r="AG1308" s="139"/>
    </row>
    <row r="1309" spans="1:33" ht="20.100000000000001" customHeight="1" x14ac:dyDescent="0.25">
      <c r="A1309" s="15"/>
      <c r="N1309" s="142">
        <v>751</v>
      </c>
      <c r="O1309" s="134">
        <f t="shared" si="211"/>
        <v>-0.996</v>
      </c>
      <c r="P1309" s="189">
        <f t="shared" si="212"/>
        <v>0.2429386022500282</v>
      </c>
      <c r="Q1309" s="189">
        <f t="shared" si="213"/>
        <v>0.15962507259016356</v>
      </c>
      <c r="R1309" s="134" t="str">
        <f t="shared" si="214"/>
        <v/>
      </c>
      <c r="S1309" s="134">
        <f t="shared" si="215"/>
        <v>0.2429386022500282</v>
      </c>
      <c r="T1309" s="134" t="str">
        <f t="shared" si="216"/>
        <v/>
      </c>
      <c r="U1309" s="190"/>
      <c r="V1309" s="191"/>
      <c r="W1309" s="188"/>
      <c r="X1309" s="188"/>
      <c r="Y1309" s="174" t="str">
        <f t="shared" si="217"/>
        <v/>
      </c>
      <c r="Z1309" s="174" t="str">
        <f t="shared" si="218"/>
        <v/>
      </c>
      <c r="AA1309" s="137"/>
      <c r="AB1309" s="185">
        <f t="shared" si="209"/>
        <v>4.8192000000000723</v>
      </c>
      <c r="AC1309" s="139">
        <f t="shared" si="206"/>
        <v>0.68201609940813035</v>
      </c>
      <c r="AD1309" s="138">
        <f t="shared" si="210"/>
        <v>7.798048341725039E-4</v>
      </c>
      <c r="AE1309" s="139" t="str">
        <f t="shared" si="207"/>
        <v/>
      </c>
      <c r="AF1309" s="139" t="str">
        <f t="shared" si="208"/>
        <v/>
      </c>
      <c r="AG1309" s="139"/>
    </row>
    <row r="1310" spans="1:33" ht="20.100000000000001" customHeight="1" x14ac:dyDescent="0.25">
      <c r="A1310" s="15"/>
      <c r="N1310" s="142">
        <v>752</v>
      </c>
      <c r="O1310" s="134">
        <f t="shared" si="211"/>
        <v>-0.99199999999999999</v>
      </c>
      <c r="P1310" s="189">
        <f t="shared" si="212"/>
        <v>0.24390644893676472</v>
      </c>
      <c r="Q1310" s="189">
        <f t="shared" si="213"/>
        <v>0.16059876270807047</v>
      </c>
      <c r="R1310" s="134" t="str">
        <f t="shared" si="214"/>
        <v/>
      </c>
      <c r="S1310" s="134">
        <f t="shared" si="215"/>
        <v>0.24390644893676472</v>
      </c>
      <c r="T1310" s="134" t="str">
        <f t="shared" si="216"/>
        <v/>
      </c>
      <c r="U1310" s="190"/>
      <c r="V1310" s="191"/>
      <c r="W1310" s="188"/>
      <c r="X1310" s="188"/>
      <c r="Y1310" s="174" t="str">
        <f t="shared" si="217"/>
        <v/>
      </c>
      <c r="Z1310" s="174" t="str">
        <f t="shared" si="218"/>
        <v/>
      </c>
      <c r="AA1310" s="137"/>
      <c r="AB1310" s="185">
        <f t="shared" si="209"/>
        <v>4.8256000000000725</v>
      </c>
      <c r="AC1310" s="139">
        <f t="shared" si="206"/>
        <v>0.68123629457395785</v>
      </c>
      <c r="AD1310" s="138">
        <f t="shared" si="210"/>
        <v>7.7989502443820413E-4</v>
      </c>
      <c r="AE1310" s="139" t="str">
        <f t="shared" si="207"/>
        <v/>
      </c>
      <c r="AF1310" s="139" t="str">
        <f t="shared" si="208"/>
        <v/>
      </c>
      <c r="AG1310" s="139"/>
    </row>
    <row r="1311" spans="1:33" ht="20.100000000000001" customHeight="1" x14ac:dyDescent="0.25">
      <c r="A1311" s="15"/>
      <c r="N1311" s="142">
        <v>753</v>
      </c>
      <c r="O1311" s="134">
        <f t="shared" si="211"/>
        <v>-0.98799999999999999</v>
      </c>
      <c r="P1311" s="189">
        <f t="shared" si="212"/>
        <v>0.24487423342313686</v>
      </c>
      <c r="Q1311" s="189">
        <f t="shared" si="213"/>
        <v>0.1615763240987293</v>
      </c>
      <c r="R1311" s="134" t="str">
        <f t="shared" si="214"/>
        <v/>
      </c>
      <c r="S1311" s="134">
        <f t="shared" si="215"/>
        <v>0.24487423342313686</v>
      </c>
      <c r="T1311" s="134" t="str">
        <f t="shared" si="216"/>
        <v/>
      </c>
      <c r="U1311" s="190"/>
      <c r="V1311" s="191"/>
      <c r="W1311" s="188"/>
      <c r="X1311" s="188"/>
      <c r="Y1311" s="174" t="str">
        <f t="shared" si="217"/>
        <v/>
      </c>
      <c r="Z1311" s="174" t="str">
        <f t="shared" si="218"/>
        <v/>
      </c>
      <c r="AA1311" s="137"/>
      <c r="AB1311" s="185">
        <f t="shared" si="209"/>
        <v>4.8320000000000727</v>
      </c>
      <c r="AC1311" s="139">
        <f t="shared" si="206"/>
        <v>0.68045639954951964</v>
      </c>
      <c r="AD1311" s="138">
        <f t="shared" si="210"/>
        <v>7.7998179976623838E-4</v>
      </c>
      <c r="AE1311" s="139" t="str">
        <f t="shared" si="207"/>
        <v/>
      </c>
      <c r="AF1311" s="139" t="str">
        <f t="shared" si="208"/>
        <v/>
      </c>
      <c r="AG1311" s="139"/>
    </row>
    <row r="1312" spans="1:33" ht="20.100000000000001" customHeight="1" x14ac:dyDescent="0.25">
      <c r="A1312" s="15"/>
      <c r="N1312" s="142">
        <v>754</v>
      </c>
      <c r="O1312" s="134">
        <f t="shared" si="211"/>
        <v>-0.98399999999999999</v>
      </c>
      <c r="P1312" s="189">
        <f t="shared" si="212"/>
        <v>0.24584192443204717</v>
      </c>
      <c r="Q1312" s="189">
        <f t="shared" si="213"/>
        <v>0.16255775645082429</v>
      </c>
      <c r="R1312" s="134" t="str">
        <f t="shared" si="214"/>
        <v/>
      </c>
      <c r="S1312" s="134">
        <f t="shared" si="215"/>
        <v>0.24584192443204717</v>
      </c>
      <c r="T1312" s="134" t="str">
        <f t="shared" si="216"/>
        <v/>
      </c>
      <c r="U1312" s="190"/>
      <c r="V1312" s="191"/>
      <c r="W1312" s="188"/>
      <c r="X1312" s="188"/>
      <c r="Y1312" s="174" t="str">
        <f t="shared" si="217"/>
        <v/>
      </c>
      <c r="Z1312" s="174" t="str">
        <f t="shared" si="218"/>
        <v/>
      </c>
      <c r="AA1312" s="137"/>
      <c r="AB1312" s="185">
        <f t="shared" si="209"/>
        <v>4.8384000000000729</v>
      </c>
      <c r="AC1312" s="139">
        <f t="shared" si="206"/>
        <v>0.6796764177497534</v>
      </c>
      <c r="AD1312" s="138">
        <f t="shared" si="210"/>
        <v>7.8006516807760384E-4</v>
      </c>
      <c r="AE1312" s="139" t="str">
        <f t="shared" si="207"/>
        <v/>
      </c>
      <c r="AF1312" s="139" t="str">
        <f t="shared" si="208"/>
        <v/>
      </c>
      <c r="AG1312" s="139"/>
    </row>
    <row r="1313" spans="1:33" ht="20.100000000000001" customHeight="1" x14ac:dyDescent="0.25">
      <c r="A1313" s="15"/>
      <c r="N1313" s="142">
        <v>755</v>
      </c>
      <c r="O1313" s="134">
        <f t="shared" si="211"/>
        <v>-0.98</v>
      </c>
      <c r="P1313" s="189">
        <f t="shared" si="212"/>
        <v>0.24680949056704274</v>
      </c>
      <c r="Q1313" s="189">
        <f t="shared" si="213"/>
        <v>0.16354305932769236</v>
      </c>
      <c r="R1313" s="134" t="str">
        <f t="shared" si="214"/>
        <v/>
      </c>
      <c r="S1313" s="134">
        <f t="shared" si="215"/>
        <v>0.24680949056704274</v>
      </c>
      <c r="T1313" s="134" t="str">
        <f t="shared" si="216"/>
        <v/>
      </c>
      <c r="U1313" s="190"/>
      <c r="V1313" s="191"/>
      <c r="W1313" s="188"/>
      <c r="X1313" s="188"/>
      <c r="Y1313" s="174" t="str">
        <f t="shared" si="217"/>
        <v/>
      </c>
      <c r="Z1313" s="174" t="str">
        <f t="shared" si="218"/>
        <v/>
      </c>
      <c r="AA1313" s="137"/>
      <c r="AB1313" s="185">
        <f t="shared" si="209"/>
        <v>4.844800000000073</v>
      </c>
      <c r="AC1313" s="139">
        <f t="shared" si="206"/>
        <v>0.6788963525816758</v>
      </c>
      <c r="AD1313" s="138">
        <f t="shared" si="210"/>
        <v>7.8014513730451096E-4</v>
      </c>
      <c r="AE1313" s="139" t="str">
        <f t="shared" si="207"/>
        <v/>
      </c>
      <c r="AF1313" s="139" t="str">
        <f t="shared" si="208"/>
        <v/>
      </c>
      <c r="AG1313" s="139"/>
    </row>
    <row r="1314" spans="1:33" ht="20.100000000000001" customHeight="1" x14ac:dyDescent="0.25">
      <c r="A1314" s="15"/>
      <c r="N1314" s="142">
        <v>756</v>
      </c>
      <c r="O1314" s="134">
        <f t="shared" si="211"/>
        <v>-0.97599999999999998</v>
      </c>
      <c r="P1314" s="189">
        <f t="shared" si="212"/>
        <v>0.24777690031385682</v>
      </c>
      <c r="Q1314" s="189">
        <f t="shared" si="213"/>
        <v>0.16453223216684826</v>
      </c>
      <c r="R1314" s="134" t="str">
        <f t="shared" si="214"/>
        <v/>
      </c>
      <c r="S1314" s="134">
        <f t="shared" si="215"/>
        <v>0.24777690031385682</v>
      </c>
      <c r="T1314" s="134" t="str">
        <f t="shared" si="216"/>
        <v/>
      </c>
      <c r="U1314" s="190"/>
      <c r="V1314" s="191"/>
      <c r="W1314" s="188"/>
      <c r="X1314" s="188"/>
      <c r="Y1314" s="174" t="str">
        <f t="shared" si="217"/>
        <v/>
      </c>
      <c r="Z1314" s="174" t="str">
        <f t="shared" si="218"/>
        <v/>
      </c>
      <c r="AA1314" s="137"/>
      <c r="AB1314" s="185">
        <f t="shared" si="209"/>
        <v>4.8512000000000732</v>
      </c>
      <c r="AC1314" s="139">
        <f t="shared" si="206"/>
        <v>0.67811620744437129</v>
      </c>
      <c r="AD1314" s="138">
        <f t="shared" si="210"/>
        <v>7.802217153937141E-4</v>
      </c>
      <c r="AE1314" s="139" t="str">
        <f t="shared" si="207"/>
        <v/>
      </c>
      <c r="AF1314" s="139" t="str">
        <f t="shared" si="208"/>
        <v/>
      </c>
      <c r="AG1314" s="139"/>
    </row>
    <row r="1315" spans="1:33" ht="20.100000000000001" customHeight="1" x14ac:dyDescent="0.25">
      <c r="A1315" s="15"/>
      <c r="N1315" s="142">
        <v>757</v>
      </c>
      <c r="O1315" s="134">
        <f t="shared" si="211"/>
        <v>-0.97199999999999998</v>
      </c>
      <c r="P1315" s="189">
        <f t="shared" si="212"/>
        <v>0.24874412204196625</v>
      </c>
      <c r="Q1315" s="189">
        <f t="shared" si="213"/>
        <v>0.16552527427951666</v>
      </c>
      <c r="R1315" s="134" t="str">
        <f t="shared" si="214"/>
        <v/>
      </c>
      <c r="S1315" s="134">
        <f t="shared" si="215"/>
        <v>0.24874412204196625</v>
      </c>
      <c r="T1315" s="134" t="str">
        <f t="shared" si="216"/>
        <v/>
      </c>
      <c r="U1315" s="190"/>
      <c r="V1315" s="191"/>
      <c r="W1315" s="188"/>
      <c r="X1315" s="188"/>
      <c r="Y1315" s="174" t="str">
        <f t="shared" si="217"/>
        <v/>
      </c>
      <c r="Z1315" s="174" t="str">
        <f t="shared" si="218"/>
        <v/>
      </c>
      <c r="AA1315" s="137"/>
      <c r="AB1315" s="185">
        <f t="shared" si="209"/>
        <v>4.8576000000000734</v>
      </c>
      <c r="AC1315" s="139">
        <f t="shared" si="206"/>
        <v>0.67733598572897757</v>
      </c>
      <c r="AD1315" s="138">
        <f t="shared" si="210"/>
        <v>7.8029491030284781E-4</v>
      </c>
      <c r="AE1315" s="139" t="str">
        <f t="shared" si="207"/>
        <v/>
      </c>
      <c r="AF1315" s="139" t="str">
        <f t="shared" si="208"/>
        <v/>
      </c>
      <c r="AG1315" s="139"/>
    </row>
    <row r="1316" spans="1:33" ht="20.100000000000001" customHeight="1" x14ac:dyDescent="0.25">
      <c r="A1316" s="15"/>
      <c r="N1316" s="142">
        <v>758</v>
      </c>
      <c r="O1316" s="134">
        <f t="shared" si="211"/>
        <v>-0.96799999999999997</v>
      </c>
      <c r="P1316" s="189">
        <f t="shared" si="212"/>
        <v>0.24971112400616369</v>
      </c>
      <c r="Q1316" s="189">
        <f t="shared" si="213"/>
        <v>0.16652218485017045</v>
      </c>
      <c r="R1316" s="134" t="str">
        <f t="shared" si="214"/>
        <v/>
      </c>
      <c r="S1316" s="134">
        <f t="shared" si="215"/>
        <v>0.24971112400616369</v>
      </c>
      <c r="T1316" s="134" t="str">
        <f t="shared" si="216"/>
        <v/>
      </c>
      <c r="U1316" s="190"/>
      <c r="V1316" s="191"/>
      <c r="W1316" s="188"/>
      <c r="X1316" s="188"/>
      <c r="Y1316" s="174" t="str">
        <f t="shared" si="217"/>
        <v/>
      </c>
      <c r="Z1316" s="174" t="str">
        <f t="shared" si="218"/>
        <v/>
      </c>
      <c r="AA1316" s="137"/>
      <c r="AB1316" s="185">
        <f t="shared" si="209"/>
        <v>4.8640000000000736</v>
      </c>
      <c r="AC1316" s="139">
        <f t="shared" si="206"/>
        <v>0.67655569081867473</v>
      </c>
      <c r="AD1316" s="138">
        <f t="shared" si="210"/>
        <v>7.8036473000242523E-4</v>
      </c>
      <c r="AE1316" s="139" t="str">
        <f t="shared" si="207"/>
        <v/>
      </c>
      <c r="AF1316" s="139" t="str">
        <f t="shared" si="208"/>
        <v/>
      </c>
      <c r="AG1316" s="139"/>
    </row>
    <row r="1317" spans="1:33" ht="20.100000000000001" customHeight="1" x14ac:dyDescent="0.25">
      <c r="A1317" s="15"/>
      <c r="N1317" s="142">
        <v>759</v>
      </c>
      <c r="O1317" s="134">
        <f t="shared" si="211"/>
        <v>-0.96399999999999997</v>
      </c>
      <c r="P1317" s="189">
        <f t="shared" si="212"/>
        <v>0.25067787434814603</v>
      </c>
      <c r="Q1317" s="189">
        <f t="shared" si="213"/>
        <v>0.16752296293607463</v>
      </c>
      <c r="R1317" s="134" t="str">
        <f t="shared" si="214"/>
        <v/>
      </c>
      <c r="S1317" s="134">
        <f t="shared" si="215"/>
        <v>0.25067787434814603</v>
      </c>
      <c r="T1317" s="134" t="str">
        <f t="shared" si="216"/>
        <v/>
      </c>
      <c r="U1317" s="190"/>
      <c r="V1317" s="191"/>
      <c r="W1317" s="188"/>
      <c r="X1317" s="188"/>
      <c r="Y1317" s="174" t="str">
        <f t="shared" si="217"/>
        <v/>
      </c>
      <c r="Z1317" s="174" t="str">
        <f t="shared" si="218"/>
        <v/>
      </c>
      <c r="AA1317" s="137"/>
      <c r="AB1317" s="185">
        <f t="shared" si="209"/>
        <v>4.8704000000000738</v>
      </c>
      <c r="AC1317" s="139">
        <f t="shared" si="206"/>
        <v>0.6757753260886723</v>
      </c>
      <c r="AD1317" s="138">
        <f t="shared" si="210"/>
        <v>7.8043118247406174E-4</v>
      </c>
      <c r="AE1317" s="139" t="str">
        <f t="shared" si="207"/>
        <v/>
      </c>
      <c r="AF1317" s="139" t="str">
        <f t="shared" si="208"/>
        <v/>
      </c>
      <c r="AG1317" s="139"/>
    </row>
    <row r="1318" spans="1:33" ht="20.100000000000001" customHeight="1" x14ac:dyDescent="0.25">
      <c r="A1318" s="15"/>
      <c r="N1318" s="142">
        <v>760</v>
      </c>
      <c r="O1318" s="134">
        <f t="shared" si="211"/>
        <v>-0.96</v>
      </c>
      <c r="P1318" s="189">
        <f t="shared" si="212"/>
        <v>0.25164434109811712</v>
      </c>
      <c r="Q1318" s="189">
        <f t="shared" si="213"/>
        <v>0.16852760746683779</v>
      </c>
      <c r="R1318" s="134" t="str">
        <f t="shared" si="214"/>
        <v/>
      </c>
      <c r="S1318" s="134">
        <f t="shared" si="215"/>
        <v>0.25164434109811712</v>
      </c>
      <c r="T1318" s="134" t="str">
        <f t="shared" si="216"/>
        <v/>
      </c>
      <c r="U1318" s="190"/>
      <c r="V1318" s="191"/>
      <c r="W1318" s="188"/>
      <c r="X1318" s="188"/>
      <c r="Y1318" s="174" t="str">
        <f t="shared" si="217"/>
        <v/>
      </c>
      <c r="Z1318" s="174" t="str">
        <f t="shared" si="218"/>
        <v/>
      </c>
      <c r="AA1318" s="137"/>
      <c r="AB1318" s="185">
        <f t="shared" si="209"/>
        <v>4.876800000000074</v>
      </c>
      <c r="AC1318" s="139">
        <f t="shared" si="206"/>
        <v>0.67499489490619824</v>
      </c>
      <c r="AD1318" s="138">
        <f t="shared" si="210"/>
        <v>7.8049427571136309E-4</v>
      </c>
      <c r="AE1318" s="139" t="str">
        <f t="shared" si="207"/>
        <v/>
      </c>
      <c r="AF1318" s="139" t="str">
        <f t="shared" si="208"/>
        <v/>
      </c>
      <c r="AG1318" s="139"/>
    </row>
    <row r="1319" spans="1:33" ht="20.100000000000001" customHeight="1" x14ac:dyDescent="0.25">
      <c r="A1319" s="15"/>
      <c r="N1319" s="142">
        <v>761</v>
      </c>
      <c r="O1319" s="134">
        <f t="shared" si="211"/>
        <v>-0.95599999999999996</v>
      </c>
      <c r="P1319" s="189">
        <f t="shared" si="212"/>
        <v>0.25261049217640646</v>
      </c>
      <c r="Q1319" s="189">
        <f t="shared" si="213"/>
        <v>0.16953611724396878</v>
      </c>
      <c r="R1319" s="134" t="str">
        <f t="shared" si="214"/>
        <v/>
      </c>
      <c r="S1319" s="134">
        <f t="shared" si="215"/>
        <v>0.25261049217640646</v>
      </c>
      <c r="T1319" s="134" t="str">
        <f t="shared" si="216"/>
        <v/>
      </c>
      <c r="U1319" s="190"/>
      <c r="V1319" s="191"/>
      <c r="W1319" s="188"/>
      <c r="X1319" s="188"/>
      <c r="Y1319" s="174" t="str">
        <f t="shared" si="217"/>
        <v/>
      </c>
      <c r="Z1319" s="174" t="str">
        <f t="shared" si="218"/>
        <v/>
      </c>
      <c r="AA1319" s="137"/>
      <c r="AB1319" s="185">
        <f t="shared" si="209"/>
        <v>4.8832000000000741</v>
      </c>
      <c r="AC1319" s="139">
        <f t="shared" si="206"/>
        <v>0.67421440063048688</v>
      </c>
      <c r="AD1319" s="138">
        <f t="shared" si="210"/>
        <v>7.8055401771959243E-4</v>
      </c>
      <c r="AE1319" s="139" t="str">
        <f t="shared" si="207"/>
        <v/>
      </c>
      <c r="AF1319" s="139" t="str">
        <f t="shared" si="208"/>
        <v/>
      </c>
      <c r="AG1319" s="139"/>
    </row>
    <row r="1320" spans="1:33" ht="20.100000000000001" customHeight="1" x14ac:dyDescent="0.25">
      <c r="A1320" s="15"/>
      <c r="N1320" s="142">
        <v>762</v>
      </c>
      <c r="O1320" s="134">
        <f t="shared" si="211"/>
        <v>-0.95199999999999996</v>
      </c>
      <c r="P1320" s="189">
        <f t="shared" si="212"/>
        <v>0.25357629539510257</v>
      </c>
      <c r="Q1320" s="189">
        <f t="shared" si="213"/>
        <v>0.17054849094044097</v>
      </c>
      <c r="R1320" s="134" t="str">
        <f t="shared" si="214"/>
        <v/>
      </c>
      <c r="S1320" s="134">
        <f t="shared" si="215"/>
        <v>0.25357629539510257</v>
      </c>
      <c r="T1320" s="134" t="str">
        <f t="shared" si="216"/>
        <v/>
      </c>
      <c r="U1320" s="190"/>
      <c r="V1320" s="191"/>
      <c r="W1320" s="188"/>
      <c r="X1320" s="188"/>
      <c r="Y1320" s="174" t="str">
        <f t="shared" si="217"/>
        <v/>
      </c>
      <c r="Z1320" s="174" t="str">
        <f t="shared" si="218"/>
        <v/>
      </c>
      <c r="AA1320" s="137"/>
      <c r="AB1320" s="185">
        <f t="shared" si="209"/>
        <v>4.8896000000000743</v>
      </c>
      <c r="AC1320" s="139">
        <f t="shared" si="206"/>
        <v>0.67343384661276728</v>
      </c>
      <c r="AD1320" s="138">
        <f t="shared" si="210"/>
        <v>7.806104165156702E-4</v>
      </c>
      <c r="AE1320" s="139" t="str">
        <f t="shared" si="207"/>
        <v/>
      </c>
      <c r="AF1320" s="139" t="str">
        <f t="shared" si="208"/>
        <v/>
      </c>
      <c r="AG1320" s="139"/>
    </row>
    <row r="1321" spans="1:33" ht="20.100000000000001" customHeight="1" x14ac:dyDescent="0.25">
      <c r="A1321" s="15"/>
      <c r="N1321" s="142">
        <v>763</v>
      </c>
      <c r="O1321" s="134">
        <f t="shared" si="211"/>
        <v>-0.94799999999999995</v>
      </c>
      <c r="P1321" s="189">
        <f t="shared" si="212"/>
        <v>0.25454171845970125</v>
      </c>
      <c r="Q1321" s="189">
        <f t="shared" si="213"/>
        <v>0.17156472710026216</v>
      </c>
      <c r="R1321" s="134" t="str">
        <f t="shared" si="214"/>
        <v/>
      </c>
      <c r="S1321" s="134">
        <f t="shared" si="215"/>
        <v>0.25454171845970125</v>
      </c>
      <c r="T1321" s="134" t="str">
        <f t="shared" si="216"/>
        <v/>
      </c>
      <c r="U1321" s="190"/>
      <c r="V1321" s="191"/>
      <c r="W1321" s="188"/>
      <c r="X1321" s="188"/>
      <c r="Y1321" s="174" t="str">
        <f t="shared" si="217"/>
        <v/>
      </c>
      <c r="Z1321" s="174" t="str">
        <f t="shared" si="218"/>
        <v/>
      </c>
      <c r="AA1321" s="137"/>
      <c r="AB1321" s="185">
        <f t="shared" si="209"/>
        <v>4.8960000000000745</v>
      </c>
      <c r="AC1321" s="139">
        <f t="shared" si="206"/>
        <v>0.67265323619625161</v>
      </c>
      <c r="AD1321" s="138">
        <f t="shared" si="210"/>
        <v>7.8066348012717501E-4</v>
      </c>
      <c r="AE1321" s="139" t="str">
        <f t="shared" si="207"/>
        <v/>
      </c>
      <c r="AF1321" s="139" t="str">
        <f t="shared" si="208"/>
        <v/>
      </c>
      <c r="AG1321" s="139"/>
    </row>
    <row r="1322" spans="1:33" ht="20.100000000000001" customHeight="1" x14ac:dyDescent="0.25">
      <c r="A1322" s="15"/>
      <c r="N1322" s="142">
        <v>764</v>
      </c>
      <c r="O1322" s="134">
        <f t="shared" si="211"/>
        <v>-0.94399999999999995</v>
      </c>
      <c r="P1322" s="189">
        <f t="shared" si="212"/>
        <v>0.25550672897076881</v>
      </c>
      <c r="Q1322" s="189">
        <f t="shared" si="213"/>
        <v>0.17258482413805185</v>
      </c>
      <c r="R1322" s="134" t="str">
        <f t="shared" si="214"/>
        <v/>
      </c>
      <c r="S1322" s="134">
        <f t="shared" si="215"/>
        <v>0.25550672897076881</v>
      </c>
      <c r="T1322" s="134" t="str">
        <f t="shared" si="216"/>
        <v/>
      </c>
      <c r="U1322" s="190"/>
      <c r="V1322" s="191"/>
      <c r="W1322" s="188"/>
      <c r="X1322" s="188"/>
      <c r="Y1322" s="174" t="str">
        <f t="shared" si="217"/>
        <v/>
      </c>
      <c r="Z1322" s="174" t="str">
        <f t="shared" si="218"/>
        <v/>
      </c>
      <c r="AA1322" s="137"/>
      <c r="AB1322" s="185">
        <f t="shared" si="209"/>
        <v>4.9024000000000747</v>
      </c>
      <c r="AC1322" s="139">
        <f t="shared" si="206"/>
        <v>0.67187257271612444</v>
      </c>
      <c r="AD1322" s="138">
        <f t="shared" si="210"/>
        <v>7.8071321659212156E-4</v>
      </c>
      <c r="AE1322" s="139" t="str">
        <f t="shared" si="207"/>
        <v/>
      </c>
      <c r="AF1322" s="139" t="str">
        <f t="shared" si="208"/>
        <v/>
      </c>
      <c r="AG1322" s="139"/>
    </row>
    <row r="1323" spans="1:33" ht="20.100000000000001" customHeight="1" x14ac:dyDescent="0.25">
      <c r="A1323" s="15"/>
      <c r="N1323" s="142">
        <v>765</v>
      </c>
      <c r="O1323" s="134">
        <f t="shared" si="211"/>
        <v>-0.94</v>
      </c>
      <c r="P1323" s="189">
        <f t="shared" si="212"/>
        <v>0.25647129442562033</v>
      </c>
      <c r="Q1323" s="189">
        <f t="shared" si="213"/>
        <v>0.17360878033862459</v>
      </c>
      <c r="R1323" s="134" t="str">
        <f t="shared" si="214"/>
        <v/>
      </c>
      <c r="S1323" s="134">
        <f t="shared" si="215"/>
        <v>0.25647129442562033</v>
      </c>
      <c r="T1323" s="134" t="str">
        <f t="shared" si="216"/>
        <v/>
      </c>
      <c r="U1323" s="190"/>
      <c r="V1323" s="191"/>
      <c r="W1323" s="188"/>
      <c r="X1323" s="188"/>
      <c r="Y1323" s="174" t="str">
        <f t="shared" si="217"/>
        <v/>
      </c>
      <c r="Z1323" s="174" t="str">
        <f t="shared" si="218"/>
        <v/>
      </c>
      <c r="AA1323" s="137"/>
      <c r="AB1323" s="185">
        <f t="shared" si="209"/>
        <v>4.9088000000000749</v>
      </c>
      <c r="AC1323" s="139">
        <f t="shared" si="206"/>
        <v>0.67109185949953232</v>
      </c>
      <c r="AD1323" s="138">
        <f t="shared" si="210"/>
        <v>7.8075963396040393E-4</v>
      </c>
      <c r="AE1323" s="139" t="str">
        <f t="shared" si="207"/>
        <v/>
      </c>
      <c r="AF1323" s="139" t="str">
        <f t="shared" si="208"/>
        <v/>
      </c>
      <c r="AG1323" s="139"/>
    </row>
    <row r="1324" spans="1:33" ht="20.100000000000001" customHeight="1" x14ac:dyDescent="0.25">
      <c r="A1324" s="15"/>
      <c r="N1324" s="142">
        <v>766</v>
      </c>
      <c r="O1324" s="134">
        <f t="shared" si="211"/>
        <v>-0.93599999999999994</v>
      </c>
      <c r="P1324" s="189">
        <f t="shared" si="212"/>
        <v>0.25743538222001205</v>
      </c>
      <c r="Q1324" s="189">
        <f t="shared" si="213"/>
        <v>0.17463659385658065</v>
      </c>
      <c r="R1324" s="134" t="str">
        <f t="shared" si="214"/>
        <v/>
      </c>
      <c r="S1324" s="134">
        <f t="shared" si="215"/>
        <v>0.25743538222001205</v>
      </c>
      <c r="T1324" s="134" t="str">
        <f t="shared" si="216"/>
        <v/>
      </c>
      <c r="U1324" s="190"/>
      <c r="V1324" s="191"/>
      <c r="W1324" s="188"/>
      <c r="X1324" s="188"/>
      <c r="Y1324" s="174" t="str">
        <f t="shared" si="217"/>
        <v/>
      </c>
      <c r="Z1324" s="174" t="str">
        <f t="shared" si="218"/>
        <v/>
      </c>
      <c r="AA1324" s="137"/>
      <c r="AB1324" s="185">
        <f t="shared" si="209"/>
        <v>4.9152000000000751</v>
      </c>
      <c r="AC1324" s="139">
        <f t="shared" ref="AC1324:AC1387" si="219">_xlfn.CHISQ.DIST.RT(AB1324,$AB$553)</f>
        <v>0.67031109986557191</v>
      </c>
      <c r="AD1324" s="138">
        <f t="shared" si="210"/>
        <v>7.8080274029113106E-4</v>
      </c>
      <c r="AE1324" s="139" t="str">
        <f t="shared" ref="AE1324:AE1387" si="220">IF(AC1324&lt;($AA$556),AD1324,"")</f>
        <v/>
      </c>
      <c r="AF1324" s="139" t="str">
        <f t="shared" ref="AF1324:AF1387" si="221">IF(AC1324&lt;$AA$563,AD1324,"")</f>
        <v/>
      </c>
      <c r="AG1324" s="139"/>
    </row>
    <row r="1325" spans="1:33" ht="20.100000000000001" customHeight="1" x14ac:dyDescent="0.25">
      <c r="A1325" s="15"/>
      <c r="N1325" s="142">
        <v>767</v>
      </c>
      <c r="O1325" s="134">
        <f t="shared" si="211"/>
        <v>-0.93199999999999994</v>
      </c>
      <c r="P1325" s="189">
        <f t="shared" si="212"/>
        <v>0.25839895964984844</v>
      </c>
      <c r="Q1325" s="189">
        <f t="shared" si="213"/>
        <v>0.175668262715903</v>
      </c>
      <c r="R1325" s="134" t="str">
        <f t="shared" si="214"/>
        <v/>
      </c>
      <c r="S1325" s="134">
        <f t="shared" si="215"/>
        <v>0.25839895964984844</v>
      </c>
      <c r="T1325" s="134" t="str">
        <f t="shared" si="216"/>
        <v/>
      </c>
      <c r="U1325" s="190"/>
      <c r="V1325" s="191"/>
      <c r="W1325" s="188"/>
      <c r="X1325" s="188"/>
      <c r="Y1325" s="174" t="str">
        <f t="shared" si="217"/>
        <v/>
      </c>
      <c r="Z1325" s="174" t="str">
        <f t="shared" si="218"/>
        <v/>
      </c>
      <c r="AA1325" s="137"/>
      <c r="AB1325" s="185">
        <f t="shared" ref="AB1325:AB1388" si="222">AB1324+$AF$553</f>
        <v>4.9216000000000752</v>
      </c>
      <c r="AC1325" s="139">
        <f t="shared" si="219"/>
        <v>0.66953029712528078</v>
      </c>
      <c r="AD1325" s="138">
        <f t="shared" ref="AD1325:AD1388" si="223">AC1325-AC1326</f>
        <v>7.8084254365529127E-4</v>
      </c>
      <c r="AE1325" s="139" t="str">
        <f t="shared" si="220"/>
        <v/>
      </c>
      <c r="AF1325" s="139" t="str">
        <f t="shared" si="221"/>
        <v/>
      </c>
      <c r="AG1325" s="139"/>
    </row>
    <row r="1326" spans="1:33" ht="20.100000000000001" customHeight="1" x14ac:dyDescent="0.25">
      <c r="A1326" s="15"/>
      <c r="N1326" s="142">
        <v>768</v>
      </c>
      <c r="O1326" s="134">
        <f t="shared" ref="O1326:O1389" si="224">O$552+(N1326*O$555)</f>
        <v>-0.92799999999999994</v>
      </c>
      <c r="P1326" s="189">
        <f t="shared" ref="P1326:P1389" si="225">_xlfn.NORM.DIST(O1326,O$549,O$550,0)</f>
        <v>0.25936199391290432</v>
      </c>
      <c r="Q1326" s="189">
        <f t="shared" ref="Q1326:Q1389" si="226">_xlfn.NORM.DIST(O1326,O$549,O$550,1)</f>
        <v>0.17670378480956131</v>
      </c>
      <c r="R1326" s="134" t="str">
        <f t="shared" ref="R1326:R1389" si="227">IF(OR(Q1326&lt;$S$554,Q1326&gt;$S$555),P1326,"")</f>
        <v/>
      </c>
      <c r="S1326" s="134">
        <f t="shared" ref="S1326:S1389" si="228">IF(AND(Q1326&gt;$S$554,Q1326&lt;$S$555),P1326,"")</f>
        <v>0.25936199391290432</v>
      </c>
      <c r="T1326" s="134" t="str">
        <f t="shared" ref="T1326:T1389" si="229">IF(P1326=MAX(P$558:P$2558),P1326,"")</f>
        <v/>
      </c>
      <c r="U1326" s="190"/>
      <c r="V1326" s="191"/>
      <c r="W1326" s="188"/>
      <c r="X1326" s="188"/>
      <c r="Y1326" s="174" t="str">
        <f t="shared" si="217"/>
        <v/>
      </c>
      <c r="Z1326" s="174" t="str">
        <f t="shared" si="218"/>
        <v/>
      </c>
      <c r="AA1326" s="137"/>
      <c r="AB1326" s="185">
        <f t="shared" si="222"/>
        <v>4.9280000000000754</v>
      </c>
      <c r="AC1326" s="139">
        <f t="shared" si="219"/>
        <v>0.66874945458162549</v>
      </c>
      <c r="AD1326" s="138">
        <f t="shared" si="223"/>
        <v>7.8087905213275466E-4</v>
      </c>
      <c r="AE1326" s="139" t="str">
        <f t="shared" si="220"/>
        <v/>
      </c>
      <c r="AF1326" s="139" t="str">
        <f t="shared" si="221"/>
        <v/>
      </c>
      <c r="AG1326" s="139"/>
    </row>
    <row r="1327" spans="1:33" ht="20.100000000000001" customHeight="1" x14ac:dyDescent="0.25">
      <c r="A1327" s="15"/>
      <c r="N1327" s="142">
        <v>769</v>
      </c>
      <c r="O1327" s="134">
        <f t="shared" si="224"/>
        <v>-0.92399999999999993</v>
      </c>
      <c r="P1327" s="189">
        <f t="shared" si="225"/>
        <v>0.26032445211056027</v>
      </c>
      <c r="Q1327" s="189">
        <f t="shared" si="226"/>
        <v>0.17774315789912321</v>
      </c>
      <c r="R1327" s="134" t="str">
        <f t="shared" si="227"/>
        <v/>
      </c>
      <c r="S1327" s="134">
        <f t="shared" si="228"/>
        <v>0.26032445211056027</v>
      </c>
      <c r="T1327" s="134" t="str">
        <f t="shared" si="229"/>
        <v/>
      </c>
      <c r="U1327" s="190"/>
      <c r="V1327" s="191"/>
      <c r="W1327" s="188"/>
      <c r="X1327" s="188"/>
      <c r="Y1327" s="174" t="str">
        <f t="shared" si="217"/>
        <v/>
      </c>
      <c r="Z1327" s="174" t="str">
        <f t="shared" si="218"/>
        <v/>
      </c>
      <c r="AA1327" s="137"/>
      <c r="AB1327" s="185">
        <f t="shared" si="222"/>
        <v>4.9344000000000756</v>
      </c>
      <c r="AC1327" s="139">
        <f t="shared" si="219"/>
        <v>0.66796857552949274</v>
      </c>
      <c r="AD1327" s="138">
        <f t="shared" si="223"/>
        <v>7.8091227381393846E-4</v>
      </c>
      <c r="AE1327" s="139" t="str">
        <f t="shared" si="220"/>
        <v/>
      </c>
      <c r="AF1327" s="139" t="str">
        <f t="shared" si="221"/>
        <v/>
      </c>
      <c r="AG1327" s="139"/>
    </row>
    <row r="1328" spans="1:33" ht="20.100000000000001" customHeight="1" x14ac:dyDescent="0.25">
      <c r="A1328" s="15"/>
      <c r="N1328" s="142">
        <v>770</v>
      </c>
      <c r="O1328" s="134">
        <f t="shared" si="224"/>
        <v>-0.91999999999999993</v>
      </c>
      <c r="P1328" s="189">
        <f t="shared" si="225"/>
        <v>0.26128630124955315</v>
      </c>
      <c r="Q1328" s="189">
        <f t="shared" si="226"/>
        <v>0.17878637961437172</v>
      </c>
      <c r="R1328" s="134" t="str">
        <f t="shared" si="227"/>
        <v/>
      </c>
      <c r="S1328" s="134">
        <f t="shared" si="228"/>
        <v>0.26128630124955315</v>
      </c>
      <c r="T1328" s="134" t="str">
        <f t="shared" si="229"/>
        <v/>
      </c>
      <c r="U1328" s="190"/>
      <c r="V1328" s="191"/>
      <c r="W1328" s="188"/>
      <c r="X1328" s="188"/>
      <c r="Y1328" s="174" t="str">
        <f t="shared" si="217"/>
        <v/>
      </c>
      <c r="Z1328" s="174" t="str">
        <f t="shared" si="218"/>
        <v/>
      </c>
      <c r="AA1328" s="137"/>
      <c r="AB1328" s="185">
        <f t="shared" si="222"/>
        <v>4.9408000000000758</v>
      </c>
      <c r="AC1328" s="139">
        <f t="shared" si="219"/>
        <v>0.6671876632556788</v>
      </c>
      <c r="AD1328" s="138">
        <f t="shared" si="223"/>
        <v>7.8094221679858578E-4</v>
      </c>
      <c r="AE1328" s="139" t="str">
        <f t="shared" si="220"/>
        <v/>
      </c>
      <c r="AF1328" s="139" t="str">
        <f t="shared" si="221"/>
        <v/>
      </c>
      <c r="AG1328" s="139"/>
    </row>
    <row r="1329" spans="1:33" ht="20.100000000000001" customHeight="1" x14ac:dyDescent="0.25">
      <c r="A1329" s="15"/>
      <c r="N1329" s="142">
        <v>771</v>
      </c>
      <c r="O1329" s="134">
        <f t="shared" si="224"/>
        <v>-0.91599999999999993</v>
      </c>
      <c r="P1329" s="189">
        <f t="shared" si="225"/>
        <v>0.26224750824374016</v>
      </c>
      <c r="Q1329" s="189">
        <f t="shared" si="226"/>
        <v>0.17983344745293059</v>
      </c>
      <c r="R1329" s="134" t="str">
        <f t="shared" si="227"/>
        <v/>
      </c>
      <c r="S1329" s="134">
        <f t="shared" si="228"/>
        <v>0.26224750824374016</v>
      </c>
      <c r="T1329" s="134" t="str">
        <f t="shared" si="229"/>
        <v/>
      </c>
      <c r="U1329" s="190"/>
      <c r="V1329" s="191"/>
      <c r="W1329" s="188"/>
      <c r="X1329" s="188"/>
      <c r="Y1329" s="174" t="str">
        <f t="shared" si="217"/>
        <v/>
      </c>
      <c r="Z1329" s="174" t="str">
        <f t="shared" si="218"/>
        <v/>
      </c>
      <c r="AA1329" s="137"/>
      <c r="AB1329" s="185">
        <f t="shared" si="222"/>
        <v>4.947200000000076</v>
      </c>
      <c r="AC1329" s="139">
        <f t="shared" si="219"/>
        <v>0.66640672103888021</v>
      </c>
      <c r="AD1329" s="138">
        <f t="shared" si="223"/>
        <v>7.8096888919698682E-4</v>
      </c>
      <c r="AE1329" s="139" t="str">
        <f t="shared" si="220"/>
        <v/>
      </c>
      <c r="AF1329" s="139" t="str">
        <f t="shared" si="221"/>
        <v/>
      </c>
      <c r="AG1329" s="139"/>
    </row>
    <row r="1330" spans="1:33" ht="20.100000000000001" customHeight="1" x14ac:dyDescent="0.25">
      <c r="A1330" s="15"/>
      <c r="N1330" s="142">
        <v>772</v>
      </c>
      <c r="O1330" s="134">
        <f t="shared" si="224"/>
        <v>-0.91199999999999992</v>
      </c>
      <c r="P1330" s="189">
        <f t="shared" si="225"/>
        <v>0.2632080399158771</v>
      </c>
      <c r="Q1330" s="189">
        <f t="shared" si="226"/>
        <v>0.18088435877989623</v>
      </c>
      <c r="R1330" s="134" t="str">
        <f t="shared" si="227"/>
        <v/>
      </c>
      <c r="S1330" s="134">
        <f t="shared" si="228"/>
        <v>0.2632080399158771</v>
      </c>
      <c r="T1330" s="134" t="str">
        <f t="shared" si="229"/>
        <v/>
      </c>
      <c r="U1330" s="190"/>
      <c r="V1330" s="191"/>
      <c r="W1330" s="188"/>
      <c r="X1330" s="188"/>
      <c r="Y1330" s="174" t="str">
        <f t="shared" si="217"/>
        <v/>
      </c>
      <c r="Z1330" s="174" t="str">
        <f t="shared" si="218"/>
        <v/>
      </c>
      <c r="AA1330" s="137"/>
      <c r="AB1330" s="185">
        <f t="shared" si="222"/>
        <v>4.9536000000000762</v>
      </c>
      <c r="AC1330" s="139">
        <f t="shared" si="219"/>
        <v>0.66562575214968323</v>
      </c>
      <c r="AD1330" s="138">
        <f t="shared" si="223"/>
        <v>7.8099229912820256E-4</v>
      </c>
      <c r="AE1330" s="139" t="str">
        <f t="shared" si="220"/>
        <v/>
      </c>
      <c r="AF1330" s="139" t="str">
        <f t="shared" si="221"/>
        <v/>
      </c>
      <c r="AG1330" s="139"/>
    </row>
    <row r="1331" spans="1:33" ht="20.100000000000001" customHeight="1" x14ac:dyDescent="0.25">
      <c r="A1331" s="15"/>
      <c r="N1331" s="142">
        <v>773</v>
      </c>
      <c r="O1331" s="134">
        <f t="shared" si="224"/>
        <v>-0.90799999999999992</v>
      </c>
      <c r="P1331" s="189">
        <f t="shared" si="225"/>
        <v>0.26416786299941053</v>
      </c>
      <c r="Q1331" s="189">
        <f t="shared" si="226"/>
        <v>0.18193911082747674</v>
      </c>
      <c r="R1331" s="134" t="str">
        <f t="shared" si="227"/>
        <v/>
      </c>
      <c r="S1331" s="134">
        <f t="shared" si="228"/>
        <v>0.26416786299941053</v>
      </c>
      <c r="T1331" s="134" t="str">
        <f t="shared" si="229"/>
        <v/>
      </c>
      <c r="U1331" s="190"/>
      <c r="V1331" s="191"/>
      <c r="W1331" s="188"/>
      <c r="X1331" s="188"/>
      <c r="Y1331" s="174" t="str">
        <f t="shared" si="217"/>
        <v/>
      </c>
      <c r="Z1331" s="174" t="str">
        <f t="shared" si="218"/>
        <v/>
      </c>
      <c r="AA1331" s="137"/>
      <c r="AB1331" s="185">
        <f t="shared" si="222"/>
        <v>4.9600000000000763</v>
      </c>
      <c r="AC1331" s="139">
        <f t="shared" si="219"/>
        <v>0.66484475985055502</v>
      </c>
      <c r="AD1331" s="138">
        <f t="shared" si="223"/>
        <v>7.8101245472039782E-4</v>
      </c>
      <c r="AE1331" s="139" t="str">
        <f t="shared" si="220"/>
        <v/>
      </c>
      <c r="AF1331" s="139" t="str">
        <f t="shared" si="221"/>
        <v/>
      </c>
      <c r="AG1331" s="139"/>
    </row>
    <row r="1332" spans="1:33" ht="20.100000000000001" customHeight="1" x14ac:dyDescent="0.25">
      <c r="A1332" s="15"/>
      <c r="N1332" s="142">
        <v>774</v>
      </c>
      <c r="O1332" s="134">
        <f t="shared" si="224"/>
        <v>-0.90399999999999991</v>
      </c>
      <c r="P1332" s="189">
        <f t="shared" si="225"/>
        <v>0.26512694414028343</v>
      </c>
      <c r="Q1332" s="189">
        <f t="shared" si="226"/>
        <v>0.18299770069463844</v>
      </c>
      <c r="R1332" s="134" t="str">
        <f t="shared" si="227"/>
        <v/>
      </c>
      <c r="S1332" s="134">
        <f t="shared" si="228"/>
        <v>0.26512694414028343</v>
      </c>
      <c r="T1332" s="134" t="str">
        <f t="shared" si="229"/>
        <v/>
      </c>
      <c r="U1332" s="190"/>
      <c r="V1332" s="191"/>
      <c r="W1332" s="188"/>
      <c r="X1332" s="188"/>
      <c r="Y1332" s="174" t="str">
        <f t="shared" si="217"/>
        <v/>
      </c>
      <c r="Z1332" s="174" t="str">
        <f t="shared" si="218"/>
        <v/>
      </c>
      <c r="AA1332" s="137"/>
      <c r="AB1332" s="185">
        <f t="shared" si="222"/>
        <v>4.9664000000000765</v>
      </c>
      <c r="AC1332" s="139">
        <f t="shared" si="219"/>
        <v>0.66406374739583462</v>
      </c>
      <c r="AD1332" s="138">
        <f t="shared" si="223"/>
        <v>7.8102936411084123E-4</v>
      </c>
      <c r="AE1332" s="139" t="str">
        <f t="shared" si="220"/>
        <v/>
      </c>
      <c r="AF1332" s="139" t="str">
        <f t="shared" si="221"/>
        <v/>
      </c>
      <c r="AG1332" s="139"/>
    </row>
    <row r="1333" spans="1:33" ht="20.100000000000001" customHeight="1" x14ac:dyDescent="0.25">
      <c r="A1333" s="15"/>
      <c r="N1333" s="142">
        <v>775</v>
      </c>
      <c r="O1333" s="134">
        <f t="shared" si="224"/>
        <v>-0.89999999999999991</v>
      </c>
      <c r="P1333" s="189">
        <f t="shared" si="225"/>
        <v>0.26608524989875487</v>
      </c>
      <c r="Q1333" s="189">
        <f t="shared" si="226"/>
        <v>0.1840601253467595</v>
      </c>
      <c r="R1333" s="134" t="str">
        <f t="shared" si="227"/>
        <v/>
      </c>
      <c r="S1333" s="134">
        <f t="shared" si="228"/>
        <v>0.26608524989875487</v>
      </c>
      <c r="T1333" s="134" t="str">
        <f t="shared" si="229"/>
        <v/>
      </c>
      <c r="U1333" s="190"/>
      <c r="V1333" s="191"/>
      <c r="W1333" s="188"/>
      <c r="X1333" s="188"/>
      <c r="Y1333" s="174" t="str">
        <f t="shared" si="217"/>
        <v/>
      </c>
      <c r="Z1333" s="174" t="str">
        <f t="shared" si="218"/>
        <v/>
      </c>
      <c r="AA1333" s="137"/>
      <c r="AB1333" s="185">
        <f t="shared" si="222"/>
        <v>4.9728000000000767</v>
      </c>
      <c r="AC1333" s="139">
        <f t="shared" si="219"/>
        <v>0.66328271803172378</v>
      </c>
      <c r="AD1333" s="138">
        <f t="shared" si="223"/>
        <v>7.8104303544668241E-4</v>
      </c>
      <c r="AE1333" s="139" t="str">
        <f t="shared" si="220"/>
        <v/>
      </c>
      <c r="AF1333" s="139" t="str">
        <f t="shared" si="221"/>
        <v/>
      </c>
      <c r="AG1333" s="139"/>
    </row>
    <row r="1334" spans="1:33" ht="20.100000000000001" customHeight="1" x14ac:dyDescent="0.25">
      <c r="A1334" s="15"/>
      <c r="N1334" s="142">
        <v>776</v>
      </c>
      <c r="O1334" s="134">
        <f t="shared" si="224"/>
        <v>-0.89599999999999991</v>
      </c>
      <c r="P1334" s="189">
        <f t="shared" si="225"/>
        <v>0.26704274675123274</v>
      </c>
      <c r="Q1334" s="189">
        <f t="shared" si="226"/>
        <v>0.18512638161529077</v>
      </c>
      <c r="R1334" s="134" t="str">
        <f t="shared" si="227"/>
        <v/>
      </c>
      <c r="S1334" s="134">
        <f t="shared" si="228"/>
        <v>0.26704274675123274</v>
      </c>
      <c r="T1334" s="134" t="str">
        <f t="shared" si="229"/>
        <v/>
      </c>
      <c r="U1334" s="190"/>
      <c r="V1334" s="191"/>
      <c r="W1334" s="188"/>
      <c r="X1334" s="188"/>
      <c r="Y1334" s="174" t="str">
        <f t="shared" si="217"/>
        <v/>
      </c>
      <c r="Z1334" s="174" t="str">
        <f t="shared" si="218"/>
        <v/>
      </c>
      <c r="AA1334" s="137"/>
      <c r="AB1334" s="185">
        <f t="shared" si="222"/>
        <v>4.9792000000000769</v>
      </c>
      <c r="AC1334" s="139">
        <f t="shared" si="219"/>
        <v>0.6625016749962771</v>
      </c>
      <c r="AD1334" s="138">
        <f t="shared" si="223"/>
        <v>7.8105347688184334E-4</v>
      </c>
      <c r="AE1334" s="139" t="str">
        <f t="shared" si="220"/>
        <v/>
      </c>
      <c r="AF1334" s="139" t="str">
        <f t="shared" si="221"/>
        <v/>
      </c>
      <c r="AG1334" s="139"/>
    </row>
    <row r="1335" spans="1:33" ht="20.100000000000001" customHeight="1" x14ac:dyDescent="0.25">
      <c r="A1335" s="15"/>
      <c r="N1335" s="142">
        <v>777</v>
      </c>
      <c r="O1335" s="134">
        <f t="shared" si="224"/>
        <v>-0.8919999999999999</v>
      </c>
      <c r="P1335" s="189">
        <f t="shared" si="225"/>
        <v>0.26799940109212012</v>
      </c>
      <c r="Q1335" s="189">
        <f t="shared" si="226"/>
        <v>0.18619646619742411</v>
      </c>
      <c r="R1335" s="134" t="str">
        <f t="shared" si="227"/>
        <v/>
      </c>
      <c r="S1335" s="134">
        <f t="shared" si="228"/>
        <v>0.26799940109212012</v>
      </c>
      <c r="T1335" s="134" t="str">
        <f t="shared" si="229"/>
        <v/>
      </c>
      <c r="U1335" s="190"/>
      <c r="V1335" s="191"/>
      <c r="W1335" s="188"/>
      <c r="X1335" s="188"/>
      <c r="Y1335" s="174" t="str">
        <f t="shared" si="217"/>
        <v/>
      </c>
      <c r="Z1335" s="174" t="str">
        <f t="shared" si="218"/>
        <v/>
      </c>
      <c r="AA1335" s="137"/>
      <c r="AB1335" s="185">
        <f t="shared" si="222"/>
        <v>4.9856000000000771</v>
      </c>
      <c r="AC1335" s="139">
        <f t="shared" si="219"/>
        <v>0.66172062151939526</v>
      </c>
      <c r="AD1335" s="138">
        <f t="shared" si="223"/>
        <v>7.8106069658079313E-4</v>
      </c>
      <c r="AE1335" s="139" t="str">
        <f t="shared" si="220"/>
        <v/>
      </c>
      <c r="AF1335" s="139" t="str">
        <f t="shared" si="221"/>
        <v/>
      </c>
      <c r="AG1335" s="139"/>
    </row>
    <row r="1336" spans="1:33" ht="20.100000000000001" customHeight="1" x14ac:dyDescent="0.25">
      <c r="A1336" s="15"/>
      <c r="N1336" s="142">
        <v>778</v>
      </c>
      <c r="O1336" s="134">
        <f t="shared" si="224"/>
        <v>-0.8879999999999999</v>
      </c>
      <c r="P1336" s="189">
        <f t="shared" si="225"/>
        <v>0.26895517923567464</v>
      </c>
      <c r="Q1336" s="189">
        <f t="shared" si="226"/>
        <v>0.18727037565576812</v>
      </c>
      <c r="R1336" s="134" t="str">
        <f t="shared" si="227"/>
        <v/>
      </c>
      <c r="S1336" s="134">
        <f t="shared" si="228"/>
        <v>0.26895517923567464</v>
      </c>
      <c r="T1336" s="134" t="str">
        <f t="shared" si="229"/>
        <v/>
      </c>
      <c r="U1336" s="190"/>
      <c r="V1336" s="191"/>
      <c r="W1336" s="188"/>
      <c r="X1336" s="188"/>
      <c r="Y1336" s="174" t="str">
        <f t="shared" ref="Y1336:Y1399" si="230">IF($X1336&gt;(Y$555),$W1336,"")</f>
        <v/>
      </c>
      <c r="Z1336" s="174" t="str">
        <f t="shared" ref="Z1336:Z1399" si="231">IF($X1336&gt;(AA$557),$W1336,"")</f>
        <v/>
      </c>
      <c r="AA1336" s="137"/>
      <c r="AB1336" s="185">
        <f t="shared" si="222"/>
        <v>4.9920000000000773</v>
      </c>
      <c r="AC1336" s="139">
        <f t="shared" si="219"/>
        <v>0.66093956082281446</v>
      </c>
      <c r="AD1336" s="138">
        <f t="shared" si="223"/>
        <v>7.8106470271510631E-4</v>
      </c>
      <c r="AE1336" s="139" t="str">
        <f t="shared" si="220"/>
        <v/>
      </c>
      <c r="AF1336" s="139" t="str">
        <f t="shared" si="221"/>
        <v/>
      </c>
      <c r="AG1336" s="139"/>
    </row>
    <row r="1337" spans="1:33" ht="20.100000000000001" customHeight="1" x14ac:dyDescent="0.25">
      <c r="A1337" s="15"/>
      <c r="N1337" s="142">
        <v>779</v>
      </c>
      <c r="O1337" s="134">
        <f t="shared" si="224"/>
        <v>-0.8839999999999999</v>
      </c>
      <c r="P1337" s="189">
        <f t="shared" si="225"/>
        <v>0.26991004741788133</v>
      </c>
      <c r="Q1337" s="189">
        <f t="shared" si="226"/>
        <v>0.18834810641803115</v>
      </c>
      <c r="R1337" s="134" t="str">
        <f t="shared" si="227"/>
        <v/>
      </c>
      <c r="S1337" s="134">
        <f t="shared" si="228"/>
        <v>0.26991004741788133</v>
      </c>
      <c r="T1337" s="134" t="str">
        <f t="shared" si="229"/>
        <v/>
      </c>
      <c r="U1337" s="190"/>
      <c r="V1337" s="191"/>
      <c r="W1337" s="188"/>
      <c r="X1337" s="188"/>
      <c r="Y1337" s="174" t="str">
        <f t="shared" si="230"/>
        <v/>
      </c>
      <c r="Z1337" s="174" t="str">
        <f t="shared" si="231"/>
        <v/>
      </c>
      <c r="AA1337" s="137"/>
      <c r="AB1337" s="185">
        <f t="shared" si="222"/>
        <v>4.9984000000000774</v>
      </c>
      <c r="AC1337" s="139">
        <f t="shared" si="219"/>
        <v>0.66015849612009936</v>
      </c>
      <c r="AD1337" s="138">
        <f t="shared" si="223"/>
        <v>7.8106550346401793E-4</v>
      </c>
      <c r="AE1337" s="139" t="str">
        <f t="shared" si="220"/>
        <v/>
      </c>
      <c r="AF1337" s="139" t="str">
        <f t="shared" si="221"/>
        <v/>
      </c>
      <c r="AG1337" s="139"/>
    </row>
    <row r="1338" spans="1:33" ht="20.100000000000001" customHeight="1" x14ac:dyDescent="0.25">
      <c r="A1338" s="15"/>
      <c r="N1338" s="142">
        <v>780</v>
      </c>
      <c r="O1338" s="134">
        <f t="shared" si="224"/>
        <v>-0.87999999999999989</v>
      </c>
      <c r="P1338" s="189">
        <f t="shared" si="225"/>
        <v>0.27086397179833804</v>
      </c>
      <c r="Q1338" s="189">
        <f t="shared" si="226"/>
        <v>0.18942965477671211</v>
      </c>
      <c r="R1338" s="134" t="str">
        <f t="shared" si="227"/>
        <v/>
      </c>
      <c r="S1338" s="134">
        <f t="shared" si="228"/>
        <v>0.27086397179833804</v>
      </c>
      <c r="T1338" s="134" t="str">
        <f t="shared" si="229"/>
        <v/>
      </c>
      <c r="U1338" s="190"/>
      <c r="V1338" s="191"/>
      <c r="W1338" s="188"/>
      <c r="X1338" s="188"/>
      <c r="Y1338" s="174" t="str">
        <f t="shared" si="230"/>
        <v/>
      </c>
      <c r="Z1338" s="174" t="str">
        <f t="shared" si="231"/>
        <v/>
      </c>
      <c r="AA1338" s="137"/>
      <c r="AB1338" s="185">
        <f t="shared" si="222"/>
        <v>5.0048000000000776</v>
      </c>
      <c r="AC1338" s="139">
        <f t="shared" si="219"/>
        <v>0.65937743061663534</v>
      </c>
      <c r="AD1338" s="138">
        <f t="shared" si="223"/>
        <v>7.8106310701775428E-4</v>
      </c>
      <c r="AE1338" s="139" t="str">
        <f t="shared" si="220"/>
        <v/>
      </c>
      <c r="AF1338" s="139" t="str">
        <f t="shared" si="221"/>
        <v/>
      </c>
      <c r="AG1338" s="139"/>
    </row>
    <row r="1339" spans="1:33" ht="20.100000000000001" customHeight="1" x14ac:dyDescent="0.25">
      <c r="A1339" s="15"/>
      <c r="N1339" s="142">
        <v>781</v>
      </c>
      <c r="O1339" s="134">
        <f t="shared" si="224"/>
        <v>-0.87599999999999989</v>
      </c>
      <c r="P1339" s="189">
        <f t="shared" si="225"/>
        <v>0.27181691846215389</v>
      </c>
      <c r="Q1339" s="189">
        <f t="shared" si="226"/>
        <v>0.19051501688879888</v>
      </c>
      <c r="R1339" s="134" t="str">
        <f t="shared" si="227"/>
        <v/>
      </c>
      <c r="S1339" s="134">
        <f t="shared" si="228"/>
        <v>0.27181691846215389</v>
      </c>
      <c r="T1339" s="134" t="str">
        <f t="shared" si="229"/>
        <v/>
      </c>
      <c r="U1339" s="190"/>
      <c r="V1339" s="191"/>
      <c r="W1339" s="188"/>
      <c r="X1339" s="188"/>
      <c r="Y1339" s="174" t="str">
        <f t="shared" si="230"/>
        <v/>
      </c>
      <c r="Z1339" s="174" t="str">
        <f t="shared" si="231"/>
        <v/>
      </c>
      <c r="AA1339" s="137"/>
      <c r="AB1339" s="185">
        <f t="shared" si="222"/>
        <v>5.0112000000000778</v>
      </c>
      <c r="AC1339" s="139">
        <f t="shared" si="219"/>
        <v>0.65859636750961759</v>
      </c>
      <c r="AD1339" s="138">
        <f t="shared" si="223"/>
        <v>7.8105752156998332E-4</v>
      </c>
      <c r="AE1339" s="139" t="str">
        <f t="shared" si="220"/>
        <v/>
      </c>
      <c r="AF1339" s="139" t="str">
        <f t="shared" si="221"/>
        <v/>
      </c>
      <c r="AG1339" s="139"/>
    </row>
    <row r="1340" spans="1:33" ht="20.100000000000001" customHeight="1" x14ac:dyDescent="0.25">
      <c r="A1340" s="15"/>
      <c r="N1340" s="142">
        <v>782</v>
      </c>
      <c r="O1340" s="134">
        <f t="shared" si="224"/>
        <v>-0.87199999999999989</v>
      </c>
      <c r="P1340" s="189">
        <f t="shared" si="225"/>
        <v>0.2727688534218603</v>
      </c>
      <c r="Q1340" s="189">
        <f t="shared" si="226"/>
        <v>0.19160418877547375</v>
      </c>
      <c r="R1340" s="134" t="str">
        <f t="shared" si="227"/>
        <v/>
      </c>
      <c r="S1340" s="134">
        <f t="shared" si="228"/>
        <v>0.2727688534218603</v>
      </c>
      <c r="T1340" s="134" t="str">
        <f t="shared" si="229"/>
        <v/>
      </c>
      <c r="U1340" s="190"/>
      <c r="V1340" s="191"/>
      <c r="W1340" s="188"/>
      <c r="X1340" s="188"/>
      <c r="Y1340" s="174" t="str">
        <f t="shared" si="230"/>
        <v/>
      </c>
      <c r="Z1340" s="174" t="str">
        <f t="shared" si="231"/>
        <v/>
      </c>
      <c r="AA1340" s="137"/>
      <c r="AB1340" s="185">
        <f t="shared" si="222"/>
        <v>5.017600000000078</v>
      </c>
      <c r="AC1340" s="139">
        <f t="shared" si="219"/>
        <v>0.6578153099880476</v>
      </c>
      <c r="AD1340" s="138">
        <f t="shared" si="223"/>
        <v>7.810487553252532E-4</v>
      </c>
      <c r="AE1340" s="139" t="str">
        <f t="shared" si="220"/>
        <v/>
      </c>
      <c r="AF1340" s="139" t="str">
        <f t="shared" si="221"/>
        <v/>
      </c>
      <c r="AG1340" s="139"/>
    </row>
    <row r="1341" spans="1:33" ht="20.100000000000001" customHeight="1" x14ac:dyDescent="0.25">
      <c r="A1341" s="15"/>
      <c r="N1341" s="142">
        <v>783</v>
      </c>
      <c r="O1341" s="134">
        <f t="shared" si="224"/>
        <v>-0.86799999999999988</v>
      </c>
      <c r="P1341" s="189">
        <f t="shared" si="225"/>
        <v>0.27371974261933485</v>
      </c>
      <c r="Q1341" s="189">
        <f t="shared" si="226"/>
        <v>0.19269716632182718</v>
      </c>
      <c r="R1341" s="134" t="str">
        <f t="shared" si="227"/>
        <v/>
      </c>
      <c r="S1341" s="134">
        <f t="shared" si="228"/>
        <v>0.27371974261933485</v>
      </c>
      <c r="T1341" s="134" t="str">
        <f t="shared" si="229"/>
        <v/>
      </c>
      <c r="U1341" s="190"/>
      <c r="V1341" s="191"/>
      <c r="W1341" s="188"/>
      <c r="X1341" s="188"/>
      <c r="Y1341" s="174" t="str">
        <f t="shared" si="230"/>
        <v/>
      </c>
      <c r="Z1341" s="174" t="str">
        <f t="shared" si="231"/>
        <v/>
      </c>
      <c r="AA1341" s="137"/>
      <c r="AB1341" s="185">
        <f t="shared" si="222"/>
        <v>5.0240000000000782</v>
      </c>
      <c r="AC1341" s="139">
        <f t="shared" si="219"/>
        <v>0.65703426123272235</v>
      </c>
      <c r="AD1341" s="138">
        <f t="shared" si="223"/>
        <v>7.8103681649432932E-4</v>
      </c>
      <c r="AE1341" s="139" t="str">
        <f t="shared" si="220"/>
        <v/>
      </c>
      <c r="AF1341" s="139" t="str">
        <f t="shared" si="221"/>
        <v/>
      </c>
      <c r="AG1341" s="139"/>
    </row>
    <row r="1342" spans="1:33" ht="20.100000000000001" customHeight="1" x14ac:dyDescent="0.25">
      <c r="A1342" s="15"/>
      <c r="N1342" s="142">
        <v>784</v>
      </c>
      <c r="O1342" s="134">
        <f t="shared" si="224"/>
        <v>-0.86399999999999988</v>
      </c>
      <c r="P1342" s="189">
        <f t="shared" si="225"/>
        <v>0.27466955192773695</v>
      </c>
      <c r="Q1342" s="189">
        <f t="shared" si="226"/>
        <v>0.19379394527657925</v>
      </c>
      <c r="R1342" s="134" t="str">
        <f t="shared" si="227"/>
        <v/>
      </c>
      <c r="S1342" s="134">
        <f t="shared" si="228"/>
        <v>0.27466955192773695</v>
      </c>
      <c r="T1342" s="134" t="str">
        <f t="shared" si="229"/>
        <v/>
      </c>
      <c r="U1342" s="190"/>
      <c r="V1342" s="191"/>
      <c r="W1342" s="188"/>
      <c r="X1342" s="188"/>
      <c r="Y1342" s="174" t="str">
        <f t="shared" si="230"/>
        <v/>
      </c>
      <c r="Z1342" s="174" t="str">
        <f t="shared" si="231"/>
        <v/>
      </c>
      <c r="AA1342" s="137"/>
      <c r="AB1342" s="185">
        <f t="shared" si="222"/>
        <v>5.0304000000000784</v>
      </c>
      <c r="AC1342" s="139">
        <f t="shared" si="219"/>
        <v>0.65625322441622802</v>
      </c>
      <c r="AD1342" s="138">
        <f t="shared" si="223"/>
        <v>7.8102171329619274E-4</v>
      </c>
      <c r="AE1342" s="139" t="str">
        <f t="shared" si="220"/>
        <v/>
      </c>
      <c r="AF1342" s="139" t="str">
        <f t="shared" si="221"/>
        <v/>
      </c>
      <c r="AG1342" s="139"/>
    </row>
    <row r="1343" spans="1:33" ht="20.100000000000001" customHeight="1" x14ac:dyDescent="0.25">
      <c r="A1343" s="15"/>
      <c r="N1343" s="142">
        <v>785</v>
      </c>
      <c r="O1343" s="134">
        <f t="shared" si="224"/>
        <v>-0.85999999999999988</v>
      </c>
      <c r="P1343" s="189">
        <f t="shared" si="225"/>
        <v>0.27561824715345667</v>
      </c>
      <c r="Q1343" s="189">
        <f t="shared" si="226"/>
        <v>0.19489452125180837</v>
      </c>
      <c r="R1343" s="134" t="str">
        <f t="shared" si="227"/>
        <v/>
      </c>
      <c r="S1343" s="134">
        <f t="shared" si="228"/>
        <v>0.27561824715345667</v>
      </c>
      <c r="T1343" s="134" t="str">
        <f t="shared" si="229"/>
        <v/>
      </c>
      <c r="U1343" s="190"/>
      <c r="V1343" s="191"/>
      <c r="W1343" s="188"/>
      <c r="X1343" s="188"/>
      <c r="Y1343" s="174" t="str">
        <f t="shared" si="230"/>
        <v/>
      </c>
      <c r="Z1343" s="174" t="str">
        <f t="shared" si="231"/>
        <v/>
      </c>
      <c r="AA1343" s="137"/>
      <c r="AB1343" s="185">
        <f t="shared" si="222"/>
        <v>5.0368000000000785</v>
      </c>
      <c r="AC1343" s="139">
        <f t="shared" si="219"/>
        <v>0.65547220270293183</v>
      </c>
      <c r="AD1343" s="138">
        <f t="shared" si="223"/>
        <v>7.8100345395493154E-4</v>
      </c>
      <c r="AE1343" s="139" t="str">
        <f t="shared" si="220"/>
        <v/>
      </c>
      <c r="AF1343" s="139" t="str">
        <f t="shared" si="221"/>
        <v/>
      </c>
      <c r="AG1343" s="139"/>
    </row>
    <row r="1344" spans="1:33" ht="20.100000000000001" customHeight="1" x14ac:dyDescent="0.25">
      <c r="A1344" s="15"/>
      <c r="N1344" s="142">
        <v>786</v>
      </c>
      <c r="O1344" s="134">
        <f t="shared" si="224"/>
        <v>-0.85599999999999987</v>
      </c>
      <c r="P1344" s="189">
        <f t="shared" si="225"/>
        <v>0.27656579403807502</v>
      </c>
      <c r="Q1344" s="189">
        <f t="shared" si="226"/>
        <v>0.1959988897226882</v>
      </c>
      <c r="R1344" s="134" t="str">
        <f t="shared" si="227"/>
        <v/>
      </c>
      <c r="S1344" s="134">
        <f t="shared" si="228"/>
        <v>0.27656579403807502</v>
      </c>
      <c r="T1344" s="134" t="str">
        <f t="shared" si="229"/>
        <v/>
      </c>
      <c r="U1344" s="190"/>
      <c r="V1344" s="191"/>
      <c r="W1344" s="188"/>
      <c r="X1344" s="188"/>
      <c r="Y1344" s="174" t="str">
        <f t="shared" si="230"/>
        <v/>
      </c>
      <c r="Z1344" s="174" t="str">
        <f t="shared" si="231"/>
        <v/>
      </c>
      <c r="AA1344" s="137"/>
      <c r="AB1344" s="185">
        <f t="shared" si="222"/>
        <v>5.0432000000000787</v>
      </c>
      <c r="AC1344" s="139">
        <f t="shared" si="219"/>
        <v>0.6546911992489769</v>
      </c>
      <c r="AD1344" s="138">
        <f t="shared" si="223"/>
        <v>7.8098204670429272E-4</v>
      </c>
      <c r="AE1344" s="139" t="str">
        <f t="shared" si="220"/>
        <v/>
      </c>
      <c r="AF1344" s="139" t="str">
        <f t="shared" si="221"/>
        <v/>
      </c>
      <c r="AG1344" s="139"/>
    </row>
    <row r="1345" spans="1:33" ht="20.100000000000001" customHeight="1" x14ac:dyDescent="0.25">
      <c r="A1345" s="15"/>
      <c r="N1345" s="142">
        <v>787</v>
      </c>
      <c r="O1345" s="134">
        <f t="shared" si="224"/>
        <v>-0.85199999999999987</v>
      </c>
      <c r="P1345" s="189">
        <f t="shared" si="225"/>
        <v>0.27751215826033615</v>
      </c>
      <c r="Q1345" s="189">
        <f t="shared" si="226"/>
        <v>0.1971070460272325</v>
      </c>
      <c r="R1345" s="134" t="str">
        <f t="shared" si="227"/>
        <v/>
      </c>
      <c r="S1345" s="134">
        <f t="shared" si="228"/>
        <v>0.27751215826033615</v>
      </c>
      <c r="T1345" s="134" t="str">
        <f t="shared" si="229"/>
        <v/>
      </c>
      <c r="U1345" s="190"/>
      <c r="V1345" s="191"/>
      <c r="W1345" s="188"/>
      <c r="X1345" s="188"/>
      <c r="Y1345" s="174" t="str">
        <f t="shared" si="230"/>
        <v/>
      </c>
      <c r="Z1345" s="174" t="str">
        <f t="shared" si="231"/>
        <v/>
      </c>
      <c r="AA1345" s="137"/>
      <c r="AB1345" s="185">
        <f t="shared" si="222"/>
        <v>5.0496000000000789</v>
      </c>
      <c r="AC1345" s="139">
        <f t="shared" si="219"/>
        <v>0.6539102172022726</v>
      </c>
      <c r="AD1345" s="138">
        <f t="shared" si="223"/>
        <v>7.8095749978235318E-4</v>
      </c>
      <c r="AE1345" s="139" t="str">
        <f t="shared" si="220"/>
        <v/>
      </c>
      <c r="AF1345" s="139" t="str">
        <f t="shared" si="221"/>
        <v/>
      </c>
      <c r="AG1345" s="139"/>
    </row>
    <row r="1346" spans="1:33" ht="20.100000000000001" customHeight="1" x14ac:dyDescent="0.25">
      <c r="A1346" s="15"/>
      <c r="N1346" s="142">
        <v>788</v>
      </c>
      <c r="O1346" s="134">
        <f t="shared" si="224"/>
        <v>-0.84799999999999986</v>
      </c>
      <c r="P1346" s="189">
        <f t="shared" si="225"/>
        <v>0.27845730543813191</v>
      </c>
      <c r="Q1346" s="189">
        <f t="shared" si="226"/>
        <v>0.19821898536604757</v>
      </c>
      <c r="R1346" s="134" t="str">
        <f t="shared" si="227"/>
        <v/>
      </c>
      <c r="S1346" s="134">
        <f t="shared" si="228"/>
        <v>0.27845730543813191</v>
      </c>
      <c r="T1346" s="134" t="str">
        <f t="shared" si="229"/>
        <v/>
      </c>
      <c r="U1346" s="190"/>
      <c r="V1346" s="191"/>
      <c r="W1346" s="188"/>
      <c r="X1346" s="188"/>
      <c r="Y1346" s="174" t="str">
        <f t="shared" si="230"/>
        <v/>
      </c>
      <c r="Z1346" s="174" t="str">
        <f t="shared" si="231"/>
        <v/>
      </c>
      <c r="AA1346" s="137"/>
      <c r="AB1346" s="185">
        <f t="shared" si="222"/>
        <v>5.0560000000000791</v>
      </c>
      <c r="AC1346" s="139">
        <f t="shared" si="219"/>
        <v>0.65312925970249025</v>
      </c>
      <c r="AD1346" s="138">
        <f t="shared" si="223"/>
        <v>7.8092982143596057E-4</v>
      </c>
      <c r="AE1346" s="139" t="str">
        <f t="shared" si="220"/>
        <v/>
      </c>
      <c r="AF1346" s="139" t="str">
        <f t="shared" si="221"/>
        <v/>
      </c>
      <c r="AG1346" s="139"/>
    </row>
    <row r="1347" spans="1:33" ht="20.100000000000001" customHeight="1" x14ac:dyDescent="0.25">
      <c r="A1347" s="15"/>
      <c r="N1347" s="142">
        <v>789</v>
      </c>
      <c r="O1347" s="134">
        <f t="shared" si="224"/>
        <v>-0.84399999999999986</v>
      </c>
      <c r="P1347" s="189">
        <f t="shared" si="225"/>
        <v>0.27940120113049788</v>
      </c>
      <c r="Q1347" s="189">
        <f t="shared" si="226"/>
        <v>0.19933470280209292</v>
      </c>
      <c r="R1347" s="134" t="str">
        <f t="shared" si="227"/>
        <v/>
      </c>
      <c r="S1347" s="134">
        <f t="shared" si="228"/>
        <v>0.27940120113049788</v>
      </c>
      <c r="T1347" s="134" t="str">
        <f t="shared" si="229"/>
        <v/>
      </c>
      <c r="U1347" s="190"/>
      <c r="V1347" s="191"/>
      <c r="W1347" s="188"/>
      <c r="X1347" s="188"/>
      <c r="Y1347" s="174" t="str">
        <f t="shared" si="230"/>
        <v/>
      </c>
      <c r="Z1347" s="174" t="str">
        <f t="shared" si="231"/>
        <v/>
      </c>
      <c r="AA1347" s="137"/>
      <c r="AB1347" s="185">
        <f t="shared" si="222"/>
        <v>5.0624000000000793</v>
      </c>
      <c r="AC1347" s="139">
        <f t="shared" si="219"/>
        <v>0.65234832988105429</v>
      </c>
      <c r="AD1347" s="138">
        <f t="shared" si="223"/>
        <v>7.8089901991662547E-4</v>
      </c>
      <c r="AE1347" s="139" t="str">
        <f t="shared" si="220"/>
        <v/>
      </c>
      <c r="AF1347" s="139" t="str">
        <f t="shared" si="221"/>
        <v/>
      </c>
      <c r="AG1347" s="139"/>
    </row>
    <row r="1348" spans="1:33" ht="20.100000000000001" customHeight="1" x14ac:dyDescent="0.25">
      <c r="A1348" s="15"/>
      <c r="N1348" s="142">
        <v>790</v>
      </c>
      <c r="O1348" s="134">
        <f t="shared" si="224"/>
        <v>-0.83999999999999986</v>
      </c>
      <c r="P1348" s="189">
        <f t="shared" si="225"/>
        <v>0.28034381083962062</v>
      </c>
      <c r="Q1348" s="189">
        <f t="shared" si="226"/>
        <v>0.20045419326044972</v>
      </c>
      <c r="R1348" s="134" t="str">
        <f t="shared" si="227"/>
        <v/>
      </c>
      <c r="S1348" s="134">
        <f t="shared" si="228"/>
        <v>0.28034381083962062</v>
      </c>
      <c r="T1348" s="134" t="str">
        <f t="shared" si="229"/>
        <v/>
      </c>
      <c r="U1348" s="190"/>
      <c r="V1348" s="191"/>
      <c r="W1348" s="188"/>
      <c r="X1348" s="188"/>
      <c r="Y1348" s="174" t="str">
        <f t="shared" si="230"/>
        <v/>
      </c>
      <c r="Z1348" s="174" t="str">
        <f t="shared" si="231"/>
        <v/>
      </c>
      <c r="AA1348" s="137"/>
      <c r="AB1348" s="185">
        <f t="shared" si="222"/>
        <v>5.0688000000000795</v>
      </c>
      <c r="AC1348" s="139">
        <f t="shared" si="219"/>
        <v>0.65156743086113766</v>
      </c>
      <c r="AD1348" s="138">
        <f t="shared" si="223"/>
        <v>7.8086510348329696E-4</v>
      </c>
      <c r="AE1348" s="139" t="str">
        <f t="shared" si="220"/>
        <v/>
      </c>
      <c r="AF1348" s="139" t="str">
        <f t="shared" si="221"/>
        <v/>
      </c>
      <c r="AG1348" s="139"/>
    </row>
    <row r="1349" spans="1:33" ht="20.100000000000001" customHeight="1" x14ac:dyDescent="0.25">
      <c r="A1349" s="15"/>
      <c r="N1349" s="142">
        <v>791</v>
      </c>
      <c r="O1349" s="134">
        <f t="shared" si="224"/>
        <v>-0.83599999999999985</v>
      </c>
      <c r="P1349" s="189">
        <f t="shared" si="225"/>
        <v>0.28128510001285667</v>
      </c>
      <c r="Q1349" s="189">
        <f t="shared" si="226"/>
        <v>0.20157745152809775</v>
      </c>
      <c r="R1349" s="134" t="str">
        <f t="shared" si="227"/>
        <v/>
      </c>
      <c r="S1349" s="134">
        <f t="shared" si="228"/>
        <v>0.28128510001285667</v>
      </c>
      <c r="T1349" s="134" t="str">
        <f t="shared" si="229"/>
        <v/>
      </c>
      <c r="U1349" s="190"/>
      <c r="V1349" s="191"/>
      <c r="W1349" s="188"/>
      <c r="X1349" s="188"/>
      <c r="Y1349" s="174" t="str">
        <f t="shared" si="230"/>
        <v/>
      </c>
      <c r="Z1349" s="174" t="str">
        <f t="shared" si="231"/>
        <v/>
      </c>
      <c r="AA1349" s="137"/>
      <c r="AB1349" s="185">
        <f t="shared" si="222"/>
        <v>5.0752000000000796</v>
      </c>
      <c r="AC1349" s="139">
        <f t="shared" si="219"/>
        <v>0.65078656575765437</v>
      </c>
      <c r="AD1349" s="138">
        <f t="shared" si="223"/>
        <v>7.8082808040014218E-4</v>
      </c>
      <c r="AE1349" s="139" t="str">
        <f t="shared" si="220"/>
        <v/>
      </c>
      <c r="AF1349" s="139" t="str">
        <f t="shared" si="221"/>
        <v/>
      </c>
      <c r="AG1349" s="139"/>
    </row>
    <row r="1350" spans="1:33" ht="20.100000000000001" customHeight="1" x14ac:dyDescent="0.25">
      <c r="A1350" s="15"/>
      <c r="N1350" s="142">
        <v>792</v>
      </c>
      <c r="O1350" s="134">
        <f t="shared" si="224"/>
        <v>-0.83199999999999985</v>
      </c>
      <c r="P1350" s="189">
        <f t="shared" si="225"/>
        <v>0.28222503404476257</v>
      </c>
      <c r="Q1350" s="189">
        <f t="shared" si="226"/>
        <v>0.20270447225369967</v>
      </c>
      <c r="R1350" s="134" t="str">
        <f t="shared" si="227"/>
        <v/>
      </c>
      <c r="S1350" s="134">
        <f t="shared" si="228"/>
        <v>0.28222503404476257</v>
      </c>
      <c r="T1350" s="134" t="str">
        <f t="shared" si="229"/>
        <v/>
      </c>
      <c r="U1350" s="190"/>
      <c r="V1350" s="191"/>
      <c r="W1350" s="188"/>
      <c r="X1350" s="188"/>
      <c r="Y1350" s="174" t="str">
        <f t="shared" si="230"/>
        <v/>
      </c>
      <c r="Z1350" s="174" t="str">
        <f t="shared" si="231"/>
        <v/>
      </c>
      <c r="AA1350" s="137"/>
      <c r="AB1350" s="185">
        <f t="shared" si="222"/>
        <v>5.0816000000000798</v>
      </c>
      <c r="AC1350" s="139">
        <f t="shared" si="219"/>
        <v>0.65000573767725423</v>
      </c>
      <c r="AD1350" s="138">
        <f t="shared" si="223"/>
        <v>7.8078795893843367E-4</v>
      </c>
      <c r="AE1350" s="139" t="str">
        <f t="shared" si="220"/>
        <v/>
      </c>
      <c r="AF1350" s="139" t="str">
        <f t="shared" si="221"/>
        <v/>
      </c>
      <c r="AG1350" s="139"/>
    </row>
    <row r="1351" spans="1:33" ht="20.100000000000001" customHeight="1" x14ac:dyDescent="0.25">
      <c r="A1351" s="15"/>
      <c r="N1351" s="142">
        <v>793</v>
      </c>
      <c r="O1351" s="134">
        <f t="shared" si="224"/>
        <v>-0.82799999999999985</v>
      </c>
      <c r="P1351" s="189">
        <f t="shared" si="225"/>
        <v>0.28316357827913619</v>
      </c>
      <c r="Q1351" s="189">
        <f t="shared" si="226"/>
        <v>0.20383524994739455</v>
      </c>
      <c r="R1351" s="134" t="str">
        <f t="shared" si="227"/>
        <v/>
      </c>
      <c r="S1351" s="134">
        <f t="shared" si="228"/>
        <v>0.28316357827913619</v>
      </c>
      <c r="T1351" s="134" t="str">
        <f t="shared" si="229"/>
        <v/>
      </c>
      <c r="U1351" s="190"/>
      <c r="V1351" s="191"/>
      <c r="W1351" s="188"/>
      <c r="X1351" s="188"/>
      <c r="Y1351" s="174" t="str">
        <f t="shared" si="230"/>
        <v/>
      </c>
      <c r="Z1351" s="174" t="str">
        <f t="shared" si="231"/>
        <v/>
      </c>
      <c r="AA1351" s="137"/>
      <c r="AB1351" s="185">
        <f t="shared" si="222"/>
        <v>5.08800000000008</v>
      </c>
      <c r="AC1351" s="139">
        <f t="shared" si="219"/>
        <v>0.64922494971831579</v>
      </c>
      <c r="AD1351" s="138">
        <f t="shared" si="223"/>
        <v>7.8074474737466204E-4</v>
      </c>
      <c r="AE1351" s="139" t="str">
        <f t="shared" si="220"/>
        <v/>
      </c>
      <c r="AF1351" s="139" t="str">
        <f t="shared" si="221"/>
        <v/>
      </c>
      <c r="AG1351" s="139"/>
    </row>
    <row r="1352" spans="1:33" ht="20.100000000000001" customHeight="1" x14ac:dyDescent="0.25">
      <c r="A1352" s="15"/>
      <c r="N1352" s="142">
        <v>794</v>
      </c>
      <c r="O1352" s="134">
        <f t="shared" si="224"/>
        <v>-0.82399999999999984</v>
      </c>
      <c r="P1352" s="189">
        <f t="shared" si="225"/>
        <v>0.28410069801106874</v>
      </c>
      <c r="Q1352" s="189">
        <f t="shared" si="226"/>
        <v>0.20496977898059826</v>
      </c>
      <c r="R1352" s="134" t="str">
        <f t="shared" si="227"/>
        <v/>
      </c>
      <c r="S1352" s="134">
        <f t="shared" si="228"/>
        <v>0.28410069801106874</v>
      </c>
      <c r="T1352" s="134" t="str">
        <f t="shared" si="229"/>
        <v/>
      </c>
      <c r="U1352" s="190"/>
      <c r="V1352" s="191"/>
      <c r="W1352" s="188"/>
      <c r="X1352" s="188"/>
      <c r="Y1352" s="174" t="str">
        <f t="shared" si="230"/>
        <v/>
      </c>
      <c r="Z1352" s="174" t="str">
        <f t="shared" si="231"/>
        <v/>
      </c>
      <c r="AA1352" s="137"/>
      <c r="AB1352" s="185">
        <f t="shared" si="222"/>
        <v>5.0944000000000802</v>
      </c>
      <c r="AC1352" s="139">
        <f t="shared" si="219"/>
        <v>0.64844420497094113</v>
      </c>
      <c r="AD1352" s="138">
        <f t="shared" si="223"/>
        <v>7.8069845398975879E-4</v>
      </c>
      <c r="AE1352" s="139" t="str">
        <f t="shared" si="220"/>
        <v/>
      </c>
      <c r="AF1352" s="139" t="str">
        <f t="shared" si="221"/>
        <v/>
      </c>
      <c r="AG1352" s="139"/>
    </row>
    <row r="1353" spans="1:33" ht="20.100000000000001" customHeight="1" x14ac:dyDescent="0.25">
      <c r="A1353" s="15"/>
      <c r="N1353" s="142">
        <v>795</v>
      </c>
      <c r="O1353" s="134">
        <f t="shared" si="224"/>
        <v>-0.81999999999999984</v>
      </c>
      <c r="P1353" s="189">
        <f t="shared" si="225"/>
        <v>0.28503635848900727</v>
      </c>
      <c r="Q1353" s="189">
        <f t="shared" si="226"/>
        <v>0.20610805358581313</v>
      </c>
      <c r="R1353" s="134" t="str">
        <f t="shared" si="227"/>
        <v/>
      </c>
      <c r="S1353" s="134">
        <f t="shared" si="228"/>
        <v>0.28503635848900727</v>
      </c>
      <c r="T1353" s="134" t="str">
        <f t="shared" si="229"/>
        <v/>
      </c>
      <c r="U1353" s="190"/>
      <c r="V1353" s="191"/>
      <c r="W1353" s="188"/>
      <c r="X1353" s="188"/>
      <c r="Y1353" s="174" t="str">
        <f t="shared" si="230"/>
        <v/>
      </c>
      <c r="Z1353" s="174" t="str">
        <f t="shared" si="231"/>
        <v/>
      </c>
      <c r="AA1353" s="137"/>
      <c r="AB1353" s="185">
        <f t="shared" si="222"/>
        <v>5.1008000000000804</v>
      </c>
      <c r="AC1353" s="139">
        <f t="shared" si="219"/>
        <v>0.64766350651695137</v>
      </c>
      <c r="AD1353" s="138">
        <f t="shared" si="223"/>
        <v>7.8064908707287106E-4</v>
      </c>
      <c r="AE1353" s="139" t="str">
        <f t="shared" si="220"/>
        <v/>
      </c>
      <c r="AF1353" s="139" t="str">
        <f t="shared" si="221"/>
        <v/>
      </c>
      <c r="AG1353" s="139"/>
    </row>
    <row r="1354" spans="1:33" ht="20.100000000000001" customHeight="1" x14ac:dyDescent="0.25">
      <c r="A1354" s="15"/>
      <c r="N1354" s="142">
        <v>796</v>
      </c>
      <c r="O1354" s="134">
        <f t="shared" si="224"/>
        <v>-0.81599999999999984</v>
      </c>
      <c r="P1354" s="189">
        <f t="shared" si="225"/>
        <v>0.28597052491682845</v>
      </c>
      <c r="Q1354" s="189">
        <f t="shared" si="226"/>
        <v>0.2072500678564454</v>
      </c>
      <c r="R1354" s="134" t="str">
        <f t="shared" si="227"/>
        <v/>
      </c>
      <c r="S1354" s="134">
        <f t="shared" si="228"/>
        <v>0.28597052491682845</v>
      </c>
      <c r="T1354" s="134" t="str">
        <f t="shared" si="229"/>
        <v/>
      </c>
      <c r="U1354" s="190"/>
      <c r="V1354" s="191"/>
      <c r="W1354" s="188"/>
      <c r="X1354" s="188"/>
      <c r="Y1354" s="174" t="str">
        <f t="shared" si="230"/>
        <v/>
      </c>
      <c r="Z1354" s="174" t="str">
        <f t="shared" si="231"/>
        <v/>
      </c>
      <c r="AA1354" s="137"/>
      <c r="AB1354" s="185">
        <f t="shared" si="222"/>
        <v>5.1072000000000806</v>
      </c>
      <c r="AC1354" s="139">
        <f t="shared" si="219"/>
        <v>0.6468828574298785</v>
      </c>
      <c r="AD1354" s="138">
        <f t="shared" si="223"/>
        <v>7.8059665491558849E-4</v>
      </c>
      <c r="AE1354" s="139" t="str">
        <f t="shared" si="220"/>
        <v/>
      </c>
      <c r="AF1354" s="139" t="str">
        <f t="shared" si="221"/>
        <v/>
      </c>
      <c r="AG1354" s="139"/>
    </row>
    <row r="1355" spans="1:33" ht="20.100000000000001" customHeight="1" x14ac:dyDescent="0.25">
      <c r="A1355" s="15"/>
      <c r="N1355" s="142">
        <v>797</v>
      </c>
      <c r="O1355" s="134">
        <f t="shared" si="224"/>
        <v>-0.81199999999999983</v>
      </c>
      <c r="P1355" s="189">
        <f t="shared" si="225"/>
        <v>0.28690316245592223</v>
      </c>
      <c r="Q1355" s="189">
        <f t="shared" si="226"/>
        <v>0.20839581574663121</v>
      </c>
      <c r="R1355" s="134" t="str">
        <f t="shared" si="227"/>
        <v/>
      </c>
      <c r="S1355" s="134">
        <f t="shared" si="228"/>
        <v>0.28690316245592223</v>
      </c>
      <c r="T1355" s="134" t="str">
        <f t="shared" si="229"/>
        <v/>
      </c>
      <c r="U1355" s="190"/>
      <c r="V1355" s="191"/>
      <c r="W1355" s="188"/>
      <c r="X1355" s="188"/>
      <c r="Y1355" s="174" t="str">
        <f t="shared" si="230"/>
        <v/>
      </c>
      <c r="Z1355" s="174" t="str">
        <f t="shared" si="231"/>
        <v/>
      </c>
      <c r="AA1355" s="137"/>
      <c r="AB1355" s="185">
        <f t="shared" si="222"/>
        <v>5.1136000000000807</v>
      </c>
      <c r="AC1355" s="139">
        <f t="shared" si="219"/>
        <v>0.64610226077496291</v>
      </c>
      <c r="AD1355" s="138">
        <f t="shared" si="223"/>
        <v>7.8054116581660615E-4</v>
      </c>
      <c r="AE1355" s="139" t="str">
        <f t="shared" si="220"/>
        <v/>
      </c>
      <c r="AF1355" s="139" t="str">
        <f t="shared" si="221"/>
        <v/>
      </c>
      <c r="AG1355" s="139"/>
    </row>
    <row r="1356" spans="1:33" ht="20.100000000000001" customHeight="1" x14ac:dyDescent="0.25">
      <c r="A1356" s="15"/>
      <c r="N1356" s="142">
        <v>798</v>
      </c>
      <c r="O1356" s="134">
        <f t="shared" si="224"/>
        <v>-0.80799999999999983</v>
      </c>
      <c r="P1356" s="189">
        <f t="shared" si="225"/>
        <v>0.28783423622728582</v>
      </c>
      <c r="Q1356" s="189">
        <f t="shared" si="226"/>
        <v>0.20954529107107084</v>
      </c>
      <c r="R1356" s="134" t="str">
        <f t="shared" si="227"/>
        <v/>
      </c>
      <c r="S1356" s="134">
        <f t="shared" si="228"/>
        <v>0.28783423622728582</v>
      </c>
      <c r="T1356" s="134" t="str">
        <f t="shared" si="229"/>
        <v/>
      </c>
      <c r="U1356" s="190"/>
      <c r="V1356" s="191"/>
      <c r="W1356" s="188"/>
      <c r="X1356" s="188"/>
      <c r="Y1356" s="174" t="str">
        <f t="shared" si="230"/>
        <v/>
      </c>
      <c r="Z1356" s="174" t="str">
        <f t="shared" si="231"/>
        <v/>
      </c>
      <c r="AA1356" s="137"/>
      <c r="AB1356" s="185">
        <f t="shared" si="222"/>
        <v>5.1200000000000809</v>
      </c>
      <c r="AC1356" s="139">
        <f t="shared" si="219"/>
        <v>0.6453217196091463</v>
      </c>
      <c r="AD1356" s="138">
        <f t="shared" si="223"/>
        <v>7.8048262807828284E-4</v>
      </c>
      <c r="AE1356" s="139" t="str">
        <f t="shared" si="220"/>
        <v/>
      </c>
      <c r="AF1356" s="139" t="str">
        <f t="shared" si="221"/>
        <v/>
      </c>
      <c r="AG1356" s="139"/>
    </row>
    <row r="1357" spans="1:33" ht="20.100000000000001" customHeight="1" x14ac:dyDescent="0.25">
      <c r="A1357" s="15"/>
      <c r="N1357" s="142">
        <v>799</v>
      </c>
      <c r="O1357" s="134">
        <f t="shared" si="224"/>
        <v>-0.80399999999999983</v>
      </c>
      <c r="P1357" s="189">
        <f t="shared" si="225"/>
        <v>0.28876371131362794</v>
      </c>
      <c r="Q1357" s="189">
        <f t="shared" si="226"/>
        <v>0.21069848750487113</v>
      </c>
      <c r="R1357" s="134" t="str">
        <f t="shared" si="227"/>
        <v/>
      </c>
      <c r="S1357" s="134">
        <f t="shared" si="228"/>
        <v>0.28876371131362794</v>
      </c>
      <c r="T1357" s="134" t="str">
        <f t="shared" si="229"/>
        <v/>
      </c>
      <c r="U1357" s="190"/>
      <c r="V1357" s="191"/>
      <c r="W1357" s="188"/>
      <c r="X1357" s="188"/>
      <c r="Y1357" s="174" t="str">
        <f t="shared" si="230"/>
        <v/>
      </c>
      <c r="Z1357" s="174" t="str">
        <f t="shared" si="231"/>
        <v/>
      </c>
      <c r="AA1357" s="137"/>
      <c r="AB1357" s="185">
        <f t="shared" si="222"/>
        <v>5.1264000000000811</v>
      </c>
      <c r="AC1357" s="139">
        <f t="shared" si="219"/>
        <v>0.64454123698106802</v>
      </c>
      <c r="AD1357" s="138">
        <f t="shared" si="223"/>
        <v>7.8042105000941664E-4</v>
      </c>
      <c r="AE1357" s="139" t="str">
        <f t="shared" si="220"/>
        <v/>
      </c>
      <c r="AF1357" s="139" t="str">
        <f t="shared" si="221"/>
        <v/>
      </c>
      <c r="AG1357" s="139"/>
    </row>
    <row r="1358" spans="1:33" ht="20.100000000000001" customHeight="1" x14ac:dyDescent="0.25">
      <c r="A1358" s="15"/>
      <c r="N1358" s="142">
        <v>800</v>
      </c>
      <c r="O1358" s="134">
        <f t="shared" si="224"/>
        <v>-0.79999999999999982</v>
      </c>
      <c r="P1358" s="189">
        <f t="shared" si="225"/>
        <v>0.28969155276148278</v>
      </c>
      <c r="Q1358" s="189">
        <f t="shared" si="226"/>
        <v>0.21185539858339672</v>
      </c>
      <c r="R1358" s="134" t="str">
        <f t="shared" si="227"/>
        <v/>
      </c>
      <c r="S1358" s="134">
        <f t="shared" si="228"/>
        <v>0.28969155276148278</v>
      </c>
      <c r="T1358" s="134" t="str">
        <f t="shared" si="229"/>
        <v/>
      </c>
      <c r="U1358" s="190"/>
      <c r="V1358" s="191"/>
      <c r="W1358" s="188"/>
      <c r="X1358" s="188"/>
      <c r="Y1358" s="174" t="str">
        <f t="shared" si="230"/>
        <v/>
      </c>
      <c r="Z1358" s="174" t="str">
        <f t="shared" si="231"/>
        <v/>
      </c>
      <c r="AA1358" s="137"/>
      <c r="AB1358" s="185">
        <f t="shared" si="222"/>
        <v>5.1328000000000813</v>
      </c>
      <c r="AC1358" s="139">
        <f t="shared" si="219"/>
        <v>0.64376081593105861</v>
      </c>
      <c r="AD1358" s="138">
        <f t="shared" si="223"/>
        <v>7.8035643992191428E-4</v>
      </c>
      <c r="AE1358" s="139" t="str">
        <f t="shared" si="220"/>
        <v/>
      </c>
      <c r="AF1358" s="139" t="str">
        <f t="shared" si="221"/>
        <v/>
      </c>
      <c r="AG1358" s="139"/>
    </row>
    <row r="1359" spans="1:33" ht="20.100000000000001" customHeight="1" x14ac:dyDescent="0.25">
      <c r="A1359" s="15"/>
      <c r="N1359" s="142">
        <v>801</v>
      </c>
      <c r="O1359" s="134">
        <f t="shared" si="224"/>
        <v>-0.79599999999999982</v>
      </c>
      <c r="P1359" s="189">
        <f t="shared" si="225"/>
        <v>0.29061772558333382</v>
      </c>
      <c r="Q1359" s="189">
        <f t="shared" si="226"/>
        <v>0.21301601770212972</v>
      </c>
      <c r="R1359" s="134" t="str">
        <f t="shared" si="227"/>
        <v/>
      </c>
      <c r="S1359" s="134">
        <f t="shared" si="228"/>
        <v>0.29061772558333382</v>
      </c>
      <c r="T1359" s="134" t="str">
        <f t="shared" si="229"/>
        <v/>
      </c>
      <c r="U1359" s="190"/>
      <c r="V1359" s="191"/>
      <c r="W1359" s="188"/>
      <c r="X1359" s="188"/>
      <c r="Y1359" s="174" t="str">
        <f t="shared" si="230"/>
        <v/>
      </c>
      <c r="Z1359" s="174" t="str">
        <f t="shared" si="231"/>
        <v/>
      </c>
      <c r="AA1359" s="137"/>
      <c r="AB1359" s="185">
        <f t="shared" si="222"/>
        <v>5.1392000000000815</v>
      </c>
      <c r="AC1359" s="139">
        <f t="shared" si="219"/>
        <v>0.64298045949113669</v>
      </c>
      <c r="AD1359" s="138">
        <f t="shared" si="223"/>
        <v>7.8028880613223439E-4</v>
      </c>
      <c r="AE1359" s="139" t="str">
        <f t="shared" si="220"/>
        <v/>
      </c>
      <c r="AF1359" s="139" t="str">
        <f t="shared" si="221"/>
        <v/>
      </c>
      <c r="AG1359" s="139"/>
    </row>
    <row r="1360" spans="1:33" ht="20.100000000000001" customHeight="1" x14ac:dyDescent="0.25">
      <c r="A1360" s="15"/>
      <c r="N1360" s="142">
        <v>802</v>
      </c>
      <c r="O1360" s="134">
        <f t="shared" si="224"/>
        <v>-0.79199999999999982</v>
      </c>
      <c r="P1360" s="189">
        <f t="shared" si="225"/>
        <v>0.29154219475974724</v>
      </c>
      <c r="Q1360" s="189">
        <f t="shared" si="226"/>
        <v>0.2141803381165375</v>
      </c>
      <c r="R1360" s="134" t="str">
        <f t="shared" si="227"/>
        <v/>
      </c>
      <c r="S1360" s="134">
        <f t="shared" si="228"/>
        <v>0.29154219475974724</v>
      </c>
      <c r="T1360" s="134" t="str">
        <f t="shared" si="229"/>
        <v/>
      </c>
      <c r="U1360" s="190"/>
      <c r="V1360" s="191"/>
      <c r="W1360" s="188"/>
      <c r="X1360" s="188"/>
      <c r="Y1360" s="174" t="str">
        <f t="shared" si="230"/>
        <v/>
      </c>
      <c r="Z1360" s="174" t="str">
        <f t="shared" si="231"/>
        <v/>
      </c>
      <c r="AA1360" s="137"/>
      <c r="AB1360" s="185">
        <f t="shared" si="222"/>
        <v>5.1456000000000817</v>
      </c>
      <c r="AC1360" s="139">
        <f t="shared" si="219"/>
        <v>0.64220017068500446</v>
      </c>
      <c r="AD1360" s="138">
        <f t="shared" si="223"/>
        <v>7.8021815696338592E-4</v>
      </c>
      <c r="AE1360" s="139" t="str">
        <f t="shared" si="220"/>
        <v/>
      </c>
      <c r="AF1360" s="139" t="str">
        <f t="shared" si="221"/>
        <v/>
      </c>
      <c r="AG1360" s="139"/>
    </row>
    <row r="1361" spans="1:33" ht="20.100000000000001" customHeight="1" x14ac:dyDescent="0.25">
      <c r="A1361" s="15"/>
      <c r="N1361" s="142">
        <v>803</v>
      </c>
      <c r="O1361" s="134">
        <f t="shared" si="224"/>
        <v>-0.78799999999999981</v>
      </c>
      <c r="P1361" s="189">
        <f t="shared" si="225"/>
        <v>0.29246492524151457</v>
      </c>
      <c r="Q1361" s="189">
        <f t="shared" si="226"/>
        <v>0.21534835294194937</v>
      </c>
      <c r="R1361" s="134" t="str">
        <f t="shared" si="227"/>
        <v/>
      </c>
      <c r="S1361" s="134">
        <f t="shared" si="228"/>
        <v>0.29246492524151457</v>
      </c>
      <c r="T1361" s="134" t="str">
        <f t="shared" si="229"/>
        <v/>
      </c>
      <c r="U1361" s="190"/>
      <c r="V1361" s="191"/>
      <c r="W1361" s="188"/>
      <c r="X1361" s="188"/>
      <c r="Y1361" s="174" t="str">
        <f t="shared" si="230"/>
        <v/>
      </c>
      <c r="Z1361" s="174" t="str">
        <f t="shared" si="231"/>
        <v/>
      </c>
      <c r="AA1361" s="137"/>
      <c r="AB1361" s="185">
        <f t="shared" si="222"/>
        <v>5.1520000000000818</v>
      </c>
      <c r="AC1361" s="139">
        <f t="shared" si="219"/>
        <v>0.64141995252804107</v>
      </c>
      <c r="AD1361" s="138">
        <f t="shared" si="223"/>
        <v>7.8014450073871089E-4</v>
      </c>
      <c r="AE1361" s="139" t="str">
        <f t="shared" si="220"/>
        <v/>
      </c>
      <c r="AF1361" s="139" t="str">
        <f t="shared" si="221"/>
        <v/>
      </c>
      <c r="AG1361" s="139"/>
    </row>
    <row r="1362" spans="1:33" ht="20.100000000000001" customHeight="1" x14ac:dyDescent="0.25">
      <c r="A1362" s="15"/>
      <c r="N1362" s="142">
        <v>804</v>
      </c>
      <c r="O1362" s="134">
        <f t="shared" si="224"/>
        <v>-0.78399999999999981</v>
      </c>
      <c r="P1362" s="189">
        <f t="shared" si="225"/>
        <v>0.29338588195180482</v>
      </c>
      <c r="Q1362" s="189">
        <f t="shared" si="226"/>
        <v>0.21652005515344208</v>
      </c>
      <c r="R1362" s="134" t="str">
        <f t="shared" si="227"/>
        <v/>
      </c>
      <c r="S1362" s="134">
        <f t="shared" si="228"/>
        <v>0.29338588195180482</v>
      </c>
      <c r="T1362" s="134" t="str">
        <f t="shared" si="229"/>
        <v/>
      </c>
      <c r="U1362" s="190"/>
      <c r="V1362" s="191"/>
      <c r="W1362" s="188"/>
      <c r="X1362" s="188"/>
      <c r="Y1362" s="174" t="str">
        <f t="shared" si="230"/>
        <v/>
      </c>
      <c r="Z1362" s="174" t="str">
        <f t="shared" si="231"/>
        <v/>
      </c>
      <c r="AA1362" s="137"/>
      <c r="AB1362" s="185">
        <f t="shared" si="222"/>
        <v>5.158400000000082</v>
      </c>
      <c r="AC1362" s="139">
        <f t="shared" si="219"/>
        <v>0.64063980802730236</v>
      </c>
      <c r="AD1362" s="138">
        <f t="shared" si="223"/>
        <v>7.8006784579076616E-4</v>
      </c>
      <c r="AE1362" s="139" t="str">
        <f t="shared" si="220"/>
        <v/>
      </c>
      <c r="AF1362" s="139" t="str">
        <f t="shared" si="221"/>
        <v/>
      </c>
      <c r="AG1362" s="139"/>
    </row>
    <row r="1363" spans="1:33" ht="20.100000000000001" customHeight="1" x14ac:dyDescent="0.25">
      <c r="A1363" s="15"/>
      <c r="N1363" s="142">
        <v>805</v>
      </c>
      <c r="O1363" s="134">
        <f t="shared" si="224"/>
        <v>-0.7799999999999998</v>
      </c>
      <c r="P1363" s="189">
        <f t="shared" si="225"/>
        <v>0.29430502978832518</v>
      </c>
      <c r="Q1363" s="189">
        <f t="shared" si="226"/>
        <v>0.21769543758573318</v>
      </c>
      <c r="R1363" s="134" t="str">
        <f t="shared" si="227"/>
        <v/>
      </c>
      <c r="S1363" s="134">
        <f t="shared" si="228"/>
        <v>0.29430502978832518</v>
      </c>
      <c r="T1363" s="134" t="str">
        <f t="shared" si="229"/>
        <v/>
      </c>
      <c r="U1363" s="190"/>
      <c r="V1363" s="191"/>
      <c r="W1363" s="188"/>
      <c r="X1363" s="188"/>
      <c r="Y1363" s="174" t="str">
        <f t="shared" si="230"/>
        <v/>
      </c>
      <c r="Z1363" s="174" t="str">
        <f t="shared" si="231"/>
        <v/>
      </c>
      <c r="AA1363" s="137"/>
      <c r="AB1363" s="185">
        <f t="shared" si="222"/>
        <v>5.1648000000000822</v>
      </c>
      <c r="AC1363" s="139">
        <f t="shared" si="219"/>
        <v>0.63985974018151159</v>
      </c>
      <c r="AD1363" s="138">
        <f t="shared" si="223"/>
        <v>7.7998820045044326E-4</v>
      </c>
      <c r="AE1363" s="139" t="str">
        <f t="shared" si="220"/>
        <v/>
      </c>
      <c r="AF1363" s="139" t="str">
        <f t="shared" si="221"/>
        <v/>
      </c>
      <c r="AG1363" s="139"/>
    </row>
    <row r="1364" spans="1:33" ht="20.100000000000001" customHeight="1" x14ac:dyDescent="0.25">
      <c r="A1364" s="15"/>
      <c r="N1364" s="142">
        <v>806</v>
      </c>
      <c r="O1364" s="134">
        <f t="shared" si="224"/>
        <v>-0.7759999999999998</v>
      </c>
      <c r="P1364" s="189">
        <f t="shared" si="225"/>
        <v>0.29522233362549144</v>
      </c>
      <c r="Q1364" s="189">
        <f t="shared" si="226"/>
        <v>0.21887449293308381</v>
      </c>
      <c r="R1364" s="134" t="str">
        <f t="shared" si="227"/>
        <v/>
      </c>
      <c r="S1364" s="134">
        <f t="shared" si="228"/>
        <v>0.29522233362549144</v>
      </c>
      <c r="T1364" s="134" t="str">
        <f t="shared" si="229"/>
        <v/>
      </c>
      <c r="U1364" s="190"/>
      <c r="V1364" s="191"/>
      <c r="W1364" s="188"/>
      <c r="X1364" s="188"/>
      <c r="Y1364" s="174" t="str">
        <f t="shared" si="230"/>
        <v/>
      </c>
      <c r="Z1364" s="174" t="str">
        <f t="shared" si="231"/>
        <v/>
      </c>
      <c r="AA1364" s="137"/>
      <c r="AB1364" s="185">
        <f t="shared" si="222"/>
        <v>5.1712000000000824</v>
      </c>
      <c r="AC1364" s="139">
        <f t="shared" si="219"/>
        <v>0.63907975198106115</v>
      </c>
      <c r="AD1364" s="138">
        <f t="shared" si="223"/>
        <v>7.7990557305618324E-4</v>
      </c>
      <c r="AE1364" s="139" t="str">
        <f t="shared" si="220"/>
        <v/>
      </c>
      <c r="AF1364" s="139" t="str">
        <f t="shared" si="221"/>
        <v/>
      </c>
      <c r="AG1364" s="139"/>
    </row>
    <row r="1365" spans="1:33" ht="20.100000000000001" customHeight="1" x14ac:dyDescent="0.25">
      <c r="A1365" s="15"/>
      <c r="N1365" s="142">
        <v>807</v>
      </c>
      <c r="O1365" s="134">
        <f t="shared" si="224"/>
        <v>-0.7719999999999998</v>
      </c>
      <c r="P1365" s="189">
        <f t="shared" si="225"/>
        <v>0.29613775831660594</v>
      </c>
      <c r="Q1365" s="189">
        <f t="shared" si="226"/>
        <v>0.22005721374920986</v>
      </c>
      <c r="R1365" s="134" t="str">
        <f t="shared" si="227"/>
        <v/>
      </c>
      <c r="S1365" s="134">
        <f t="shared" si="228"/>
        <v>0.29613775831660594</v>
      </c>
      <c r="T1365" s="134" t="str">
        <f t="shared" si="229"/>
        <v/>
      </c>
      <c r="U1365" s="190"/>
      <c r="V1365" s="191"/>
      <c r="W1365" s="188"/>
      <c r="X1365" s="188"/>
      <c r="Y1365" s="174" t="str">
        <f t="shared" si="230"/>
        <v/>
      </c>
      <c r="Z1365" s="174" t="str">
        <f t="shared" si="231"/>
        <v/>
      </c>
      <c r="AA1365" s="137"/>
      <c r="AB1365" s="185">
        <f t="shared" si="222"/>
        <v>5.1776000000000826</v>
      </c>
      <c r="AC1365" s="139">
        <f t="shared" si="219"/>
        <v>0.63829984640800497</v>
      </c>
      <c r="AD1365" s="138">
        <f t="shared" si="223"/>
        <v>7.7981997194931374E-4</v>
      </c>
      <c r="AE1365" s="139" t="str">
        <f t="shared" si="220"/>
        <v/>
      </c>
      <c r="AF1365" s="139" t="str">
        <f t="shared" si="221"/>
        <v/>
      </c>
      <c r="AG1365" s="139"/>
    </row>
    <row r="1366" spans="1:33" ht="20.100000000000001" customHeight="1" x14ac:dyDescent="0.25">
      <c r="A1366" s="15"/>
      <c r="N1366" s="142">
        <v>808</v>
      </c>
      <c r="O1366" s="134">
        <f t="shared" si="224"/>
        <v>-0.76799999999999979</v>
      </c>
      <c r="P1366" s="189">
        <f t="shared" si="225"/>
        <v>0.2970512686960452</v>
      </c>
      <c r="Q1366" s="189">
        <f t="shared" si="226"/>
        <v>0.22124359244720193</v>
      </c>
      <c r="R1366" s="134" t="str">
        <f t="shared" si="227"/>
        <v/>
      </c>
      <c r="S1366" s="134">
        <f t="shared" si="228"/>
        <v>0.2970512686960452</v>
      </c>
      <c r="T1366" s="134" t="str">
        <f t="shared" si="229"/>
        <v/>
      </c>
      <c r="U1366" s="190"/>
      <c r="V1366" s="191"/>
      <c r="W1366" s="188"/>
      <c r="X1366" s="188"/>
      <c r="Y1366" s="174" t="str">
        <f t="shared" si="230"/>
        <v/>
      </c>
      <c r="Z1366" s="174" t="str">
        <f t="shared" si="231"/>
        <v/>
      </c>
      <c r="AA1366" s="137"/>
      <c r="AB1366" s="185">
        <f t="shared" si="222"/>
        <v>5.1840000000000828</v>
      </c>
      <c r="AC1366" s="139">
        <f t="shared" si="219"/>
        <v>0.63752002643605565</v>
      </c>
      <c r="AD1366" s="138">
        <f t="shared" si="223"/>
        <v>7.7973140547371589E-4</v>
      </c>
      <c r="AE1366" s="139" t="str">
        <f t="shared" si="220"/>
        <v/>
      </c>
      <c r="AF1366" s="139" t="str">
        <f t="shared" si="221"/>
        <v/>
      </c>
      <c r="AG1366" s="139"/>
    </row>
    <row r="1367" spans="1:33" ht="20.100000000000001" customHeight="1" x14ac:dyDescent="0.25">
      <c r="A1367" s="15"/>
      <c r="N1367" s="142">
        <v>809</v>
      </c>
      <c r="O1367" s="134">
        <f t="shared" si="224"/>
        <v>-0.76399999999999979</v>
      </c>
      <c r="P1367" s="189">
        <f t="shared" si="225"/>
        <v>0.29796282958145465</v>
      </c>
      <c r="Q1367" s="189">
        <f t="shared" si="226"/>
        <v>0.22243362129945354</v>
      </c>
      <c r="R1367" s="134" t="str">
        <f t="shared" si="227"/>
        <v/>
      </c>
      <c r="S1367" s="134">
        <f t="shared" si="228"/>
        <v>0.29796282958145465</v>
      </c>
      <c r="T1367" s="134" t="str">
        <f t="shared" si="229"/>
        <v/>
      </c>
      <c r="U1367" s="190"/>
      <c r="V1367" s="191"/>
      <c r="W1367" s="188"/>
      <c r="X1367" s="188"/>
      <c r="Y1367" s="174" t="str">
        <f t="shared" si="230"/>
        <v/>
      </c>
      <c r="Z1367" s="174" t="str">
        <f t="shared" si="231"/>
        <v/>
      </c>
      <c r="AA1367" s="137"/>
      <c r="AB1367" s="185">
        <f t="shared" si="222"/>
        <v>5.1904000000000829</v>
      </c>
      <c r="AC1367" s="139">
        <f t="shared" si="219"/>
        <v>0.63674029503058194</v>
      </c>
      <c r="AD1367" s="138">
        <f t="shared" si="223"/>
        <v>7.7963988197704559E-4</v>
      </c>
      <c r="AE1367" s="139" t="str">
        <f t="shared" si="220"/>
        <v/>
      </c>
      <c r="AF1367" s="139" t="str">
        <f t="shared" si="221"/>
        <v/>
      </c>
      <c r="AG1367" s="139"/>
    </row>
    <row r="1368" spans="1:33" ht="20.100000000000001" customHeight="1" x14ac:dyDescent="0.25">
      <c r="A1368" s="15"/>
      <c r="N1368" s="142">
        <v>810</v>
      </c>
      <c r="O1368" s="134">
        <f t="shared" si="224"/>
        <v>-0.75999999999999979</v>
      </c>
      <c r="P1368" s="189">
        <f t="shared" si="225"/>
        <v>0.29887240577595287</v>
      </c>
      <c r="Q1368" s="189">
        <f t="shared" si="226"/>
        <v>0.22362729243759949</v>
      </c>
      <c r="R1368" s="134" t="str">
        <f t="shared" si="227"/>
        <v/>
      </c>
      <c r="S1368" s="134">
        <f t="shared" si="228"/>
        <v>0.29887240577595287</v>
      </c>
      <c r="T1368" s="134" t="str">
        <f t="shared" si="229"/>
        <v/>
      </c>
      <c r="U1368" s="190"/>
      <c r="V1368" s="191"/>
      <c r="W1368" s="188"/>
      <c r="X1368" s="188"/>
      <c r="Y1368" s="174" t="str">
        <f t="shared" si="230"/>
        <v/>
      </c>
      <c r="Z1368" s="174" t="str">
        <f t="shared" si="231"/>
        <v/>
      </c>
      <c r="AA1368" s="137"/>
      <c r="AB1368" s="185">
        <f t="shared" si="222"/>
        <v>5.1968000000000831</v>
      </c>
      <c r="AC1368" s="139">
        <f t="shared" si="219"/>
        <v>0.63596065514860489</v>
      </c>
      <c r="AD1368" s="138">
        <f t="shared" si="223"/>
        <v>7.7954540981017839E-4</v>
      </c>
      <c r="AE1368" s="139" t="str">
        <f t="shared" si="220"/>
        <v/>
      </c>
      <c r="AF1368" s="139" t="str">
        <f t="shared" si="221"/>
        <v/>
      </c>
      <c r="AG1368" s="139"/>
    </row>
    <row r="1369" spans="1:33" ht="20.100000000000001" customHeight="1" x14ac:dyDescent="0.25">
      <c r="A1369" s="15"/>
      <c r="N1369" s="142">
        <v>811</v>
      </c>
      <c r="O1369" s="134">
        <f t="shared" si="224"/>
        <v>-0.75599999999999978</v>
      </c>
      <c r="P1369" s="189">
        <f t="shared" si="225"/>
        <v>0.29977996207034235</v>
      </c>
      <c r="Q1369" s="189">
        <f t="shared" si="226"/>
        <v>0.22482459785246145</v>
      </c>
      <c r="R1369" s="134" t="str">
        <f t="shared" si="227"/>
        <v/>
      </c>
      <c r="S1369" s="134">
        <f t="shared" si="228"/>
        <v>0.29977996207034235</v>
      </c>
      <c r="T1369" s="134" t="str">
        <f t="shared" si="229"/>
        <v/>
      </c>
      <c r="U1369" s="190"/>
      <c r="V1369" s="191"/>
      <c r="W1369" s="188"/>
      <c r="X1369" s="188"/>
      <c r="Y1369" s="174" t="str">
        <f t="shared" si="230"/>
        <v/>
      </c>
      <c r="Z1369" s="174" t="str">
        <f t="shared" si="231"/>
        <v/>
      </c>
      <c r="AA1369" s="137"/>
      <c r="AB1369" s="185">
        <f t="shared" si="222"/>
        <v>5.2032000000000833</v>
      </c>
      <c r="AC1369" s="139">
        <f t="shared" si="219"/>
        <v>0.63518110973879471</v>
      </c>
      <c r="AD1369" s="138">
        <f t="shared" si="223"/>
        <v>7.7944799732754255E-4</v>
      </c>
      <c r="AE1369" s="139" t="str">
        <f t="shared" si="220"/>
        <v/>
      </c>
      <c r="AF1369" s="139" t="str">
        <f t="shared" si="221"/>
        <v/>
      </c>
      <c r="AG1369" s="139"/>
    </row>
    <row r="1370" spans="1:33" ht="20.100000000000001" customHeight="1" x14ac:dyDescent="0.25">
      <c r="A1370" s="15"/>
      <c r="N1370" s="142">
        <v>812</v>
      </c>
      <c r="O1370" s="134">
        <f t="shared" si="224"/>
        <v>-0.75199999999999978</v>
      </c>
      <c r="P1370" s="189">
        <f t="shared" si="225"/>
        <v>0.3006854632453293</v>
      </c>
      <c r="Q1370" s="189">
        <f t="shared" si="226"/>
        <v>0.22602552939400333</v>
      </c>
      <c r="R1370" s="134" t="str">
        <f t="shared" si="227"/>
        <v/>
      </c>
      <c r="S1370" s="134">
        <f t="shared" si="228"/>
        <v>0.3006854632453293</v>
      </c>
      <c r="T1370" s="134" t="str">
        <f t="shared" si="229"/>
        <v/>
      </c>
      <c r="U1370" s="190"/>
      <c r="V1370" s="191"/>
      <c r="W1370" s="188"/>
      <c r="X1370" s="188"/>
      <c r="Y1370" s="174" t="str">
        <f t="shared" si="230"/>
        <v/>
      </c>
      <c r="Z1370" s="174" t="str">
        <f t="shared" si="231"/>
        <v/>
      </c>
      <c r="AA1370" s="137"/>
      <c r="AB1370" s="185">
        <f t="shared" si="222"/>
        <v>5.2096000000000835</v>
      </c>
      <c r="AC1370" s="139">
        <f t="shared" si="219"/>
        <v>0.63440166174146717</v>
      </c>
      <c r="AD1370" s="138">
        <f t="shared" si="223"/>
        <v>7.7934765288500962E-4</v>
      </c>
      <c r="AE1370" s="139" t="str">
        <f t="shared" si="220"/>
        <v/>
      </c>
      <c r="AF1370" s="139" t="str">
        <f t="shared" si="221"/>
        <v/>
      </c>
      <c r="AG1370" s="139"/>
    </row>
    <row r="1371" spans="1:33" ht="20.100000000000001" customHeight="1" x14ac:dyDescent="0.25">
      <c r="A1371" s="15"/>
      <c r="N1371" s="142">
        <v>813</v>
      </c>
      <c r="O1371" s="134">
        <f t="shared" si="224"/>
        <v>-0.74799999999999978</v>
      </c>
      <c r="P1371" s="189">
        <f t="shared" si="225"/>
        <v>0.30158887407374985</v>
      </c>
      <c r="Q1371" s="189">
        <f t="shared" si="226"/>
        <v>0.22723007877129556</v>
      </c>
      <c r="R1371" s="134" t="str">
        <f t="shared" si="227"/>
        <v/>
      </c>
      <c r="S1371" s="134">
        <f t="shared" si="228"/>
        <v>0.30158887407374985</v>
      </c>
      <c r="T1371" s="134" t="str">
        <f t="shared" si="229"/>
        <v/>
      </c>
      <c r="U1371" s="190"/>
      <c r="V1371" s="191"/>
      <c r="W1371" s="188"/>
      <c r="X1371" s="188"/>
      <c r="Y1371" s="174" t="str">
        <f t="shared" si="230"/>
        <v/>
      </c>
      <c r="Z1371" s="174" t="str">
        <f t="shared" si="231"/>
        <v/>
      </c>
      <c r="AA1371" s="137"/>
      <c r="AB1371" s="185">
        <f t="shared" si="222"/>
        <v>5.2160000000000837</v>
      </c>
      <c r="AC1371" s="139">
        <f t="shared" si="219"/>
        <v>0.63362231408858216</v>
      </c>
      <c r="AD1371" s="138">
        <f t="shared" si="223"/>
        <v>7.7924438484200387E-4</v>
      </c>
      <c r="AE1371" s="139" t="str">
        <f t="shared" si="220"/>
        <v/>
      </c>
      <c r="AF1371" s="139" t="str">
        <f t="shared" si="221"/>
        <v/>
      </c>
      <c r="AG1371" s="139"/>
    </row>
    <row r="1372" spans="1:33" ht="20.100000000000001" customHeight="1" x14ac:dyDescent="0.25">
      <c r="A1372" s="15"/>
      <c r="N1372" s="142">
        <v>814</v>
      </c>
      <c r="O1372" s="134">
        <f t="shared" si="224"/>
        <v>-0.74399999999999977</v>
      </c>
      <c r="P1372" s="189">
        <f t="shared" si="225"/>
        <v>0.30249015932280471</v>
      </c>
      <c r="Q1372" s="189">
        <f t="shared" si="226"/>
        <v>0.22843823755248766</v>
      </c>
      <c r="R1372" s="134" t="str">
        <f t="shared" si="227"/>
        <v/>
      </c>
      <c r="S1372" s="134">
        <f t="shared" si="228"/>
        <v>0.30249015932280471</v>
      </c>
      <c r="T1372" s="134" t="str">
        <f t="shared" si="229"/>
        <v/>
      </c>
      <c r="U1372" s="190"/>
      <c r="V1372" s="191"/>
      <c r="W1372" s="188"/>
      <c r="X1372" s="188"/>
      <c r="Y1372" s="174" t="str">
        <f t="shared" si="230"/>
        <v/>
      </c>
      <c r="Z1372" s="174" t="str">
        <f t="shared" si="231"/>
        <v/>
      </c>
      <c r="AA1372" s="137"/>
      <c r="AB1372" s="185">
        <f t="shared" si="222"/>
        <v>5.2224000000000839</v>
      </c>
      <c r="AC1372" s="139">
        <f t="shared" si="219"/>
        <v>0.63284306970374016</v>
      </c>
      <c r="AD1372" s="138">
        <f t="shared" si="223"/>
        <v>7.7913820156205738E-4</v>
      </c>
      <c r="AE1372" s="139" t="str">
        <f t="shared" si="220"/>
        <v/>
      </c>
      <c r="AF1372" s="139" t="str">
        <f t="shared" si="221"/>
        <v/>
      </c>
      <c r="AG1372" s="139"/>
    </row>
    <row r="1373" spans="1:33" ht="20.100000000000001" customHeight="1" x14ac:dyDescent="0.25">
      <c r="A1373" s="15"/>
      <c r="N1373" s="142">
        <v>815</v>
      </c>
      <c r="O1373" s="134">
        <f t="shared" si="224"/>
        <v>-0.73999999999999977</v>
      </c>
      <c r="P1373" s="189">
        <f t="shared" si="225"/>
        <v>0.3033892837563002</v>
      </c>
      <c r="Q1373" s="189">
        <f t="shared" si="226"/>
        <v>0.22964999716479059</v>
      </c>
      <c r="R1373" s="134" t="str">
        <f t="shared" si="227"/>
        <v/>
      </c>
      <c r="S1373" s="134">
        <f t="shared" si="228"/>
        <v>0.3033892837563002</v>
      </c>
      <c r="T1373" s="134" t="str">
        <f t="shared" si="229"/>
        <v/>
      </c>
      <c r="U1373" s="190"/>
      <c r="V1373" s="191"/>
      <c r="W1373" s="188"/>
      <c r="X1373" s="188"/>
      <c r="Y1373" s="174" t="str">
        <f t="shared" si="230"/>
        <v/>
      </c>
      <c r="Z1373" s="174" t="str">
        <f t="shared" si="231"/>
        <v/>
      </c>
      <c r="AA1373" s="137"/>
      <c r="AB1373" s="185">
        <f t="shared" si="222"/>
        <v>5.228800000000084</v>
      </c>
      <c r="AC1373" s="139">
        <f t="shared" si="219"/>
        <v>0.6320639315021781</v>
      </c>
      <c r="AD1373" s="138">
        <f t="shared" si="223"/>
        <v>7.7902911140759201E-4</v>
      </c>
      <c r="AE1373" s="139" t="str">
        <f t="shared" si="220"/>
        <v/>
      </c>
      <c r="AF1373" s="139" t="str">
        <f t="shared" si="221"/>
        <v/>
      </c>
      <c r="AG1373" s="139"/>
    </row>
    <row r="1374" spans="1:33" ht="20.100000000000001" customHeight="1" x14ac:dyDescent="0.25">
      <c r="A1374" s="15"/>
      <c r="N1374" s="142">
        <v>816</v>
      </c>
      <c r="O1374" s="134">
        <f t="shared" si="224"/>
        <v>-0.73599999999999977</v>
      </c>
      <c r="P1374" s="189">
        <f t="shared" si="225"/>
        <v>0.30428621213689644</v>
      </c>
      <c r="Q1374" s="189">
        <f t="shared" si="226"/>
        <v>0.23086534889446758</v>
      </c>
      <c r="R1374" s="134" t="str">
        <f t="shared" si="227"/>
        <v/>
      </c>
      <c r="S1374" s="134">
        <f t="shared" si="228"/>
        <v>0.30428621213689644</v>
      </c>
      <c r="T1374" s="134" t="str">
        <f t="shared" si="229"/>
        <v/>
      </c>
      <c r="U1374" s="190"/>
      <c r="V1374" s="191"/>
      <c r="W1374" s="188"/>
      <c r="X1374" s="188"/>
      <c r="Y1374" s="174" t="str">
        <f t="shared" si="230"/>
        <v/>
      </c>
      <c r="Z1374" s="174" t="str">
        <f t="shared" si="231"/>
        <v/>
      </c>
      <c r="AA1374" s="137"/>
      <c r="AB1374" s="185">
        <f t="shared" si="222"/>
        <v>5.2352000000000842</v>
      </c>
      <c r="AC1374" s="139">
        <f t="shared" si="219"/>
        <v>0.63128490239077051</v>
      </c>
      <c r="AD1374" s="138">
        <f t="shared" si="223"/>
        <v>7.7891712274646974E-4</v>
      </c>
      <c r="AE1374" s="139" t="str">
        <f t="shared" si="220"/>
        <v/>
      </c>
      <c r="AF1374" s="139" t="str">
        <f t="shared" si="221"/>
        <v/>
      </c>
      <c r="AG1374" s="139"/>
    </row>
    <row r="1375" spans="1:33" ht="20.100000000000001" customHeight="1" x14ac:dyDescent="0.25">
      <c r="A1375" s="15"/>
      <c r="N1375" s="142">
        <v>817</v>
      </c>
      <c r="O1375" s="134">
        <f t="shared" si="224"/>
        <v>-0.73199999999999976</v>
      </c>
      <c r="P1375" s="189">
        <f t="shared" si="225"/>
        <v>0.30518090922836283</v>
      </c>
      <c r="Q1375" s="189">
        <f t="shared" si="226"/>
        <v>0.23208428388683353</v>
      </c>
      <c r="R1375" s="134" t="str">
        <f t="shared" si="227"/>
        <v/>
      </c>
      <c r="S1375" s="134">
        <f t="shared" si="228"/>
        <v>0.30518090922836283</v>
      </c>
      <c r="T1375" s="134" t="str">
        <f t="shared" si="229"/>
        <v/>
      </c>
      <c r="U1375" s="190"/>
      <c r="V1375" s="191"/>
      <c r="W1375" s="188"/>
      <c r="X1375" s="188"/>
      <c r="Y1375" s="174" t="str">
        <f t="shared" si="230"/>
        <v/>
      </c>
      <c r="Z1375" s="174" t="str">
        <f t="shared" si="231"/>
        <v/>
      </c>
      <c r="AA1375" s="137"/>
      <c r="AB1375" s="185">
        <f t="shared" si="222"/>
        <v>5.2416000000000844</v>
      </c>
      <c r="AC1375" s="139">
        <f t="shared" si="219"/>
        <v>0.63050598526802404</v>
      </c>
      <c r="AD1375" s="138">
        <f t="shared" si="223"/>
        <v>7.7880224394710762E-4</v>
      </c>
      <c r="AE1375" s="139" t="str">
        <f t="shared" si="220"/>
        <v/>
      </c>
      <c r="AF1375" s="139" t="str">
        <f t="shared" si="221"/>
        <v/>
      </c>
      <c r="AG1375" s="139"/>
    </row>
    <row r="1376" spans="1:33" ht="20.100000000000001" customHeight="1" x14ac:dyDescent="0.25">
      <c r="A1376" s="15"/>
      <c r="N1376" s="142">
        <v>818</v>
      </c>
      <c r="O1376" s="134">
        <f t="shared" si="224"/>
        <v>-0.72799999999999976</v>
      </c>
      <c r="P1376" s="189">
        <f t="shared" si="225"/>
        <v>0.30607333979783952</v>
      </c>
      <c r="Q1376" s="189">
        <f t="shared" si="226"/>
        <v>0.23330679314626487</v>
      </c>
      <c r="R1376" s="134" t="str">
        <f t="shared" si="227"/>
        <v/>
      </c>
      <c r="S1376" s="134">
        <f t="shared" si="228"/>
        <v>0.30607333979783952</v>
      </c>
      <c r="T1376" s="134" t="str">
        <f t="shared" si="229"/>
        <v/>
      </c>
      <c r="U1376" s="190"/>
      <c r="V1376" s="191"/>
      <c r="W1376" s="188"/>
      <c r="X1376" s="188"/>
      <c r="Y1376" s="174" t="str">
        <f t="shared" si="230"/>
        <v/>
      </c>
      <c r="Z1376" s="174" t="str">
        <f t="shared" si="231"/>
        <v/>
      </c>
      <c r="AA1376" s="137"/>
      <c r="AB1376" s="185">
        <f t="shared" si="222"/>
        <v>5.2480000000000846</v>
      </c>
      <c r="AC1376" s="139">
        <f t="shared" si="219"/>
        <v>0.62972718302407693</v>
      </c>
      <c r="AD1376" s="138">
        <f t="shared" si="223"/>
        <v>7.7868448338092033E-4</v>
      </c>
      <c r="AE1376" s="139" t="str">
        <f t="shared" si="220"/>
        <v/>
      </c>
      <c r="AF1376" s="139" t="str">
        <f t="shared" si="221"/>
        <v/>
      </c>
      <c r="AG1376" s="139"/>
    </row>
    <row r="1377" spans="1:33" ht="20.100000000000001" customHeight="1" x14ac:dyDescent="0.25">
      <c r="A1377" s="15"/>
      <c r="N1377" s="142">
        <v>819</v>
      </c>
      <c r="O1377" s="134">
        <f t="shared" si="224"/>
        <v>-0.72399999999999975</v>
      </c>
      <c r="P1377" s="189">
        <f t="shared" si="225"/>
        <v>0.30696346861810547</v>
      </c>
      <c r="Q1377" s="189">
        <f t="shared" si="226"/>
        <v>0.23453286753621694</v>
      </c>
      <c r="R1377" s="134" t="str">
        <f t="shared" si="227"/>
        <v/>
      </c>
      <c r="S1377" s="134">
        <f t="shared" si="228"/>
        <v>0.30696346861810547</v>
      </c>
      <c r="T1377" s="134" t="str">
        <f t="shared" si="229"/>
        <v/>
      </c>
      <c r="U1377" s="190"/>
      <c r="V1377" s="191"/>
      <c r="W1377" s="188"/>
      <c r="X1377" s="188"/>
      <c r="Y1377" s="174" t="str">
        <f t="shared" si="230"/>
        <v/>
      </c>
      <c r="Z1377" s="174" t="str">
        <f t="shared" si="231"/>
        <v/>
      </c>
      <c r="AA1377" s="137"/>
      <c r="AB1377" s="185">
        <f t="shared" si="222"/>
        <v>5.2544000000000848</v>
      </c>
      <c r="AC1377" s="139">
        <f t="shared" si="219"/>
        <v>0.62894849854069601</v>
      </c>
      <c r="AD1377" s="138">
        <f t="shared" si="223"/>
        <v>7.7856384942009971E-4</v>
      </c>
      <c r="AE1377" s="139" t="str">
        <f t="shared" si="220"/>
        <v/>
      </c>
      <c r="AF1377" s="139" t="str">
        <f t="shared" si="221"/>
        <v/>
      </c>
      <c r="AG1377" s="139"/>
    </row>
    <row r="1378" spans="1:33" ht="20.100000000000001" customHeight="1" x14ac:dyDescent="0.25">
      <c r="A1378" s="15"/>
      <c r="N1378" s="142">
        <v>820</v>
      </c>
      <c r="O1378" s="134">
        <f t="shared" si="224"/>
        <v>-0.71999999999999975</v>
      </c>
      <c r="P1378" s="189">
        <f t="shared" si="225"/>
        <v>0.30785126046985301</v>
      </c>
      <c r="Q1378" s="189">
        <f t="shared" si="226"/>
        <v>0.23576249777925121</v>
      </c>
      <c r="R1378" s="134" t="str">
        <f t="shared" si="227"/>
        <v/>
      </c>
      <c r="S1378" s="134">
        <f t="shared" si="228"/>
        <v>0.30785126046985301</v>
      </c>
      <c r="T1378" s="134" t="str">
        <f t="shared" si="229"/>
        <v/>
      </c>
      <c r="U1378" s="190"/>
      <c r="V1378" s="191"/>
      <c r="W1378" s="188"/>
      <c r="X1378" s="188"/>
      <c r="Y1378" s="174" t="str">
        <f t="shared" si="230"/>
        <v/>
      </c>
      <c r="Z1378" s="174" t="str">
        <f t="shared" si="231"/>
        <v/>
      </c>
      <c r="AA1378" s="137"/>
      <c r="AB1378" s="185">
        <f t="shared" si="222"/>
        <v>5.260800000000085</v>
      </c>
      <c r="AC1378" s="139">
        <f t="shared" si="219"/>
        <v>0.62816993469127591</v>
      </c>
      <c r="AD1378" s="138">
        <f t="shared" si="223"/>
        <v>7.7844035043894699E-4</v>
      </c>
      <c r="AE1378" s="139" t="str">
        <f t="shared" si="220"/>
        <v/>
      </c>
      <c r="AF1378" s="139" t="str">
        <f t="shared" si="221"/>
        <v/>
      </c>
      <c r="AG1378" s="139"/>
    </row>
    <row r="1379" spans="1:33" ht="20.100000000000001" customHeight="1" x14ac:dyDescent="0.25">
      <c r="A1379" s="15"/>
      <c r="N1379" s="142">
        <v>821</v>
      </c>
      <c r="O1379" s="134">
        <f t="shared" si="224"/>
        <v>-0.71599999999999975</v>
      </c>
      <c r="P1379" s="189">
        <f t="shared" si="225"/>
        <v>0.30873668014396771</v>
      </c>
      <c r="Q1379" s="189">
        <f t="shared" si="226"/>
        <v>0.2369956744570717</v>
      </c>
      <c r="R1379" s="134" t="str">
        <f t="shared" si="227"/>
        <v/>
      </c>
      <c r="S1379" s="134">
        <f t="shared" si="228"/>
        <v>0.30873668014396771</v>
      </c>
      <c r="T1379" s="134" t="str">
        <f t="shared" si="229"/>
        <v/>
      </c>
      <c r="U1379" s="190"/>
      <c r="V1379" s="191"/>
      <c r="W1379" s="188"/>
      <c r="X1379" s="188"/>
      <c r="Y1379" s="174" t="str">
        <f t="shared" si="230"/>
        <v/>
      </c>
      <c r="Z1379" s="174" t="str">
        <f t="shared" si="231"/>
        <v/>
      </c>
      <c r="AA1379" s="137"/>
      <c r="AB1379" s="185">
        <f t="shared" si="222"/>
        <v>5.2672000000000851</v>
      </c>
      <c r="AC1379" s="139">
        <f t="shared" si="219"/>
        <v>0.62739149434083696</v>
      </c>
      <c r="AD1379" s="138">
        <f t="shared" si="223"/>
        <v>7.78313994814539E-4</v>
      </c>
      <c r="AE1379" s="139" t="str">
        <f t="shared" si="220"/>
        <v/>
      </c>
      <c r="AF1379" s="139" t="str">
        <f t="shared" si="221"/>
        <v/>
      </c>
      <c r="AG1379" s="139"/>
    </row>
    <row r="1380" spans="1:33" ht="20.100000000000001" customHeight="1" x14ac:dyDescent="0.25">
      <c r="A1380" s="15"/>
      <c r="N1380" s="142">
        <v>822</v>
      </c>
      <c r="O1380" s="134">
        <f t="shared" si="224"/>
        <v>-0.71199999999999974</v>
      </c>
      <c r="P1380" s="189">
        <f t="shared" si="225"/>
        <v>0.30961969244381499</v>
      </c>
      <c r="Q1380" s="189">
        <f t="shared" si="226"/>
        <v>0.23823238801056992</v>
      </c>
      <c r="R1380" s="134" t="str">
        <f t="shared" si="227"/>
        <v/>
      </c>
      <c r="S1380" s="134">
        <f t="shared" si="228"/>
        <v>0.30961969244381499</v>
      </c>
      <c r="T1380" s="134" t="str">
        <f t="shared" si="229"/>
        <v/>
      </c>
      <c r="U1380" s="190"/>
      <c r="V1380" s="191"/>
      <c r="W1380" s="188"/>
      <c r="X1380" s="188"/>
      <c r="Y1380" s="174" t="str">
        <f t="shared" si="230"/>
        <v/>
      </c>
      <c r="Z1380" s="174" t="str">
        <f t="shared" si="231"/>
        <v/>
      </c>
      <c r="AA1380" s="137"/>
      <c r="AB1380" s="185">
        <f t="shared" si="222"/>
        <v>5.2736000000000853</v>
      </c>
      <c r="AC1380" s="139">
        <f t="shared" si="219"/>
        <v>0.62661318034602242</v>
      </c>
      <c r="AD1380" s="138">
        <f t="shared" si="223"/>
        <v>7.781847909227313E-4</v>
      </c>
      <c r="AE1380" s="139" t="str">
        <f t="shared" si="220"/>
        <v/>
      </c>
      <c r="AF1380" s="139" t="str">
        <f t="shared" si="221"/>
        <v/>
      </c>
      <c r="AG1380" s="139"/>
    </row>
    <row r="1381" spans="1:33" ht="20.100000000000001" customHeight="1" x14ac:dyDescent="0.25">
      <c r="A1381" s="15"/>
      <c r="N1381" s="142">
        <v>823</v>
      </c>
      <c r="O1381" s="134">
        <f t="shared" si="224"/>
        <v>-0.70799999999999974</v>
      </c>
      <c r="P1381" s="189">
        <f t="shared" si="225"/>
        <v>0.3105002621875313</v>
      </c>
      <c r="Q1381" s="189">
        <f t="shared" si="226"/>
        <v>0.23947262873987996</v>
      </c>
      <c r="R1381" s="134" t="str">
        <f t="shared" si="227"/>
        <v/>
      </c>
      <c r="S1381" s="134">
        <f t="shared" si="228"/>
        <v>0.3105002621875313</v>
      </c>
      <c r="T1381" s="134" t="str">
        <f t="shared" si="229"/>
        <v/>
      </c>
      <c r="U1381" s="190"/>
      <c r="V1381" s="191"/>
      <c r="W1381" s="188"/>
      <c r="X1381" s="188"/>
      <c r="Y1381" s="174" t="str">
        <f t="shared" si="230"/>
        <v/>
      </c>
      <c r="Z1381" s="174" t="str">
        <f t="shared" si="231"/>
        <v/>
      </c>
      <c r="AA1381" s="137"/>
      <c r="AB1381" s="185">
        <f t="shared" si="222"/>
        <v>5.2800000000000855</v>
      </c>
      <c r="AC1381" s="139">
        <f t="shared" si="219"/>
        <v>0.62583499555509969</v>
      </c>
      <c r="AD1381" s="138">
        <f t="shared" si="223"/>
        <v>7.780527471441534E-4</v>
      </c>
      <c r="AE1381" s="139" t="str">
        <f t="shared" si="220"/>
        <v/>
      </c>
      <c r="AF1381" s="139" t="str">
        <f t="shared" si="221"/>
        <v/>
      </c>
      <c r="AG1381" s="139"/>
    </row>
    <row r="1382" spans="1:33" ht="20.100000000000001" customHeight="1" x14ac:dyDescent="0.25">
      <c r="A1382" s="15"/>
      <c r="N1382" s="142">
        <v>824</v>
      </c>
      <c r="O1382" s="134">
        <f t="shared" si="224"/>
        <v>-0.70399999999999974</v>
      </c>
      <c r="P1382" s="189">
        <f t="shared" si="225"/>
        <v>0.31137835421032156</v>
      </c>
      <c r="Q1382" s="189">
        <f t="shared" si="226"/>
        <v>0.24071638680444141</v>
      </c>
      <c r="R1382" s="134" t="str">
        <f t="shared" si="227"/>
        <v/>
      </c>
      <c r="S1382" s="134">
        <f t="shared" si="228"/>
        <v>0.31137835421032156</v>
      </c>
      <c r="T1382" s="134" t="str">
        <f t="shared" si="229"/>
        <v/>
      </c>
      <c r="U1382" s="190"/>
      <c r="V1382" s="191"/>
      <c r="W1382" s="188"/>
      <c r="X1382" s="188"/>
      <c r="Y1382" s="174" t="str">
        <f t="shared" si="230"/>
        <v/>
      </c>
      <c r="Z1382" s="174" t="str">
        <f t="shared" si="231"/>
        <v/>
      </c>
      <c r="AA1382" s="137"/>
      <c r="AB1382" s="185">
        <f t="shared" si="222"/>
        <v>5.2864000000000857</v>
      </c>
      <c r="AC1382" s="139">
        <f t="shared" si="219"/>
        <v>0.62505694280795554</v>
      </c>
      <c r="AD1382" s="138">
        <f t="shared" si="223"/>
        <v>7.7791787185710337E-4</v>
      </c>
      <c r="AE1382" s="139" t="str">
        <f t="shared" si="220"/>
        <v/>
      </c>
      <c r="AF1382" s="139" t="str">
        <f t="shared" si="221"/>
        <v/>
      </c>
      <c r="AG1382" s="139"/>
    </row>
    <row r="1383" spans="1:33" ht="20.100000000000001" customHeight="1" x14ac:dyDescent="0.25">
      <c r="A1383" s="15"/>
      <c r="N1383" s="142">
        <v>825</v>
      </c>
      <c r="O1383" s="134">
        <f t="shared" si="224"/>
        <v>-0.69999999999999973</v>
      </c>
      <c r="P1383" s="189">
        <f t="shared" si="225"/>
        <v>0.31225393336676138</v>
      </c>
      <c r="Q1383" s="189">
        <f t="shared" si="226"/>
        <v>0.24196365222307309</v>
      </c>
      <c r="R1383" s="134" t="str">
        <f t="shared" si="227"/>
        <v/>
      </c>
      <c r="S1383" s="134">
        <f t="shared" si="228"/>
        <v>0.31225393336676138</v>
      </c>
      <c r="T1383" s="134" t="str">
        <f t="shared" si="229"/>
        <v/>
      </c>
      <c r="U1383" s="190"/>
      <c r="V1383" s="191"/>
      <c r="W1383" s="188"/>
      <c r="X1383" s="188"/>
      <c r="Y1383" s="174" t="str">
        <f t="shared" si="230"/>
        <v/>
      </c>
      <c r="Z1383" s="174" t="str">
        <f t="shared" si="231"/>
        <v/>
      </c>
      <c r="AA1383" s="137"/>
      <c r="AB1383" s="185">
        <f t="shared" si="222"/>
        <v>5.2928000000000859</v>
      </c>
      <c r="AC1383" s="139">
        <f t="shared" si="219"/>
        <v>0.62427902493609844</v>
      </c>
      <c r="AD1383" s="138">
        <f t="shared" si="223"/>
        <v>7.77780173443543E-4</v>
      </c>
      <c r="AE1383" s="139" t="str">
        <f t="shared" si="220"/>
        <v/>
      </c>
      <c r="AF1383" s="139" t="str">
        <f t="shared" si="221"/>
        <v/>
      </c>
      <c r="AG1383" s="139"/>
    </row>
    <row r="1384" spans="1:33" ht="20.100000000000001" customHeight="1" x14ac:dyDescent="0.25">
      <c r="A1384" s="15"/>
      <c r="N1384" s="142">
        <v>826</v>
      </c>
      <c r="O1384" s="134">
        <f t="shared" si="224"/>
        <v>-0.69599999999999973</v>
      </c>
      <c r="P1384" s="189">
        <f t="shared" si="225"/>
        <v>0.3131269645331039</v>
      </c>
      <c r="Q1384" s="189">
        <f t="shared" si="226"/>
        <v>0.24321441487405426</v>
      </c>
      <c r="R1384" s="134" t="str">
        <f t="shared" si="227"/>
        <v/>
      </c>
      <c r="S1384" s="134">
        <f t="shared" si="228"/>
        <v>0.3131269645331039</v>
      </c>
      <c r="T1384" s="134" t="str">
        <f t="shared" si="229"/>
        <v/>
      </c>
      <c r="U1384" s="190"/>
      <c r="V1384" s="191"/>
      <c r="W1384" s="188"/>
      <c r="X1384" s="188"/>
      <c r="Y1384" s="174" t="str">
        <f t="shared" si="230"/>
        <v/>
      </c>
      <c r="Z1384" s="174" t="str">
        <f t="shared" si="231"/>
        <v/>
      </c>
      <c r="AA1384" s="137"/>
      <c r="AB1384" s="185">
        <f t="shared" si="222"/>
        <v>5.2992000000000861</v>
      </c>
      <c r="AC1384" s="139">
        <f t="shared" si="219"/>
        <v>0.62350124476265489</v>
      </c>
      <c r="AD1384" s="138">
        <f t="shared" si="223"/>
        <v>7.7763966028510101E-4</v>
      </c>
      <c r="AE1384" s="139" t="str">
        <f t="shared" si="220"/>
        <v/>
      </c>
      <c r="AF1384" s="139" t="str">
        <f t="shared" si="221"/>
        <v/>
      </c>
      <c r="AG1384" s="139"/>
    </row>
    <row r="1385" spans="1:33" ht="20.100000000000001" customHeight="1" x14ac:dyDescent="0.25">
      <c r="A1385" s="15"/>
      <c r="N1385" s="142">
        <v>827</v>
      </c>
      <c r="O1385" s="134">
        <f t="shared" si="224"/>
        <v>-0.69199999999999973</v>
      </c>
      <c r="P1385" s="189">
        <f t="shared" si="225"/>
        <v>0.31399741260959252</v>
      </c>
      <c r="Q1385" s="189">
        <f t="shared" si="226"/>
        <v>0.24446866449521693</v>
      </c>
      <c r="R1385" s="134" t="str">
        <f t="shared" si="227"/>
        <v/>
      </c>
      <c r="S1385" s="134">
        <f t="shared" si="228"/>
        <v>0.31399741260959252</v>
      </c>
      <c r="T1385" s="134" t="str">
        <f t="shared" si="229"/>
        <v/>
      </c>
      <c r="U1385" s="190"/>
      <c r="V1385" s="191"/>
      <c r="W1385" s="188"/>
      <c r="X1385" s="188"/>
      <c r="Y1385" s="174" t="str">
        <f t="shared" si="230"/>
        <v/>
      </c>
      <c r="Z1385" s="174" t="str">
        <f t="shared" si="231"/>
        <v/>
      </c>
      <c r="AA1385" s="137"/>
      <c r="AB1385" s="185">
        <f t="shared" si="222"/>
        <v>5.3056000000000862</v>
      </c>
      <c r="AC1385" s="139">
        <f t="shared" si="219"/>
        <v>0.62272360510236979</v>
      </c>
      <c r="AD1385" s="138">
        <f t="shared" si="223"/>
        <v>7.7749634076440532E-4</v>
      </c>
      <c r="AE1385" s="139" t="str">
        <f t="shared" si="220"/>
        <v/>
      </c>
      <c r="AF1385" s="139" t="str">
        <f t="shared" si="221"/>
        <v/>
      </c>
      <c r="AG1385" s="139"/>
    </row>
    <row r="1386" spans="1:33" ht="20.100000000000001" customHeight="1" x14ac:dyDescent="0.25">
      <c r="A1386" s="15"/>
      <c r="N1386" s="142">
        <v>828</v>
      </c>
      <c r="O1386" s="134">
        <f t="shared" si="224"/>
        <v>-0.68799999999999972</v>
      </c>
      <c r="P1386" s="189">
        <f t="shared" si="225"/>
        <v>0.31486524252277687</v>
      </c>
      <c r="Q1386" s="189">
        <f t="shared" si="226"/>
        <v>0.24572639068404534</v>
      </c>
      <c r="R1386" s="134" t="str">
        <f t="shared" si="227"/>
        <v/>
      </c>
      <c r="S1386" s="134">
        <f t="shared" si="228"/>
        <v>0.31486524252277687</v>
      </c>
      <c r="T1386" s="134" t="str">
        <f t="shared" si="229"/>
        <v/>
      </c>
      <c r="U1386" s="190"/>
      <c r="V1386" s="191"/>
      <c r="W1386" s="188"/>
      <c r="X1386" s="188"/>
      <c r="Y1386" s="174" t="str">
        <f t="shared" si="230"/>
        <v/>
      </c>
      <c r="Z1386" s="174" t="str">
        <f t="shared" si="231"/>
        <v/>
      </c>
      <c r="AA1386" s="137"/>
      <c r="AB1386" s="185">
        <f t="shared" si="222"/>
        <v>5.3120000000000864</v>
      </c>
      <c r="AC1386" s="139">
        <f t="shared" si="219"/>
        <v>0.62194610876160539</v>
      </c>
      <c r="AD1386" s="138">
        <f t="shared" si="223"/>
        <v>7.7735022326463898E-4</v>
      </c>
      <c r="AE1386" s="139" t="str">
        <f t="shared" si="220"/>
        <v/>
      </c>
      <c r="AF1386" s="139" t="str">
        <f t="shared" si="221"/>
        <v/>
      </c>
      <c r="AG1386" s="139"/>
    </row>
    <row r="1387" spans="1:33" ht="20.100000000000001" customHeight="1" x14ac:dyDescent="0.25">
      <c r="A1387" s="15"/>
      <c r="N1387" s="142">
        <v>829</v>
      </c>
      <c r="O1387" s="134">
        <f t="shared" si="224"/>
        <v>-0.68399999999999972</v>
      </c>
      <c r="P1387" s="189">
        <f t="shared" si="225"/>
        <v>0.31573041922783385</v>
      </c>
      <c r="Q1387" s="189">
        <f t="shared" si="226"/>
        <v>0.24698758289778688</v>
      </c>
      <c r="R1387" s="134" t="str">
        <f t="shared" si="227"/>
        <v/>
      </c>
      <c r="S1387" s="134">
        <f t="shared" si="228"/>
        <v>0.31573041922783385</v>
      </c>
      <c r="T1387" s="134" t="str">
        <f t="shared" si="229"/>
        <v/>
      </c>
      <c r="U1387" s="190"/>
      <c r="V1387" s="191"/>
      <c r="W1387" s="188"/>
      <c r="X1387" s="188"/>
      <c r="Y1387" s="174" t="str">
        <f t="shared" si="230"/>
        <v/>
      </c>
      <c r="Z1387" s="174" t="str">
        <f t="shared" si="231"/>
        <v/>
      </c>
      <c r="AA1387" s="137"/>
      <c r="AB1387" s="185">
        <f t="shared" si="222"/>
        <v>5.3184000000000866</v>
      </c>
      <c r="AC1387" s="139">
        <f t="shared" si="219"/>
        <v>0.62116875853834075</v>
      </c>
      <c r="AD1387" s="138">
        <f t="shared" si="223"/>
        <v>7.7720131616976218E-4</v>
      </c>
      <c r="AE1387" s="139" t="str">
        <f t="shared" si="220"/>
        <v/>
      </c>
      <c r="AF1387" s="139" t="str">
        <f t="shared" si="221"/>
        <v/>
      </c>
      <c r="AG1387" s="139"/>
    </row>
    <row r="1388" spans="1:33" ht="20.100000000000001" customHeight="1" x14ac:dyDescent="0.25">
      <c r="A1388" s="15"/>
      <c r="N1388" s="142">
        <v>830</v>
      </c>
      <c r="O1388" s="134">
        <f t="shared" si="224"/>
        <v>-0.67999999999999972</v>
      </c>
      <c r="P1388" s="189">
        <f t="shared" si="225"/>
        <v>0.31659290771089288</v>
      </c>
      <c r="Q1388" s="189">
        <f t="shared" si="226"/>
        <v>0.24825223045357059</v>
      </c>
      <c r="R1388" s="134" t="str">
        <f t="shared" si="227"/>
        <v/>
      </c>
      <c r="S1388" s="134">
        <f t="shared" si="228"/>
        <v>0.31659290771089288</v>
      </c>
      <c r="T1388" s="134" t="str">
        <f t="shared" si="229"/>
        <v/>
      </c>
      <c r="U1388" s="190"/>
      <c r="V1388" s="191"/>
      <c r="W1388" s="188"/>
      <c r="X1388" s="188"/>
      <c r="Y1388" s="174" t="str">
        <f t="shared" si="230"/>
        <v/>
      </c>
      <c r="Z1388" s="174" t="str">
        <f t="shared" si="231"/>
        <v/>
      </c>
      <c r="AA1388" s="137"/>
      <c r="AB1388" s="185">
        <f t="shared" si="222"/>
        <v>5.3248000000000868</v>
      </c>
      <c r="AC1388" s="139">
        <f t="shared" ref="AC1388:AC1451" si="232">_xlfn.CHISQ.DIST.RT(AB1388,$AB$553)</f>
        <v>0.62039155722217099</v>
      </c>
      <c r="AD1388" s="138">
        <f t="shared" si="223"/>
        <v>7.7704962786362408E-4</v>
      </c>
      <c r="AE1388" s="139" t="str">
        <f t="shared" ref="AE1388:AE1451" si="233">IF(AC1388&lt;($AA$556),AD1388,"")</f>
        <v/>
      </c>
      <c r="AF1388" s="139" t="str">
        <f t="shared" ref="AF1388:AF1451" si="234">IF(AC1388&lt;$AA$563,AD1388,"")</f>
        <v/>
      </c>
      <c r="AG1388" s="139"/>
    </row>
    <row r="1389" spans="1:33" ht="20.100000000000001" customHeight="1" x14ac:dyDescent="0.25">
      <c r="A1389" s="15"/>
      <c r="N1389" s="142">
        <v>831</v>
      </c>
      <c r="O1389" s="134">
        <f t="shared" si="224"/>
        <v>-0.67599999999999971</v>
      </c>
      <c r="P1389" s="189">
        <f t="shared" si="225"/>
        <v>0.3174526729913647</v>
      </c>
      <c r="Q1389" s="189">
        <f t="shared" si="226"/>
        <v>0.24952032252853573</v>
      </c>
      <c r="R1389" s="134" t="str">
        <f t="shared" si="227"/>
        <v/>
      </c>
      <c r="S1389" s="134">
        <f t="shared" si="228"/>
        <v>0.3174526729913647</v>
      </c>
      <c r="T1389" s="134" t="str">
        <f t="shared" si="229"/>
        <v/>
      </c>
      <c r="U1389" s="190"/>
      <c r="V1389" s="191"/>
      <c r="W1389" s="188"/>
      <c r="X1389" s="188"/>
      <c r="Y1389" s="174" t="str">
        <f t="shared" si="230"/>
        <v/>
      </c>
      <c r="Z1389" s="174" t="str">
        <f t="shared" si="231"/>
        <v/>
      </c>
      <c r="AA1389" s="137"/>
      <c r="AB1389" s="185">
        <f t="shared" ref="AB1389:AB1452" si="235">AB1388+$AF$553</f>
        <v>5.331200000000087</v>
      </c>
      <c r="AC1389" s="139">
        <f t="shared" si="232"/>
        <v>0.61961450759430736</v>
      </c>
      <c r="AD1389" s="138">
        <f t="shared" ref="AD1389:AD1452" si="236">AC1389-AC1390</f>
        <v>7.7689516673185022E-4</v>
      </c>
      <c r="AE1389" s="139" t="str">
        <f t="shared" si="233"/>
        <v/>
      </c>
      <c r="AF1389" s="139" t="str">
        <f t="shared" si="234"/>
        <v/>
      </c>
      <c r="AG1389" s="139"/>
    </row>
    <row r="1390" spans="1:33" ht="20.100000000000001" customHeight="1" x14ac:dyDescent="0.25">
      <c r="A1390" s="15"/>
      <c r="N1390" s="142">
        <v>832</v>
      </c>
      <c r="O1390" s="134">
        <f t="shared" ref="O1390:O1453" si="237">O$552+(N1390*O$555)</f>
        <v>-0.67199999999999971</v>
      </c>
      <c r="P1390" s="189">
        <f t="shared" ref="P1390:P1453" si="238">_xlfn.NORM.DIST(O1390,O$549,O$550,0)</f>
        <v>0.3183096801242743</v>
      </c>
      <c r="Q1390" s="189">
        <f t="shared" ref="Q1390:Q1453" si="239">_xlfn.NORM.DIST(O1390,O$549,O$550,1)</f>
        <v>0.25079184815996969</v>
      </c>
      <c r="R1390" s="134" t="str">
        <f t="shared" ref="R1390:R1453" si="240">IF(OR(Q1390&lt;$S$554,Q1390&gt;$S$555),P1390,"")</f>
        <v/>
      </c>
      <c r="S1390" s="134">
        <f t="shared" ref="S1390:S1453" si="241">IF(AND(Q1390&gt;$S$554,Q1390&lt;$S$555),P1390,"")</f>
        <v>0.3183096801242743</v>
      </c>
      <c r="T1390" s="134" t="str">
        <f t="shared" ref="T1390:T1453" si="242">IF(P1390=MAX(P$558:P$2558),P1390,"")</f>
        <v/>
      </c>
      <c r="U1390" s="190"/>
      <c r="V1390" s="191"/>
      <c r="W1390" s="188"/>
      <c r="X1390" s="188"/>
      <c r="Y1390" s="174" t="str">
        <f t="shared" si="230"/>
        <v/>
      </c>
      <c r="Z1390" s="174" t="str">
        <f t="shared" si="231"/>
        <v/>
      </c>
      <c r="AA1390" s="137"/>
      <c r="AB1390" s="185">
        <f t="shared" si="235"/>
        <v>5.3376000000000872</v>
      </c>
      <c r="AC1390" s="139">
        <f t="shared" si="232"/>
        <v>0.61883761242757551</v>
      </c>
      <c r="AD1390" s="138">
        <f t="shared" si="236"/>
        <v>7.7673794115640238E-4</v>
      </c>
      <c r="AE1390" s="139" t="str">
        <f t="shared" si="233"/>
        <v/>
      </c>
      <c r="AF1390" s="139" t="str">
        <f t="shared" si="234"/>
        <v/>
      </c>
      <c r="AG1390" s="139"/>
    </row>
    <row r="1391" spans="1:33" ht="20.100000000000001" customHeight="1" x14ac:dyDescent="0.25">
      <c r="A1391" s="15"/>
      <c r="N1391" s="142">
        <v>833</v>
      </c>
      <c r="O1391" s="134">
        <f t="shared" si="237"/>
        <v>-0.66800000000000015</v>
      </c>
      <c r="P1391" s="189">
        <f t="shared" si="238"/>
        <v>0.31916389420259672</v>
      </c>
      <c r="Q1391" s="189">
        <f t="shared" si="239"/>
        <v>0.25206679624545525</v>
      </c>
      <c r="R1391" s="134" t="str">
        <f t="shared" si="240"/>
        <v/>
      </c>
      <c r="S1391" s="134">
        <f t="shared" si="241"/>
        <v>0.31916389420259672</v>
      </c>
      <c r="T1391" s="134" t="str">
        <f t="shared" si="242"/>
        <v/>
      </c>
      <c r="U1391" s="190"/>
      <c r="V1391" s="191"/>
      <c r="W1391" s="188"/>
      <c r="X1391" s="188"/>
      <c r="Y1391" s="174" t="str">
        <f t="shared" si="230"/>
        <v/>
      </c>
      <c r="Z1391" s="174" t="str">
        <f t="shared" si="231"/>
        <v/>
      </c>
      <c r="AA1391" s="137"/>
      <c r="AB1391" s="185">
        <f t="shared" si="235"/>
        <v>5.3440000000000873</v>
      </c>
      <c r="AC1391" s="139">
        <f t="shared" si="232"/>
        <v>0.61806087448641911</v>
      </c>
      <c r="AD1391" s="138">
        <f t="shared" si="236"/>
        <v>7.7657795952457143E-4</v>
      </c>
      <c r="AE1391" s="139" t="str">
        <f t="shared" si="233"/>
        <v/>
      </c>
      <c r="AF1391" s="139" t="str">
        <f t="shared" si="234"/>
        <v/>
      </c>
      <c r="AG1391" s="139"/>
    </row>
    <row r="1392" spans="1:33" ht="20.100000000000001" customHeight="1" x14ac:dyDescent="0.25">
      <c r="A1392" s="15"/>
      <c r="N1392" s="142">
        <v>834</v>
      </c>
      <c r="O1392" s="134">
        <f t="shared" si="237"/>
        <v>-0.66400000000000015</v>
      </c>
      <c r="P1392" s="189">
        <f t="shared" si="238"/>
        <v>0.32001528035959703</v>
      </c>
      <c r="Q1392" s="189">
        <f t="shared" si="239"/>
        <v>0.25334515554302672</v>
      </c>
      <c r="R1392" s="134" t="str">
        <f t="shared" si="240"/>
        <v/>
      </c>
      <c r="S1392" s="134">
        <f t="shared" si="241"/>
        <v>0.32001528035959703</v>
      </c>
      <c r="T1392" s="134" t="str">
        <f t="shared" si="242"/>
        <v/>
      </c>
      <c r="U1392" s="190"/>
      <c r="V1392" s="191"/>
      <c r="W1392" s="188"/>
      <c r="X1392" s="188"/>
      <c r="Y1392" s="174" t="str">
        <f t="shared" si="230"/>
        <v/>
      </c>
      <c r="Z1392" s="174" t="str">
        <f t="shared" si="231"/>
        <v/>
      </c>
      <c r="AA1392" s="137"/>
      <c r="AB1392" s="185">
        <f t="shared" si="235"/>
        <v>5.3504000000000875</v>
      </c>
      <c r="AC1392" s="139">
        <f t="shared" si="232"/>
        <v>0.61728429652689454</v>
      </c>
      <c r="AD1392" s="138">
        <f t="shared" si="236"/>
        <v>7.7641523021898529E-4</v>
      </c>
      <c r="AE1392" s="139" t="str">
        <f t="shared" si="233"/>
        <v/>
      </c>
      <c r="AF1392" s="139" t="str">
        <f t="shared" si="234"/>
        <v/>
      </c>
      <c r="AG1392" s="139"/>
    </row>
    <row r="1393" spans="1:33" ht="20.100000000000001" customHeight="1" x14ac:dyDescent="0.25">
      <c r="A1393" s="15"/>
      <c r="N1393" s="142">
        <v>835</v>
      </c>
      <c r="O1393" s="134">
        <f t="shared" si="237"/>
        <v>-0.66000000000000014</v>
      </c>
      <c r="P1393" s="189">
        <f t="shared" si="238"/>
        <v>0.32086380377117246</v>
      </c>
      <c r="Q1393" s="189">
        <f t="shared" si="239"/>
        <v>0.25462691467133608</v>
      </c>
      <c r="R1393" s="134" t="str">
        <f t="shared" si="240"/>
        <v/>
      </c>
      <c r="S1393" s="134">
        <f t="shared" si="241"/>
        <v>0.32086380377117246</v>
      </c>
      <c r="T1393" s="134" t="str">
        <f t="shared" si="242"/>
        <v/>
      </c>
      <c r="U1393" s="190"/>
      <c r="V1393" s="191"/>
      <c r="W1393" s="188"/>
      <c r="X1393" s="188"/>
      <c r="Y1393" s="174" t="str">
        <f t="shared" si="230"/>
        <v/>
      </c>
      <c r="Z1393" s="174" t="str">
        <f t="shared" si="231"/>
        <v/>
      </c>
      <c r="AA1393" s="137"/>
      <c r="AB1393" s="185">
        <f t="shared" si="235"/>
        <v>5.3568000000000877</v>
      </c>
      <c r="AC1393" s="139">
        <f t="shared" si="232"/>
        <v>0.61650788129667555</v>
      </c>
      <c r="AD1393" s="138">
        <f t="shared" si="236"/>
        <v>7.7624976162427028E-4</v>
      </c>
      <c r="AE1393" s="139" t="str">
        <f t="shared" si="233"/>
        <v/>
      </c>
      <c r="AF1393" s="139" t="str">
        <f t="shared" si="234"/>
        <v/>
      </c>
      <c r="AG1393" s="139"/>
    </row>
    <row r="1394" spans="1:33" ht="20.100000000000001" customHeight="1" x14ac:dyDescent="0.25">
      <c r="A1394" s="15"/>
      <c r="N1394" s="142">
        <v>836</v>
      </c>
      <c r="O1394" s="134">
        <f t="shared" si="237"/>
        <v>-0.65600000000000014</v>
      </c>
      <c r="P1394" s="189">
        <f t="shared" si="238"/>
        <v>0.32170942965819821</v>
      </c>
      <c r="Q1394" s="189">
        <f t="shared" si="239"/>
        <v>0.25591206210982798</v>
      </c>
      <c r="R1394" s="134" t="str">
        <f t="shared" si="240"/>
        <v/>
      </c>
      <c r="S1394" s="134">
        <f t="shared" si="241"/>
        <v>0.32170942965819821</v>
      </c>
      <c r="T1394" s="134" t="str">
        <f t="shared" si="242"/>
        <v/>
      </c>
      <c r="U1394" s="190"/>
      <c r="V1394" s="191"/>
      <c r="W1394" s="188"/>
      <c r="X1394" s="188"/>
      <c r="Y1394" s="174" t="str">
        <f t="shared" si="230"/>
        <v/>
      </c>
      <c r="Z1394" s="174" t="str">
        <f t="shared" si="231"/>
        <v/>
      </c>
      <c r="AA1394" s="137"/>
      <c r="AB1394" s="185">
        <f t="shared" si="235"/>
        <v>5.3632000000000879</v>
      </c>
      <c r="AC1394" s="139">
        <f t="shared" si="232"/>
        <v>0.61573163153505128</v>
      </c>
      <c r="AD1394" s="138">
        <f t="shared" si="236"/>
        <v>7.7608156212372048E-4</v>
      </c>
      <c r="AE1394" s="139" t="str">
        <f t="shared" si="233"/>
        <v/>
      </c>
      <c r="AF1394" s="139" t="str">
        <f t="shared" si="234"/>
        <v/>
      </c>
      <c r="AG1394" s="139"/>
    </row>
    <row r="1395" spans="1:33" ht="20.100000000000001" customHeight="1" x14ac:dyDescent="0.25">
      <c r="A1395" s="15"/>
      <c r="N1395" s="142">
        <v>837</v>
      </c>
      <c r="O1395" s="134">
        <f t="shared" si="237"/>
        <v>-0.65200000000000014</v>
      </c>
      <c r="P1395" s="189">
        <f t="shared" si="238"/>
        <v>0.32255212328887495</v>
      </c>
      <c r="Q1395" s="189">
        <f t="shared" si="239"/>
        <v>0.25720058619892433</v>
      </c>
      <c r="R1395" s="134" t="str">
        <f t="shared" si="240"/>
        <v/>
      </c>
      <c r="S1395" s="134">
        <f t="shared" si="241"/>
        <v>0.32255212328887495</v>
      </c>
      <c r="T1395" s="134" t="str">
        <f t="shared" si="242"/>
        <v/>
      </c>
      <c r="U1395" s="190"/>
      <c r="V1395" s="191"/>
      <c r="W1395" s="188"/>
      <c r="X1395" s="188"/>
      <c r="Y1395" s="174" t="str">
        <f t="shared" si="230"/>
        <v/>
      </c>
      <c r="Z1395" s="174" t="str">
        <f t="shared" si="231"/>
        <v/>
      </c>
      <c r="AA1395" s="137"/>
      <c r="AB1395" s="185">
        <f t="shared" si="235"/>
        <v>5.3696000000000881</v>
      </c>
      <c r="AC1395" s="139">
        <f t="shared" si="232"/>
        <v>0.61495554997292756</v>
      </c>
      <c r="AD1395" s="138">
        <f t="shared" si="236"/>
        <v>7.7591064010085198E-4</v>
      </c>
      <c r="AE1395" s="139" t="str">
        <f t="shared" si="233"/>
        <v/>
      </c>
      <c r="AF1395" s="139" t="str">
        <f t="shared" si="234"/>
        <v/>
      </c>
      <c r="AG1395" s="139"/>
    </row>
    <row r="1396" spans="1:33" ht="20.100000000000001" customHeight="1" x14ac:dyDescent="0.25">
      <c r="A1396" s="15"/>
      <c r="N1396" s="142">
        <v>838</v>
      </c>
      <c r="O1396" s="134">
        <f t="shared" si="237"/>
        <v>-0.64800000000000013</v>
      </c>
      <c r="P1396" s="189">
        <f t="shared" si="238"/>
        <v>0.32339184998107989</v>
      </c>
      <c r="Q1396" s="189">
        <f t="shared" si="239"/>
        <v>0.25849247514021867</v>
      </c>
      <c r="R1396" s="134" t="str">
        <f t="shared" si="240"/>
        <v/>
      </c>
      <c r="S1396" s="134">
        <f t="shared" si="241"/>
        <v>0.32339184998107989</v>
      </c>
      <c r="T1396" s="134" t="str">
        <f t="shared" si="242"/>
        <v/>
      </c>
      <c r="U1396" s="190"/>
      <c r="V1396" s="191"/>
      <c r="W1396" s="188"/>
      <c r="X1396" s="188"/>
      <c r="Y1396" s="174" t="str">
        <f t="shared" si="230"/>
        <v/>
      </c>
      <c r="Z1396" s="174" t="str">
        <f t="shared" si="231"/>
        <v/>
      </c>
      <c r="AA1396" s="137"/>
      <c r="AB1396" s="185">
        <f t="shared" si="235"/>
        <v>5.3760000000000883</v>
      </c>
      <c r="AC1396" s="139">
        <f t="shared" si="232"/>
        <v>0.61417963933282671</v>
      </c>
      <c r="AD1396" s="138">
        <f t="shared" si="236"/>
        <v>7.757370039382927E-4</v>
      </c>
      <c r="AE1396" s="139" t="str">
        <f t="shared" si="233"/>
        <v/>
      </c>
      <c r="AF1396" s="139" t="str">
        <f t="shared" si="234"/>
        <v/>
      </c>
      <c r="AG1396" s="139"/>
    </row>
    <row r="1397" spans="1:33" ht="20.100000000000001" customHeight="1" x14ac:dyDescent="0.25">
      <c r="A1397" s="15"/>
      <c r="N1397" s="142">
        <v>839</v>
      </c>
      <c r="O1397" s="134">
        <f t="shared" si="237"/>
        <v>-0.64400000000000013</v>
      </c>
      <c r="P1397" s="189">
        <f t="shared" si="238"/>
        <v>0.32422857510471909</v>
      </c>
      <c r="Q1397" s="189">
        <f t="shared" si="239"/>
        <v>0.25978771699667913</v>
      </c>
      <c r="R1397" s="134" t="str">
        <f t="shared" si="240"/>
        <v/>
      </c>
      <c r="S1397" s="134">
        <f t="shared" si="241"/>
        <v>0.32422857510471909</v>
      </c>
      <c r="T1397" s="134" t="str">
        <f t="shared" si="242"/>
        <v/>
      </c>
      <c r="U1397" s="190"/>
      <c r="V1397" s="191"/>
      <c r="W1397" s="188"/>
      <c r="X1397" s="188"/>
      <c r="Y1397" s="174" t="str">
        <f t="shared" si="230"/>
        <v/>
      </c>
      <c r="Z1397" s="174" t="str">
        <f t="shared" si="231"/>
        <v/>
      </c>
      <c r="AA1397" s="137"/>
      <c r="AB1397" s="185">
        <f t="shared" si="235"/>
        <v>5.3824000000000884</v>
      </c>
      <c r="AC1397" s="139">
        <f t="shared" si="232"/>
        <v>0.61340390232888842</v>
      </c>
      <c r="AD1397" s="138">
        <f t="shared" si="236"/>
        <v>7.7556066201722729E-4</v>
      </c>
      <c r="AE1397" s="139" t="str">
        <f t="shared" si="233"/>
        <v/>
      </c>
      <c r="AF1397" s="139" t="str">
        <f t="shared" si="234"/>
        <v/>
      </c>
      <c r="AG1397" s="139"/>
    </row>
    <row r="1398" spans="1:33" ht="20.100000000000001" customHeight="1" x14ac:dyDescent="0.25">
      <c r="A1398" s="15"/>
      <c r="N1398" s="142">
        <v>840</v>
      </c>
      <c r="O1398" s="134">
        <f t="shared" si="237"/>
        <v>-0.64000000000000012</v>
      </c>
      <c r="P1398" s="189">
        <f t="shared" si="238"/>
        <v>0.32506226408408212</v>
      </c>
      <c r="Q1398" s="189">
        <f t="shared" si="239"/>
        <v>0.26108629969286151</v>
      </c>
      <c r="R1398" s="134" t="str">
        <f t="shared" si="240"/>
        <v/>
      </c>
      <c r="S1398" s="134">
        <f t="shared" si="241"/>
        <v>0.32506226408408212</v>
      </c>
      <c r="T1398" s="134" t="str">
        <f t="shared" si="242"/>
        <v/>
      </c>
      <c r="U1398" s="190"/>
      <c r="V1398" s="191"/>
      <c r="W1398" s="188"/>
      <c r="X1398" s="188"/>
      <c r="Y1398" s="174" t="str">
        <f t="shared" si="230"/>
        <v/>
      </c>
      <c r="Z1398" s="174" t="str">
        <f t="shared" si="231"/>
        <v/>
      </c>
      <c r="AA1398" s="137"/>
      <c r="AB1398" s="185">
        <f t="shared" si="235"/>
        <v>5.3888000000000886</v>
      </c>
      <c r="AC1398" s="139">
        <f t="shared" si="232"/>
        <v>0.61262834166687119</v>
      </c>
      <c r="AD1398" s="138">
        <f t="shared" si="236"/>
        <v>7.753816227185073E-4</v>
      </c>
      <c r="AE1398" s="139" t="str">
        <f t="shared" si="233"/>
        <v/>
      </c>
      <c r="AF1398" s="139" t="str">
        <f t="shared" si="234"/>
        <v/>
      </c>
      <c r="AG1398" s="139"/>
    </row>
    <row r="1399" spans="1:33" ht="20.100000000000001" customHeight="1" x14ac:dyDescent="0.25">
      <c r="A1399" s="15"/>
      <c r="N1399" s="142">
        <v>841</v>
      </c>
      <c r="O1399" s="134">
        <f t="shared" si="237"/>
        <v>-0.63600000000000012</v>
      </c>
      <c r="P1399" s="189">
        <f t="shared" si="238"/>
        <v>0.32589288240019854</v>
      </c>
      <c r="Q1399" s="189">
        <f t="shared" si="239"/>
        <v>0.26238821101513154</v>
      </c>
      <c r="R1399" s="134" t="str">
        <f t="shared" si="240"/>
        <v/>
      </c>
      <c r="S1399" s="134">
        <f t="shared" si="241"/>
        <v>0.32589288240019854</v>
      </c>
      <c r="T1399" s="134" t="str">
        <f t="shared" si="242"/>
        <v/>
      </c>
      <c r="U1399" s="190"/>
      <c r="V1399" s="191"/>
      <c r="W1399" s="188"/>
      <c r="X1399" s="188"/>
      <c r="Y1399" s="174" t="str">
        <f t="shared" si="230"/>
        <v/>
      </c>
      <c r="Z1399" s="174" t="str">
        <f t="shared" si="231"/>
        <v/>
      </c>
      <c r="AA1399" s="137"/>
      <c r="AB1399" s="185">
        <f t="shared" si="235"/>
        <v>5.3952000000000888</v>
      </c>
      <c r="AC1399" s="139">
        <f t="shared" si="232"/>
        <v>0.61185296004415268</v>
      </c>
      <c r="AD1399" s="138">
        <f t="shared" si="236"/>
        <v>7.7519989442231818E-4</v>
      </c>
      <c r="AE1399" s="139" t="str">
        <f t="shared" si="233"/>
        <v/>
      </c>
      <c r="AF1399" s="139" t="str">
        <f t="shared" si="234"/>
        <v/>
      </c>
      <c r="AG1399" s="139"/>
    </row>
    <row r="1400" spans="1:33" ht="20.100000000000001" customHeight="1" x14ac:dyDescent="0.25">
      <c r="A1400" s="15"/>
      <c r="N1400" s="142">
        <v>842</v>
      </c>
      <c r="O1400" s="134">
        <f t="shared" si="237"/>
        <v>-0.63200000000000012</v>
      </c>
      <c r="P1400" s="189">
        <f t="shared" si="238"/>
        <v>0.32672039559319566</v>
      </c>
      <c r="Q1400" s="189">
        <f t="shared" si="239"/>
        <v>0.2636934386118962</v>
      </c>
      <c r="R1400" s="134" t="str">
        <f t="shared" si="240"/>
        <v/>
      </c>
      <c r="S1400" s="134">
        <f t="shared" si="241"/>
        <v>0.32672039559319566</v>
      </c>
      <c r="T1400" s="134" t="str">
        <f t="shared" si="242"/>
        <v/>
      </c>
      <c r="U1400" s="190"/>
      <c r="V1400" s="191"/>
      <c r="W1400" s="188"/>
      <c r="X1400" s="188"/>
      <c r="Y1400" s="174" t="str">
        <f t="shared" ref="Y1400:Y1463" si="243">IF($X1400&gt;(Y$555),$W1400,"")</f>
        <v/>
      </c>
      <c r="Z1400" s="174" t="str">
        <f t="shared" ref="Z1400:Z1463" si="244">IF($X1400&gt;(AA$557),$W1400,"")</f>
        <v/>
      </c>
      <c r="AA1400" s="137"/>
      <c r="AB1400" s="185">
        <f t="shared" si="235"/>
        <v>5.401600000000089</v>
      </c>
      <c r="AC1400" s="139">
        <f t="shared" si="232"/>
        <v>0.61107776014973036</v>
      </c>
      <c r="AD1400" s="138">
        <f t="shared" si="236"/>
        <v>7.7501548550718002E-4</v>
      </c>
      <c r="AE1400" s="139" t="str">
        <f t="shared" si="233"/>
        <v/>
      </c>
      <c r="AF1400" s="139" t="str">
        <f t="shared" si="234"/>
        <v/>
      </c>
      <c r="AG1400" s="139"/>
    </row>
    <row r="1401" spans="1:33" ht="20.100000000000001" customHeight="1" x14ac:dyDescent="0.25">
      <c r="A1401" s="15"/>
      <c r="N1401" s="142">
        <v>843</v>
      </c>
      <c r="O1401" s="134">
        <f t="shared" si="237"/>
        <v>-0.62800000000000011</v>
      </c>
      <c r="P1401" s="189">
        <f t="shared" si="238"/>
        <v>0.32754476926465803</v>
      </c>
      <c r="Q1401" s="189">
        <f t="shared" si="239"/>
        <v>0.26500196999384551</v>
      </c>
      <c r="R1401" s="134" t="str">
        <f t="shared" si="240"/>
        <v/>
      </c>
      <c r="S1401" s="134">
        <f t="shared" si="241"/>
        <v>0.32754476926465803</v>
      </c>
      <c r="T1401" s="134" t="str">
        <f t="shared" si="242"/>
        <v/>
      </c>
      <c r="U1401" s="190"/>
      <c r="V1401" s="191"/>
      <c r="W1401" s="188"/>
      <c r="X1401" s="188"/>
      <c r="Y1401" s="174" t="str">
        <f t="shared" si="243"/>
        <v/>
      </c>
      <c r="Z1401" s="174" t="str">
        <f t="shared" si="244"/>
        <v/>
      </c>
      <c r="AA1401" s="137"/>
      <c r="AB1401" s="185">
        <f t="shared" si="235"/>
        <v>5.4080000000000892</v>
      </c>
      <c r="AC1401" s="139">
        <f t="shared" si="232"/>
        <v>0.61030274466422318</v>
      </c>
      <c r="AD1401" s="138">
        <f t="shared" si="236"/>
        <v>7.7482840435016964E-4</v>
      </c>
      <c r="AE1401" s="139" t="str">
        <f t="shared" si="233"/>
        <v/>
      </c>
      <c r="AF1401" s="139" t="str">
        <f t="shared" si="234"/>
        <v/>
      </c>
      <c r="AG1401" s="139"/>
    </row>
    <row r="1402" spans="1:33" ht="20.100000000000001" customHeight="1" x14ac:dyDescent="0.25">
      <c r="A1402" s="15"/>
      <c r="N1402" s="142">
        <v>844</v>
      </c>
      <c r="O1402" s="134">
        <f t="shared" si="237"/>
        <v>-0.62400000000000011</v>
      </c>
      <c r="P1402" s="189">
        <f t="shared" si="238"/>
        <v>0.32836596907998755</v>
      </c>
      <c r="Q1402" s="189">
        <f t="shared" si="239"/>
        <v>0.2663137925342024</v>
      </c>
      <c r="R1402" s="134" t="str">
        <f t="shared" si="240"/>
        <v/>
      </c>
      <c r="S1402" s="134">
        <f t="shared" si="241"/>
        <v>0.32836596907998755</v>
      </c>
      <c r="T1402" s="134" t="str">
        <f t="shared" si="242"/>
        <v/>
      </c>
      <c r="U1402" s="190"/>
      <c r="V1402" s="191"/>
      <c r="W1402" s="188"/>
      <c r="X1402" s="188"/>
      <c r="Y1402" s="174" t="str">
        <f t="shared" si="243"/>
        <v/>
      </c>
      <c r="Z1402" s="174" t="str">
        <f t="shared" si="244"/>
        <v/>
      </c>
      <c r="AA1402" s="137"/>
      <c r="AB1402" s="185">
        <f t="shared" si="235"/>
        <v>5.4144000000000894</v>
      </c>
      <c r="AC1402" s="139">
        <f t="shared" si="232"/>
        <v>0.60952791625987301</v>
      </c>
      <c r="AD1402" s="138">
        <f t="shared" si="236"/>
        <v>7.7463865932747566E-4</v>
      </c>
      <c r="AE1402" s="139" t="str">
        <f t="shared" si="233"/>
        <v/>
      </c>
      <c r="AF1402" s="139" t="str">
        <f t="shared" si="234"/>
        <v/>
      </c>
      <c r="AG1402" s="139"/>
    </row>
    <row r="1403" spans="1:33" ht="20.100000000000001" customHeight="1" x14ac:dyDescent="0.25">
      <c r="A1403" s="15"/>
      <c r="N1403" s="142">
        <v>845</v>
      </c>
      <c r="O1403" s="134">
        <f t="shared" si="237"/>
        <v>-0.62000000000000011</v>
      </c>
      <c r="P1403" s="189">
        <f t="shared" si="238"/>
        <v>0.32918396077076478</v>
      </c>
      <c r="Q1403" s="189">
        <f t="shared" si="239"/>
        <v>0.267628893468983</v>
      </c>
      <c r="R1403" s="134" t="str">
        <f t="shared" si="240"/>
        <v/>
      </c>
      <c r="S1403" s="134">
        <f t="shared" si="241"/>
        <v>0.32918396077076478</v>
      </c>
      <c r="T1403" s="134" t="str">
        <f t="shared" si="242"/>
        <v/>
      </c>
      <c r="U1403" s="190"/>
      <c r="V1403" s="191"/>
      <c r="W1403" s="188"/>
      <c r="X1403" s="188"/>
      <c r="Y1403" s="174" t="str">
        <f t="shared" si="243"/>
        <v/>
      </c>
      <c r="Z1403" s="174" t="str">
        <f t="shared" si="244"/>
        <v/>
      </c>
      <c r="AA1403" s="137"/>
      <c r="AB1403" s="185">
        <f t="shared" si="235"/>
        <v>5.4208000000000895</v>
      </c>
      <c r="AC1403" s="139">
        <f t="shared" si="232"/>
        <v>0.60875327760054554</v>
      </c>
      <c r="AD1403" s="138">
        <f t="shared" si="236"/>
        <v>7.7444625881339935E-4</v>
      </c>
      <c r="AE1403" s="139" t="str">
        <f t="shared" si="233"/>
        <v/>
      </c>
      <c r="AF1403" s="139" t="str">
        <f t="shared" si="234"/>
        <v/>
      </c>
      <c r="AG1403" s="139"/>
    </row>
    <row r="1404" spans="1:33" ht="20.100000000000001" customHeight="1" x14ac:dyDescent="0.25">
      <c r="A1404" s="15"/>
      <c r="N1404" s="142">
        <v>846</v>
      </c>
      <c r="O1404" s="134">
        <f t="shared" si="237"/>
        <v>-0.6160000000000001</v>
      </c>
      <c r="P1404" s="189">
        <f t="shared" si="238"/>
        <v>0.32999871013711052</v>
      </c>
      <c r="Q1404" s="189">
        <f t="shared" si="239"/>
        <v>0.26894725989726609</v>
      </c>
      <c r="R1404" s="134" t="str">
        <f t="shared" si="240"/>
        <v/>
      </c>
      <c r="S1404" s="134">
        <f t="shared" si="241"/>
        <v>0.32999871013711052</v>
      </c>
      <c r="T1404" s="134" t="str">
        <f t="shared" si="242"/>
        <v/>
      </c>
      <c r="U1404" s="190"/>
      <c r="V1404" s="191"/>
      <c r="W1404" s="188"/>
      <c r="X1404" s="188"/>
      <c r="Y1404" s="174" t="str">
        <f t="shared" si="243"/>
        <v/>
      </c>
      <c r="Z1404" s="174" t="str">
        <f t="shared" si="244"/>
        <v/>
      </c>
      <c r="AA1404" s="137"/>
      <c r="AB1404" s="185">
        <f t="shared" si="235"/>
        <v>5.4272000000000897</v>
      </c>
      <c r="AC1404" s="139">
        <f t="shared" si="232"/>
        <v>0.60797883134173214</v>
      </c>
      <c r="AD1404" s="138">
        <f t="shared" si="236"/>
        <v>7.7425121118068763E-4</v>
      </c>
      <c r="AE1404" s="139" t="str">
        <f t="shared" si="233"/>
        <v/>
      </c>
      <c r="AF1404" s="139" t="str">
        <f t="shared" si="234"/>
        <v/>
      </c>
      <c r="AG1404" s="139"/>
    </row>
    <row r="1405" spans="1:33" ht="20.100000000000001" customHeight="1" x14ac:dyDescent="0.25">
      <c r="A1405" s="15"/>
      <c r="N1405" s="142">
        <v>847</v>
      </c>
      <c r="O1405" s="134">
        <f t="shared" si="237"/>
        <v>-0.6120000000000001</v>
      </c>
      <c r="P1405" s="189">
        <f t="shared" si="238"/>
        <v>0.33081018305004833</v>
      </c>
      <c r="Q1405" s="189">
        <f t="shared" si="239"/>
        <v>0.2702688787814721</v>
      </c>
      <c r="R1405" s="134" t="str">
        <f t="shared" si="240"/>
        <v/>
      </c>
      <c r="S1405" s="134">
        <f t="shared" si="241"/>
        <v>0.33081018305004833</v>
      </c>
      <c r="T1405" s="134" t="str">
        <f t="shared" si="242"/>
        <v/>
      </c>
      <c r="U1405" s="190"/>
      <c r="V1405" s="191"/>
      <c r="W1405" s="188"/>
      <c r="X1405" s="188"/>
      <c r="Y1405" s="174" t="str">
        <f t="shared" si="243"/>
        <v/>
      </c>
      <c r="Z1405" s="174" t="str">
        <f t="shared" si="244"/>
        <v/>
      </c>
      <c r="AA1405" s="137"/>
      <c r="AB1405" s="185">
        <f t="shared" si="235"/>
        <v>5.4336000000000899</v>
      </c>
      <c r="AC1405" s="139">
        <f t="shared" si="232"/>
        <v>0.60720458013055145</v>
      </c>
      <c r="AD1405" s="138">
        <f t="shared" si="236"/>
        <v>7.7405352480097722E-4</v>
      </c>
      <c r="AE1405" s="139" t="str">
        <f t="shared" si="233"/>
        <v/>
      </c>
      <c r="AF1405" s="139" t="str">
        <f t="shared" si="234"/>
        <v/>
      </c>
      <c r="AG1405" s="139"/>
    </row>
    <row r="1406" spans="1:33" ht="20.100000000000001" customHeight="1" x14ac:dyDescent="0.25">
      <c r="A1406" s="15"/>
      <c r="N1406" s="142">
        <v>848</v>
      </c>
      <c r="O1406" s="134">
        <f t="shared" si="237"/>
        <v>-0.6080000000000001</v>
      </c>
      <c r="P1406" s="189">
        <f t="shared" si="238"/>
        <v>0.33161834545386687</v>
      </c>
      <c r="Q1406" s="189">
        <f t="shared" si="239"/>
        <v>0.27159373694765093</v>
      </c>
      <c r="R1406" s="134" t="str">
        <f t="shared" si="240"/>
        <v/>
      </c>
      <c r="S1406" s="134">
        <f t="shared" si="241"/>
        <v>0.33161834545386687</v>
      </c>
      <c r="T1406" s="134" t="str">
        <f t="shared" si="242"/>
        <v/>
      </c>
      <c r="U1406" s="190"/>
      <c r="V1406" s="191"/>
      <c r="W1406" s="188"/>
      <c r="X1406" s="188"/>
      <c r="Y1406" s="174" t="str">
        <f t="shared" si="243"/>
        <v/>
      </c>
      <c r="Z1406" s="174" t="str">
        <f t="shared" si="244"/>
        <v/>
      </c>
      <c r="AA1406" s="137"/>
      <c r="AB1406" s="185">
        <f t="shared" si="235"/>
        <v>5.4400000000000901</v>
      </c>
      <c r="AC1406" s="139">
        <f t="shared" si="232"/>
        <v>0.60643052660575048</v>
      </c>
      <c r="AD1406" s="138">
        <f t="shared" si="236"/>
        <v>7.7385320804335134E-4</v>
      </c>
      <c r="AE1406" s="139" t="str">
        <f t="shared" si="233"/>
        <v/>
      </c>
      <c r="AF1406" s="139" t="str">
        <f t="shared" si="234"/>
        <v/>
      </c>
      <c r="AG1406" s="139"/>
    </row>
    <row r="1407" spans="1:33" ht="20.100000000000001" customHeight="1" x14ac:dyDescent="0.25">
      <c r="A1407" s="15"/>
      <c r="N1407" s="142">
        <v>849</v>
      </c>
      <c r="O1407" s="134">
        <f t="shared" si="237"/>
        <v>-0.60400000000000009</v>
      </c>
      <c r="P1407" s="189">
        <f t="shared" si="238"/>
        <v>0.3324231633684821</v>
      </c>
      <c r="Q1407" s="189">
        <f t="shared" si="239"/>
        <v>0.27292182108578056</v>
      </c>
      <c r="R1407" s="134" t="str">
        <f t="shared" si="240"/>
        <v/>
      </c>
      <c r="S1407" s="134">
        <f t="shared" si="241"/>
        <v>0.3324231633684821</v>
      </c>
      <c r="T1407" s="134" t="str">
        <f t="shared" si="242"/>
        <v/>
      </c>
      <c r="U1407" s="190"/>
      <c r="V1407" s="191"/>
      <c r="W1407" s="188"/>
      <c r="X1407" s="188"/>
      <c r="Y1407" s="174" t="str">
        <f t="shared" si="243"/>
        <v/>
      </c>
      <c r="Z1407" s="174" t="str">
        <f t="shared" si="244"/>
        <v/>
      </c>
      <c r="AA1407" s="137"/>
      <c r="AB1407" s="185">
        <f t="shared" si="235"/>
        <v>5.4464000000000903</v>
      </c>
      <c r="AC1407" s="139">
        <f t="shared" si="232"/>
        <v>0.60565667339770712</v>
      </c>
      <c r="AD1407" s="138">
        <f t="shared" si="236"/>
        <v>7.7365026927456171E-4</v>
      </c>
      <c r="AE1407" s="139" t="str">
        <f t="shared" si="233"/>
        <v/>
      </c>
      <c r="AF1407" s="139" t="str">
        <f t="shared" si="234"/>
        <v/>
      </c>
      <c r="AG1407" s="139"/>
    </row>
    <row r="1408" spans="1:33" ht="20.100000000000001" customHeight="1" x14ac:dyDescent="0.25">
      <c r="A1408" s="15"/>
      <c r="N1408" s="142">
        <v>850</v>
      </c>
      <c r="O1408" s="134">
        <f t="shared" si="237"/>
        <v>-0.60000000000000009</v>
      </c>
      <c r="P1408" s="189">
        <f t="shared" si="238"/>
        <v>0.33322460289179967</v>
      </c>
      <c r="Q1408" s="189">
        <f t="shared" si="239"/>
        <v>0.27425311775007355</v>
      </c>
      <c r="R1408" s="134" t="str">
        <f t="shared" si="240"/>
        <v/>
      </c>
      <c r="S1408" s="134">
        <f t="shared" si="241"/>
        <v>0.33322460289179967</v>
      </c>
      <c r="T1408" s="134" t="str">
        <f t="shared" si="242"/>
        <v/>
      </c>
      <c r="U1408" s="190"/>
      <c r="V1408" s="191"/>
      <c r="W1408" s="188"/>
      <c r="X1408" s="188"/>
      <c r="Y1408" s="174" t="str">
        <f t="shared" si="243"/>
        <v/>
      </c>
      <c r="Z1408" s="174" t="str">
        <f t="shared" si="244"/>
        <v/>
      </c>
      <c r="AA1408" s="137"/>
      <c r="AB1408" s="185">
        <f t="shared" si="235"/>
        <v>5.4528000000000905</v>
      </c>
      <c r="AC1408" s="139">
        <f t="shared" si="232"/>
        <v>0.60488302312843256</v>
      </c>
      <c r="AD1408" s="138">
        <f t="shared" si="236"/>
        <v>7.7344471685980576E-4</v>
      </c>
      <c r="AE1408" s="139" t="str">
        <f t="shared" si="233"/>
        <v/>
      </c>
      <c r="AF1408" s="139" t="str">
        <f t="shared" si="234"/>
        <v/>
      </c>
      <c r="AG1408" s="139"/>
    </row>
    <row r="1409" spans="1:33" ht="20.100000000000001" customHeight="1" x14ac:dyDescent="0.25">
      <c r="A1409" s="15"/>
      <c r="N1409" s="142">
        <v>851</v>
      </c>
      <c r="O1409" s="134">
        <f t="shared" si="237"/>
        <v>-0.59600000000000009</v>
      </c>
      <c r="P1409" s="189">
        <f t="shared" si="238"/>
        <v>0.33402263020207623</v>
      </c>
      <c r="Q1409" s="189">
        <f t="shared" si="239"/>
        <v>0.27558761335929394</v>
      </c>
      <c r="R1409" s="134" t="str">
        <f t="shared" si="240"/>
        <v/>
      </c>
      <c r="S1409" s="134">
        <f t="shared" si="241"/>
        <v>0.33402263020207623</v>
      </c>
      <c r="T1409" s="134" t="str">
        <f t="shared" si="242"/>
        <v/>
      </c>
      <c r="U1409" s="190"/>
      <c r="V1409" s="191"/>
      <c r="W1409" s="188"/>
      <c r="X1409" s="188"/>
      <c r="Y1409" s="174" t="str">
        <f t="shared" si="243"/>
        <v/>
      </c>
      <c r="Z1409" s="174" t="str">
        <f t="shared" si="244"/>
        <v/>
      </c>
      <c r="AA1409" s="137"/>
      <c r="AB1409" s="185">
        <f t="shared" si="235"/>
        <v>5.4592000000000906</v>
      </c>
      <c r="AC1409" s="139">
        <f t="shared" si="232"/>
        <v>0.60410957841157276</v>
      </c>
      <c r="AD1409" s="138">
        <f t="shared" si="236"/>
        <v>7.732365591627266E-4</v>
      </c>
      <c r="AE1409" s="139" t="str">
        <f t="shared" si="233"/>
        <v/>
      </c>
      <c r="AF1409" s="139" t="str">
        <f t="shared" si="234"/>
        <v/>
      </c>
      <c r="AG1409" s="139"/>
    </row>
    <row r="1410" spans="1:33" ht="20.100000000000001" customHeight="1" x14ac:dyDescent="0.25">
      <c r="A1410" s="15"/>
      <c r="N1410" s="142">
        <v>852</v>
      </c>
      <c r="O1410" s="134">
        <f t="shared" si="237"/>
        <v>-0.59200000000000008</v>
      </c>
      <c r="P1410" s="189">
        <f t="shared" si="238"/>
        <v>0.33481721156028077</v>
      </c>
      <c r="Q1410" s="189">
        <f t="shared" si="239"/>
        <v>0.27692529419708356</v>
      </c>
      <c r="R1410" s="134" t="str">
        <f t="shared" si="240"/>
        <v/>
      </c>
      <c r="S1410" s="134">
        <f t="shared" si="241"/>
        <v>0.33481721156028077</v>
      </c>
      <c r="T1410" s="134" t="str">
        <f t="shared" si="242"/>
        <v/>
      </c>
      <c r="U1410" s="190"/>
      <c r="V1410" s="191"/>
      <c r="W1410" s="188"/>
      <c r="X1410" s="188"/>
      <c r="Y1410" s="174" t="str">
        <f t="shared" si="243"/>
        <v/>
      </c>
      <c r="Z1410" s="174" t="str">
        <f t="shared" si="244"/>
        <v/>
      </c>
      <c r="AA1410" s="137"/>
      <c r="AB1410" s="185">
        <f t="shared" si="235"/>
        <v>5.4656000000000908</v>
      </c>
      <c r="AC1410" s="139">
        <f t="shared" si="232"/>
        <v>0.60333634185241003</v>
      </c>
      <c r="AD1410" s="138">
        <f t="shared" si="236"/>
        <v>7.7302580454352565E-4</v>
      </c>
      <c r="AE1410" s="139" t="str">
        <f t="shared" si="233"/>
        <v/>
      </c>
      <c r="AF1410" s="139" t="str">
        <f t="shared" si="234"/>
        <v/>
      </c>
      <c r="AG1410" s="139"/>
    </row>
    <row r="1411" spans="1:33" ht="20.100000000000001" customHeight="1" x14ac:dyDescent="0.25">
      <c r="A1411" s="15"/>
      <c r="N1411" s="142">
        <v>853</v>
      </c>
      <c r="O1411" s="134">
        <f t="shared" si="237"/>
        <v>-0.58800000000000008</v>
      </c>
      <c r="P1411" s="189">
        <f t="shared" si="238"/>
        <v>0.33560831331245394</v>
      </c>
      <c r="Q1411" s="189">
        <f t="shared" si="239"/>
        <v>0.27826614641229752</v>
      </c>
      <c r="R1411" s="134" t="str">
        <f t="shared" si="240"/>
        <v/>
      </c>
      <c r="S1411" s="134">
        <f t="shared" si="241"/>
        <v>0.33560831331245394</v>
      </c>
      <c r="T1411" s="134" t="str">
        <f t="shared" si="242"/>
        <v/>
      </c>
      <c r="U1411" s="190"/>
      <c r="V1411" s="191"/>
      <c r="W1411" s="188"/>
      <c r="X1411" s="188"/>
      <c r="Y1411" s="174" t="str">
        <f t="shared" si="243"/>
        <v/>
      </c>
      <c r="Z1411" s="174" t="str">
        <f t="shared" si="244"/>
        <v/>
      </c>
      <c r="AA1411" s="137"/>
      <c r="AB1411" s="185">
        <f t="shared" si="235"/>
        <v>5.472000000000091</v>
      </c>
      <c r="AC1411" s="139">
        <f t="shared" si="232"/>
        <v>0.6025633160478665</v>
      </c>
      <c r="AD1411" s="138">
        <f t="shared" si="236"/>
        <v>7.7281246136018389E-4</v>
      </c>
      <c r="AE1411" s="139" t="str">
        <f t="shared" si="233"/>
        <v/>
      </c>
      <c r="AF1411" s="139" t="str">
        <f t="shared" si="234"/>
        <v/>
      </c>
      <c r="AG1411" s="139"/>
    </row>
    <row r="1412" spans="1:33" ht="20.100000000000001" customHeight="1" x14ac:dyDescent="0.25">
      <c r="A1412" s="15"/>
      <c r="N1412" s="142">
        <v>854</v>
      </c>
      <c r="O1412" s="134">
        <f t="shared" si="237"/>
        <v>-0.58400000000000007</v>
      </c>
      <c r="P1412" s="189">
        <f t="shared" si="238"/>
        <v>0.33639590189206731</v>
      </c>
      <c r="Q1412" s="189">
        <f t="shared" si="239"/>
        <v>0.27961015601934913</v>
      </c>
      <c r="R1412" s="134" t="str">
        <f t="shared" si="240"/>
        <v/>
      </c>
      <c r="S1412" s="134">
        <f t="shared" si="241"/>
        <v>0.33639590189206731</v>
      </c>
      <c r="T1412" s="134" t="str">
        <f t="shared" si="242"/>
        <v/>
      </c>
      <c r="U1412" s="190"/>
      <c r="V1412" s="191"/>
      <c r="W1412" s="188"/>
      <c r="X1412" s="188"/>
      <c r="Y1412" s="174" t="str">
        <f t="shared" si="243"/>
        <v/>
      </c>
      <c r="Z1412" s="174" t="str">
        <f t="shared" si="244"/>
        <v/>
      </c>
      <c r="AA1412" s="137"/>
      <c r="AB1412" s="185">
        <f t="shared" si="235"/>
        <v>5.4784000000000912</v>
      </c>
      <c r="AC1412" s="139">
        <f t="shared" si="232"/>
        <v>0.60179050358650632</v>
      </c>
      <c r="AD1412" s="138">
        <f t="shared" si="236"/>
        <v>7.7259653796835082E-4</v>
      </c>
      <c r="AE1412" s="139" t="str">
        <f t="shared" si="233"/>
        <v/>
      </c>
      <c r="AF1412" s="139" t="str">
        <f t="shared" si="234"/>
        <v/>
      </c>
      <c r="AG1412" s="139"/>
    </row>
    <row r="1413" spans="1:33" ht="20.100000000000001" customHeight="1" x14ac:dyDescent="0.25">
      <c r="A1413" s="15"/>
      <c r="N1413" s="142">
        <v>855</v>
      </c>
      <c r="O1413" s="134">
        <f t="shared" si="237"/>
        <v>-0.58000000000000007</v>
      </c>
      <c r="P1413" s="189">
        <f t="shared" si="238"/>
        <v>0.33717994382238053</v>
      </c>
      <c r="Q1413" s="189">
        <f t="shared" si="239"/>
        <v>0.2809573088985643</v>
      </c>
      <c r="R1413" s="134" t="str">
        <f t="shared" si="240"/>
        <v/>
      </c>
      <c r="S1413" s="134">
        <f t="shared" si="241"/>
        <v>0.33717994382238053</v>
      </c>
      <c r="T1413" s="134" t="str">
        <f t="shared" si="242"/>
        <v/>
      </c>
      <c r="U1413" s="190"/>
      <c r="V1413" s="191"/>
      <c r="W1413" s="188"/>
      <c r="X1413" s="188"/>
      <c r="Y1413" s="174" t="str">
        <f t="shared" si="243"/>
        <v/>
      </c>
      <c r="Z1413" s="174" t="str">
        <f t="shared" si="244"/>
        <v/>
      </c>
      <c r="AA1413" s="137"/>
      <c r="AB1413" s="185">
        <f t="shared" si="235"/>
        <v>5.4848000000000914</v>
      </c>
      <c r="AC1413" s="139">
        <f t="shared" si="232"/>
        <v>0.60101790704853797</v>
      </c>
      <c r="AD1413" s="138">
        <f t="shared" si="236"/>
        <v>7.7237804272178856E-4</v>
      </c>
      <c r="AE1413" s="139" t="str">
        <f t="shared" si="233"/>
        <v/>
      </c>
      <c r="AF1413" s="139" t="str">
        <f t="shared" si="234"/>
        <v/>
      </c>
      <c r="AG1413" s="139"/>
    </row>
    <row r="1414" spans="1:33" ht="20.100000000000001" customHeight="1" x14ac:dyDescent="0.25">
      <c r="A1414" s="15"/>
      <c r="N1414" s="142">
        <v>856</v>
      </c>
      <c r="O1414" s="134">
        <f t="shared" si="237"/>
        <v>-0.57600000000000007</v>
      </c>
      <c r="P1414" s="189">
        <f t="shared" si="238"/>
        <v>0.3379604057187971</v>
      </c>
      <c r="Q1414" s="189">
        <f t="shared" si="239"/>
        <v>0.28230759079654544</v>
      </c>
      <c r="R1414" s="134" t="str">
        <f t="shared" si="240"/>
        <v/>
      </c>
      <c r="S1414" s="134">
        <f t="shared" si="241"/>
        <v>0.3379604057187971</v>
      </c>
      <c r="T1414" s="134" t="str">
        <f t="shared" si="242"/>
        <v/>
      </c>
      <c r="U1414" s="190"/>
      <c r="V1414" s="191"/>
      <c r="W1414" s="188"/>
      <c r="X1414" s="188"/>
      <c r="Y1414" s="174" t="str">
        <f t="shared" si="243"/>
        <v/>
      </c>
      <c r="Z1414" s="174" t="str">
        <f t="shared" si="244"/>
        <v/>
      </c>
      <c r="AA1414" s="137"/>
      <c r="AB1414" s="185">
        <f t="shared" si="235"/>
        <v>5.4912000000000916</v>
      </c>
      <c r="AC1414" s="139">
        <f t="shared" si="232"/>
        <v>0.60024552900581618</v>
      </c>
      <c r="AD1414" s="138">
        <f t="shared" si="236"/>
        <v>7.7215698396981836E-4</v>
      </c>
      <c r="AE1414" s="139" t="str">
        <f t="shared" si="233"/>
        <v/>
      </c>
      <c r="AF1414" s="139" t="str">
        <f t="shared" si="234"/>
        <v/>
      </c>
      <c r="AG1414" s="139"/>
    </row>
    <row r="1415" spans="1:33" ht="20.100000000000001" customHeight="1" x14ac:dyDescent="0.25">
      <c r="A1415" s="15"/>
      <c r="N1415" s="142">
        <v>857</v>
      </c>
      <c r="O1415" s="134">
        <f t="shared" si="237"/>
        <v>-0.57200000000000006</v>
      </c>
      <c r="P1415" s="189">
        <f t="shared" si="238"/>
        <v>0.33873725429121798</v>
      </c>
      <c r="Q1415" s="189">
        <f t="shared" si="239"/>
        <v>0.28366098732654504</v>
      </c>
      <c r="R1415" s="134" t="str">
        <f t="shared" si="240"/>
        <v/>
      </c>
      <c r="S1415" s="134">
        <f t="shared" si="241"/>
        <v>0.33873725429121798</v>
      </c>
      <c r="T1415" s="134" t="str">
        <f t="shared" si="242"/>
        <v/>
      </c>
      <c r="U1415" s="190"/>
      <c r="V1415" s="191"/>
      <c r="W1415" s="188"/>
      <c r="X1415" s="188"/>
      <c r="Y1415" s="174" t="str">
        <f t="shared" si="243"/>
        <v/>
      </c>
      <c r="Z1415" s="174" t="str">
        <f t="shared" si="244"/>
        <v/>
      </c>
      <c r="AA1415" s="137"/>
      <c r="AB1415" s="185">
        <f t="shared" si="235"/>
        <v>5.4976000000000917</v>
      </c>
      <c r="AC1415" s="139">
        <f t="shared" si="232"/>
        <v>0.59947337202184636</v>
      </c>
      <c r="AD1415" s="138">
        <f t="shared" si="236"/>
        <v>7.7193337005987406E-4</v>
      </c>
      <c r="AE1415" s="139" t="str">
        <f t="shared" si="233"/>
        <v/>
      </c>
      <c r="AF1415" s="139" t="str">
        <f t="shared" si="234"/>
        <v/>
      </c>
      <c r="AG1415" s="139"/>
    </row>
    <row r="1416" spans="1:33" ht="20.100000000000001" customHeight="1" x14ac:dyDescent="0.25">
      <c r="A1416" s="15"/>
      <c r="N1416" s="142">
        <v>858</v>
      </c>
      <c r="O1416" s="134">
        <f t="shared" si="237"/>
        <v>-0.56800000000000006</v>
      </c>
      <c r="P1416" s="189">
        <f t="shared" si="238"/>
        <v>0.33951045634639376</v>
      </c>
      <c r="Q1416" s="189">
        <f t="shared" si="239"/>
        <v>0.2850174839688478</v>
      </c>
      <c r="R1416" s="134" t="str">
        <f t="shared" si="240"/>
        <v/>
      </c>
      <c r="S1416" s="134">
        <f t="shared" si="241"/>
        <v>0.33951045634639376</v>
      </c>
      <c r="T1416" s="134" t="str">
        <f t="shared" si="242"/>
        <v/>
      </c>
      <c r="U1416" s="190"/>
      <c r="V1416" s="191"/>
      <c r="W1416" s="188"/>
      <c r="X1416" s="188"/>
      <c r="Y1416" s="174" t="str">
        <f t="shared" si="243"/>
        <v/>
      </c>
      <c r="Z1416" s="174" t="str">
        <f t="shared" si="244"/>
        <v/>
      </c>
      <c r="AA1416" s="137"/>
      <c r="AB1416" s="185">
        <f t="shared" si="235"/>
        <v>5.5040000000000919</v>
      </c>
      <c r="AC1416" s="139">
        <f t="shared" si="232"/>
        <v>0.59870143865178649</v>
      </c>
      <c r="AD1416" s="138">
        <f t="shared" si="236"/>
        <v>7.7170720933672499E-4</v>
      </c>
      <c r="AE1416" s="139" t="str">
        <f t="shared" si="233"/>
        <v/>
      </c>
      <c r="AF1416" s="139" t="str">
        <f t="shared" si="234"/>
        <v/>
      </c>
      <c r="AG1416" s="139"/>
    </row>
    <row r="1417" spans="1:33" ht="20.100000000000001" customHeight="1" x14ac:dyDescent="0.25">
      <c r="A1417" s="15"/>
      <c r="N1417" s="142">
        <v>859</v>
      </c>
      <c r="O1417" s="134">
        <f t="shared" si="237"/>
        <v>-0.56400000000000006</v>
      </c>
      <c r="P1417" s="189">
        <f t="shared" si="238"/>
        <v>0.34027997879027366</v>
      </c>
      <c r="Q1417" s="189">
        <f t="shared" si="239"/>
        <v>0.28637706607116326</v>
      </c>
      <c r="R1417" s="134" t="str">
        <f t="shared" si="240"/>
        <v/>
      </c>
      <c r="S1417" s="134">
        <f t="shared" si="241"/>
        <v>0.34027997879027366</v>
      </c>
      <c r="T1417" s="134" t="str">
        <f t="shared" si="242"/>
        <v/>
      </c>
      <c r="U1417" s="190"/>
      <c r="V1417" s="191"/>
      <c r="W1417" s="188"/>
      <c r="X1417" s="188"/>
      <c r="Y1417" s="174" t="str">
        <f t="shared" si="243"/>
        <v/>
      </c>
      <c r="Z1417" s="174" t="str">
        <f t="shared" si="244"/>
        <v/>
      </c>
      <c r="AA1417" s="137"/>
      <c r="AB1417" s="185">
        <f t="shared" si="235"/>
        <v>5.5104000000000921</v>
      </c>
      <c r="AC1417" s="139">
        <f t="shared" si="232"/>
        <v>0.59792973144244976</v>
      </c>
      <c r="AD1417" s="138">
        <f t="shared" si="236"/>
        <v>7.7147851014103264E-4</v>
      </c>
      <c r="AE1417" s="139" t="str">
        <f t="shared" si="233"/>
        <v/>
      </c>
      <c r="AF1417" s="139" t="str">
        <f t="shared" si="234"/>
        <v/>
      </c>
      <c r="AG1417" s="139"/>
    </row>
    <row r="1418" spans="1:33" ht="20.100000000000001" customHeight="1" x14ac:dyDescent="0.25">
      <c r="A1418" s="15"/>
      <c r="N1418" s="142">
        <v>860</v>
      </c>
      <c r="O1418" s="134">
        <f t="shared" si="237"/>
        <v>-0.56000000000000005</v>
      </c>
      <c r="P1418" s="189">
        <f t="shared" si="238"/>
        <v>0.34104578863035256</v>
      </c>
      <c r="Q1418" s="189">
        <f t="shared" si="239"/>
        <v>0.28773971884902705</v>
      </c>
      <c r="R1418" s="134" t="str">
        <f t="shared" si="240"/>
        <v/>
      </c>
      <c r="S1418" s="134">
        <f t="shared" si="241"/>
        <v>0.34104578863035256</v>
      </c>
      <c r="T1418" s="134" t="str">
        <f t="shared" si="242"/>
        <v/>
      </c>
      <c r="U1418" s="190"/>
      <c r="V1418" s="191"/>
      <c r="W1418" s="188"/>
      <c r="X1418" s="188"/>
      <c r="Y1418" s="174" t="str">
        <f t="shared" si="243"/>
        <v/>
      </c>
      <c r="Z1418" s="174" t="str">
        <f t="shared" si="244"/>
        <v/>
      </c>
      <c r="AA1418" s="137"/>
      <c r="AB1418" s="185">
        <f t="shared" si="235"/>
        <v>5.5168000000000923</v>
      </c>
      <c r="AC1418" s="139">
        <f t="shared" si="232"/>
        <v>0.59715825293230873</v>
      </c>
      <c r="AD1418" s="138">
        <f t="shared" si="236"/>
        <v>7.712472808114601E-4</v>
      </c>
      <c r="AE1418" s="139" t="str">
        <f t="shared" si="233"/>
        <v/>
      </c>
      <c r="AF1418" s="139" t="str">
        <f t="shared" si="234"/>
        <v/>
      </c>
      <c r="AG1418" s="139"/>
    </row>
    <row r="1419" spans="1:33" ht="20.100000000000001" customHeight="1" x14ac:dyDescent="0.25">
      <c r="A1419" s="15"/>
      <c r="N1419" s="142">
        <v>861</v>
      </c>
      <c r="O1419" s="134">
        <f t="shared" si="237"/>
        <v>-0.55600000000000005</v>
      </c>
      <c r="P1419" s="189">
        <f t="shared" si="238"/>
        <v>0.34180785297801497</v>
      </c>
      <c r="Q1419" s="189">
        <f t="shared" si="239"/>
        <v>0.28910542738621148</v>
      </c>
      <c r="R1419" s="134" t="str">
        <f t="shared" si="240"/>
        <v/>
      </c>
      <c r="S1419" s="134">
        <f t="shared" si="241"/>
        <v>0.34180785297801497</v>
      </c>
      <c r="T1419" s="134" t="str">
        <f t="shared" si="242"/>
        <v/>
      </c>
      <c r="U1419" s="190"/>
      <c r="V1419" s="191"/>
      <c r="W1419" s="188"/>
      <c r="X1419" s="188"/>
      <c r="Y1419" s="174" t="str">
        <f t="shared" si="243"/>
        <v/>
      </c>
      <c r="Z1419" s="174" t="str">
        <f t="shared" si="244"/>
        <v/>
      </c>
      <c r="AA1419" s="137"/>
      <c r="AB1419" s="185">
        <f t="shared" si="235"/>
        <v>5.5232000000000925</v>
      </c>
      <c r="AC1419" s="139">
        <f t="shared" si="232"/>
        <v>0.59638700565149727</v>
      </c>
      <c r="AD1419" s="138">
        <f t="shared" si="236"/>
        <v>7.7101352968211856E-4</v>
      </c>
      <c r="AE1419" s="139" t="str">
        <f t="shared" si="233"/>
        <v/>
      </c>
      <c r="AF1419" s="139" t="str">
        <f t="shared" si="234"/>
        <v/>
      </c>
      <c r="AG1419" s="139"/>
    </row>
    <row r="1420" spans="1:33" ht="20.100000000000001" customHeight="1" x14ac:dyDescent="0.25">
      <c r="A1420" s="15"/>
      <c r="N1420" s="142">
        <v>862</v>
      </c>
      <c r="O1420" s="134">
        <f t="shared" si="237"/>
        <v>-0.55200000000000005</v>
      </c>
      <c r="P1420" s="189">
        <f t="shared" si="238"/>
        <v>0.34256613905087618</v>
      </c>
      <c r="Q1420" s="189">
        <f t="shared" si="239"/>
        <v>0.29047417663514652</v>
      </c>
      <c r="R1420" s="134" t="str">
        <f t="shared" si="240"/>
        <v/>
      </c>
      <c r="S1420" s="134">
        <f t="shared" si="241"/>
        <v>0.34256613905087618</v>
      </c>
      <c r="T1420" s="134" t="str">
        <f t="shared" si="242"/>
        <v/>
      </c>
      <c r="U1420" s="190"/>
      <c r="V1420" s="191"/>
      <c r="W1420" s="188"/>
      <c r="X1420" s="188"/>
      <c r="Y1420" s="174" t="str">
        <f t="shared" si="243"/>
        <v/>
      </c>
      <c r="Z1420" s="174" t="str">
        <f t="shared" si="244"/>
        <v/>
      </c>
      <c r="AA1420" s="137"/>
      <c r="AB1420" s="185">
        <f t="shared" si="235"/>
        <v>5.5296000000000927</v>
      </c>
      <c r="AC1420" s="139">
        <f t="shared" si="232"/>
        <v>0.59561599212181515</v>
      </c>
      <c r="AD1420" s="138">
        <f t="shared" si="236"/>
        <v>7.7077726508445465E-4</v>
      </c>
      <c r="AE1420" s="139" t="str">
        <f t="shared" si="233"/>
        <v/>
      </c>
      <c r="AF1420" s="139" t="str">
        <f t="shared" si="234"/>
        <v/>
      </c>
      <c r="AG1420" s="139"/>
    </row>
    <row r="1421" spans="1:33" ht="20.100000000000001" customHeight="1" x14ac:dyDescent="0.25">
      <c r="A1421" s="15"/>
      <c r="N1421" s="142">
        <v>863</v>
      </c>
      <c r="O1421" s="134">
        <f t="shared" si="237"/>
        <v>-0.54800000000000004</v>
      </c>
      <c r="P1421" s="189">
        <f t="shared" si="238"/>
        <v>0.34332061417511983</v>
      </c>
      <c r="Q1421" s="189">
        <f t="shared" si="239"/>
        <v>0.2918459514173487</v>
      </c>
      <c r="R1421" s="134" t="str">
        <f t="shared" si="240"/>
        <v/>
      </c>
      <c r="S1421" s="134">
        <f t="shared" si="241"/>
        <v>0.34332061417511983</v>
      </c>
      <c r="T1421" s="134" t="str">
        <f t="shared" si="242"/>
        <v/>
      </c>
      <c r="U1421" s="190"/>
      <c r="V1421" s="191"/>
      <c r="W1421" s="188"/>
      <c r="X1421" s="188"/>
      <c r="Y1421" s="174" t="str">
        <f t="shared" si="243"/>
        <v/>
      </c>
      <c r="Z1421" s="174" t="str">
        <f t="shared" si="244"/>
        <v/>
      </c>
      <c r="AA1421" s="137"/>
      <c r="AB1421" s="185">
        <f t="shared" si="235"/>
        <v>5.5360000000000928</v>
      </c>
      <c r="AC1421" s="139">
        <f t="shared" si="232"/>
        <v>0.5948452148567307</v>
      </c>
      <c r="AD1421" s="138">
        <f t="shared" si="236"/>
        <v>7.705384953462513E-4</v>
      </c>
      <c r="AE1421" s="139" t="str">
        <f t="shared" si="233"/>
        <v/>
      </c>
      <c r="AF1421" s="139" t="str">
        <f t="shared" si="234"/>
        <v/>
      </c>
      <c r="AG1421" s="139"/>
    </row>
    <row r="1422" spans="1:33" ht="20.100000000000001" customHeight="1" x14ac:dyDescent="0.25">
      <c r="A1422" s="15"/>
      <c r="N1422" s="142">
        <v>864</v>
      </c>
      <c r="O1422" s="134">
        <f t="shared" si="237"/>
        <v>-0.54400000000000004</v>
      </c>
      <c r="P1422" s="189">
        <f t="shared" si="238"/>
        <v>0.34407124578783232</v>
      </c>
      <c r="Q1422" s="189">
        <f t="shared" si="239"/>
        <v>0.29322073642386043</v>
      </c>
      <c r="R1422" s="134" t="str">
        <f t="shared" si="240"/>
        <v/>
      </c>
      <c r="S1422" s="134">
        <f t="shared" si="241"/>
        <v>0.34407124578783232</v>
      </c>
      <c r="T1422" s="134" t="str">
        <f t="shared" si="242"/>
        <v/>
      </c>
      <c r="U1422" s="190"/>
      <c r="V1422" s="191"/>
      <c r="W1422" s="188"/>
      <c r="X1422" s="188"/>
      <c r="Y1422" s="174" t="str">
        <f t="shared" si="243"/>
        <v/>
      </c>
      <c r="Z1422" s="174" t="str">
        <f t="shared" si="244"/>
        <v/>
      </c>
      <c r="AA1422" s="137"/>
      <c r="AB1422" s="185">
        <f t="shared" si="235"/>
        <v>5.542400000000093</v>
      </c>
      <c r="AC1422" s="139">
        <f t="shared" si="232"/>
        <v>0.59407467636138445</v>
      </c>
      <c r="AD1422" s="138">
        <f t="shared" si="236"/>
        <v>7.7029722879118356E-4</v>
      </c>
      <c r="AE1422" s="139" t="str">
        <f t="shared" si="233"/>
        <v/>
      </c>
      <c r="AF1422" s="139" t="str">
        <f t="shared" si="234"/>
        <v/>
      </c>
      <c r="AG1422" s="139"/>
    </row>
    <row r="1423" spans="1:33" ht="20.100000000000001" customHeight="1" x14ac:dyDescent="0.25">
      <c r="A1423" s="15"/>
      <c r="N1423" s="142">
        <v>865</v>
      </c>
      <c r="O1423" s="134">
        <f t="shared" si="237"/>
        <v>-0.54</v>
      </c>
      <c r="P1423" s="189">
        <f t="shared" si="238"/>
        <v>0.34481800143933333</v>
      </c>
      <c r="Q1423" s="189">
        <f t="shared" si="239"/>
        <v>0.29459851621569799</v>
      </c>
      <c r="R1423" s="134" t="str">
        <f t="shared" si="240"/>
        <v/>
      </c>
      <c r="S1423" s="134">
        <f t="shared" si="241"/>
        <v>0.34481800143933333</v>
      </c>
      <c r="T1423" s="134" t="str">
        <f t="shared" si="242"/>
        <v/>
      </c>
      <c r="U1423" s="190"/>
      <c r="V1423" s="191"/>
      <c r="W1423" s="188"/>
      <c r="X1423" s="188"/>
      <c r="Y1423" s="174" t="str">
        <f t="shared" si="243"/>
        <v/>
      </c>
      <c r="Z1423" s="174" t="str">
        <f t="shared" si="244"/>
        <v/>
      </c>
      <c r="AA1423" s="137"/>
      <c r="AB1423" s="185">
        <f t="shared" si="235"/>
        <v>5.5488000000000932</v>
      </c>
      <c r="AC1423" s="139">
        <f t="shared" si="232"/>
        <v>0.59330437913259326</v>
      </c>
      <c r="AD1423" s="138">
        <f t="shared" si="236"/>
        <v>7.7005347374037303E-4</v>
      </c>
      <c r="AE1423" s="139" t="str">
        <f t="shared" si="233"/>
        <v/>
      </c>
      <c r="AF1423" s="139" t="str">
        <f t="shared" si="234"/>
        <v/>
      </c>
      <c r="AG1423" s="139"/>
    </row>
    <row r="1424" spans="1:33" ht="20.100000000000001" customHeight="1" x14ac:dyDescent="0.25">
      <c r="A1424" s="15"/>
      <c r="N1424" s="142">
        <v>866</v>
      </c>
      <c r="O1424" s="134">
        <f t="shared" si="237"/>
        <v>-0.53600000000000003</v>
      </c>
      <c r="P1424" s="189">
        <f t="shared" si="238"/>
        <v>0.34556084879550247</v>
      </c>
      <c r="Q1424" s="189">
        <f t="shared" si="239"/>
        <v>0.29597927522430945</v>
      </c>
      <c r="R1424" s="134" t="str">
        <f t="shared" si="240"/>
        <v/>
      </c>
      <c r="S1424" s="134">
        <f t="shared" si="241"/>
        <v>0.34556084879550247</v>
      </c>
      <c r="T1424" s="134" t="str">
        <f t="shared" si="242"/>
        <v/>
      </c>
      <c r="U1424" s="190"/>
      <c r="V1424" s="191"/>
      <c r="W1424" s="188"/>
      <c r="X1424" s="188"/>
      <c r="Y1424" s="174" t="str">
        <f t="shared" si="243"/>
        <v/>
      </c>
      <c r="Z1424" s="174" t="str">
        <f t="shared" si="244"/>
        <v/>
      </c>
      <c r="AA1424" s="137"/>
      <c r="AB1424" s="185">
        <f t="shared" si="235"/>
        <v>5.5552000000000934</v>
      </c>
      <c r="AC1424" s="139">
        <f t="shared" si="232"/>
        <v>0.59253432565885289</v>
      </c>
      <c r="AD1424" s="138">
        <f t="shared" si="236"/>
        <v>7.6980723851005628E-4</v>
      </c>
      <c r="AE1424" s="139" t="str">
        <f t="shared" si="233"/>
        <v/>
      </c>
      <c r="AF1424" s="139" t="str">
        <f t="shared" si="234"/>
        <v/>
      </c>
      <c r="AG1424" s="139"/>
    </row>
    <row r="1425" spans="1:33" ht="20.100000000000001" customHeight="1" x14ac:dyDescent="0.25">
      <c r="A1425" s="15"/>
      <c r="N1425" s="142">
        <v>867</v>
      </c>
      <c r="O1425" s="134">
        <f t="shared" si="237"/>
        <v>-0.53200000000000003</v>
      </c>
      <c r="P1425" s="189">
        <f t="shared" si="238"/>
        <v>0.3462997556401014</v>
      </c>
      <c r="Q1425" s="189">
        <f t="shared" si="239"/>
        <v>0.29736299775204122</v>
      </c>
      <c r="R1425" s="134" t="str">
        <f t="shared" si="240"/>
        <v/>
      </c>
      <c r="S1425" s="134">
        <f t="shared" si="241"/>
        <v>0.3462997556401014</v>
      </c>
      <c r="T1425" s="134" t="str">
        <f t="shared" si="242"/>
        <v/>
      </c>
      <c r="U1425" s="190"/>
      <c r="V1425" s="191"/>
      <c r="W1425" s="188"/>
      <c r="X1425" s="188"/>
      <c r="Y1425" s="174" t="str">
        <f t="shared" si="243"/>
        <v/>
      </c>
      <c r="Z1425" s="174" t="str">
        <f t="shared" si="244"/>
        <v/>
      </c>
      <c r="AA1425" s="137"/>
      <c r="AB1425" s="185">
        <f t="shared" si="235"/>
        <v>5.5616000000000936</v>
      </c>
      <c r="AC1425" s="139">
        <f t="shared" si="232"/>
        <v>0.59176451842034283</v>
      </c>
      <c r="AD1425" s="138">
        <f t="shared" si="236"/>
        <v>7.6955853141202901E-4</v>
      </c>
      <c r="AE1425" s="139" t="str">
        <f t="shared" si="233"/>
        <v/>
      </c>
      <c r="AF1425" s="139" t="str">
        <f t="shared" si="234"/>
        <v/>
      </c>
      <c r="AG1425" s="139"/>
    </row>
    <row r="1426" spans="1:33" ht="20.100000000000001" customHeight="1" x14ac:dyDescent="0.25">
      <c r="A1426" s="15"/>
      <c r="N1426" s="142">
        <v>868</v>
      </c>
      <c r="O1426" s="134">
        <f t="shared" si="237"/>
        <v>-0.52800000000000002</v>
      </c>
      <c r="P1426" s="189">
        <f t="shared" si="238"/>
        <v>0.34703468987709229</v>
      </c>
      <c r="Q1426" s="189">
        <f t="shared" si="239"/>
        <v>0.2987496679726146</v>
      </c>
      <c r="R1426" s="134" t="str">
        <f t="shared" si="240"/>
        <v/>
      </c>
      <c r="S1426" s="134">
        <f t="shared" si="241"/>
        <v>0.34703468987709229</v>
      </c>
      <c r="T1426" s="134" t="str">
        <f t="shared" si="242"/>
        <v/>
      </c>
      <c r="U1426" s="190"/>
      <c r="V1426" s="191"/>
      <c r="W1426" s="188"/>
      <c r="X1426" s="188"/>
      <c r="Y1426" s="174" t="str">
        <f t="shared" si="243"/>
        <v/>
      </c>
      <c r="Z1426" s="174" t="str">
        <f t="shared" si="244"/>
        <v/>
      </c>
      <c r="AA1426" s="137"/>
      <c r="AB1426" s="185">
        <f t="shared" si="235"/>
        <v>5.5680000000000938</v>
      </c>
      <c r="AC1426" s="139">
        <f t="shared" si="232"/>
        <v>0.5909949598889308</v>
      </c>
      <c r="AD1426" s="138">
        <f t="shared" si="236"/>
        <v>7.693073607559775E-4</v>
      </c>
      <c r="AE1426" s="139" t="str">
        <f t="shared" si="233"/>
        <v/>
      </c>
      <c r="AF1426" s="139" t="str">
        <f t="shared" si="234"/>
        <v/>
      </c>
      <c r="AG1426" s="139"/>
    </row>
    <row r="1427" spans="1:33" ht="20.100000000000001" customHeight="1" x14ac:dyDescent="0.25">
      <c r="A1427" s="15"/>
      <c r="N1427" s="142">
        <v>869</v>
      </c>
      <c r="O1427" s="134">
        <f t="shared" si="237"/>
        <v>-0.52400000000000002</v>
      </c>
      <c r="P1427" s="189">
        <f t="shared" si="238"/>
        <v>0.34776561953295076</v>
      </c>
      <c r="Q1427" s="189">
        <f t="shared" si="239"/>
        <v>0.30013926993161094</v>
      </c>
      <c r="R1427" s="134" t="str">
        <f t="shared" si="240"/>
        <v/>
      </c>
      <c r="S1427" s="134">
        <f t="shared" si="241"/>
        <v>0.34776561953295076</v>
      </c>
      <c r="T1427" s="134" t="str">
        <f t="shared" si="242"/>
        <v/>
      </c>
      <c r="U1427" s="190"/>
      <c r="V1427" s="191"/>
      <c r="W1427" s="188"/>
      <c r="X1427" s="188"/>
      <c r="Y1427" s="174" t="str">
        <f t="shared" si="243"/>
        <v/>
      </c>
      <c r="Z1427" s="174" t="str">
        <f t="shared" si="244"/>
        <v/>
      </c>
      <c r="AA1427" s="137"/>
      <c r="AB1427" s="185">
        <f t="shared" si="235"/>
        <v>5.5744000000000939</v>
      </c>
      <c r="AC1427" s="139">
        <f t="shared" si="232"/>
        <v>0.59022565252817483</v>
      </c>
      <c r="AD1427" s="138">
        <f t="shared" si="236"/>
        <v>7.6905373484514872E-4</v>
      </c>
      <c r="AE1427" s="139" t="str">
        <f t="shared" si="233"/>
        <v/>
      </c>
      <c r="AF1427" s="139" t="str">
        <f t="shared" si="234"/>
        <v/>
      </c>
      <c r="AG1427" s="139"/>
    </row>
    <row r="1428" spans="1:33" ht="20.100000000000001" customHeight="1" x14ac:dyDescent="0.25">
      <c r="A1428" s="15"/>
      <c r="N1428" s="142">
        <v>870</v>
      </c>
      <c r="O1428" s="134">
        <f t="shared" si="237"/>
        <v>-0.52</v>
      </c>
      <c r="P1428" s="189">
        <f t="shared" si="238"/>
        <v>0.34849251275897447</v>
      </c>
      <c r="Q1428" s="189">
        <f t="shared" si="239"/>
        <v>0.30153178754696619</v>
      </c>
      <c r="R1428" s="134" t="str">
        <f t="shared" si="240"/>
        <v/>
      </c>
      <c r="S1428" s="134">
        <f t="shared" si="241"/>
        <v>0.34849251275897447</v>
      </c>
      <c r="T1428" s="134" t="str">
        <f t="shared" si="242"/>
        <v/>
      </c>
      <c r="U1428" s="190"/>
      <c r="V1428" s="191"/>
      <c r="W1428" s="188"/>
      <c r="X1428" s="188"/>
      <c r="Y1428" s="174" t="str">
        <f t="shared" si="243"/>
        <v/>
      </c>
      <c r="Z1428" s="174" t="str">
        <f t="shared" si="244"/>
        <v/>
      </c>
      <c r="AA1428" s="137"/>
      <c r="AB1428" s="185">
        <f t="shared" si="235"/>
        <v>5.5808000000000941</v>
      </c>
      <c r="AC1428" s="139">
        <f t="shared" si="232"/>
        <v>0.58945659879332968</v>
      </c>
      <c r="AD1428" s="138">
        <f t="shared" si="236"/>
        <v>7.6879766198023614E-4</v>
      </c>
      <c r="AE1428" s="139" t="str">
        <f t="shared" si="233"/>
        <v/>
      </c>
      <c r="AF1428" s="139" t="str">
        <f t="shared" si="234"/>
        <v/>
      </c>
      <c r="AG1428" s="139"/>
    </row>
    <row r="1429" spans="1:33" ht="20.100000000000001" customHeight="1" x14ac:dyDescent="0.25">
      <c r="A1429" s="15"/>
      <c r="N1429" s="142">
        <v>871</v>
      </c>
      <c r="O1429" s="134">
        <f t="shared" si="237"/>
        <v>-0.51600000000000001</v>
      </c>
      <c r="P1429" s="189">
        <f t="shared" si="238"/>
        <v>0.34921533783358666</v>
      </c>
      <c r="Q1429" s="189">
        <f t="shared" si="239"/>
        <v>0.30292720460947509</v>
      </c>
      <c r="R1429" s="134" t="str">
        <f t="shared" si="240"/>
        <v/>
      </c>
      <c r="S1429" s="134">
        <f t="shared" si="241"/>
        <v>0.34921533783358666</v>
      </c>
      <c r="T1429" s="134" t="str">
        <f t="shared" si="242"/>
        <v/>
      </c>
      <c r="U1429" s="190"/>
      <c r="V1429" s="191"/>
      <c r="W1429" s="188"/>
      <c r="X1429" s="188"/>
      <c r="Y1429" s="174" t="str">
        <f t="shared" si="243"/>
        <v/>
      </c>
      <c r="Z1429" s="174" t="str">
        <f t="shared" si="244"/>
        <v/>
      </c>
      <c r="AA1429" s="137"/>
      <c r="AB1429" s="185">
        <f t="shared" si="235"/>
        <v>5.5872000000000943</v>
      </c>
      <c r="AC1429" s="139">
        <f t="shared" si="232"/>
        <v>0.58868780113134944</v>
      </c>
      <c r="AD1429" s="138">
        <f t="shared" si="236"/>
        <v>7.6853915045660415E-4</v>
      </c>
      <c r="AE1429" s="139" t="str">
        <f t="shared" si="233"/>
        <v/>
      </c>
      <c r="AF1429" s="139" t="str">
        <f t="shared" si="234"/>
        <v/>
      </c>
      <c r="AG1429" s="139"/>
    </row>
    <row r="1430" spans="1:33" ht="20.100000000000001" customHeight="1" x14ac:dyDescent="0.25">
      <c r="A1430" s="15"/>
      <c r="N1430" s="142">
        <v>872</v>
      </c>
      <c r="O1430" s="134">
        <f t="shared" si="237"/>
        <v>-0.51200000000000001</v>
      </c>
      <c r="P1430" s="189">
        <f t="shared" si="238"/>
        <v>0.34993406316463371</v>
      </c>
      <c r="Q1430" s="189">
        <f t="shared" si="239"/>
        <v>0.30432550478330422</v>
      </c>
      <c r="R1430" s="134" t="str">
        <f t="shared" si="240"/>
        <v/>
      </c>
      <c r="S1430" s="134">
        <f t="shared" si="241"/>
        <v>0.34993406316463371</v>
      </c>
      <c r="T1430" s="134" t="str">
        <f t="shared" si="242"/>
        <v/>
      </c>
      <c r="U1430" s="190"/>
      <c r="V1430" s="191"/>
      <c r="W1430" s="188"/>
      <c r="X1430" s="188"/>
      <c r="Y1430" s="174" t="str">
        <f t="shared" si="243"/>
        <v/>
      </c>
      <c r="Z1430" s="174" t="str">
        <f t="shared" si="244"/>
        <v/>
      </c>
      <c r="AA1430" s="137"/>
      <c r="AB1430" s="185">
        <f t="shared" si="235"/>
        <v>5.5936000000000945</v>
      </c>
      <c r="AC1430" s="139">
        <f t="shared" si="232"/>
        <v>0.58791926198089284</v>
      </c>
      <c r="AD1430" s="138">
        <f t="shared" si="236"/>
        <v>7.6827820856628648E-4</v>
      </c>
      <c r="AE1430" s="139" t="str">
        <f t="shared" si="233"/>
        <v/>
      </c>
      <c r="AF1430" s="139" t="str">
        <f t="shared" si="234"/>
        <v/>
      </c>
      <c r="AG1430" s="139"/>
    </row>
    <row r="1431" spans="1:33" ht="20.100000000000001" customHeight="1" x14ac:dyDescent="0.25">
      <c r="A1431" s="15"/>
      <c r="N1431" s="142">
        <v>873</v>
      </c>
      <c r="O1431" s="134">
        <f t="shared" si="237"/>
        <v>-0.50800000000000001</v>
      </c>
      <c r="P1431" s="189">
        <f t="shared" si="238"/>
        <v>0.35064865729167793</v>
      </c>
      <c r="Q1431" s="189">
        <f t="shared" si="239"/>
        <v>0.30572667160651423</v>
      </c>
      <c r="R1431" s="134" t="str">
        <f t="shared" si="240"/>
        <v/>
      </c>
      <c r="S1431" s="134">
        <f t="shared" si="241"/>
        <v>0.35064865729167793</v>
      </c>
      <c r="T1431" s="134" t="str">
        <f t="shared" si="242"/>
        <v/>
      </c>
      <c r="U1431" s="190"/>
      <c r="V1431" s="191"/>
      <c r="W1431" s="188"/>
      <c r="X1431" s="188"/>
      <c r="Y1431" s="174" t="str">
        <f t="shared" si="243"/>
        <v/>
      </c>
      <c r="Z1431" s="174" t="str">
        <f t="shared" si="244"/>
        <v/>
      </c>
      <c r="AA1431" s="137"/>
      <c r="AB1431" s="185">
        <f t="shared" si="235"/>
        <v>5.6000000000000947</v>
      </c>
      <c r="AC1431" s="139">
        <f t="shared" si="232"/>
        <v>0.58715098377232655</v>
      </c>
      <c r="AD1431" s="138">
        <f t="shared" si="236"/>
        <v>7.6801484459421143E-4</v>
      </c>
      <c r="AE1431" s="139" t="str">
        <f t="shared" si="233"/>
        <v/>
      </c>
      <c r="AF1431" s="139" t="str">
        <f t="shared" si="234"/>
        <v/>
      </c>
      <c r="AG1431" s="139"/>
    </row>
    <row r="1432" spans="1:33" ht="20.100000000000001" customHeight="1" x14ac:dyDescent="0.25">
      <c r="A1432" s="15"/>
      <c r="N1432" s="142">
        <v>874</v>
      </c>
      <c r="O1432" s="134">
        <f t="shared" si="237"/>
        <v>-0.504</v>
      </c>
      <c r="P1432" s="189">
        <f t="shared" si="238"/>
        <v>0.35135908888828399</v>
      </c>
      <c r="Q1432" s="189">
        <f t="shared" si="239"/>
        <v>0.30713068849159109</v>
      </c>
      <c r="R1432" s="134" t="str">
        <f t="shared" si="240"/>
        <v/>
      </c>
      <c r="S1432" s="134">
        <f t="shared" si="241"/>
        <v>0.35135908888828399</v>
      </c>
      <c r="T1432" s="134" t="str">
        <f t="shared" si="242"/>
        <v/>
      </c>
      <c r="U1432" s="190"/>
      <c r="V1432" s="191"/>
      <c r="W1432" s="188"/>
      <c r="X1432" s="188"/>
      <c r="Y1432" s="174" t="str">
        <f t="shared" si="243"/>
        <v/>
      </c>
      <c r="Z1432" s="174" t="str">
        <f t="shared" si="244"/>
        <v/>
      </c>
      <c r="AA1432" s="137"/>
      <c r="AB1432" s="185">
        <f t="shared" si="235"/>
        <v>5.6064000000000949</v>
      </c>
      <c r="AC1432" s="139">
        <f t="shared" si="232"/>
        <v>0.58638296892773234</v>
      </c>
      <c r="AD1432" s="138">
        <f t="shared" si="236"/>
        <v>7.6774906682486321E-4</v>
      </c>
      <c r="AE1432" s="139" t="str">
        <f t="shared" si="233"/>
        <v/>
      </c>
      <c r="AF1432" s="139" t="str">
        <f t="shared" si="234"/>
        <v/>
      </c>
      <c r="AG1432" s="139"/>
    </row>
    <row r="1433" spans="1:33" ht="20.100000000000001" customHeight="1" x14ac:dyDescent="0.25">
      <c r="A1433" s="15"/>
      <c r="N1433" s="142">
        <v>875</v>
      </c>
      <c r="O1433" s="134">
        <f t="shared" si="237"/>
        <v>-0.5</v>
      </c>
      <c r="P1433" s="189">
        <f t="shared" si="238"/>
        <v>0.35206532676429952</v>
      </c>
      <c r="Q1433" s="189">
        <f t="shared" si="239"/>
        <v>0.30853753872598688</v>
      </c>
      <c r="R1433" s="134" t="str">
        <f t="shared" si="240"/>
        <v/>
      </c>
      <c r="S1433" s="134">
        <f t="shared" si="241"/>
        <v>0.35206532676429952</v>
      </c>
      <c r="T1433" s="134" t="str">
        <f t="shared" si="242"/>
        <v/>
      </c>
      <c r="U1433" s="190"/>
      <c r="V1433" s="191"/>
      <c r="W1433" s="188"/>
      <c r="X1433" s="188"/>
      <c r="Y1433" s="174" t="str">
        <f t="shared" si="243"/>
        <v/>
      </c>
      <c r="Z1433" s="174" t="str">
        <f t="shared" si="244"/>
        <v/>
      </c>
      <c r="AA1433" s="137"/>
      <c r="AB1433" s="185">
        <f t="shared" si="235"/>
        <v>5.612800000000095</v>
      </c>
      <c r="AC1433" s="139">
        <f t="shared" si="232"/>
        <v>0.58561521986090748</v>
      </c>
      <c r="AD1433" s="138">
        <f t="shared" si="236"/>
        <v>7.6748088353284505E-4</v>
      </c>
      <c r="AE1433" s="139" t="str">
        <f t="shared" si="233"/>
        <v/>
      </c>
      <c r="AF1433" s="139" t="str">
        <f t="shared" si="234"/>
        <v/>
      </c>
      <c r="AG1433" s="139"/>
    </row>
    <row r="1434" spans="1:33" ht="20.100000000000001" customHeight="1" x14ac:dyDescent="0.25">
      <c r="A1434" s="15"/>
      <c r="N1434" s="142">
        <v>876</v>
      </c>
      <c r="O1434" s="134">
        <f t="shared" si="237"/>
        <v>-0.496</v>
      </c>
      <c r="P1434" s="189">
        <f t="shared" si="238"/>
        <v>0.3527673398681293</v>
      </c>
      <c r="Q1434" s="189">
        <f t="shared" si="239"/>
        <v>0.30994720547266957</v>
      </c>
      <c r="R1434" s="134" t="str">
        <f t="shared" si="240"/>
        <v/>
      </c>
      <c r="S1434" s="134">
        <f t="shared" si="241"/>
        <v>0.3527673398681293</v>
      </c>
      <c r="T1434" s="134" t="str">
        <f t="shared" si="242"/>
        <v/>
      </c>
      <c r="U1434" s="190"/>
      <c r="V1434" s="191"/>
      <c r="W1434" s="188"/>
      <c r="X1434" s="188"/>
      <c r="Y1434" s="174" t="str">
        <f t="shared" si="243"/>
        <v/>
      </c>
      <c r="Z1434" s="174" t="str">
        <f t="shared" si="244"/>
        <v/>
      </c>
      <c r="AA1434" s="137"/>
      <c r="AB1434" s="185">
        <f t="shared" si="235"/>
        <v>5.6192000000000952</v>
      </c>
      <c r="AC1434" s="139">
        <f t="shared" si="232"/>
        <v>0.58484773897737463</v>
      </c>
      <c r="AD1434" s="138">
        <f t="shared" si="236"/>
        <v>7.6721030299331527E-4</v>
      </c>
      <c r="AE1434" s="139" t="str">
        <f t="shared" si="233"/>
        <v/>
      </c>
      <c r="AF1434" s="139" t="str">
        <f t="shared" si="234"/>
        <v/>
      </c>
      <c r="AG1434" s="139"/>
    </row>
    <row r="1435" spans="1:33" ht="20.100000000000001" customHeight="1" x14ac:dyDescent="0.25">
      <c r="A1435" s="15"/>
      <c r="N1435" s="142">
        <v>877</v>
      </c>
      <c r="O1435" s="134">
        <f t="shared" si="237"/>
        <v>-0.49199999999999999</v>
      </c>
      <c r="P1435" s="189">
        <f t="shared" si="238"/>
        <v>0.35346509728900333</v>
      </c>
      <c r="Q1435" s="189">
        <f t="shared" si="239"/>
        <v>0.31135967177068158</v>
      </c>
      <c r="R1435" s="134" t="str">
        <f t="shared" si="240"/>
        <v/>
      </c>
      <c r="S1435" s="134">
        <f t="shared" si="241"/>
        <v>0.35346509728900333</v>
      </c>
      <c r="T1435" s="134" t="str">
        <f t="shared" si="242"/>
        <v/>
      </c>
      <c r="U1435" s="190"/>
      <c r="V1435" s="191"/>
      <c r="W1435" s="188"/>
      <c r="X1435" s="188"/>
      <c r="Y1435" s="174" t="str">
        <f t="shared" si="243"/>
        <v/>
      </c>
      <c r="Z1435" s="174" t="str">
        <f t="shared" si="244"/>
        <v/>
      </c>
      <c r="AA1435" s="137"/>
      <c r="AB1435" s="185">
        <f t="shared" si="235"/>
        <v>5.6256000000000954</v>
      </c>
      <c r="AC1435" s="139">
        <f t="shared" si="232"/>
        <v>0.58408052867438132</v>
      </c>
      <c r="AD1435" s="138">
        <f t="shared" si="236"/>
        <v>7.6693733347155124E-4</v>
      </c>
      <c r="AE1435" s="139" t="str">
        <f t="shared" si="233"/>
        <v/>
      </c>
      <c r="AF1435" s="139" t="str">
        <f t="shared" si="234"/>
        <v/>
      </c>
      <c r="AG1435" s="139"/>
    </row>
    <row r="1436" spans="1:33" ht="20.100000000000001" customHeight="1" x14ac:dyDescent="0.25">
      <c r="A1436" s="15"/>
      <c r="N1436" s="142">
        <v>878</v>
      </c>
      <c r="O1436" s="134">
        <f t="shared" si="237"/>
        <v>-0.48799999999999999</v>
      </c>
      <c r="P1436" s="189">
        <f t="shared" si="238"/>
        <v>0.35415856825923747</v>
      </c>
      <c r="Q1436" s="189">
        <f t="shared" si="239"/>
        <v>0.31277492053570766</v>
      </c>
      <c r="R1436" s="134" t="str">
        <f t="shared" si="240"/>
        <v/>
      </c>
      <c r="S1436" s="134">
        <f t="shared" si="241"/>
        <v>0.35415856825923747</v>
      </c>
      <c r="T1436" s="134" t="str">
        <f t="shared" si="242"/>
        <v/>
      </c>
      <c r="U1436" s="190"/>
      <c r="V1436" s="191"/>
      <c r="W1436" s="188"/>
      <c r="X1436" s="188"/>
      <c r="Y1436" s="174" t="str">
        <f t="shared" si="243"/>
        <v/>
      </c>
      <c r="Z1436" s="174" t="str">
        <f t="shared" si="244"/>
        <v/>
      </c>
      <c r="AA1436" s="137"/>
      <c r="AB1436" s="185">
        <f t="shared" si="235"/>
        <v>5.6320000000000956</v>
      </c>
      <c r="AC1436" s="139">
        <f t="shared" si="232"/>
        <v>0.58331359134090977</v>
      </c>
      <c r="AD1436" s="138">
        <f t="shared" si="236"/>
        <v>7.6666198323116497E-4</v>
      </c>
      <c r="AE1436" s="139" t="str">
        <f t="shared" si="233"/>
        <v/>
      </c>
      <c r="AF1436" s="139" t="str">
        <f t="shared" si="234"/>
        <v/>
      </c>
      <c r="AG1436" s="139"/>
    </row>
    <row r="1437" spans="1:33" ht="20.100000000000001" customHeight="1" x14ac:dyDescent="0.25">
      <c r="A1437" s="15"/>
      <c r="N1437" s="142">
        <v>879</v>
      </c>
      <c r="O1437" s="134">
        <f t="shared" si="237"/>
        <v>-0.48399999999999999</v>
      </c>
      <c r="P1437" s="189">
        <f t="shared" si="238"/>
        <v>0.35484772215648769</v>
      </c>
      <c r="Q1437" s="189">
        <f t="shared" si="239"/>
        <v>0.31419293456065167</v>
      </c>
      <c r="R1437" s="134" t="str">
        <f t="shared" si="240"/>
        <v/>
      </c>
      <c r="S1437" s="134">
        <f t="shared" si="241"/>
        <v>0.35484772215648769</v>
      </c>
      <c r="T1437" s="134" t="str">
        <f t="shared" si="242"/>
        <v/>
      </c>
      <c r="U1437" s="190"/>
      <c r="V1437" s="191"/>
      <c r="W1437" s="188"/>
      <c r="X1437" s="188"/>
      <c r="Y1437" s="174" t="str">
        <f t="shared" si="243"/>
        <v/>
      </c>
      <c r="Z1437" s="174" t="str">
        <f t="shared" si="244"/>
        <v/>
      </c>
      <c r="AA1437" s="137"/>
      <c r="AB1437" s="185">
        <f t="shared" si="235"/>
        <v>5.6384000000000958</v>
      </c>
      <c r="AC1437" s="139">
        <f t="shared" si="232"/>
        <v>0.5825469293576786</v>
      </c>
      <c r="AD1437" s="138">
        <f t="shared" si="236"/>
        <v>7.6638426052866304E-4</v>
      </c>
      <c r="AE1437" s="139" t="str">
        <f t="shared" si="233"/>
        <v/>
      </c>
      <c r="AF1437" s="139" t="str">
        <f t="shared" si="234"/>
        <v/>
      </c>
      <c r="AG1437" s="139"/>
    </row>
    <row r="1438" spans="1:33" ht="20.100000000000001" customHeight="1" x14ac:dyDescent="0.25">
      <c r="A1438" s="15"/>
      <c r="N1438" s="142">
        <v>880</v>
      </c>
      <c r="O1438" s="134">
        <f t="shared" si="237"/>
        <v>-0.48</v>
      </c>
      <c r="P1438" s="189">
        <f t="shared" si="238"/>
        <v>0.35553252850599709</v>
      </c>
      <c r="Q1438" s="189">
        <f t="shared" si="239"/>
        <v>0.31561369651622256</v>
      </c>
      <c r="R1438" s="134" t="str">
        <f t="shared" si="240"/>
        <v/>
      </c>
      <c r="S1438" s="134">
        <f t="shared" si="241"/>
        <v>0.35553252850599709</v>
      </c>
      <c r="T1438" s="134" t="str">
        <f t="shared" si="242"/>
        <v/>
      </c>
      <c r="U1438" s="190"/>
      <c r="V1438" s="191"/>
      <c r="W1438" s="188"/>
      <c r="X1438" s="188"/>
      <c r="Y1438" s="174" t="str">
        <f t="shared" si="243"/>
        <v/>
      </c>
      <c r="Z1438" s="174" t="str">
        <f t="shared" si="244"/>
        <v/>
      </c>
      <c r="AA1438" s="137"/>
      <c r="AB1438" s="185">
        <f t="shared" si="235"/>
        <v>5.644800000000096</v>
      </c>
      <c r="AC1438" s="139">
        <f t="shared" si="232"/>
        <v>0.58178054509714994</v>
      </c>
      <c r="AD1438" s="138">
        <f t="shared" si="236"/>
        <v>7.661041736167773E-4</v>
      </c>
      <c r="AE1438" s="139" t="str">
        <f t="shared" si="233"/>
        <v/>
      </c>
      <c r="AF1438" s="139" t="str">
        <f t="shared" si="234"/>
        <v/>
      </c>
      <c r="AG1438" s="139"/>
    </row>
    <row r="1439" spans="1:33" ht="20.100000000000001" customHeight="1" x14ac:dyDescent="0.25">
      <c r="A1439" s="15"/>
      <c r="N1439" s="142">
        <v>881</v>
      </c>
      <c r="O1439" s="134">
        <f t="shared" si="237"/>
        <v>-0.47599999999999998</v>
      </c>
      <c r="P1439" s="189">
        <f t="shared" si="238"/>
        <v>0.35621295698283506</v>
      </c>
      <c r="Q1439" s="189">
        <f t="shared" si="239"/>
        <v>0.31703718895152933</v>
      </c>
      <c r="R1439" s="134" t="str">
        <f t="shared" si="240"/>
        <v/>
      </c>
      <c r="S1439" s="134">
        <f t="shared" si="241"/>
        <v>0.35621295698283506</v>
      </c>
      <c r="T1439" s="134" t="str">
        <f t="shared" si="242"/>
        <v/>
      </c>
      <c r="U1439" s="190"/>
      <c r="V1439" s="191"/>
      <c r="W1439" s="188"/>
      <c r="X1439" s="188"/>
      <c r="Y1439" s="174" t="str">
        <f t="shared" si="243"/>
        <v/>
      </c>
      <c r="Z1439" s="174" t="str">
        <f t="shared" si="244"/>
        <v/>
      </c>
      <c r="AA1439" s="137"/>
      <c r="AB1439" s="185">
        <f t="shared" si="235"/>
        <v>5.6512000000000961</v>
      </c>
      <c r="AC1439" s="139">
        <f t="shared" si="232"/>
        <v>0.58101444092353316</v>
      </c>
      <c r="AD1439" s="138">
        <f t="shared" si="236"/>
        <v>7.658217307424664E-4</v>
      </c>
      <c r="AE1439" s="139" t="str">
        <f t="shared" si="233"/>
        <v/>
      </c>
      <c r="AF1439" s="139" t="str">
        <f t="shared" si="234"/>
        <v/>
      </c>
      <c r="AG1439" s="139"/>
    </row>
    <row r="1440" spans="1:33" ht="20.100000000000001" customHeight="1" x14ac:dyDescent="0.25">
      <c r="A1440" s="15"/>
      <c r="N1440" s="142">
        <v>882</v>
      </c>
      <c r="O1440" s="134">
        <f t="shared" si="237"/>
        <v>-0.47199999999999998</v>
      </c>
      <c r="P1440" s="189">
        <f t="shared" si="238"/>
        <v>0.35688897741412928</v>
      </c>
      <c r="Q1440" s="189">
        <f t="shared" si="239"/>
        <v>0.31846339429468434</v>
      </c>
      <c r="R1440" s="134" t="str">
        <f t="shared" si="240"/>
        <v/>
      </c>
      <c r="S1440" s="134">
        <f t="shared" si="241"/>
        <v>0.35688897741412928</v>
      </c>
      <c r="T1440" s="134" t="str">
        <f t="shared" si="242"/>
        <v/>
      </c>
      <c r="U1440" s="190"/>
      <c r="V1440" s="191"/>
      <c r="W1440" s="188"/>
      <c r="X1440" s="188"/>
      <c r="Y1440" s="174" t="str">
        <f t="shared" si="243"/>
        <v/>
      </c>
      <c r="Z1440" s="174" t="str">
        <f t="shared" si="244"/>
        <v/>
      </c>
      <c r="AA1440" s="137"/>
      <c r="AB1440" s="185">
        <f t="shared" si="235"/>
        <v>5.6576000000000963</v>
      </c>
      <c r="AC1440" s="139">
        <f t="shared" si="232"/>
        <v>0.58024861919279069</v>
      </c>
      <c r="AD1440" s="138">
        <f t="shared" si="236"/>
        <v>7.655369401455836E-4</v>
      </c>
      <c r="AE1440" s="139" t="str">
        <f t="shared" si="233"/>
        <v/>
      </c>
      <c r="AF1440" s="139" t="str">
        <f t="shared" si="234"/>
        <v/>
      </c>
      <c r="AG1440" s="139"/>
    </row>
    <row r="1441" spans="1:33" ht="20.100000000000001" customHeight="1" x14ac:dyDescent="0.25">
      <c r="A1441" s="15"/>
      <c r="N1441" s="142">
        <v>883</v>
      </c>
      <c r="O1441" s="134">
        <f t="shared" si="237"/>
        <v>-0.46799999999999997</v>
      </c>
      <c r="P1441" s="189">
        <f t="shared" si="238"/>
        <v>0.35756055978128964</v>
      </c>
      <c r="Q1441" s="189">
        <f t="shared" si="239"/>
        <v>0.31989229485341653</v>
      </c>
      <c r="R1441" s="134" t="str">
        <f t="shared" si="240"/>
        <v/>
      </c>
      <c r="S1441" s="134">
        <f t="shared" si="241"/>
        <v>0.35756055978128964</v>
      </c>
      <c r="T1441" s="134" t="str">
        <f t="shared" si="242"/>
        <v/>
      </c>
      <c r="U1441" s="190"/>
      <c r="V1441" s="191"/>
      <c r="W1441" s="188"/>
      <c r="X1441" s="188"/>
      <c r="Y1441" s="174" t="str">
        <f t="shared" si="243"/>
        <v/>
      </c>
      <c r="Z1441" s="174" t="str">
        <f t="shared" si="244"/>
        <v/>
      </c>
      <c r="AA1441" s="137"/>
      <c r="AB1441" s="185">
        <f t="shared" si="235"/>
        <v>5.6640000000000965</v>
      </c>
      <c r="AC1441" s="139">
        <f t="shared" si="232"/>
        <v>0.57948308225264511</v>
      </c>
      <c r="AD1441" s="138">
        <f t="shared" si="236"/>
        <v>7.6524981006376169E-4</v>
      </c>
      <c r="AE1441" s="139" t="str">
        <f t="shared" si="233"/>
        <v/>
      </c>
      <c r="AF1441" s="139" t="str">
        <f t="shared" si="234"/>
        <v/>
      </c>
      <c r="AG1441" s="139"/>
    </row>
    <row r="1442" spans="1:33" ht="20.100000000000001" customHeight="1" x14ac:dyDescent="0.25">
      <c r="A1442" s="15"/>
      <c r="N1442" s="142">
        <v>884</v>
      </c>
      <c r="O1442" s="134">
        <f t="shared" si="237"/>
        <v>-0.46399999999999997</v>
      </c>
      <c r="P1442" s="189">
        <f t="shared" si="238"/>
        <v>0.35822767422222374</v>
      </c>
      <c r="Q1442" s="189">
        <f t="shared" si="239"/>
        <v>0.32132387281569263</v>
      </c>
      <c r="R1442" s="134" t="str">
        <f t="shared" si="240"/>
        <v/>
      </c>
      <c r="S1442" s="134">
        <f t="shared" si="241"/>
        <v>0.35822767422222374</v>
      </c>
      <c r="T1442" s="134" t="str">
        <f t="shared" si="242"/>
        <v/>
      </c>
      <c r="U1442" s="190"/>
      <c r="V1442" s="191"/>
      <c r="W1442" s="188"/>
      <c r="X1442" s="188"/>
      <c r="Y1442" s="174" t="str">
        <f t="shared" si="243"/>
        <v/>
      </c>
      <c r="Z1442" s="174" t="str">
        <f t="shared" si="244"/>
        <v/>
      </c>
      <c r="AA1442" s="137"/>
      <c r="AB1442" s="185">
        <f t="shared" si="235"/>
        <v>5.6704000000000967</v>
      </c>
      <c r="AC1442" s="139">
        <f t="shared" si="232"/>
        <v>0.57871783244258135</v>
      </c>
      <c r="AD1442" s="138">
        <f t="shared" si="236"/>
        <v>7.6496034872564067E-4</v>
      </c>
      <c r="AE1442" s="139" t="str">
        <f t="shared" si="233"/>
        <v/>
      </c>
      <c r="AF1442" s="139" t="str">
        <f t="shared" si="234"/>
        <v/>
      </c>
      <c r="AG1442" s="139"/>
    </row>
    <row r="1443" spans="1:33" ht="20.100000000000001" customHeight="1" x14ac:dyDescent="0.25">
      <c r="A1443" s="15"/>
      <c r="N1443" s="142">
        <v>885</v>
      </c>
      <c r="O1443" s="134">
        <f t="shared" si="237"/>
        <v>-0.45999999999999996</v>
      </c>
      <c r="P1443" s="189">
        <f t="shared" si="238"/>
        <v>0.35889029103354464</v>
      </c>
      <c r="Q1443" s="189">
        <f t="shared" si="239"/>
        <v>0.32275811025034773</v>
      </c>
      <c r="R1443" s="134" t="str">
        <f t="shared" si="240"/>
        <v/>
      </c>
      <c r="S1443" s="134">
        <f t="shared" si="241"/>
        <v>0.35889029103354464</v>
      </c>
      <c r="T1443" s="134" t="str">
        <f t="shared" si="242"/>
        <v/>
      </c>
      <c r="U1443" s="190"/>
      <c r="V1443" s="191"/>
      <c r="W1443" s="188"/>
      <c r="X1443" s="188"/>
      <c r="Y1443" s="174" t="str">
        <f t="shared" si="243"/>
        <v/>
      </c>
      <c r="Z1443" s="174" t="str">
        <f t="shared" si="244"/>
        <v/>
      </c>
      <c r="AA1443" s="137"/>
      <c r="AB1443" s="185">
        <f t="shared" si="235"/>
        <v>5.6768000000000969</v>
      </c>
      <c r="AC1443" s="139">
        <f t="shared" si="232"/>
        <v>0.57795287209385571</v>
      </c>
      <c r="AD1443" s="138">
        <f t="shared" si="236"/>
        <v>7.6466856435641883E-4</v>
      </c>
      <c r="AE1443" s="139" t="str">
        <f t="shared" si="233"/>
        <v/>
      </c>
      <c r="AF1443" s="139" t="str">
        <f t="shared" si="234"/>
        <v/>
      </c>
      <c r="AG1443" s="139"/>
    </row>
    <row r="1444" spans="1:33" ht="20.100000000000001" customHeight="1" x14ac:dyDescent="0.25">
      <c r="A1444" s="15"/>
      <c r="N1444" s="142">
        <v>886</v>
      </c>
      <c r="O1444" s="134">
        <f t="shared" si="237"/>
        <v>-0.45599999999999996</v>
      </c>
      <c r="P1444" s="189">
        <f t="shared" si="238"/>
        <v>0.35954838067276956</v>
      </c>
      <c r="Q1444" s="189">
        <f t="shared" si="239"/>
        <v>0.32419498910772426</v>
      </c>
      <c r="R1444" s="134" t="str">
        <f t="shared" si="240"/>
        <v/>
      </c>
      <c r="S1444" s="134">
        <f t="shared" si="241"/>
        <v>0.35954838067276956</v>
      </c>
      <c r="T1444" s="134" t="str">
        <f t="shared" si="242"/>
        <v/>
      </c>
      <c r="U1444" s="190"/>
      <c r="V1444" s="191"/>
      <c r="W1444" s="188"/>
      <c r="X1444" s="188"/>
      <c r="Y1444" s="174" t="str">
        <f t="shared" si="243"/>
        <v/>
      </c>
      <c r="Z1444" s="174" t="str">
        <f t="shared" si="244"/>
        <v/>
      </c>
      <c r="AA1444" s="137"/>
      <c r="AB1444" s="185">
        <f t="shared" si="235"/>
        <v>5.6832000000000971</v>
      </c>
      <c r="AC1444" s="139">
        <f t="shared" si="232"/>
        <v>0.57718820352949929</v>
      </c>
      <c r="AD1444" s="138">
        <f t="shared" si="236"/>
        <v>7.6437446517507723E-4</v>
      </c>
      <c r="AE1444" s="139" t="str">
        <f t="shared" si="233"/>
        <v/>
      </c>
      <c r="AF1444" s="139" t="str">
        <f t="shared" si="234"/>
        <v/>
      </c>
      <c r="AG1444" s="139"/>
    </row>
    <row r="1445" spans="1:33" ht="20.100000000000001" customHeight="1" x14ac:dyDescent="0.25">
      <c r="A1445" s="15"/>
      <c r="N1445" s="142">
        <v>887</v>
      </c>
      <c r="O1445" s="134">
        <f t="shared" si="237"/>
        <v>-0.45199999999999996</v>
      </c>
      <c r="P1445" s="189">
        <f t="shared" si="238"/>
        <v>0.3602019137605102</v>
      </c>
      <c r="Q1445" s="189">
        <f t="shared" si="239"/>
        <v>0.32563449122032057</v>
      </c>
      <c r="R1445" s="134" t="str">
        <f t="shared" si="240"/>
        <v/>
      </c>
      <c r="S1445" s="134">
        <f t="shared" si="241"/>
        <v>0.3602019137605102</v>
      </c>
      <c r="T1445" s="134" t="str">
        <f t="shared" si="242"/>
        <v/>
      </c>
      <c r="U1445" s="190"/>
      <c r="V1445" s="191"/>
      <c r="W1445" s="188"/>
      <c r="X1445" s="188"/>
      <c r="Y1445" s="174" t="str">
        <f t="shared" si="243"/>
        <v/>
      </c>
      <c r="Z1445" s="174" t="str">
        <f t="shared" si="244"/>
        <v/>
      </c>
      <c r="AA1445" s="137"/>
      <c r="AB1445" s="185">
        <f t="shared" si="235"/>
        <v>5.6896000000000972</v>
      </c>
      <c r="AC1445" s="139">
        <f t="shared" si="232"/>
        <v>0.57642382906432421</v>
      </c>
      <c r="AD1445" s="138">
        <f t="shared" si="236"/>
        <v>7.6407805939338047E-4</v>
      </c>
      <c r="AE1445" s="139" t="str">
        <f t="shared" si="233"/>
        <v/>
      </c>
      <c r="AF1445" s="139" t="str">
        <f t="shared" si="234"/>
        <v/>
      </c>
      <c r="AG1445" s="139"/>
    </row>
    <row r="1446" spans="1:33" ht="20.100000000000001" customHeight="1" x14ac:dyDescent="0.25">
      <c r="A1446" s="15"/>
      <c r="N1446" s="142">
        <v>888</v>
      </c>
      <c r="O1446" s="134">
        <f t="shared" si="237"/>
        <v>-0.44799999999999995</v>
      </c>
      <c r="P1446" s="189">
        <f t="shared" si="238"/>
        <v>0.36085086108265324</v>
      </c>
      <c r="Q1446" s="189">
        <f t="shared" si="239"/>
        <v>0.32707659830344682</v>
      </c>
      <c r="R1446" s="134" t="str">
        <f t="shared" si="240"/>
        <v/>
      </c>
      <c r="S1446" s="134">
        <f t="shared" si="241"/>
        <v>0.36085086108265324</v>
      </c>
      <c r="T1446" s="134" t="str">
        <f t="shared" si="242"/>
        <v/>
      </c>
      <c r="U1446" s="190"/>
      <c r="V1446" s="191"/>
      <c r="W1446" s="188"/>
      <c r="X1446" s="188"/>
      <c r="Y1446" s="174" t="str">
        <f t="shared" si="243"/>
        <v/>
      </c>
      <c r="Z1446" s="174" t="str">
        <f t="shared" si="244"/>
        <v/>
      </c>
      <c r="AA1446" s="137"/>
      <c r="AB1446" s="185">
        <f t="shared" si="235"/>
        <v>5.6960000000000974</v>
      </c>
      <c r="AC1446" s="139">
        <f t="shared" si="232"/>
        <v>0.57565975100493083</v>
      </c>
      <c r="AD1446" s="138">
        <f t="shared" si="236"/>
        <v>7.6377935521954043E-4</v>
      </c>
      <c r="AE1446" s="139" t="str">
        <f t="shared" si="233"/>
        <v/>
      </c>
      <c r="AF1446" s="139" t="str">
        <f t="shared" si="234"/>
        <v/>
      </c>
      <c r="AG1446" s="139"/>
    </row>
    <row r="1447" spans="1:33" ht="20.100000000000001" customHeight="1" x14ac:dyDescent="0.25">
      <c r="A1447" s="15"/>
      <c r="N1447" s="142">
        <v>889</v>
      </c>
      <c r="O1447" s="134">
        <f t="shared" si="237"/>
        <v>-0.44399999999999995</v>
      </c>
      <c r="P1447" s="189">
        <f t="shared" si="238"/>
        <v>0.36149519359253279</v>
      </c>
      <c r="Q1447" s="189">
        <f t="shared" si="239"/>
        <v>0.32852129195589119</v>
      </c>
      <c r="R1447" s="134" t="str">
        <f t="shared" si="240"/>
        <v/>
      </c>
      <c r="S1447" s="134">
        <f t="shared" si="241"/>
        <v>0.36149519359253279</v>
      </c>
      <c r="T1447" s="134" t="str">
        <f t="shared" si="242"/>
        <v/>
      </c>
      <c r="U1447" s="190"/>
      <c r="V1447" s="191"/>
      <c r="W1447" s="188"/>
      <c r="X1447" s="188"/>
      <c r="Y1447" s="174" t="str">
        <f t="shared" si="243"/>
        <v/>
      </c>
      <c r="Z1447" s="174" t="str">
        <f t="shared" si="244"/>
        <v/>
      </c>
      <c r="AA1447" s="137"/>
      <c r="AB1447" s="185">
        <f t="shared" si="235"/>
        <v>5.7024000000000976</v>
      </c>
      <c r="AC1447" s="139">
        <f t="shared" si="232"/>
        <v>0.57489597164971129</v>
      </c>
      <c r="AD1447" s="138">
        <f t="shared" si="236"/>
        <v>7.6347836085344234E-4</v>
      </c>
      <c r="AE1447" s="139" t="str">
        <f t="shared" si="233"/>
        <v/>
      </c>
      <c r="AF1447" s="139" t="str">
        <f t="shared" si="234"/>
        <v/>
      </c>
      <c r="AG1447" s="139"/>
    </row>
    <row r="1448" spans="1:33" ht="20.100000000000001" customHeight="1" x14ac:dyDescent="0.25">
      <c r="A1448" s="15"/>
      <c r="N1448" s="142">
        <v>890</v>
      </c>
      <c r="O1448" s="134">
        <f t="shared" si="237"/>
        <v>-0.43999999999999995</v>
      </c>
      <c r="P1448" s="189">
        <f t="shared" si="238"/>
        <v>0.36213488241309222</v>
      </c>
      <c r="Q1448" s="189">
        <f t="shared" si="239"/>
        <v>0.32996855366059363</v>
      </c>
      <c r="R1448" s="134" t="str">
        <f t="shared" si="240"/>
        <v/>
      </c>
      <c r="S1448" s="134">
        <f t="shared" si="241"/>
        <v>0.36213488241309222</v>
      </c>
      <c r="T1448" s="134" t="str">
        <f t="shared" si="242"/>
        <v/>
      </c>
      <c r="U1448" s="190"/>
      <c r="V1448" s="191"/>
      <c r="W1448" s="188"/>
      <c r="X1448" s="188"/>
      <c r="Y1448" s="174" t="str">
        <f t="shared" si="243"/>
        <v/>
      </c>
      <c r="Z1448" s="174" t="str">
        <f t="shared" si="244"/>
        <v/>
      </c>
      <c r="AA1448" s="137"/>
      <c r="AB1448" s="185">
        <f t="shared" si="235"/>
        <v>5.7088000000000978</v>
      </c>
      <c r="AC1448" s="139">
        <f t="shared" si="232"/>
        <v>0.57413249328885785</v>
      </c>
      <c r="AD1448" s="138">
        <f t="shared" si="236"/>
        <v>7.6317508448964233E-4</v>
      </c>
      <c r="AE1448" s="139" t="str">
        <f t="shared" si="233"/>
        <v/>
      </c>
      <c r="AF1448" s="139" t="str">
        <f t="shared" si="234"/>
        <v/>
      </c>
      <c r="AG1448" s="139"/>
    </row>
    <row r="1449" spans="1:33" ht="20.100000000000001" customHeight="1" x14ac:dyDescent="0.25">
      <c r="A1449" s="15"/>
      <c r="N1449" s="142">
        <v>891</v>
      </c>
      <c r="O1449" s="134">
        <f t="shared" si="237"/>
        <v>-0.43599999999999994</v>
      </c>
      <c r="P1449" s="189">
        <f t="shared" si="238"/>
        <v>0.36276989883903699</v>
      </c>
      <c r="Q1449" s="189">
        <f t="shared" si="239"/>
        <v>0.33141836478532871</v>
      </c>
      <c r="R1449" s="134" t="str">
        <f t="shared" si="240"/>
        <v/>
      </c>
      <c r="S1449" s="134">
        <f t="shared" si="241"/>
        <v>0.36276989883903699</v>
      </c>
      <c r="T1449" s="134" t="str">
        <f t="shared" si="242"/>
        <v/>
      </c>
      <c r="U1449" s="190"/>
      <c r="V1449" s="191"/>
      <c r="W1449" s="188"/>
      <c r="X1449" s="188"/>
      <c r="Y1449" s="174" t="str">
        <f t="shared" si="243"/>
        <v/>
      </c>
      <c r="Z1449" s="174" t="str">
        <f t="shared" si="244"/>
        <v/>
      </c>
      <c r="AA1449" s="137"/>
      <c r="AB1449" s="185">
        <f t="shared" si="235"/>
        <v>5.715200000000098</v>
      </c>
      <c r="AC1449" s="139">
        <f t="shared" si="232"/>
        <v>0.57336931820436821</v>
      </c>
      <c r="AD1449" s="138">
        <f t="shared" si="236"/>
        <v>7.6286953431692339E-4</v>
      </c>
      <c r="AE1449" s="139" t="str">
        <f t="shared" si="233"/>
        <v/>
      </c>
      <c r="AF1449" s="139" t="str">
        <f t="shared" si="234"/>
        <v/>
      </c>
      <c r="AG1449" s="139"/>
    </row>
    <row r="1450" spans="1:33" ht="20.100000000000001" customHeight="1" x14ac:dyDescent="0.25">
      <c r="A1450" s="15"/>
      <c r="N1450" s="142">
        <v>892</v>
      </c>
      <c r="O1450" s="134">
        <f t="shared" si="237"/>
        <v>-0.43199999999999994</v>
      </c>
      <c r="P1450" s="189">
        <f t="shared" si="238"/>
        <v>0.36340021433897723</v>
      </c>
      <c r="Q1450" s="189">
        <f t="shared" si="239"/>
        <v>0.33287070658339679</v>
      </c>
      <c r="R1450" s="134" t="str">
        <f t="shared" si="240"/>
        <v/>
      </c>
      <c r="S1450" s="134">
        <f t="shared" si="241"/>
        <v>0.36340021433897723</v>
      </c>
      <c r="T1450" s="134" t="str">
        <f t="shared" si="242"/>
        <v/>
      </c>
      <c r="U1450" s="190"/>
      <c r="V1450" s="191"/>
      <c r="W1450" s="188"/>
      <c r="X1450" s="188"/>
      <c r="Y1450" s="174" t="str">
        <f t="shared" si="243"/>
        <v/>
      </c>
      <c r="Z1450" s="174" t="str">
        <f t="shared" si="244"/>
        <v/>
      </c>
      <c r="AA1450" s="137"/>
      <c r="AB1450" s="185">
        <f t="shared" si="235"/>
        <v>5.7216000000000982</v>
      </c>
      <c r="AC1450" s="139">
        <f t="shared" si="232"/>
        <v>0.57260644867005128</v>
      </c>
      <c r="AD1450" s="138">
        <f t="shared" si="236"/>
        <v>7.6256171851762922E-4</v>
      </c>
      <c r="AE1450" s="139" t="str">
        <f t="shared" si="233"/>
        <v/>
      </c>
      <c r="AF1450" s="139" t="str">
        <f t="shared" si="234"/>
        <v/>
      </c>
      <c r="AG1450" s="139"/>
    </row>
    <row r="1451" spans="1:33" ht="20.100000000000001" customHeight="1" x14ac:dyDescent="0.25">
      <c r="A1451" s="15"/>
      <c r="N1451" s="142">
        <v>893</v>
      </c>
      <c r="O1451" s="134">
        <f t="shared" si="237"/>
        <v>-0.42799999999999994</v>
      </c>
      <c r="P1451" s="189">
        <f t="shared" si="238"/>
        <v>0.3640258005575604</v>
      </c>
      <c r="Q1451" s="189">
        <f t="shared" si="239"/>
        <v>0.33432556019432413</v>
      </c>
      <c r="R1451" s="134" t="str">
        <f t="shared" si="240"/>
        <v/>
      </c>
      <c r="S1451" s="134">
        <f t="shared" si="241"/>
        <v>0.3640258005575604</v>
      </c>
      <c r="T1451" s="134" t="str">
        <f t="shared" si="242"/>
        <v/>
      </c>
      <c r="U1451" s="190"/>
      <c r="V1451" s="191"/>
      <c r="W1451" s="188"/>
      <c r="X1451" s="188"/>
      <c r="Y1451" s="174" t="str">
        <f t="shared" si="243"/>
        <v/>
      </c>
      <c r="Z1451" s="174" t="str">
        <f t="shared" si="244"/>
        <v/>
      </c>
      <c r="AA1451" s="137"/>
      <c r="AB1451" s="185">
        <f t="shared" si="235"/>
        <v>5.7280000000000983</v>
      </c>
      <c r="AC1451" s="139">
        <f t="shared" si="232"/>
        <v>0.57184388695153365</v>
      </c>
      <c r="AD1451" s="138">
        <f t="shared" si="236"/>
        <v>7.6225164526588784E-4</v>
      </c>
      <c r="AE1451" s="139" t="str">
        <f t="shared" si="233"/>
        <v/>
      </c>
      <c r="AF1451" s="139" t="str">
        <f t="shared" si="234"/>
        <v/>
      </c>
      <c r="AG1451" s="139"/>
    </row>
    <row r="1452" spans="1:33" ht="20.100000000000001" customHeight="1" x14ac:dyDescent="0.25">
      <c r="A1452" s="15"/>
      <c r="N1452" s="142">
        <v>894</v>
      </c>
      <c r="O1452" s="134">
        <f t="shared" si="237"/>
        <v>-0.42399999999999993</v>
      </c>
      <c r="P1452" s="189">
        <f t="shared" si="238"/>
        <v>0.36464662931759334</v>
      </c>
      <c r="Q1452" s="189">
        <f t="shared" si="239"/>
        <v>0.33578290664457122</v>
      </c>
      <c r="R1452" s="134" t="str">
        <f t="shared" si="240"/>
        <v/>
      </c>
      <c r="S1452" s="134">
        <f t="shared" si="241"/>
        <v>0.36464662931759334</v>
      </c>
      <c r="T1452" s="134" t="str">
        <f t="shared" si="242"/>
        <v/>
      </c>
      <c r="U1452" s="190"/>
      <c r="V1452" s="191"/>
      <c r="W1452" s="188"/>
      <c r="X1452" s="188"/>
      <c r="Y1452" s="174" t="str">
        <f t="shared" si="243"/>
        <v/>
      </c>
      <c r="Z1452" s="174" t="str">
        <f t="shared" si="244"/>
        <v/>
      </c>
      <c r="AA1452" s="137"/>
      <c r="AB1452" s="185">
        <f t="shared" si="235"/>
        <v>5.7344000000000985</v>
      </c>
      <c r="AC1452" s="139">
        <f t="shared" ref="AC1452:AC1515" si="245">_xlfn.CHISQ.DIST.RT(AB1452,$AB$553)</f>
        <v>0.57108163530626777</v>
      </c>
      <c r="AD1452" s="138">
        <f t="shared" si="236"/>
        <v>7.6193932273316278E-4</v>
      </c>
      <c r="AE1452" s="139" t="str">
        <f t="shared" ref="AE1452:AE1515" si="246">IF(AC1452&lt;($AA$556),AD1452,"")</f>
        <v/>
      </c>
      <c r="AF1452" s="139" t="str">
        <f t="shared" ref="AF1452:AF1515" si="247">IF(AC1452&lt;$AA$563,AD1452,"")</f>
        <v/>
      </c>
      <c r="AG1452" s="139"/>
    </row>
    <row r="1453" spans="1:33" ht="20.100000000000001" customHeight="1" x14ac:dyDescent="0.25">
      <c r="A1453" s="15"/>
      <c r="N1453" s="142">
        <v>895</v>
      </c>
      <c r="O1453" s="134">
        <f t="shared" si="237"/>
        <v>-0.41999999999999993</v>
      </c>
      <c r="P1453" s="189">
        <f t="shared" si="238"/>
        <v>0.36526267262215389</v>
      </c>
      <c r="Q1453" s="189">
        <f t="shared" si="239"/>
        <v>0.33724272684824952</v>
      </c>
      <c r="R1453" s="134" t="str">
        <f t="shared" si="240"/>
        <v/>
      </c>
      <c r="S1453" s="134">
        <f t="shared" si="241"/>
        <v>0.36526267262215389</v>
      </c>
      <c r="T1453" s="134" t="str">
        <f t="shared" si="242"/>
        <v/>
      </c>
      <c r="U1453" s="190"/>
      <c r="V1453" s="191"/>
      <c r="W1453" s="188"/>
      <c r="X1453" s="188"/>
      <c r="Y1453" s="174" t="str">
        <f t="shared" si="243"/>
        <v/>
      </c>
      <c r="Z1453" s="174" t="str">
        <f t="shared" si="244"/>
        <v/>
      </c>
      <c r="AA1453" s="137"/>
      <c r="AB1453" s="185">
        <f t="shared" ref="AB1453:AB1516" si="248">AB1452+$AF$553</f>
        <v>5.7408000000000987</v>
      </c>
      <c r="AC1453" s="139">
        <f t="shared" si="245"/>
        <v>0.5703196959835346</v>
      </c>
      <c r="AD1453" s="138">
        <f t="shared" ref="AD1453:AD1516" si="249">AC1453-AC1454</f>
        <v>7.6162475908059246E-4</v>
      </c>
      <c r="AE1453" s="139" t="str">
        <f t="shared" si="246"/>
        <v/>
      </c>
      <c r="AF1453" s="139" t="str">
        <f t="shared" si="247"/>
        <v/>
      </c>
      <c r="AG1453" s="139"/>
    </row>
    <row r="1454" spans="1:33" ht="20.100000000000001" customHeight="1" x14ac:dyDescent="0.25">
      <c r="A1454" s="15"/>
      <c r="N1454" s="142">
        <v>896</v>
      </c>
      <c r="O1454" s="134">
        <f t="shared" ref="O1454:O1517" si="250">O$552+(N1454*O$555)</f>
        <v>-0.41599999999999993</v>
      </c>
      <c r="P1454" s="189">
        <f t="shared" ref="P1454:P1517" si="251">_xlfn.NORM.DIST(O1454,O$549,O$550,0)</f>
        <v>0.36587390265669162</v>
      </c>
      <c r="Q1454" s="189">
        <f t="shared" ref="Q1454:Q1517" si="252">_xlfn.NORM.DIST(O1454,O$549,O$550,1)</f>
        <v>0.33870500160784689</v>
      </c>
      <c r="R1454" s="134" t="str">
        <f t="shared" ref="R1454:R1517" si="253">IF(OR(Q1454&lt;$S$554,Q1454&gt;$S$555),P1454,"")</f>
        <v/>
      </c>
      <c r="S1454" s="134">
        <f t="shared" ref="S1454:S1517" si="254">IF(AND(Q1454&gt;$S$554,Q1454&lt;$S$555),P1454,"")</f>
        <v>0.36587390265669162</v>
      </c>
      <c r="T1454" s="134" t="str">
        <f t="shared" ref="T1454:T1517" si="255">IF(P1454=MAX(P$558:P$2558),P1454,"")</f>
        <v/>
      </c>
      <c r="U1454" s="190"/>
      <c r="V1454" s="191"/>
      <c r="W1454" s="188"/>
      <c r="X1454" s="188"/>
      <c r="Y1454" s="174" t="str">
        <f t="shared" si="243"/>
        <v/>
      </c>
      <c r="Z1454" s="174" t="str">
        <f t="shared" si="244"/>
        <v/>
      </c>
      <c r="AA1454" s="137"/>
      <c r="AB1454" s="185">
        <f t="shared" si="248"/>
        <v>5.7472000000000989</v>
      </c>
      <c r="AC1454" s="139">
        <f t="shared" si="245"/>
        <v>0.56955807122445401</v>
      </c>
      <c r="AD1454" s="138">
        <f t="shared" si="249"/>
        <v>7.6130796246420829E-4</v>
      </c>
      <c r="AE1454" s="139" t="str">
        <f t="shared" si="246"/>
        <v/>
      </c>
      <c r="AF1454" s="139" t="str">
        <f t="shared" si="247"/>
        <v/>
      </c>
      <c r="AG1454" s="139"/>
    </row>
    <row r="1455" spans="1:33" ht="20.100000000000001" customHeight="1" x14ac:dyDescent="0.25">
      <c r="A1455" s="15"/>
      <c r="N1455" s="142">
        <v>897</v>
      </c>
      <c r="O1455" s="134">
        <f t="shared" si="250"/>
        <v>-0.41199999999999992</v>
      </c>
      <c r="P1455" s="189">
        <f t="shared" si="251"/>
        <v>0.36648029179111752</v>
      </c>
      <c r="Q1455" s="189">
        <f t="shared" si="252"/>
        <v>0.34016971161496123</v>
      </c>
      <c r="R1455" s="134" t="str">
        <f t="shared" si="253"/>
        <v/>
      </c>
      <c r="S1455" s="134">
        <f t="shared" si="254"/>
        <v>0.36648029179111752</v>
      </c>
      <c r="T1455" s="134" t="str">
        <f t="shared" si="255"/>
        <v/>
      </c>
      <c r="U1455" s="190"/>
      <c r="V1455" s="191"/>
      <c r="W1455" s="188"/>
      <c r="X1455" s="188"/>
      <c r="Y1455" s="174" t="str">
        <f t="shared" si="243"/>
        <v/>
      </c>
      <c r="Z1455" s="174" t="str">
        <f t="shared" si="244"/>
        <v/>
      </c>
      <c r="AA1455" s="137"/>
      <c r="AB1455" s="185">
        <f t="shared" si="248"/>
        <v>5.7536000000000991</v>
      </c>
      <c r="AC1455" s="139">
        <f t="shared" si="245"/>
        <v>0.5687967632619898</v>
      </c>
      <c r="AD1455" s="138">
        <f t="shared" si="249"/>
        <v>7.609889410337134E-4</v>
      </c>
      <c r="AE1455" s="139" t="str">
        <f t="shared" si="246"/>
        <v/>
      </c>
      <c r="AF1455" s="139" t="str">
        <f t="shared" si="247"/>
        <v/>
      </c>
      <c r="AG1455" s="139"/>
    </row>
    <row r="1456" spans="1:33" ht="20.100000000000001" customHeight="1" x14ac:dyDescent="0.25">
      <c r="A1456" s="15"/>
      <c r="N1456" s="142">
        <v>898</v>
      </c>
      <c r="O1456" s="134">
        <f t="shared" si="250"/>
        <v>-0.40799999999999992</v>
      </c>
      <c r="P1456" s="189">
        <f t="shared" si="251"/>
        <v>0.36708181258188249</v>
      </c>
      <c r="Q1456" s="189">
        <f t="shared" si="252"/>
        <v>0.34163683745104256</v>
      </c>
      <c r="R1456" s="134" t="str">
        <f t="shared" si="253"/>
        <v/>
      </c>
      <c r="S1456" s="134">
        <f t="shared" si="254"/>
        <v>0.36708181258188249</v>
      </c>
      <c r="T1456" s="134" t="str">
        <f t="shared" si="255"/>
        <v/>
      </c>
      <c r="U1456" s="190"/>
      <c r="V1456" s="191"/>
      <c r="W1456" s="188"/>
      <c r="X1456" s="188"/>
      <c r="Y1456" s="174" t="str">
        <f t="shared" si="243"/>
        <v/>
      </c>
      <c r="Z1456" s="174" t="str">
        <f t="shared" si="244"/>
        <v/>
      </c>
      <c r="AA1456" s="137"/>
      <c r="AB1456" s="185">
        <f t="shared" si="248"/>
        <v>5.7600000000000993</v>
      </c>
      <c r="AC1456" s="139">
        <f t="shared" si="245"/>
        <v>0.56803577432095609</v>
      </c>
      <c r="AD1456" s="138">
        <f t="shared" si="249"/>
        <v>7.6066770293137242E-4</v>
      </c>
      <c r="AE1456" s="139" t="str">
        <f t="shared" si="246"/>
        <v/>
      </c>
      <c r="AF1456" s="139" t="str">
        <f t="shared" si="247"/>
        <v/>
      </c>
      <c r="AG1456" s="139"/>
    </row>
    <row r="1457" spans="1:33" ht="20.100000000000001" customHeight="1" x14ac:dyDescent="0.25">
      <c r="A1457" s="15"/>
      <c r="N1457" s="142">
        <v>899</v>
      </c>
      <c r="O1457" s="134">
        <f t="shared" si="250"/>
        <v>-0.40399999999999991</v>
      </c>
      <c r="P1457" s="189">
        <f t="shared" si="251"/>
        <v>0.36767843777404446</v>
      </c>
      <c r="Q1457" s="189">
        <f t="shared" si="252"/>
        <v>0.34310635958814306</v>
      </c>
      <c r="R1457" s="134" t="str">
        <f t="shared" si="253"/>
        <v/>
      </c>
      <c r="S1457" s="134">
        <f t="shared" si="254"/>
        <v>0.36767843777404446</v>
      </c>
      <c r="T1457" s="134" t="str">
        <f t="shared" si="255"/>
        <v/>
      </c>
      <c r="U1457" s="190"/>
      <c r="V1457" s="191"/>
      <c r="W1457" s="188"/>
      <c r="X1457" s="188"/>
      <c r="Y1457" s="174" t="str">
        <f t="shared" si="243"/>
        <v/>
      </c>
      <c r="Z1457" s="174" t="str">
        <f t="shared" si="244"/>
        <v/>
      </c>
      <c r="AA1457" s="137"/>
      <c r="AB1457" s="185">
        <f t="shared" si="248"/>
        <v>5.7664000000000994</v>
      </c>
      <c r="AC1457" s="139">
        <f t="shared" si="245"/>
        <v>0.56727510661802472</v>
      </c>
      <c r="AD1457" s="138">
        <f t="shared" si="249"/>
        <v>7.603442562919005E-4</v>
      </c>
      <c r="AE1457" s="139" t="str">
        <f t="shared" si="246"/>
        <v/>
      </c>
      <c r="AF1457" s="139" t="str">
        <f t="shared" si="247"/>
        <v/>
      </c>
      <c r="AG1457" s="139"/>
    </row>
    <row r="1458" spans="1:33" ht="20.100000000000001" customHeight="1" x14ac:dyDescent="0.25">
      <c r="A1458" s="15"/>
      <c r="N1458" s="142">
        <v>900</v>
      </c>
      <c r="O1458" s="134">
        <f t="shared" si="250"/>
        <v>-0.39999999999999991</v>
      </c>
      <c r="P1458" s="189">
        <f t="shared" si="251"/>
        <v>0.36827014030332339</v>
      </c>
      <c r="Q1458" s="189">
        <f t="shared" si="252"/>
        <v>0.34457825838967582</v>
      </c>
      <c r="R1458" s="134" t="str">
        <f t="shared" si="253"/>
        <v/>
      </c>
      <c r="S1458" s="134">
        <f t="shared" si="254"/>
        <v>0.36827014030332339</v>
      </c>
      <c r="T1458" s="134" t="str">
        <f t="shared" si="255"/>
        <v/>
      </c>
      <c r="U1458" s="190"/>
      <c r="V1458" s="191"/>
      <c r="W1458" s="188"/>
      <c r="X1458" s="188"/>
      <c r="Y1458" s="174" t="str">
        <f t="shared" si="243"/>
        <v/>
      </c>
      <c r="Z1458" s="174" t="str">
        <f t="shared" si="244"/>
        <v/>
      </c>
      <c r="AA1458" s="137"/>
      <c r="AB1458" s="185">
        <f t="shared" si="248"/>
        <v>5.7728000000000996</v>
      </c>
      <c r="AC1458" s="139">
        <f t="shared" si="245"/>
        <v>0.56651476236173282</v>
      </c>
      <c r="AD1458" s="138">
        <f t="shared" si="249"/>
        <v>7.6001860924490572E-4</v>
      </c>
      <c r="AE1458" s="139" t="str">
        <f t="shared" si="246"/>
        <v/>
      </c>
      <c r="AF1458" s="139" t="str">
        <f t="shared" si="247"/>
        <v/>
      </c>
      <c r="AG1458" s="139"/>
    </row>
    <row r="1459" spans="1:33" ht="20.100000000000001" customHeight="1" x14ac:dyDescent="0.25">
      <c r="A1459" s="15"/>
      <c r="N1459" s="142">
        <v>901</v>
      </c>
      <c r="O1459" s="134">
        <f t="shared" si="250"/>
        <v>-0.39599999999999991</v>
      </c>
      <c r="P1459" s="189">
        <f t="shared" si="251"/>
        <v>0.36885689329814475</v>
      </c>
      <c r="Q1459" s="189">
        <f t="shared" si="252"/>
        <v>0.34605251411118171</v>
      </c>
      <c r="R1459" s="134" t="str">
        <f t="shared" si="253"/>
        <v/>
      </c>
      <c r="S1459" s="134">
        <f t="shared" si="254"/>
        <v>0.36885689329814475</v>
      </c>
      <c r="T1459" s="134" t="str">
        <f t="shared" si="255"/>
        <v/>
      </c>
      <c r="U1459" s="190"/>
      <c r="V1459" s="191"/>
      <c r="W1459" s="188"/>
      <c r="X1459" s="188"/>
      <c r="Y1459" s="174" t="str">
        <f t="shared" si="243"/>
        <v/>
      </c>
      <c r="Z1459" s="174" t="str">
        <f t="shared" si="244"/>
        <v/>
      </c>
      <c r="AA1459" s="137"/>
      <c r="AB1459" s="185">
        <f t="shared" si="248"/>
        <v>5.7792000000000998</v>
      </c>
      <c r="AC1459" s="139">
        <f t="shared" si="245"/>
        <v>0.56575474375248791</v>
      </c>
      <c r="AD1459" s="138">
        <f t="shared" si="249"/>
        <v>7.5969076991089235E-4</v>
      </c>
      <c r="AE1459" s="139" t="str">
        <f t="shared" si="246"/>
        <v/>
      </c>
      <c r="AF1459" s="139" t="str">
        <f t="shared" si="247"/>
        <v/>
      </c>
      <c r="AG1459" s="139"/>
    </row>
    <row r="1460" spans="1:33" ht="20.100000000000001" customHeight="1" x14ac:dyDescent="0.25">
      <c r="A1460" s="15"/>
      <c r="N1460" s="142">
        <v>902</v>
      </c>
      <c r="O1460" s="134">
        <f t="shared" si="250"/>
        <v>-0.3919999999999999</v>
      </c>
      <c r="P1460" s="189">
        <f t="shared" si="251"/>
        <v>0.36943867008167114</v>
      </c>
      <c r="Q1460" s="189">
        <f t="shared" si="252"/>
        <v>0.34752910690110383</v>
      </c>
      <c r="R1460" s="134" t="str">
        <f t="shared" si="253"/>
        <v/>
      </c>
      <c r="S1460" s="134">
        <f t="shared" si="254"/>
        <v>0.36943867008167114</v>
      </c>
      <c r="T1460" s="134" t="str">
        <f t="shared" si="255"/>
        <v/>
      </c>
      <c r="U1460" s="190"/>
      <c r="V1460" s="191"/>
      <c r="W1460" s="188"/>
      <c r="X1460" s="188"/>
      <c r="Y1460" s="174" t="str">
        <f t="shared" si="243"/>
        <v/>
      </c>
      <c r="Z1460" s="174" t="str">
        <f t="shared" si="244"/>
        <v/>
      </c>
      <c r="AA1460" s="137"/>
      <c r="AB1460" s="185">
        <f t="shared" si="248"/>
        <v>5.7856000000001</v>
      </c>
      <c r="AC1460" s="139">
        <f t="shared" si="245"/>
        <v>0.56499505298257702</v>
      </c>
      <c r="AD1460" s="138">
        <f t="shared" si="249"/>
        <v>7.593607464045915E-4</v>
      </c>
      <c r="AE1460" s="139" t="str">
        <f t="shared" si="246"/>
        <v/>
      </c>
      <c r="AF1460" s="139" t="str">
        <f t="shared" si="247"/>
        <v/>
      </c>
      <c r="AG1460" s="139"/>
    </row>
    <row r="1461" spans="1:33" ht="20.100000000000001" customHeight="1" x14ac:dyDescent="0.25">
      <c r="A1461" s="15"/>
      <c r="N1461" s="142">
        <v>903</v>
      </c>
      <c r="O1461" s="134">
        <f t="shared" si="250"/>
        <v>-0.3879999999999999</v>
      </c>
      <c r="P1461" s="189">
        <f t="shared" si="251"/>
        <v>0.3700154441738206</v>
      </c>
      <c r="Q1461" s="189">
        <f t="shared" si="252"/>
        <v>0.34900801680157106</v>
      </c>
      <c r="R1461" s="134" t="str">
        <f t="shared" si="253"/>
        <v/>
      </c>
      <c r="S1461" s="134">
        <f t="shared" si="254"/>
        <v>0.3700154441738206</v>
      </c>
      <c r="T1461" s="134" t="str">
        <f t="shared" si="255"/>
        <v/>
      </c>
      <c r="U1461" s="190"/>
      <c r="V1461" s="191"/>
      <c r="W1461" s="188"/>
      <c r="X1461" s="188"/>
      <c r="Y1461" s="174" t="str">
        <f t="shared" si="243"/>
        <v/>
      </c>
      <c r="Z1461" s="174" t="str">
        <f t="shared" si="244"/>
        <v/>
      </c>
      <c r="AA1461" s="137"/>
      <c r="AB1461" s="185">
        <f t="shared" si="248"/>
        <v>5.7920000000001002</v>
      </c>
      <c r="AC1461" s="139">
        <f t="shared" si="245"/>
        <v>0.56423569223617243</v>
      </c>
      <c r="AD1461" s="138">
        <f t="shared" si="249"/>
        <v>7.5902854683240761E-4</v>
      </c>
      <c r="AE1461" s="139" t="str">
        <f t="shared" si="246"/>
        <v/>
      </c>
      <c r="AF1461" s="139" t="str">
        <f t="shared" si="247"/>
        <v/>
      </c>
      <c r="AG1461" s="139"/>
    </row>
    <row r="1462" spans="1:33" ht="20.100000000000001" customHeight="1" x14ac:dyDescent="0.25">
      <c r="A1462" s="15"/>
      <c r="N1462" s="142">
        <v>904</v>
      </c>
      <c r="O1462" s="134">
        <f t="shared" si="250"/>
        <v>-0.3839999999999999</v>
      </c>
      <c r="P1462" s="189">
        <f t="shared" si="251"/>
        <v>0.37058718929327361</v>
      </c>
      <c r="Q1462" s="189">
        <f t="shared" si="252"/>
        <v>0.35048922374918862</v>
      </c>
      <c r="R1462" s="134" t="str">
        <f t="shared" si="253"/>
        <v/>
      </c>
      <c r="S1462" s="134">
        <f t="shared" si="254"/>
        <v>0.37058718929327361</v>
      </c>
      <c r="T1462" s="134" t="str">
        <f t="shared" si="255"/>
        <v/>
      </c>
      <c r="U1462" s="190"/>
      <c r="V1462" s="191"/>
      <c r="W1462" s="188"/>
      <c r="X1462" s="188"/>
      <c r="Y1462" s="174" t="str">
        <f t="shared" si="243"/>
        <v/>
      </c>
      <c r="Z1462" s="174" t="str">
        <f t="shared" si="244"/>
        <v/>
      </c>
      <c r="AA1462" s="137"/>
      <c r="AB1462" s="185">
        <f t="shared" si="248"/>
        <v>5.7984000000001004</v>
      </c>
      <c r="AC1462" s="139">
        <f t="shared" si="245"/>
        <v>0.56347666368934002</v>
      </c>
      <c r="AD1462" s="138">
        <f t="shared" si="249"/>
        <v>7.5869417929474992E-4</v>
      </c>
      <c r="AE1462" s="139" t="str">
        <f t="shared" si="246"/>
        <v/>
      </c>
      <c r="AF1462" s="139" t="str">
        <f t="shared" si="247"/>
        <v/>
      </c>
      <c r="AG1462" s="139"/>
    </row>
    <row r="1463" spans="1:33" ht="20.100000000000001" customHeight="1" x14ac:dyDescent="0.25">
      <c r="A1463" s="15"/>
      <c r="N1463" s="142">
        <v>905</v>
      </c>
      <c r="O1463" s="134">
        <f t="shared" si="250"/>
        <v>-0.37999999999999989</v>
      </c>
      <c r="P1463" s="189">
        <f t="shared" si="251"/>
        <v>0.37115387935946603</v>
      </c>
      <c r="Q1463" s="189">
        <f t="shared" si="252"/>
        <v>0.35197270757583721</v>
      </c>
      <c r="R1463" s="134" t="str">
        <f t="shared" si="253"/>
        <v/>
      </c>
      <c r="S1463" s="134">
        <f t="shared" si="254"/>
        <v>0.37115387935946603</v>
      </c>
      <c r="T1463" s="134" t="str">
        <f t="shared" si="255"/>
        <v/>
      </c>
      <c r="U1463" s="190"/>
      <c r="V1463" s="191"/>
      <c r="W1463" s="188"/>
      <c r="X1463" s="188"/>
      <c r="Y1463" s="174" t="str">
        <f t="shared" si="243"/>
        <v/>
      </c>
      <c r="Z1463" s="174" t="str">
        <f t="shared" si="244"/>
        <v/>
      </c>
      <c r="AA1463" s="137"/>
      <c r="AB1463" s="185">
        <f t="shared" si="248"/>
        <v>5.8048000000001005</v>
      </c>
      <c r="AC1463" s="139">
        <f t="shared" si="245"/>
        <v>0.56271796951004527</v>
      </c>
      <c r="AD1463" s="138">
        <f t="shared" si="249"/>
        <v>7.5835765188392301E-4</v>
      </c>
      <c r="AE1463" s="139" t="str">
        <f t="shared" si="246"/>
        <v/>
      </c>
      <c r="AF1463" s="139" t="str">
        <f t="shared" si="247"/>
        <v/>
      </c>
      <c r="AG1463" s="139"/>
    </row>
    <row r="1464" spans="1:33" ht="20.100000000000001" customHeight="1" x14ac:dyDescent="0.25">
      <c r="A1464" s="15"/>
      <c r="N1464" s="142">
        <v>906</v>
      </c>
      <c r="O1464" s="134">
        <f t="shared" si="250"/>
        <v>-0.37599999999999989</v>
      </c>
      <c r="P1464" s="189">
        <f t="shared" si="251"/>
        <v>0.37171548849457042</v>
      </c>
      <c r="Q1464" s="189">
        <f t="shared" si="252"/>
        <v>0.35345844800948045</v>
      </c>
      <c r="R1464" s="134" t="str">
        <f t="shared" si="253"/>
        <v/>
      </c>
      <c r="S1464" s="134">
        <f t="shared" si="254"/>
        <v>0.37171548849457042</v>
      </c>
      <c r="T1464" s="134" t="str">
        <f t="shared" si="255"/>
        <v/>
      </c>
      <c r="U1464" s="190"/>
      <c r="V1464" s="191"/>
      <c r="W1464" s="188"/>
      <c r="X1464" s="188"/>
      <c r="Y1464" s="174" t="str">
        <f t="shared" ref="Y1464:Y1527" si="256">IF($X1464&gt;(Y$555),$W1464,"")</f>
        <v/>
      </c>
      <c r="Z1464" s="174" t="str">
        <f t="shared" ref="Z1464:Z1527" si="257">IF($X1464&gt;(AA$557),$W1464,"")</f>
        <v/>
      </c>
      <c r="AA1464" s="137"/>
      <c r="AB1464" s="185">
        <f t="shared" si="248"/>
        <v>5.8112000000001007</v>
      </c>
      <c r="AC1464" s="139">
        <f t="shared" si="245"/>
        <v>0.56195961185816135</v>
      </c>
      <c r="AD1464" s="138">
        <f t="shared" si="249"/>
        <v>7.5801897268368279E-4</v>
      </c>
      <c r="AE1464" s="139" t="str">
        <f t="shared" si="246"/>
        <v/>
      </c>
      <c r="AF1464" s="139" t="str">
        <f t="shared" si="247"/>
        <v/>
      </c>
      <c r="AG1464" s="139"/>
    </row>
    <row r="1465" spans="1:33" ht="20.100000000000001" customHeight="1" x14ac:dyDescent="0.25">
      <c r="A1465" s="15"/>
      <c r="N1465" s="142">
        <v>907</v>
      </c>
      <c r="O1465" s="134">
        <f t="shared" si="250"/>
        <v>-0.37199999999999989</v>
      </c>
      <c r="P1465" s="189">
        <f t="shared" si="251"/>
        <v>0.37227199102546293</v>
      </c>
      <c r="Q1465" s="189">
        <f t="shared" si="252"/>
        <v>0.35494642467497894</v>
      </c>
      <c r="R1465" s="134" t="str">
        <f t="shared" si="253"/>
        <v/>
      </c>
      <c r="S1465" s="134">
        <f t="shared" si="254"/>
        <v>0.37227199102546293</v>
      </c>
      <c r="T1465" s="134" t="str">
        <f t="shared" si="255"/>
        <v/>
      </c>
      <c r="U1465" s="190"/>
      <c r="V1465" s="191"/>
      <c r="W1465" s="188"/>
      <c r="X1465" s="188"/>
      <c r="Y1465" s="174" t="str">
        <f t="shared" si="256"/>
        <v/>
      </c>
      <c r="Z1465" s="174" t="str">
        <f t="shared" si="257"/>
        <v/>
      </c>
      <c r="AA1465" s="137"/>
      <c r="AB1465" s="185">
        <f t="shared" si="248"/>
        <v>5.8176000000001009</v>
      </c>
      <c r="AC1465" s="139">
        <f t="shared" si="245"/>
        <v>0.56120159288547766</v>
      </c>
      <c r="AD1465" s="138">
        <f t="shared" si="249"/>
        <v>7.5767814977267811E-4</v>
      </c>
      <c r="AE1465" s="139" t="str">
        <f t="shared" si="246"/>
        <v/>
      </c>
      <c r="AF1465" s="139" t="str">
        <f t="shared" si="247"/>
        <v/>
      </c>
      <c r="AG1465" s="139"/>
    </row>
    <row r="1466" spans="1:33" ht="20.100000000000001" customHeight="1" x14ac:dyDescent="0.25">
      <c r="A1466" s="15"/>
      <c r="N1466" s="142">
        <v>908</v>
      </c>
      <c r="O1466" s="134">
        <f t="shared" si="250"/>
        <v>-0.36799999999999988</v>
      </c>
      <c r="P1466" s="189">
        <f t="shared" si="251"/>
        <v>0.37282336148567768</v>
      </c>
      <c r="Q1466" s="189">
        <f t="shared" si="252"/>
        <v>0.35643661709491398</v>
      </c>
      <c r="R1466" s="134" t="str">
        <f t="shared" si="253"/>
        <v/>
      </c>
      <c r="S1466" s="134">
        <f t="shared" si="254"/>
        <v>0.37282336148567768</v>
      </c>
      <c r="T1466" s="134" t="str">
        <f t="shared" si="255"/>
        <v/>
      </c>
      <c r="U1466" s="190"/>
      <c r="V1466" s="191"/>
      <c r="W1466" s="188"/>
      <c r="X1466" s="188"/>
      <c r="Y1466" s="174" t="str">
        <f t="shared" si="256"/>
        <v/>
      </c>
      <c r="Z1466" s="174" t="str">
        <f t="shared" si="257"/>
        <v/>
      </c>
      <c r="AA1466" s="137"/>
      <c r="AB1466" s="185">
        <f t="shared" si="248"/>
        <v>5.8240000000001011</v>
      </c>
      <c r="AC1466" s="139">
        <f t="shared" si="245"/>
        <v>0.56044391473570498</v>
      </c>
      <c r="AD1466" s="138">
        <f t="shared" si="249"/>
        <v>7.5733519121978787E-4</v>
      </c>
      <c r="AE1466" s="139" t="str">
        <f t="shared" si="246"/>
        <v/>
      </c>
      <c r="AF1466" s="139" t="str">
        <f t="shared" si="247"/>
        <v/>
      </c>
      <c r="AG1466" s="139"/>
    </row>
    <row r="1467" spans="1:33" ht="20.100000000000001" customHeight="1" x14ac:dyDescent="0.25">
      <c r="A1467" s="15"/>
      <c r="N1467" s="142">
        <v>909</v>
      </c>
      <c r="O1467" s="134">
        <f t="shared" si="250"/>
        <v>-0.36399999999999988</v>
      </c>
      <c r="P1467" s="189">
        <f t="shared" si="251"/>
        <v>0.37336957461734704</v>
      </c>
      <c r="Q1467" s="189">
        <f t="shared" si="252"/>
        <v>0.357929004690417</v>
      </c>
      <c r="R1467" s="134" t="str">
        <f t="shared" si="253"/>
        <v/>
      </c>
      <c r="S1467" s="134">
        <f t="shared" si="254"/>
        <v>0.37336957461734704</v>
      </c>
      <c r="T1467" s="134" t="str">
        <f t="shared" si="255"/>
        <v/>
      </c>
      <c r="U1467" s="190"/>
      <c r="V1467" s="191"/>
      <c r="W1467" s="188"/>
      <c r="X1467" s="188"/>
      <c r="Y1467" s="174" t="str">
        <f t="shared" si="256"/>
        <v/>
      </c>
      <c r="Z1467" s="174" t="str">
        <f t="shared" si="257"/>
        <v/>
      </c>
      <c r="AA1467" s="137"/>
      <c r="AB1467" s="185">
        <f t="shared" si="248"/>
        <v>5.8304000000001013</v>
      </c>
      <c r="AC1467" s="139">
        <f t="shared" si="245"/>
        <v>0.5596865795444852</v>
      </c>
      <c r="AD1467" s="138">
        <f t="shared" si="249"/>
        <v>7.5699010508645248E-4</v>
      </c>
      <c r="AE1467" s="139" t="str">
        <f t="shared" si="246"/>
        <v/>
      </c>
      <c r="AF1467" s="139" t="str">
        <f t="shared" si="247"/>
        <v/>
      </c>
      <c r="AG1467" s="139"/>
    </row>
    <row r="1468" spans="1:33" ht="20.100000000000001" customHeight="1" x14ac:dyDescent="0.25">
      <c r="A1468" s="15"/>
      <c r="N1468" s="142">
        <v>910</v>
      </c>
      <c r="O1468" s="134">
        <f t="shared" si="250"/>
        <v>-0.35999999999999988</v>
      </c>
      <c r="P1468" s="189">
        <f t="shared" si="251"/>
        <v>0.37391060537312842</v>
      </c>
      <c r="Q1468" s="189">
        <f t="shared" si="252"/>
        <v>0.35942356678200882</v>
      </c>
      <c r="R1468" s="134" t="str">
        <f t="shared" si="253"/>
        <v/>
      </c>
      <c r="S1468" s="134">
        <f t="shared" si="254"/>
        <v>0.37391060537312842</v>
      </c>
      <c r="T1468" s="134" t="str">
        <f t="shared" si="255"/>
        <v/>
      </c>
      <c r="U1468" s="190"/>
      <c r="V1468" s="191"/>
      <c r="W1468" s="188"/>
      <c r="X1468" s="188"/>
      <c r="Y1468" s="174" t="str">
        <f t="shared" si="256"/>
        <v/>
      </c>
      <c r="Z1468" s="174" t="str">
        <f t="shared" si="257"/>
        <v/>
      </c>
      <c r="AA1468" s="137"/>
      <c r="AB1468" s="185">
        <f t="shared" si="248"/>
        <v>5.8368000000001015</v>
      </c>
      <c r="AC1468" s="139">
        <f t="shared" si="245"/>
        <v>0.55892958943939874</v>
      </c>
      <c r="AD1468" s="138">
        <f t="shared" si="249"/>
        <v>7.566428994284502E-4</v>
      </c>
      <c r="AE1468" s="139" t="str">
        <f t="shared" si="246"/>
        <v/>
      </c>
      <c r="AF1468" s="139" t="str">
        <f t="shared" si="247"/>
        <v/>
      </c>
      <c r="AG1468" s="139"/>
    </row>
    <row r="1469" spans="1:33" ht="20.100000000000001" customHeight="1" x14ac:dyDescent="0.25">
      <c r="A1469" s="15"/>
      <c r="N1469" s="142">
        <v>911</v>
      </c>
      <c r="O1469" s="134">
        <f t="shared" si="250"/>
        <v>-0.35599999999999987</v>
      </c>
      <c r="P1469" s="189">
        <f t="shared" si="251"/>
        <v>0.37444642891811658</v>
      </c>
      <c r="Q1469" s="189">
        <f t="shared" si="252"/>
        <v>0.36092028259044479</v>
      </c>
      <c r="R1469" s="134" t="str">
        <f t="shared" si="253"/>
        <v/>
      </c>
      <c r="S1469" s="134">
        <f t="shared" si="254"/>
        <v>0.37444642891811658</v>
      </c>
      <c r="T1469" s="134" t="str">
        <f t="shared" si="255"/>
        <v/>
      </c>
      <c r="U1469" s="190"/>
      <c r="V1469" s="191"/>
      <c r="W1469" s="188"/>
      <c r="X1469" s="188"/>
      <c r="Y1469" s="174" t="str">
        <f t="shared" si="256"/>
        <v/>
      </c>
      <c r="Z1469" s="174" t="str">
        <f t="shared" si="257"/>
        <v/>
      </c>
      <c r="AA1469" s="137"/>
      <c r="AB1469" s="185">
        <f t="shared" si="248"/>
        <v>5.8432000000001016</v>
      </c>
      <c r="AC1469" s="139">
        <f t="shared" si="245"/>
        <v>0.55817294653997029</v>
      </c>
      <c r="AD1469" s="138">
        <f t="shared" si="249"/>
        <v>7.5629358229023502E-4</v>
      </c>
      <c r="AE1469" s="139" t="str">
        <f t="shared" si="246"/>
        <v/>
      </c>
      <c r="AF1469" s="139" t="str">
        <f t="shared" si="247"/>
        <v/>
      </c>
      <c r="AG1469" s="139"/>
    </row>
    <row r="1470" spans="1:33" ht="20.100000000000001" customHeight="1" x14ac:dyDescent="0.25">
      <c r="A1470" s="15"/>
      <c r="N1470" s="142">
        <v>912</v>
      </c>
      <c r="O1470" s="134">
        <f t="shared" si="250"/>
        <v>-0.35199999999999987</v>
      </c>
      <c r="P1470" s="189">
        <f t="shared" si="251"/>
        <v>0.37497702063174237</v>
      </c>
      <c r="Q1470" s="189">
        <f t="shared" si="252"/>
        <v>0.36241913123756897</v>
      </c>
      <c r="R1470" s="134" t="str">
        <f t="shared" si="253"/>
        <v/>
      </c>
      <c r="S1470" s="134">
        <f t="shared" si="254"/>
        <v>0.37497702063174237</v>
      </c>
      <c r="T1470" s="134" t="str">
        <f t="shared" si="255"/>
        <v/>
      </c>
      <c r="U1470" s="190"/>
      <c r="V1470" s="191"/>
      <c r="W1470" s="188"/>
      <c r="X1470" s="188"/>
      <c r="Y1470" s="174" t="str">
        <f t="shared" si="256"/>
        <v/>
      </c>
      <c r="Z1470" s="174" t="str">
        <f t="shared" si="257"/>
        <v/>
      </c>
      <c r="AA1470" s="137"/>
      <c r="AB1470" s="185">
        <f t="shared" si="248"/>
        <v>5.8496000000001018</v>
      </c>
      <c r="AC1470" s="139">
        <f t="shared" si="245"/>
        <v>0.55741665295768006</v>
      </c>
      <c r="AD1470" s="138">
        <f t="shared" si="249"/>
        <v>7.5594216171182005E-4</v>
      </c>
      <c r="AE1470" s="139" t="str">
        <f t="shared" si="246"/>
        <v/>
      </c>
      <c r="AF1470" s="139" t="str">
        <f t="shared" si="247"/>
        <v/>
      </c>
      <c r="AG1470" s="139"/>
    </row>
    <row r="1471" spans="1:33" ht="20.100000000000001" customHeight="1" x14ac:dyDescent="0.25">
      <c r="A1471" s="15"/>
      <c r="N1471" s="142">
        <v>913</v>
      </c>
      <c r="O1471" s="134">
        <f t="shared" si="250"/>
        <v>-0.34799999999999986</v>
      </c>
      <c r="P1471" s="189">
        <f t="shared" si="251"/>
        <v>0.37550235610965654</v>
      </c>
      <c r="Q1471" s="189">
        <f t="shared" si="252"/>
        <v>0.36392009174717477</v>
      </c>
      <c r="R1471" s="134" t="str">
        <f t="shared" si="253"/>
        <v/>
      </c>
      <c r="S1471" s="134">
        <f t="shared" si="254"/>
        <v>0.37550235610965654</v>
      </c>
      <c r="T1471" s="134" t="str">
        <f t="shared" si="255"/>
        <v/>
      </c>
      <c r="U1471" s="190"/>
      <c r="V1471" s="191"/>
      <c r="W1471" s="188"/>
      <c r="X1471" s="188"/>
      <c r="Y1471" s="174" t="str">
        <f t="shared" si="256"/>
        <v/>
      </c>
      <c r="Z1471" s="174" t="str">
        <f t="shared" si="257"/>
        <v/>
      </c>
      <c r="AA1471" s="137"/>
      <c r="AB1471" s="185">
        <f t="shared" si="248"/>
        <v>5.856000000000102</v>
      </c>
      <c r="AC1471" s="139">
        <f t="shared" si="245"/>
        <v>0.55666071079596824</v>
      </c>
      <c r="AD1471" s="138">
        <f t="shared" si="249"/>
        <v>7.5558864572178308E-4</v>
      </c>
      <c r="AE1471" s="139" t="str">
        <f t="shared" si="246"/>
        <v/>
      </c>
      <c r="AF1471" s="139" t="str">
        <f t="shared" si="247"/>
        <v/>
      </c>
      <c r="AG1471" s="139"/>
    </row>
    <row r="1472" spans="1:33" ht="20.100000000000001" customHeight="1" x14ac:dyDescent="0.25">
      <c r="A1472" s="15"/>
      <c r="N1472" s="142">
        <v>914</v>
      </c>
      <c r="O1472" s="134">
        <f t="shared" si="250"/>
        <v>-0.34399999999999986</v>
      </c>
      <c r="P1472" s="189">
        <f t="shared" si="251"/>
        <v>0.37602241116559915</v>
      </c>
      <c r="Q1472" s="189">
        <f t="shared" si="252"/>
        <v>0.36542314304587381</v>
      </c>
      <c r="R1472" s="134" t="str">
        <f t="shared" si="253"/>
        <v/>
      </c>
      <c r="S1472" s="134">
        <f t="shared" si="254"/>
        <v>0.37602241116559915</v>
      </c>
      <c r="T1472" s="134" t="str">
        <f t="shared" si="255"/>
        <v/>
      </c>
      <c r="U1472" s="190"/>
      <c r="V1472" s="191"/>
      <c r="W1472" s="188"/>
      <c r="X1472" s="188"/>
      <c r="Y1472" s="174" t="str">
        <f t="shared" si="256"/>
        <v/>
      </c>
      <c r="Z1472" s="174" t="str">
        <f t="shared" si="257"/>
        <v/>
      </c>
      <c r="AA1472" s="137"/>
      <c r="AB1472" s="185">
        <f t="shared" si="248"/>
        <v>5.8624000000001022</v>
      </c>
      <c r="AC1472" s="139">
        <f t="shared" si="245"/>
        <v>0.55590512215024646</v>
      </c>
      <c r="AD1472" s="138">
        <f t="shared" si="249"/>
        <v>7.5523304234481614E-4</v>
      </c>
      <c r="AE1472" s="139" t="str">
        <f t="shared" si="246"/>
        <v/>
      </c>
      <c r="AF1472" s="139" t="str">
        <f t="shared" si="247"/>
        <v/>
      </c>
      <c r="AG1472" s="139"/>
    </row>
    <row r="1473" spans="1:33" ht="20.100000000000001" customHeight="1" x14ac:dyDescent="0.25">
      <c r="A1473" s="15"/>
      <c r="N1473" s="142">
        <v>915</v>
      </c>
      <c r="O1473" s="134">
        <f t="shared" si="250"/>
        <v>-0.33999999999999986</v>
      </c>
      <c r="P1473" s="189">
        <f t="shared" si="251"/>
        <v>0.37653716183325397</v>
      </c>
      <c r="Q1473" s="189">
        <f t="shared" si="252"/>
        <v>0.36692826396397193</v>
      </c>
      <c r="R1473" s="134" t="str">
        <f t="shared" si="253"/>
        <v/>
      </c>
      <c r="S1473" s="134">
        <f t="shared" si="254"/>
        <v>0.37653716183325397</v>
      </c>
      <c r="T1473" s="134" t="str">
        <f t="shared" si="255"/>
        <v/>
      </c>
      <c r="U1473" s="190"/>
      <c r="V1473" s="191"/>
      <c r="W1473" s="188"/>
      <c r="X1473" s="188"/>
      <c r="Y1473" s="174" t="str">
        <f t="shared" si="256"/>
        <v/>
      </c>
      <c r="Z1473" s="174" t="str">
        <f t="shared" si="257"/>
        <v/>
      </c>
      <c r="AA1473" s="137"/>
      <c r="AB1473" s="185">
        <f t="shared" si="248"/>
        <v>5.8688000000001024</v>
      </c>
      <c r="AC1473" s="139">
        <f t="shared" si="245"/>
        <v>0.55514988910790164</v>
      </c>
      <c r="AD1473" s="138">
        <f t="shared" si="249"/>
        <v>7.5487535959273266E-4</v>
      </c>
      <c r="AE1473" s="139" t="str">
        <f t="shared" si="246"/>
        <v/>
      </c>
      <c r="AF1473" s="139" t="str">
        <f t="shared" si="247"/>
        <v/>
      </c>
      <c r="AG1473" s="139"/>
    </row>
    <row r="1474" spans="1:33" ht="20.100000000000001" customHeight="1" x14ac:dyDescent="0.25">
      <c r="A1474" s="15"/>
      <c r="N1474" s="142">
        <v>916</v>
      </c>
      <c r="O1474" s="134">
        <f t="shared" si="250"/>
        <v>-0.33599999999999985</v>
      </c>
      <c r="P1474" s="189">
        <f t="shared" si="251"/>
        <v>0.37704658436808813</v>
      </c>
      <c r="Q1474" s="189">
        <f t="shared" si="252"/>
        <v>0.36843543323635281</v>
      </c>
      <c r="R1474" s="134" t="str">
        <f t="shared" si="253"/>
        <v/>
      </c>
      <c r="S1474" s="134">
        <f t="shared" si="254"/>
        <v>0.37704658436808813</v>
      </c>
      <c r="T1474" s="134" t="str">
        <f t="shared" si="255"/>
        <v/>
      </c>
      <c r="U1474" s="190"/>
      <c r="V1474" s="191"/>
      <c r="W1474" s="188"/>
      <c r="X1474" s="188"/>
      <c r="Y1474" s="174" t="str">
        <f t="shared" si="256"/>
        <v/>
      </c>
      <c r="Z1474" s="174" t="str">
        <f t="shared" si="257"/>
        <v/>
      </c>
      <c r="AA1474" s="137"/>
      <c r="AB1474" s="185">
        <f t="shared" si="248"/>
        <v>5.8752000000001026</v>
      </c>
      <c r="AC1474" s="139">
        <f t="shared" si="245"/>
        <v>0.55439501374830891</v>
      </c>
      <c r="AD1474" s="138">
        <f t="shared" si="249"/>
        <v>7.5451560547290519E-4</v>
      </c>
      <c r="AE1474" s="139" t="str">
        <f t="shared" si="246"/>
        <v/>
      </c>
      <c r="AF1474" s="139" t="str">
        <f t="shared" si="247"/>
        <v/>
      </c>
      <c r="AG1474" s="139"/>
    </row>
    <row r="1475" spans="1:33" ht="20.100000000000001" customHeight="1" x14ac:dyDescent="0.25">
      <c r="A1475" s="15"/>
      <c r="N1475" s="142">
        <v>917</v>
      </c>
      <c r="O1475" s="134">
        <f t="shared" si="250"/>
        <v>-0.33199999999999985</v>
      </c>
      <c r="P1475" s="189">
        <f t="shared" si="251"/>
        <v>0.37755065524917625</v>
      </c>
      <c r="Q1475" s="189">
        <f t="shared" si="252"/>
        <v>0.36994462950336837</v>
      </c>
      <c r="R1475" s="134" t="str">
        <f t="shared" si="253"/>
        <v/>
      </c>
      <c r="S1475" s="134">
        <f t="shared" si="254"/>
        <v>0.37755065524917625</v>
      </c>
      <c r="T1475" s="134" t="str">
        <f t="shared" si="255"/>
        <v/>
      </c>
      <c r="U1475" s="190"/>
      <c r="V1475" s="191"/>
      <c r="W1475" s="188"/>
      <c r="X1475" s="188"/>
      <c r="Y1475" s="174" t="str">
        <f t="shared" si="256"/>
        <v/>
      </c>
      <c r="Z1475" s="174" t="str">
        <f t="shared" si="257"/>
        <v/>
      </c>
      <c r="AA1475" s="137"/>
      <c r="AB1475" s="185">
        <f t="shared" si="248"/>
        <v>5.8816000000001027</v>
      </c>
      <c r="AC1475" s="139">
        <f t="shared" si="245"/>
        <v>0.553640498142836</v>
      </c>
      <c r="AD1475" s="138">
        <f t="shared" si="249"/>
        <v>7.5415378798260324E-4</v>
      </c>
      <c r="AE1475" s="139" t="str">
        <f t="shared" si="246"/>
        <v/>
      </c>
      <c r="AF1475" s="139" t="str">
        <f t="shared" si="247"/>
        <v/>
      </c>
      <c r="AG1475" s="139"/>
    </row>
    <row r="1476" spans="1:33" ht="20.100000000000001" customHeight="1" x14ac:dyDescent="0.25">
      <c r="A1476" s="15"/>
      <c r="N1476" s="142">
        <v>918</v>
      </c>
      <c r="O1476" s="134">
        <f t="shared" si="250"/>
        <v>-0.32799999999999985</v>
      </c>
      <c r="P1476" s="189">
        <f t="shared" si="251"/>
        <v>0.37804935118100952</v>
      </c>
      <c r="Q1476" s="189">
        <f t="shared" si="252"/>
        <v>0.37145583131173709</v>
      </c>
      <c r="R1476" s="134" t="str">
        <f t="shared" si="253"/>
        <v/>
      </c>
      <c r="S1476" s="134">
        <f t="shared" si="254"/>
        <v>0.37804935118100952</v>
      </c>
      <c r="T1476" s="134" t="str">
        <f t="shared" si="255"/>
        <v/>
      </c>
      <c r="U1476" s="190"/>
      <c r="V1476" s="191"/>
      <c r="W1476" s="188"/>
      <c r="X1476" s="188"/>
      <c r="Y1476" s="174" t="str">
        <f t="shared" si="256"/>
        <v/>
      </c>
      <c r="Z1476" s="174" t="str">
        <f t="shared" si="257"/>
        <v/>
      </c>
      <c r="AA1476" s="137"/>
      <c r="AB1476" s="185">
        <f t="shared" si="248"/>
        <v>5.8880000000001029</v>
      </c>
      <c r="AC1476" s="139">
        <f t="shared" si="245"/>
        <v>0.5528863443548534</v>
      </c>
      <c r="AD1476" s="138">
        <f t="shared" si="249"/>
        <v>7.5378991511065863E-4</v>
      </c>
      <c r="AE1476" s="139" t="str">
        <f t="shared" si="246"/>
        <v/>
      </c>
      <c r="AF1476" s="139" t="str">
        <f t="shared" si="247"/>
        <v/>
      </c>
      <c r="AG1476" s="139"/>
    </row>
    <row r="1477" spans="1:33" ht="20.100000000000001" customHeight="1" x14ac:dyDescent="0.25">
      <c r="A1477" s="15"/>
      <c r="N1477" s="142">
        <v>919</v>
      </c>
      <c r="O1477" s="134">
        <f t="shared" si="250"/>
        <v>-0.32399999999999984</v>
      </c>
      <c r="P1477" s="189">
        <f t="shared" si="251"/>
        <v>0.37854264909528873</v>
      </c>
      <c r="Q1477" s="189">
        <f t="shared" si="252"/>
        <v>0.3729690171154495</v>
      </c>
      <c r="R1477" s="134" t="str">
        <f t="shared" si="253"/>
        <v/>
      </c>
      <c r="S1477" s="134">
        <f t="shared" si="254"/>
        <v>0.37854264909528873</v>
      </c>
      <c r="T1477" s="134" t="str">
        <f t="shared" si="255"/>
        <v/>
      </c>
      <c r="U1477" s="190"/>
      <c r="V1477" s="191"/>
      <c r="W1477" s="188"/>
      <c r="X1477" s="188"/>
      <c r="Y1477" s="174" t="str">
        <f t="shared" si="256"/>
        <v/>
      </c>
      <c r="Z1477" s="174" t="str">
        <f t="shared" si="257"/>
        <v/>
      </c>
      <c r="AA1477" s="137"/>
      <c r="AB1477" s="185">
        <f t="shared" si="248"/>
        <v>5.8944000000001031</v>
      </c>
      <c r="AC1477" s="139">
        <f t="shared" si="245"/>
        <v>0.55213255443974274</v>
      </c>
      <c r="AD1477" s="138">
        <f t="shared" si="249"/>
        <v>7.5342399483824263E-4</v>
      </c>
      <c r="AE1477" s="139" t="str">
        <f t="shared" si="246"/>
        <v/>
      </c>
      <c r="AF1477" s="139" t="str">
        <f t="shared" si="247"/>
        <v/>
      </c>
      <c r="AG1477" s="139"/>
    </row>
    <row r="1478" spans="1:33" ht="20.100000000000001" customHeight="1" x14ac:dyDescent="0.25">
      <c r="A1478" s="15"/>
      <c r="N1478" s="142">
        <v>920</v>
      </c>
      <c r="O1478" s="134">
        <f t="shared" si="250"/>
        <v>-0.31999999999999984</v>
      </c>
      <c r="P1478" s="189">
        <f t="shared" si="251"/>
        <v>0.37903052615270172</v>
      </c>
      <c r="Q1478" s="189">
        <f t="shared" si="252"/>
        <v>0.37448416527668005</v>
      </c>
      <c r="R1478" s="134" t="str">
        <f t="shared" si="253"/>
        <v/>
      </c>
      <c r="S1478" s="134">
        <f t="shared" si="254"/>
        <v>0.37903052615270172</v>
      </c>
      <c r="T1478" s="134" t="str">
        <f t="shared" si="255"/>
        <v/>
      </c>
      <c r="U1478" s="190"/>
      <c r="V1478" s="191"/>
      <c r="W1478" s="188"/>
      <c r="X1478" s="188"/>
      <c r="Y1478" s="174" t="str">
        <f t="shared" si="256"/>
        <v/>
      </c>
      <c r="Z1478" s="174" t="str">
        <f t="shared" si="257"/>
        <v/>
      </c>
      <c r="AA1478" s="137"/>
      <c r="AB1478" s="185">
        <f t="shared" si="248"/>
        <v>5.9008000000001033</v>
      </c>
      <c r="AC1478" s="139">
        <f t="shared" si="245"/>
        <v>0.5513791304449045</v>
      </c>
      <c r="AD1478" s="138">
        <f t="shared" si="249"/>
        <v>7.5305603513808883E-4</v>
      </c>
      <c r="AE1478" s="139" t="str">
        <f t="shared" si="246"/>
        <v/>
      </c>
      <c r="AF1478" s="139" t="str">
        <f t="shared" si="247"/>
        <v/>
      </c>
      <c r="AG1478" s="139"/>
    </row>
    <row r="1479" spans="1:33" ht="20.100000000000001" customHeight="1" x14ac:dyDescent="0.25">
      <c r="A1479" s="15"/>
      <c r="N1479" s="142">
        <v>921</v>
      </c>
      <c r="O1479" s="134">
        <f t="shared" si="250"/>
        <v>-0.31599999999999984</v>
      </c>
      <c r="P1479" s="189">
        <f t="shared" si="251"/>
        <v>0.37951295974468496</v>
      </c>
      <c r="Q1479" s="189">
        <f t="shared" si="252"/>
        <v>0.37600125406670687</v>
      </c>
      <c r="R1479" s="134" t="str">
        <f t="shared" si="253"/>
        <v/>
      </c>
      <c r="S1479" s="134">
        <f t="shared" si="254"/>
        <v>0.37951295974468496</v>
      </c>
      <c r="T1479" s="134" t="str">
        <f t="shared" si="255"/>
        <v/>
      </c>
      <c r="U1479" s="190"/>
      <c r="V1479" s="191"/>
      <c r="W1479" s="188"/>
      <c r="X1479" s="188"/>
      <c r="Y1479" s="174" t="str">
        <f t="shared" si="256"/>
        <v/>
      </c>
      <c r="Z1479" s="174" t="str">
        <f t="shared" si="257"/>
        <v/>
      </c>
      <c r="AA1479" s="137"/>
      <c r="AB1479" s="185">
        <f t="shared" si="248"/>
        <v>5.9072000000001035</v>
      </c>
      <c r="AC1479" s="139">
        <f t="shared" si="245"/>
        <v>0.55062607440976641</v>
      </c>
      <c r="AD1479" s="138">
        <f t="shared" si="249"/>
        <v>7.5268604397360495E-4</v>
      </c>
      <c r="AE1479" s="139" t="str">
        <f t="shared" si="246"/>
        <v/>
      </c>
      <c r="AF1479" s="139" t="str">
        <f t="shared" si="247"/>
        <v/>
      </c>
      <c r="AG1479" s="139"/>
    </row>
    <row r="1480" spans="1:33" ht="20.100000000000001" customHeight="1" x14ac:dyDescent="0.25">
      <c r="A1480" s="15"/>
      <c r="N1480" s="142">
        <v>922</v>
      </c>
      <c r="O1480" s="134">
        <f t="shared" si="250"/>
        <v>-0.31199999999999983</v>
      </c>
      <c r="P1480" s="189">
        <f t="shared" si="251"/>
        <v>0.3799899274951688</v>
      </c>
      <c r="Q1480" s="189">
        <f t="shared" si="252"/>
        <v>0.37752026166683844</v>
      </c>
      <c r="R1480" s="134" t="str">
        <f t="shared" si="253"/>
        <v/>
      </c>
      <c r="S1480" s="134">
        <f t="shared" si="254"/>
        <v>0.3799899274951688</v>
      </c>
      <c r="T1480" s="134" t="str">
        <f t="shared" si="255"/>
        <v/>
      </c>
      <c r="U1480" s="190"/>
      <c r="V1480" s="191"/>
      <c r="W1480" s="188"/>
      <c r="X1480" s="188"/>
      <c r="Y1480" s="174" t="str">
        <f t="shared" si="256"/>
        <v/>
      </c>
      <c r="Z1480" s="174" t="str">
        <f t="shared" si="257"/>
        <v/>
      </c>
      <c r="AA1480" s="137"/>
      <c r="AB1480" s="185">
        <f t="shared" si="248"/>
        <v>5.9136000000001037</v>
      </c>
      <c r="AC1480" s="139">
        <f t="shared" si="245"/>
        <v>0.5498733883657928</v>
      </c>
      <c r="AD1480" s="138">
        <f t="shared" si="249"/>
        <v>7.5231402929964997E-4</v>
      </c>
      <c r="AE1480" s="139" t="str">
        <f t="shared" si="246"/>
        <v/>
      </c>
      <c r="AF1480" s="139" t="str">
        <f t="shared" si="247"/>
        <v/>
      </c>
      <c r="AG1480" s="139"/>
    </row>
    <row r="1481" spans="1:33" ht="20.100000000000001" customHeight="1" x14ac:dyDescent="0.25">
      <c r="A1481" s="15"/>
      <c r="N1481" s="142">
        <v>923</v>
      </c>
      <c r="O1481" s="134">
        <f t="shared" si="250"/>
        <v>-0.30799999999999983</v>
      </c>
      <c r="P1481" s="189">
        <f t="shared" si="251"/>
        <v>0.38046140726230615</v>
      </c>
      <c r="Q1481" s="189">
        <f t="shared" si="252"/>
        <v>0.37904116616934663</v>
      </c>
      <c r="R1481" s="134" t="str">
        <f t="shared" si="253"/>
        <v/>
      </c>
      <c r="S1481" s="134">
        <f t="shared" si="254"/>
        <v>0.38046140726230615</v>
      </c>
      <c r="T1481" s="134" t="str">
        <f t="shared" si="255"/>
        <v/>
      </c>
      <c r="U1481" s="190"/>
      <c r="V1481" s="191"/>
      <c r="W1481" s="188"/>
      <c r="X1481" s="188"/>
      <c r="Y1481" s="174" t="str">
        <f t="shared" si="256"/>
        <v/>
      </c>
      <c r="Z1481" s="174" t="str">
        <f t="shared" si="257"/>
        <v/>
      </c>
      <c r="AA1481" s="137"/>
      <c r="AB1481" s="185">
        <f t="shared" si="248"/>
        <v>5.9200000000001038</v>
      </c>
      <c r="AC1481" s="139">
        <f t="shared" si="245"/>
        <v>0.54912107433649315</v>
      </c>
      <c r="AD1481" s="138">
        <f t="shared" si="249"/>
        <v>7.5193999906297826E-4</v>
      </c>
      <c r="AE1481" s="139" t="str">
        <f t="shared" si="246"/>
        <v/>
      </c>
      <c r="AF1481" s="139" t="str">
        <f t="shared" si="247"/>
        <v/>
      </c>
      <c r="AG1481" s="139"/>
    </row>
    <row r="1482" spans="1:33" ht="20.100000000000001" customHeight="1" x14ac:dyDescent="0.25">
      <c r="A1482" s="15"/>
      <c r="N1482" s="142">
        <v>924</v>
      </c>
      <c r="O1482" s="134">
        <f t="shared" si="250"/>
        <v>-0.30399999999999983</v>
      </c>
      <c r="P1482" s="189">
        <f t="shared" si="251"/>
        <v>0.38092737714018504</v>
      </c>
      <c r="Q1482" s="189">
        <f t="shared" si="252"/>
        <v>0.38056394557840734</v>
      </c>
      <c r="R1482" s="134" t="str">
        <f t="shared" si="253"/>
        <v/>
      </c>
      <c r="S1482" s="134">
        <f t="shared" si="254"/>
        <v>0.38092737714018504</v>
      </c>
      <c r="T1482" s="134" t="str">
        <f t="shared" si="255"/>
        <v/>
      </c>
      <c r="U1482" s="190"/>
      <c r="V1482" s="191"/>
      <c r="W1482" s="188"/>
      <c r="X1482" s="188"/>
      <c r="Y1482" s="174" t="str">
        <f t="shared" si="256"/>
        <v/>
      </c>
      <c r="Z1482" s="174" t="str">
        <f t="shared" si="257"/>
        <v/>
      </c>
      <c r="AA1482" s="137"/>
      <c r="AB1482" s="185">
        <f t="shared" si="248"/>
        <v>5.926400000000104</v>
      </c>
      <c r="AC1482" s="139">
        <f t="shared" si="245"/>
        <v>0.54836913433743018</v>
      </c>
      <c r="AD1482" s="138">
        <f t="shared" si="249"/>
        <v>7.5156396120124036E-4</v>
      </c>
      <c r="AE1482" s="139" t="str">
        <f t="shared" si="246"/>
        <v/>
      </c>
      <c r="AF1482" s="139" t="str">
        <f t="shared" si="247"/>
        <v/>
      </c>
      <c r="AG1482" s="139"/>
    </row>
    <row r="1483" spans="1:33" ht="20.100000000000001" customHeight="1" x14ac:dyDescent="0.25">
      <c r="A1483" s="15"/>
      <c r="N1483" s="142">
        <v>925</v>
      </c>
      <c r="O1483" s="134">
        <f t="shared" si="250"/>
        <v>-0.29999999999999982</v>
      </c>
      <c r="P1483" s="189">
        <f t="shared" si="251"/>
        <v>0.38138781546052414</v>
      </c>
      <c r="Q1483" s="189">
        <f t="shared" si="252"/>
        <v>0.38208857781104744</v>
      </c>
      <c r="R1483" s="134" t="str">
        <f t="shared" si="253"/>
        <v/>
      </c>
      <c r="S1483" s="134">
        <f t="shared" si="254"/>
        <v>0.38138781546052414</v>
      </c>
      <c r="T1483" s="134" t="str">
        <f t="shared" si="255"/>
        <v/>
      </c>
      <c r="U1483" s="190"/>
      <c r="V1483" s="191"/>
      <c r="W1483" s="188"/>
      <c r="X1483" s="188"/>
      <c r="Y1483" s="174" t="str">
        <f t="shared" si="256"/>
        <v/>
      </c>
      <c r="Z1483" s="174" t="str">
        <f t="shared" si="257"/>
        <v/>
      </c>
      <c r="AA1483" s="137"/>
      <c r="AB1483" s="185">
        <f t="shared" si="248"/>
        <v>5.9328000000001042</v>
      </c>
      <c r="AC1483" s="139">
        <f t="shared" si="245"/>
        <v>0.54761757037622893</v>
      </c>
      <c r="AD1483" s="138">
        <f t="shared" si="249"/>
        <v>7.5118592364320502E-4</v>
      </c>
      <c r="AE1483" s="139" t="str">
        <f t="shared" si="246"/>
        <v/>
      </c>
      <c r="AF1483" s="139" t="str">
        <f t="shared" si="247"/>
        <v/>
      </c>
      <c r="AG1483" s="139"/>
    </row>
    <row r="1484" spans="1:33" ht="20.100000000000001" customHeight="1" x14ac:dyDescent="0.25">
      <c r="A1484" s="15"/>
      <c r="N1484" s="142">
        <v>926</v>
      </c>
      <c r="O1484" s="134">
        <f t="shared" si="250"/>
        <v>-0.29599999999999982</v>
      </c>
      <c r="P1484" s="189">
        <f t="shared" si="251"/>
        <v>0.38184270079435123</v>
      </c>
      <c r="Q1484" s="189">
        <f t="shared" si="252"/>
        <v>0.38361504069809876</v>
      </c>
      <c r="R1484" s="134" t="str">
        <f t="shared" si="253"/>
        <v/>
      </c>
      <c r="S1484" s="134">
        <f t="shared" si="254"/>
        <v>0.38184270079435123</v>
      </c>
      <c r="T1484" s="134" t="str">
        <f t="shared" si="255"/>
        <v/>
      </c>
      <c r="U1484" s="190"/>
      <c r="V1484" s="191"/>
      <c r="W1484" s="188"/>
      <c r="X1484" s="188"/>
      <c r="Y1484" s="174" t="str">
        <f t="shared" si="256"/>
        <v/>
      </c>
      <c r="Z1484" s="174" t="str">
        <f t="shared" si="257"/>
        <v/>
      </c>
      <c r="AA1484" s="137"/>
      <c r="AB1484" s="185">
        <f t="shared" si="248"/>
        <v>5.9392000000001044</v>
      </c>
      <c r="AC1484" s="139">
        <f t="shared" si="245"/>
        <v>0.54686638445258573</v>
      </c>
      <c r="AD1484" s="138">
        <f t="shared" si="249"/>
        <v>7.508058943082041E-4</v>
      </c>
      <c r="AE1484" s="139" t="str">
        <f t="shared" si="246"/>
        <v/>
      </c>
      <c r="AF1484" s="139" t="str">
        <f t="shared" si="247"/>
        <v/>
      </c>
      <c r="AG1484" s="139"/>
    </row>
    <row r="1485" spans="1:33" ht="20.100000000000001" customHeight="1" x14ac:dyDescent="0.25">
      <c r="A1485" s="15"/>
      <c r="N1485" s="142">
        <v>927</v>
      </c>
      <c r="O1485" s="134">
        <f t="shared" si="250"/>
        <v>-0.29199999999999982</v>
      </c>
      <c r="P1485" s="189">
        <f t="shared" si="251"/>
        <v>0.3822920119536648</v>
      </c>
      <c r="Q1485" s="189">
        <f t="shared" si="252"/>
        <v>0.38514331198515878</v>
      </c>
      <c r="R1485" s="134" t="str">
        <f t="shared" si="253"/>
        <v/>
      </c>
      <c r="S1485" s="134">
        <f t="shared" si="254"/>
        <v>0.3822920119536648</v>
      </c>
      <c r="T1485" s="134" t="str">
        <f t="shared" si="255"/>
        <v/>
      </c>
      <c r="U1485" s="190"/>
      <c r="V1485" s="191"/>
      <c r="W1485" s="188"/>
      <c r="X1485" s="188"/>
      <c r="Y1485" s="174" t="str">
        <f t="shared" si="256"/>
        <v/>
      </c>
      <c r="Z1485" s="174" t="str">
        <f t="shared" si="257"/>
        <v/>
      </c>
      <c r="AA1485" s="137"/>
      <c r="AB1485" s="185">
        <f t="shared" si="248"/>
        <v>5.9456000000001046</v>
      </c>
      <c r="AC1485" s="139">
        <f t="shared" si="245"/>
        <v>0.54611557855827753</v>
      </c>
      <c r="AD1485" s="138">
        <f t="shared" si="249"/>
        <v>7.5042388110768687E-4</v>
      </c>
      <c r="AE1485" s="139" t="str">
        <f t="shared" si="246"/>
        <v/>
      </c>
      <c r="AF1485" s="139" t="str">
        <f t="shared" si="247"/>
        <v/>
      </c>
      <c r="AG1485" s="139"/>
    </row>
    <row r="1486" spans="1:33" ht="20.100000000000001" customHeight="1" x14ac:dyDescent="0.25">
      <c r="A1486" s="15"/>
      <c r="N1486" s="142">
        <v>928</v>
      </c>
      <c r="O1486" s="134">
        <f t="shared" si="250"/>
        <v>-0.28799999999999981</v>
      </c>
      <c r="P1486" s="189">
        <f t="shared" si="251"/>
        <v>0.38273572799307853</v>
      </c>
      <c r="Q1486" s="189">
        <f t="shared" si="252"/>
        <v>0.38667336933355739</v>
      </c>
      <c r="R1486" s="134" t="str">
        <f t="shared" si="253"/>
        <v/>
      </c>
      <c r="S1486" s="134">
        <f t="shared" si="254"/>
        <v>0.38273572799307853</v>
      </c>
      <c r="T1486" s="134" t="str">
        <f t="shared" si="255"/>
        <v/>
      </c>
      <c r="U1486" s="190"/>
      <c r="V1486" s="191"/>
      <c r="W1486" s="188"/>
      <c r="X1486" s="188"/>
      <c r="Y1486" s="174" t="str">
        <f t="shared" si="256"/>
        <v/>
      </c>
      <c r="Z1486" s="174" t="str">
        <f t="shared" si="257"/>
        <v/>
      </c>
      <c r="AA1486" s="137"/>
      <c r="AB1486" s="185">
        <f t="shared" si="248"/>
        <v>5.9520000000001048</v>
      </c>
      <c r="AC1486" s="139">
        <f t="shared" si="245"/>
        <v>0.54536515467716984</v>
      </c>
      <c r="AD1486" s="138">
        <f t="shared" si="249"/>
        <v>7.5003989194388776E-4</v>
      </c>
      <c r="AE1486" s="139" t="str">
        <f t="shared" si="246"/>
        <v/>
      </c>
      <c r="AF1486" s="139" t="str">
        <f t="shared" si="247"/>
        <v/>
      </c>
      <c r="AG1486" s="139"/>
    </row>
    <row r="1487" spans="1:33" ht="20.100000000000001" customHeight="1" x14ac:dyDescent="0.25">
      <c r="A1487" s="15"/>
      <c r="N1487" s="142">
        <v>929</v>
      </c>
      <c r="O1487" s="134">
        <f t="shared" si="250"/>
        <v>-0.28399999999999981</v>
      </c>
      <c r="P1487" s="189">
        <f t="shared" si="251"/>
        <v>0.38317382821144774</v>
      </c>
      <c r="Q1487" s="189">
        <f t="shared" si="252"/>
        <v>0.38820519032133105</v>
      </c>
      <c r="R1487" s="134" t="str">
        <f t="shared" si="253"/>
        <v/>
      </c>
      <c r="S1487" s="134">
        <f t="shared" si="254"/>
        <v>0.38317382821144774</v>
      </c>
      <c r="T1487" s="134" t="str">
        <f t="shared" si="255"/>
        <v/>
      </c>
      <c r="U1487" s="190"/>
      <c r="V1487" s="191"/>
      <c r="W1487" s="188"/>
      <c r="X1487" s="188"/>
      <c r="Y1487" s="174" t="str">
        <f t="shared" si="256"/>
        <v/>
      </c>
      <c r="Z1487" s="174" t="str">
        <f t="shared" si="257"/>
        <v/>
      </c>
      <c r="AA1487" s="137"/>
      <c r="AB1487" s="185">
        <f t="shared" si="248"/>
        <v>5.9584000000001049</v>
      </c>
      <c r="AC1487" s="139">
        <f t="shared" si="245"/>
        <v>0.54461511478522595</v>
      </c>
      <c r="AD1487" s="138">
        <f t="shared" si="249"/>
        <v>7.4965393470793895E-4</v>
      </c>
      <c r="AE1487" s="139" t="str">
        <f t="shared" si="246"/>
        <v/>
      </c>
      <c r="AF1487" s="139" t="str">
        <f t="shared" si="247"/>
        <v/>
      </c>
      <c r="AG1487" s="139"/>
    </row>
    <row r="1488" spans="1:33" ht="20.100000000000001" customHeight="1" x14ac:dyDescent="0.25">
      <c r="A1488" s="15"/>
      <c r="N1488" s="142">
        <v>930</v>
      </c>
      <c r="O1488" s="134">
        <f t="shared" si="250"/>
        <v>-0.2799999999999998</v>
      </c>
      <c r="P1488" s="189">
        <f t="shared" si="251"/>
        <v>0.38360629215347858</v>
      </c>
      <c r="Q1488" s="189">
        <f t="shared" si="252"/>
        <v>0.38973875244420286</v>
      </c>
      <c r="R1488" s="134" t="str">
        <f t="shared" si="253"/>
        <v/>
      </c>
      <c r="S1488" s="134">
        <f t="shared" si="254"/>
        <v>0.38360629215347858</v>
      </c>
      <c r="T1488" s="134" t="str">
        <f t="shared" si="255"/>
        <v/>
      </c>
      <c r="U1488" s="190"/>
      <c r="V1488" s="191"/>
      <c r="W1488" s="188"/>
      <c r="X1488" s="188"/>
      <c r="Y1488" s="174" t="str">
        <f t="shared" si="256"/>
        <v/>
      </c>
      <c r="Z1488" s="174" t="str">
        <f t="shared" si="257"/>
        <v/>
      </c>
      <c r="AA1488" s="137"/>
      <c r="AB1488" s="185">
        <f t="shared" si="248"/>
        <v>5.9648000000001051</v>
      </c>
      <c r="AC1488" s="139">
        <f t="shared" si="245"/>
        <v>0.54386546085051801</v>
      </c>
      <c r="AD1488" s="138">
        <f t="shared" si="249"/>
        <v>7.4926601728542153E-4</v>
      </c>
      <c r="AE1488" s="139" t="str">
        <f t="shared" si="246"/>
        <v/>
      </c>
      <c r="AF1488" s="139" t="str">
        <f t="shared" si="247"/>
        <v/>
      </c>
      <c r="AG1488" s="139"/>
    </row>
    <row r="1489" spans="1:33" ht="20.100000000000001" customHeight="1" x14ac:dyDescent="0.25">
      <c r="A1489" s="15"/>
      <c r="N1489" s="142">
        <v>931</v>
      </c>
      <c r="O1489" s="134">
        <f t="shared" si="250"/>
        <v>-0.2759999999999998</v>
      </c>
      <c r="P1489" s="189">
        <f t="shared" si="251"/>
        <v>0.38403309961131932</v>
      </c>
      <c r="Q1489" s="189">
        <f t="shared" si="252"/>
        <v>0.39127403311656889</v>
      </c>
      <c r="R1489" s="134" t="str">
        <f t="shared" si="253"/>
        <v/>
      </c>
      <c r="S1489" s="134">
        <f t="shared" si="254"/>
        <v>0.38403309961131932</v>
      </c>
      <c r="T1489" s="134" t="str">
        <f t="shared" si="255"/>
        <v/>
      </c>
      <c r="U1489" s="190"/>
      <c r="V1489" s="191"/>
      <c r="W1489" s="188"/>
      <c r="X1489" s="188"/>
      <c r="Y1489" s="174" t="str">
        <f t="shared" si="256"/>
        <v/>
      </c>
      <c r="Z1489" s="174" t="str">
        <f t="shared" si="257"/>
        <v/>
      </c>
      <c r="AA1489" s="137"/>
      <c r="AB1489" s="185">
        <f t="shared" si="248"/>
        <v>5.9712000000001053</v>
      </c>
      <c r="AC1489" s="139">
        <f t="shared" si="245"/>
        <v>0.54311619483323259</v>
      </c>
      <c r="AD1489" s="138">
        <f t="shared" si="249"/>
        <v>7.4887614754937104E-4</v>
      </c>
      <c r="AE1489" s="139" t="str">
        <f t="shared" si="246"/>
        <v/>
      </c>
      <c r="AF1489" s="139" t="str">
        <f t="shared" si="247"/>
        <v/>
      </c>
      <c r="AG1489" s="139"/>
    </row>
    <row r="1490" spans="1:33" ht="20.100000000000001" customHeight="1" x14ac:dyDescent="0.25">
      <c r="A1490" s="15"/>
      <c r="N1490" s="142">
        <v>932</v>
      </c>
      <c r="O1490" s="134">
        <f t="shared" si="250"/>
        <v>-0.2719999999999998</v>
      </c>
      <c r="P1490" s="189">
        <f t="shared" si="251"/>
        <v>0.38445423062613365</v>
      </c>
      <c r="Q1490" s="189">
        <f t="shared" si="252"/>
        <v>0.39281100967249155</v>
      </c>
      <c r="R1490" s="134" t="str">
        <f t="shared" si="253"/>
        <v/>
      </c>
      <c r="S1490" s="134">
        <f t="shared" si="254"/>
        <v>0.38445423062613365</v>
      </c>
      <c r="T1490" s="134" t="str">
        <f t="shared" si="255"/>
        <v/>
      </c>
      <c r="U1490" s="190"/>
      <c r="V1490" s="191"/>
      <c r="W1490" s="188"/>
      <c r="X1490" s="188"/>
      <c r="Y1490" s="174" t="str">
        <f t="shared" si="256"/>
        <v/>
      </c>
      <c r="Z1490" s="174" t="str">
        <f t="shared" si="257"/>
        <v/>
      </c>
      <c r="AA1490" s="137"/>
      <c r="AB1490" s="185">
        <f t="shared" si="248"/>
        <v>5.9776000000001055</v>
      </c>
      <c r="AC1490" s="139">
        <f t="shared" si="245"/>
        <v>0.54236731868568322</v>
      </c>
      <c r="AD1490" s="138">
        <f t="shared" si="249"/>
        <v>7.4848433336494047E-4</v>
      </c>
      <c r="AE1490" s="139" t="str">
        <f t="shared" si="246"/>
        <v/>
      </c>
      <c r="AF1490" s="139" t="str">
        <f t="shared" si="247"/>
        <v/>
      </c>
      <c r="AG1490" s="139"/>
    </row>
    <row r="1491" spans="1:33" ht="20.100000000000001" customHeight="1" x14ac:dyDescent="0.25">
      <c r="A1491" s="15"/>
      <c r="N1491" s="142">
        <v>933</v>
      </c>
      <c r="O1491" s="134">
        <f t="shared" si="250"/>
        <v>-0.26799999999999979</v>
      </c>
      <c r="P1491" s="189">
        <f t="shared" si="251"/>
        <v>0.38486966548965584</v>
      </c>
      <c r="Q1491" s="189">
        <f t="shared" si="252"/>
        <v>0.39434965936669841</v>
      </c>
      <c r="R1491" s="134" t="str">
        <f t="shared" si="253"/>
        <v/>
      </c>
      <c r="S1491" s="134">
        <f t="shared" si="254"/>
        <v>0.38486966548965584</v>
      </c>
      <c r="T1491" s="134" t="str">
        <f t="shared" si="255"/>
        <v/>
      </c>
      <c r="U1491" s="190"/>
      <c r="V1491" s="191"/>
      <c r="W1491" s="188"/>
      <c r="X1491" s="188"/>
      <c r="Y1491" s="174" t="str">
        <f t="shared" si="256"/>
        <v/>
      </c>
      <c r="Z1491" s="174" t="str">
        <f t="shared" si="257"/>
        <v/>
      </c>
      <c r="AA1491" s="137"/>
      <c r="AB1491" s="185">
        <f t="shared" si="248"/>
        <v>5.9840000000001057</v>
      </c>
      <c r="AC1491" s="139">
        <f t="shared" si="245"/>
        <v>0.54161883435231828</v>
      </c>
      <c r="AD1491" s="138">
        <f t="shared" si="249"/>
        <v>7.4809058258784589E-4</v>
      </c>
      <c r="AE1491" s="139" t="str">
        <f t="shared" si="246"/>
        <v/>
      </c>
      <c r="AF1491" s="139" t="str">
        <f t="shared" si="247"/>
        <v/>
      </c>
      <c r="AG1491" s="139"/>
    </row>
    <row r="1492" spans="1:33" ht="20.100000000000001" customHeight="1" x14ac:dyDescent="0.25">
      <c r="A1492" s="15"/>
      <c r="N1492" s="142">
        <v>934</v>
      </c>
      <c r="O1492" s="134">
        <f t="shared" si="250"/>
        <v>-0.26399999999999979</v>
      </c>
      <c r="P1492" s="189">
        <f t="shared" si="251"/>
        <v>0.38527938474572765</v>
      </c>
      <c r="Q1492" s="189">
        <f t="shared" si="252"/>
        <v>0.39588995937558757</v>
      </c>
      <c r="R1492" s="134" t="str">
        <f t="shared" si="253"/>
        <v/>
      </c>
      <c r="S1492" s="134">
        <f t="shared" si="254"/>
        <v>0.38527938474572765</v>
      </c>
      <c r="T1492" s="134" t="str">
        <f t="shared" si="255"/>
        <v/>
      </c>
      <c r="U1492" s="190"/>
      <c r="V1492" s="191"/>
      <c r="W1492" s="188"/>
      <c r="X1492" s="188"/>
      <c r="Y1492" s="174" t="str">
        <f t="shared" si="256"/>
        <v/>
      </c>
      <c r="Z1492" s="174" t="str">
        <f t="shared" si="257"/>
        <v/>
      </c>
      <c r="AA1492" s="137"/>
      <c r="AB1492" s="185">
        <f t="shared" si="248"/>
        <v>5.9904000000001059</v>
      </c>
      <c r="AC1492" s="139">
        <f t="shared" si="245"/>
        <v>0.54087074376973043</v>
      </c>
      <c r="AD1492" s="138">
        <f t="shared" si="249"/>
        <v>7.476949030644775E-4</v>
      </c>
      <c r="AE1492" s="139" t="str">
        <f t="shared" si="246"/>
        <v/>
      </c>
      <c r="AF1492" s="139" t="str">
        <f t="shared" si="247"/>
        <v/>
      </c>
      <c r="AG1492" s="139"/>
    </row>
    <row r="1493" spans="1:33" ht="20.100000000000001" customHeight="1" x14ac:dyDescent="0.25">
      <c r="A1493" s="15"/>
      <c r="N1493" s="142">
        <v>935</v>
      </c>
      <c r="O1493" s="134">
        <f t="shared" si="250"/>
        <v>-0.25999999999999979</v>
      </c>
      <c r="P1493" s="189">
        <f t="shared" si="251"/>
        <v>0.38568336919181612</v>
      </c>
      <c r="Q1493" s="189">
        <f t="shared" si="252"/>
        <v>0.3974318867982396</v>
      </c>
      <c r="R1493" s="134" t="str">
        <f t="shared" si="253"/>
        <v/>
      </c>
      <c r="S1493" s="134">
        <f t="shared" si="254"/>
        <v>0.38568336919181612</v>
      </c>
      <c r="T1493" s="134" t="str">
        <f t="shared" si="255"/>
        <v/>
      </c>
      <c r="U1493" s="190"/>
      <c r="V1493" s="191"/>
      <c r="W1493" s="188"/>
      <c r="X1493" s="188"/>
      <c r="Y1493" s="174" t="str">
        <f t="shared" si="256"/>
        <v/>
      </c>
      <c r="Z1493" s="174" t="str">
        <f t="shared" si="257"/>
        <v/>
      </c>
      <c r="AA1493" s="137"/>
      <c r="AB1493" s="185">
        <f t="shared" si="248"/>
        <v>5.996800000000106</v>
      </c>
      <c r="AC1493" s="139">
        <f t="shared" si="245"/>
        <v>0.54012304886666596</v>
      </c>
      <c r="AD1493" s="138">
        <f t="shared" si="249"/>
        <v>7.4729730263189964E-4</v>
      </c>
      <c r="AE1493" s="139" t="str">
        <f t="shared" si="246"/>
        <v/>
      </c>
      <c r="AF1493" s="139" t="str">
        <f t="shared" si="247"/>
        <v/>
      </c>
      <c r="AG1493" s="139"/>
    </row>
    <row r="1494" spans="1:33" ht="20.100000000000001" customHeight="1" x14ac:dyDescent="0.25">
      <c r="A1494" s="15"/>
      <c r="N1494" s="142">
        <v>936</v>
      </c>
      <c r="O1494" s="134">
        <f t="shared" si="250"/>
        <v>-0.25599999999999978</v>
      </c>
      <c r="P1494" s="189">
        <f t="shared" si="251"/>
        <v>0.38608159988051366</v>
      </c>
      <c r="Q1494" s="189">
        <f t="shared" si="252"/>
        <v>0.39897541865743424</v>
      </c>
      <c r="R1494" s="134" t="str">
        <f t="shared" si="253"/>
        <v/>
      </c>
      <c r="S1494" s="134">
        <f t="shared" si="254"/>
        <v>0.38608159988051366</v>
      </c>
      <c r="T1494" s="134" t="str">
        <f t="shared" si="255"/>
        <v/>
      </c>
      <c r="U1494" s="190"/>
      <c r="V1494" s="191"/>
      <c r="W1494" s="188"/>
      <c r="X1494" s="188"/>
      <c r="Y1494" s="174" t="str">
        <f t="shared" si="256"/>
        <v/>
      </c>
      <c r="Z1494" s="174" t="str">
        <f t="shared" si="257"/>
        <v/>
      </c>
      <c r="AA1494" s="137"/>
      <c r="AB1494" s="185">
        <f t="shared" si="248"/>
        <v>6.0032000000001062</v>
      </c>
      <c r="AC1494" s="139">
        <f t="shared" si="245"/>
        <v>0.53937575156403406</v>
      </c>
      <c r="AD1494" s="138">
        <f t="shared" si="249"/>
        <v>7.4689778911563032E-4</v>
      </c>
      <c r="AE1494" s="139" t="str">
        <f t="shared" si="246"/>
        <v/>
      </c>
      <c r="AF1494" s="139" t="str">
        <f t="shared" si="247"/>
        <v/>
      </c>
      <c r="AG1494" s="139"/>
    </row>
    <row r="1495" spans="1:33" ht="20.100000000000001" customHeight="1" x14ac:dyDescent="0.25">
      <c r="A1495" s="15"/>
      <c r="N1495" s="142">
        <v>937</v>
      </c>
      <c r="O1495" s="134">
        <f t="shared" si="250"/>
        <v>-0.25199999999999978</v>
      </c>
      <c r="P1495" s="189">
        <f t="shared" si="251"/>
        <v>0.38647405812101865</v>
      </c>
      <c r="Q1495" s="189">
        <f t="shared" si="252"/>
        <v>0.4005205319006746</v>
      </c>
      <c r="R1495" s="134" t="str">
        <f t="shared" si="253"/>
        <v/>
      </c>
      <c r="S1495" s="134">
        <f t="shared" si="254"/>
        <v>0.38647405812101865</v>
      </c>
      <c r="T1495" s="134" t="str">
        <f t="shared" si="255"/>
        <v/>
      </c>
      <c r="U1495" s="190"/>
      <c r="V1495" s="191"/>
      <c r="W1495" s="188"/>
      <c r="X1495" s="188"/>
      <c r="Y1495" s="174" t="str">
        <f t="shared" si="256"/>
        <v/>
      </c>
      <c r="Z1495" s="174" t="str">
        <f t="shared" si="257"/>
        <v/>
      </c>
      <c r="AA1495" s="137"/>
      <c r="AB1495" s="185">
        <f t="shared" si="248"/>
        <v>6.0096000000001064</v>
      </c>
      <c r="AC1495" s="139">
        <f t="shared" si="245"/>
        <v>0.53862885377491843</v>
      </c>
      <c r="AD1495" s="138">
        <f t="shared" si="249"/>
        <v>7.4649637033585847E-4</v>
      </c>
      <c r="AE1495" s="139" t="str">
        <f t="shared" si="246"/>
        <v/>
      </c>
      <c r="AF1495" s="139" t="str">
        <f t="shared" si="247"/>
        <v/>
      </c>
      <c r="AG1495" s="139"/>
    </row>
    <row r="1496" spans="1:33" ht="20.100000000000001" customHeight="1" x14ac:dyDescent="0.25">
      <c r="A1496" s="15"/>
      <c r="N1496" s="142">
        <v>938</v>
      </c>
      <c r="O1496" s="134">
        <f t="shared" si="250"/>
        <v>-0.24799999999999978</v>
      </c>
      <c r="P1496" s="189">
        <f t="shared" si="251"/>
        <v>0.38686072548059719</v>
      </c>
      <c r="Q1496" s="189">
        <f t="shared" si="252"/>
        <v>0.40206720340121627</v>
      </c>
      <c r="R1496" s="134" t="str">
        <f t="shared" si="253"/>
        <v/>
      </c>
      <c r="S1496" s="134">
        <f t="shared" si="254"/>
        <v>0.38686072548059719</v>
      </c>
      <c r="T1496" s="134" t="str">
        <f t="shared" si="255"/>
        <v/>
      </c>
      <c r="U1496" s="190"/>
      <c r="V1496" s="191"/>
      <c r="W1496" s="188"/>
      <c r="X1496" s="188"/>
      <c r="Y1496" s="174" t="str">
        <f t="shared" si="256"/>
        <v/>
      </c>
      <c r="Z1496" s="174" t="str">
        <f t="shared" si="257"/>
        <v/>
      </c>
      <c r="AA1496" s="137"/>
      <c r="AB1496" s="185">
        <f t="shared" si="248"/>
        <v>6.0160000000001066</v>
      </c>
      <c r="AC1496" s="139">
        <f t="shared" si="245"/>
        <v>0.53788235740458257</v>
      </c>
      <c r="AD1496" s="138">
        <f t="shared" si="249"/>
        <v>7.460930540981181E-4</v>
      </c>
      <c r="AE1496" s="139" t="str">
        <f t="shared" si="246"/>
        <v/>
      </c>
      <c r="AF1496" s="139" t="str">
        <f t="shared" si="247"/>
        <v/>
      </c>
      <c r="AG1496" s="139"/>
    </row>
    <row r="1497" spans="1:33" ht="20.100000000000001" customHeight="1" x14ac:dyDescent="0.25">
      <c r="A1497" s="15"/>
      <c r="N1497" s="142">
        <v>939</v>
      </c>
      <c r="O1497" s="134">
        <f t="shared" si="250"/>
        <v>-0.24399999999999977</v>
      </c>
      <c r="P1497" s="189">
        <f t="shared" si="251"/>
        <v>0.38724158378602569</v>
      </c>
      <c r="Q1497" s="189">
        <f t="shared" si="252"/>
        <v>0.40361540995910228</v>
      </c>
      <c r="R1497" s="134" t="str">
        <f t="shared" si="253"/>
        <v/>
      </c>
      <c r="S1497" s="134">
        <f t="shared" si="254"/>
        <v>0.38724158378602569</v>
      </c>
      <c r="T1497" s="134" t="str">
        <f t="shared" si="255"/>
        <v/>
      </c>
      <c r="U1497" s="190"/>
      <c r="V1497" s="191"/>
      <c r="W1497" s="188"/>
      <c r="X1497" s="188"/>
      <c r="Y1497" s="174" t="str">
        <f t="shared" si="256"/>
        <v/>
      </c>
      <c r="Z1497" s="174" t="str">
        <f t="shared" si="257"/>
        <v/>
      </c>
      <c r="AA1497" s="137"/>
      <c r="AB1497" s="185">
        <f t="shared" si="248"/>
        <v>6.0224000000001068</v>
      </c>
      <c r="AC1497" s="139">
        <f t="shared" si="245"/>
        <v>0.53713626435048445</v>
      </c>
      <c r="AD1497" s="138">
        <f t="shared" si="249"/>
        <v>7.4568784820183698E-4</v>
      </c>
      <c r="AE1497" s="139" t="str">
        <f t="shared" si="246"/>
        <v/>
      </c>
      <c r="AF1497" s="139" t="str">
        <f t="shared" si="247"/>
        <v/>
      </c>
      <c r="AG1497" s="139"/>
    </row>
    <row r="1498" spans="1:33" ht="20.100000000000001" customHeight="1" x14ac:dyDescent="0.25">
      <c r="A1498" s="15"/>
      <c r="N1498" s="142">
        <v>940</v>
      </c>
      <c r="O1498" s="134">
        <f t="shared" si="250"/>
        <v>-0.23999999999999977</v>
      </c>
      <c r="P1498" s="189">
        <f t="shared" si="251"/>
        <v>0.38761661512501416</v>
      </c>
      <c r="Q1498" s="189">
        <f t="shared" si="252"/>
        <v>0.40516512830220419</v>
      </c>
      <c r="R1498" s="134" t="str">
        <f t="shared" si="253"/>
        <v/>
      </c>
      <c r="S1498" s="134">
        <f t="shared" si="254"/>
        <v>0.38761661512501416</v>
      </c>
      <c r="T1498" s="134" t="str">
        <f t="shared" si="255"/>
        <v/>
      </c>
      <c r="U1498" s="190"/>
      <c r="V1498" s="191"/>
      <c r="W1498" s="188"/>
      <c r="X1498" s="188"/>
      <c r="Y1498" s="174" t="str">
        <f t="shared" si="256"/>
        <v/>
      </c>
      <c r="Z1498" s="174" t="str">
        <f t="shared" si="257"/>
        <v/>
      </c>
      <c r="AA1498" s="137"/>
      <c r="AB1498" s="185">
        <f t="shared" si="248"/>
        <v>6.028800000000107</v>
      </c>
      <c r="AC1498" s="139">
        <f t="shared" si="245"/>
        <v>0.53639057650228261</v>
      </c>
      <c r="AD1498" s="138">
        <f t="shared" si="249"/>
        <v>7.4528076043445246E-4</v>
      </c>
      <c r="AE1498" s="139" t="str">
        <f t="shared" si="246"/>
        <v/>
      </c>
      <c r="AF1498" s="139" t="str">
        <f t="shared" si="247"/>
        <v/>
      </c>
      <c r="AG1498" s="139"/>
    </row>
    <row r="1499" spans="1:33" ht="20.100000000000001" customHeight="1" x14ac:dyDescent="0.25">
      <c r="A1499" s="15"/>
      <c r="N1499" s="142">
        <v>941</v>
      </c>
      <c r="O1499" s="134">
        <f t="shared" si="250"/>
        <v>-0.23599999999999977</v>
      </c>
      <c r="P1499" s="189">
        <f t="shared" si="251"/>
        <v>0.38798580184761022</v>
      </c>
      <c r="Q1499" s="189">
        <f t="shared" si="252"/>
        <v>0.40671633508726879</v>
      </c>
      <c r="R1499" s="134" t="str">
        <f t="shared" si="253"/>
        <v/>
      </c>
      <c r="S1499" s="134">
        <f t="shared" si="254"/>
        <v>0.38798580184761022</v>
      </c>
      <c r="T1499" s="134" t="str">
        <f t="shared" si="255"/>
        <v/>
      </c>
      <c r="U1499" s="190"/>
      <c r="V1499" s="191"/>
      <c r="W1499" s="188"/>
      <c r="X1499" s="188"/>
      <c r="Y1499" s="174" t="str">
        <f t="shared" si="256"/>
        <v/>
      </c>
      <c r="Z1499" s="174" t="str">
        <f t="shared" si="257"/>
        <v/>
      </c>
      <c r="AA1499" s="137"/>
      <c r="AB1499" s="185">
        <f t="shared" si="248"/>
        <v>6.0352000000001071</v>
      </c>
      <c r="AC1499" s="139">
        <f t="shared" si="245"/>
        <v>0.53564529574184816</v>
      </c>
      <c r="AD1499" s="138">
        <f t="shared" si="249"/>
        <v>7.4487179857529728E-4</v>
      </c>
      <c r="AE1499" s="139" t="str">
        <f t="shared" si="246"/>
        <v/>
      </c>
      <c r="AF1499" s="139" t="str">
        <f t="shared" si="247"/>
        <v/>
      </c>
      <c r="AG1499" s="139"/>
    </row>
    <row r="1500" spans="1:33" ht="20.100000000000001" customHeight="1" x14ac:dyDescent="0.25">
      <c r="A1500" s="15"/>
      <c r="N1500" s="142">
        <v>942</v>
      </c>
      <c r="O1500" s="134">
        <f t="shared" si="250"/>
        <v>-0.23199999999999976</v>
      </c>
      <c r="P1500" s="189">
        <f t="shared" si="251"/>
        <v>0.38834912656758291</v>
      </c>
      <c r="Q1500" s="189">
        <f t="shared" si="252"/>
        <v>0.40826900690096984</v>
      </c>
      <c r="R1500" s="134" t="str">
        <f t="shared" si="253"/>
        <v/>
      </c>
      <c r="S1500" s="134">
        <f t="shared" si="254"/>
        <v>0.38834912656758291</v>
      </c>
      <c r="T1500" s="134" t="str">
        <f t="shared" si="255"/>
        <v/>
      </c>
      <c r="U1500" s="190"/>
      <c r="V1500" s="191"/>
      <c r="W1500" s="188"/>
      <c r="X1500" s="188"/>
      <c r="Y1500" s="174" t="str">
        <f t="shared" si="256"/>
        <v/>
      </c>
      <c r="Z1500" s="174" t="str">
        <f t="shared" si="257"/>
        <v/>
      </c>
      <c r="AA1500" s="137"/>
      <c r="AB1500" s="185">
        <f t="shared" si="248"/>
        <v>6.0416000000001073</v>
      </c>
      <c r="AC1500" s="139">
        <f t="shared" si="245"/>
        <v>0.53490042394327286</v>
      </c>
      <c r="AD1500" s="138">
        <f t="shared" si="249"/>
        <v>7.4446097039293502E-4</v>
      </c>
      <c r="AE1500" s="139" t="str">
        <f t="shared" si="246"/>
        <v/>
      </c>
      <c r="AF1500" s="139" t="str">
        <f t="shared" si="247"/>
        <v/>
      </c>
      <c r="AG1500" s="139"/>
    </row>
    <row r="1501" spans="1:33" ht="20.100000000000001" customHeight="1" x14ac:dyDescent="0.25">
      <c r="A1501" s="15"/>
      <c r="N1501" s="142">
        <v>943</v>
      </c>
      <c r="O1501" s="134">
        <f t="shared" si="250"/>
        <v>-0.22799999999999976</v>
      </c>
      <c r="P1501" s="189">
        <f t="shared" si="251"/>
        <v>0.38870657216378751</v>
      </c>
      <c r="Q1501" s="189">
        <f t="shared" si="252"/>
        <v>0.40982312026096596</v>
      </c>
      <c r="R1501" s="134" t="str">
        <f t="shared" si="253"/>
        <v/>
      </c>
      <c r="S1501" s="134">
        <f t="shared" si="254"/>
        <v>0.38870657216378751</v>
      </c>
      <c r="T1501" s="134" t="str">
        <f t="shared" si="255"/>
        <v/>
      </c>
      <c r="U1501" s="190"/>
      <c r="V1501" s="191"/>
      <c r="W1501" s="188"/>
      <c r="X1501" s="188"/>
      <c r="Y1501" s="174" t="str">
        <f t="shared" si="256"/>
        <v/>
      </c>
      <c r="Z1501" s="174" t="str">
        <f t="shared" si="257"/>
        <v/>
      </c>
      <c r="AA1501" s="137"/>
      <c r="AB1501" s="185">
        <f t="shared" si="248"/>
        <v>6.0480000000001075</v>
      </c>
      <c r="AC1501" s="139">
        <f t="shared" si="245"/>
        <v>0.53415596297287993</v>
      </c>
      <c r="AD1501" s="138">
        <f t="shared" si="249"/>
        <v>7.4404828364549314E-4</v>
      </c>
      <c r="AE1501" s="139" t="str">
        <f t="shared" si="246"/>
        <v/>
      </c>
      <c r="AF1501" s="139" t="str">
        <f t="shared" si="247"/>
        <v/>
      </c>
      <c r="AG1501" s="139"/>
    </row>
    <row r="1502" spans="1:33" ht="20.100000000000001" customHeight="1" x14ac:dyDescent="0.25">
      <c r="A1502" s="15"/>
      <c r="N1502" s="142">
        <v>944</v>
      </c>
      <c r="O1502" s="134">
        <f t="shared" si="250"/>
        <v>-0.22399999999999975</v>
      </c>
      <c r="P1502" s="189">
        <f t="shared" si="251"/>
        <v>0.38905812178150978</v>
      </c>
      <c r="Q1502" s="189">
        <f t="shared" si="252"/>
        <v>0.41137865161696363</v>
      </c>
      <c r="R1502" s="134" t="str">
        <f t="shared" si="253"/>
        <v/>
      </c>
      <c r="S1502" s="134">
        <f t="shared" si="254"/>
        <v>0.38905812178150978</v>
      </c>
      <c r="T1502" s="134" t="str">
        <f t="shared" si="255"/>
        <v/>
      </c>
      <c r="U1502" s="190"/>
      <c r="V1502" s="191"/>
      <c r="W1502" s="188"/>
      <c r="X1502" s="188"/>
      <c r="Y1502" s="174" t="str">
        <f t="shared" si="256"/>
        <v/>
      </c>
      <c r="Z1502" s="174" t="str">
        <f t="shared" si="257"/>
        <v/>
      </c>
      <c r="AA1502" s="137"/>
      <c r="AB1502" s="185">
        <f t="shared" si="248"/>
        <v>6.0544000000001077</v>
      </c>
      <c r="AC1502" s="139">
        <f t="shared" si="245"/>
        <v>0.53341191468923443</v>
      </c>
      <c r="AD1502" s="138">
        <f t="shared" si="249"/>
        <v>7.4363374608221733E-4</v>
      </c>
      <c r="AE1502" s="139" t="str">
        <f t="shared" si="246"/>
        <v/>
      </c>
      <c r="AF1502" s="139" t="str">
        <f t="shared" si="247"/>
        <v/>
      </c>
      <c r="AG1502" s="139"/>
    </row>
    <row r="1503" spans="1:33" ht="20.100000000000001" customHeight="1" x14ac:dyDescent="0.25">
      <c r="A1503" s="15"/>
      <c r="N1503" s="142">
        <v>945</v>
      </c>
      <c r="O1503" s="134">
        <f t="shared" si="250"/>
        <v>-0.21999999999999975</v>
      </c>
      <c r="P1503" s="189">
        <f t="shared" si="251"/>
        <v>0.38940375883379047</v>
      </c>
      <c r="Q1503" s="189">
        <f t="shared" si="252"/>
        <v>0.41293557735178549</v>
      </c>
      <c r="R1503" s="134" t="str">
        <f t="shared" si="253"/>
        <v/>
      </c>
      <c r="S1503" s="134">
        <f t="shared" si="254"/>
        <v>0.38940375883379047</v>
      </c>
      <c r="T1503" s="134" t="str">
        <f t="shared" si="255"/>
        <v/>
      </c>
      <c r="U1503" s="190"/>
      <c r="V1503" s="191"/>
      <c r="W1503" s="188"/>
      <c r="X1503" s="188"/>
      <c r="Y1503" s="174" t="str">
        <f t="shared" si="256"/>
        <v/>
      </c>
      <c r="Z1503" s="174" t="str">
        <f t="shared" si="257"/>
        <v/>
      </c>
      <c r="AA1503" s="137"/>
      <c r="AB1503" s="185">
        <f t="shared" si="248"/>
        <v>6.0608000000001079</v>
      </c>
      <c r="AC1503" s="139">
        <f t="shared" si="245"/>
        <v>0.53266828094315222</v>
      </c>
      <c r="AD1503" s="138">
        <f t="shared" si="249"/>
        <v>7.4321736544002981E-4</v>
      </c>
      <c r="AE1503" s="139" t="str">
        <f t="shared" si="246"/>
        <v/>
      </c>
      <c r="AF1503" s="139" t="str">
        <f t="shared" si="247"/>
        <v/>
      </c>
      <c r="AG1503" s="139"/>
    </row>
    <row r="1504" spans="1:33" ht="20.100000000000001" customHeight="1" x14ac:dyDescent="0.25">
      <c r="A1504" s="15"/>
      <c r="N1504" s="142">
        <v>946</v>
      </c>
      <c r="O1504" s="134">
        <f t="shared" si="250"/>
        <v>-0.21599999999999975</v>
      </c>
      <c r="P1504" s="189">
        <f t="shared" si="251"/>
        <v>0.38974346700272949</v>
      </c>
      <c r="Q1504" s="189">
        <f t="shared" si="252"/>
        <v>0.41449387378244412</v>
      </c>
      <c r="R1504" s="134" t="str">
        <f t="shared" si="253"/>
        <v/>
      </c>
      <c r="S1504" s="134">
        <f t="shared" si="254"/>
        <v>0.38974346700272949</v>
      </c>
      <c r="T1504" s="134" t="str">
        <f t="shared" si="255"/>
        <v/>
      </c>
      <c r="U1504" s="190"/>
      <c r="V1504" s="191"/>
      <c r="W1504" s="188"/>
      <c r="X1504" s="188"/>
      <c r="Y1504" s="174" t="str">
        <f t="shared" si="256"/>
        <v/>
      </c>
      <c r="Z1504" s="174" t="str">
        <f t="shared" si="257"/>
        <v/>
      </c>
      <c r="AA1504" s="137"/>
      <c r="AB1504" s="185">
        <f t="shared" si="248"/>
        <v>6.0672000000001081</v>
      </c>
      <c r="AC1504" s="139">
        <f t="shared" si="245"/>
        <v>0.53192506357771219</v>
      </c>
      <c r="AD1504" s="138">
        <f t="shared" si="249"/>
        <v>7.4279914944974657E-4</v>
      </c>
      <c r="AE1504" s="139" t="str">
        <f t="shared" si="246"/>
        <v/>
      </c>
      <c r="AF1504" s="139" t="str">
        <f t="shared" si="247"/>
        <v/>
      </c>
      <c r="AG1504" s="139"/>
    </row>
    <row r="1505" spans="1:33" ht="20.100000000000001" customHeight="1" x14ac:dyDescent="0.25">
      <c r="A1505" s="15"/>
      <c r="N1505" s="142">
        <v>947</v>
      </c>
      <c r="O1505" s="134">
        <f t="shared" si="250"/>
        <v>-0.21199999999999974</v>
      </c>
      <c r="P1505" s="189">
        <f t="shared" si="251"/>
        <v>0.39007723024076968</v>
      </c>
      <c r="Q1505" s="189">
        <f t="shared" si="252"/>
        <v>0.41605351716122069</v>
      </c>
      <c r="R1505" s="134" t="str">
        <f t="shared" si="253"/>
        <v/>
      </c>
      <c r="S1505" s="134">
        <f t="shared" si="254"/>
        <v>0.39007723024076968</v>
      </c>
      <c r="T1505" s="134" t="str">
        <f t="shared" si="255"/>
        <v/>
      </c>
      <c r="U1505" s="190"/>
      <c r="V1505" s="191"/>
      <c r="W1505" s="188"/>
      <c r="X1505" s="188"/>
      <c r="Y1505" s="174" t="str">
        <f t="shared" si="256"/>
        <v/>
      </c>
      <c r="Z1505" s="174" t="str">
        <f t="shared" si="257"/>
        <v/>
      </c>
      <c r="AA1505" s="137"/>
      <c r="AB1505" s="185">
        <f t="shared" si="248"/>
        <v>6.0736000000001082</v>
      </c>
      <c r="AC1505" s="139">
        <f t="shared" si="245"/>
        <v>0.53118226442826244</v>
      </c>
      <c r="AD1505" s="138">
        <f t="shared" si="249"/>
        <v>7.423791058273066E-4</v>
      </c>
      <c r="AE1505" s="139" t="str">
        <f t="shared" si="246"/>
        <v/>
      </c>
      <c r="AF1505" s="139" t="str">
        <f t="shared" si="247"/>
        <v/>
      </c>
      <c r="AG1505" s="139"/>
    </row>
    <row r="1506" spans="1:33" ht="20.100000000000001" customHeight="1" x14ac:dyDescent="0.25">
      <c r="A1506" s="15"/>
      <c r="N1506" s="142">
        <v>948</v>
      </c>
      <c r="O1506" s="134">
        <f t="shared" si="250"/>
        <v>-0.20799999999999974</v>
      </c>
      <c r="P1506" s="189">
        <f t="shared" si="251"/>
        <v>0.3904050327719602</v>
      </c>
      <c r="Q1506" s="189">
        <f t="shared" si="252"/>
        <v>0.41761448367674903</v>
      </c>
      <c r="R1506" s="134" t="str">
        <f t="shared" si="253"/>
        <v/>
      </c>
      <c r="S1506" s="134">
        <f t="shared" si="254"/>
        <v>0.3904050327719602</v>
      </c>
      <c r="T1506" s="134" t="str">
        <f t="shared" si="255"/>
        <v/>
      </c>
      <c r="U1506" s="190"/>
      <c r="V1506" s="191"/>
      <c r="W1506" s="188"/>
      <c r="X1506" s="188"/>
      <c r="Y1506" s="174" t="str">
        <f t="shared" si="256"/>
        <v/>
      </c>
      <c r="Z1506" s="174" t="str">
        <f t="shared" si="257"/>
        <v/>
      </c>
      <c r="AA1506" s="137"/>
      <c r="AB1506" s="185">
        <f t="shared" si="248"/>
        <v>6.0800000000001084</v>
      </c>
      <c r="AC1506" s="139">
        <f t="shared" si="245"/>
        <v>0.53043988532243513</v>
      </c>
      <c r="AD1506" s="138">
        <f t="shared" si="249"/>
        <v>7.4195724228209858E-4</v>
      </c>
      <c r="AE1506" s="139" t="str">
        <f t="shared" si="246"/>
        <v/>
      </c>
      <c r="AF1506" s="139" t="str">
        <f t="shared" si="247"/>
        <v/>
      </c>
      <c r="AG1506" s="139"/>
    </row>
    <row r="1507" spans="1:33" ht="20.100000000000001" customHeight="1" x14ac:dyDescent="0.25">
      <c r="A1507" s="15"/>
      <c r="N1507" s="142">
        <v>949</v>
      </c>
      <c r="O1507" s="134">
        <f t="shared" si="250"/>
        <v>-0.20399999999999974</v>
      </c>
      <c r="P1507" s="189">
        <f t="shared" si="251"/>
        <v>0.39072685909319932</v>
      </c>
      <c r="Q1507" s="189">
        <f t="shared" si="252"/>
        <v>0.4191767494551043</v>
      </c>
      <c r="R1507" s="134" t="str">
        <f t="shared" si="253"/>
        <v/>
      </c>
      <c r="S1507" s="134">
        <f t="shared" si="254"/>
        <v>0.39072685909319932</v>
      </c>
      <c r="T1507" s="134" t="str">
        <f t="shared" si="255"/>
        <v/>
      </c>
      <c r="U1507" s="190"/>
      <c r="V1507" s="191"/>
      <c r="W1507" s="188"/>
      <c r="X1507" s="188"/>
      <c r="Y1507" s="174" t="str">
        <f t="shared" si="256"/>
        <v/>
      </c>
      <c r="Z1507" s="174" t="str">
        <f t="shared" si="257"/>
        <v/>
      </c>
      <c r="AA1507" s="137"/>
      <c r="AB1507" s="185">
        <f t="shared" si="248"/>
        <v>6.0864000000001086</v>
      </c>
      <c r="AC1507" s="139">
        <f t="shared" si="245"/>
        <v>0.52969792808015304</v>
      </c>
      <c r="AD1507" s="138">
        <f t="shared" si="249"/>
        <v>7.415335665115208E-4</v>
      </c>
      <c r="AE1507" s="139" t="str">
        <f t="shared" si="246"/>
        <v/>
      </c>
      <c r="AF1507" s="139" t="str">
        <f t="shared" si="247"/>
        <v/>
      </c>
      <c r="AG1507" s="139"/>
    </row>
    <row r="1508" spans="1:33" ht="20.100000000000001" customHeight="1" x14ac:dyDescent="0.25">
      <c r="A1508" s="15"/>
      <c r="N1508" s="142">
        <v>950</v>
      </c>
      <c r="O1508" s="134">
        <f t="shared" si="250"/>
        <v>-0.19999999999999973</v>
      </c>
      <c r="P1508" s="189">
        <f t="shared" si="251"/>
        <v>0.39104269397545594</v>
      </c>
      <c r="Q1508" s="189">
        <f t="shared" si="252"/>
        <v>0.42074029056089707</v>
      </c>
      <c r="R1508" s="134" t="str">
        <f t="shared" si="253"/>
        <v/>
      </c>
      <c r="S1508" s="134">
        <f t="shared" si="254"/>
        <v>0.39104269397545594</v>
      </c>
      <c r="T1508" s="134" t="str">
        <f t="shared" si="255"/>
        <v/>
      </c>
      <c r="U1508" s="190"/>
      <c r="V1508" s="191"/>
      <c r="W1508" s="188"/>
      <c r="X1508" s="188"/>
      <c r="Y1508" s="174" t="str">
        <f t="shared" si="256"/>
        <v/>
      </c>
      <c r="Z1508" s="174" t="str">
        <f t="shared" si="257"/>
        <v/>
      </c>
      <c r="AA1508" s="137"/>
      <c r="AB1508" s="185">
        <f t="shared" si="248"/>
        <v>6.0928000000001088</v>
      </c>
      <c r="AC1508" s="139">
        <f t="shared" si="245"/>
        <v>0.52895639451364151</v>
      </c>
      <c r="AD1508" s="138">
        <f t="shared" si="249"/>
        <v>7.4110808620175828E-4</v>
      </c>
      <c r="AE1508" s="139" t="str">
        <f t="shared" si="246"/>
        <v/>
      </c>
      <c r="AF1508" s="139" t="str">
        <f t="shared" si="247"/>
        <v/>
      </c>
      <c r="AG1508" s="139"/>
    </row>
    <row r="1509" spans="1:33" ht="20.100000000000001" customHeight="1" x14ac:dyDescent="0.25">
      <c r="A1509" s="15"/>
      <c r="N1509" s="142">
        <v>951</v>
      </c>
      <c r="O1509" s="134">
        <f t="shared" si="250"/>
        <v>-0.19599999999999973</v>
      </c>
      <c r="P1509" s="189">
        <f t="shared" si="251"/>
        <v>0.39135252246497099</v>
      </c>
      <c r="Q1509" s="189">
        <f t="shared" si="252"/>
        <v>0.42230508299837199</v>
      </c>
      <c r="R1509" s="134" t="str">
        <f t="shared" si="253"/>
        <v/>
      </c>
      <c r="S1509" s="134">
        <f t="shared" si="254"/>
        <v>0.39135252246497099</v>
      </c>
      <c r="T1509" s="134" t="str">
        <f t="shared" si="255"/>
        <v/>
      </c>
      <c r="U1509" s="190"/>
      <c r="V1509" s="191"/>
      <c r="W1509" s="188"/>
      <c r="X1509" s="188"/>
      <c r="Y1509" s="174" t="str">
        <f t="shared" si="256"/>
        <v/>
      </c>
      <c r="Z1509" s="174" t="str">
        <f t="shared" si="257"/>
        <v/>
      </c>
      <c r="AA1509" s="137"/>
      <c r="AB1509" s="185">
        <f t="shared" si="248"/>
        <v>6.099200000000109</v>
      </c>
      <c r="AC1509" s="139">
        <f t="shared" si="245"/>
        <v>0.52821528642743976</v>
      </c>
      <c r="AD1509" s="138">
        <f t="shared" si="249"/>
        <v>7.4068080903078037E-4</v>
      </c>
      <c r="AE1509" s="139" t="str">
        <f t="shared" si="246"/>
        <v/>
      </c>
      <c r="AF1509" s="139" t="str">
        <f t="shared" si="247"/>
        <v/>
      </c>
      <c r="AG1509" s="139"/>
    </row>
    <row r="1510" spans="1:33" ht="20.100000000000001" customHeight="1" x14ac:dyDescent="0.25">
      <c r="A1510" s="15"/>
      <c r="N1510" s="142">
        <v>952</v>
      </c>
      <c r="O1510" s="134">
        <f t="shared" si="250"/>
        <v>-0.19199999999999973</v>
      </c>
      <c r="P1510" s="189">
        <f t="shared" si="251"/>
        <v>0.3916563298844371</v>
      </c>
      <c r="Q1510" s="189">
        <f t="shared" si="252"/>
        <v>0.42387110271251111</v>
      </c>
      <c r="R1510" s="134" t="str">
        <f t="shared" si="253"/>
        <v/>
      </c>
      <c r="S1510" s="134">
        <f t="shared" si="254"/>
        <v>0.3916563298844371</v>
      </c>
      <c r="T1510" s="134" t="str">
        <f t="shared" si="255"/>
        <v/>
      </c>
      <c r="U1510" s="190"/>
      <c r="V1510" s="191"/>
      <c r="W1510" s="188"/>
      <c r="X1510" s="188"/>
      <c r="Y1510" s="174" t="str">
        <f t="shared" si="256"/>
        <v/>
      </c>
      <c r="Z1510" s="174" t="str">
        <f t="shared" si="257"/>
        <v/>
      </c>
      <c r="AA1510" s="137"/>
      <c r="AB1510" s="185">
        <f t="shared" si="248"/>
        <v>6.1056000000001092</v>
      </c>
      <c r="AC1510" s="139">
        <f t="shared" si="245"/>
        <v>0.52747460561840898</v>
      </c>
      <c r="AD1510" s="138">
        <f t="shared" si="249"/>
        <v>7.4025174266523219E-4</v>
      </c>
      <c r="AE1510" s="139" t="str">
        <f t="shared" si="246"/>
        <v/>
      </c>
      <c r="AF1510" s="139" t="str">
        <f t="shared" si="247"/>
        <v/>
      </c>
      <c r="AG1510" s="139"/>
    </row>
    <row r="1511" spans="1:33" ht="20.100000000000001" customHeight="1" x14ac:dyDescent="0.25">
      <c r="A1511" s="15"/>
      <c r="N1511" s="142">
        <v>953</v>
      </c>
      <c r="O1511" s="134">
        <f t="shared" si="250"/>
        <v>-0.18799999999999972</v>
      </c>
      <c r="P1511" s="189">
        <f t="shared" si="251"/>
        <v>0.39195410183415741</v>
      </c>
      <c r="Q1511" s="189">
        <f t="shared" si="252"/>
        <v>0.42543832559014211</v>
      </c>
      <c r="R1511" s="134" t="str">
        <f t="shared" si="253"/>
        <v/>
      </c>
      <c r="S1511" s="134">
        <f t="shared" si="254"/>
        <v>0.39195410183415741</v>
      </c>
      <c r="T1511" s="134" t="str">
        <f t="shared" si="255"/>
        <v/>
      </c>
      <c r="U1511" s="190"/>
      <c r="V1511" s="191"/>
      <c r="W1511" s="188"/>
      <c r="X1511" s="188"/>
      <c r="Y1511" s="174" t="str">
        <f t="shared" si="256"/>
        <v/>
      </c>
      <c r="Z1511" s="174" t="str">
        <f t="shared" si="257"/>
        <v/>
      </c>
      <c r="AA1511" s="137"/>
      <c r="AB1511" s="185">
        <f t="shared" si="248"/>
        <v>6.1120000000001093</v>
      </c>
      <c r="AC1511" s="139">
        <f t="shared" si="245"/>
        <v>0.52673435387574374</v>
      </c>
      <c r="AD1511" s="138">
        <f t="shared" si="249"/>
        <v>7.3982089476010149E-4</v>
      </c>
      <c r="AE1511" s="139" t="str">
        <f t="shared" si="246"/>
        <v/>
      </c>
      <c r="AF1511" s="139" t="str">
        <f t="shared" si="247"/>
        <v/>
      </c>
      <c r="AG1511" s="139"/>
    </row>
    <row r="1512" spans="1:33" ht="20.100000000000001" customHeight="1" x14ac:dyDescent="0.25">
      <c r="A1512" s="15"/>
      <c r="N1512" s="142">
        <v>954</v>
      </c>
      <c r="O1512" s="134">
        <f t="shared" si="250"/>
        <v>-0.18399999999999972</v>
      </c>
      <c r="P1512" s="189">
        <f t="shared" si="251"/>
        <v>0.39224582419318299</v>
      </c>
      <c r="Q1512" s="189">
        <f t="shared" si="252"/>
        <v>0.42700672746105101</v>
      </c>
      <c r="R1512" s="134" t="str">
        <f t="shared" si="253"/>
        <v/>
      </c>
      <c r="S1512" s="134">
        <f t="shared" si="254"/>
        <v>0.39224582419318299</v>
      </c>
      <c r="T1512" s="134" t="str">
        <f t="shared" si="255"/>
        <v/>
      </c>
      <c r="U1512" s="190"/>
      <c r="V1512" s="191"/>
      <c r="W1512" s="188"/>
      <c r="X1512" s="188"/>
      <c r="Y1512" s="174" t="str">
        <f t="shared" si="256"/>
        <v/>
      </c>
      <c r="Z1512" s="174" t="str">
        <f t="shared" si="257"/>
        <v/>
      </c>
      <c r="AA1512" s="137"/>
      <c r="AB1512" s="185">
        <f t="shared" si="248"/>
        <v>6.1184000000001095</v>
      </c>
      <c r="AC1512" s="139">
        <f t="shared" si="245"/>
        <v>0.52599453298098364</v>
      </c>
      <c r="AD1512" s="138">
        <f t="shared" si="249"/>
        <v>7.3938827296027299E-4</v>
      </c>
      <c r="AE1512" s="139" t="str">
        <f t="shared" si="246"/>
        <v/>
      </c>
      <c r="AF1512" s="139" t="str">
        <f t="shared" si="247"/>
        <v/>
      </c>
      <c r="AG1512" s="139"/>
    </row>
    <row r="1513" spans="1:33" ht="20.100000000000001" customHeight="1" x14ac:dyDescent="0.25">
      <c r="A1513" s="15"/>
      <c r="N1513" s="142">
        <v>955</v>
      </c>
      <c r="O1513" s="134">
        <f t="shared" si="250"/>
        <v>-0.17999999999999972</v>
      </c>
      <c r="P1513" s="189">
        <f t="shared" si="251"/>
        <v>0.39253148312042896</v>
      </c>
      <c r="Q1513" s="189">
        <f t="shared" si="252"/>
        <v>0.42857628409909937</v>
      </c>
      <c r="R1513" s="134" t="str">
        <f t="shared" si="253"/>
        <v/>
      </c>
      <c r="S1513" s="134">
        <f t="shared" si="254"/>
        <v>0.39253148312042896</v>
      </c>
      <c r="T1513" s="134" t="str">
        <f t="shared" si="255"/>
        <v/>
      </c>
      <c r="U1513" s="190"/>
      <c r="V1513" s="191"/>
      <c r="W1513" s="188"/>
      <c r="X1513" s="188"/>
      <c r="Y1513" s="174" t="str">
        <f t="shared" si="256"/>
        <v/>
      </c>
      <c r="Z1513" s="174" t="str">
        <f t="shared" si="257"/>
        <v/>
      </c>
      <c r="AA1513" s="137"/>
      <c r="AB1513" s="185">
        <f t="shared" si="248"/>
        <v>6.1248000000001097</v>
      </c>
      <c r="AC1513" s="139">
        <f t="shared" si="245"/>
        <v>0.52525514470802337</v>
      </c>
      <c r="AD1513" s="138">
        <f t="shared" si="249"/>
        <v>7.3895388490241576E-4</v>
      </c>
      <c r="AE1513" s="139" t="str">
        <f t="shared" si="246"/>
        <v/>
      </c>
      <c r="AF1513" s="139" t="str">
        <f t="shared" si="247"/>
        <v/>
      </c>
      <c r="AG1513" s="139"/>
    </row>
    <row r="1514" spans="1:33" ht="20.100000000000001" customHeight="1" x14ac:dyDescent="0.25">
      <c r="A1514" s="15"/>
      <c r="N1514" s="142">
        <v>956</v>
      </c>
      <c r="O1514" s="134">
        <f t="shared" si="250"/>
        <v>-0.17599999999999971</v>
      </c>
      <c r="P1514" s="189">
        <f t="shared" si="251"/>
        <v>0.39281106505576863</v>
      </c>
      <c r="Q1514" s="189">
        <f t="shared" si="252"/>
        <v>0.430146971223346</v>
      </c>
      <c r="R1514" s="134" t="str">
        <f t="shared" si="253"/>
        <v/>
      </c>
      <c r="S1514" s="134">
        <f t="shared" si="254"/>
        <v>0.39281106505576863</v>
      </c>
      <c r="T1514" s="134" t="str">
        <f t="shared" si="255"/>
        <v/>
      </c>
      <c r="U1514" s="190"/>
      <c r="V1514" s="191"/>
      <c r="W1514" s="188"/>
      <c r="X1514" s="188"/>
      <c r="Y1514" s="174" t="str">
        <f t="shared" si="256"/>
        <v/>
      </c>
      <c r="Z1514" s="174" t="str">
        <f t="shared" si="257"/>
        <v/>
      </c>
      <c r="AA1514" s="137"/>
      <c r="AB1514" s="185">
        <f t="shared" si="248"/>
        <v>6.1312000000001099</v>
      </c>
      <c r="AC1514" s="139">
        <f t="shared" si="245"/>
        <v>0.52451619082312095</v>
      </c>
      <c r="AD1514" s="138">
        <f t="shared" si="249"/>
        <v>7.3851773820809985E-4</v>
      </c>
      <c r="AE1514" s="139" t="str">
        <f t="shared" si="246"/>
        <v/>
      </c>
      <c r="AF1514" s="139" t="str">
        <f t="shared" si="247"/>
        <v/>
      </c>
      <c r="AG1514" s="139"/>
    </row>
    <row r="1515" spans="1:33" ht="20.100000000000001" customHeight="1" x14ac:dyDescent="0.25">
      <c r="A1515" s="15"/>
      <c r="N1515" s="142">
        <v>957</v>
      </c>
      <c r="O1515" s="134">
        <f t="shared" si="250"/>
        <v>-0.17199999999999971</v>
      </c>
      <c r="P1515" s="189">
        <f t="shared" si="251"/>
        <v>0.39308455672110665</v>
      </c>
      <c r="Q1515" s="189">
        <f t="shared" si="252"/>
        <v>0.43171876449917296</v>
      </c>
      <c r="R1515" s="134" t="str">
        <f t="shared" si="253"/>
        <v/>
      </c>
      <c r="S1515" s="134">
        <f t="shared" si="254"/>
        <v>0.39308455672110665</v>
      </c>
      <c r="T1515" s="134" t="str">
        <f t="shared" si="255"/>
        <v/>
      </c>
      <c r="U1515" s="190"/>
      <c r="V1515" s="191"/>
      <c r="W1515" s="188"/>
      <c r="X1515" s="188"/>
      <c r="Y1515" s="174" t="str">
        <f t="shared" si="256"/>
        <v/>
      </c>
      <c r="Z1515" s="174" t="str">
        <f t="shared" si="257"/>
        <v/>
      </c>
      <c r="AA1515" s="137"/>
      <c r="AB1515" s="185">
        <f t="shared" si="248"/>
        <v>6.1376000000001101</v>
      </c>
      <c r="AC1515" s="139">
        <f t="shared" si="245"/>
        <v>0.52377767308491285</v>
      </c>
      <c r="AD1515" s="138">
        <f t="shared" si="249"/>
        <v>7.3807984049256703E-4</v>
      </c>
      <c r="AE1515" s="139" t="str">
        <f t="shared" si="246"/>
        <v/>
      </c>
      <c r="AF1515" s="139" t="str">
        <f t="shared" si="247"/>
        <v/>
      </c>
      <c r="AG1515" s="139"/>
    </row>
    <row r="1516" spans="1:33" ht="20.100000000000001" customHeight="1" x14ac:dyDescent="0.25">
      <c r="A1516" s="15"/>
      <c r="N1516" s="142">
        <v>958</v>
      </c>
      <c r="O1516" s="134">
        <f t="shared" si="250"/>
        <v>-0.16799999999999971</v>
      </c>
      <c r="P1516" s="189">
        <f t="shared" si="251"/>
        <v>0.39335194512142979</v>
      </c>
      <c r="Q1516" s="189">
        <f t="shared" si="252"/>
        <v>0.43329163953941557</v>
      </c>
      <c r="R1516" s="134" t="str">
        <f t="shared" si="253"/>
        <v/>
      </c>
      <c r="S1516" s="134">
        <f t="shared" si="254"/>
        <v>0.39335194512142979</v>
      </c>
      <c r="T1516" s="134" t="str">
        <f t="shared" si="255"/>
        <v/>
      </c>
      <c r="U1516" s="190"/>
      <c r="V1516" s="191"/>
      <c r="W1516" s="188"/>
      <c r="X1516" s="188"/>
      <c r="Y1516" s="174" t="str">
        <f t="shared" si="256"/>
        <v/>
      </c>
      <c r="Z1516" s="174" t="str">
        <f t="shared" si="257"/>
        <v/>
      </c>
      <c r="AA1516" s="137"/>
      <c r="AB1516" s="185">
        <f t="shared" si="248"/>
        <v>6.1440000000001103</v>
      </c>
      <c r="AC1516" s="139">
        <f t="shared" ref="AC1516:AC1579" si="258">_xlfn.CHISQ.DIST.RT(AB1516,$AB$553)</f>
        <v>0.52303959324442029</v>
      </c>
      <c r="AD1516" s="138">
        <f t="shared" si="249"/>
        <v>7.376401993572923E-4</v>
      </c>
      <c r="AE1516" s="139" t="str">
        <f t="shared" ref="AE1516:AE1579" si="259">IF(AC1516&lt;($AA$556),AD1516,"")</f>
        <v/>
      </c>
      <c r="AF1516" s="139" t="str">
        <f t="shared" ref="AF1516:AF1579" si="260">IF(AC1516&lt;$AA$563,AD1516,"")</f>
        <v/>
      </c>
      <c r="AG1516" s="139"/>
    </row>
    <row r="1517" spans="1:33" ht="20.100000000000001" customHeight="1" x14ac:dyDescent="0.25">
      <c r="A1517" s="15"/>
      <c r="N1517" s="142">
        <v>959</v>
      </c>
      <c r="O1517" s="134">
        <f t="shared" si="250"/>
        <v>-0.1639999999999997</v>
      </c>
      <c r="P1517" s="189">
        <f t="shared" si="251"/>
        <v>0.39361321754583578</v>
      </c>
      <c r="Q1517" s="189">
        <f t="shared" si="252"/>
        <v>0.43486557190549713</v>
      </c>
      <c r="R1517" s="134" t="str">
        <f t="shared" si="253"/>
        <v/>
      </c>
      <c r="S1517" s="134">
        <f t="shared" si="254"/>
        <v>0.39361321754583578</v>
      </c>
      <c r="T1517" s="134" t="str">
        <f t="shared" si="255"/>
        <v/>
      </c>
      <c r="U1517" s="190"/>
      <c r="V1517" s="191"/>
      <c r="W1517" s="188"/>
      <c r="X1517" s="188"/>
      <c r="Y1517" s="174" t="str">
        <f t="shared" si="256"/>
        <v/>
      </c>
      <c r="Z1517" s="174" t="str">
        <f t="shared" si="257"/>
        <v/>
      </c>
      <c r="AA1517" s="137"/>
      <c r="AB1517" s="185">
        <f t="shared" ref="AB1517:AB1580" si="261">AB1516+$AF$553</f>
        <v>6.1504000000001104</v>
      </c>
      <c r="AC1517" s="139">
        <f t="shared" si="258"/>
        <v>0.52230195304506299</v>
      </c>
      <c r="AD1517" s="138">
        <f t="shared" ref="AD1517:AD1580" si="262">AC1517-AC1518</f>
        <v>7.3719882239420276E-4</v>
      </c>
      <c r="AE1517" s="139" t="str">
        <f t="shared" si="259"/>
        <v/>
      </c>
      <c r="AF1517" s="139" t="str">
        <f t="shared" si="260"/>
        <v/>
      </c>
      <c r="AG1517" s="139"/>
    </row>
    <row r="1518" spans="1:33" ht="20.100000000000001" customHeight="1" x14ac:dyDescent="0.25">
      <c r="A1518" s="15"/>
      <c r="N1518" s="142">
        <v>960</v>
      </c>
      <c r="O1518" s="134">
        <f t="shared" ref="O1518:O1581" si="263">O$552+(N1518*O$555)</f>
        <v>-0.16000000000000014</v>
      </c>
      <c r="P1518" s="189">
        <f t="shared" ref="P1518:P1581" si="264">_xlfn.NORM.DIST(O1518,O$549,O$550,0)</f>
        <v>0.39386836156854083</v>
      </c>
      <c r="Q1518" s="189">
        <f t="shared" ref="Q1518:Q1581" si="265">_xlfn.NORM.DIST(O1518,O$549,O$550,1)</f>
        <v>0.43644053710856712</v>
      </c>
      <c r="R1518" s="134" t="str">
        <f t="shared" ref="R1518:R1581" si="266">IF(OR(Q1518&lt;$S$554,Q1518&gt;$S$555),P1518,"")</f>
        <v/>
      </c>
      <c r="S1518" s="134">
        <f t="shared" ref="S1518:S1581" si="267">IF(AND(Q1518&gt;$S$554,Q1518&lt;$S$555),P1518,"")</f>
        <v>0.39386836156854083</v>
      </c>
      <c r="T1518" s="134" t="str">
        <f t="shared" ref="T1518:T1581" si="268">IF(P1518=MAX(P$558:P$2558),P1518,"")</f>
        <v/>
      </c>
      <c r="U1518" s="190"/>
      <c r="V1518" s="191"/>
      <c r="W1518" s="188"/>
      <c r="X1518" s="188"/>
      <c r="Y1518" s="174" t="str">
        <f t="shared" si="256"/>
        <v/>
      </c>
      <c r="Z1518" s="174" t="str">
        <f t="shared" si="257"/>
        <v/>
      </c>
      <c r="AA1518" s="137"/>
      <c r="AB1518" s="185">
        <f t="shared" si="261"/>
        <v>6.1568000000001106</v>
      </c>
      <c r="AC1518" s="139">
        <f t="shared" si="258"/>
        <v>0.52156475422266879</v>
      </c>
      <c r="AD1518" s="138">
        <f t="shared" si="262"/>
        <v>7.367557171839012E-4</v>
      </c>
      <c r="AE1518" s="139" t="str">
        <f t="shared" si="259"/>
        <v/>
      </c>
      <c r="AF1518" s="139" t="str">
        <f t="shared" si="260"/>
        <v/>
      </c>
      <c r="AG1518" s="139"/>
    </row>
    <row r="1519" spans="1:33" ht="20.100000000000001" customHeight="1" x14ac:dyDescent="0.25">
      <c r="A1519" s="15"/>
      <c r="N1519" s="142">
        <v>961</v>
      </c>
      <c r="O1519" s="134">
        <f t="shared" si="263"/>
        <v>-0.15600000000000014</v>
      </c>
      <c r="P1519" s="189">
        <f t="shared" si="264"/>
        <v>0.39411736504986405</v>
      </c>
      <c r="Q1519" s="189">
        <f t="shared" si="265"/>
        <v>0.43801651061064406</v>
      </c>
      <c r="R1519" s="134" t="str">
        <f t="shared" si="266"/>
        <v/>
      </c>
      <c r="S1519" s="134">
        <f t="shared" si="267"/>
        <v>0.39411736504986405</v>
      </c>
      <c r="T1519" s="134" t="str">
        <f t="shared" si="268"/>
        <v/>
      </c>
      <c r="U1519" s="190"/>
      <c r="V1519" s="191"/>
      <c r="W1519" s="188"/>
      <c r="X1519" s="188"/>
      <c r="Y1519" s="174" t="str">
        <f t="shared" si="256"/>
        <v/>
      </c>
      <c r="Z1519" s="174" t="str">
        <f t="shared" si="257"/>
        <v/>
      </c>
      <c r="AA1519" s="137"/>
      <c r="AB1519" s="185">
        <f t="shared" si="261"/>
        <v>6.1632000000001108</v>
      </c>
      <c r="AC1519" s="139">
        <f t="shared" si="258"/>
        <v>0.52082799850548489</v>
      </c>
      <c r="AD1519" s="138">
        <f t="shared" si="262"/>
        <v>7.3631089129633231E-4</v>
      </c>
      <c r="AE1519" s="139" t="str">
        <f t="shared" si="259"/>
        <v/>
      </c>
      <c r="AF1519" s="139" t="str">
        <f t="shared" si="260"/>
        <v/>
      </c>
      <c r="AG1519" s="139"/>
    </row>
    <row r="1520" spans="1:33" ht="20.100000000000001" customHeight="1" x14ac:dyDescent="0.25">
      <c r="A1520" s="15"/>
      <c r="N1520" s="142">
        <v>962</v>
      </c>
      <c r="O1520" s="134">
        <f t="shared" si="263"/>
        <v>-0.15200000000000014</v>
      </c>
      <c r="P1520" s="189">
        <f t="shared" si="264"/>
        <v>0.39436021613719041</v>
      </c>
      <c r="Q1520" s="189">
        <f t="shared" si="265"/>
        <v>0.43959346782576125</v>
      </c>
      <c r="R1520" s="134" t="str">
        <f t="shared" si="266"/>
        <v/>
      </c>
      <c r="S1520" s="134">
        <f t="shared" si="267"/>
        <v>0.39436021613719041</v>
      </c>
      <c r="T1520" s="134" t="str">
        <f t="shared" si="268"/>
        <v/>
      </c>
      <c r="U1520" s="190"/>
      <c r="V1520" s="191"/>
      <c r="W1520" s="188"/>
      <c r="X1520" s="188"/>
      <c r="Y1520" s="174" t="str">
        <f t="shared" si="256"/>
        <v/>
      </c>
      <c r="Z1520" s="174" t="str">
        <f t="shared" si="257"/>
        <v/>
      </c>
      <c r="AA1520" s="137"/>
      <c r="AB1520" s="185">
        <f t="shared" si="261"/>
        <v>6.169600000000111</v>
      </c>
      <c r="AC1520" s="139">
        <f t="shared" si="258"/>
        <v>0.52009168761418856</v>
      </c>
      <c r="AD1520" s="138">
        <f t="shared" si="262"/>
        <v>7.3586435229078262E-4</v>
      </c>
      <c r="AE1520" s="139" t="str">
        <f t="shared" si="259"/>
        <v/>
      </c>
      <c r="AF1520" s="139" t="str">
        <f t="shared" si="260"/>
        <v/>
      </c>
      <c r="AG1520" s="139"/>
    </row>
    <row r="1521" spans="1:33" ht="20.100000000000001" customHeight="1" x14ac:dyDescent="0.25">
      <c r="A1521" s="15"/>
      <c r="N1521" s="142">
        <v>963</v>
      </c>
      <c r="O1521" s="134">
        <f t="shared" si="263"/>
        <v>-0.14800000000000013</v>
      </c>
      <c r="P1521" s="189">
        <f t="shared" si="264"/>
        <v>0.39459690326591074</v>
      </c>
      <c r="Q1521" s="189">
        <f t="shared" si="265"/>
        <v>0.44117138412111723</v>
      </c>
      <c r="R1521" s="134" t="str">
        <f t="shared" si="266"/>
        <v/>
      </c>
      <c r="S1521" s="134">
        <f t="shared" si="267"/>
        <v>0.39459690326591074</v>
      </c>
      <c r="T1521" s="134" t="str">
        <f t="shared" si="268"/>
        <v/>
      </c>
      <c r="U1521" s="190"/>
      <c r="V1521" s="191"/>
      <c r="W1521" s="188"/>
      <c r="X1521" s="188"/>
      <c r="Y1521" s="174" t="str">
        <f t="shared" si="256"/>
        <v/>
      </c>
      <c r="Z1521" s="174" t="str">
        <f t="shared" si="257"/>
        <v/>
      </c>
      <c r="AA1521" s="137"/>
      <c r="AB1521" s="185">
        <f t="shared" si="261"/>
        <v>6.1760000000001112</v>
      </c>
      <c r="AC1521" s="139">
        <f t="shared" si="258"/>
        <v>0.51935582326189778</v>
      </c>
      <c r="AD1521" s="138">
        <f t="shared" si="262"/>
        <v>7.3541610771454824E-4</v>
      </c>
      <c r="AE1521" s="139" t="str">
        <f t="shared" si="259"/>
        <v/>
      </c>
      <c r="AF1521" s="139" t="str">
        <f t="shared" si="260"/>
        <v/>
      </c>
      <c r="AG1521" s="139"/>
    </row>
    <row r="1522" spans="1:33" ht="20.100000000000001" customHeight="1" x14ac:dyDescent="0.25">
      <c r="A1522" s="15"/>
      <c r="N1522" s="142">
        <v>964</v>
      </c>
      <c r="O1522" s="134">
        <f t="shared" si="263"/>
        <v>-0.14400000000000013</v>
      </c>
      <c r="P1522" s="189">
        <f t="shared" si="264"/>
        <v>0.39482741516033976</v>
      </c>
      <c r="Q1522" s="189">
        <f t="shared" si="265"/>
        <v>0.44275023481822989</v>
      </c>
      <c r="R1522" s="134" t="str">
        <f t="shared" si="266"/>
        <v/>
      </c>
      <c r="S1522" s="134">
        <f t="shared" si="267"/>
        <v>0.39482741516033976</v>
      </c>
      <c r="T1522" s="134" t="str">
        <f t="shared" si="268"/>
        <v/>
      </c>
      <c r="U1522" s="190"/>
      <c r="V1522" s="191"/>
      <c r="W1522" s="188"/>
      <c r="X1522" s="188"/>
      <c r="Y1522" s="174" t="str">
        <f t="shared" si="256"/>
        <v/>
      </c>
      <c r="Z1522" s="174" t="str">
        <f t="shared" si="257"/>
        <v/>
      </c>
      <c r="AA1522" s="137"/>
      <c r="AB1522" s="185">
        <f t="shared" si="261"/>
        <v>6.1824000000001114</v>
      </c>
      <c r="AC1522" s="139">
        <f t="shared" si="258"/>
        <v>0.51862040715418323</v>
      </c>
      <c r="AD1522" s="138">
        <f t="shared" si="262"/>
        <v>7.3496616510515533E-4</v>
      </c>
      <c r="AE1522" s="139" t="str">
        <f t="shared" si="259"/>
        <v/>
      </c>
      <c r="AF1522" s="139" t="str">
        <f t="shared" si="260"/>
        <v/>
      </c>
      <c r="AG1522" s="139"/>
    </row>
    <row r="1523" spans="1:33" ht="20.100000000000001" customHeight="1" x14ac:dyDescent="0.25">
      <c r="A1523" s="15"/>
      <c r="N1523" s="142">
        <v>965</v>
      </c>
      <c r="O1523" s="134">
        <f t="shared" si="263"/>
        <v>-0.14000000000000012</v>
      </c>
      <c r="P1523" s="189">
        <f t="shared" si="264"/>
        <v>0.39505174083461125</v>
      </c>
      <c r="Q1523" s="189">
        <f t="shared" si="265"/>
        <v>0.4443299951940935</v>
      </c>
      <c r="R1523" s="134" t="str">
        <f t="shared" si="266"/>
        <v/>
      </c>
      <c r="S1523" s="134">
        <f t="shared" si="267"/>
        <v>0.39505174083461125</v>
      </c>
      <c r="T1523" s="134" t="str">
        <f t="shared" si="268"/>
        <v/>
      </c>
      <c r="U1523" s="190"/>
      <c r="V1523" s="191"/>
      <c r="W1523" s="188"/>
      <c r="X1523" s="188"/>
      <c r="Y1523" s="174" t="str">
        <f t="shared" si="256"/>
        <v/>
      </c>
      <c r="Z1523" s="174" t="str">
        <f t="shared" si="257"/>
        <v/>
      </c>
      <c r="AA1523" s="137"/>
      <c r="AB1523" s="185">
        <f t="shared" si="261"/>
        <v>6.1888000000001115</v>
      </c>
      <c r="AC1523" s="139">
        <f t="shared" si="258"/>
        <v>0.51788544098907807</v>
      </c>
      <c r="AD1523" s="138">
        <f t="shared" si="262"/>
        <v>7.345145319873625E-4</v>
      </c>
      <c r="AE1523" s="139" t="str">
        <f t="shared" si="259"/>
        <v/>
      </c>
      <c r="AF1523" s="139" t="str">
        <f t="shared" si="260"/>
        <v/>
      </c>
      <c r="AG1523" s="139"/>
    </row>
    <row r="1524" spans="1:33" ht="20.100000000000001" customHeight="1" x14ac:dyDescent="0.25">
      <c r="A1524" s="15"/>
      <c r="N1524" s="142">
        <v>966</v>
      </c>
      <c r="O1524" s="134">
        <f t="shared" si="263"/>
        <v>-0.13600000000000012</v>
      </c>
      <c r="P1524" s="189">
        <f t="shared" si="264"/>
        <v>0.3952698695935507</v>
      </c>
      <c r="Q1524" s="189">
        <f t="shared" si="265"/>
        <v>0.44591064048234008</v>
      </c>
      <c r="R1524" s="134" t="str">
        <f t="shared" si="266"/>
        <v/>
      </c>
      <c r="S1524" s="134">
        <f t="shared" si="267"/>
        <v>0.3952698695935507</v>
      </c>
      <c r="T1524" s="134" t="str">
        <f t="shared" si="268"/>
        <v/>
      </c>
      <c r="U1524" s="190"/>
      <c r="V1524" s="191"/>
      <c r="W1524" s="188"/>
      <c r="X1524" s="188"/>
      <c r="Y1524" s="174" t="str">
        <f t="shared" si="256"/>
        <v/>
      </c>
      <c r="Z1524" s="174" t="str">
        <f t="shared" si="257"/>
        <v/>
      </c>
      <c r="AA1524" s="137"/>
      <c r="AB1524" s="185">
        <f t="shared" si="261"/>
        <v>6.1952000000001117</v>
      </c>
      <c r="AC1524" s="139">
        <f t="shared" si="258"/>
        <v>0.51715092645709071</v>
      </c>
      <c r="AD1524" s="138">
        <f t="shared" si="262"/>
        <v>7.3406121587671347E-4</v>
      </c>
      <c r="AE1524" s="139" t="str">
        <f t="shared" si="259"/>
        <v/>
      </c>
      <c r="AF1524" s="139" t="str">
        <f t="shared" si="260"/>
        <v/>
      </c>
      <c r="AG1524" s="139"/>
    </row>
    <row r="1525" spans="1:33" ht="20.100000000000001" customHeight="1" x14ac:dyDescent="0.25">
      <c r="A1525" s="15"/>
      <c r="N1525" s="142">
        <v>967</v>
      </c>
      <c r="O1525" s="134">
        <f t="shared" si="263"/>
        <v>-0.13200000000000012</v>
      </c>
      <c r="P1525" s="189">
        <f t="shared" si="264"/>
        <v>0.3954817910335251</v>
      </c>
      <c r="Q1525" s="189">
        <f t="shared" si="265"/>
        <v>0.44749214587440367</v>
      </c>
      <c r="R1525" s="134" t="str">
        <f t="shared" si="266"/>
        <v/>
      </c>
      <c r="S1525" s="134">
        <f t="shared" si="267"/>
        <v>0.3954817910335251</v>
      </c>
      <c r="T1525" s="134" t="str">
        <f t="shared" si="268"/>
        <v/>
      </c>
      <c r="U1525" s="190"/>
      <c r="V1525" s="191"/>
      <c r="W1525" s="188"/>
      <c r="X1525" s="188"/>
      <c r="Y1525" s="174" t="str">
        <f t="shared" si="256"/>
        <v/>
      </c>
      <c r="Z1525" s="174" t="str">
        <f t="shared" si="257"/>
        <v/>
      </c>
      <c r="AA1525" s="137"/>
      <c r="AB1525" s="185">
        <f t="shared" si="261"/>
        <v>6.2016000000001119</v>
      </c>
      <c r="AC1525" s="139">
        <f t="shared" si="258"/>
        <v>0.516416865241214</v>
      </c>
      <c r="AD1525" s="138">
        <f t="shared" si="262"/>
        <v>7.3360622427509625E-4</v>
      </c>
      <c r="AE1525" s="139" t="str">
        <f t="shared" si="259"/>
        <v/>
      </c>
      <c r="AF1525" s="139" t="str">
        <f t="shared" si="260"/>
        <v/>
      </c>
      <c r="AG1525" s="139"/>
    </row>
    <row r="1526" spans="1:33" ht="20.100000000000001" customHeight="1" x14ac:dyDescent="0.25">
      <c r="A1526" s="15"/>
      <c r="N1526" s="142">
        <v>968</v>
      </c>
      <c r="O1526" s="134">
        <f t="shared" si="263"/>
        <v>-0.12800000000000011</v>
      </c>
      <c r="P1526" s="189">
        <f t="shared" si="264"/>
        <v>0.39568749504326983</v>
      </c>
      <c r="Q1526" s="189">
        <f t="shared" si="265"/>
        <v>0.44907448652068827</v>
      </c>
      <c r="R1526" s="134" t="str">
        <f t="shared" si="266"/>
        <v/>
      </c>
      <c r="S1526" s="134">
        <f t="shared" si="267"/>
        <v>0.39568749504326983</v>
      </c>
      <c r="T1526" s="134" t="str">
        <f t="shared" si="268"/>
        <v/>
      </c>
      <c r="U1526" s="190"/>
      <c r="V1526" s="191"/>
      <c r="W1526" s="188"/>
      <c r="X1526" s="188"/>
      <c r="Y1526" s="174" t="str">
        <f t="shared" si="256"/>
        <v/>
      </c>
      <c r="Z1526" s="174" t="str">
        <f t="shared" si="257"/>
        <v/>
      </c>
      <c r="AA1526" s="137"/>
      <c r="AB1526" s="185">
        <f t="shared" si="261"/>
        <v>6.2080000000001121</v>
      </c>
      <c r="AC1526" s="139">
        <f t="shared" si="258"/>
        <v>0.5156832590169389</v>
      </c>
      <c r="AD1526" s="138">
        <f t="shared" si="262"/>
        <v>7.3314956467607217E-4</v>
      </c>
      <c r="AE1526" s="139" t="str">
        <f t="shared" si="259"/>
        <v/>
      </c>
      <c r="AF1526" s="139" t="str">
        <f t="shared" si="260"/>
        <v/>
      </c>
      <c r="AG1526" s="139"/>
    </row>
    <row r="1527" spans="1:33" ht="20.100000000000001" customHeight="1" x14ac:dyDescent="0.25">
      <c r="A1527" s="15"/>
      <c r="N1527" s="142">
        <v>969</v>
      </c>
      <c r="O1527" s="134">
        <f t="shared" si="263"/>
        <v>-0.12400000000000011</v>
      </c>
      <c r="P1527" s="189">
        <f t="shared" si="264"/>
        <v>0.39588697180469301</v>
      </c>
      <c r="Q1527" s="189">
        <f t="shared" si="265"/>
        <v>0.45065763753173899</v>
      </c>
      <c r="R1527" s="134" t="str">
        <f t="shared" si="266"/>
        <v/>
      </c>
      <c r="S1527" s="134">
        <f t="shared" si="267"/>
        <v>0.39588697180469301</v>
      </c>
      <c r="T1527" s="134" t="str">
        <f t="shared" si="268"/>
        <v/>
      </c>
      <c r="U1527" s="190"/>
      <c r="V1527" s="191"/>
      <c r="W1527" s="188"/>
      <c r="X1527" s="188"/>
      <c r="Y1527" s="174" t="str">
        <f t="shared" si="256"/>
        <v/>
      </c>
      <c r="Z1527" s="174" t="str">
        <f t="shared" si="257"/>
        <v/>
      </c>
      <c r="AA1527" s="137"/>
      <c r="AB1527" s="185">
        <f t="shared" si="261"/>
        <v>6.2144000000001123</v>
      </c>
      <c r="AC1527" s="139">
        <f t="shared" si="258"/>
        <v>0.51495010945226283</v>
      </c>
      <c r="AD1527" s="138">
        <f t="shared" si="262"/>
        <v>7.3269124456010193E-4</v>
      </c>
      <c r="AE1527" s="139" t="str">
        <f t="shared" si="259"/>
        <v/>
      </c>
      <c r="AF1527" s="139" t="str">
        <f t="shared" si="260"/>
        <v/>
      </c>
      <c r="AG1527" s="139"/>
    </row>
    <row r="1528" spans="1:33" ht="20.100000000000001" customHeight="1" x14ac:dyDescent="0.25">
      <c r="A1528" s="15"/>
      <c r="N1528" s="142">
        <v>970</v>
      </c>
      <c r="O1528" s="134">
        <f t="shared" si="263"/>
        <v>-0.12000000000000011</v>
      </c>
      <c r="P1528" s="189">
        <f t="shared" si="264"/>
        <v>0.3960802117936561</v>
      </c>
      <c r="Q1528" s="189">
        <f t="shared" si="265"/>
        <v>0.45224157397941611</v>
      </c>
      <c r="R1528" s="134" t="str">
        <f t="shared" si="266"/>
        <v/>
      </c>
      <c r="S1528" s="134">
        <f t="shared" si="267"/>
        <v>0.3960802117936561</v>
      </c>
      <c r="T1528" s="134" t="str">
        <f t="shared" si="268"/>
        <v/>
      </c>
      <c r="U1528" s="190"/>
      <c r="V1528" s="191"/>
      <c r="W1528" s="188"/>
      <c r="X1528" s="188"/>
      <c r="Y1528" s="174" t="str">
        <f t="shared" ref="Y1528:Y1591" si="269">IF($X1528&gt;(Y$555),$W1528,"")</f>
        <v/>
      </c>
      <c r="Z1528" s="174" t="str">
        <f t="shared" ref="Z1528:Z1591" si="270">IF($X1528&gt;(AA$557),$W1528,"")</f>
        <v/>
      </c>
      <c r="AA1528" s="137"/>
      <c r="AB1528" s="185">
        <f t="shared" si="261"/>
        <v>6.2208000000001125</v>
      </c>
      <c r="AC1528" s="139">
        <f t="shared" si="258"/>
        <v>0.51421741820770273</v>
      </c>
      <c r="AD1528" s="138">
        <f t="shared" si="262"/>
        <v>7.3223127139554478E-4</v>
      </c>
      <c r="AE1528" s="139" t="str">
        <f t="shared" si="259"/>
        <v/>
      </c>
      <c r="AF1528" s="139" t="str">
        <f t="shared" si="260"/>
        <v/>
      </c>
      <c r="AG1528" s="139"/>
    </row>
    <row r="1529" spans="1:33" ht="20.100000000000001" customHeight="1" x14ac:dyDescent="0.25">
      <c r="A1529" s="15"/>
      <c r="N1529" s="142">
        <v>971</v>
      </c>
      <c r="O1529" s="134">
        <f t="shared" si="263"/>
        <v>-0.1160000000000001</v>
      </c>
      <c r="P1529" s="189">
        <f t="shared" si="264"/>
        <v>0.39626720578073205</v>
      </c>
      <c r="Q1529" s="189">
        <f t="shared" si="265"/>
        <v>0.45382627089807259</v>
      </c>
      <c r="R1529" s="134" t="str">
        <f t="shared" si="266"/>
        <v/>
      </c>
      <c r="S1529" s="134">
        <f t="shared" si="267"/>
        <v>0.39626720578073205</v>
      </c>
      <c r="T1529" s="134" t="str">
        <f t="shared" si="268"/>
        <v/>
      </c>
      <c r="U1529" s="190"/>
      <c r="V1529" s="191"/>
      <c r="W1529" s="188"/>
      <c r="X1529" s="188"/>
      <c r="Y1529" s="174" t="str">
        <f t="shared" si="269"/>
        <v/>
      </c>
      <c r="Z1529" s="174" t="str">
        <f t="shared" si="270"/>
        <v/>
      </c>
      <c r="AA1529" s="137"/>
      <c r="AB1529" s="185">
        <f t="shared" si="261"/>
        <v>6.2272000000001126</v>
      </c>
      <c r="AC1529" s="139">
        <f t="shared" si="258"/>
        <v>0.51348518693630718</v>
      </c>
      <c r="AD1529" s="138">
        <f t="shared" si="262"/>
        <v>7.3176965264176719E-4</v>
      </c>
      <c r="AE1529" s="139" t="str">
        <f t="shared" si="259"/>
        <v/>
      </c>
      <c r="AF1529" s="139" t="str">
        <f t="shared" si="260"/>
        <v/>
      </c>
      <c r="AG1529" s="139"/>
    </row>
    <row r="1530" spans="1:33" ht="20.100000000000001" customHeight="1" x14ac:dyDescent="0.25">
      <c r="A1530" s="15"/>
      <c r="N1530" s="142">
        <v>972</v>
      </c>
      <c r="O1530" s="134">
        <f t="shared" si="263"/>
        <v>-0.1120000000000001</v>
      </c>
      <c r="P1530" s="189">
        <f t="shared" si="264"/>
        <v>0.39644794483193985</v>
      </c>
      <c r="Q1530" s="189">
        <f t="shared" si="265"/>
        <v>0.45541170328573433</v>
      </c>
      <c r="R1530" s="134" t="str">
        <f t="shared" si="266"/>
        <v/>
      </c>
      <c r="S1530" s="134">
        <f t="shared" si="267"/>
        <v>0.39644794483193985</v>
      </c>
      <c r="T1530" s="134" t="str">
        <f t="shared" si="268"/>
        <v/>
      </c>
      <c r="U1530" s="190"/>
      <c r="V1530" s="191"/>
      <c r="W1530" s="188"/>
      <c r="X1530" s="188"/>
      <c r="Y1530" s="174" t="str">
        <f t="shared" si="269"/>
        <v/>
      </c>
      <c r="Z1530" s="174" t="str">
        <f t="shared" si="270"/>
        <v/>
      </c>
      <c r="AA1530" s="137"/>
      <c r="AB1530" s="185">
        <f t="shared" si="261"/>
        <v>6.2336000000001128</v>
      </c>
      <c r="AC1530" s="139">
        <f t="shared" si="258"/>
        <v>0.51275341728366541</v>
      </c>
      <c r="AD1530" s="138">
        <f t="shared" si="262"/>
        <v>7.3130639574459089E-4</v>
      </c>
      <c r="AE1530" s="139" t="str">
        <f t="shared" si="259"/>
        <v/>
      </c>
      <c r="AF1530" s="139" t="str">
        <f t="shared" si="260"/>
        <v/>
      </c>
      <c r="AG1530" s="139"/>
    </row>
    <row r="1531" spans="1:33" ht="20.100000000000001" customHeight="1" x14ac:dyDescent="0.25">
      <c r="A1531" s="15"/>
      <c r="N1531" s="142">
        <v>973</v>
      </c>
      <c r="O1531" s="134">
        <f t="shared" si="263"/>
        <v>-0.1080000000000001</v>
      </c>
      <c r="P1531" s="189">
        <f t="shared" si="264"/>
        <v>0.3966224203094561</v>
      </c>
      <c r="Q1531" s="189">
        <f t="shared" si="265"/>
        <v>0.45699784610528332</v>
      </c>
      <c r="R1531" s="134" t="str">
        <f t="shared" si="266"/>
        <v/>
      </c>
      <c r="S1531" s="134">
        <f t="shared" si="267"/>
        <v>0.3966224203094561</v>
      </c>
      <c r="T1531" s="134" t="str">
        <f t="shared" si="268"/>
        <v/>
      </c>
      <c r="U1531" s="190"/>
      <c r="V1531" s="191"/>
      <c r="W1531" s="188"/>
      <c r="X1531" s="188"/>
      <c r="Y1531" s="174" t="str">
        <f t="shared" si="269"/>
        <v/>
      </c>
      <c r="Z1531" s="174" t="str">
        <f t="shared" si="270"/>
        <v/>
      </c>
      <c r="AA1531" s="137"/>
      <c r="AB1531" s="185">
        <f t="shared" si="261"/>
        <v>6.240000000000113</v>
      </c>
      <c r="AC1531" s="139">
        <f t="shared" si="258"/>
        <v>0.51202211088792082</v>
      </c>
      <c r="AD1531" s="138">
        <f t="shared" si="262"/>
        <v>7.3084150813906845E-4</v>
      </c>
      <c r="AE1531" s="139" t="str">
        <f t="shared" si="259"/>
        <v/>
      </c>
      <c r="AF1531" s="139" t="str">
        <f t="shared" si="260"/>
        <v/>
      </c>
      <c r="AG1531" s="139"/>
    </row>
    <row r="1532" spans="1:33" ht="20.100000000000001" customHeight="1" x14ac:dyDescent="0.25">
      <c r="A1532" s="15"/>
      <c r="N1532" s="142">
        <v>974</v>
      </c>
      <c r="O1532" s="134">
        <f t="shared" si="263"/>
        <v>-0.10400000000000009</v>
      </c>
      <c r="P1532" s="189">
        <f t="shared" si="264"/>
        <v>0.39679062387230274</v>
      </c>
      <c r="Q1532" s="189">
        <f t="shared" si="265"/>
        <v>0.45858467428564387</v>
      </c>
      <c r="R1532" s="134" t="str">
        <f t="shared" si="266"/>
        <v/>
      </c>
      <c r="S1532" s="134">
        <f t="shared" si="267"/>
        <v>0.39679062387230274</v>
      </c>
      <c r="T1532" s="134" t="str">
        <f t="shared" si="268"/>
        <v/>
      </c>
      <c r="U1532" s="190"/>
      <c r="V1532" s="191"/>
      <c r="W1532" s="188"/>
      <c r="X1532" s="188"/>
      <c r="Y1532" s="174" t="str">
        <f t="shared" si="269"/>
        <v/>
      </c>
      <c r="Z1532" s="174" t="str">
        <f t="shared" si="270"/>
        <v/>
      </c>
      <c r="AA1532" s="137"/>
      <c r="AB1532" s="185">
        <f t="shared" si="261"/>
        <v>6.2464000000001132</v>
      </c>
      <c r="AC1532" s="139">
        <f t="shared" si="258"/>
        <v>0.51129126937978175</v>
      </c>
      <c r="AD1532" s="138">
        <f t="shared" si="262"/>
        <v>7.303749972500384E-4</v>
      </c>
      <c r="AE1532" s="139" t="str">
        <f t="shared" si="259"/>
        <v/>
      </c>
      <c r="AF1532" s="139" t="str">
        <f t="shared" si="260"/>
        <v/>
      </c>
      <c r="AG1532" s="139"/>
    </row>
    <row r="1533" spans="1:33" ht="20.100000000000001" customHeight="1" x14ac:dyDescent="0.25">
      <c r="A1533" s="15"/>
      <c r="N1533" s="142">
        <v>975</v>
      </c>
      <c r="O1533" s="134">
        <f t="shared" si="263"/>
        <v>-0.10000000000000009</v>
      </c>
      <c r="P1533" s="189">
        <f t="shared" si="264"/>
        <v>0.39695254747701181</v>
      </c>
      <c r="Q1533" s="189">
        <f t="shared" si="265"/>
        <v>0.46017216272297096</v>
      </c>
      <c r="R1533" s="134" t="str">
        <f t="shared" si="266"/>
        <v/>
      </c>
      <c r="S1533" s="134">
        <f t="shared" si="267"/>
        <v>0.39695254747701181</v>
      </c>
      <c r="T1533" s="134" t="str">
        <f t="shared" si="268"/>
        <v/>
      </c>
      <c r="U1533" s="190"/>
      <c r="V1533" s="191"/>
      <c r="W1533" s="188"/>
      <c r="X1533" s="188"/>
      <c r="Y1533" s="174" t="str">
        <f t="shared" si="269"/>
        <v/>
      </c>
      <c r="Z1533" s="174" t="str">
        <f t="shared" si="270"/>
        <v/>
      </c>
      <c r="AA1533" s="137"/>
      <c r="AB1533" s="185">
        <f t="shared" si="261"/>
        <v>6.2528000000001134</v>
      </c>
      <c r="AC1533" s="139">
        <f t="shared" si="258"/>
        <v>0.51056089438253172</v>
      </c>
      <c r="AD1533" s="138">
        <f t="shared" si="262"/>
        <v>7.2990687048712921E-4</v>
      </c>
      <c r="AE1533" s="139" t="str">
        <f t="shared" si="259"/>
        <v/>
      </c>
      <c r="AF1533" s="139" t="str">
        <f t="shared" si="260"/>
        <v/>
      </c>
      <c r="AG1533" s="139"/>
    </row>
    <row r="1534" spans="1:33" ht="20.100000000000001" customHeight="1" x14ac:dyDescent="0.25">
      <c r="A1534" s="15"/>
      <c r="N1534" s="142">
        <v>976</v>
      </c>
      <c r="O1534" s="134">
        <f t="shared" si="263"/>
        <v>-9.6000000000000085E-2</v>
      </c>
      <c r="P1534" s="189">
        <f t="shared" si="264"/>
        <v>0.39710818337826648</v>
      </c>
      <c r="Q1534" s="189">
        <f t="shared" si="265"/>
        <v>0.46176028628184207</v>
      </c>
      <c r="R1534" s="134" t="str">
        <f t="shared" si="266"/>
        <v/>
      </c>
      <c r="S1534" s="134">
        <f t="shared" si="267"/>
        <v>0.39710818337826648</v>
      </c>
      <c r="T1534" s="134" t="str">
        <f t="shared" si="268"/>
        <v/>
      </c>
      <c r="U1534" s="190"/>
      <c r="V1534" s="191"/>
      <c r="W1534" s="188"/>
      <c r="X1534" s="188"/>
      <c r="Y1534" s="174" t="str">
        <f t="shared" si="269"/>
        <v/>
      </c>
      <c r="Z1534" s="174" t="str">
        <f t="shared" si="270"/>
        <v/>
      </c>
      <c r="AA1534" s="137"/>
      <c r="AB1534" s="185">
        <f t="shared" si="261"/>
        <v>6.2592000000001136</v>
      </c>
      <c r="AC1534" s="139">
        <f t="shared" si="258"/>
        <v>0.50983098751204459</v>
      </c>
      <c r="AD1534" s="138">
        <f t="shared" si="262"/>
        <v>7.2943713525253084E-4</v>
      </c>
      <c r="AE1534" s="139" t="str">
        <f t="shared" si="259"/>
        <v/>
      </c>
      <c r="AF1534" s="139" t="str">
        <f t="shared" si="260"/>
        <v/>
      </c>
      <c r="AG1534" s="139"/>
    </row>
    <row r="1535" spans="1:33" ht="20.100000000000001" customHeight="1" x14ac:dyDescent="0.25">
      <c r="A1535" s="15"/>
      <c r="N1535" s="142">
        <v>977</v>
      </c>
      <c r="O1535" s="134">
        <f t="shared" si="263"/>
        <v>-9.2000000000000082E-2</v>
      </c>
      <c r="P1535" s="189">
        <f t="shared" si="264"/>
        <v>0.39725752412951848</v>
      </c>
      <c r="Q1535" s="189">
        <f t="shared" si="265"/>
        <v>0.46334901979645049</v>
      </c>
      <c r="R1535" s="134" t="str">
        <f t="shared" si="266"/>
        <v/>
      </c>
      <c r="S1535" s="134">
        <f t="shared" si="267"/>
        <v>0.39725752412951848</v>
      </c>
      <c r="T1535" s="134" t="str">
        <f t="shared" si="268"/>
        <v/>
      </c>
      <c r="U1535" s="190"/>
      <c r="V1535" s="191"/>
      <c r="W1535" s="188"/>
      <c r="X1535" s="188"/>
      <c r="Y1535" s="174" t="str">
        <f t="shared" si="269"/>
        <v/>
      </c>
      <c r="Z1535" s="174" t="str">
        <f t="shared" si="270"/>
        <v/>
      </c>
      <c r="AA1535" s="137"/>
      <c r="AB1535" s="185">
        <f t="shared" si="261"/>
        <v>6.2656000000001137</v>
      </c>
      <c r="AC1535" s="139">
        <f t="shared" si="258"/>
        <v>0.50910155037679206</v>
      </c>
      <c r="AD1535" s="138">
        <f t="shared" si="262"/>
        <v>7.2896579893522162E-4</v>
      </c>
      <c r="AE1535" s="139" t="str">
        <f t="shared" si="259"/>
        <v/>
      </c>
      <c r="AF1535" s="139" t="str">
        <f t="shared" si="260"/>
        <v/>
      </c>
      <c r="AG1535" s="139"/>
    </row>
    <row r="1536" spans="1:33" ht="20.100000000000001" customHeight="1" x14ac:dyDescent="0.25">
      <c r="A1536" s="15"/>
      <c r="N1536" s="142">
        <v>978</v>
      </c>
      <c r="O1536" s="134">
        <f t="shared" si="263"/>
        <v>-8.8000000000000078E-2</v>
      </c>
      <c r="P1536" s="189">
        <f t="shared" si="264"/>
        <v>0.39740056258358203</v>
      </c>
      <c r="Q1536" s="189">
        <f t="shared" si="265"/>
        <v>0.46493833807180196</v>
      </c>
      <c r="R1536" s="134" t="str">
        <f t="shared" si="266"/>
        <v/>
      </c>
      <c r="S1536" s="134">
        <f t="shared" si="267"/>
        <v>0.39740056258358203</v>
      </c>
      <c r="T1536" s="134" t="str">
        <f t="shared" si="268"/>
        <v/>
      </c>
      <c r="U1536" s="190"/>
      <c r="V1536" s="191"/>
      <c r="W1536" s="188"/>
      <c r="X1536" s="188"/>
      <c r="Y1536" s="174" t="str">
        <f t="shared" si="269"/>
        <v/>
      </c>
      <c r="Z1536" s="174" t="str">
        <f t="shared" si="270"/>
        <v/>
      </c>
      <c r="AA1536" s="137"/>
      <c r="AB1536" s="185">
        <f t="shared" si="261"/>
        <v>6.2720000000001139</v>
      </c>
      <c r="AC1536" s="139">
        <f t="shared" si="258"/>
        <v>0.50837258457785683</v>
      </c>
      <c r="AD1536" s="138">
        <f t="shared" si="262"/>
        <v>7.2849286891119025E-4</v>
      </c>
      <c r="AE1536" s="139" t="str">
        <f t="shared" si="259"/>
        <v/>
      </c>
      <c r="AF1536" s="139" t="str">
        <f t="shared" si="260"/>
        <v/>
      </c>
      <c r="AG1536" s="139"/>
    </row>
    <row r="1537" spans="1:33" ht="20.100000000000001" customHeight="1" x14ac:dyDescent="0.25">
      <c r="A1537" s="15"/>
      <c r="N1537" s="142">
        <v>979</v>
      </c>
      <c r="O1537" s="134">
        <f t="shared" si="263"/>
        <v>-8.4000000000000075E-2</v>
      </c>
      <c r="P1537" s="189">
        <f t="shared" si="264"/>
        <v>0.39753729189320369</v>
      </c>
      <c r="Q1537" s="189">
        <f t="shared" si="265"/>
        <v>0.46652821588491317</v>
      </c>
      <c r="R1537" s="134" t="str">
        <f t="shared" si="266"/>
        <v/>
      </c>
      <c r="S1537" s="134">
        <f t="shared" si="267"/>
        <v>0.39753729189320369</v>
      </c>
      <c r="T1537" s="134" t="str">
        <f t="shared" si="268"/>
        <v/>
      </c>
      <c r="U1537" s="190"/>
      <c r="V1537" s="191"/>
      <c r="W1537" s="188"/>
      <c r="X1537" s="188"/>
      <c r="Y1537" s="174" t="str">
        <f t="shared" si="269"/>
        <v/>
      </c>
      <c r="Z1537" s="174" t="str">
        <f t="shared" si="270"/>
        <v/>
      </c>
      <c r="AA1537" s="137"/>
      <c r="AB1537" s="185">
        <f t="shared" si="261"/>
        <v>6.2784000000001141</v>
      </c>
      <c r="AC1537" s="139">
        <f t="shared" si="258"/>
        <v>0.50764409170894564</v>
      </c>
      <c r="AD1537" s="138">
        <f t="shared" si="262"/>
        <v>7.280183525467665E-4</v>
      </c>
      <c r="AE1537" s="139" t="str">
        <f t="shared" si="259"/>
        <v/>
      </c>
      <c r="AF1537" s="139" t="str">
        <f t="shared" si="260"/>
        <v/>
      </c>
      <c r="AG1537" s="139"/>
    </row>
    <row r="1538" spans="1:33" ht="20.100000000000001" customHeight="1" x14ac:dyDescent="0.25">
      <c r="A1538" s="15"/>
      <c r="N1538" s="142">
        <v>980</v>
      </c>
      <c r="O1538" s="134">
        <f t="shared" si="263"/>
        <v>-8.0000000000000071E-2</v>
      </c>
      <c r="P1538" s="189">
        <f t="shared" si="264"/>
        <v>0.39766770551160885</v>
      </c>
      <c r="Q1538" s="189">
        <f t="shared" si="265"/>
        <v>0.46811862798601256</v>
      </c>
      <c r="R1538" s="134" t="str">
        <f t="shared" si="266"/>
        <v/>
      </c>
      <c r="S1538" s="134">
        <f t="shared" si="267"/>
        <v>0.39766770551160885</v>
      </c>
      <c r="T1538" s="134" t="str">
        <f t="shared" si="268"/>
        <v/>
      </c>
      <c r="U1538" s="190"/>
      <c r="V1538" s="191"/>
      <c r="W1538" s="188"/>
      <c r="X1538" s="188"/>
      <c r="Y1538" s="174" t="str">
        <f t="shared" si="269"/>
        <v/>
      </c>
      <c r="Z1538" s="174" t="str">
        <f t="shared" si="270"/>
        <v/>
      </c>
      <c r="AA1538" s="137"/>
      <c r="AB1538" s="185">
        <f t="shared" si="261"/>
        <v>6.2848000000001143</v>
      </c>
      <c r="AC1538" s="139">
        <f t="shared" si="258"/>
        <v>0.50691607335639888</v>
      </c>
      <c r="AD1538" s="138">
        <f t="shared" si="262"/>
        <v>7.2754225719429133E-4</v>
      </c>
      <c r="AE1538" s="139" t="str">
        <f t="shared" si="259"/>
        <v/>
      </c>
      <c r="AF1538" s="139" t="str">
        <f t="shared" si="260"/>
        <v/>
      </c>
      <c r="AG1538" s="139"/>
    </row>
    <row r="1539" spans="1:33" ht="20.100000000000001" customHeight="1" x14ac:dyDescent="0.25">
      <c r="A1539" s="15"/>
      <c r="N1539" s="142">
        <v>981</v>
      </c>
      <c r="O1539" s="134">
        <f t="shared" si="263"/>
        <v>-7.6000000000000068E-2</v>
      </c>
      <c r="P1539" s="189">
        <f t="shared" si="264"/>
        <v>0.39779179719302415</v>
      </c>
      <c r="Q1539" s="189">
        <f t="shared" si="265"/>
        <v>0.46970954909974333</v>
      </c>
      <c r="R1539" s="134" t="str">
        <f t="shared" si="266"/>
        <v/>
      </c>
      <c r="S1539" s="134">
        <f t="shared" si="267"/>
        <v>0.39779179719302415</v>
      </c>
      <c r="T1539" s="134" t="str">
        <f t="shared" si="268"/>
        <v/>
      </c>
      <c r="U1539" s="190"/>
      <c r="V1539" s="191"/>
      <c r="W1539" s="188"/>
      <c r="X1539" s="188"/>
      <c r="Y1539" s="174" t="str">
        <f t="shared" si="269"/>
        <v/>
      </c>
      <c r="Z1539" s="174" t="str">
        <f t="shared" si="270"/>
        <v/>
      </c>
      <c r="AA1539" s="137"/>
      <c r="AB1539" s="185">
        <f t="shared" si="261"/>
        <v>6.2912000000001145</v>
      </c>
      <c r="AC1539" s="139">
        <f t="shared" si="258"/>
        <v>0.50618853109920459</v>
      </c>
      <c r="AD1539" s="138">
        <f t="shared" si="262"/>
        <v>7.2706459019677983E-4</v>
      </c>
      <c r="AE1539" s="139" t="str">
        <f t="shared" si="259"/>
        <v/>
      </c>
      <c r="AF1539" s="139" t="str">
        <f t="shared" si="260"/>
        <v/>
      </c>
      <c r="AG1539" s="139"/>
    </row>
    <row r="1540" spans="1:33" ht="20.100000000000001" customHeight="1" x14ac:dyDescent="0.25">
      <c r="A1540" s="15"/>
      <c r="N1540" s="142">
        <v>982</v>
      </c>
      <c r="O1540" s="134">
        <f t="shared" si="263"/>
        <v>-7.2000000000000064E-2</v>
      </c>
      <c r="P1540" s="189">
        <f t="shared" si="264"/>
        <v>0.39790956099317593</v>
      </c>
      <c r="Q1540" s="189">
        <f t="shared" si="265"/>
        <v>0.47130095392636834</v>
      </c>
      <c r="R1540" s="134" t="str">
        <f t="shared" si="266"/>
        <v/>
      </c>
      <c r="S1540" s="134">
        <f t="shared" si="267"/>
        <v>0.39790956099317593</v>
      </c>
      <c r="T1540" s="134" t="str">
        <f t="shared" si="268"/>
        <v/>
      </c>
      <c r="U1540" s="190"/>
      <c r="V1540" s="191"/>
      <c r="W1540" s="188"/>
      <c r="X1540" s="188"/>
      <c r="Y1540" s="174" t="str">
        <f t="shared" si="269"/>
        <v/>
      </c>
      <c r="Z1540" s="174" t="str">
        <f t="shared" si="270"/>
        <v/>
      </c>
      <c r="AA1540" s="137"/>
      <c r="AB1540" s="185">
        <f t="shared" si="261"/>
        <v>6.2976000000001147</v>
      </c>
      <c r="AC1540" s="139">
        <f t="shared" si="258"/>
        <v>0.50546146650900781</v>
      </c>
      <c r="AD1540" s="138">
        <f t="shared" si="262"/>
        <v>7.2658535888381337E-4</v>
      </c>
      <c r="AE1540" s="139" t="str">
        <f t="shared" si="259"/>
        <v/>
      </c>
      <c r="AF1540" s="139" t="str">
        <f t="shared" si="260"/>
        <v/>
      </c>
      <c r="AG1540" s="139"/>
    </row>
    <row r="1541" spans="1:33" ht="20.100000000000001" customHeight="1" x14ac:dyDescent="0.25">
      <c r="A1541" s="15"/>
      <c r="N1541" s="142">
        <v>983</v>
      </c>
      <c r="O1541" s="134">
        <f t="shared" si="263"/>
        <v>-6.800000000000006E-2</v>
      </c>
      <c r="P1541" s="189">
        <f t="shared" si="264"/>
        <v>0.3980209912697647</v>
      </c>
      <c r="Q1541" s="189">
        <f t="shared" si="265"/>
        <v>0.47289281714297721</v>
      </c>
      <c r="R1541" s="134" t="str">
        <f t="shared" si="266"/>
        <v/>
      </c>
      <c r="S1541" s="134">
        <f t="shared" si="267"/>
        <v>0.3980209912697647</v>
      </c>
      <c r="T1541" s="134" t="str">
        <f t="shared" si="268"/>
        <v/>
      </c>
      <c r="U1541" s="190"/>
      <c r="V1541" s="191"/>
      <c r="W1541" s="188"/>
      <c r="X1541" s="188"/>
      <c r="Y1541" s="174" t="str">
        <f t="shared" si="269"/>
        <v/>
      </c>
      <c r="Z1541" s="174" t="str">
        <f t="shared" si="270"/>
        <v/>
      </c>
      <c r="AA1541" s="137"/>
      <c r="AB1541" s="185">
        <f t="shared" si="261"/>
        <v>6.3040000000001148</v>
      </c>
      <c r="AC1541" s="139">
        <f t="shared" si="258"/>
        <v>0.50473488115012399</v>
      </c>
      <c r="AD1541" s="138">
        <f t="shared" si="262"/>
        <v>7.2610457057309397E-4</v>
      </c>
      <c r="AE1541" s="139" t="str">
        <f t="shared" si="259"/>
        <v/>
      </c>
      <c r="AF1541" s="139" t="str">
        <f t="shared" si="260"/>
        <v/>
      </c>
      <c r="AG1541" s="139"/>
    </row>
    <row r="1542" spans="1:33" ht="20.100000000000001" customHeight="1" x14ac:dyDescent="0.25">
      <c r="A1542" s="15"/>
      <c r="N1542" s="142">
        <v>984</v>
      </c>
      <c r="O1542" s="134">
        <f t="shared" si="263"/>
        <v>-6.4000000000000057E-2</v>
      </c>
      <c r="P1542" s="189">
        <f t="shared" si="264"/>
        <v>0.3981260826829161</v>
      </c>
      <c r="Q1542" s="189">
        <f t="shared" si="265"/>
        <v>0.47448511340469507</v>
      </c>
      <c r="R1542" s="134" t="str">
        <f t="shared" si="266"/>
        <v/>
      </c>
      <c r="S1542" s="134">
        <f t="shared" si="267"/>
        <v>0.3981260826829161</v>
      </c>
      <c r="T1542" s="134" t="str">
        <f t="shared" si="268"/>
        <v/>
      </c>
      <c r="U1542" s="190"/>
      <c r="V1542" s="191"/>
      <c r="W1542" s="188"/>
      <c r="X1542" s="188"/>
      <c r="Y1542" s="174" t="str">
        <f t="shared" si="269"/>
        <v/>
      </c>
      <c r="Z1542" s="174" t="str">
        <f t="shared" si="270"/>
        <v/>
      </c>
      <c r="AA1542" s="137"/>
      <c r="AB1542" s="185">
        <f t="shared" si="261"/>
        <v>6.310400000000115</v>
      </c>
      <c r="AC1542" s="139">
        <f t="shared" si="258"/>
        <v>0.5040087765795509</v>
      </c>
      <c r="AD1542" s="138">
        <f t="shared" si="262"/>
        <v>7.2562223257066627E-4</v>
      </c>
      <c r="AE1542" s="139" t="str">
        <f t="shared" si="259"/>
        <v/>
      </c>
      <c r="AF1542" s="139" t="str">
        <f t="shared" si="260"/>
        <v/>
      </c>
      <c r="AG1542" s="139"/>
    </row>
    <row r="1543" spans="1:33" ht="20.100000000000001" customHeight="1" x14ac:dyDescent="0.25">
      <c r="A1543" s="15"/>
      <c r="N1543" s="142">
        <v>985</v>
      </c>
      <c r="O1543" s="134">
        <f t="shared" si="263"/>
        <v>-6.0000000000000053E-2</v>
      </c>
      <c r="P1543" s="189">
        <f t="shared" si="264"/>
        <v>0.39822483019560695</v>
      </c>
      <c r="Q1543" s="189">
        <f t="shared" si="265"/>
        <v>0.47607781734589311</v>
      </c>
      <c r="R1543" s="134" t="str">
        <f t="shared" si="266"/>
        <v/>
      </c>
      <c r="S1543" s="134">
        <f t="shared" si="267"/>
        <v>0.39822483019560695</v>
      </c>
      <c r="T1543" s="134" t="str">
        <f t="shared" si="268"/>
        <v/>
      </c>
      <c r="U1543" s="190"/>
      <c r="V1543" s="191"/>
      <c r="W1543" s="188"/>
      <c r="X1543" s="188"/>
      <c r="Y1543" s="174" t="str">
        <f t="shared" si="269"/>
        <v/>
      </c>
      <c r="Z1543" s="174" t="str">
        <f t="shared" si="270"/>
        <v/>
      </c>
      <c r="AA1543" s="137"/>
      <c r="AB1543" s="185">
        <f t="shared" si="261"/>
        <v>6.3168000000001152</v>
      </c>
      <c r="AC1543" s="139">
        <f t="shared" si="258"/>
        <v>0.50328315434698023</v>
      </c>
      <c r="AD1543" s="138">
        <f t="shared" si="262"/>
        <v>7.2513835217102862E-4</v>
      </c>
      <c r="AE1543" s="139" t="str">
        <f t="shared" si="259"/>
        <v/>
      </c>
      <c r="AF1543" s="139" t="str">
        <f t="shared" si="260"/>
        <v/>
      </c>
      <c r="AG1543" s="139"/>
    </row>
    <row r="1544" spans="1:33" ht="20.100000000000001" customHeight="1" x14ac:dyDescent="0.25">
      <c r="A1544" s="15"/>
      <c r="N1544" s="142">
        <v>986</v>
      </c>
      <c r="O1544" s="134">
        <f t="shared" si="263"/>
        <v>-5.600000000000005E-2</v>
      </c>
      <c r="P1544" s="189">
        <f t="shared" si="264"/>
        <v>0.39831722907406775</v>
      </c>
      <c r="Q1544" s="189">
        <f t="shared" si="265"/>
        <v>0.4776709035814008</v>
      </c>
      <c r="R1544" s="134" t="str">
        <f t="shared" si="266"/>
        <v/>
      </c>
      <c r="S1544" s="134">
        <f t="shared" si="267"/>
        <v>0.39831722907406775</v>
      </c>
      <c r="T1544" s="134" t="str">
        <f t="shared" si="268"/>
        <v/>
      </c>
      <c r="U1544" s="190"/>
      <c r="V1544" s="191"/>
      <c r="W1544" s="188"/>
      <c r="X1544" s="188"/>
      <c r="Y1544" s="174" t="str">
        <f t="shared" si="269"/>
        <v/>
      </c>
      <c r="Z1544" s="174" t="str">
        <f t="shared" si="270"/>
        <v/>
      </c>
      <c r="AA1544" s="137"/>
      <c r="AB1544" s="185">
        <f t="shared" si="261"/>
        <v>6.3232000000001154</v>
      </c>
      <c r="AC1544" s="139">
        <f t="shared" si="258"/>
        <v>0.5025580159948092</v>
      </c>
      <c r="AD1544" s="138">
        <f t="shared" si="262"/>
        <v>7.2465293665646691E-4</v>
      </c>
      <c r="AE1544" s="139" t="str">
        <f t="shared" si="259"/>
        <v/>
      </c>
      <c r="AF1544" s="139" t="str">
        <f t="shared" si="260"/>
        <v/>
      </c>
      <c r="AG1544" s="139"/>
    </row>
    <row r="1545" spans="1:33" ht="20.100000000000001" customHeight="1" x14ac:dyDescent="0.25">
      <c r="A1545" s="15"/>
      <c r="N1545" s="142">
        <v>987</v>
      </c>
      <c r="O1545" s="134">
        <f t="shared" si="263"/>
        <v>-5.2000000000000046E-2</v>
      </c>
      <c r="P1545" s="189">
        <f t="shared" si="264"/>
        <v>0.39840327488816113</v>
      </c>
      <c r="Q1545" s="189">
        <f t="shared" si="265"/>
        <v>0.47926434670771967</v>
      </c>
      <c r="R1545" s="134" t="str">
        <f t="shared" si="266"/>
        <v/>
      </c>
      <c r="S1545" s="134">
        <f t="shared" si="267"/>
        <v>0.39840327488816113</v>
      </c>
      <c r="T1545" s="134" t="str">
        <f t="shared" si="268"/>
        <v/>
      </c>
      <c r="U1545" s="190"/>
      <c r="V1545" s="191"/>
      <c r="W1545" s="188"/>
      <c r="X1545" s="188"/>
      <c r="Y1545" s="174" t="str">
        <f t="shared" si="269"/>
        <v/>
      </c>
      <c r="Z1545" s="174" t="str">
        <f t="shared" si="270"/>
        <v/>
      </c>
      <c r="AA1545" s="137"/>
      <c r="AB1545" s="185">
        <f t="shared" si="261"/>
        <v>6.3296000000001156</v>
      </c>
      <c r="AC1545" s="139">
        <f t="shared" si="258"/>
        <v>0.50183336305815274</v>
      </c>
      <c r="AD1545" s="138">
        <f t="shared" si="262"/>
        <v>7.2416599329605535E-4</v>
      </c>
      <c r="AE1545" s="139" t="str">
        <f t="shared" si="259"/>
        <v/>
      </c>
      <c r="AF1545" s="139" t="str">
        <f t="shared" si="260"/>
        <v/>
      </c>
      <c r="AG1545" s="139"/>
    </row>
    <row r="1546" spans="1:33" ht="20.100000000000001" customHeight="1" x14ac:dyDescent="0.25">
      <c r="A1546" s="15"/>
      <c r="N1546" s="142">
        <v>988</v>
      </c>
      <c r="O1546" s="134">
        <f t="shared" si="263"/>
        <v>-4.8000000000000043E-2</v>
      </c>
      <c r="P1546" s="189">
        <f t="shared" si="264"/>
        <v>0.39848296351173551</v>
      </c>
      <c r="Q1546" s="189">
        <f t="shared" si="265"/>
        <v>0.48085812130423855</v>
      </c>
      <c r="R1546" s="134" t="str">
        <f t="shared" si="266"/>
        <v/>
      </c>
      <c r="S1546" s="134">
        <f t="shared" si="267"/>
        <v>0.39848296351173551</v>
      </c>
      <c r="T1546" s="134" t="str">
        <f t="shared" si="268"/>
        <v/>
      </c>
      <c r="U1546" s="190"/>
      <c r="V1546" s="191"/>
      <c r="W1546" s="188"/>
      <c r="X1546" s="188"/>
      <c r="Y1546" s="174" t="str">
        <f t="shared" si="269"/>
        <v/>
      </c>
      <c r="Z1546" s="174" t="str">
        <f t="shared" si="270"/>
        <v/>
      </c>
      <c r="AA1546" s="137"/>
      <c r="AB1546" s="185">
        <f t="shared" si="261"/>
        <v>6.3360000000001158</v>
      </c>
      <c r="AC1546" s="139">
        <f t="shared" si="258"/>
        <v>0.50110919706485668</v>
      </c>
      <c r="AD1546" s="138">
        <f t="shared" si="262"/>
        <v>7.2367752934932028E-4</v>
      </c>
      <c r="AE1546" s="139" t="str">
        <f t="shared" si="259"/>
        <v/>
      </c>
      <c r="AF1546" s="139" t="str">
        <f t="shared" si="260"/>
        <v/>
      </c>
      <c r="AG1546" s="139"/>
    </row>
    <row r="1547" spans="1:33" ht="20.100000000000001" customHeight="1" x14ac:dyDescent="0.25">
      <c r="A1547" s="15"/>
      <c r="N1547" s="142">
        <v>989</v>
      </c>
      <c r="O1547" s="134">
        <f t="shared" si="263"/>
        <v>-4.4000000000000039E-2</v>
      </c>
      <c r="P1547" s="189">
        <f t="shared" si="264"/>
        <v>0.39855629112295499</v>
      </c>
      <c r="Q1547" s="189">
        <f t="shared" si="265"/>
        <v>0.48245220193445021</v>
      </c>
      <c r="R1547" s="134" t="str">
        <f t="shared" si="266"/>
        <v/>
      </c>
      <c r="S1547" s="134">
        <f t="shared" si="267"/>
        <v>0.39855629112295499</v>
      </c>
      <c r="T1547" s="134" t="str">
        <f t="shared" si="268"/>
        <v/>
      </c>
      <c r="U1547" s="190"/>
      <c r="V1547" s="191"/>
      <c r="W1547" s="188"/>
      <c r="X1547" s="188"/>
      <c r="Y1547" s="174" t="str">
        <f t="shared" si="269"/>
        <v/>
      </c>
      <c r="Z1547" s="174" t="str">
        <f t="shared" si="270"/>
        <v/>
      </c>
      <c r="AA1547" s="137"/>
      <c r="AB1547" s="185">
        <f t="shared" si="261"/>
        <v>6.3424000000001159</v>
      </c>
      <c r="AC1547" s="139">
        <f t="shared" si="258"/>
        <v>0.50038551953550736</v>
      </c>
      <c r="AD1547" s="138">
        <f t="shared" si="262"/>
        <v>7.2318755206102203E-4</v>
      </c>
      <c r="AE1547" s="139" t="str">
        <f t="shared" si="259"/>
        <v/>
      </c>
      <c r="AF1547" s="139" t="str">
        <f t="shared" si="260"/>
        <v/>
      </c>
      <c r="AG1547" s="139"/>
    </row>
    <row r="1548" spans="1:33" ht="20.100000000000001" customHeight="1" x14ac:dyDescent="0.25">
      <c r="A1548" s="15"/>
      <c r="N1548" s="142">
        <v>990</v>
      </c>
      <c r="O1548" s="134">
        <f t="shared" si="263"/>
        <v>-4.0000000000000036E-2</v>
      </c>
      <c r="P1548" s="189">
        <f t="shared" si="264"/>
        <v>0.39862325420460504</v>
      </c>
      <c r="Q1548" s="189">
        <f t="shared" si="265"/>
        <v>0.48404656314716921</v>
      </c>
      <c r="R1548" s="134" t="str">
        <f t="shared" si="266"/>
        <v/>
      </c>
      <c r="S1548" s="134">
        <f t="shared" si="267"/>
        <v>0.39862325420460504</v>
      </c>
      <c r="T1548" s="134" t="str">
        <f t="shared" si="268"/>
        <v/>
      </c>
      <c r="U1548" s="190"/>
      <c r="V1548" s="191"/>
      <c r="W1548" s="188"/>
      <c r="X1548" s="188"/>
      <c r="Y1548" s="174" t="str">
        <f t="shared" si="269"/>
        <v/>
      </c>
      <c r="Z1548" s="174" t="str">
        <f t="shared" si="270"/>
        <v/>
      </c>
      <c r="AA1548" s="137"/>
      <c r="AB1548" s="185">
        <f t="shared" si="261"/>
        <v>6.3488000000001161</v>
      </c>
      <c r="AC1548" s="139">
        <f t="shared" si="258"/>
        <v>0.49966233198344634</v>
      </c>
      <c r="AD1548" s="138">
        <f t="shared" si="262"/>
        <v>7.2269606866459668E-4</v>
      </c>
      <c r="AE1548" s="139" t="str">
        <f t="shared" si="259"/>
        <v/>
      </c>
      <c r="AF1548" s="139" t="str">
        <f t="shared" si="260"/>
        <v/>
      </c>
      <c r="AG1548" s="139"/>
    </row>
    <row r="1549" spans="1:33" ht="20.100000000000001" customHeight="1" x14ac:dyDescent="0.25">
      <c r="A1549" s="15"/>
      <c r="N1549" s="142">
        <v>991</v>
      </c>
      <c r="O1549" s="134">
        <f t="shared" si="263"/>
        <v>-3.6000000000000032E-2</v>
      </c>
      <c r="P1549" s="189">
        <f t="shared" si="264"/>
        <v>0.3986838495443733</v>
      </c>
      <c r="Q1549" s="189">
        <f t="shared" si="265"/>
        <v>0.48564117947775098</v>
      </c>
      <c r="R1549" s="134" t="str">
        <f t="shared" si="266"/>
        <v/>
      </c>
      <c r="S1549" s="134">
        <f t="shared" si="267"/>
        <v>0.3986838495443733</v>
      </c>
      <c r="T1549" s="134" t="str">
        <f t="shared" si="268"/>
        <v/>
      </c>
      <c r="U1549" s="190"/>
      <c r="V1549" s="191"/>
      <c r="W1549" s="188"/>
      <c r="X1549" s="188"/>
      <c r="Y1549" s="174" t="str">
        <f t="shared" si="269"/>
        <v/>
      </c>
      <c r="Z1549" s="174" t="str">
        <f t="shared" si="270"/>
        <v/>
      </c>
      <c r="AA1549" s="137"/>
      <c r="AB1549" s="185">
        <f t="shared" si="261"/>
        <v>6.3552000000001163</v>
      </c>
      <c r="AC1549" s="139">
        <f t="shared" si="258"/>
        <v>0.49893963591478174</v>
      </c>
      <c r="AD1549" s="138">
        <f t="shared" si="262"/>
        <v>7.2220308638293318E-4</v>
      </c>
      <c r="AE1549" s="139" t="str">
        <f t="shared" si="259"/>
        <v/>
      </c>
      <c r="AF1549" s="139" t="str">
        <f t="shared" si="260"/>
        <v/>
      </c>
      <c r="AG1549" s="139"/>
    </row>
    <row r="1550" spans="1:33" ht="20.100000000000001" customHeight="1" x14ac:dyDescent="0.25">
      <c r="A1550" s="15"/>
      <c r="N1550" s="142">
        <v>992</v>
      </c>
      <c r="O1550" s="134">
        <f t="shared" si="263"/>
        <v>-3.2000000000000028E-2</v>
      </c>
      <c r="P1550" s="189">
        <f t="shared" si="264"/>
        <v>0.39873807423510665</v>
      </c>
      <c r="Q1550" s="189">
        <f t="shared" si="265"/>
        <v>0.48723602544931194</v>
      </c>
      <c r="R1550" s="134" t="str">
        <f t="shared" si="266"/>
        <v/>
      </c>
      <c r="S1550" s="134">
        <f t="shared" si="267"/>
        <v>0.39873807423510665</v>
      </c>
      <c r="T1550" s="134" t="str">
        <f t="shared" si="268"/>
        <v/>
      </c>
      <c r="U1550" s="190"/>
      <c r="V1550" s="191"/>
      <c r="W1550" s="188"/>
      <c r="X1550" s="188"/>
      <c r="Y1550" s="174" t="str">
        <f t="shared" si="269"/>
        <v/>
      </c>
      <c r="Z1550" s="174" t="str">
        <f t="shared" si="270"/>
        <v/>
      </c>
      <c r="AA1550" s="137"/>
      <c r="AB1550" s="185">
        <f t="shared" si="261"/>
        <v>6.3616000000001165</v>
      </c>
      <c r="AC1550" s="139">
        <f t="shared" si="258"/>
        <v>0.49821743282839881</v>
      </c>
      <c r="AD1550" s="138">
        <f t="shared" si="262"/>
        <v>7.2170861242393247E-4</v>
      </c>
      <c r="AE1550" s="139" t="str">
        <f t="shared" si="259"/>
        <v/>
      </c>
      <c r="AF1550" s="139" t="str">
        <f t="shared" si="260"/>
        <v/>
      </c>
      <c r="AG1550" s="139"/>
    </row>
    <row r="1551" spans="1:33" ht="20.100000000000001" customHeight="1" x14ac:dyDescent="0.25">
      <c r="A1551" s="15"/>
      <c r="N1551" s="142">
        <v>993</v>
      </c>
      <c r="O1551" s="134">
        <f t="shared" si="263"/>
        <v>-2.8000000000000025E-2</v>
      </c>
      <c r="P1551" s="189">
        <f t="shared" si="264"/>
        <v>0.3987859256750439</v>
      </c>
      <c r="Q1551" s="189">
        <f t="shared" si="265"/>
        <v>0.48883107557395056</v>
      </c>
      <c r="R1551" s="134" t="str">
        <f t="shared" si="266"/>
        <v/>
      </c>
      <c r="S1551" s="134">
        <f t="shared" si="267"/>
        <v>0.3987859256750439</v>
      </c>
      <c r="T1551" s="134" t="str">
        <f t="shared" si="268"/>
        <v/>
      </c>
      <c r="U1551" s="190"/>
      <c r="V1551" s="191"/>
      <c r="W1551" s="188"/>
      <c r="X1551" s="188"/>
      <c r="Y1551" s="174" t="str">
        <f t="shared" si="269"/>
        <v/>
      </c>
      <c r="Z1551" s="174" t="str">
        <f t="shared" si="270"/>
        <v/>
      </c>
      <c r="AA1551" s="137"/>
      <c r="AB1551" s="185">
        <f t="shared" si="261"/>
        <v>6.3680000000001167</v>
      </c>
      <c r="AC1551" s="139">
        <f t="shared" si="258"/>
        <v>0.49749572421597488</v>
      </c>
      <c r="AD1551" s="138">
        <f t="shared" si="262"/>
        <v>7.2121265398583656E-4</v>
      </c>
      <c r="AE1551" s="139" t="str">
        <f t="shared" si="259"/>
        <v/>
      </c>
      <c r="AF1551" s="139" t="str">
        <f t="shared" si="260"/>
        <v/>
      </c>
      <c r="AG1551" s="139"/>
    </row>
    <row r="1552" spans="1:33" ht="20.100000000000001" customHeight="1" x14ac:dyDescent="0.25">
      <c r="A1552" s="15"/>
      <c r="N1552" s="142">
        <v>994</v>
      </c>
      <c r="O1552" s="134">
        <f t="shared" si="263"/>
        <v>-2.4000000000000021E-2</v>
      </c>
      <c r="P1552" s="189">
        <f t="shared" si="264"/>
        <v>0.39882740156802315</v>
      </c>
      <c r="Q1552" s="189">
        <f t="shared" si="265"/>
        <v>0.49042630435396939</v>
      </c>
      <c r="R1552" s="134" t="str">
        <f t="shared" si="266"/>
        <v/>
      </c>
      <c r="S1552" s="134">
        <f t="shared" si="267"/>
        <v>0.39882740156802315</v>
      </c>
      <c r="T1552" s="134" t="str">
        <f t="shared" si="268"/>
        <v/>
      </c>
      <c r="U1552" s="190"/>
      <c r="V1552" s="191"/>
      <c r="W1552" s="188"/>
      <c r="X1552" s="188"/>
      <c r="Y1552" s="174" t="str">
        <f t="shared" si="269"/>
        <v/>
      </c>
      <c r="Z1552" s="174" t="str">
        <f t="shared" si="270"/>
        <v/>
      </c>
      <c r="AA1552" s="137"/>
      <c r="AB1552" s="185">
        <f t="shared" si="261"/>
        <v>6.3744000000001169</v>
      </c>
      <c r="AC1552" s="139">
        <f t="shared" si="258"/>
        <v>0.49677451156198904</v>
      </c>
      <c r="AD1552" s="138">
        <f t="shared" si="262"/>
        <v>7.207152182522325E-4</v>
      </c>
      <c r="AE1552" s="139" t="str">
        <f t="shared" si="259"/>
        <v/>
      </c>
      <c r="AF1552" s="139" t="str">
        <f t="shared" si="260"/>
        <v/>
      </c>
      <c r="AG1552" s="139"/>
    </row>
    <row r="1553" spans="1:33" ht="20.100000000000001" customHeight="1" x14ac:dyDescent="0.25">
      <c r="A1553" s="15"/>
      <c r="N1553" s="142">
        <v>995</v>
      </c>
      <c r="O1553" s="134">
        <f t="shared" si="263"/>
        <v>-2.0000000000000018E-2</v>
      </c>
      <c r="P1553" s="189">
        <f t="shared" si="264"/>
        <v>0.39886249992366613</v>
      </c>
      <c r="Q1553" s="189">
        <f t="shared" si="265"/>
        <v>0.492021686283098</v>
      </c>
      <c r="R1553" s="134" t="str">
        <f t="shared" si="266"/>
        <v/>
      </c>
      <c r="S1553" s="134">
        <f t="shared" si="267"/>
        <v>0.39886249992366613</v>
      </c>
      <c r="T1553" s="134" t="str">
        <f t="shared" si="268"/>
        <v/>
      </c>
      <c r="U1553" s="190"/>
      <c r="V1553" s="191"/>
      <c r="W1553" s="188"/>
      <c r="X1553" s="188"/>
      <c r="Y1553" s="174" t="str">
        <f t="shared" si="269"/>
        <v/>
      </c>
      <c r="Z1553" s="174" t="str">
        <f t="shared" si="270"/>
        <v/>
      </c>
      <c r="AA1553" s="137"/>
      <c r="AB1553" s="185">
        <f t="shared" si="261"/>
        <v>6.380800000000117</v>
      </c>
      <c r="AC1553" s="139">
        <f t="shared" si="258"/>
        <v>0.49605379634373681</v>
      </c>
      <c r="AD1553" s="138">
        <f t="shared" si="262"/>
        <v>7.2021631239671535E-4</v>
      </c>
      <c r="AE1553" s="139" t="str">
        <f t="shared" si="259"/>
        <v/>
      </c>
      <c r="AF1553" s="139" t="str">
        <f t="shared" si="260"/>
        <v/>
      </c>
      <c r="AG1553" s="139"/>
    </row>
    <row r="1554" spans="1:33" ht="20.100000000000001" customHeight="1" x14ac:dyDescent="0.25">
      <c r="A1554" s="15"/>
      <c r="N1554" s="142">
        <v>996</v>
      </c>
      <c r="O1554" s="134">
        <f t="shared" si="263"/>
        <v>-1.6000000000000014E-2</v>
      </c>
      <c r="P1554" s="189">
        <f t="shared" si="264"/>
        <v>0.39889121905753705</v>
      </c>
      <c r="Q1554" s="189">
        <f t="shared" si="265"/>
        <v>0.49361719584771613</v>
      </c>
      <c r="R1554" s="134" t="str">
        <f t="shared" si="266"/>
        <v/>
      </c>
      <c r="S1554" s="134">
        <f t="shared" si="267"/>
        <v>0.39889121905753705</v>
      </c>
      <c r="T1554" s="134" t="str">
        <f t="shared" si="268"/>
        <v/>
      </c>
      <c r="U1554" s="190"/>
      <c r="V1554" s="191"/>
      <c r="W1554" s="188"/>
      <c r="X1554" s="188"/>
      <c r="Y1554" s="174" t="str">
        <f t="shared" si="269"/>
        <v/>
      </c>
      <c r="Z1554" s="174" t="str">
        <f t="shared" si="270"/>
        <v/>
      </c>
      <c r="AA1554" s="137"/>
      <c r="AB1554" s="185">
        <f t="shared" si="261"/>
        <v>6.3872000000001172</v>
      </c>
      <c r="AC1554" s="139">
        <f t="shared" si="258"/>
        <v>0.49533358003134009</v>
      </c>
      <c r="AD1554" s="138">
        <f t="shared" si="262"/>
        <v>7.1971594357811419E-4</v>
      </c>
      <c r="AE1554" s="139" t="str">
        <f t="shared" si="259"/>
        <v/>
      </c>
      <c r="AF1554" s="139" t="str">
        <f t="shared" si="260"/>
        <v/>
      </c>
      <c r="AG1554" s="139"/>
    </row>
    <row r="1555" spans="1:33" ht="20.100000000000001" customHeight="1" x14ac:dyDescent="0.25">
      <c r="A1555" s="15"/>
      <c r="N1555" s="142">
        <v>997</v>
      </c>
      <c r="O1555" s="134">
        <f t="shared" si="263"/>
        <v>-1.2000000000000011E-2</v>
      </c>
      <c r="P1555" s="189">
        <f t="shared" si="264"/>
        <v>0.39891355759127739</v>
      </c>
      <c r="Q1555" s="189">
        <f t="shared" si="265"/>
        <v>0.49521280752807784</v>
      </c>
      <c r="R1555" s="134" t="str">
        <f t="shared" si="266"/>
        <v/>
      </c>
      <c r="S1555" s="134">
        <f t="shared" si="267"/>
        <v>0.39891355759127739</v>
      </c>
      <c r="T1555" s="134" t="str">
        <f t="shared" si="268"/>
        <v/>
      </c>
      <c r="U1555" s="190"/>
      <c r="V1555" s="191"/>
      <c r="W1555" s="188"/>
      <c r="X1555" s="188"/>
      <c r="Y1555" s="174" t="str">
        <f t="shared" si="269"/>
        <v/>
      </c>
      <c r="Z1555" s="174" t="str">
        <f t="shared" si="270"/>
        <v/>
      </c>
      <c r="AA1555" s="137"/>
      <c r="AB1555" s="185">
        <f t="shared" si="261"/>
        <v>6.3936000000001174</v>
      </c>
      <c r="AC1555" s="139">
        <f t="shared" si="258"/>
        <v>0.49461386408776198</v>
      </c>
      <c r="AD1555" s="138">
        <f t="shared" si="262"/>
        <v>7.1921411894515508E-4</v>
      </c>
      <c r="AE1555" s="139" t="str">
        <f t="shared" si="259"/>
        <v/>
      </c>
      <c r="AF1555" s="139" t="str">
        <f t="shared" si="260"/>
        <v/>
      </c>
      <c r="AG1555" s="139"/>
    </row>
    <row r="1556" spans="1:33" ht="20.100000000000001" customHeight="1" x14ac:dyDescent="0.25">
      <c r="A1556" s="15"/>
      <c r="N1556" s="142">
        <v>998</v>
      </c>
      <c r="O1556" s="134">
        <f t="shared" si="263"/>
        <v>-8.0000000000000071E-3</v>
      </c>
      <c r="P1556" s="189">
        <f t="shared" si="264"/>
        <v>0.39892951445271613</v>
      </c>
      <c r="Q1556" s="189">
        <f t="shared" si="265"/>
        <v>0.49680849579953634</v>
      </c>
      <c r="R1556" s="134" t="str">
        <f t="shared" si="266"/>
        <v/>
      </c>
      <c r="S1556" s="134">
        <f t="shared" si="267"/>
        <v>0.39892951445271613</v>
      </c>
      <c r="T1556" s="134" t="str">
        <f t="shared" si="268"/>
        <v/>
      </c>
      <c r="U1556" s="190"/>
      <c r="V1556" s="191"/>
      <c r="W1556" s="188"/>
      <c r="X1556" s="188"/>
      <c r="Y1556" s="174" t="str">
        <f t="shared" si="269"/>
        <v/>
      </c>
      <c r="Z1556" s="174" t="str">
        <f t="shared" si="270"/>
        <v/>
      </c>
      <c r="AA1556" s="137"/>
      <c r="AB1556" s="185">
        <f t="shared" si="261"/>
        <v>6.4000000000001176</v>
      </c>
      <c r="AC1556" s="139">
        <f t="shared" si="258"/>
        <v>0.49389464996881682</v>
      </c>
      <c r="AD1556" s="138">
        <f t="shared" si="262"/>
        <v>7.187108456327973E-4</v>
      </c>
      <c r="AE1556" s="139" t="str">
        <f t="shared" si="259"/>
        <v/>
      </c>
      <c r="AF1556" s="139" t="str">
        <f t="shared" si="260"/>
        <v/>
      </c>
      <c r="AG1556" s="139"/>
    </row>
    <row r="1557" spans="1:33" ht="20.100000000000001" customHeight="1" x14ac:dyDescent="0.25">
      <c r="A1557" s="15"/>
      <c r="N1557" s="142">
        <v>999</v>
      </c>
      <c r="O1557" s="134">
        <f t="shared" si="263"/>
        <v>-4.0000000000000036E-3</v>
      </c>
      <c r="P1557" s="189">
        <f t="shared" si="264"/>
        <v>0.39893908887595564</v>
      </c>
      <c r="Q1557" s="189">
        <f t="shared" si="265"/>
        <v>0.49840423513376836</v>
      </c>
      <c r="R1557" s="134" t="str">
        <f t="shared" si="266"/>
        <v/>
      </c>
      <c r="S1557" s="134">
        <f t="shared" si="267"/>
        <v>0.39893908887595564</v>
      </c>
      <c r="T1557" s="134" t="str">
        <f t="shared" si="268"/>
        <v/>
      </c>
      <c r="U1557" s="190"/>
      <c r="V1557" s="191"/>
      <c r="W1557" s="188"/>
      <c r="X1557" s="188"/>
      <c r="Y1557" s="174" t="str">
        <f t="shared" si="269"/>
        <v/>
      </c>
      <c r="Z1557" s="174" t="str">
        <f t="shared" si="270"/>
        <v/>
      </c>
      <c r="AA1557" s="137"/>
      <c r="AB1557" s="185">
        <f t="shared" si="261"/>
        <v>6.4064000000001178</v>
      </c>
      <c r="AC1557" s="139">
        <f t="shared" si="258"/>
        <v>0.49317593912318403</v>
      </c>
      <c r="AD1557" s="138">
        <f t="shared" si="262"/>
        <v>7.1820613076312156E-4</v>
      </c>
      <c r="AE1557" s="139" t="str">
        <f t="shared" si="259"/>
        <v/>
      </c>
      <c r="AF1557" s="139" t="str">
        <f t="shared" si="260"/>
        <v/>
      </c>
      <c r="AG1557" s="139"/>
    </row>
    <row r="1558" spans="1:33" ht="20.100000000000001" customHeight="1" x14ac:dyDescent="0.25">
      <c r="A1558" s="15"/>
      <c r="N1558" s="142">
        <v>1000</v>
      </c>
      <c r="O1558" s="134">
        <f t="shared" si="263"/>
        <v>0</v>
      </c>
      <c r="P1558" s="189">
        <f t="shared" si="264"/>
        <v>0.3989422804014327</v>
      </c>
      <c r="Q1558" s="189">
        <f t="shared" si="265"/>
        <v>0.5</v>
      </c>
      <c r="R1558" s="134" t="str">
        <f t="shared" si="266"/>
        <v/>
      </c>
      <c r="S1558" s="134">
        <f t="shared" si="267"/>
        <v>0.3989422804014327</v>
      </c>
      <c r="T1558" s="134">
        <f t="shared" si="268"/>
        <v>0.3989422804014327</v>
      </c>
      <c r="U1558" s="190"/>
      <c r="V1558" s="191"/>
      <c r="W1558" s="188"/>
      <c r="X1558" s="188"/>
      <c r="Y1558" s="174" t="str">
        <f t="shared" si="269"/>
        <v/>
      </c>
      <c r="Z1558" s="174" t="str">
        <f t="shared" si="270"/>
        <v/>
      </c>
      <c r="AA1558" s="137"/>
      <c r="AB1558" s="185">
        <f t="shared" si="261"/>
        <v>6.412800000000118</v>
      </c>
      <c r="AC1558" s="139">
        <f t="shared" si="258"/>
        <v>0.4924577329924209</v>
      </c>
      <c r="AD1558" s="138">
        <f t="shared" si="262"/>
        <v>7.1769998144721736E-4</v>
      </c>
      <c r="AE1558" s="139" t="str">
        <f t="shared" si="259"/>
        <v/>
      </c>
      <c r="AF1558" s="139" t="str">
        <f t="shared" si="260"/>
        <v/>
      </c>
      <c r="AG1558" s="139"/>
    </row>
    <row r="1559" spans="1:33" ht="20.100000000000001" customHeight="1" x14ac:dyDescent="0.25">
      <c r="A1559" s="15"/>
      <c r="N1559" s="142">
        <v>1001</v>
      </c>
      <c r="O1559" s="134">
        <f t="shared" si="263"/>
        <v>4.0000000000004476E-3</v>
      </c>
      <c r="P1559" s="189">
        <f t="shared" si="264"/>
        <v>0.39893908887595564</v>
      </c>
      <c r="Q1559" s="189">
        <f t="shared" si="265"/>
        <v>0.50159576486623181</v>
      </c>
      <c r="R1559" s="134" t="str">
        <f t="shared" si="266"/>
        <v/>
      </c>
      <c r="S1559" s="134">
        <f t="shared" si="267"/>
        <v>0.39893908887595564</v>
      </c>
      <c r="T1559" s="134" t="str">
        <f t="shared" si="268"/>
        <v/>
      </c>
      <c r="U1559" s="190"/>
      <c r="V1559" s="191"/>
      <c r="W1559" s="188"/>
      <c r="X1559" s="188"/>
      <c r="Y1559" s="174" t="str">
        <f t="shared" si="269"/>
        <v/>
      </c>
      <c r="Z1559" s="174" t="str">
        <f t="shared" si="270"/>
        <v/>
      </c>
      <c r="AA1559" s="137"/>
      <c r="AB1559" s="185">
        <f t="shared" si="261"/>
        <v>6.4192000000001181</v>
      </c>
      <c r="AC1559" s="139">
        <f t="shared" si="258"/>
        <v>0.49174003301097369</v>
      </c>
      <c r="AD1559" s="138">
        <f t="shared" si="262"/>
        <v>7.1719240478218538E-4</v>
      </c>
      <c r="AE1559" s="139" t="str">
        <f t="shared" si="259"/>
        <v/>
      </c>
      <c r="AF1559" s="139" t="str">
        <f t="shared" si="260"/>
        <v/>
      </c>
      <c r="AG1559" s="139"/>
    </row>
    <row r="1560" spans="1:33" ht="20.100000000000001" customHeight="1" x14ac:dyDescent="0.25">
      <c r="A1560" s="15"/>
      <c r="N1560" s="142">
        <v>1002</v>
      </c>
      <c r="O1560" s="134">
        <f t="shared" si="263"/>
        <v>8.0000000000000071E-3</v>
      </c>
      <c r="P1560" s="189">
        <f t="shared" si="264"/>
        <v>0.39892951445271613</v>
      </c>
      <c r="Q1560" s="189">
        <f t="shared" si="265"/>
        <v>0.50319150420046366</v>
      </c>
      <c r="R1560" s="134" t="str">
        <f t="shared" si="266"/>
        <v/>
      </c>
      <c r="S1560" s="134">
        <f t="shared" si="267"/>
        <v>0.39892951445271613</v>
      </c>
      <c r="T1560" s="134" t="str">
        <f t="shared" si="268"/>
        <v/>
      </c>
      <c r="U1560" s="190"/>
      <c r="V1560" s="191"/>
      <c r="W1560" s="188"/>
      <c r="X1560" s="188"/>
      <c r="Y1560" s="174" t="str">
        <f t="shared" si="269"/>
        <v/>
      </c>
      <c r="Z1560" s="174" t="str">
        <f t="shared" si="270"/>
        <v/>
      </c>
      <c r="AA1560" s="137"/>
      <c r="AB1560" s="185">
        <f t="shared" si="261"/>
        <v>6.4256000000001183</v>
      </c>
      <c r="AC1560" s="139">
        <f t="shared" si="258"/>
        <v>0.4910228406061915</v>
      </c>
      <c r="AD1560" s="138">
        <f t="shared" si="262"/>
        <v>7.1668340785402407E-4</v>
      </c>
      <c r="AE1560" s="139" t="str">
        <f t="shared" si="259"/>
        <v/>
      </c>
      <c r="AF1560" s="139" t="str">
        <f t="shared" si="260"/>
        <v/>
      </c>
      <c r="AG1560" s="139"/>
    </row>
    <row r="1561" spans="1:33" ht="20.100000000000001" customHeight="1" x14ac:dyDescent="0.25">
      <c r="A1561" s="15"/>
      <c r="N1561" s="142">
        <v>1003</v>
      </c>
      <c r="O1561" s="134">
        <f t="shared" si="263"/>
        <v>1.2000000000000455E-2</v>
      </c>
      <c r="P1561" s="189">
        <f t="shared" si="264"/>
        <v>0.39891355759127739</v>
      </c>
      <c r="Q1561" s="189">
        <f t="shared" si="265"/>
        <v>0.50478719247192227</v>
      </c>
      <c r="R1561" s="134" t="str">
        <f t="shared" si="266"/>
        <v/>
      </c>
      <c r="S1561" s="134">
        <f t="shared" si="267"/>
        <v>0.39891355759127739</v>
      </c>
      <c r="T1561" s="134" t="str">
        <f t="shared" si="268"/>
        <v/>
      </c>
      <c r="U1561" s="190"/>
      <c r="V1561" s="191"/>
      <c r="W1561" s="188"/>
      <c r="X1561" s="188"/>
      <c r="Y1561" s="174" t="str">
        <f t="shared" si="269"/>
        <v/>
      </c>
      <c r="Z1561" s="174" t="str">
        <f t="shared" si="270"/>
        <v/>
      </c>
      <c r="AA1561" s="137"/>
      <c r="AB1561" s="185">
        <f t="shared" si="261"/>
        <v>6.4320000000001185</v>
      </c>
      <c r="AC1561" s="139">
        <f t="shared" si="258"/>
        <v>0.49030615719833748</v>
      </c>
      <c r="AD1561" s="138">
        <f t="shared" si="262"/>
        <v>7.1617299773429899E-4</v>
      </c>
      <c r="AE1561" s="139" t="str">
        <f t="shared" si="259"/>
        <v/>
      </c>
      <c r="AF1561" s="139" t="str">
        <f t="shared" si="260"/>
        <v/>
      </c>
      <c r="AG1561" s="139"/>
    </row>
    <row r="1562" spans="1:33" ht="20.100000000000001" customHeight="1" x14ac:dyDescent="0.25">
      <c r="A1562" s="15"/>
      <c r="N1562" s="142">
        <v>1004</v>
      </c>
      <c r="O1562" s="134">
        <f t="shared" si="263"/>
        <v>1.6000000000000014E-2</v>
      </c>
      <c r="P1562" s="189">
        <f t="shared" si="264"/>
        <v>0.39889121905753705</v>
      </c>
      <c r="Q1562" s="189">
        <f t="shared" si="265"/>
        <v>0.50638280415228387</v>
      </c>
      <c r="R1562" s="134" t="str">
        <f t="shared" si="266"/>
        <v/>
      </c>
      <c r="S1562" s="134">
        <f t="shared" si="267"/>
        <v>0.39889121905753705</v>
      </c>
      <c r="T1562" s="134" t="str">
        <f t="shared" si="268"/>
        <v/>
      </c>
      <c r="U1562" s="190"/>
      <c r="V1562" s="191"/>
      <c r="W1562" s="188"/>
      <c r="X1562" s="188"/>
      <c r="Y1562" s="174" t="str">
        <f t="shared" si="269"/>
        <v/>
      </c>
      <c r="Z1562" s="174" t="str">
        <f t="shared" si="270"/>
        <v/>
      </c>
      <c r="AA1562" s="137"/>
      <c r="AB1562" s="185">
        <f t="shared" si="261"/>
        <v>6.4384000000001187</v>
      </c>
      <c r="AC1562" s="139">
        <f t="shared" si="258"/>
        <v>0.48958998420060318</v>
      </c>
      <c r="AD1562" s="138">
        <f t="shared" si="262"/>
        <v>7.1566118148358449E-4</v>
      </c>
      <c r="AE1562" s="139" t="str">
        <f t="shared" si="259"/>
        <v/>
      </c>
      <c r="AF1562" s="139" t="str">
        <f t="shared" si="260"/>
        <v/>
      </c>
      <c r="AG1562" s="139"/>
    </row>
    <row r="1563" spans="1:33" ht="20.100000000000001" customHeight="1" x14ac:dyDescent="0.25">
      <c r="A1563" s="15"/>
      <c r="N1563" s="142">
        <v>1005</v>
      </c>
      <c r="O1563" s="134">
        <f t="shared" si="263"/>
        <v>2.0000000000000462E-2</v>
      </c>
      <c r="P1563" s="189">
        <f t="shared" si="264"/>
        <v>0.39886249992366613</v>
      </c>
      <c r="Q1563" s="189">
        <f t="shared" si="265"/>
        <v>0.50797831371690216</v>
      </c>
      <c r="R1563" s="134" t="str">
        <f t="shared" si="266"/>
        <v/>
      </c>
      <c r="S1563" s="134">
        <f t="shared" si="267"/>
        <v>0.39886249992366613</v>
      </c>
      <c r="T1563" s="134" t="str">
        <f t="shared" si="268"/>
        <v/>
      </c>
      <c r="U1563" s="190"/>
      <c r="V1563" s="191"/>
      <c r="W1563" s="188"/>
      <c r="X1563" s="188"/>
      <c r="Y1563" s="174" t="str">
        <f t="shared" si="269"/>
        <v/>
      </c>
      <c r="Z1563" s="174" t="str">
        <f t="shared" si="270"/>
        <v/>
      </c>
      <c r="AA1563" s="137"/>
      <c r="AB1563" s="185">
        <f t="shared" si="261"/>
        <v>6.4448000000001189</v>
      </c>
      <c r="AC1563" s="139">
        <f t="shared" si="258"/>
        <v>0.48887432301911959</v>
      </c>
      <c r="AD1563" s="138">
        <f t="shared" si="262"/>
        <v>7.1514796614902121E-4</v>
      </c>
      <c r="AE1563" s="139" t="str">
        <f t="shared" si="259"/>
        <v/>
      </c>
      <c r="AF1563" s="139" t="str">
        <f t="shared" si="260"/>
        <v/>
      </c>
      <c r="AG1563" s="139"/>
    </row>
    <row r="1564" spans="1:33" ht="20.100000000000001" customHeight="1" x14ac:dyDescent="0.25">
      <c r="A1564" s="15"/>
      <c r="N1564" s="142">
        <v>1006</v>
      </c>
      <c r="O1564" s="134">
        <f t="shared" si="263"/>
        <v>2.4000000000000021E-2</v>
      </c>
      <c r="P1564" s="189">
        <f t="shared" si="264"/>
        <v>0.39882740156802315</v>
      </c>
      <c r="Q1564" s="189">
        <f t="shared" si="265"/>
        <v>0.50957369564603061</v>
      </c>
      <c r="R1564" s="134" t="str">
        <f t="shared" si="266"/>
        <v/>
      </c>
      <c r="S1564" s="134">
        <f t="shared" si="267"/>
        <v>0.39882740156802315</v>
      </c>
      <c r="T1564" s="134" t="str">
        <f t="shared" si="268"/>
        <v/>
      </c>
      <c r="U1564" s="190"/>
      <c r="V1564" s="191"/>
      <c r="W1564" s="188"/>
      <c r="X1564" s="188"/>
      <c r="Y1564" s="174" t="str">
        <f t="shared" si="269"/>
        <v/>
      </c>
      <c r="Z1564" s="174" t="str">
        <f t="shared" si="270"/>
        <v/>
      </c>
      <c r="AA1564" s="137"/>
      <c r="AB1564" s="185">
        <f t="shared" si="261"/>
        <v>6.4512000000001191</v>
      </c>
      <c r="AC1564" s="139">
        <f t="shared" si="258"/>
        <v>0.48815917505297057</v>
      </c>
      <c r="AD1564" s="138">
        <f t="shared" si="262"/>
        <v>7.1463335876531531E-4</v>
      </c>
      <c r="AE1564" s="139" t="str">
        <f t="shared" si="259"/>
        <v/>
      </c>
      <c r="AF1564" s="139" t="str">
        <f t="shared" si="260"/>
        <v/>
      </c>
      <c r="AG1564" s="139"/>
    </row>
    <row r="1565" spans="1:33" ht="20.100000000000001" customHeight="1" x14ac:dyDescent="0.25">
      <c r="A1565" s="15"/>
      <c r="N1565" s="142">
        <v>1007</v>
      </c>
      <c r="O1565" s="134">
        <f t="shared" si="263"/>
        <v>2.8000000000000469E-2</v>
      </c>
      <c r="P1565" s="189">
        <f t="shared" si="264"/>
        <v>0.3987859256750439</v>
      </c>
      <c r="Q1565" s="189">
        <f t="shared" si="265"/>
        <v>0.51116892442604966</v>
      </c>
      <c r="R1565" s="134" t="str">
        <f t="shared" si="266"/>
        <v/>
      </c>
      <c r="S1565" s="134">
        <f t="shared" si="267"/>
        <v>0.3987859256750439</v>
      </c>
      <c r="T1565" s="134" t="str">
        <f t="shared" si="268"/>
        <v/>
      </c>
      <c r="U1565" s="190"/>
      <c r="V1565" s="191"/>
      <c r="W1565" s="188"/>
      <c r="X1565" s="188"/>
      <c r="Y1565" s="174" t="str">
        <f t="shared" si="269"/>
        <v/>
      </c>
      <c r="Z1565" s="174" t="str">
        <f t="shared" si="270"/>
        <v/>
      </c>
      <c r="AA1565" s="137"/>
      <c r="AB1565" s="185">
        <f t="shared" si="261"/>
        <v>6.4576000000001192</v>
      </c>
      <c r="AC1565" s="139">
        <f t="shared" si="258"/>
        <v>0.48744454169420526</v>
      </c>
      <c r="AD1565" s="138">
        <f t="shared" si="262"/>
        <v>7.1411736635484946E-4</v>
      </c>
      <c r="AE1565" s="139" t="str">
        <f t="shared" si="259"/>
        <v/>
      </c>
      <c r="AF1565" s="139" t="str">
        <f t="shared" si="260"/>
        <v/>
      </c>
      <c r="AG1565" s="139"/>
    </row>
    <row r="1566" spans="1:33" ht="20.100000000000001" customHeight="1" x14ac:dyDescent="0.25">
      <c r="A1566" s="15"/>
      <c r="N1566" s="142">
        <v>1008</v>
      </c>
      <c r="O1566" s="134">
        <f t="shared" si="263"/>
        <v>3.2000000000000028E-2</v>
      </c>
      <c r="P1566" s="189">
        <f t="shared" si="264"/>
        <v>0.39873807423510665</v>
      </c>
      <c r="Q1566" s="189">
        <f t="shared" si="265"/>
        <v>0.51276397455068801</v>
      </c>
      <c r="R1566" s="134" t="str">
        <f t="shared" si="266"/>
        <v/>
      </c>
      <c r="S1566" s="134">
        <f t="shared" si="267"/>
        <v>0.39873807423510665</v>
      </c>
      <c r="T1566" s="134" t="str">
        <f t="shared" si="268"/>
        <v/>
      </c>
      <c r="U1566" s="190"/>
      <c r="V1566" s="191"/>
      <c r="W1566" s="188"/>
      <c r="X1566" s="188"/>
      <c r="Y1566" s="174" t="str">
        <f t="shared" si="269"/>
        <v/>
      </c>
      <c r="Z1566" s="174" t="str">
        <f t="shared" si="270"/>
        <v/>
      </c>
      <c r="AA1566" s="137"/>
      <c r="AB1566" s="185">
        <f t="shared" si="261"/>
        <v>6.4640000000001194</v>
      </c>
      <c r="AC1566" s="139">
        <f t="shared" si="258"/>
        <v>0.48673042432785041</v>
      </c>
      <c r="AD1566" s="138">
        <f t="shared" si="262"/>
        <v>7.1359999592512935E-4</v>
      </c>
      <c r="AE1566" s="139" t="str">
        <f t="shared" si="259"/>
        <v/>
      </c>
      <c r="AF1566" s="139" t="str">
        <f t="shared" si="260"/>
        <v/>
      </c>
      <c r="AG1566" s="139"/>
    </row>
    <row r="1567" spans="1:33" ht="20.100000000000001" customHeight="1" x14ac:dyDescent="0.25">
      <c r="A1567" s="15"/>
      <c r="N1567" s="142">
        <v>1009</v>
      </c>
      <c r="O1567" s="134">
        <f t="shared" si="263"/>
        <v>3.6000000000000476E-2</v>
      </c>
      <c r="P1567" s="189">
        <f t="shared" si="264"/>
        <v>0.3986838495443733</v>
      </c>
      <c r="Q1567" s="189">
        <f t="shared" si="265"/>
        <v>0.51435882052224913</v>
      </c>
      <c r="R1567" s="134" t="str">
        <f t="shared" si="266"/>
        <v/>
      </c>
      <c r="S1567" s="134">
        <f t="shared" si="267"/>
        <v>0.3986838495443733</v>
      </c>
      <c r="T1567" s="134" t="str">
        <f t="shared" si="268"/>
        <v/>
      </c>
      <c r="U1567" s="190"/>
      <c r="V1567" s="191"/>
      <c r="W1567" s="188"/>
      <c r="X1567" s="188"/>
      <c r="Y1567" s="174" t="str">
        <f t="shared" si="269"/>
        <v/>
      </c>
      <c r="Z1567" s="174" t="str">
        <f t="shared" si="270"/>
        <v/>
      </c>
      <c r="AA1567" s="137"/>
      <c r="AB1567" s="185">
        <f t="shared" si="261"/>
        <v>6.4704000000001196</v>
      </c>
      <c r="AC1567" s="139">
        <f t="shared" si="258"/>
        <v>0.48601682433192528</v>
      </c>
      <c r="AD1567" s="138">
        <f t="shared" si="262"/>
        <v>7.1308125447433479E-4</v>
      </c>
      <c r="AE1567" s="139" t="str">
        <f t="shared" si="259"/>
        <v/>
      </c>
      <c r="AF1567" s="139" t="str">
        <f t="shared" si="260"/>
        <v/>
      </c>
      <c r="AG1567" s="139"/>
    </row>
    <row r="1568" spans="1:33" ht="20.100000000000001" customHeight="1" x14ac:dyDescent="0.25">
      <c r="A1568" s="15"/>
      <c r="N1568" s="142">
        <v>1010</v>
      </c>
      <c r="O1568" s="134">
        <f t="shared" si="263"/>
        <v>4.0000000000000036E-2</v>
      </c>
      <c r="P1568" s="189">
        <f t="shared" si="264"/>
        <v>0.39862325420460504</v>
      </c>
      <c r="Q1568" s="189">
        <f t="shared" si="265"/>
        <v>0.51595343685283079</v>
      </c>
      <c r="R1568" s="134" t="str">
        <f t="shared" si="266"/>
        <v/>
      </c>
      <c r="S1568" s="134">
        <f t="shared" si="267"/>
        <v>0.39862325420460504</v>
      </c>
      <c r="T1568" s="134" t="str">
        <f t="shared" si="268"/>
        <v/>
      </c>
      <c r="U1568" s="190"/>
      <c r="V1568" s="191"/>
      <c r="W1568" s="188"/>
      <c r="X1568" s="188"/>
      <c r="Y1568" s="174" t="str">
        <f t="shared" si="269"/>
        <v/>
      </c>
      <c r="Z1568" s="174" t="str">
        <f t="shared" si="270"/>
        <v/>
      </c>
      <c r="AA1568" s="137"/>
      <c r="AB1568" s="185">
        <f t="shared" si="261"/>
        <v>6.4768000000001198</v>
      </c>
      <c r="AC1568" s="139">
        <f t="shared" si="258"/>
        <v>0.48530374307745094</v>
      </c>
      <c r="AD1568" s="138">
        <f t="shared" si="262"/>
        <v>7.1256114898543554E-4</v>
      </c>
      <c r="AE1568" s="139" t="str">
        <f t="shared" si="259"/>
        <v/>
      </c>
      <c r="AF1568" s="139" t="str">
        <f t="shared" si="260"/>
        <v/>
      </c>
      <c r="AG1568" s="139"/>
    </row>
    <row r="1569" spans="1:33" ht="20.100000000000001" customHeight="1" x14ac:dyDescent="0.25">
      <c r="A1569" s="15"/>
      <c r="N1569" s="142">
        <v>1011</v>
      </c>
      <c r="O1569" s="134">
        <f t="shared" si="263"/>
        <v>4.4000000000000483E-2</v>
      </c>
      <c r="P1569" s="189">
        <f t="shared" si="264"/>
        <v>0.39855629112295499</v>
      </c>
      <c r="Q1569" s="189">
        <f t="shared" si="265"/>
        <v>0.51754779806554996</v>
      </c>
      <c r="R1569" s="134" t="str">
        <f t="shared" si="266"/>
        <v/>
      </c>
      <c r="S1569" s="134">
        <f t="shared" si="267"/>
        <v>0.39855629112295499</v>
      </c>
      <c r="T1569" s="134" t="str">
        <f t="shared" si="268"/>
        <v/>
      </c>
      <c r="U1569" s="190"/>
      <c r="V1569" s="191"/>
      <c r="W1569" s="188"/>
      <c r="X1569" s="188"/>
      <c r="Y1569" s="174" t="str">
        <f t="shared" si="269"/>
        <v/>
      </c>
      <c r="Z1569" s="174" t="str">
        <f t="shared" si="270"/>
        <v/>
      </c>
      <c r="AA1569" s="137"/>
      <c r="AB1569" s="185">
        <f t="shared" si="261"/>
        <v>6.48320000000012</v>
      </c>
      <c r="AC1569" s="139">
        <f t="shared" si="258"/>
        <v>0.48459118192846551</v>
      </c>
      <c r="AD1569" s="138">
        <f t="shared" si="262"/>
        <v>7.1203968642896687E-4</v>
      </c>
      <c r="AE1569" s="139" t="str">
        <f t="shared" si="259"/>
        <v/>
      </c>
      <c r="AF1569" s="139" t="str">
        <f t="shared" si="260"/>
        <v/>
      </c>
      <c r="AG1569" s="139"/>
    </row>
    <row r="1570" spans="1:33" ht="20.100000000000001" customHeight="1" x14ac:dyDescent="0.25">
      <c r="A1570" s="15"/>
      <c r="N1570" s="142">
        <v>1012</v>
      </c>
      <c r="O1570" s="134">
        <f t="shared" si="263"/>
        <v>4.8000000000000043E-2</v>
      </c>
      <c r="P1570" s="189">
        <f t="shared" si="264"/>
        <v>0.39848296351173551</v>
      </c>
      <c r="Q1570" s="189">
        <f t="shared" si="265"/>
        <v>0.51914187869576145</v>
      </c>
      <c r="R1570" s="134" t="str">
        <f t="shared" si="266"/>
        <v/>
      </c>
      <c r="S1570" s="134">
        <f t="shared" si="267"/>
        <v>0.39848296351173551</v>
      </c>
      <c r="T1570" s="134" t="str">
        <f t="shared" si="268"/>
        <v/>
      </c>
      <c r="U1570" s="190"/>
      <c r="V1570" s="191"/>
      <c r="W1570" s="188"/>
      <c r="X1570" s="188"/>
      <c r="Y1570" s="174" t="str">
        <f t="shared" si="269"/>
        <v/>
      </c>
      <c r="Z1570" s="174" t="str">
        <f t="shared" si="270"/>
        <v/>
      </c>
      <c r="AA1570" s="137"/>
      <c r="AB1570" s="185">
        <f t="shared" si="261"/>
        <v>6.4896000000001202</v>
      </c>
      <c r="AC1570" s="139">
        <f t="shared" si="258"/>
        <v>0.48387914224203654</v>
      </c>
      <c r="AD1570" s="138">
        <f t="shared" si="262"/>
        <v>7.1151687376302952E-4</v>
      </c>
      <c r="AE1570" s="139" t="str">
        <f t="shared" si="259"/>
        <v/>
      </c>
      <c r="AF1570" s="139" t="str">
        <f t="shared" si="260"/>
        <v/>
      </c>
      <c r="AG1570" s="139"/>
    </row>
    <row r="1571" spans="1:33" ht="20.100000000000001" customHeight="1" x14ac:dyDescent="0.25">
      <c r="A1571" s="15"/>
      <c r="N1571" s="142">
        <v>1013</v>
      </c>
      <c r="O1571" s="134">
        <f t="shared" si="263"/>
        <v>5.200000000000049E-2</v>
      </c>
      <c r="P1571" s="189">
        <f t="shared" si="264"/>
        <v>0.39840327488816113</v>
      </c>
      <c r="Q1571" s="189">
        <f t="shared" si="265"/>
        <v>0.52073565329228044</v>
      </c>
      <c r="R1571" s="134" t="str">
        <f t="shared" si="266"/>
        <v/>
      </c>
      <c r="S1571" s="134">
        <f t="shared" si="267"/>
        <v>0.39840327488816113</v>
      </c>
      <c r="T1571" s="134" t="str">
        <f t="shared" si="268"/>
        <v/>
      </c>
      <c r="U1571" s="190"/>
      <c r="V1571" s="191"/>
      <c r="W1571" s="188"/>
      <c r="X1571" s="188"/>
      <c r="Y1571" s="174" t="str">
        <f t="shared" si="269"/>
        <v/>
      </c>
      <c r="Z1571" s="174" t="str">
        <f t="shared" si="270"/>
        <v/>
      </c>
      <c r="AA1571" s="137"/>
      <c r="AB1571" s="185">
        <f t="shared" si="261"/>
        <v>6.4960000000001203</v>
      </c>
      <c r="AC1571" s="139">
        <f t="shared" si="258"/>
        <v>0.48316762536827351</v>
      </c>
      <c r="AD1571" s="138">
        <f t="shared" si="262"/>
        <v>7.1099271793206853E-4</v>
      </c>
      <c r="AE1571" s="139" t="str">
        <f t="shared" si="259"/>
        <v/>
      </c>
      <c r="AF1571" s="139" t="str">
        <f t="shared" si="260"/>
        <v/>
      </c>
      <c r="AG1571" s="139"/>
    </row>
    <row r="1572" spans="1:33" ht="20.100000000000001" customHeight="1" x14ac:dyDescent="0.25">
      <c r="A1572" s="15"/>
      <c r="N1572" s="142">
        <v>1014</v>
      </c>
      <c r="O1572" s="134">
        <f t="shared" si="263"/>
        <v>5.600000000000005E-2</v>
      </c>
      <c r="P1572" s="189">
        <f t="shared" si="264"/>
        <v>0.39831722907406775</v>
      </c>
      <c r="Q1572" s="189">
        <f t="shared" si="265"/>
        <v>0.52232909641859915</v>
      </c>
      <c r="R1572" s="134" t="str">
        <f t="shared" si="266"/>
        <v/>
      </c>
      <c r="S1572" s="134">
        <f t="shared" si="267"/>
        <v>0.39831722907406775</v>
      </c>
      <c r="T1572" s="134" t="str">
        <f t="shared" si="268"/>
        <v/>
      </c>
      <c r="U1572" s="190"/>
      <c r="V1572" s="191"/>
      <c r="W1572" s="188"/>
      <c r="X1572" s="188"/>
      <c r="Y1572" s="174" t="str">
        <f t="shared" si="269"/>
        <v/>
      </c>
      <c r="Z1572" s="174" t="str">
        <f t="shared" si="270"/>
        <v/>
      </c>
      <c r="AA1572" s="137"/>
      <c r="AB1572" s="185">
        <f t="shared" si="261"/>
        <v>6.5024000000001205</v>
      </c>
      <c r="AC1572" s="139">
        <f t="shared" si="258"/>
        <v>0.48245663265034144</v>
      </c>
      <c r="AD1572" s="138">
        <f t="shared" si="262"/>
        <v>7.104672258695377E-4</v>
      </c>
      <c r="AE1572" s="139" t="str">
        <f t="shared" si="259"/>
        <v/>
      </c>
      <c r="AF1572" s="139" t="str">
        <f t="shared" si="260"/>
        <v/>
      </c>
      <c r="AG1572" s="139"/>
    </row>
    <row r="1573" spans="1:33" ht="20.100000000000001" customHeight="1" x14ac:dyDescent="0.25">
      <c r="A1573" s="15"/>
      <c r="N1573" s="142">
        <v>1015</v>
      </c>
      <c r="O1573" s="134">
        <f t="shared" si="263"/>
        <v>6.0000000000000497E-2</v>
      </c>
      <c r="P1573" s="189">
        <f t="shared" si="264"/>
        <v>0.39822483019560689</v>
      </c>
      <c r="Q1573" s="189">
        <f t="shared" si="265"/>
        <v>0.52392218265410706</v>
      </c>
      <c r="R1573" s="134" t="str">
        <f t="shared" si="266"/>
        <v/>
      </c>
      <c r="S1573" s="134">
        <f t="shared" si="267"/>
        <v>0.39822483019560689</v>
      </c>
      <c r="T1573" s="134" t="str">
        <f t="shared" si="268"/>
        <v/>
      </c>
      <c r="U1573" s="190"/>
      <c r="V1573" s="191"/>
      <c r="W1573" s="188"/>
      <c r="X1573" s="188"/>
      <c r="Y1573" s="174" t="str">
        <f t="shared" si="269"/>
        <v/>
      </c>
      <c r="Z1573" s="174" t="str">
        <f t="shared" si="270"/>
        <v/>
      </c>
      <c r="AA1573" s="137"/>
      <c r="AB1573" s="185">
        <f t="shared" si="261"/>
        <v>6.5088000000001207</v>
      </c>
      <c r="AC1573" s="139">
        <f t="shared" si="258"/>
        <v>0.48174616542447191</v>
      </c>
      <c r="AD1573" s="138">
        <f t="shared" si="262"/>
        <v>7.0994040449368079E-4</v>
      </c>
      <c r="AE1573" s="139" t="str">
        <f t="shared" si="259"/>
        <v/>
      </c>
      <c r="AF1573" s="139" t="str">
        <f t="shared" si="260"/>
        <v/>
      </c>
      <c r="AG1573" s="139"/>
    </row>
    <row r="1574" spans="1:33" ht="20.100000000000001" customHeight="1" x14ac:dyDescent="0.25">
      <c r="A1574" s="15"/>
      <c r="N1574" s="142">
        <v>1016</v>
      </c>
      <c r="O1574" s="134">
        <f t="shared" si="263"/>
        <v>6.4000000000000057E-2</v>
      </c>
      <c r="P1574" s="189">
        <f t="shared" si="264"/>
        <v>0.3981260826829161</v>
      </c>
      <c r="Q1574" s="189">
        <f t="shared" si="265"/>
        <v>0.52551488659530499</v>
      </c>
      <c r="R1574" s="134" t="str">
        <f t="shared" si="266"/>
        <v/>
      </c>
      <c r="S1574" s="134">
        <f t="shared" si="267"/>
        <v>0.3981260826829161</v>
      </c>
      <c r="T1574" s="134" t="str">
        <f t="shared" si="268"/>
        <v/>
      </c>
      <c r="U1574" s="190"/>
      <c r="V1574" s="191"/>
      <c r="W1574" s="188"/>
      <c r="X1574" s="188"/>
      <c r="Y1574" s="174" t="str">
        <f t="shared" si="269"/>
        <v/>
      </c>
      <c r="Z1574" s="174" t="str">
        <f t="shared" si="270"/>
        <v/>
      </c>
      <c r="AA1574" s="137"/>
      <c r="AB1574" s="185">
        <f t="shared" si="261"/>
        <v>6.5152000000001209</v>
      </c>
      <c r="AC1574" s="139">
        <f t="shared" si="258"/>
        <v>0.48103622501997823</v>
      </c>
      <c r="AD1574" s="138">
        <f t="shared" si="262"/>
        <v>7.0941226070975194E-4</v>
      </c>
      <c r="AE1574" s="139" t="str">
        <f t="shared" si="259"/>
        <v/>
      </c>
      <c r="AF1574" s="139" t="str">
        <f t="shared" si="260"/>
        <v/>
      </c>
      <c r="AG1574" s="139"/>
    </row>
    <row r="1575" spans="1:33" ht="20.100000000000001" customHeight="1" x14ac:dyDescent="0.25">
      <c r="A1575" s="15"/>
      <c r="N1575" s="142">
        <v>1017</v>
      </c>
      <c r="O1575" s="134">
        <f t="shared" si="263"/>
        <v>6.8000000000000504E-2</v>
      </c>
      <c r="P1575" s="189">
        <f t="shared" si="264"/>
        <v>0.3980209912697647</v>
      </c>
      <c r="Q1575" s="189">
        <f t="shared" si="265"/>
        <v>0.52710718285702296</v>
      </c>
      <c r="R1575" s="134" t="str">
        <f t="shared" si="266"/>
        <v/>
      </c>
      <c r="S1575" s="134">
        <f t="shared" si="267"/>
        <v>0.3980209912697647</v>
      </c>
      <c r="T1575" s="134" t="str">
        <f t="shared" si="268"/>
        <v/>
      </c>
      <c r="U1575" s="190"/>
      <c r="V1575" s="191"/>
      <c r="W1575" s="188"/>
      <c r="X1575" s="188"/>
      <c r="Y1575" s="174" t="str">
        <f t="shared" si="269"/>
        <v/>
      </c>
      <c r="Z1575" s="174" t="str">
        <f t="shared" si="270"/>
        <v/>
      </c>
      <c r="AA1575" s="137"/>
      <c r="AB1575" s="185">
        <f t="shared" si="261"/>
        <v>6.5216000000001211</v>
      </c>
      <c r="AC1575" s="139">
        <f t="shared" si="258"/>
        <v>0.48032681275926847</v>
      </c>
      <c r="AD1575" s="138">
        <f t="shared" si="262"/>
        <v>7.0888280141290227E-4</v>
      </c>
      <c r="AE1575" s="139" t="str">
        <f t="shared" si="259"/>
        <v/>
      </c>
      <c r="AF1575" s="139" t="str">
        <f t="shared" si="260"/>
        <v/>
      </c>
      <c r="AG1575" s="139"/>
    </row>
    <row r="1576" spans="1:33" ht="20.100000000000001" customHeight="1" x14ac:dyDescent="0.25">
      <c r="A1576" s="15"/>
      <c r="N1576" s="142">
        <v>1018</v>
      </c>
      <c r="O1576" s="134">
        <f t="shared" si="263"/>
        <v>7.2000000000000064E-2</v>
      </c>
      <c r="P1576" s="189">
        <f t="shared" si="264"/>
        <v>0.39790956099317593</v>
      </c>
      <c r="Q1576" s="189">
        <f t="shared" si="265"/>
        <v>0.52869904607363161</v>
      </c>
      <c r="R1576" s="134" t="str">
        <f t="shared" si="266"/>
        <v/>
      </c>
      <c r="S1576" s="134">
        <f t="shared" si="267"/>
        <v>0.39790956099317593</v>
      </c>
      <c r="T1576" s="134" t="str">
        <f t="shared" si="268"/>
        <v/>
      </c>
      <c r="U1576" s="190"/>
      <c r="V1576" s="191"/>
      <c r="W1576" s="188"/>
      <c r="X1576" s="188"/>
      <c r="Y1576" s="174" t="str">
        <f t="shared" si="269"/>
        <v/>
      </c>
      <c r="Z1576" s="174" t="str">
        <f t="shared" si="270"/>
        <v/>
      </c>
      <c r="AA1576" s="137"/>
      <c r="AB1576" s="185">
        <f t="shared" si="261"/>
        <v>6.5280000000001213</v>
      </c>
      <c r="AC1576" s="139">
        <f t="shared" si="258"/>
        <v>0.47961792995785557</v>
      </c>
      <c r="AD1576" s="138">
        <f t="shared" si="262"/>
        <v>7.0835203348207365E-4</v>
      </c>
      <c r="AE1576" s="139" t="str">
        <f t="shared" si="259"/>
        <v/>
      </c>
      <c r="AF1576" s="139" t="str">
        <f t="shared" si="260"/>
        <v/>
      </c>
      <c r="AG1576" s="139"/>
    </row>
    <row r="1577" spans="1:33" ht="20.100000000000001" customHeight="1" x14ac:dyDescent="0.25">
      <c r="A1577" s="15"/>
      <c r="N1577" s="142">
        <v>1019</v>
      </c>
      <c r="O1577" s="134">
        <f t="shared" si="263"/>
        <v>7.6000000000000512E-2</v>
      </c>
      <c r="P1577" s="189">
        <f t="shared" si="264"/>
        <v>0.39779179719302415</v>
      </c>
      <c r="Q1577" s="189">
        <f t="shared" si="265"/>
        <v>0.53029045090025684</v>
      </c>
      <c r="R1577" s="134" t="str">
        <f t="shared" si="266"/>
        <v/>
      </c>
      <c r="S1577" s="134">
        <f t="shared" si="267"/>
        <v>0.39779179719302415</v>
      </c>
      <c r="T1577" s="134" t="str">
        <f t="shared" si="268"/>
        <v/>
      </c>
      <c r="U1577" s="190"/>
      <c r="V1577" s="191"/>
      <c r="W1577" s="188"/>
      <c r="X1577" s="188"/>
      <c r="Y1577" s="174" t="str">
        <f t="shared" si="269"/>
        <v/>
      </c>
      <c r="Z1577" s="174" t="str">
        <f t="shared" si="270"/>
        <v/>
      </c>
      <c r="AA1577" s="137"/>
      <c r="AB1577" s="185">
        <f t="shared" si="261"/>
        <v>6.5344000000001214</v>
      </c>
      <c r="AC1577" s="139">
        <f t="shared" si="258"/>
        <v>0.4789095779243735</v>
      </c>
      <c r="AD1577" s="138">
        <f t="shared" si="262"/>
        <v>7.0781996378477263E-4</v>
      </c>
      <c r="AE1577" s="139" t="str">
        <f t="shared" si="259"/>
        <v/>
      </c>
      <c r="AF1577" s="139" t="str">
        <f t="shared" si="260"/>
        <v/>
      </c>
      <c r="AG1577" s="139"/>
    </row>
    <row r="1578" spans="1:33" ht="20.100000000000001" customHeight="1" x14ac:dyDescent="0.25">
      <c r="A1578" s="15"/>
      <c r="N1578" s="142">
        <v>1020</v>
      </c>
      <c r="O1578" s="134">
        <f t="shared" si="263"/>
        <v>8.0000000000000071E-2</v>
      </c>
      <c r="P1578" s="189">
        <f t="shared" si="264"/>
        <v>0.39766770551160885</v>
      </c>
      <c r="Q1578" s="189">
        <f t="shared" si="265"/>
        <v>0.53188137201398744</v>
      </c>
      <c r="R1578" s="134" t="str">
        <f t="shared" si="266"/>
        <v/>
      </c>
      <c r="S1578" s="134">
        <f t="shared" si="267"/>
        <v>0.39766770551160885</v>
      </c>
      <c r="T1578" s="134" t="str">
        <f t="shared" si="268"/>
        <v/>
      </c>
      <c r="U1578" s="190"/>
      <c r="V1578" s="191"/>
      <c r="W1578" s="188"/>
      <c r="X1578" s="188"/>
      <c r="Y1578" s="174" t="str">
        <f t="shared" si="269"/>
        <v/>
      </c>
      <c r="Z1578" s="174" t="str">
        <f t="shared" si="270"/>
        <v/>
      </c>
      <c r="AA1578" s="137"/>
      <c r="AB1578" s="185">
        <f t="shared" si="261"/>
        <v>6.5408000000001216</v>
      </c>
      <c r="AC1578" s="139">
        <f t="shared" si="258"/>
        <v>0.47820175796058872</v>
      </c>
      <c r="AD1578" s="138">
        <f t="shared" si="262"/>
        <v>7.0728659917485004E-4</v>
      </c>
      <c r="AE1578" s="139" t="str">
        <f t="shared" si="259"/>
        <v/>
      </c>
      <c r="AF1578" s="139" t="str">
        <f t="shared" si="260"/>
        <v/>
      </c>
      <c r="AG1578" s="139"/>
    </row>
    <row r="1579" spans="1:33" ht="20.100000000000001" customHeight="1" x14ac:dyDescent="0.25">
      <c r="A1579" s="15"/>
      <c r="N1579" s="142">
        <v>1021</v>
      </c>
      <c r="O1579" s="134">
        <f t="shared" si="263"/>
        <v>8.4000000000000519E-2</v>
      </c>
      <c r="P1579" s="189">
        <f t="shared" si="264"/>
        <v>0.39753729189320369</v>
      </c>
      <c r="Q1579" s="189">
        <f t="shared" si="265"/>
        <v>0.533471784115087</v>
      </c>
      <c r="R1579" s="134" t="str">
        <f t="shared" si="266"/>
        <v/>
      </c>
      <c r="S1579" s="134">
        <f t="shared" si="267"/>
        <v>0.39753729189320369</v>
      </c>
      <c r="T1579" s="134" t="str">
        <f t="shared" si="268"/>
        <v/>
      </c>
      <c r="U1579" s="190"/>
      <c r="V1579" s="191"/>
      <c r="W1579" s="188"/>
      <c r="X1579" s="188"/>
      <c r="Y1579" s="174" t="str">
        <f t="shared" si="269"/>
        <v/>
      </c>
      <c r="Z1579" s="174" t="str">
        <f t="shared" si="270"/>
        <v/>
      </c>
      <c r="AA1579" s="137"/>
      <c r="AB1579" s="185">
        <f t="shared" si="261"/>
        <v>6.5472000000001218</v>
      </c>
      <c r="AC1579" s="139">
        <f t="shared" si="258"/>
        <v>0.47749447136141387</v>
      </c>
      <c r="AD1579" s="138">
        <f t="shared" si="262"/>
        <v>7.0675194649361117E-4</v>
      </c>
      <c r="AE1579" s="139" t="str">
        <f t="shared" si="259"/>
        <v/>
      </c>
      <c r="AF1579" s="139" t="str">
        <f t="shared" si="260"/>
        <v/>
      </c>
      <c r="AG1579" s="139"/>
    </row>
    <row r="1580" spans="1:33" ht="20.100000000000001" customHeight="1" x14ac:dyDescent="0.25">
      <c r="A1580" s="15"/>
      <c r="N1580" s="142">
        <v>1022</v>
      </c>
      <c r="O1580" s="134">
        <f t="shared" si="263"/>
        <v>8.8000000000000078E-2</v>
      </c>
      <c r="P1580" s="189">
        <f t="shared" si="264"/>
        <v>0.39740056258358203</v>
      </c>
      <c r="Q1580" s="189">
        <f t="shared" si="265"/>
        <v>0.53506166192819804</v>
      </c>
      <c r="R1580" s="134" t="str">
        <f t="shared" si="266"/>
        <v/>
      </c>
      <c r="S1580" s="134">
        <f t="shared" si="267"/>
        <v>0.39740056258358203</v>
      </c>
      <c r="T1580" s="134" t="str">
        <f t="shared" si="268"/>
        <v/>
      </c>
      <c r="U1580" s="190"/>
      <c r="V1580" s="191"/>
      <c r="W1580" s="188"/>
      <c r="X1580" s="188"/>
      <c r="Y1580" s="174" t="str">
        <f t="shared" si="269"/>
        <v/>
      </c>
      <c r="Z1580" s="174" t="str">
        <f t="shared" si="270"/>
        <v/>
      </c>
      <c r="AA1580" s="137"/>
      <c r="AB1580" s="185">
        <f t="shared" si="261"/>
        <v>6.553600000000122</v>
      </c>
      <c r="AC1580" s="139">
        <f t="shared" ref="AC1580:AC1643" si="271">_xlfn.CHISQ.DIST.RT(AB1580,$AB$553)</f>
        <v>0.47678771941492026</v>
      </c>
      <c r="AD1580" s="138">
        <f t="shared" si="262"/>
        <v>7.0621601256837252E-4</v>
      </c>
      <c r="AE1580" s="139" t="str">
        <f t="shared" ref="AE1580:AE1643" si="272">IF(AC1580&lt;($AA$556),AD1580,"")</f>
        <v/>
      </c>
      <c r="AF1580" s="139" t="str">
        <f t="shared" ref="AF1580:AF1643" si="273">IF(AC1580&lt;$AA$563,AD1580,"")</f>
        <v/>
      </c>
      <c r="AG1580" s="139"/>
    </row>
    <row r="1581" spans="1:33" ht="20.100000000000001" customHeight="1" x14ac:dyDescent="0.25">
      <c r="A1581" s="15"/>
      <c r="N1581" s="142">
        <v>1023</v>
      </c>
      <c r="O1581" s="134">
        <f t="shared" si="263"/>
        <v>9.2000000000000526E-2</v>
      </c>
      <c r="P1581" s="189">
        <f t="shared" si="264"/>
        <v>0.39725752412951848</v>
      </c>
      <c r="Q1581" s="189">
        <f t="shared" si="265"/>
        <v>0.53665098020354973</v>
      </c>
      <c r="R1581" s="134" t="str">
        <f t="shared" si="266"/>
        <v/>
      </c>
      <c r="S1581" s="134">
        <f t="shared" si="267"/>
        <v>0.39725752412951848</v>
      </c>
      <c r="T1581" s="134" t="str">
        <f t="shared" si="268"/>
        <v/>
      </c>
      <c r="U1581" s="190"/>
      <c r="V1581" s="191"/>
      <c r="W1581" s="188"/>
      <c r="X1581" s="188"/>
      <c r="Y1581" s="174" t="str">
        <f t="shared" si="269"/>
        <v/>
      </c>
      <c r="Z1581" s="174" t="str">
        <f t="shared" si="270"/>
        <v/>
      </c>
      <c r="AA1581" s="137"/>
      <c r="AB1581" s="185">
        <f t="shared" ref="AB1581:AB1644" si="274">AB1580+$AF$553</f>
        <v>6.5600000000001222</v>
      </c>
      <c r="AC1581" s="139">
        <f t="shared" si="271"/>
        <v>0.47608150340235189</v>
      </c>
      <c r="AD1581" s="138">
        <f t="shared" ref="AD1581:AD1644" si="275">AC1581-AC1582</f>
        <v>7.0567880421468221E-4</v>
      </c>
      <c r="AE1581" s="139" t="str">
        <f t="shared" si="272"/>
        <v/>
      </c>
      <c r="AF1581" s="139" t="str">
        <f t="shared" si="273"/>
        <v/>
      </c>
      <c r="AG1581" s="139"/>
    </row>
    <row r="1582" spans="1:33" ht="20.100000000000001" customHeight="1" x14ac:dyDescent="0.25">
      <c r="A1582" s="15"/>
      <c r="N1582" s="142">
        <v>1024</v>
      </c>
      <c r="O1582" s="134">
        <f t="shared" ref="O1582:O1645" si="276">O$552+(N1582*O$555)</f>
        <v>9.6000000000000085E-2</v>
      </c>
      <c r="P1582" s="189">
        <f t="shared" ref="P1582:P1645" si="277">_xlfn.NORM.DIST(O1582,O$549,O$550,0)</f>
        <v>0.39710818337826648</v>
      </c>
      <c r="Q1582" s="189">
        <f t="shared" ref="Q1582:Q1645" si="278">_xlfn.NORM.DIST(O1582,O$549,O$550,1)</f>
        <v>0.53823971371815793</v>
      </c>
      <c r="R1582" s="134" t="str">
        <f t="shared" ref="R1582:R1645" si="279">IF(OR(Q1582&lt;$S$554,Q1582&gt;$S$555),P1582,"")</f>
        <v/>
      </c>
      <c r="S1582" s="134">
        <f t="shared" ref="S1582:S1645" si="280">IF(AND(Q1582&gt;$S$554,Q1582&lt;$S$555),P1582,"")</f>
        <v>0.39710818337826648</v>
      </c>
      <c r="T1582" s="134" t="str">
        <f t="shared" ref="T1582:T1645" si="281">IF(P1582=MAX(P$558:P$2558),P1582,"")</f>
        <v/>
      </c>
      <c r="U1582" s="190"/>
      <c r="V1582" s="191"/>
      <c r="W1582" s="188"/>
      <c r="X1582" s="188"/>
      <c r="Y1582" s="174" t="str">
        <f t="shared" si="269"/>
        <v/>
      </c>
      <c r="Z1582" s="174" t="str">
        <f t="shared" si="270"/>
        <v/>
      </c>
      <c r="AA1582" s="137"/>
      <c r="AB1582" s="185">
        <f t="shared" si="274"/>
        <v>6.5664000000001224</v>
      </c>
      <c r="AC1582" s="139">
        <f t="shared" si="271"/>
        <v>0.47537582459813721</v>
      </c>
      <c r="AD1582" s="138">
        <f t="shared" si="275"/>
        <v>7.051403282333224E-4</v>
      </c>
      <c r="AE1582" s="139" t="str">
        <f t="shared" si="272"/>
        <v/>
      </c>
      <c r="AF1582" s="139" t="str">
        <f t="shared" si="273"/>
        <v/>
      </c>
      <c r="AG1582" s="139"/>
    </row>
    <row r="1583" spans="1:33" ht="20.100000000000001" customHeight="1" x14ac:dyDescent="0.25">
      <c r="A1583" s="15"/>
      <c r="N1583" s="142">
        <v>1025</v>
      </c>
      <c r="O1583" s="134">
        <f t="shared" si="276"/>
        <v>9.9999999999999645E-2</v>
      </c>
      <c r="P1583" s="189">
        <f t="shared" si="277"/>
        <v>0.39695254747701181</v>
      </c>
      <c r="Q1583" s="189">
        <f t="shared" si="278"/>
        <v>0.53982783727702888</v>
      </c>
      <c r="R1583" s="134" t="str">
        <f t="shared" si="279"/>
        <v/>
      </c>
      <c r="S1583" s="134">
        <f t="shared" si="280"/>
        <v>0.39695254747701181</v>
      </c>
      <c r="T1583" s="134" t="str">
        <f t="shared" si="281"/>
        <v/>
      </c>
      <c r="U1583" s="190"/>
      <c r="V1583" s="191"/>
      <c r="W1583" s="188"/>
      <c r="X1583" s="188"/>
      <c r="Y1583" s="174" t="str">
        <f t="shared" si="269"/>
        <v/>
      </c>
      <c r="Z1583" s="174" t="str">
        <f t="shared" si="270"/>
        <v/>
      </c>
      <c r="AA1583" s="137"/>
      <c r="AB1583" s="185">
        <f t="shared" si="274"/>
        <v>6.5728000000001225</v>
      </c>
      <c r="AC1583" s="139">
        <f t="shared" si="271"/>
        <v>0.47467068426990389</v>
      </c>
      <c r="AD1583" s="138">
        <f t="shared" si="275"/>
        <v>7.0460059141297382E-4</v>
      </c>
      <c r="AE1583" s="139" t="str">
        <f t="shared" si="272"/>
        <v/>
      </c>
      <c r="AF1583" s="139" t="str">
        <f t="shared" si="273"/>
        <v/>
      </c>
      <c r="AG1583" s="139"/>
    </row>
    <row r="1584" spans="1:33" ht="20.100000000000001" customHeight="1" x14ac:dyDescent="0.25">
      <c r="A1584" s="15"/>
      <c r="N1584" s="142">
        <v>1026</v>
      </c>
      <c r="O1584" s="134">
        <f t="shared" si="276"/>
        <v>0.10400000000000009</v>
      </c>
      <c r="P1584" s="189">
        <f t="shared" si="277"/>
        <v>0.39679062387230274</v>
      </c>
      <c r="Q1584" s="189">
        <f t="shared" si="278"/>
        <v>0.54141532571435613</v>
      </c>
      <c r="R1584" s="134" t="str">
        <f t="shared" si="279"/>
        <v/>
      </c>
      <c r="S1584" s="134">
        <f t="shared" si="280"/>
        <v>0.39679062387230274</v>
      </c>
      <c r="T1584" s="134" t="str">
        <f t="shared" si="281"/>
        <v/>
      </c>
      <c r="U1584" s="190"/>
      <c r="V1584" s="191"/>
      <c r="W1584" s="188"/>
      <c r="X1584" s="188"/>
      <c r="Y1584" s="174" t="str">
        <f t="shared" si="269"/>
        <v/>
      </c>
      <c r="Z1584" s="174" t="str">
        <f t="shared" si="270"/>
        <v/>
      </c>
      <c r="AA1584" s="137"/>
      <c r="AB1584" s="185">
        <f t="shared" si="274"/>
        <v>6.5792000000001227</v>
      </c>
      <c r="AC1584" s="139">
        <f t="shared" si="271"/>
        <v>0.47396608367849091</v>
      </c>
      <c r="AD1584" s="138">
        <f t="shared" si="275"/>
        <v>7.0405960052810634E-4</v>
      </c>
      <c r="AE1584" s="139" t="str">
        <f t="shared" si="272"/>
        <v/>
      </c>
      <c r="AF1584" s="139" t="str">
        <f t="shared" si="273"/>
        <v/>
      </c>
      <c r="AG1584" s="139"/>
    </row>
    <row r="1585" spans="1:33" ht="20.100000000000001" customHeight="1" x14ac:dyDescent="0.25">
      <c r="A1585" s="15"/>
      <c r="N1585" s="142">
        <v>1027</v>
      </c>
      <c r="O1585" s="134">
        <f t="shared" si="276"/>
        <v>0.10799999999999965</v>
      </c>
      <c r="P1585" s="189">
        <f t="shared" si="277"/>
        <v>0.3966224203094561</v>
      </c>
      <c r="Q1585" s="189">
        <f t="shared" si="278"/>
        <v>0.54300215389471651</v>
      </c>
      <c r="R1585" s="134" t="str">
        <f t="shared" si="279"/>
        <v/>
      </c>
      <c r="S1585" s="134">
        <f t="shared" si="280"/>
        <v>0.3966224203094561</v>
      </c>
      <c r="T1585" s="134" t="str">
        <f t="shared" si="281"/>
        <v/>
      </c>
      <c r="U1585" s="190"/>
      <c r="V1585" s="191"/>
      <c r="W1585" s="188"/>
      <c r="X1585" s="188"/>
      <c r="Y1585" s="174" t="str">
        <f t="shared" si="269"/>
        <v/>
      </c>
      <c r="Z1585" s="174" t="str">
        <f t="shared" si="270"/>
        <v/>
      </c>
      <c r="AA1585" s="137"/>
      <c r="AB1585" s="185">
        <f t="shared" si="274"/>
        <v>6.5856000000001229</v>
      </c>
      <c r="AC1585" s="139">
        <f t="shared" si="271"/>
        <v>0.47326202407796281</v>
      </c>
      <c r="AD1585" s="138">
        <f t="shared" si="275"/>
        <v>7.0351736234208762E-4</v>
      </c>
      <c r="AE1585" s="139" t="str">
        <f t="shared" si="272"/>
        <v/>
      </c>
      <c r="AF1585" s="139" t="str">
        <f t="shared" si="273"/>
        <v/>
      </c>
      <c r="AG1585" s="139"/>
    </row>
    <row r="1586" spans="1:33" ht="20.100000000000001" customHeight="1" x14ac:dyDescent="0.25">
      <c r="A1586" s="15"/>
      <c r="N1586" s="142">
        <v>1028</v>
      </c>
      <c r="O1586" s="134">
        <f t="shared" si="276"/>
        <v>0.1120000000000001</v>
      </c>
      <c r="P1586" s="189">
        <f t="shared" si="277"/>
        <v>0.39644794483193985</v>
      </c>
      <c r="Q1586" s="189">
        <f t="shared" si="278"/>
        <v>0.54458829671426567</v>
      </c>
      <c r="R1586" s="134" t="str">
        <f t="shared" si="279"/>
        <v/>
      </c>
      <c r="S1586" s="134">
        <f t="shared" si="280"/>
        <v>0.39644794483193985</v>
      </c>
      <c r="T1586" s="134" t="str">
        <f t="shared" si="281"/>
        <v/>
      </c>
      <c r="U1586" s="190"/>
      <c r="V1586" s="191"/>
      <c r="W1586" s="188"/>
      <c r="X1586" s="188"/>
      <c r="Y1586" s="174" t="str">
        <f t="shared" si="269"/>
        <v/>
      </c>
      <c r="Z1586" s="174" t="str">
        <f t="shared" si="270"/>
        <v/>
      </c>
      <c r="AA1586" s="137"/>
      <c r="AB1586" s="185">
        <f t="shared" si="274"/>
        <v>6.5920000000001231</v>
      </c>
      <c r="AC1586" s="139">
        <f t="shared" si="271"/>
        <v>0.47255850671562072</v>
      </c>
      <c r="AD1586" s="138">
        <f t="shared" si="275"/>
        <v>7.0297388360263113E-4</v>
      </c>
      <c r="AE1586" s="139" t="str">
        <f t="shared" si="272"/>
        <v/>
      </c>
      <c r="AF1586" s="139" t="str">
        <f t="shared" si="273"/>
        <v/>
      </c>
      <c r="AG1586" s="139"/>
    </row>
    <row r="1587" spans="1:33" ht="20.100000000000001" customHeight="1" x14ac:dyDescent="0.25">
      <c r="A1587" s="15"/>
      <c r="N1587" s="142">
        <v>1029</v>
      </c>
      <c r="O1587" s="134">
        <f t="shared" si="276"/>
        <v>0.11599999999999966</v>
      </c>
      <c r="P1587" s="189">
        <f t="shared" si="277"/>
        <v>0.39626720578073205</v>
      </c>
      <c r="Q1587" s="189">
        <f t="shared" si="278"/>
        <v>0.5461737291019273</v>
      </c>
      <c r="R1587" s="134" t="str">
        <f t="shared" si="279"/>
        <v/>
      </c>
      <c r="S1587" s="134">
        <f t="shared" si="280"/>
        <v>0.39626720578073205</v>
      </c>
      <c r="T1587" s="134" t="str">
        <f t="shared" si="281"/>
        <v/>
      </c>
      <c r="U1587" s="190"/>
      <c r="V1587" s="191"/>
      <c r="W1587" s="188"/>
      <c r="X1587" s="188"/>
      <c r="Y1587" s="174" t="str">
        <f t="shared" si="269"/>
        <v/>
      </c>
      <c r="Z1587" s="174" t="str">
        <f t="shared" si="270"/>
        <v/>
      </c>
      <c r="AA1587" s="137"/>
      <c r="AB1587" s="185">
        <f t="shared" si="274"/>
        <v>6.5984000000001233</v>
      </c>
      <c r="AC1587" s="139">
        <f t="shared" si="271"/>
        <v>0.47185553283201809</v>
      </c>
      <c r="AD1587" s="138">
        <f t="shared" si="275"/>
        <v>7.0242917104479385E-4</v>
      </c>
      <c r="AE1587" s="139" t="str">
        <f t="shared" si="272"/>
        <v/>
      </c>
      <c r="AF1587" s="139" t="str">
        <f t="shared" si="273"/>
        <v/>
      </c>
      <c r="AG1587" s="139"/>
    </row>
    <row r="1588" spans="1:33" ht="20.100000000000001" customHeight="1" x14ac:dyDescent="0.25">
      <c r="A1588" s="15"/>
      <c r="N1588" s="142">
        <v>1030</v>
      </c>
      <c r="O1588" s="134">
        <f t="shared" si="276"/>
        <v>0.12000000000000011</v>
      </c>
      <c r="P1588" s="189">
        <f t="shared" si="277"/>
        <v>0.3960802117936561</v>
      </c>
      <c r="Q1588" s="189">
        <f t="shared" si="278"/>
        <v>0.54775842602058389</v>
      </c>
      <c r="R1588" s="134" t="str">
        <f t="shared" si="279"/>
        <v/>
      </c>
      <c r="S1588" s="134">
        <f t="shared" si="280"/>
        <v>0.3960802117936561</v>
      </c>
      <c r="T1588" s="134" t="str">
        <f t="shared" si="281"/>
        <v/>
      </c>
      <c r="U1588" s="190"/>
      <c r="V1588" s="191"/>
      <c r="W1588" s="188"/>
      <c r="X1588" s="188"/>
      <c r="Y1588" s="174" t="str">
        <f t="shared" si="269"/>
        <v/>
      </c>
      <c r="Z1588" s="174" t="str">
        <f t="shared" si="270"/>
        <v/>
      </c>
      <c r="AA1588" s="137"/>
      <c r="AB1588" s="185">
        <f t="shared" si="274"/>
        <v>6.6048000000001235</v>
      </c>
      <c r="AC1588" s="139">
        <f t="shared" si="271"/>
        <v>0.47115310366097329</v>
      </c>
      <c r="AD1588" s="138">
        <f t="shared" si="275"/>
        <v>7.0188323139086517E-4</v>
      </c>
      <c r="AE1588" s="139" t="str">
        <f t="shared" si="272"/>
        <v/>
      </c>
      <c r="AF1588" s="139" t="str">
        <f t="shared" si="273"/>
        <v/>
      </c>
      <c r="AG1588" s="139"/>
    </row>
    <row r="1589" spans="1:33" ht="20.100000000000001" customHeight="1" x14ac:dyDescent="0.25">
      <c r="A1589" s="15"/>
      <c r="N1589" s="142">
        <v>1031</v>
      </c>
      <c r="O1589" s="134">
        <f t="shared" si="276"/>
        <v>0.12399999999999967</v>
      </c>
      <c r="P1589" s="189">
        <f t="shared" si="277"/>
        <v>0.39588697180469301</v>
      </c>
      <c r="Q1589" s="189">
        <f t="shared" si="278"/>
        <v>0.54934236246826085</v>
      </c>
      <c r="R1589" s="134" t="str">
        <f t="shared" si="279"/>
        <v/>
      </c>
      <c r="S1589" s="134">
        <f t="shared" si="280"/>
        <v>0.39588697180469301</v>
      </c>
      <c r="T1589" s="134" t="str">
        <f t="shared" si="281"/>
        <v/>
      </c>
      <c r="U1589" s="190"/>
      <c r="V1589" s="191"/>
      <c r="W1589" s="188"/>
      <c r="X1589" s="188"/>
      <c r="Y1589" s="174" t="str">
        <f t="shared" si="269"/>
        <v/>
      </c>
      <c r="Z1589" s="174" t="str">
        <f t="shared" si="270"/>
        <v/>
      </c>
      <c r="AA1589" s="137"/>
      <c r="AB1589" s="185">
        <f t="shared" si="274"/>
        <v>6.6112000000001236</v>
      </c>
      <c r="AC1589" s="139">
        <f t="shared" si="271"/>
        <v>0.47045122042958243</v>
      </c>
      <c r="AD1589" s="138">
        <f t="shared" si="275"/>
        <v>7.0133607135025589E-4</v>
      </c>
      <c r="AE1589" s="139" t="str">
        <f t="shared" si="272"/>
        <v/>
      </c>
      <c r="AF1589" s="139" t="str">
        <f t="shared" si="273"/>
        <v/>
      </c>
      <c r="AG1589" s="139"/>
    </row>
    <row r="1590" spans="1:33" ht="20.100000000000001" customHeight="1" x14ac:dyDescent="0.25">
      <c r="A1590" s="15"/>
      <c r="N1590" s="142">
        <v>1032</v>
      </c>
      <c r="O1590" s="134">
        <f t="shared" si="276"/>
        <v>0.12800000000000011</v>
      </c>
      <c r="P1590" s="189">
        <f t="shared" si="277"/>
        <v>0.39568749504326983</v>
      </c>
      <c r="Q1590" s="189">
        <f t="shared" si="278"/>
        <v>0.55092551347931173</v>
      </c>
      <c r="R1590" s="134" t="str">
        <f t="shared" si="279"/>
        <v/>
      </c>
      <c r="S1590" s="134">
        <f t="shared" si="280"/>
        <v>0.39568749504326983</v>
      </c>
      <c r="T1590" s="134" t="str">
        <f t="shared" si="281"/>
        <v/>
      </c>
      <c r="U1590" s="190"/>
      <c r="V1590" s="191"/>
      <c r="W1590" s="188"/>
      <c r="X1590" s="188"/>
      <c r="Y1590" s="174" t="str">
        <f t="shared" si="269"/>
        <v/>
      </c>
      <c r="Z1590" s="174" t="str">
        <f t="shared" si="270"/>
        <v/>
      </c>
      <c r="AA1590" s="137"/>
      <c r="AB1590" s="185">
        <f t="shared" si="274"/>
        <v>6.6176000000001238</v>
      </c>
      <c r="AC1590" s="139">
        <f t="shared" si="271"/>
        <v>0.46974988435823217</v>
      </c>
      <c r="AD1590" s="138">
        <f t="shared" si="275"/>
        <v>7.0078769761749982E-4</v>
      </c>
      <c r="AE1590" s="139" t="str">
        <f t="shared" si="272"/>
        <v/>
      </c>
      <c r="AF1590" s="139" t="str">
        <f t="shared" si="273"/>
        <v/>
      </c>
      <c r="AG1590" s="139"/>
    </row>
    <row r="1591" spans="1:33" ht="20.100000000000001" customHeight="1" x14ac:dyDescent="0.25">
      <c r="A1591" s="15"/>
      <c r="N1591" s="142">
        <v>1033</v>
      </c>
      <c r="O1591" s="134">
        <f t="shared" si="276"/>
        <v>0.13199999999999967</v>
      </c>
      <c r="P1591" s="189">
        <f t="shared" si="277"/>
        <v>0.3954817910335251</v>
      </c>
      <c r="Q1591" s="189">
        <f t="shared" si="278"/>
        <v>0.55250785412559622</v>
      </c>
      <c r="R1591" s="134" t="str">
        <f t="shared" si="279"/>
        <v/>
      </c>
      <c r="S1591" s="134">
        <f t="shared" si="280"/>
        <v>0.3954817910335251</v>
      </c>
      <c r="T1591" s="134" t="str">
        <f t="shared" si="281"/>
        <v/>
      </c>
      <c r="U1591" s="190"/>
      <c r="V1591" s="191"/>
      <c r="W1591" s="188"/>
      <c r="X1591" s="188"/>
      <c r="Y1591" s="174" t="str">
        <f t="shared" si="269"/>
        <v/>
      </c>
      <c r="Z1591" s="174" t="str">
        <f t="shared" si="270"/>
        <v/>
      </c>
      <c r="AA1591" s="137"/>
      <c r="AB1591" s="185">
        <f t="shared" si="274"/>
        <v>6.624000000000124</v>
      </c>
      <c r="AC1591" s="139">
        <f t="shared" si="271"/>
        <v>0.46904909666061467</v>
      </c>
      <c r="AD1591" s="138">
        <f t="shared" si="275"/>
        <v>7.0023811687525139E-4</v>
      </c>
      <c r="AE1591" s="139" t="str">
        <f t="shared" si="272"/>
        <v/>
      </c>
      <c r="AF1591" s="139" t="str">
        <f t="shared" si="273"/>
        <v/>
      </c>
      <c r="AG1591" s="139"/>
    </row>
    <row r="1592" spans="1:33" ht="20.100000000000001" customHeight="1" x14ac:dyDescent="0.25">
      <c r="A1592" s="15"/>
      <c r="N1592" s="142">
        <v>1034</v>
      </c>
      <c r="O1592" s="134">
        <f t="shared" si="276"/>
        <v>0.13600000000000012</v>
      </c>
      <c r="P1592" s="189">
        <f t="shared" si="277"/>
        <v>0.3952698695935507</v>
      </c>
      <c r="Q1592" s="189">
        <f t="shared" si="278"/>
        <v>0.55408935951765992</v>
      </c>
      <c r="R1592" s="134" t="str">
        <f t="shared" si="279"/>
        <v/>
      </c>
      <c r="S1592" s="134">
        <f t="shared" si="280"/>
        <v>0.3952698695935507</v>
      </c>
      <c r="T1592" s="134" t="str">
        <f t="shared" si="281"/>
        <v/>
      </c>
      <c r="U1592" s="190"/>
      <c r="V1592" s="191"/>
      <c r="W1592" s="188"/>
      <c r="X1592" s="188"/>
      <c r="Y1592" s="174" t="str">
        <f t="shared" ref="Y1592:Y1655" si="282">IF($X1592&gt;(Y$555),$W1592,"")</f>
        <v/>
      </c>
      <c r="Z1592" s="174" t="str">
        <f t="shared" ref="Z1592:Z1655" si="283">IF($X1592&gt;(AA$557),$W1592,"")</f>
        <v/>
      </c>
      <c r="AA1592" s="137"/>
      <c r="AB1592" s="185">
        <f t="shared" si="274"/>
        <v>6.6304000000001242</v>
      </c>
      <c r="AC1592" s="139">
        <f t="shared" si="271"/>
        <v>0.46834885854373942</v>
      </c>
      <c r="AD1592" s="138">
        <f t="shared" si="275"/>
        <v>6.9968733579173215E-4</v>
      </c>
      <c r="AE1592" s="139" t="str">
        <f t="shared" si="272"/>
        <v/>
      </c>
      <c r="AF1592" s="139" t="str">
        <f t="shared" si="273"/>
        <v/>
      </c>
      <c r="AG1592" s="139"/>
    </row>
    <row r="1593" spans="1:33" ht="20.100000000000001" customHeight="1" x14ac:dyDescent="0.25">
      <c r="A1593" s="15"/>
      <c r="N1593" s="142">
        <v>1035</v>
      </c>
      <c r="O1593" s="134">
        <f t="shared" si="276"/>
        <v>0.13999999999999968</v>
      </c>
      <c r="P1593" s="189">
        <f t="shared" si="277"/>
        <v>0.39505174083461131</v>
      </c>
      <c r="Q1593" s="189">
        <f t="shared" si="278"/>
        <v>0.55567000480590634</v>
      </c>
      <c r="R1593" s="134" t="str">
        <f t="shared" si="279"/>
        <v/>
      </c>
      <c r="S1593" s="134">
        <f t="shared" si="280"/>
        <v>0.39505174083461131</v>
      </c>
      <c r="T1593" s="134" t="str">
        <f t="shared" si="281"/>
        <v/>
      </c>
      <c r="U1593" s="190"/>
      <c r="V1593" s="191"/>
      <c r="W1593" s="188"/>
      <c r="X1593" s="188"/>
      <c r="Y1593" s="174" t="str">
        <f t="shared" si="282"/>
        <v/>
      </c>
      <c r="Z1593" s="174" t="str">
        <f t="shared" si="283"/>
        <v/>
      </c>
      <c r="AA1593" s="137"/>
      <c r="AB1593" s="185">
        <f t="shared" si="274"/>
        <v>6.6368000000001244</v>
      </c>
      <c r="AC1593" s="139">
        <f t="shared" si="271"/>
        <v>0.46764917120794769</v>
      </c>
      <c r="AD1593" s="138">
        <f t="shared" si="275"/>
        <v>6.9913536102184093E-4</v>
      </c>
      <c r="AE1593" s="139" t="str">
        <f t="shared" si="272"/>
        <v/>
      </c>
      <c r="AF1593" s="139" t="str">
        <f t="shared" si="273"/>
        <v/>
      </c>
      <c r="AG1593" s="139"/>
    </row>
    <row r="1594" spans="1:33" ht="20.100000000000001" customHeight="1" x14ac:dyDescent="0.25">
      <c r="A1594" s="15"/>
      <c r="N1594" s="142">
        <v>1036</v>
      </c>
      <c r="O1594" s="134">
        <f t="shared" si="276"/>
        <v>0.14400000000000013</v>
      </c>
      <c r="P1594" s="189">
        <f t="shared" si="277"/>
        <v>0.39482741516033976</v>
      </c>
      <c r="Q1594" s="189">
        <f t="shared" si="278"/>
        <v>0.55724976518177005</v>
      </c>
      <c r="R1594" s="134" t="str">
        <f t="shared" si="279"/>
        <v/>
      </c>
      <c r="S1594" s="134">
        <f t="shared" si="280"/>
        <v>0.39482741516033976</v>
      </c>
      <c r="T1594" s="134" t="str">
        <f t="shared" si="281"/>
        <v/>
      </c>
      <c r="U1594" s="190"/>
      <c r="V1594" s="191"/>
      <c r="W1594" s="188"/>
      <c r="X1594" s="188"/>
      <c r="Y1594" s="174" t="str">
        <f t="shared" si="282"/>
        <v/>
      </c>
      <c r="Z1594" s="174" t="str">
        <f t="shared" si="283"/>
        <v/>
      </c>
      <c r="AA1594" s="137"/>
      <c r="AB1594" s="185">
        <f t="shared" si="274"/>
        <v>6.6432000000001246</v>
      </c>
      <c r="AC1594" s="139">
        <f t="shared" si="271"/>
        <v>0.46695003584692585</v>
      </c>
      <c r="AD1594" s="138">
        <f t="shared" si="275"/>
        <v>6.9858219920859721E-4</v>
      </c>
      <c r="AE1594" s="139" t="str">
        <f t="shared" si="272"/>
        <v/>
      </c>
      <c r="AF1594" s="139" t="str">
        <f t="shared" si="273"/>
        <v/>
      </c>
      <c r="AG1594" s="139"/>
    </row>
    <row r="1595" spans="1:33" ht="20.100000000000001" customHeight="1" x14ac:dyDescent="0.25">
      <c r="A1595" s="15"/>
      <c r="N1595" s="142">
        <v>1037</v>
      </c>
      <c r="O1595" s="134">
        <f t="shared" si="276"/>
        <v>0.14799999999999969</v>
      </c>
      <c r="P1595" s="189">
        <f t="shared" si="277"/>
        <v>0.39459690326591074</v>
      </c>
      <c r="Q1595" s="189">
        <f t="shared" si="278"/>
        <v>0.55882861587888255</v>
      </c>
      <c r="R1595" s="134" t="str">
        <f t="shared" si="279"/>
        <v/>
      </c>
      <c r="S1595" s="134">
        <f t="shared" si="280"/>
        <v>0.39459690326591074</v>
      </c>
      <c r="T1595" s="134" t="str">
        <f t="shared" si="281"/>
        <v/>
      </c>
      <c r="U1595" s="190"/>
      <c r="V1595" s="191"/>
      <c r="W1595" s="188"/>
      <c r="X1595" s="188"/>
      <c r="Y1595" s="174" t="str">
        <f t="shared" si="282"/>
        <v/>
      </c>
      <c r="Z1595" s="174" t="str">
        <f t="shared" si="283"/>
        <v/>
      </c>
      <c r="AA1595" s="137"/>
      <c r="AB1595" s="185">
        <f t="shared" si="274"/>
        <v>6.6496000000001247</v>
      </c>
      <c r="AC1595" s="139">
        <f t="shared" si="271"/>
        <v>0.46625145364771725</v>
      </c>
      <c r="AD1595" s="138">
        <f t="shared" si="275"/>
        <v>6.9802785697903325E-4</v>
      </c>
      <c r="AE1595" s="139" t="str">
        <f t="shared" si="272"/>
        <v/>
      </c>
      <c r="AF1595" s="139" t="str">
        <f t="shared" si="273"/>
        <v/>
      </c>
      <c r="AG1595" s="139"/>
    </row>
    <row r="1596" spans="1:33" ht="20.100000000000001" customHeight="1" x14ac:dyDescent="0.25">
      <c r="A1596" s="15"/>
      <c r="N1596" s="142">
        <v>1038</v>
      </c>
      <c r="O1596" s="134">
        <f t="shared" si="276"/>
        <v>0.15200000000000014</v>
      </c>
      <c r="P1596" s="189">
        <f t="shared" si="277"/>
        <v>0.39436021613719041</v>
      </c>
      <c r="Q1596" s="189">
        <f t="shared" si="278"/>
        <v>0.56040653217423875</v>
      </c>
      <c r="R1596" s="134" t="str">
        <f t="shared" si="279"/>
        <v/>
      </c>
      <c r="S1596" s="134">
        <f t="shared" si="280"/>
        <v>0.39436021613719041</v>
      </c>
      <c r="T1596" s="134" t="str">
        <f t="shared" si="281"/>
        <v/>
      </c>
      <c r="U1596" s="190"/>
      <c r="V1596" s="191"/>
      <c r="W1596" s="188"/>
      <c r="X1596" s="188"/>
      <c r="Y1596" s="174" t="str">
        <f t="shared" si="282"/>
        <v/>
      </c>
      <c r="Z1596" s="174" t="str">
        <f t="shared" si="283"/>
        <v/>
      </c>
      <c r="AA1596" s="137"/>
      <c r="AB1596" s="185">
        <f t="shared" si="274"/>
        <v>6.6560000000001249</v>
      </c>
      <c r="AC1596" s="139">
        <f t="shared" si="271"/>
        <v>0.46555342579073822</v>
      </c>
      <c r="AD1596" s="138">
        <f t="shared" si="275"/>
        <v>6.9747234094930111E-4</v>
      </c>
      <c r="AE1596" s="139" t="str">
        <f t="shared" si="272"/>
        <v/>
      </c>
      <c r="AF1596" s="139" t="str">
        <f t="shared" si="273"/>
        <v/>
      </c>
      <c r="AG1596" s="139"/>
    </row>
    <row r="1597" spans="1:33" ht="20.100000000000001" customHeight="1" x14ac:dyDescent="0.25">
      <c r="A1597" s="15"/>
      <c r="N1597" s="142">
        <v>1039</v>
      </c>
      <c r="O1597" s="134">
        <f t="shared" si="276"/>
        <v>0.15599999999999969</v>
      </c>
      <c r="P1597" s="189">
        <f t="shared" si="277"/>
        <v>0.39411736504986411</v>
      </c>
      <c r="Q1597" s="189">
        <f t="shared" si="278"/>
        <v>0.56198348938935583</v>
      </c>
      <c r="R1597" s="134" t="str">
        <f t="shared" si="279"/>
        <v/>
      </c>
      <c r="S1597" s="134">
        <f t="shared" si="280"/>
        <v>0.39411736504986411</v>
      </c>
      <c r="T1597" s="134" t="str">
        <f t="shared" si="281"/>
        <v/>
      </c>
      <c r="U1597" s="190"/>
      <c r="V1597" s="191"/>
      <c r="W1597" s="188"/>
      <c r="X1597" s="188"/>
      <c r="Y1597" s="174" t="str">
        <f t="shared" si="282"/>
        <v/>
      </c>
      <c r="Z1597" s="174" t="str">
        <f t="shared" si="283"/>
        <v/>
      </c>
      <c r="AA1597" s="137"/>
      <c r="AB1597" s="185">
        <f t="shared" si="274"/>
        <v>6.6624000000001251</v>
      </c>
      <c r="AC1597" s="139">
        <f t="shared" si="271"/>
        <v>0.46485595344978892</v>
      </c>
      <c r="AD1597" s="138">
        <f t="shared" si="275"/>
        <v>6.9691565771967667E-4</v>
      </c>
      <c r="AE1597" s="139" t="str">
        <f t="shared" si="272"/>
        <v/>
      </c>
      <c r="AF1597" s="139" t="str">
        <f t="shared" si="273"/>
        <v/>
      </c>
      <c r="AG1597" s="139"/>
    </row>
    <row r="1598" spans="1:33" ht="20.100000000000001" customHeight="1" x14ac:dyDescent="0.25">
      <c r="A1598" s="15"/>
      <c r="N1598" s="142">
        <v>1040</v>
      </c>
      <c r="O1598" s="134">
        <f t="shared" si="276"/>
        <v>0.16000000000000014</v>
      </c>
      <c r="P1598" s="189">
        <f t="shared" si="277"/>
        <v>0.39386836156854083</v>
      </c>
      <c r="Q1598" s="189">
        <f t="shared" si="278"/>
        <v>0.56355946289143288</v>
      </c>
      <c r="R1598" s="134" t="str">
        <f t="shared" si="279"/>
        <v/>
      </c>
      <c r="S1598" s="134">
        <f t="shared" si="280"/>
        <v>0.39386836156854083</v>
      </c>
      <c r="T1598" s="134" t="str">
        <f t="shared" si="281"/>
        <v/>
      </c>
      <c r="U1598" s="190"/>
      <c r="V1598" s="191"/>
      <c r="W1598" s="188"/>
      <c r="X1598" s="188"/>
      <c r="Y1598" s="174" t="str">
        <f t="shared" si="282"/>
        <v/>
      </c>
      <c r="Z1598" s="174" t="str">
        <f t="shared" si="283"/>
        <v/>
      </c>
      <c r="AA1598" s="137"/>
      <c r="AB1598" s="185">
        <f t="shared" si="274"/>
        <v>6.6688000000001253</v>
      </c>
      <c r="AC1598" s="139">
        <f t="shared" si="271"/>
        <v>0.46415903779206924</v>
      </c>
      <c r="AD1598" s="138">
        <f t="shared" si="275"/>
        <v>6.9635781387855644E-4</v>
      </c>
      <c r="AE1598" s="139" t="str">
        <f t="shared" si="272"/>
        <v/>
      </c>
      <c r="AF1598" s="139" t="str">
        <f t="shared" si="273"/>
        <v/>
      </c>
      <c r="AG1598" s="139"/>
    </row>
    <row r="1599" spans="1:33" ht="20.100000000000001" customHeight="1" x14ac:dyDescent="0.25">
      <c r="A1599" s="15"/>
      <c r="N1599" s="142">
        <v>1041</v>
      </c>
      <c r="O1599" s="134">
        <f t="shared" si="276"/>
        <v>0.1639999999999997</v>
      </c>
      <c r="P1599" s="189">
        <f t="shared" si="277"/>
        <v>0.39361321754583578</v>
      </c>
      <c r="Q1599" s="189">
        <f t="shared" si="278"/>
        <v>0.56513442809450287</v>
      </c>
      <c r="R1599" s="134" t="str">
        <f t="shared" si="279"/>
        <v/>
      </c>
      <c r="S1599" s="134">
        <f t="shared" si="280"/>
        <v>0.39361321754583578</v>
      </c>
      <c r="T1599" s="134" t="str">
        <f t="shared" si="281"/>
        <v/>
      </c>
      <c r="U1599" s="190"/>
      <c r="V1599" s="191"/>
      <c r="W1599" s="188"/>
      <c r="X1599" s="188"/>
      <c r="Y1599" s="174" t="str">
        <f t="shared" si="282"/>
        <v/>
      </c>
      <c r="Z1599" s="174" t="str">
        <f t="shared" si="283"/>
        <v/>
      </c>
      <c r="AA1599" s="137"/>
      <c r="AB1599" s="185">
        <f t="shared" si="274"/>
        <v>6.6752000000001255</v>
      </c>
      <c r="AC1599" s="139">
        <f t="shared" si="271"/>
        <v>0.46346267997819068</v>
      </c>
      <c r="AD1599" s="138">
        <f t="shared" si="275"/>
        <v>6.9579881599990401E-4</v>
      </c>
      <c r="AE1599" s="139" t="str">
        <f t="shared" si="272"/>
        <v/>
      </c>
      <c r="AF1599" s="139" t="str">
        <f t="shared" si="273"/>
        <v/>
      </c>
      <c r="AG1599" s="139"/>
    </row>
    <row r="1600" spans="1:33" ht="20.100000000000001" customHeight="1" x14ac:dyDescent="0.25">
      <c r="A1600" s="15"/>
      <c r="N1600" s="142">
        <v>1042</v>
      </c>
      <c r="O1600" s="134">
        <f t="shared" si="276"/>
        <v>0.16800000000000015</v>
      </c>
      <c r="P1600" s="189">
        <f t="shared" si="277"/>
        <v>0.39335194512142974</v>
      </c>
      <c r="Q1600" s="189">
        <f t="shared" si="278"/>
        <v>0.56670836046058459</v>
      </c>
      <c r="R1600" s="134" t="str">
        <f t="shared" si="279"/>
        <v/>
      </c>
      <c r="S1600" s="134">
        <f t="shared" si="280"/>
        <v>0.39335194512142974</v>
      </c>
      <c r="T1600" s="134" t="str">
        <f t="shared" si="281"/>
        <v/>
      </c>
      <c r="U1600" s="190"/>
      <c r="V1600" s="191"/>
      <c r="W1600" s="188"/>
      <c r="X1600" s="188"/>
      <c r="Y1600" s="174" t="str">
        <f t="shared" si="282"/>
        <v/>
      </c>
      <c r="Z1600" s="174" t="str">
        <f t="shared" si="283"/>
        <v/>
      </c>
      <c r="AA1600" s="137"/>
      <c r="AB1600" s="185">
        <f t="shared" si="274"/>
        <v>6.6816000000001257</v>
      </c>
      <c r="AC1600" s="139">
        <f t="shared" si="271"/>
        <v>0.46276688116219078</v>
      </c>
      <c r="AD1600" s="138">
        <f t="shared" si="275"/>
        <v>6.9523867064580358E-4</v>
      </c>
      <c r="AE1600" s="139" t="str">
        <f t="shared" si="272"/>
        <v/>
      </c>
      <c r="AF1600" s="139" t="str">
        <f t="shared" si="273"/>
        <v/>
      </c>
      <c r="AG1600" s="139"/>
    </row>
    <row r="1601" spans="1:33" ht="20.100000000000001" customHeight="1" x14ac:dyDescent="0.25">
      <c r="A1601" s="15"/>
      <c r="N1601" s="142">
        <v>1043</v>
      </c>
      <c r="O1601" s="134">
        <f t="shared" si="276"/>
        <v>0.17199999999999971</v>
      </c>
      <c r="P1601" s="189">
        <f t="shared" si="277"/>
        <v>0.39308455672110665</v>
      </c>
      <c r="Q1601" s="189">
        <f t="shared" si="278"/>
        <v>0.5682812355008271</v>
      </c>
      <c r="R1601" s="134" t="str">
        <f t="shared" si="279"/>
        <v/>
      </c>
      <c r="S1601" s="134">
        <f t="shared" si="280"/>
        <v>0.39308455672110665</v>
      </c>
      <c r="T1601" s="134" t="str">
        <f t="shared" si="281"/>
        <v/>
      </c>
      <c r="U1601" s="190"/>
      <c r="V1601" s="191"/>
      <c r="W1601" s="188"/>
      <c r="X1601" s="188"/>
      <c r="Y1601" s="174" t="str">
        <f t="shared" si="282"/>
        <v/>
      </c>
      <c r="Z1601" s="174" t="str">
        <f t="shared" si="283"/>
        <v/>
      </c>
      <c r="AA1601" s="137"/>
      <c r="AB1601" s="185">
        <f t="shared" si="274"/>
        <v>6.6880000000001258</v>
      </c>
      <c r="AC1601" s="139">
        <f t="shared" si="271"/>
        <v>0.46207164249154498</v>
      </c>
      <c r="AD1601" s="138">
        <f t="shared" si="275"/>
        <v>6.9467738436224113E-4</v>
      </c>
      <c r="AE1601" s="139" t="str">
        <f t="shared" si="272"/>
        <v/>
      </c>
      <c r="AF1601" s="139" t="str">
        <f t="shared" si="273"/>
        <v/>
      </c>
      <c r="AG1601" s="139"/>
    </row>
    <row r="1602" spans="1:33" ht="20.100000000000001" customHeight="1" x14ac:dyDescent="0.25">
      <c r="A1602" s="15"/>
      <c r="N1602" s="142">
        <v>1044</v>
      </c>
      <c r="O1602" s="134">
        <f t="shared" si="276"/>
        <v>0.17600000000000016</v>
      </c>
      <c r="P1602" s="189">
        <f t="shared" si="277"/>
        <v>0.39281106505576863</v>
      </c>
      <c r="Q1602" s="189">
        <f t="shared" si="278"/>
        <v>0.56985302877665411</v>
      </c>
      <c r="R1602" s="134" t="str">
        <f t="shared" si="279"/>
        <v/>
      </c>
      <c r="S1602" s="134">
        <f t="shared" si="280"/>
        <v>0.39281106505576863</v>
      </c>
      <c r="T1602" s="134" t="str">
        <f t="shared" si="281"/>
        <v/>
      </c>
      <c r="U1602" s="190"/>
      <c r="V1602" s="191"/>
      <c r="W1602" s="188"/>
      <c r="X1602" s="188"/>
      <c r="Y1602" s="174" t="str">
        <f t="shared" si="282"/>
        <v/>
      </c>
      <c r="Z1602" s="174" t="str">
        <f t="shared" si="283"/>
        <v/>
      </c>
      <c r="AA1602" s="137"/>
      <c r="AB1602" s="185">
        <f t="shared" si="274"/>
        <v>6.694400000000126</v>
      </c>
      <c r="AC1602" s="139">
        <f t="shared" si="271"/>
        <v>0.46137696510718273</v>
      </c>
      <c r="AD1602" s="138">
        <f t="shared" si="275"/>
        <v>6.9411496368310122E-4</v>
      </c>
      <c r="AE1602" s="139" t="str">
        <f t="shared" si="272"/>
        <v/>
      </c>
      <c r="AF1602" s="139" t="str">
        <f t="shared" si="273"/>
        <v/>
      </c>
      <c r="AG1602" s="139"/>
    </row>
    <row r="1603" spans="1:33" ht="20.100000000000001" customHeight="1" x14ac:dyDescent="0.25">
      <c r="A1603" s="15"/>
      <c r="N1603" s="142">
        <v>1045</v>
      </c>
      <c r="O1603" s="134">
        <f t="shared" si="276"/>
        <v>0.17999999999999972</v>
      </c>
      <c r="P1603" s="189">
        <f t="shared" si="277"/>
        <v>0.39253148312042896</v>
      </c>
      <c r="Q1603" s="189">
        <f t="shared" si="278"/>
        <v>0.57142371590090058</v>
      </c>
      <c r="R1603" s="134" t="str">
        <f t="shared" si="279"/>
        <v/>
      </c>
      <c r="S1603" s="134">
        <f t="shared" si="280"/>
        <v>0.39253148312042896</v>
      </c>
      <c r="T1603" s="134" t="str">
        <f t="shared" si="281"/>
        <v/>
      </c>
      <c r="U1603" s="190"/>
      <c r="V1603" s="191"/>
      <c r="W1603" s="188"/>
      <c r="X1603" s="188"/>
      <c r="Y1603" s="174" t="str">
        <f t="shared" si="282"/>
        <v/>
      </c>
      <c r="Z1603" s="174" t="str">
        <f t="shared" si="283"/>
        <v/>
      </c>
      <c r="AA1603" s="137"/>
      <c r="AB1603" s="185">
        <f t="shared" si="274"/>
        <v>6.7008000000001262</v>
      </c>
      <c r="AC1603" s="139">
        <f t="shared" si="271"/>
        <v>0.46068285014349963</v>
      </c>
      <c r="AD1603" s="138">
        <f t="shared" si="275"/>
        <v>6.9355141512961183E-4</v>
      </c>
      <c r="AE1603" s="139" t="str">
        <f t="shared" si="272"/>
        <v/>
      </c>
      <c r="AF1603" s="139" t="str">
        <f t="shared" si="273"/>
        <v/>
      </c>
      <c r="AG1603" s="139"/>
    </row>
    <row r="1604" spans="1:33" ht="20.100000000000001" customHeight="1" x14ac:dyDescent="0.25">
      <c r="A1604" s="15"/>
      <c r="N1604" s="142">
        <v>1046</v>
      </c>
      <c r="O1604" s="134">
        <f t="shared" si="276"/>
        <v>0.18400000000000016</v>
      </c>
      <c r="P1604" s="189">
        <f t="shared" si="277"/>
        <v>0.39224582419318299</v>
      </c>
      <c r="Q1604" s="189">
        <f t="shared" si="278"/>
        <v>0.57299327253894916</v>
      </c>
      <c r="R1604" s="134" t="str">
        <f t="shared" si="279"/>
        <v/>
      </c>
      <c r="S1604" s="134">
        <f t="shared" si="280"/>
        <v>0.39224582419318299</v>
      </c>
      <c r="T1604" s="134" t="str">
        <f t="shared" si="281"/>
        <v/>
      </c>
      <c r="U1604" s="190"/>
      <c r="V1604" s="191"/>
      <c r="W1604" s="188"/>
      <c r="X1604" s="188"/>
      <c r="Y1604" s="174" t="str">
        <f t="shared" si="282"/>
        <v/>
      </c>
      <c r="Z1604" s="174" t="str">
        <f t="shared" si="283"/>
        <v/>
      </c>
      <c r="AA1604" s="137"/>
      <c r="AB1604" s="185">
        <f t="shared" si="274"/>
        <v>6.7072000000001264</v>
      </c>
      <c r="AC1604" s="139">
        <f t="shared" si="271"/>
        <v>0.45998929872837002</v>
      </c>
      <c r="AD1604" s="138">
        <f t="shared" si="275"/>
        <v>6.9298674520690273E-4</v>
      </c>
      <c r="AE1604" s="139" t="str">
        <f t="shared" si="272"/>
        <v/>
      </c>
      <c r="AF1604" s="139" t="str">
        <f t="shared" si="273"/>
        <v/>
      </c>
      <c r="AG1604" s="139"/>
    </row>
    <row r="1605" spans="1:33" ht="20.100000000000001" customHeight="1" x14ac:dyDescent="0.25">
      <c r="A1605" s="15"/>
      <c r="N1605" s="142">
        <v>1047</v>
      </c>
      <c r="O1605" s="134">
        <f t="shared" si="276"/>
        <v>0.18799999999999972</v>
      </c>
      <c r="P1605" s="189">
        <f t="shared" si="277"/>
        <v>0.39195410183415741</v>
      </c>
      <c r="Q1605" s="189">
        <f t="shared" si="278"/>
        <v>0.57456167440985784</v>
      </c>
      <c r="R1605" s="134" t="str">
        <f t="shared" si="279"/>
        <v/>
      </c>
      <c r="S1605" s="134">
        <f t="shared" si="280"/>
        <v>0.39195410183415741</v>
      </c>
      <c r="T1605" s="134" t="str">
        <f t="shared" si="281"/>
        <v/>
      </c>
      <c r="U1605" s="190"/>
      <c r="V1605" s="191"/>
      <c r="W1605" s="188"/>
      <c r="X1605" s="188"/>
      <c r="Y1605" s="174" t="str">
        <f t="shared" si="282"/>
        <v/>
      </c>
      <c r="Z1605" s="174" t="str">
        <f t="shared" si="283"/>
        <v/>
      </c>
      <c r="AA1605" s="137"/>
      <c r="AB1605" s="185">
        <f t="shared" si="274"/>
        <v>6.7136000000001266</v>
      </c>
      <c r="AC1605" s="139">
        <f t="shared" si="271"/>
        <v>0.45929631198316312</v>
      </c>
      <c r="AD1605" s="138">
        <f t="shared" si="275"/>
        <v>6.9242096040866841E-4</v>
      </c>
      <c r="AE1605" s="139" t="str">
        <f t="shared" si="272"/>
        <v/>
      </c>
      <c r="AF1605" s="139" t="str">
        <f t="shared" si="273"/>
        <v/>
      </c>
      <c r="AG1605" s="139"/>
    </row>
    <row r="1606" spans="1:33" ht="20.100000000000001" customHeight="1" x14ac:dyDescent="0.25">
      <c r="A1606" s="15"/>
      <c r="N1606" s="142">
        <v>1048</v>
      </c>
      <c r="O1606" s="134">
        <f t="shared" si="276"/>
        <v>0.19200000000000017</v>
      </c>
      <c r="P1606" s="189">
        <f t="shared" si="277"/>
        <v>0.39165632988443705</v>
      </c>
      <c r="Q1606" s="189">
        <f t="shared" si="278"/>
        <v>0.57612889728748906</v>
      </c>
      <c r="R1606" s="134" t="str">
        <f t="shared" si="279"/>
        <v/>
      </c>
      <c r="S1606" s="134">
        <f t="shared" si="280"/>
        <v>0.39165632988443705</v>
      </c>
      <c r="T1606" s="134" t="str">
        <f t="shared" si="281"/>
        <v/>
      </c>
      <c r="U1606" s="190"/>
      <c r="V1606" s="191"/>
      <c r="W1606" s="188"/>
      <c r="X1606" s="188"/>
      <c r="Y1606" s="174" t="str">
        <f t="shared" si="282"/>
        <v/>
      </c>
      <c r="Z1606" s="174" t="str">
        <f t="shared" si="283"/>
        <v/>
      </c>
      <c r="AA1606" s="137"/>
      <c r="AB1606" s="185">
        <f t="shared" si="274"/>
        <v>6.7200000000001268</v>
      </c>
      <c r="AC1606" s="139">
        <f t="shared" si="271"/>
        <v>0.45860389102275445</v>
      </c>
      <c r="AD1606" s="138">
        <f t="shared" si="275"/>
        <v>6.9185406721361531E-4</v>
      </c>
      <c r="AE1606" s="139" t="str">
        <f t="shared" si="272"/>
        <v/>
      </c>
      <c r="AF1606" s="139" t="str">
        <f t="shared" si="273"/>
        <v/>
      </c>
      <c r="AG1606" s="139"/>
    </row>
    <row r="1607" spans="1:33" ht="20.100000000000001" customHeight="1" x14ac:dyDescent="0.25">
      <c r="A1607" s="15"/>
      <c r="N1607" s="142">
        <v>1049</v>
      </c>
      <c r="O1607" s="134">
        <f t="shared" si="276"/>
        <v>0.19599999999999973</v>
      </c>
      <c r="P1607" s="189">
        <f t="shared" si="277"/>
        <v>0.39135252246497099</v>
      </c>
      <c r="Q1607" s="189">
        <f t="shared" si="278"/>
        <v>0.57769491700162801</v>
      </c>
      <c r="R1607" s="134" t="str">
        <f t="shared" si="279"/>
        <v/>
      </c>
      <c r="S1607" s="134">
        <f t="shared" si="280"/>
        <v>0.39135252246497099</v>
      </c>
      <c r="T1607" s="134" t="str">
        <f t="shared" si="281"/>
        <v/>
      </c>
      <c r="U1607" s="190"/>
      <c r="V1607" s="191"/>
      <c r="W1607" s="188"/>
      <c r="X1607" s="188"/>
      <c r="Y1607" s="174" t="str">
        <f t="shared" si="282"/>
        <v/>
      </c>
      <c r="Z1607" s="174" t="str">
        <f t="shared" si="283"/>
        <v/>
      </c>
      <c r="AA1607" s="137"/>
      <c r="AB1607" s="185">
        <f t="shared" si="274"/>
        <v>6.7264000000001269</v>
      </c>
      <c r="AC1607" s="139">
        <f t="shared" si="271"/>
        <v>0.45791203695554084</v>
      </c>
      <c r="AD1607" s="138">
        <f t="shared" si="275"/>
        <v>6.9128607208834847E-4</v>
      </c>
      <c r="AE1607" s="139" t="str">
        <f t="shared" si="272"/>
        <v/>
      </c>
      <c r="AF1607" s="139" t="str">
        <f t="shared" si="273"/>
        <v/>
      </c>
      <c r="AG1607" s="139"/>
    </row>
    <row r="1608" spans="1:33" ht="20.100000000000001" customHeight="1" x14ac:dyDescent="0.25">
      <c r="A1608" s="15"/>
      <c r="N1608" s="142">
        <v>1050</v>
      </c>
      <c r="O1608" s="134">
        <f t="shared" si="276"/>
        <v>0.20000000000000018</v>
      </c>
      <c r="P1608" s="189">
        <f t="shared" si="277"/>
        <v>0.39104269397545588</v>
      </c>
      <c r="Q1608" s="189">
        <f t="shared" si="278"/>
        <v>0.5792597094391031</v>
      </c>
      <c r="R1608" s="134" t="str">
        <f t="shared" si="279"/>
        <v/>
      </c>
      <c r="S1608" s="134">
        <f t="shared" si="280"/>
        <v>0.39104269397545588</v>
      </c>
      <c r="T1608" s="134" t="str">
        <f t="shared" si="281"/>
        <v/>
      </c>
      <c r="U1608" s="190"/>
      <c r="V1608" s="191"/>
      <c r="W1608" s="188"/>
      <c r="X1608" s="188"/>
      <c r="Y1608" s="174" t="str">
        <f t="shared" si="282"/>
        <v/>
      </c>
      <c r="Z1608" s="174" t="str">
        <f t="shared" si="283"/>
        <v/>
      </c>
      <c r="AA1608" s="137"/>
      <c r="AB1608" s="185">
        <f t="shared" si="274"/>
        <v>6.7328000000001271</v>
      </c>
      <c r="AC1608" s="139">
        <f t="shared" si="271"/>
        <v>0.45722075088345249</v>
      </c>
      <c r="AD1608" s="138">
        <f t="shared" si="275"/>
        <v>6.9071698148315264E-4</v>
      </c>
      <c r="AE1608" s="139" t="str">
        <f t="shared" si="272"/>
        <v/>
      </c>
      <c r="AF1608" s="139" t="str">
        <f t="shared" si="273"/>
        <v/>
      </c>
      <c r="AG1608" s="139"/>
    </row>
    <row r="1609" spans="1:33" ht="20.100000000000001" customHeight="1" x14ac:dyDescent="0.25">
      <c r="A1609" s="15"/>
      <c r="N1609" s="142">
        <v>1051</v>
      </c>
      <c r="O1609" s="134">
        <f t="shared" si="276"/>
        <v>0.20399999999999974</v>
      </c>
      <c r="P1609" s="189">
        <f t="shared" si="277"/>
        <v>0.39072685909319932</v>
      </c>
      <c r="Q1609" s="189">
        <f t="shared" si="278"/>
        <v>0.5808232505448957</v>
      </c>
      <c r="R1609" s="134" t="str">
        <f t="shared" si="279"/>
        <v/>
      </c>
      <c r="S1609" s="134">
        <f t="shared" si="280"/>
        <v>0.39072685909319932</v>
      </c>
      <c r="T1609" s="134" t="str">
        <f t="shared" si="281"/>
        <v/>
      </c>
      <c r="U1609" s="190"/>
      <c r="V1609" s="191"/>
      <c r="W1609" s="188"/>
      <c r="X1609" s="188"/>
      <c r="Y1609" s="174" t="str">
        <f t="shared" si="282"/>
        <v/>
      </c>
      <c r="Z1609" s="174" t="str">
        <f t="shared" si="283"/>
        <v/>
      </c>
      <c r="AA1609" s="137"/>
      <c r="AB1609" s="185">
        <f t="shared" si="274"/>
        <v>6.7392000000001273</v>
      </c>
      <c r="AC1609" s="139">
        <f t="shared" si="271"/>
        <v>0.45653003390196933</v>
      </c>
      <c r="AD1609" s="138">
        <f t="shared" si="275"/>
        <v>6.9014680183787647E-4</v>
      </c>
      <c r="AE1609" s="139" t="str">
        <f t="shared" si="272"/>
        <v/>
      </c>
      <c r="AF1609" s="139" t="str">
        <f t="shared" si="273"/>
        <v/>
      </c>
      <c r="AG1609" s="139"/>
    </row>
    <row r="1610" spans="1:33" ht="20.100000000000001" customHeight="1" x14ac:dyDescent="0.25">
      <c r="A1610" s="15"/>
      <c r="N1610" s="142">
        <v>1052</v>
      </c>
      <c r="O1610" s="134">
        <f t="shared" si="276"/>
        <v>0.20800000000000018</v>
      </c>
      <c r="P1610" s="189">
        <f t="shared" si="277"/>
        <v>0.3904050327719602</v>
      </c>
      <c r="Q1610" s="189">
        <f t="shared" si="278"/>
        <v>0.5823855163232512</v>
      </c>
      <c r="R1610" s="134" t="str">
        <f t="shared" si="279"/>
        <v/>
      </c>
      <c r="S1610" s="134">
        <f t="shared" si="280"/>
        <v>0.3904050327719602</v>
      </c>
      <c r="T1610" s="134" t="str">
        <f t="shared" si="281"/>
        <v/>
      </c>
      <c r="U1610" s="190"/>
      <c r="V1610" s="191"/>
      <c r="W1610" s="188"/>
      <c r="X1610" s="188"/>
      <c r="Y1610" s="174" t="str">
        <f t="shared" si="282"/>
        <v/>
      </c>
      <c r="Z1610" s="174" t="str">
        <f t="shared" si="283"/>
        <v/>
      </c>
      <c r="AA1610" s="137"/>
      <c r="AB1610" s="185">
        <f t="shared" si="274"/>
        <v>6.7456000000001275</v>
      </c>
      <c r="AC1610" s="139">
        <f t="shared" si="271"/>
        <v>0.45583988710013146</v>
      </c>
      <c r="AD1610" s="138">
        <f t="shared" si="275"/>
        <v>6.8957553957682549E-4</v>
      </c>
      <c r="AE1610" s="139" t="str">
        <f t="shared" si="272"/>
        <v/>
      </c>
      <c r="AF1610" s="139" t="str">
        <f t="shared" si="273"/>
        <v/>
      </c>
      <c r="AG1610" s="139"/>
    </row>
    <row r="1611" spans="1:33" ht="20.100000000000001" customHeight="1" x14ac:dyDescent="0.25">
      <c r="A1611" s="15"/>
      <c r="N1611" s="142">
        <v>1053</v>
      </c>
      <c r="O1611" s="134">
        <f t="shared" si="276"/>
        <v>0.21199999999999974</v>
      </c>
      <c r="P1611" s="189">
        <f t="shared" si="277"/>
        <v>0.39007723024076968</v>
      </c>
      <c r="Q1611" s="189">
        <f t="shared" si="278"/>
        <v>0.58394648283877926</v>
      </c>
      <c r="R1611" s="134" t="str">
        <f t="shared" si="279"/>
        <v/>
      </c>
      <c r="S1611" s="134">
        <f t="shared" si="280"/>
        <v>0.39007723024076968</v>
      </c>
      <c r="T1611" s="134" t="str">
        <f t="shared" si="281"/>
        <v/>
      </c>
      <c r="U1611" s="190"/>
      <c r="V1611" s="191"/>
      <c r="W1611" s="188"/>
      <c r="X1611" s="188"/>
      <c r="Y1611" s="174" t="str">
        <f t="shared" si="282"/>
        <v/>
      </c>
      <c r="Z1611" s="174" t="str">
        <f t="shared" si="283"/>
        <v/>
      </c>
      <c r="AA1611" s="137"/>
      <c r="AB1611" s="185">
        <f t="shared" si="274"/>
        <v>6.7520000000001277</v>
      </c>
      <c r="AC1611" s="139">
        <f t="shared" si="271"/>
        <v>0.45515031156055463</v>
      </c>
      <c r="AD1611" s="138">
        <f t="shared" si="275"/>
        <v>6.8900320110876212E-4</v>
      </c>
      <c r="AE1611" s="139" t="str">
        <f t="shared" si="272"/>
        <v/>
      </c>
      <c r="AF1611" s="139" t="str">
        <f t="shared" si="273"/>
        <v/>
      </c>
      <c r="AG1611" s="139"/>
    </row>
    <row r="1612" spans="1:33" ht="20.100000000000001" customHeight="1" x14ac:dyDescent="0.25">
      <c r="A1612" s="15"/>
      <c r="N1612" s="142">
        <v>1054</v>
      </c>
      <c r="O1612" s="134">
        <f t="shared" si="276"/>
        <v>0.21600000000000019</v>
      </c>
      <c r="P1612" s="189">
        <f t="shared" si="277"/>
        <v>0.38974346700272944</v>
      </c>
      <c r="Q1612" s="189">
        <f t="shared" si="278"/>
        <v>0.58550612621755604</v>
      </c>
      <c r="R1612" s="134" t="str">
        <f t="shared" si="279"/>
        <v/>
      </c>
      <c r="S1612" s="134">
        <f t="shared" si="280"/>
        <v>0.38974346700272944</v>
      </c>
      <c r="T1612" s="134" t="str">
        <f t="shared" si="281"/>
        <v/>
      </c>
      <c r="U1612" s="190"/>
      <c r="V1612" s="191"/>
      <c r="W1612" s="188"/>
      <c r="X1612" s="188"/>
      <c r="Y1612" s="174" t="str">
        <f t="shared" si="282"/>
        <v/>
      </c>
      <c r="Z1612" s="174" t="str">
        <f t="shared" si="283"/>
        <v/>
      </c>
      <c r="AA1612" s="137"/>
      <c r="AB1612" s="185">
        <f t="shared" si="274"/>
        <v>6.7584000000001279</v>
      </c>
      <c r="AC1612" s="139">
        <f t="shared" si="271"/>
        <v>0.45446130835944587</v>
      </c>
      <c r="AD1612" s="138">
        <f t="shared" si="275"/>
        <v>6.8842979283478822E-4</v>
      </c>
      <c r="AE1612" s="139" t="str">
        <f t="shared" si="272"/>
        <v/>
      </c>
      <c r="AF1612" s="139" t="str">
        <f t="shared" si="273"/>
        <v/>
      </c>
      <c r="AG1612" s="139"/>
    </row>
    <row r="1613" spans="1:33" ht="20.100000000000001" customHeight="1" x14ac:dyDescent="0.25">
      <c r="A1613" s="15"/>
      <c r="N1613" s="142">
        <v>1055</v>
      </c>
      <c r="O1613" s="134">
        <f t="shared" si="276"/>
        <v>0.21999999999999975</v>
      </c>
      <c r="P1613" s="189">
        <f t="shared" si="277"/>
        <v>0.38940375883379047</v>
      </c>
      <c r="Q1613" s="189">
        <f t="shared" si="278"/>
        <v>0.58706442264821446</v>
      </c>
      <c r="R1613" s="134" t="str">
        <f t="shared" si="279"/>
        <v/>
      </c>
      <c r="S1613" s="134">
        <f t="shared" si="280"/>
        <v>0.38940375883379047</v>
      </c>
      <c r="T1613" s="134" t="str">
        <f t="shared" si="281"/>
        <v/>
      </c>
      <c r="U1613" s="190"/>
      <c r="V1613" s="191"/>
      <c r="W1613" s="188"/>
      <c r="X1613" s="188"/>
      <c r="Y1613" s="174" t="str">
        <f t="shared" si="282"/>
        <v/>
      </c>
      <c r="Z1613" s="174" t="str">
        <f t="shared" si="283"/>
        <v/>
      </c>
      <c r="AA1613" s="137"/>
      <c r="AB1613" s="185">
        <f t="shared" si="274"/>
        <v>6.764800000000128</v>
      </c>
      <c r="AC1613" s="139">
        <f t="shared" si="271"/>
        <v>0.45377287856661108</v>
      </c>
      <c r="AD1613" s="138">
        <f t="shared" si="275"/>
        <v>6.8785532113346814E-4</v>
      </c>
      <c r="AE1613" s="139" t="str">
        <f t="shared" si="272"/>
        <v/>
      </c>
      <c r="AF1613" s="139" t="str">
        <f t="shared" si="273"/>
        <v/>
      </c>
      <c r="AG1613" s="139"/>
    </row>
    <row r="1614" spans="1:33" ht="20.100000000000001" customHeight="1" x14ac:dyDescent="0.25">
      <c r="A1614" s="15"/>
      <c r="N1614" s="142">
        <v>1056</v>
      </c>
      <c r="O1614" s="134">
        <f t="shared" si="276"/>
        <v>0.2240000000000002</v>
      </c>
      <c r="P1614" s="189">
        <f t="shared" si="277"/>
        <v>0.38905812178150972</v>
      </c>
      <c r="Q1614" s="189">
        <f t="shared" si="278"/>
        <v>0.58862134838303659</v>
      </c>
      <c r="R1614" s="134" t="str">
        <f t="shared" si="279"/>
        <v/>
      </c>
      <c r="S1614" s="134">
        <f t="shared" si="280"/>
        <v>0.38905812178150972</v>
      </c>
      <c r="T1614" s="134" t="str">
        <f t="shared" si="281"/>
        <v/>
      </c>
      <c r="U1614" s="190"/>
      <c r="V1614" s="191"/>
      <c r="W1614" s="188"/>
      <c r="X1614" s="188"/>
      <c r="Y1614" s="174" t="str">
        <f t="shared" si="282"/>
        <v/>
      </c>
      <c r="Z1614" s="174" t="str">
        <f t="shared" si="283"/>
        <v/>
      </c>
      <c r="AA1614" s="137"/>
      <c r="AB1614" s="185">
        <f t="shared" si="274"/>
        <v>6.7712000000001282</v>
      </c>
      <c r="AC1614" s="139">
        <f t="shared" si="271"/>
        <v>0.45308502324547761</v>
      </c>
      <c r="AD1614" s="138">
        <f t="shared" si="275"/>
        <v>6.872797923782592E-4</v>
      </c>
      <c r="AE1614" s="139" t="str">
        <f t="shared" si="272"/>
        <v/>
      </c>
      <c r="AF1614" s="139" t="str">
        <f t="shared" si="273"/>
        <v/>
      </c>
      <c r="AG1614" s="139"/>
    </row>
    <row r="1615" spans="1:33" ht="20.100000000000001" customHeight="1" x14ac:dyDescent="0.25">
      <c r="A1615" s="15"/>
      <c r="N1615" s="142">
        <v>1057</v>
      </c>
      <c r="O1615" s="134">
        <f t="shared" si="276"/>
        <v>0.22799999999999976</v>
      </c>
      <c r="P1615" s="189">
        <f t="shared" si="277"/>
        <v>0.38870657216378751</v>
      </c>
      <c r="Q1615" s="189">
        <f t="shared" si="278"/>
        <v>0.5901768797390341</v>
      </c>
      <c r="R1615" s="134" t="str">
        <f t="shared" si="279"/>
        <v/>
      </c>
      <c r="S1615" s="134">
        <f t="shared" si="280"/>
        <v>0.38870657216378751</v>
      </c>
      <c r="T1615" s="134" t="str">
        <f t="shared" si="281"/>
        <v/>
      </c>
      <c r="U1615" s="190"/>
      <c r="V1615" s="191"/>
      <c r="W1615" s="188"/>
      <c r="X1615" s="188"/>
      <c r="Y1615" s="174" t="str">
        <f t="shared" si="282"/>
        <v/>
      </c>
      <c r="Z1615" s="174" t="str">
        <f t="shared" si="283"/>
        <v/>
      </c>
      <c r="AA1615" s="137"/>
      <c r="AB1615" s="185">
        <f t="shared" si="274"/>
        <v>6.7776000000001284</v>
      </c>
      <c r="AC1615" s="139">
        <f t="shared" si="271"/>
        <v>0.45239774345309935</v>
      </c>
      <c r="AD1615" s="138">
        <f t="shared" si="275"/>
        <v>6.8670321292318981E-4</v>
      </c>
      <c r="AE1615" s="139" t="str">
        <f t="shared" si="272"/>
        <v/>
      </c>
      <c r="AF1615" s="139" t="str">
        <f t="shared" si="273"/>
        <v/>
      </c>
      <c r="AG1615" s="139"/>
    </row>
    <row r="1616" spans="1:33" ht="20.100000000000001" customHeight="1" x14ac:dyDescent="0.25">
      <c r="A1616" s="15"/>
      <c r="N1616" s="142">
        <v>1058</v>
      </c>
      <c r="O1616" s="134">
        <f t="shared" si="276"/>
        <v>0.23200000000000021</v>
      </c>
      <c r="P1616" s="189">
        <f t="shared" si="277"/>
        <v>0.38834912656758286</v>
      </c>
      <c r="Q1616" s="189">
        <f t="shared" si="278"/>
        <v>0.59173099309903032</v>
      </c>
      <c r="R1616" s="134" t="str">
        <f t="shared" si="279"/>
        <v/>
      </c>
      <c r="S1616" s="134">
        <f t="shared" si="280"/>
        <v>0.38834912656758286</v>
      </c>
      <c r="T1616" s="134" t="str">
        <f t="shared" si="281"/>
        <v/>
      </c>
      <c r="U1616" s="190"/>
      <c r="V1616" s="191"/>
      <c r="W1616" s="188"/>
      <c r="X1616" s="188"/>
      <c r="Y1616" s="174" t="str">
        <f t="shared" si="282"/>
        <v/>
      </c>
      <c r="Z1616" s="174" t="str">
        <f t="shared" si="283"/>
        <v/>
      </c>
      <c r="AA1616" s="137"/>
      <c r="AB1616" s="185">
        <f t="shared" si="274"/>
        <v>6.7840000000001286</v>
      </c>
      <c r="AC1616" s="139">
        <f t="shared" si="271"/>
        <v>0.45171104024017616</v>
      </c>
      <c r="AD1616" s="138">
        <f t="shared" si="275"/>
        <v>6.86125589110409E-4</v>
      </c>
      <c r="AE1616" s="139" t="str">
        <f t="shared" si="272"/>
        <v/>
      </c>
      <c r="AF1616" s="139" t="str">
        <f t="shared" si="273"/>
        <v/>
      </c>
      <c r="AG1616" s="139"/>
    </row>
    <row r="1617" spans="1:33" ht="20.100000000000001" customHeight="1" x14ac:dyDescent="0.25">
      <c r="A1617" s="15"/>
      <c r="N1617" s="142">
        <v>1059</v>
      </c>
      <c r="O1617" s="134">
        <f t="shared" si="276"/>
        <v>0.23599999999999977</v>
      </c>
      <c r="P1617" s="189">
        <f t="shared" si="277"/>
        <v>0.38798580184761022</v>
      </c>
      <c r="Q1617" s="189">
        <f t="shared" si="278"/>
        <v>0.59328366491273121</v>
      </c>
      <c r="R1617" s="134" t="str">
        <f t="shared" si="279"/>
        <v/>
      </c>
      <c r="S1617" s="134">
        <f t="shared" si="280"/>
        <v>0.38798580184761022</v>
      </c>
      <c r="T1617" s="134" t="str">
        <f t="shared" si="281"/>
        <v/>
      </c>
      <c r="U1617" s="190"/>
      <c r="V1617" s="191"/>
      <c r="W1617" s="188"/>
      <c r="X1617" s="188"/>
      <c r="Y1617" s="174" t="str">
        <f t="shared" si="282"/>
        <v/>
      </c>
      <c r="Z1617" s="174" t="str">
        <f t="shared" si="283"/>
        <v/>
      </c>
      <c r="AA1617" s="137"/>
      <c r="AB1617" s="185">
        <f t="shared" si="274"/>
        <v>6.7904000000001288</v>
      </c>
      <c r="AC1617" s="139">
        <f t="shared" si="271"/>
        <v>0.45102491465106576</v>
      </c>
      <c r="AD1617" s="138">
        <f t="shared" si="275"/>
        <v>6.8554692726829902E-4</v>
      </c>
      <c r="AE1617" s="139" t="str">
        <f t="shared" si="272"/>
        <v/>
      </c>
      <c r="AF1617" s="139" t="str">
        <f t="shared" si="273"/>
        <v/>
      </c>
      <c r="AG1617" s="139"/>
    </row>
    <row r="1618" spans="1:33" ht="20.100000000000001" customHeight="1" x14ac:dyDescent="0.25">
      <c r="A1618" s="15"/>
      <c r="N1618" s="142">
        <v>1060</v>
      </c>
      <c r="O1618" s="134">
        <f t="shared" si="276"/>
        <v>0.24000000000000021</v>
      </c>
      <c r="P1618" s="189">
        <f t="shared" si="277"/>
        <v>0.38761661512501411</v>
      </c>
      <c r="Q1618" s="189">
        <f t="shared" si="278"/>
        <v>0.59483487169779603</v>
      </c>
      <c r="R1618" s="134" t="str">
        <f t="shared" si="279"/>
        <v/>
      </c>
      <c r="S1618" s="134">
        <f t="shared" si="280"/>
        <v>0.38761661512501411</v>
      </c>
      <c r="T1618" s="134" t="str">
        <f t="shared" si="281"/>
        <v/>
      </c>
      <c r="U1618" s="190"/>
      <c r="V1618" s="191"/>
      <c r="W1618" s="188"/>
      <c r="X1618" s="188"/>
      <c r="Y1618" s="174" t="str">
        <f t="shared" si="282"/>
        <v/>
      </c>
      <c r="Z1618" s="174" t="str">
        <f t="shared" si="283"/>
        <v/>
      </c>
      <c r="AA1618" s="137"/>
      <c r="AB1618" s="185">
        <f t="shared" si="274"/>
        <v>6.796800000000129</v>
      </c>
      <c r="AC1618" s="139">
        <f t="shared" si="271"/>
        <v>0.45033936772379746</v>
      </c>
      <c r="AD1618" s="138">
        <f t="shared" si="275"/>
        <v>6.8496723371114232E-4</v>
      </c>
      <c r="AE1618" s="139" t="str">
        <f t="shared" si="272"/>
        <v/>
      </c>
      <c r="AF1618" s="139" t="str">
        <f t="shared" si="273"/>
        <v/>
      </c>
      <c r="AG1618" s="139"/>
    </row>
    <row r="1619" spans="1:33" ht="20.100000000000001" customHeight="1" x14ac:dyDescent="0.25">
      <c r="A1619" s="15"/>
      <c r="N1619" s="142">
        <v>1061</v>
      </c>
      <c r="O1619" s="134">
        <f t="shared" si="276"/>
        <v>0.24399999999999977</v>
      </c>
      <c r="P1619" s="189">
        <f t="shared" si="277"/>
        <v>0.38724158378602569</v>
      </c>
      <c r="Q1619" s="189">
        <f t="shared" si="278"/>
        <v>0.59638459004089772</v>
      </c>
      <c r="R1619" s="134" t="str">
        <f t="shared" si="279"/>
        <v/>
      </c>
      <c r="S1619" s="134">
        <f t="shared" si="280"/>
        <v>0.38724158378602569</v>
      </c>
      <c r="T1619" s="134" t="str">
        <f t="shared" si="281"/>
        <v/>
      </c>
      <c r="U1619" s="190"/>
      <c r="V1619" s="191"/>
      <c r="W1619" s="188"/>
      <c r="X1619" s="188"/>
      <c r="Y1619" s="174" t="str">
        <f t="shared" si="282"/>
        <v/>
      </c>
      <c r="Z1619" s="174" t="str">
        <f t="shared" si="283"/>
        <v/>
      </c>
      <c r="AA1619" s="137"/>
      <c r="AB1619" s="185">
        <f t="shared" si="274"/>
        <v>6.8032000000001291</v>
      </c>
      <c r="AC1619" s="139">
        <f t="shared" si="271"/>
        <v>0.44965440049008631</v>
      </c>
      <c r="AD1619" s="138">
        <f t="shared" si="275"/>
        <v>6.8438651474023171E-4</v>
      </c>
      <c r="AE1619" s="139" t="str">
        <f t="shared" si="272"/>
        <v/>
      </c>
      <c r="AF1619" s="139" t="str">
        <f t="shared" si="273"/>
        <v/>
      </c>
      <c r="AG1619" s="139"/>
    </row>
    <row r="1620" spans="1:33" ht="20.100000000000001" customHeight="1" x14ac:dyDescent="0.25">
      <c r="A1620" s="15"/>
      <c r="N1620" s="142">
        <v>1062</v>
      </c>
      <c r="O1620" s="134">
        <f t="shared" si="276"/>
        <v>0.24800000000000022</v>
      </c>
      <c r="P1620" s="189">
        <f t="shared" si="277"/>
        <v>0.38686072548059713</v>
      </c>
      <c r="Q1620" s="189">
        <f t="shared" si="278"/>
        <v>0.59793279659878396</v>
      </c>
      <c r="R1620" s="134" t="str">
        <f t="shared" si="279"/>
        <v/>
      </c>
      <c r="S1620" s="134">
        <f t="shared" si="280"/>
        <v>0.38686072548059713</v>
      </c>
      <c r="T1620" s="134" t="str">
        <f t="shared" si="281"/>
        <v/>
      </c>
      <c r="U1620" s="190"/>
      <c r="V1620" s="191"/>
      <c r="W1620" s="188"/>
      <c r="X1620" s="188"/>
      <c r="Y1620" s="174" t="str">
        <f t="shared" si="282"/>
        <v/>
      </c>
      <c r="Z1620" s="174" t="str">
        <f t="shared" si="283"/>
        <v/>
      </c>
      <c r="AA1620" s="137"/>
      <c r="AB1620" s="185">
        <f t="shared" si="274"/>
        <v>6.8096000000001293</v>
      </c>
      <c r="AC1620" s="139">
        <f t="shared" si="271"/>
        <v>0.44897001397534608</v>
      </c>
      <c r="AD1620" s="138">
        <f t="shared" si="275"/>
        <v>6.8380477664098382E-4</v>
      </c>
      <c r="AE1620" s="139" t="str">
        <f t="shared" si="272"/>
        <v/>
      </c>
      <c r="AF1620" s="139" t="str">
        <f t="shared" si="273"/>
        <v/>
      </c>
      <c r="AG1620" s="139"/>
    </row>
    <row r="1621" spans="1:33" ht="20.100000000000001" customHeight="1" x14ac:dyDescent="0.25">
      <c r="A1621" s="15"/>
      <c r="N1621" s="142">
        <v>1063</v>
      </c>
      <c r="O1621" s="134">
        <f t="shared" si="276"/>
        <v>0.25199999999999978</v>
      </c>
      <c r="P1621" s="189">
        <f t="shared" si="277"/>
        <v>0.38647405812101865</v>
      </c>
      <c r="Q1621" s="189">
        <f t="shared" si="278"/>
        <v>0.5994794680993254</v>
      </c>
      <c r="R1621" s="134" t="str">
        <f t="shared" si="279"/>
        <v/>
      </c>
      <c r="S1621" s="134">
        <f t="shared" si="280"/>
        <v>0.38647405812101865</v>
      </c>
      <c r="T1621" s="134" t="str">
        <f t="shared" si="281"/>
        <v/>
      </c>
      <c r="U1621" s="190"/>
      <c r="V1621" s="191"/>
      <c r="W1621" s="188"/>
      <c r="X1621" s="188"/>
      <c r="Y1621" s="174" t="str">
        <f t="shared" si="282"/>
        <v/>
      </c>
      <c r="Z1621" s="174" t="str">
        <f t="shared" si="283"/>
        <v/>
      </c>
      <c r="AA1621" s="137"/>
      <c r="AB1621" s="185">
        <f t="shared" si="274"/>
        <v>6.8160000000001295</v>
      </c>
      <c r="AC1621" s="139">
        <f t="shared" si="271"/>
        <v>0.4482862091987051</v>
      </c>
      <c r="AD1621" s="138">
        <f t="shared" si="275"/>
        <v>6.8322202568738E-4</v>
      </c>
      <c r="AE1621" s="139" t="str">
        <f t="shared" si="272"/>
        <v/>
      </c>
      <c r="AF1621" s="139" t="str">
        <f t="shared" si="273"/>
        <v/>
      </c>
      <c r="AG1621" s="139"/>
    </row>
    <row r="1622" spans="1:33" ht="20.100000000000001" customHeight="1" x14ac:dyDescent="0.25">
      <c r="A1622" s="15"/>
      <c r="N1622" s="142">
        <v>1064</v>
      </c>
      <c r="O1622" s="134">
        <f t="shared" si="276"/>
        <v>0.25600000000000023</v>
      </c>
      <c r="P1622" s="189">
        <f t="shared" si="277"/>
        <v>0.38608159988051366</v>
      </c>
      <c r="Q1622" s="189">
        <f t="shared" si="278"/>
        <v>0.60102458134256587</v>
      </c>
      <c r="R1622" s="134" t="str">
        <f t="shared" si="279"/>
        <v/>
      </c>
      <c r="S1622" s="134">
        <f t="shared" si="280"/>
        <v>0.38608159988051366</v>
      </c>
      <c r="T1622" s="134" t="str">
        <f t="shared" si="281"/>
        <v/>
      </c>
      <c r="U1622" s="190"/>
      <c r="V1622" s="191"/>
      <c r="W1622" s="188"/>
      <c r="X1622" s="188"/>
      <c r="Y1622" s="174" t="str">
        <f t="shared" si="282"/>
        <v/>
      </c>
      <c r="Z1622" s="174" t="str">
        <f t="shared" si="283"/>
        <v/>
      </c>
      <c r="AA1622" s="137"/>
      <c r="AB1622" s="185">
        <f t="shared" si="274"/>
        <v>6.8224000000001297</v>
      </c>
      <c r="AC1622" s="139">
        <f t="shared" si="271"/>
        <v>0.44760298717301772</v>
      </c>
      <c r="AD1622" s="138">
        <f t="shared" si="275"/>
        <v>6.8263826813841355E-4</v>
      </c>
      <c r="AE1622" s="139" t="str">
        <f t="shared" si="272"/>
        <v/>
      </c>
      <c r="AF1622" s="139" t="str">
        <f t="shared" si="273"/>
        <v/>
      </c>
      <c r="AG1622" s="139"/>
    </row>
    <row r="1623" spans="1:33" ht="20.100000000000001" customHeight="1" x14ac:dyDescent="0.25">
      <c r="A1623" s="15"/>
      <c r="N1623" s="142">
        <v>1065</v>
      </c>
      <c r="O1623" s="134">
        <f t="shared" si="276"/>
        <v>0.25999999999999979</v>
      </c>
      <c r="P1623" s="189">
        <f t="shared" si="277"/>
        <v>0.38568336919181612</v>
      </c>
      <c r="Q1623" s="189">
        <f t="shared" si="278"/>
        <v>0.6025681132017604</v>
      </c>
      <c r="R1623" s="134" t="str">
        <f t="shared" si="279"/>
        <v/>
      </c>
      <c r="S1623" s="134">
        <f t="shared" si="280"/>
        <v>0.38568336919181612</v>
      </c>
      <c r="T1623" s="134" t="str">
        <f t="shared" si="281"/>
        <v/>
      </c>
      <c r="U1623" s="190"/>
      <c r="V1623" s="191"/>
      <c r="W1623" s="188"/>
      <c r="X1623" s="188"/>
      <c r="Y1623" s="174" t="str">
        <f t="shared" si="282"/>
        <v/>
      </c>
      <c r="Z1623" s="174" t="str">
        <f t="shared" si="283"/>
        <v/>
      </c>
      <c r="AA1623" s="137"/>
      <c r="AB1623" s="185">
        <f t="shared" si="274"/>
        <v>6.8288000000001299</v>
      </c>
      <c r="AC1623" s="139">
        <f t="shared" si="271"/>
        <v>0.44692034890487931</v>
      </c>
      <c r="AD1623" s="138">
        <f t="shared" si="275"/>
        <v>6.8205351023864491E-4</v>
      </c>
      <c r="AE1623" s="139" t="str">
        <f t="shared" si="272"/>
        <v/>
      </c>
      <c r="AF1623" s="139" t="str">
        <f t="shared" si="273"/>
        <v/>
      </c>
      <c r="AG1623" s="139"/>
    </row>
    <row r="1624" spans="1:33" ht="20.100000000000001" customHeight="1" x14ac:dyDescent="0.25">
      <c r="A1624" s="15"/>
      <c r="N1624" s="142">
        <v>1066</v>
      </c>
      <c r="O1624" s="134">
        <f t="shared" si="276"/>
        <v>0.26400000000000023</v>
      </c>
      <c r="P1624" s="189">
        <f t="shared" si="277"/>
        <v>0.38527938474572759</v>
      </c>
      <c r="Q1624" s="189">
        <f t="shared" si="278"/>
        <v>0.60411004062441254</v>
      </c>
      <c r="R1624" s="134" t="str">
        <f t="shared" si="279"/>
        <v/>
      </c>
      <c r="S1624" s="134">
        <f t="shared" si="280"/>
        <v>0.38527938474572759</v>
      </c>
      <c r="T1624" s="134" t="str">
        <f t="shared" si="281"/>
        <v/>
      </c>
      <c r="U1624" s="190"/>
      <c r="V1624" s="191"/>
      <c r="W1624" s="188"/>
      <c r="X1624" s="188"/>
      <c r="Y1624" s="174" t="str">
        <f t="shared" si="282"/>
        <v/>
      </c>
      <c r="Z1624" s="174" t="str">
        <f t="shared" si="283"/>
        <v/>
      </c>
      <c r="AA1624" s="137"/>
      <c r="AB1624" s="185">
        <f t="shared" si="274"/>
        <v>6.8352000000001301</v>
      </c>
      <c r="AC1624" s="139">
        <f t="shared" si="271"/>
        <v>0.44623829539464066</v>
      </c>
      <c r="AD1624" s="138">
        <f t="shared" si="275"/>
        <v>6.8146775821953387E-4</v>
      </c>
      <c r="AE1624" s="139" t="str">
        <f t="shared" si="272"/>
        <v/>
      </c>
      <c r="AF1624" s="139" t="str">
        <f t="shared" si="273"/>
        <v/>
      </c>
      <c r="AG1624" s="139"/>
    </row>
    <row r="1625" spans="1:33" ht="20.100000000000001" customHeight="1" x14ac:dyDescent="0.25">
      <c r="A1625" s="15"/>
      <c r="N1625" s="142">
        <v>1067</v>
      </c>
      <c r="O1625" s="134">
        <f t="shared" si="276"/>
        <v>0.26799999999999979</v>
      </c>
      <c r="P1625" s="189">
        <f t="shared" si="277"/>
        <v>0.38486966548965584</v>
      </c>
      <c r="Q1625" s="189">
        <f t="shared" si="278"/>
        <v>0.60565034063330159</v>
      </c>
      <c r="R1625" s="134" t="str">
        <f t="shared" si="279"/>
        <v/>
      </c>
      <c r="S1625" s="134">
        <f t="shared" si="280"/>
        <v>0.38486966548965584</v>
      </c>
      <c r="T1625" s="134" t="str">
        <f t="shared" si="281"/>
        <v/>
      </c>
      <c r="U1625" s="190"/>
      <c r="V1625" s="191"/>
      <c r="W1625" s="188"/>
      <c r="X1625" s="188"/>
      <c r="Y1625" s="174" t="str">
        <f t="shared" si="282"/>
        <v/>
      </c>
      <c r="Z1625" s="174" t="str">
        <f t="shared" si="283"/>
        <v/>
      </c>
      <c r="AA1625" s="137"/>
      <c r="AB1625" s="185">
        <f t="shared" si="274"/>
        <v>6.8416000000001302</v>
      </c>
      <c r="AC1625" s="139">
        <f t="shared" si="271"/>
        <v>0.44555682763642113</v>
      </c>
      <c r="AD1625" s="138">
        <f t="shared" si="275"/>
        <v>6.8088101829844039E-4</v>
      </c>
      <c r="AE1625" s="139" t="str">
        <f t="shared" si="272"/>
        <v/>
      </c>
      <c r="AF1625" s="139" t="str">
        <f t="shared" si="273"/>
        <v/>
      </c>
      <c r="AG1625" s="139"/>
    </row>
    <row r="1626" spans="1:33" ht="20.100000000000001" customHeight="1" x14ac:dyDescent="0.25">
      <c r="A1626" s="15"/>
      <c r="N1626" s="142">
        <v>1068</v>
      </c>
      <c r="O1626" s="134">
        <f t="shared" si="276"/>
        <v>0.27200000000000024</v>
      </c>
      <c r="P1626" s="189">
        <f t="shared" si="277"/>
        <v>0.3844542306261336</v>
      </c>
      <c r="Q1626" s="189">
        <f t="shared" si="278"/>
        <v>0.60718899032750862</v>
      </c>
      <c r="R1626" s="134" t="str">
        <f t="shared" si="279"/>
        <v/>
      </c>
      <c r="S1626" s="134">
        <f t="shared" si="280"/>
        <v>0.3844542306261336</v>
      </c>
      <c r="T1626" s="134" t="str">
        <f t="shared" si="281"/>
        <v/>
      </c>
      <c r="U1626" s="190"/>
      <c r="V1626" s="191"/>
      <c r="W1626" s="188"/>
      <c r="X1626" s="188"/>
      <c r="Y1626" s="174" t="str">
        <f t="shared" si="282"/>
        <v/>
      </c>
      <c r="Z1626" s="174" t="str">
        <f t="shared" si="283"/>
        <v/>
      </c>
      <c r="AA1626" s="137"/>
      <c r="AB1626" s="185">
        <f t="shared" si="274"/>
        <v>6.8480000000001304</v>
      </c>
      <c r="AC1626" s="139">
        <f t="shared" si="271"/>
        <v>0.44487594661812269</v>
      </c>
      <c r="AD1626" s="138">
        <f t="shared" si="275"/>
        <v>6.802932966801789E-4</v>
      </c>
      <c r="AE1626" s="139" t="str">
        <f t="shared" si="272"/>
        <v/>
      </c>
      <c r="AF1626" s="139" t="str">
        <f t="shared" si="273"/>
        <v/>
      </c>
      <c r="AG1626" s="139"/>
    </row>
    <row r="1627" spans="1:33" ht="20.100000000000001" customHeight="1" x14ac:dyDescent="0.25">
      <c r="A1627" s="15"/>
      <c r="N1627" s="142">
        <v>1069</v>
      </c>
      <c r="O1627" s="134">
        <f t="shared" si="276"/>
        <v>0.2759999999999998</v>
      </c>
      <c r="P1627" s="189">
        <f t="shared" si="277"/>
        <v>0.38403309961131932</v>
      </c>
      <c r="Q1627" s="189">
        <f t="shared" si="278"/>
        <v>0.60872596688343106</v>
      </c>
      <c r="R1627" s="134" t="str">
        <f t="shared" si="279"/>
        <v/>
      </c>
      <c r="S1627" s="134">
        <f t="shared" si="280"/>
        <v>0.38403309961131932</v>
      </c>
      <c r="T1627" s="134" t="str">
        <f t="shared" si="281"/>
        <v/>
      </c>
      <c r="U1627" s="190"/>
      <c r="V1627" s="191"/>
      <c r="W1627" s="188"/>
      <c r="X1627" s="188"/>
      <c r="Y1627" s="174" t="str">
        <f t="shared" si="282"/>
        <v/>
      </c>
      <c r="Z1627" s="174" t="str">
        <f t="shared" si="283"/>
        <v/>
      </c>
      <c r="AA1627" s="137"/>
      <c r="AB1627" s="185">
        <f t="shared" si="274"/>
        <v>6.8544000000001306</v>
      </c>
      <c r="AC1627" s="139">
        <f t="shared" si="271"/>
        <v>0.44419565332144251</v>
      </c>
      <c r="AD1627" s="138">
        <f t="shared" si="275"/>
        <v>6.7970459955224438E-4</v>
      </c>
      <c r="AE1627" s="139" t="str">
        <f t="shared" si="272"/>
        <v/>
      </c>
      <c r="AF1627" s="139" t="str">
        <f t="shared" si="273"/>
        <v/>
      </c>
      <c r="AG1627" s="139"/>
    </row>
    <row r="1628" spans="1:33" ht="20.100000000000001" customHeight="1" x14ac:dyDescent="0.25">
      <c r="A1628" s="15"/>
      <c r="N1628" s="142">
        <v>1070</v>
      </c>
      <c r="O1628" s="134">
        <f t="shared" si="276"/>
        <v>0.28000000000000025</v>
      </c>
      <c r="P1628" s="189">
        <f t="shared" si="277"/>
        <v>0.38360629215347852</v>
      </c>
      <c r="Q1628" s="189">
        <f t="shared" si="278"/>
        <v>0.61026124755579736</v>
      </c>
      <c r="R1628" s="134" t="str">
        <f t="shared" si="279"/>
        <v/>
      </c>
      <c r="S1628" s="134">
        <f t="shared" si="280"/>
        <v>0.38360629215347852</v>
      </c>
      <c r="T1628" s="134" t="str">
        <f t="shared" si="281"/>
        <v/>
      </c>
      <c r="U1628" s="190"/>
      <c r="V1628" s="191"/>
      <c r="W1628" s="188"/>
      <c r="X1628" s="188"/>
      <c r="Y1628" s="174" t="str">
        <f t="shared" si="282"/>
        <v/>
      </c>
      <c r="Z1628" s="174" t="str">
        <f t="shared" si="283"/>
        <v/>
      </c>
      <c r="AA1628" s="137"/>
      <c r="AB1628" s="185">
        <f t="shared" si="274"/>
        <v>6.8608000000001308</v>
      </c>
      <c r="AC1628" s="139">
        <f t="shared" si="271"/>
        <v>0.44351594872189026</v>
      </c>
      <c r="AD1628" s="138">
        <f t="shared" si="275"/>
        <v>6.7911493309147364E-4</v>
      </c>
      <c r="AE1628" s="139" t="str">
        <f t="shared" si="272"/>
        <v/>
      </c>
      <c r="AF1628" s="139" t="str">
        <f t="shared" si="273"/>
        <v/>
      </c>
      <c r="AG1628" s="139"/>
    </row>
    <row r="1629" spans="1:33" ht="20.100000000000001" customHeight="1" x14ac:dyDescent="0.25">
      <c r="A1629" s="15"/>
      <c r="N1629" s="142">
        <v>1071</v>
      </c>
      <c r="O1629" s="134">
        <f t="shared" si="276"/>
        <v>0.28399999999999981</v>
      </c>
      <c r="P1629" s="189">
        <f t="shared" si="277"/>
        <v>0.38317382821144774</v>
      </c>
      <c r="Q1629" s="189">
        <f t="shared" si="278"/>
        <v>0.61179480967866895</v>
      </c>
      <c r="R1629" s="134" t="str">
        <f t="shared" si="279"/>
        <v/>
      </c>
      <c r="S1629" s="134">
        <f t="shared" si="280"/>
        <v>0.38317382821144774</v>
      </c>
      <c r="T1629" s="134" t="str">
        <f t="shared" si="281"/>
        <v/>
      </c>
      <c r="U1629" s="190"/>
      <c r="V1629" s="191"/>
      <c r="W1629" s="188"/>
      <c r="X1629" s="188"/>
      <c r="Y1629" s="174" t="str">
        <f t="shared" si="282"/>
        <v/>
      </c>
      <c r="Z1629" s="174" t="str">
        <f t="shared" si="283"/>
        <v/>
      </c>
      <c r="AA1629" s="137"/>
      <c r="AB1629" s="185">
        <f t="shared" si="274"/>
        <v>6.867200000000131</v>
      </c>
      <c r="AC1629" s="139">
        <f t="shared" si="271"/>
        <v>0.44283683378879879</v>
      </c>
      <c r="AD1629" s="138">
        <f t="shared" si="275"/>
        <v>6.7852430345949344E-4</v>
      </c>
      <c r="AE1629" s="139" t="str">
        <f t="shared" si="272"/>
        <v/>
      </c>
      <c r="AF1629" s="139" t="str">
        <f t="shared" si="273"/>
        <v/>
      </c>
      <c r="AG1629" s="139"/>
    </row>
    <row r="1630" spans="1:33" ht="20.100000000000001" customHeight="1" x14ac:dyDescent="0.25">
      <c r="A1630" s="15"/>
      <c r="N1630" s="142">
        <v>1072</v>
      </c>
      <c r="O1630" s="134">
        <f t="shared" si="276"/>
        <v>0.28800000000000026</v>
      </c>
      <c r="P1630" s="189">
        <f t="shared" si="277"/>
        <v>0.38273572799307848</v>
      </c>
      <c r="Q1630" s="189">
        <f t="shared" si="278"/>
        <v>0.61332663066644277</v>
      </c>
      <c r="R1630" s="134" t="str">
        <f t="shared" si="279"/>
        <v/>
      </c>
      <c r="S1630" s="134">
        <f t="shared" si="280"/>
        <v>0.38273572799307848</v>
      </c>
      <c r="T1630" s="134" t="str">
        <f t="shared" si="281"/>
        <v/>
      </c>
      <c r="U1630" s="190"/>
      <c r="V1630" s="191"/>
      <c r="W1630" s="188"/>
      <c r="X1630" s="188"/>
      <c r="Y1630" s="174" t="str">
        <f t="shared" si="282"/>
        <v/>
      </c>
      <c r="Z1630" s="174" t="str">
        <f t="shared" si="283"/>
        <v/>
      </c>
      <c r="AA1630" s="137"/>
      <c r="AB1630" s="185">
        <f t="shared" si="274"/>
        <v>6.8736000000001312</v>
      </c>
      <c r="AC1630" s="139">
        <f t="shared" si="271"/>
        <v>0.4421583094853393</v>
      </c>
      <c r="AD1630" s="138">
        <f t="shared" si="275"/>
        <v>6.7793271680349765E-4</v>
      </c>
      <c r="AE1630" s="139" t="str">
        <f t="shared" si="272"/>
        <v/>
      </c>
      <c r="AF1630" s="139" t="str">
        <f t="shared" si="273"/>
        <v/>
      </c>
      <c r="AG1630" s="139"/>
    </row>
    <row r="1631" spans="1:33" ht="20.100000000000001" customHeight="1" x14ac:dyDescent="0.25">
      <c r="A1631" s="15"/>
      <c r="N1631" s="142">
        <v>1073</v>
      </c>
      <c r="O1631" s="134">
        <f t="shared" si="276"/>
        <v>0.29199999999999982</v>
      </c>
      <c r="P1631" s="189">
        <f t="shared" si="277"/>
        <v>0.3822920119536648</v>
      </c>
      <c r="Q1631" s="189">
        <f t="shared" si="278"/>
        <v>0.61485668801484117</v>
      </c>
      <c r="R1631" s="134" t="str">
        <f t="shared" si="279"/>
        <v/>
      </c>
      <c r="S1631" s="134">
        <f t="shared" si="280"/>
        <v>0.3822920119536648</v>
      </c>
      <c r="T1631" s="134" t="str">
        <f t="shared" si="281"/>
        <v/>
      </c>
      <c r="U1631" s="190"/>
      <c r="V1631" s="191"/>
      <c r="W1631" s="188"/>
      <c r="X1631" s="188"/>
      <c r="Y1631" s="174" t="str">
        <f t="shared" si="282"/>
        <v/>
      </c>
      <c r="Z1631" s="174" t="str">
        <f t="shared" si="283"/>
        <v/>
      </c>
      <c r="AA1631" s="137"/>
      <c r="AB1631" s="185">
        <f t="shared" si="274"/>
        <v>6.8800000000001313</v>
      </c>
      <c r="AC1631" s="139">
        <f t="shared" si="271"/>
        <v>0.4414803767685358</v>
      </c>
      <c r="AD1631" s="138">
        <f t="shared" si="275"/>
        <v>6.7734017925802359E-4</v>
      </c>
      <c r="AE1631" s="139" t="str">
        <f t="shared" si="272"/>
        <v/>
      </c>
      <c r="AF1631" s="139" t="str">
        <f t="shared" si="273"/>
        <v/>
      </c>
      <c r="AG1631" s="139"/>
    </row>
    <row r="1632" spans="1:33" ht="20.100000000000001" customHeight="1" x14ac:dyDescent="0.25">
      <c r="A1632" s="15"/>
      <c r="N1632" s="142">
        <v>1074</v>
      </c>
      <c r="O1632" s="134">
        <f t="shared" si="276"/>
        <v>0.29600000000000026</v>
      </c>
      <c r="P1632" s="189">
        <f t="shared" si="277"/>
        <v>0.38184270079435112</v>
      </c>
      <c r="Q1632" s="189">
        <f t="shared" si="278"/>
        <v>0.6163849593019014</v>
      </c>
      <c r="R1632" s="134" t="str">
        <f t="shared" si="279"/>
        <v/>
      </c>
      <c r="S1632" s="134">
        <f t="shared" si="280"/>
        <v>0.38184270079435112</v>
      </c>
      <c r="T1632" s="134" t="str">
        <f t="shared" si="281"/>
        <v/>
      </c>
      <c r="U1632" s="190"/>
      <c r="V1632" s="191"/>
      <c r="W1632" s="188"/>
      <c r="X1632" s="188"/>
      <c r="Y1632" s="174" t="str">
        <f t="shared" si="282"/>
        <v/>
      </c>
      <c r="Z1632" s="174" t="str">
        <f t="shared" si="283"/>
        <v/>
      </c>
      <c r="AA1632" s="137"/>
      <c r="AB1632" s="185">
        <f t="shared" si="274"/>
        <v>6.8864000000001315</v>
      </c>
      <c r="AC1632" s="139">
        <f t="shared" si="271"/>
        <v>0.44080303658927777</v>
      </c>
      <c r="AD1632" s="138">
        <f t="shared" si="275"/>
        <v>6.7674669694262057E-4</v>
      </c>
      <c r="AE1632" s="139" t="str">
        <f t="shared" si="272"/>
        <v/>
      </c>
      <c r="AF1632" s="139" t="str">
        <f t="shared" si="273"/>
        <v/>
      </c>
      <c r="AG1632" s="139"/>
    </row>
    <row r="1633" spans="1:33" ht="20.100000000000001" customHeight="1" x14ac:dyDescent="0.25">
      <c r="A1633" s="15"/>
      <c r="N1633" s="142">
        <v>1075</v>
      </c>
      <c r="O1633" s="134">
        <f t="shared" si="276"/>
        <v>0.29999999999999982</v>
      </c>
      <c r="P1633" s="189">
        <f t="shared" si="277"/>
        <v>0.38138781546052414</v>
      </c>
      <c r="Q1633" s="189">
        <f t="shared" si="278"/>
        <v>0.61791142218895256</v>
      </c>
      <c r="R1633" s="134" t="str">
        <f t="shared" si="279"/>
        <v/>
      </c>
      <c r="S1633" s="134">
        <f t="shared" si="280"/>
        <v>0.38138781546052414</v>
      </c>
      <c r="T1633" s="134" t="str">
        <f t="shared" si="281"/>
        <v/>
      </c>
      <c r="U1633" s="190"/>
      <c r="V1633" s="191"/>
      <c r="W1633" s="188"/>
      <c r="X1633" s="188"/>
      <c r="Y1633" s="174" t="str">
        <f t="shared" si="282"/>
        <v/>
      </c>
      <c r="Z1633" s="174" t="str">
        <f t="shared" si="283"/>
        <v/>
      </c>
      <c r="AA1633" s="137"/>
      <c r="AB1633" s="185">
        <f t="shared" si="274"/>
        <v>6.8928000000001317</v>
      </c>
      <c r="AC1633" s="139">
        <f t="shared" si="271"/>
        <v>0.44012628989233515</v>
      </c>
      <c r="AD1633" s="138">
        <f t="shared" si="275"/>
        <v>6.7615227596340421E-4</v>
      </c>
      <c r="AE1633" s="139" t="str">
        <f t="shared" si="272"/>
        <v/>
      </c>
      <c r="AF1633" s="139" t="str">
        <f t="shared" si="273"/>
        <v/>
      </c>
      <c r="AG1633" s="139"/>
    </row>
    <row r="1634" spans="1:33" ht="20.100000000000001" customHeight="1" x14ac:dyDescent="0.25">
      <c r="A1634" s="15"/>
      <c r="N1634" s="142">
        <v>1076</v>
      </c>
      <c r="O1634" s="134">
        <f t="shared" si="276"/>
        <v>0.30400000000000027</v>
      </c>
      <c r="P1634" s="189">
        <f t="shared" si="277"/>
        <v>0.38092737714018499</v>
      </c>
      <c r="Q1634" s="189">
        <f t="shared" si="278"/>
        <v>0.61943605442159289</v>
      </c>
      <c r="R1634" s="134" t="str">
        <f t="shared" si="279"/>
        <v/>
      </c>
      <c r="S1634" s="134">
        <f t="shared" si="280"/>
        <v>0.38092737714018499</v>
      </c>
      <c r="T1634" s="134" t="str">
        <f t="shared" si="281"/>
        <v/>
      </c>
      <c r="U1634" s="190"/>
      <c r="V1634" s="191"/>
      <c r="W1634" s="188"/>
      <c r="X1634" s="188"/>
      <c r="Y1634" s="174" t="str">
        <f t="shared" si="282"/>
        <v/>
      </c>
      <c r="Z1634" s="174" t="str">
        <f t="shared" si="283"/>
        <v/>
      </c>
      <c r="AA1634" s="137"/>
      <c r="AB1634" s="185">
        <f t="shared" si="274"/>
        <v>6.8992000000001319</v>
      </c>
      <c r="AC1634" s="139">
        <f t="shared" si="271"/>
        <v>0.43945013761637175</v>
      </c>
      <c r="AD1634" s="138">
        <f t="shared" si="275"/>
        <v>6.7555692241172416E-4</v>
      </c>
      <c r="AE1634" s="139" t="str">
        <f t="shared" si="272"/>
        <v/>
      </c>
      <c r="AF1634" s="139" t="str">
        <f t="shared" si="273"/>
        <v/>
      </c>
      <c r="AG1634" s="139"/>
    </row>
    <row r="1635" spans="1:33" ht="20.100000000000001" customHeight="1" x14ac:dyDescent="0.25">
      <c r="A1635" s="15"/>
      <c r="N1635" s="142">
        <v>1077</v>
      </c>
      <c r="O1635" s="134">
        <f t="shared" si="276"/>
        <v>0.30799999999999983</v>
      </c>
      <c r="P1635" s="189">
        <f t="shared" si="277"/>
        <v>0.38046140726230615</v>
      </c>
      <c r="Q1635" s="189">
        <f t="shared" si="278"/>
        <v>0.62095883383065331</v>
      </c>
      <c r="R1635" s="134" t="str">
        <f t="shared" si="279"/>
        <v/>
      </c>
      <c r="S1635" s="134">
        <f t="shared" si="280"/>
        <v>0.38046140726230615</v>
      </c>
      <c r="T1635" s="134" t="str">
        <f t="shared" si="281"/>
        <v/>
      </c>
      <c r="U1635" s="190"/>
      <c r="V1635" s="191"/>
      <c r="W1635" s="188"/>
      <c r="X1635" s="188"/>
      <c r="Y1635" s="174" t="str">
        <f t="shared" si="282"/>
        <v/>
      </c>
      <c r="Z1635" s="174" t="str">
        <f t="shared" si="283"/>
        <v/>
      </c>
      <c r="AA1635" s="137"/>
      <c r="AB1635" s="185">
        <f t="shared" si="274"/>
        <v>6.9056000000001321</v>
      </c>
      <c r="AC1635" s="139">
        <f t="shared" si="271"/>
        <v>0.43877458069396003</v>
      </c>
      <c r="AD1635" s="138">
        <f t="shared" si="275"/>
        <v>6.7496064236627351E-4</v>
      </c>
      <c r="AE1635" s="139" t="str">
        <f t="shared" si="272"/>
        <v/>
      </c>
      <c r="AF1635" s="139" t="str">
        <f t="shared" si="273"/>
        <v/>
      </c>
      <c r="AG1635" s="139"/>
    </row>
    <row r="1636" spans="1:33" ht="20.100000000000001" customHeight="1" x14ac:dyDescent="0.25">
      <c r="A1636" s="15"/>
      <c r="N1636" s="142">
        <v>1078</v>
      </c>
      <c r="O1636" s="134">
        <f t="shared" si="276"/>
        <v>0.31200000000000028</v>
      </c>
      <c r="P1636" s="189">
        <f t="shared" si="277"/>
        <v>0.37998992749516874</v>
      </c>
      <c r="Q1636" s="189">
        <f t="shared" si="278"/>
        <v>0.62247973833316173</v>
      </c>
      <c r="R1636" s="134" t="str">
        <f t="shared" si="279"/>
        <v/>
      </c>
      <c r="S1636" s="134">
        <f t="shared" si="280"/>
        <v>0.37998992749516874</v>
      </c>
      <c r="T1636" s="134" t="str">
        <f t="shared" si="281"/>
        <v/>
      </c>
      <c r="U1636" s="190"/>
      <c r="V1636" s="191"/>
      <c r="W1636" s="188"/>
      <c r="X1636" s="188"/>
      <c r="Y1636" s="174" t="str">
        <f t="shared" si="282"/>
        <v/>
      </c>
      <c r="Z1636" s="174" t="str">
        <f t="shared" si="283"/>
        <v/>
      </c>
      <c r="AA1636" s="137"/>
      <c r="AB1636" s="185">
        <f t="shared" si="274"/>
        <v>6.9120000000001323</v>
      </c>
      <c r="AC1636" s="139">
        <f t="shared" si="271"/>
        <v>0.43809962005159375</v>
      </c>
      <c r="AD1636" s="138">
        <f t="shared" si="275"/>
        <v>6.7436344189020225E-4</v>
      </c>
      <c r="AE1636" s="139" t="str">
        <f t="shared" si="272"/>
        <v/>
      </c>
      <c r="AF1636" s="139" t="str">
        <f t="shared" si="273"/>
        <v/>
      </c>
      <c r="AG1636" s="139"/>
    </row>
    <row r="1637" spans="1:33" ht="20.100000000000001" customHeight="1" x14ac:dyDescent="0.25">
      <c r="A1637" s="15"/>
      <c r="N1637" s="142">
        <v>1079</v>
      </c>
      <c r="O1637" s="134">
        <f t="shared" si="276"/>
        <v>0.31599999999999984</v>
      </c>
      <c r="P1637" s="189">
        <f t="shared" si="277"/>
        <v>0.37951295974468496</v>
      </c>
      <c r="Q1637" s="189">
        <f t="shared" si="278"/>
        <v>0.62399874593329319</v>
      </c>
      <c r="R1637" s="134" t="str">
        <f t="shared" si="279"/>
        <v/>
      </c>
      <c r="S1637" s="134">
        <f t="shared" si="280"/>
        <v>0.37951295974468496</v>
      </c>
      <c r="T1637" s="134" t="str">
        <f t="shared" si="281"/>
        <v/>
      </c>
      <c r="U1637" s="190"/>
      <c r="V1637" s="191"/>
      <c r="W1637" s="188"/>
      <c r="X1637" s="188"/>
      <c r="Y1637" s="174" t="str">
        <f t="shared" si="282"/>
        <v/>
      </c>
      <c r="Z1637" s="174" t="str">
        <f t="shared" si="283"/>
        <v/>
      </c>
      <c r="AA1637" s="137"/>
      <c r="AB1637" s="185">
        <f t="shared" si="274"/>
        <v>6.9184000000001324</v>
      </c>
      <c r="AC1637" s="139">
        <f t="shared" si="271"/>
        <v>0.43742525660970355</v>
      </c>
      <c r="AD1637" s="138">
        <f t="shared" si="275"/>
        <v>6.7376532703400382E-4</v>
      </c>
      <c r="AE1637" s="139" t="str">
        <f t="shared" si="272"/>
        <v/>
      </c>
      <c r="AF1637" s="139" t="str">
        <f t="shared" si="273"/>
        <v/>
      </c>
      <c r="AG1637" s="139"/>
    </row>
    <row r="1638" spans="1:33" ht="20.100000000000001" customHeight="1" x14ac:dyDescent="0.25">
      <c r="A1638" s="15"/>
      <c r="N1638" s="142">
        <v>1080</v>
      </c>
      <c r="O1638" s="134">
        <f t="shared" si="276"/>
        <v>0.32000000000000028</v>
      </c>
      <c r="P1638" s="189">
        <f t="shared" si="277"/>
        <v>0.37903052615270166</v>
      </c>
      <c r="Q1638" s="189">
        <f t="shared" si="278"/>
        <v>0.62551583472332017</v>
      </c>
      <c r="R1638" s="134" t="str">
        <f t="shared" si="279"/>
        <v/>
      </c>
      <c r="S1638" s="134">
        <f t="shared" si="280"/>
        <v>0.37903052615270166</v>
      </c>
      <c r="T1638" s="134" t="str">
        <f t="shared" si="281"/>
        <v/>
      </c>
      <c r="U1638" s="190"/>
      <c r="V1638" s="191"/>
      <c r="W1638" s="188"/>
      <c r="X1638" s="188"/>
      <c r="Y1638" s="174" t="str">
        <f t="shared" si="282"/>
        <v/>
      </c>
      <c r="Z1638" s="174" t="str">
        <f t="shared" si="283"/>
        <v/>
      </c>
      <c r="AA1638" s="137"/>
      <c r="AB1638" s="185">
        <f t="shared" si="274"/>
        <v>6.9248000000001326</v>
      </c>
      <c r="AC1638" s="139">
        <f t="shared" si="271"/>
        <v>0.43675149128266955</v>
      </c>
      <c r="AD1638" s="138">
        <f t="shared" si="275"/>
        <v>6.7316630383373877E-4</v>
      </c>
      <c r="AE1638" s="139" t="str">
        <f t="shared" si="272"/>
        <v/>
      </c>
      <c r="AF1638" s="139" t="str">
        <f t="shared" si="273"/>
        <v/>
      </c>
      <c r="AG1638" s="139"/>
    </row>
    <row r="1639" spans="1:33" ht="20.100000000000001" customHeight="1" x14ac:dyDescent="0.25">
      <c r="A1639" s="15"/>
      <c r="N1639" s="142">
        <v>1081</v>
      </c>
      <c r="O1639" s="134">
        <f t="shared" si="276"/>
        <v>0.32399999999999984</v>
      </c>
      <c r="P1639" s="189">
        <f t="shared" si="277"/>
        <v>0.37854264909528873</v>
      </c>
      <c r="Q1639" s="189">
        <f t="shared" si="278"/>
        <v>0.6270309828845505</v>
      </c>
      <c r="R1639" s="134" t="str">
        <f t="shared" si="279"/>
        <v/>
      </c>
      <c r="S1639" s="134">
        <f t="shared" si="280"/>
        <v>0.37854264909528873</v>
      </c>
      <c r="T1639" s="134" t="str">
        <f t="shared" si="281"/>
        <v/>
      </c>
      <c r="U1639" s="190"/>
      <c r="V1639" s="191"/>
      <c r="W1639" s="188"/>
      <c r="X1639" s="188"/>
      <c r="Y1639" s="174" t="str">
        <f t="shared" si="282"/>
        <v/>
      </c>
      <c r="Z1639" s="174" t="str">
        <f t="shared" si="283"/>
        <v/>
      </c>
      <c r="AA1639" s="137"/>
      <c r="AB1639" s="185">
        <f t="shared" si="274"/>
        <v>6.9312000000001328</v>
      </c>
      <c r="AC1639" s="139">
        <f t="shared" si="271"/>
        <v>0.43607832497883581</v>
      </c>
      <c r="AD1639" s="138">
        <f t="shared" si="275"/>
        <v>6.7256637831036858E-4</v>
      </c>
      <c r="AE1639" s="139" t="str">
        <f t="shared" si="272"/>
        <v/>
      </c>
      <c r="AF1639" s="139" t="str">
        <f t="shared" si="273"/>
        <v/>
      </c>
      <c r="AG1639" s="139"/>
    </row>
    <row r="1640" spans="1:33" ht="20.100000000000001" customHeight="1" x14ac:dyDescent="0.25">
      <c r="A1640" s="15"/>
      <c r="N1640" s="142">
        <v>1082</v>
      </c>
      <c r="O1640" s="134">
        <f t="shared" si="276"/>
        <v>0.32800000000000029</v>
      </c>
      <c r="P1640" s="189">
        <f t="shared" si="277"/>
        <v>0.37804935118100946</v>
      </c>
      <c r="Q1640" s="189">
        <f t="shared" si="278"/>
        <v>0.62854416868826313</v>
      </c>
      <c r="R1640" s="134" t="str">
        <f t="shared" si="279"/>
        <v/>
      </c>
      <c r="S1640" s="134">
        <f t="shared" si="280"/>
        <v>0.37804935118100946</v>
      </c>
      <c r="T1640" s="134" t="str">
        <f t="shared" si="281"/>
        <v/>
      </c>
      <c r="U1640" s="190"/>
      <c r="V1640" s="191"/>
      <c r="W1640" s="188"/>
      <c r="X1640" s="188"/>
      <c r="Y1640" s="174" t="str">
        <f t="shared" si="282"/>
        <v/>
      </c>
      <c r="Z1640" s="174" t="str">
        <f t="shared" si="283"/>
        <v/>
      </c>
      <c r="AA1640" s="137"/>
      <c r="AB1640" s="185">
        <f t="shared" si="274"/>
        <v>6.937600000000133</v>
      </c>
      <c r="AC1640" s="139">
        <f t="shared" si="271"/>
        <v>0.43540575860052544</v>
      </c>
      <c r="AD1640" s="138">
        <f t="shared" si="275"/>
        <v>6.7196555647264233E-4</v>
      </c>
      <c r="AE1640" s="139" t="str">
        <f t="shared" si="272"/>
        <v/>
      </c>
      <c r="AF1640" s="139" t="str">
        <f t="shared" si="273"/>
        <v/>
      </c>
      <c r="AG1640" s="139"/>
    </row>
    <row r="1641" spans="1:33" ht="20.100000000000001" customHeight="1" x14ac:dyDescent="0.25">
      <c r="A1641" s="15"/>
      <c r="N1641" s="142">
        <v>1083</v>
      </c>
      <c r="O1641" s="134">
        <f t="shared" si="276"/>
        <v>0.33199999999999985</v>
      </c>
      <c r="P1641" s="189">
        <f t="shared" si="277"/>
        <v>0.37755065524917625</v>
      </c>
      <c r="Q1641" s="189">
        <f t="shared" si="278"/>
        <v>0.63005537049663163</v>
      </c>
      <c r="R1641" s="134" t="str">
        <f t="shared" si="279"/>
        <v/>
      </c>
      <c r="S1641" s="134">
        <f t="shared" si="280"/>
        <v>0.37755065524917625</v>
      </c>
      <c r="T1641" s="134" t="str">
        <f t="shared" si="281"/>
        <v/>
      </c>
      <c r="U1641" s="190"/>
      <c r="V1641" s="191"/>
      <c r="W1641" s="188"/>
      <c r="X1641" s="188"/>
      <c r="Y1641" s="174" t="str">
        <f t="shared" si="282"/>
        <v/>
      </c>
      <c r="Z1641" s="174" t="str">
        <f t="shared" si="283"/>
        <v/>
      </c>
      <c r="AA1641" s="137"/>
      <c r="AB1641" s="185">
        <f t="shared" si="274"/>
        <v>6.9440000000001332</v>
      </c>
      <c r="AC1641" s="139">
        <f t="shared" si="271"/>
        <v>0.4347337930440528</v>
      </c>
      <c r="AD1641" s="138">
        <f t="shared" si="275"/>
        <v>6.713638443145431E-4</v>
      </c>
      <c r="AE1641" s="139" t="str">
        <f t="shared" si="272"/>
        <v/>
      </c>
      <c r="AF1641" s="139" t="str">
        <f t="shared" si="273"/>
        <v/>
      </c>
      <c r="AG1641" s="139"/>
    </row>
    <row r="1642" spans="1:33" ht="20.100000000000001" customHeight="1" x14ac:dyDescent="0.25">
      <c r="A1642" s="15"/>
      <c r="N1642" s="142">
        <v>1084</v>
      </c>
      <c r="O1642" s="134">
        <f t="shared" si="276"/>
        <v>0.3360000000000003</v>
      </c>
      <c r="P1642" s="189">
        <f t="shared" si="277"/>
        <v>0.37704658436808808</v>
      </c>
      <c r="Q1642" s="189">
        <f t="shared" si="278"/>
        <v>0.63156456676364736</v>
      </c>
      <c r="R1642" s="134" t="str">
        <f t="shared" si="279"/>
        <v/>
      </c>
      <c r="S1642" s="134">
        <f t="shared" si="280"/>
        <v>0.37704658436808808</v>
      </c>
      <c r="T1642" s="134" t="str">
        <f t="shared" si="281"/>
        <v/>
      </c>
      <c r="U1642" s="190"/>
      <c r="V1642" s="191"/>
      <c r="W1642" s="188"/>
      <c r="X1642" s="188"/>
      <c r="Y1642" s="174" t="str">
        <f t="shared" si="282"/>
        <v/>
      </c>
      <c r="Z1642" s="174" t="str">
        <f t="shared" si="283"/>
        <v/>
      </c>
      <c r="AA1642" s="137"/>
      <c r="AB1642" s="185">
        <f t="shared" si="274"/>
        <v>6.9504000000001334</v>
      </c>
      <c r="AC1642" s="139">
        <f t="shared" si="271"/>
        <v>0.43406242919973825</v>
      </c>
      <c r="AD1642" s="138">
        <f t="shared" si="275"/>
        <v>6.7076124781517699E-4</v>
      </c>
      <c r="AE1642" s="139" t="str">
        <f t="shared" si="272"/>
        <v/>
      </c>
      <c r="AF1642" s="139" t="str">
        <f t="shared" si="273"/>
        <v/>
      </c>
      <c r="AG1642" s="139"/>
    </row>
    <row r="1643" spans="1:33" ht="20.100000000000001" customHeight="1" x14ac:dyDescent="0.25">
      <c r="A1643" s="15"/>
      <c r="N1643" s="142">
        <v>1085</v>
      </c>
      <c r="O1643" s="134">
        <f t="shared" si="276"/>
        <v>0.33999999999999986</v>
      </c>
      <c r="P1643" s="189">
        <f t="shared" si="277"/>
        <v>0.37653716183325397</v>
      </c>
      <c r="Q1643" s="189">
        <f t="shared" si="278"/>
        <v>0.63307173603602807</v>
      </c>
      <c r="R1643" s="134" t="str">
        <f t="shared" si="279"/>
        <v/>
      </c>
      <c r="S1643" s="134">
        <f t="shared" si="280"/>
        <v>0.37653716183325397</v>
      </c>
      <c r="T1643" s="134" t="str">
        <f t="shared" si="281"/>
        <v/>
      </c>
      <c r="U1643" s="190"/>
      <c r="V1643" s="191"/>
      <c r="W1643" s="188"/>
      <c r="X1643" s="188"/>
      <c r="Y1643" s="174" t="str">
        <f t="shared" si="282"/>
        <v/>
      </c>
      <c r="Z1643" s="174" t="str">
        <f t="shared" si="283"/>
        <v/>
      </c>
      <c r="AA1643" s="137"/>
      <c r="AB1643" s="185">
        <f t="shared" si="274"/>
        <v>6.9568000000001335</v>
      </c>
      <c r="AC1643" s="139">
        <f t="shared" si="271"/>
        <v>0.43339166795192308</v>
      </c>
      <c r="AD1643" s="138">
        <f t="shared" si="275"/>
        <v>6.7015777294054946E-4</v>
      </c>
      <c r="AE1643" s="139" t="str">
        <f t="shared" si="272"/>
        <v/>
      </c>
      <c r="AF1643" s="139" t="str">
        <f t="shared" si="273"/>
        <v/>
      </c>
      <c r="AG1643" s="139"/>
    </row>
    <row r="1644" spans="1:33" ht="20.100000000000001" customHeight="1" x14ac:dyDescent="0.25">
      <c r="A1644" s="15"/>
      <c r="N1644" s="142">
        <v>1086</v>
      </c>
      <c r="O1644" s="134">
        <f t="shared" si="276"/>
        <v>0.34400000000000031</v>
      </c>
      <c r="P1644" s="189">
        <f t="shared" si="277"/>
        <v>0.37602241116559909</v>
      </c>
      <c r="Q1644" s="189">
        <f t="shared" si="278"/>
        <v>0.63457685695412636</v>
      </c>
      <c r="R1644" s="134" t="str">
        <f t="shared" si="279"/>
        <v/>
      </c>
      <c r="S1644" s="134">
        <f t="shared" si="280"/>
        <v>0.37602241116559909</v>
      </c>
      <c r="T1644" s="134" t="str">
        <f t="shared" si="281"/>
        <v/>
      </c>
      <c r="U1644" s="190"/>
      <c r="V1644" s="191"/>
      <c r="W1644" s="188"/>
      <c r="X1644" s="188"/>
      <c r="Y1644" s="174" t="str">
        <f t="shared" si="282"/>
        <v/>
      </c>
      <c r="Z1644" s="174" t="str">
        <f t="shared" si="283"/>
        <v/>
      </c>
      <c r="AA1644" s="137"/>
      <c r="AB1644" s="185">
        <f t="shared" si="274"/>
        <v>6.9632000000001337</v>
      </c>
      <c r="AC1644" s="139">
        <f t="shared" ref="AC1644:AC1707" si="284">_xlfn.CHISQ.DIST.RT(AB1644,$AB$553)</f>
        <v>0.43272151017898253</v>
      </c>
      <c r="AD1644" s="138">
        <f t="shared" si="275"/>
        <v>6.6955342564301024E-4</v>
      </c>
      <c r="AE1644" s="139" t="str">
        <f t="shared" ref="AE1644:AE1707" si="285">IF(AC1644&lt;($AA$556),AD1644,"")</f>
        <v/>
      </c>
      <c r="AF1644" s="139" t="str">
        <f t="shared" ref="AF1644:AF1707" si="286">IF(AC1644&lt;$AA$563,AD1644,"")</f>
        <v/>
      </c>
      <c r="AG1644" s="139"/>
    </row>
    <row r="1645" spans="1:33" ht="20.100000000000001" customHeight="1" x14ac:dyDescent="0.25">
      <c r="A1645" s="15"/>
      <c r="N1645" s="142">
        <v>1087</v>
      </c>
      <c r="O1645" s="134">
        <f t="shared" si="276"/>
        <v>0.34799999999999986</v>
      </c>
      <c r="P1645" s="189">
        <f t="shared" si="277"/>
        <v>0.37550235610965654</v>
      </c>
      <c r="Q1645" s="189">
        <f t="shared" si="278"/>
        <v>0.63607990825282523</v>
      </c>
      <c r="R1645" s="134" t="str">
        <f t="shared" si="279"/>
        <v/>
      </c>
      <c r="S1645" s="134">
        <f t="shared" si="280"/>
        <v>0.37550235610965654</v>
      </c>
      <c r="T1645" s="134" t="str">
        <f t="shared" si="281"/>
        <v/>
      </c>
      <c r="U1645" s="190"/>
      <c r="V1645" s="191"/>
      <c r="W1645" s="188"/>
      <c r="X1645" s="188"/>
      <c r="Y1645" s="174" t="str">
        <f t="shared" si="282"/>
        <v/>
      </c>
      <c r="Z1645" s="174" t="str">
        <f t="shared" si="283"/>
        <v/>
      </c>
      <c r="AA1645" s="137"/>
      <c r="AB1645" s="185">
        <f t="shared" ref="AB1645:AB1708" si="287">AB1644+$AF$553</f>
        <v>6.9696000000001339</v>
      </c>
      <c r="AC1645" s="139">
        <f t="shared" si="284"/>
        <v>0.43205195675333952</v>
      </c>
      <c r="AD1645" s="138">
        <f t="shared" ref="AD1645:AD1708" si="288">AC1645-AC1646</f>
        <v>6.6894821185892184E-4</v>
      </c>
      <c r="AE1645" s="139" t="str">
        <f t="shared" si="285"/>
        <v/>
      </c>
      <c r="AF1645" s="139" t="str">
        <f t="shared" si="286"/>
        <v/>
      </c>
      <c r="AG1645" s="139"/>
    </row>
    <row r="1646" spans="1:33" ht="20.100000000000001" customHeight="1" x14ac:dyDescent="0.25">
      <c r="A1646" s="15"/>
      <c r="N1646" s="142">
        <v>1088</v>
      </c>
      <c r="O1646" s="134">
        <f t="shared" ref="O1646:O1709" si="289">O$552+(N1646*O$555)</f>
        <v>0.35200000000000031</v>
      </c>
      <c r="P1646" s="189">
        <f t="shared" ref="P1646:P1709" si="290">_xlfn.NORM.DIST(O1646,O$549,O$550,0)</f>
        <v>0.37497702063174232</v>
      </c>
      <c r="Q1646" s="189">
        <f t="shared" ref="Q1646:Q1709" si="291">_xlfn.NORM.DIST(O1646,O$549,O$550,1)</f>
        <v>0.63758086876243125</v>
      </c>
      <c r="R1646" s="134" t="str">
        <f t="shared" ref="R1646:R1709" si="292">IF(OR(Q1646&lt;$S$554,Q1646&gt;$S$555),P1646,"")</f>
        <v/>
      </c>
      <c r="S1646" s="134">
        <f t="shared" ref="S1646:S1709" si="293">IF(AND(Q1646&gt;$S$554,Q1646&lt;$S$555),P1646,"")</f>
        <v>0.37497702063174232</v>
      </c>
      <c r="T1646" s="134" t="str">
        <f t="shared" ref="T1646:T1709" si="294">IF(P1646=MAX(P$558:P$2558),P1646,"")</f>
        <v/>
      </c>
      <c r="U1646" s="190"/>
      <c r="V1646" s="191"/>
      <c r="W1646" s="188"/>
      <c r="X1646" s="188"/>
      <c r="Y1646" s="174" t="str">
        <f t="shared" si="282"/>
        <v/>
      </c>
      <c r="Z1646" s="174" t="str">
        <f t="shared" si="283"/>
        <v/>
      </c>
      <c r="AA1646" s="137"/>
      <c r="AB1646" s="185">
        <f t="shared" si="287"/>
        <v>6.9760000000001341</v>
      </c>
      <c r="AC1646" s="139">
        <f t="shared" si="284"/>
        <v>0.43138300854148059</v>
      </c>
      <c r="AD1646" s="138">
        <f t="shared" si="288"/>
        <v>6.6834213751298943E-4</v>
      </c>
      <c r="AE1646" s="139" t="str">
        <f t="shared" si="285"/>
        <v/>
      </c>
      <c r="AF1646" s="139" t="str">
        <f t="shared" si="286"/>
        <v/>
      </c>
      <c r="AG1646" s="139"/>
    </row>
    <row r="1647" spans="1:33" ht="20.100000000000001" customHeight="1" x14ac:dyDescent="0.25">
      <c r="A1647" s="15"/>
      <c r="N1647" s="142">
        <v>1089</v>
      </c>
      <c r="O1647" s="134">
        <f t="shared" si="289"/>
        <v>0.35599999999999987</v>
      </c>
      <c r="P1647" s="189">
        <f t="shared" si="290"/>
        <v>0.37444642891811658</v>
      </c>
      <c r="Q1647" s="189">
        <f t="shared" si="291"/>
        <v>0.63907971740955527</v>
      </c>
      <c r="R1647" s="134" t="str">
        <f t="shared" si="292"/>
        <v/>
      </c>
      <c r="S1647" s="134">
        <f t="shared" si="293"/>
        <v>0.37444642891811658</v>
      </c>
      <c r="T1647" s="134" t="str">
        <f t="shared" si="294"/>
        <v/>
      </c>
      <c r="U1647" s="190"/>
      <c r="V1647" s="191"/>
      <c r="W1647" s="188"/>
      <c r="X1647" s="188"/>
      <c r="Y1647" s="174" t="str">
        <f t="shared" si="282"/>
        <v/>
      </c>
      <c r="Z1647" s="174" t="str">
        <f t="shared" si="283"/>
        <v/>
      </c>
      <c r="AA1647" s="137"/>
      <c r="AB1647" s="185">
        <f t="shared" si="287"/>
        <v>6.9824000000001343</v>
      </c>
      <c r="AC1647" s="139">
        <f t="shared" si="284"/>
        <v>0.43071466640396761</v>
      </c>
      <c r="AD1647" s="138">
        <f t="shared" si="288"/>
        <v>6.6773520851426404E-4</v>
      </c>
      <c r="AE1647" s="139" t="str">
        <f t="shared" si="285"/>
        <v/>
      </c>
      <c r="AF1647" s="139" t="str">
        <f t="shared" si="286"/>
        <v/>
      </c>
      <c r="AG1647" s="139"/>
    </row>
    <row r="1648" spans="1:33" ht="20.100000000000001" customHeight="1" x14ac:dyDescent="0.25">
      <c r="A1648" s="15"/>
      <c r="N1648" s="142">
        <v>1090</v>
      </c>
      <c r="O1648" s="134">
        <f t="shared" si="289"/>
        <v>0.36000000000000032</v>
      </c>
      <c r="P1648" s="189">
        <f t="shared" si="290"/>
        <v>0.37391060537312837</v>
      </c>
      <c r="Q1648" s="189">
        <f t="shared" si="291"/>
        <v>0.6405764332179914</v>
      </c>
      <c r="R1648" s="134" t="str">
        <f t="shared" si="292"/>
        <v/>
      </c>
      <c r="S1648" s="134">
        <f t="shared" si="293"/>
        <v>0.37391060537312837</v>
      </c>
      <c r="T1648" s="134" t="str">
        <f t="shared" si="294"/>
        <v/>
      </c>
      <c r="U1648" s="190"/>
      <c r="V1648" s="191"/>
      <c r="W1648" s="188"/>
      <c r="X1648" s="188"/>
      <c r="Y1648" s="174" t="str">
        <f t="shared" si="282"/>
        <v/>
      </c>
      <c r="Z1648" s="174" t="str">
        <f t="shared" si="283"/>
        <v/>
      </c>
      <c r="AA1648" s="137"/>
      <c r="AB1648" s="185">
        <f t="shared" si="287"/>
        <v>6.9888000000001345</v>
      </c>
      <c r="AC1648" s="139">
        <f t="shared" si="284"/>
        <v>0.43004693119545334</v>
      </c>
      <c r="AD1648" s="138">
        <f t="shared" si="288"/>
        <v>6.6712743075914016E-4</v>
      </c>
      <c r="AE1648" s="139" t="str">
        <f t="shared" si="285"/>
        <v/>
      </c>
      <c r="AF1648" s="139" t="str">
        <f t="shared" si="286"/>
        <v/>
      </c>
      <c r="AG1648" s="139"/>
    </row>
    <row r="1649" spans="1:33" ht="20.100000000000001" customHeight="1" x14ac:dyDescent="0.25">
      <c r="A1649" s="15"/>
      <c r="N1649" s="142">
        <v>1091</v>
      </c>
      <c r="O1649" s="134">
        <f t="shared" si="289"/>
        <v>0.36399999999999988</v>
      </c>
      <c r="P1649" s="189">
        <f t="shared" si="290"/>
        <v>0.37336957461734704</v>
      </c>
      <c r="Q1649" s="189">
        <f t="shared" si="291"/>
        <v>0.642070995309583</v>
      </c>
      <c r="R1649" s="134" t="str">
        <f t="shared" si="292"/>
        <v/>
      </c>
      <c r="S1649" s="134">
        <f t="shared" si="293"/>
        <v>0.37336957461734704</v>
      </c>
      <c r="T1649" s="134" t="str">
        <f t="shared" si="294"/>
        <v/>
      </c>
      <c r="U1649" s="190"/>
      <c r="V1649" s="191"/>
      <c r="W1649" s="188"/>
      <c r="X1649" s="188"/>
      <c r="Y1649" s="174" t="str">
        <f t="shared" si="282"/>
        <v/>
      </c>
      <c r="Z1649" s="174" t="str">
        <f t="shared" si="283"/>
        <v/>
      </c>
      <c r="AA1649" s="137"/>
      <c r="AB1649" s="185">
        <f t="shared" si="287"/>
        <v>6.9952000000001346</v>
      </c>
      <c r="AC1649" s="139">
        <f t="shared" si="284"/>
        <v>0.4293798037646942</v>
      </c>
      <c r="AD1649" s="138">
        <f t="shared" si="288"/>
        <v>6.665188101272479E-4</v>
      </c>
      <c r="AE1649" s="139" t="str">
        <f t="shared" si="285"/>
        <v/>
      </c>
      <c r="AF1649" s="139" t="str">
        <f t="shared" si="286"/>
        <v/>
      </c>
      <c r="AG1649" s="139"/>
    </row>
    <row r="1650" spans="1:33" ht="20.100000000000001" customHeight="1" x14ac:dyDescent="0.25">
      <c r="A1650" s="15"/>
      <c r="N1650" s="142">
        <v>1092</v>
      </c>
      <c r="O1650" s="134">
        <f t="shared" si="289"/>
        <v>0.36800000000000033</v>
      </c>
      <c r="P1650" s="189">
        <f t="shared" si="290"/>
        <v>0.37282336148567763</v>
      </c>
      <c r="Q1650" s="189">
        <f t="shared" si="291"/>
        <v>0.64356338290508619</v>
      </c>
      <c r="R1650" s="134" t="str">
        <f t="shared" si="292"/>
        <v/>
      </c>
      <c r="S1650" s="134">
        <f t="shared" si="293"/>
        <v>0.37282336148567763</v>
      </c>
      <c r="T1650" s="134" t="str">
        <f t="shared" si="294"/>
        <v/>
      </c>
      <c r="U1650" s="190"/>
      <c r="V1650" s="191"/>
      <c r="W1650" s="188"/>
      <c r="X1650" s="188"/>
      <c r="Y1650" s="174" t="str">
        <f t="shared" si="282"/>
        <v/>
      </c>
      <c r="Z1650" s="174" t="str">
        <f t="shared" si="283"/>
        <v/>
      </c>
      <c r="AA1650" s="137"/>
      <c r="AB1650" s="185">
        <f t="shared" si="287"/>
        <v>7.0016000000001348</v>
      </c>
      <c r="AC1650" s="139">
        <f t="shared" si="284"/>
        <v>0.42871328495456695</v>
      </c>
      <c r="AD1650" s="138">
        <f t="shared" si="288"/>
        <v>6.6590935248750371E-4</v>
      </c>
      <c r="AE1650" s="139" t="str">
        <f t="shared" si="285"/>
        <v/>
      </c>
      <c r="AF1650" s="139" t="str">
        <f t="shared" si="286"/>
        <v/>
      </c>
      <c r="AG1650" s="139"/>
    </row>
    <row r="1651" spans="1:33" ht="20.100000000000001" customHeight="1" x14ac:dyDescent="0.25">
      <c r="A1651" s="15"/>
      <c r="N1651" s="142">
        <v>1093</v>
      </c>
      <c r="O1651" s="134">
        <f t="shared" si="289"/>
        <v>0.37199999999999989</v>
      </c>
      <c r="P1651" s="189">
        <f t="shared" si="290"/>
        <v>0.37227199102546293</v>
      </c>
      <c r="Q1651" s="189">
        <f t="shared" si="291"/>
        <v>0.64505357532502106</v>
      </c>
      <c r="R1651" s="134" t="str">
        <f t="shared" si="292"/>
        <v/>
      </c>
      <c r="S1651" s="134">
        <f t="shared" si="293"/>
        <v>0.37227199102546293</v>
      </c>
      <c r="T1651" s="134" t="str">
        <f t="shared" si="294"/>
        <v/>
      </c>
      <c r="U1651" s="190"/>
      <c r="V1651" s="191"/>
      <c r="W1651" s="188"/>
      <c r="X1651" s="188"/>
      <c r="Y1651" s="174" t="str">
        <f t="shared" si="282"/>
        <v/>
      </c>
      <c r="Z1651" s="174" t="str">
        <f t="shared" si="283"/>
        <v/>
      </c>
      <c r="AA1651" s="137"/>
      <c r="AB1651" s="185">
        <f t="shared" si="287"/>
        <v>7.008000000000135</v>
      </c>
      <c r="AC1651" s="139">
        <f t="shared" si="284"/>
        <v>0.42804737560207945</v>
      </c>
      <c r="AD1651" s="138">
        <f t="shared" si="288"/>
        <v>6.652990636920042E-4</v>
      </c>
      <c r="AE1651" s="139" t="str">
        <f t="shared" si="285"/>
        <v/>
      </c>
      <c r="AF1651" s="139" t="str">
        <f t="shared" si="286"/>
        <v/>
      </c>
      <c r="AG1651" s="139"/>
    </row>
    <row r="1652" spans="1:33" ht="20.100000000000001" customHeight="1" x14ac:dyDescent="0.25">
      <c r="A1652" s="15"/>
      <c r="N1652" s="142">
        <v>1094</v>
      </c>
      <c r="O1652" s="134">
        <f t="shared" si="289"/>
        <v>0.37600000000000033</v>
      </c>
      <c r="P1652" s="189">
        <f t="shared" si="290"/>
        <v>0.37171548849457031</v>
      </c>
      <c r="Q1652" s="189">
        <f t="shared" si="291"/>
        <v>0.64654155199051977</v>
      </c>
      <c r="R1652" s="134" t="str">
        <f t="shared" si="292"/>
        <v/>
      </c>
      <c r="S1652" s="134">
        <f t="shared" si="293"/>
        <v>0.37171548849457031</v>
      </c>
      <c r="T1652" s="134" t="str">
        <f t="shared" si="294"/>
        <v/>
      </c>
      <c r="U1652" s="190"/>
      <c r="V1652" s="191"/>
      <c r="W1652" s="188"/>
      <c r="X1652" s="188"/>
      <c r="Y1652" s="174" t="str">
        <f t="shared" si="282"/>
        <v/>
      </c>
      <c r="Z1652" s="174" t="str">
        <f t="shared" si="283"/>
        <v/>
      </c>
      <c r="AA1652" s="137"/>
      <c r="AB1652" s="185">
        <f t="shared" si="287"/>
        <v>7.0144000000001352</v>
      </c>
      <c r="AC1652" s="139">
        <f t="shared" si="284"/>
        <v>0.42738207653838745</v>
      </c>
      <c r="AD1652" s="138">
        <f t="shared" si="288"/>
        <v>6.6468794958124411E-4</v>
      </c>
      <c r="AE1652" s="139" t="str">
        <f t="shared" si="285"/>
        <v/>
      </c>
      <c r="AF1652" s="139" t="str">
        <f t="shared" si="286"/>
        <v/>
      </c>
      <c r="AG1652" s="139"/>
    </row>
    <row r="1653" spans="1:33" ht="20.100000000000001" customHeight="1" x14ac:dyDescent="0.25">
      <c r="A1653" s="15"/>
      <c r="N1653" s="142">
        <v>1095</v>
      </c>
      <c r="O1653" s="134">
        <f t="shared" si="289"/>
        <v>0.37999999999999989</v>
      </c>
      <c r="P1653" s="189">
        <f t="shared" si="290"/>
        <v>0.37115387935946603</v>
      </c>
      <c r="Q1653" s="189">
        <f t="shared" si="291"/>
        <v>0.64802729242416279</v>
      </c>
      <c r="R1653" s="134" t="str">
        <f t="shared" si="292"/>
        <v/>
      </c>
      <c r="S1653" s="134">
        <f t="shared" si="293"/>
        <v>0.37115387935946603</v>
      </c>
      <c r="T1653" s="134" t="str">
        <f t="shared" si="294"/>
        <v/>
      </c>
      <c r="U1653" s="190"/>
      <c r="V1653" s="191"/>
      <c r="W1653" s="188"/>
      <c r="X1653" s="188"/>
      <c r="Y1653" s="174" t="str">
        <f t="shared" si="282"/>
        <v/>
      </c>
      <c r="Z1653" s="174" t="str">
        <f t="shared" si="283"/>
        <v/>
      </c>
      <c r="AA1653" s="137"/>
      <c r="AB1653" s="185">
        <f t="shared" si="287"/>
        <v>7.0208000000001354</v>
      </c>
      <c r="AC1653" s="139">
        <f t="shared" si="284"/>
        <v>0.4267173885888062</v>
      </c>
      <c r="AD1653" s="138">
        <f t="shared" si="288"/>
        <v>6.6407601597862076E-4</v>
      </c>
      <c r="AE1653" s="139" t="str">
        <f t="shared" si="285"/>
        <v/>
      </c>
      <c r="AF1653" s="139" t="str">
        <f t="shared" si="286"/>
        <v/>
      </c>
      <c r="AG1653" s="139"/>
    </row>
    <row r="1654" spans="1:33" ht="20.100000000000001" customHeight="1" x14ac:dyDescent="0.25">
      <c r="A1654" s="15"/>
      <c r="N1654" s="142">
        <v>1096</v>
      </c>
      <c r="O1654" s="134">
        <f t="shared" si="289"/>
        <v>0.38400000000000034</v>
      </c>
      <c r="P1654" s="189">
        <f t="shared" si="290"/>
        <v>0.3705871892932735</v>
      </c>
      <c r="Q1654" s="189">
        <f t="shared" si="291"/>
        <v>0.64951077625081155</v>
      </c>
      <c r="R1654" s="134" t="str">
        <f t="shared" si="292"/>
        <v/>
      </c>
      <c r="S1654" s="134">
        <f t="shared" si="293"/>
        <v>0.3705871892932735</v>
      </c>
      <c r="T1654" s="134" t="str">
        <f t="shared" si="294"/>
        <v/>
      </c>
      <c r="U1654" s="190"/>
      <c r="V1654" s="191"/>
      <c r="W1654" s="188"/>
      <c r="X1654" s="188"/>
      <c r="Y1654" s="174" t="str">
        <f t="shared" si="282"/>
        <v/>
      </c>
      <c r="Z1654" s="174" t="str">
        <f t="shared" si="283"/>
        <v/>
      </c>
      <c r="AA1654" s="137"/>
      <c r="AB1654" s="185">
        <f t="shared" si="287"/>
        <v>7.0272000000001356</v>
      </c>
      <c r="AC1654" s="139">
        <f t="shared" si="284"/>
        <v>0.42605331257282758</v>
      </c>
      <c r="AD1654" s="138">
        <f t="shared" si="288"/>
        <v>6.6346326869659578E-4</v>
      </c>
      <c r="AE1654" s="139" t="str">
        <f t="shared" si="285"/>
        <v/>
      </c>
      <c r="AF1654" s="139" t="str">
        <f t="shared" si="286"/>
        <v/>
      </c>
      <c r="AG1654" s="139"/>
    </row>
    <row r="1655" spans="1:33" ht="20.100000000000001" customHeight="1" x14ac:dyDescent="0.25">
      <c r="A1655" s="15"/>
      <c r="N1655" s="142">
        <v>1097</v>
      </c>
      <c r="O1655" s="134">
        <f t="shared" si="289"/>
        <v>0.3879999999999999</v>
      </c>
      <c r="P1655" s="189">
        <f t="shared" si="290"/>
        <v>0.3700154441738206</v>
      </c>
      <c r="Q1655" s="189">
        <f t="shared" si="291"/>
        <v>0.65099198319842899</v>
      </c>
      <c r="R1655" s="134" t="str">
        <f t="shared" si="292"/>
        <v/>
      </c>
      <c r="S1655" s="134">
        <f t="shared" si="293"/>
        <v>0.3700154441738206</v>
      </c>
      <c r="T1655" s="134" t="str">
        <f t="shared" si="294"/>
        <v/>
      </c>
      <c r="U1655" s="190"/>
      <c r="V1655" s="191"/>
      <c r="W1655" s="188"/>
      <c r="X1655" s="188"/>
      <c r="Y1655" s="174" t="str">
        <f t="shared" si="282"/>
        <v/>
      </c>
      <c r="Z1655" s="174" t="str">
        <f t="shared" si="283"/>
        <v/>
      </c>
      <c r="AA1655" s="137"/>
      <c r="AB1655" s="185">
        <f t="shared" si="287"/>
        <v>7.0336000000001357</v>
      </c>
      <c r="AC1655" s="139">
        <f t="shared" si="284"/>
        <v>0.42538984930413098</v>
      </c>
      <c r="AD1655" s="138">
        <f t="shared" si="288"/>
        <v>6.628497135308109E-4</v>
      </c>
      <c r="AE1655" s="139" t="str">
        <f t="shared" si="285"/>
        <v/>
      </c>
      <c r="AF1655" s="139" t="str">
        <f t="shared" si="286"/>
        <v/>
      </c>
      <c r="AG1655" s="139"/>
    </row>
    <row r="1656" spans="1:33" ht="20.100000000000001" customHeight="1" x14ac:dyDescent="0.25">
      <c r="A1656" s="15"/>
      <c r="N1656" s="142">
        <v>1098</v>
      </c>
      <c r="O1656" s="134">
        <f t="shared" si="289"/>
        <v>0.39200000000000035</v>
      </c>
      <c r="P1656" s="189">
        <f t="shared" si="290"/>
        <v>0.36943867008167103</v>
      </c>
      <c r="Q1656" s="189">
        <f t="shared" si="291"/>
        <v>0.65247089309889628</v>
      </c>
      <c r="R1656" s="134" t="str">
        <f t="shared" si="292"/>
        <v/>
      </c>
      <c r="S1656" s="134">
        <f t="shared" si="293"/>
        <v>0.36943867008167103</v>
      </c>
      <c r="T1656" s="134" t="str">
        <f t="shared" si="294"/>
        <v/>
      </c>
      <c r="U1656" s="190"/>
      <c r="V1656" s="191"/>
      <c r="W1656" s="188"/>
      <c r="X1656" s="188"/>
      <c r="Y1656" s="174" t="str">
        <f t="shared" ref="Y1656:Y1719" si="295">IF($X1656&gt;(Y$555),$W1656,"")</f>
        <v/>
      </c>
      <c r="Z1656" s="174" t="str">
        <f t="shared" ref="Z1656:Z1719" si="296">IF($X1656&gt;(AA$557),$W1656,"")</f>
        <v/>
      </c>
      <c r="AA1656" s="137"/>
      <c r="AB1656" s="185">
        <f t="shared" si="287"/>
        <v>7.0400000000001359</v>
      </c>
      <c r="AC1656" s="139">
        <f t="shared" si="284"/>
        <v>0.42472699959060017</v>
      </c>
      <c r="AD1656" s="138">
        <f t="shared" si="288"/>
        <v>6.6223535626475094E-4</v>
      </c>
      <c r="AE1656" s="139" t="str">
        <f t="shared" si="285"/>
        <v/>
      </c>
      <c r="AF1656" s="139" t="str">
        <f t="shared" si="286"/>
        <v/>
      </c>
      <c r="AG1656" s="139"/>
    </row>
    <row r="1657" spans="1:33" ht="20.100000000000001" customHeight="1" x14ac:dyDescent="0.25">
      <c r="A1657" s="15"/>
      <c r="N1657" s="142">
        <v>1099</v>
      </c>
      <c r="O1657" s="134">
        <f t="shared" si="289"/>
        <v>0.39599999999999991</v>
      </c>
      <c r="P1657" s="189">
        <f t="shared" si="290"/>
        <v>0.36885689329814475</v>
      </c>
      <c r="Q1657" s="189">
        <f t="shared" si="291"/>
        <v>0.65394748588881835</v>
      </c>
      <c r="R1657" s="134" t="str">
        <f t="shared" si="292"/>
        <v/>
      </c>
      <c r="S1657" s="134">
        <f t="shared" si="293"/>
        <v>0.36885689329814475</v>
      </c>
      <c r="T1657" s="134" t="str">
        <f t="shared" si="294"/>
        <v/>
      </c>
      <c r="U1657" s="190"/>
      <c r="V1657" s="191"/>
      <c r="W1657" s="188"/>
      <c r="X1657" s="188"/>
      <c r="Y1657" s="174" t="str">
        <f t="shared" si="295"/>
        <v/>
      </c>
      <c r="Z1657" s="174" t="str">
        <f t="shared" si="296"/>
        <v/>
      </c>
      <c r="AA1657" s="137"/>
      <c r="AB1657" s="185">
        <f t="shared" si="287"/>
        <v>7.0464000000001361</v>
      </c>
      <c r="AC1657" s="139">
        <f t="shared" si="284"/>
        <v>0.42406476423433542</v>
      </c>
      <c r="AD1657" s="138">
        <f t="shared" si="288"/>
        <v>6.6162020266691268E-4</v>
      </c>
      <c r="AE1657" s="139" t="str">
        <f t="shared" si="285"/>
        <v/>
      </c>
      <c r="AF1657" s="139" t="str">
        <f t="shared" si="286"/>
        <v/>
      </c>
      <c r="AG1657" s="139"/>
    </row>
    <row r="1658" spans="1:33" ht="20.100000000000001" customHeight="1" x14ac:dyDescent="0.25">
      <c r="A1658" s="15"/>
      <c r="N1658" s="142">
        <v>1100</v>
      </c>
      <c r="O1658" s="134">
        <f t="shared" si="289"/>
        <v>0.40000000000000036</v>
      </c>
      <c r="P1658" s="189">
        <f t="shared" si="290"/>
        <v>0.36827014030332328</v>
      </c>
      <c r="Q1658" s="189">
        <f t="shared" si="291"/>
        <v>0.65542174161032429</v>
      </c>
      <c r="R1658" s="134" t="str">
        <f t="shared" si="292"/>
        <v/>
      </c>
      <c r="S1658" s="134">
        <f t="shared" si="293"/>
        <v>0.36827014030332328</v>
      </c>
      <c r="T1658" s="134" t="str">
        <f t="shared" si="294"/>
        <v/>
      </c>
      <c r="U1658" s="190"/>
      <c r="V1658" s="191"/>
      <c r="W1658" s="188"/>
      <c r="X1658" s="188"/>
      <c r="Y1658" s="174" t="str">
        <f t="shared" si="295"/>
        <v/>
      </c>
      <c r="Z1658" s="174" t="str">
        <f t="shared" si="296"/>
        <v/>
      </c>
      <c r="AA1658" s="137"/>
      <c r="AB1658" s="185">
        <f t="shared" si="287"/>
        <v>7.0528000000001363</v>
      </c>
      <c r="AC1658" s="139">
        <f t="shared" si="284"/>
        <v>0.42340314403166851</v>
      </c>
      <c r="AD1658" s="138">
        <f t="shared" si="288"/>
        <v>6.6100425849163758E-4</v>
      </c>
      <c r="AE1658" s="139" t="str">
        <f t="shared" si="285"/>
        <v/>
      </c>
      <c r="AF1658" s="139" t="str">
        <f t="shared" si="286"/>
        <v/>
      </c>
      <c r="AG1658" s="139"/>
    </row>
    <row r="1659" spans="1:33" ht="20.100000000000001" customHeight="1" x14ac:dyDescent="0.25">
      <c r="A1659" s="15"/>
      <c r="N1659" s="142">
        <v>1101</v>
      </c>
      <c r="O1659" s="134">
        <f t="shared" si="289"/>
        <v>0.40399999999999991</v>
      </c>
      <c r="P1659" s="189">
        <f t="shared" si="290"/>
        <v>0.36767843777404446</v>
      </c>
      <c r="Q1659" s="189">
        <f t="shared" si="291"/>
        <v>0.65689364041185694</v>
      </c>
      <c r="R1659" s="134" t="str">
        <f t="shared" si="292"/>
        <v/>
      </c>
      <c r="S1659" s="134">
        <f t="shared" si="293"/>
        <v>0.36767843777404446</v>
      </c>
      <c r="T1659" s="134" t="str">
        <f t="shared" si="294"/>
        <v/>
      </c>
      <c r="U1659" s="190"/>
      <c r="V1659" s="191"/>
      <c r="W1659" s="188"/>
      <c r="X1659" s="188"/>
      <c r="Y1659" s="174" t="str">
        <f t="shared" si="295"/>
        <v/>
      </c>
      <c r="Z1659" s="174" t="str">
        <f t="shared" si="296"/>
        <v/>
      </c>
      <c r="AA1659" s="137"/>
      <c r="AB1659" s="185">
        <f t="shared" si="287"/>
        <v>7.0592000000001365</v>
      </c>
      <c r="AC1659" s="139">
        <f t="shared" si="284"/>
        <v>0.42274213977317687</v>
      </c>
      <c r="AD1659" s="138">
        <f t="shared" si="288"/>
        <v>6.6038752947944479E-4</v>
      </c>
      <c r="AE1659" s="139" t="str">
        <f t="shared" si="285"/>
        <v/>
      </c>
      <c r="AF1659" s="139" t="str">
        <f t="shared" si="286"/>
        <v/>
      </c>
      <c r="AG1659" s="139"/>
    </row>
    <row r="1660" spans="1:33" ht="20.100000000000001" customHeight="1" x14ac:dyDescent="0.25">
      <c r="A1660" s="15"/>
      <c r="N1660" s="142">
        <v>1102</v>
      </c>
      <c r="O1660" s="134">
        <f t="shared" si="289"/>
        <v>0.40800000000000036</v>
      </c>
      <c r="P1660" s="189">
        <f t="shared" si="290"/>
        <v>0.36708181258188249</v>
      </c>
      <c r="Q1660" s="189">
        <f t="shared" si="291"/>
        <v>0.65836316254895766</v>
      </c>
      <c r="R1660" s="134" t="str">
        <f t="shared" si="292"/>
        <v/>
      </c>
      <c r="S1660" s="134">
        <f t="shared" si="293"/>
        <v>0.36708181258188249</v>
      </c>
      <c r="T1660" s="134" t="str">
        <f t="shared" si="294"/>
        <v/>
      </c>
      <c r="U1660" s="190"/>
      <c r="V1660" s="191"/>
      <c r="W1660" s="188"/>
      <c r="X1660" s="188"/>
      <c r="Y1660" s="174" t="str">
        <f t="shared" si="295"/>
        <v/>
      </c>
      <c r="Z1660" s="174" t="str">
        <f t="shared" si="296"/>
        <v/>
      </c>
      <c r="AA1660" s="137"/>
      <c r="AB1660" s="185">
        <f t="shared" si="287"/>
        <v>7.0656000000001367</v>
      </c>
      <c r="AC1660" s="139">
        <f t="shared" si="284"/>
        <v>0.42208175224369743</v>
      </c>
      <c r="AD1660" s="138">
        <f t="shared" si="288"/>
        <v>6.5977002135730878E-4</v>
      </c>
      <c r="AE1660" s="139" t="str">
        <f t="shared" si="285"/>
        <v/>
      </c>
      <c r="AF1660" s="139" t="str">
        <f t="shared" si="286"/>
        <v/>
      </c>
      <c r="AG1660" s="139"/>
    </row>
    <row r="1661" spans="1:33" ht="20.100000000000001" customHeight="1" x14ac:dyDescent="0.25">
      <c r="A1661" s="15"/>
      <c r="N1661" s="142">
        <v>1103</v>
      </c>
      <c r="O1661" s="134">
        <f t="shared" si="289"/>
        <v>0.41199999999999992</v>
      </c>
      <c r="P1661" s="189">
        <f t="shared" si="290"/>
        <v>0.36648029179111752</v>
      </c>
      <c r="Q1661" s="189">
        <f t="shared" si="291"/>
        <v>0.65983028838503877</v>
      </c>
      <c r="R1661" s="134" t="str">
        <f t="shared" si="292"/>
        <v/>
      </c>
      <c r="S1661" s="134">
        <f t="shared" si="293"/>
        <v>0.36648029179111752</v>
      </c>
      <c r="T1661" s="134" t="str">
        <f t="shared" si="294"/>
        <v/>
      </c>
      <c r="U1661" s="190"/>
      <c r="V1661" s="191"/>
      <c r="W1661" s="188"/>
      <c r="X1661" s="188"/>
      <c r="Y1661" s="174" t="str">
        <f t="shared" si="295"/>
        <v/>
      </c>
      <c r="Z1661" s="174" t="str">
        <f t="shared" si="296"/>
        <v/>
      </c>
      <c r="AA1661" s="137"/>
      <c r="AB1661" s="185">
        <f t="shared" si="287"/>
        <v>7.0720000000001368</v>
      </c>
      <c r="AC1661" s="139">
        <f t="shared" si="284"/>
        <v>0.42142198222234012</v>
      </c>
      <c r="AD1661" s="138">
        <f t="shared" si="288"/>
        <v>6.5915173983616127E-4</v>
      </c>
      <c r="AE1661" s="139" t="str">
        <f t="shared" si="285"/>
        <v/>
      </c>
      <c r="AF1661" s="139" t="str">
        <f t="shared" si="286"/>
        <v/>
      </c>
      <c r="AG1661" s="139"/>
    </row>
    <row r="1662" spans="1:33" ht="20.100000000000001" customHeight="1" x14ac:dyDescent="0.25">
      <c r="A1662" s="15"/>
      <c r="N1662" s="142">
        <v>1104</v>
      </c>
      <c r="O1662" s="134">
        <f t="shared" si="289"/>
        <v>0.41600000000000037</v>
      </c>
      <c r="P1662" s="189">
        <f t="shared" si="290"/>
        <v>0.36587390265669156</v>
      </c>
      <c r="Q1662" s="189">
        <f t="shared" si="291"/>
        <v>0.66129499839215333</v>
      </c>
      <c r="R1662" s="134" t="str">
        <f t="shared" si="292"/>
        <v/>
      </c>
      <c r="S1662" s="134">
        <f t="shared" si="293"/>
        <v>0.36587390265669156</v>
      </c>
      <c r="T1662" s="134" t="str">
        <f t="shared" si="294"/>
        <v/>
      </c>
      <c r="U1662" s="190"/>
      <c r="V1662" s="191"/>
      <c r="W1662" s="188"/>
      <c r="X1662" s="188"/>
      <c r="Y1662" s="174" t="str">
        <f t="shared" si="295"/>
        <v/>
      </c>
      <c r="Z1662" s="174" t="str">
        <f t="shared" si="296"/>
        <v/>
      </c>
      <c r="AA1662" s="137"/>
      <c r="AB1662" s="185">
        <f t="shared" si="287"/>
        <v>7.078400000000137</v>
      </c>
      <c r="AC1662" s="139">
        <f t="shared" si="284"/>
        <v>0.42076283048250396</v>
      </c>
      <c r="AD1662" s="138">
        <f t="shared" si="288"/>
        <v>6.5853269061466602E-4</v>
      </c>
      <c r="AE1662" s="139" t="str">
        <f t="shared" si="285"/>
        <v/>
      </c>
      <c r="AF1662" s="139" t="str">
        <f t="shared" si="286"/>
        <v/>
      </c>
      <c r="AG1662" s="139"/>
    </row>
    <row r="1663" spans="1:33" ht="20.100000000000001" customHeight="1" x14ac:dyDescent="0.25">
      <c r="A1663" s="15"/>
      <c r="N1663" s="142">
        <v>1105</v>
      </c>
      <c r="O1663" s="134">
        <f t="shared" si="289"/>
        <v>0.41999999999999993</v>
      </c>
      <c r="P1663" s="189">
        <f t="shared" si="290"/>
        <v>0.36526267262215389</v>
      </c>
      <c r="Q1663" s="189">
        <f t="shared" si="291"/>
        <v>0.66275727315175048</v>
      </c>
      <c r="R1663" s="134" t="str">
        <f t="shared" si="292"/>
        <v/>
      </c>
      <c r="S1663" s="134">
        <f t="shared" si="293"/>
        <v>0.36526267262215389</v>
      </c>
      <c r="T1663" s="134" t="str">
        <f t="shared" si="294"/>
        <v/>
      </c>
      <c r="U1663" s="190"/>
      <c r="V1663" s="191"/>
      <c r="W1663" s="188"/>
      <c r="X1663" s="188"/>
      <c r="Y1663" s="174" t="str">
        <f t="shared" si="295"/>
        <v/>
      </c>
      <c r="Z1663" s="174" t="str">
        <f t="shared" si="296"/>
        <v/>
      </c>
      <c r="AA1663" s="137"/>
      <c r="AB1663" s="185">
        <f t="shared" si="287"/>
        <v>7.0848000000001372</v>
      </c>
      <c r="AC1663" s="139">
        <f t="shared" si="284"/>
        <v>0.42010429779188929</v>
      </c>
      <c r="AD1663" s="138">
        <f t="shared" si="288"/>
        <v>6.5791287937722043E-4</v>
      </c>
      <c r="AE1663" s="139" t="str">
        <f t="shared" si="285"/>
        <v/>
      </c>
      <c r="AF1663" s="139" t="str">
        <f t="shared" si="286"/>
        <v/>
      </c>
      <c r="AG1663" s="139"/>
    </row>
    <row r="1664" spans="1:33" ht="20.100000000000001" customHeight="1" x14ac:dyDescent="0.25">
      <c r="A1664" s="15"/>
      <c r="N1664" s="142">
        <v>1106</v>
      </c>
      <c r="O1664" s="134">
        <f t="shared" si="289"/>
        <v>0.42400000000000038</v>
      </c>
      <c r="P1664" s="189">
        <f t="shared" si="290"/>
        <v>0.36464662931759328</v>
      </c>
      <c r="Q1664" s="189">
        <f t="shared" si="291"/>
        <v>0.664217093355429</v>
      </c>
      <c r="R1664" s="134" t="str">
        <f t="shared" si="292"/>
        <v/>
      </c>
      <c r="S1664" s="134">
        <f t="shared" si="293"/>
        <v>0.36464662931759328</v>
      </c>
      <c r="T1664" s="134" t="str">
        <f t="shared" si="294"/>
        <v/>
      </c>
      <c r="U1664" s="190"/>
      <c r="V1664" s="191"/>
      <c r="W1664" s="188"/>
      <c r="X1664" s="188"/>
      <c r="Y1664" s="174" t="str">
        <f t="shared" si="295"/>
        <v/>
      </c>
      <c r="Z1664" s="174" t="str">
        <f t="shared" si="296"/>
        <v/>
      </c>
      <c r="AA1664" s="137"/>
      <c r="AB1664" s="185">
        <f t="shared" si="287"/>
        <v>7.0912000000001374</v>
      </c>
      <c r="AC1664" s="139">
        <f t="shared" si="284"/>
        <v>0.41944638491251207</v>
      </c>
      <c r="AD1664" s="138">
        <f t="shared" si="288"/>
        <v>6.5729231179367797E-4</v>
      </c>
      <c r="AE1664" s="139" t="str">
        <f t="shared" si="285"/>
        <v/>
      </c>
      <c r="AF1664" s="139" t="str">
        <f t="shared" si="286"/>
        <v/>
      </c>
      <c r="AG1664" s="139"/>
    </row>
    <row r="1665" spans="1:33" ht="20.100000000000001" customHeight="1" x14ac:dyDescent="0.25">
      <c r="A1665" s="15"/>
      <c r="N1665" s="142">
        <v>1107</v>
      </c>
      <c r="O1665" s="134">
        <f t="shared" si="289"/>
        <v>0.42799999999999994</v>
      </c>
      <c r="P1665" s="189">
        <f t="shared" si="290"/>
        <v>0.3640258005575604</v>
      </c>
      <c r="Q1665" s="189">
        <f t="shared" si="291"/>
        <v>0.66567443980567587</v>
      </c>
      <c r="R1665" s="134" t="str">
        <f t="shared" si="292"/>
        <v/>
      </c>
      <c r="S1665" s="134">
        <f t="shared" si="293"/>
        <v>0.3640258005575604</v>
      </c>
      <c r="T1665" s="134" t="str">
        <f t="shared" si="294"/>
        <v/>
      </c>
      <c r="U1665" s="190"/>
      <c r="V1665" s="191"/>
      <c r="W1665" s="188"/>
      <c r="X1665" s="188"/>
      <c r="Y1665" s="174" t="str">
        <f t="shared" si="295"/>
        <v/>
      </c>
      <c r="Z1665" s="174" t="str">
        <f t="shared" si="296"/>
        <v/>
      </c>
      <c r="AA1665" s="137"/>
      <c r="AB1665" s="185">
        <f t="shared" si="287"/>
        <v>7.0976000000001376</v>
      </c>
      <c r="AC1665" s="139">
        <f t="shared" si="284"/>
        <v>0.41878909260071839</v>
      </c>
      <c r="AD1665" s="138">
        <f t="shared" si="288"/>
        <v>6.5667099351862657E-4</v>
      </c>
      <c r="AE1665" s="139" t="str">
        <f t="shared" si="285"/>
        <v/>
      </c>
      <c r="AF1665" s="139" t="str">
        <f t="shared" si="286"/>
        <v/>
      </c>
      <c r="AG1665" s="139"/>
    </row>
    <row r="1666" spans="1:33" ht="20.100000000000001" customHeight="1" x14ac:dyDescent="0.25">
      <c r="A1666" s="15"/>
      <c r="N1666" s="142">
        <v>1108</v>
      </c>
      <c r="O1666" s="134">
        <f t="shared" si="289"/>
        <v>0.43200000000000038</v>
      </c>
      <c r="P1666" s="189">
        <f t="shared" si="290"/>
        <v>0.36340021433897718</v>
      </c>
      <c r="Q1666" s="189">
        <f t="shared" si="291"/>
        <v>0.66712929341660332</v>
      </c>
      <c r="R1666" s="134" t="str">
        <f t="shared" si="292"/>
        <v/>
      </c>
      <c r="S1666" s="134">
        <f t="shared" si="293"/>
        <v>0.36340021433897718</v>
      </c>
      <c r="T1666" s="134" t="str">
        <f t="shared" si="294"/>
        <v/>
      </c>
      <c r="U1666" s="190"/>
      <c r="V1666" s="191"/>
      <c r="W1666" s="188"/>
      <c r="X1666" s="188"/>
      <c r="Y1666" s="174" t="str">
        <f t="shared" si="295"/>
        <v/>
      </c>
      <c r="Z1666" s="174" t="str">
        <f t="shared" si="296"/>
        <v/>
      </c>
      <c r="AA1666" s="137"/>
      <c r="AB1666" s="185">
        <f t="shared" si="287"/>
        <v>7.1040000000001378</v>
      </c>
      <c r="AC1666" s="139">
        <f t="shared" si="284"/>
        <v>0.41813242160719977</v>
      </c>
      <c r="AD1666" s="138">
        <f t="shared" si="288"/>
        <v>6.5604893019483024E-4</v>
      </c>
      <c r="AE1666" s="139" t="str">
        <f t="shared" si="285"/>
        <v/>
      </c>
      <c r="AF1666" s="139" t="str">
        <f t="shared" si="286"/>
        <v/>
      </c>
      <c r="AG1666" s="139"/>
    </row>
    <row r="1667" spans="1:33" ht="20.100000000000001" customHeight="1" x14ac:dyDescent="0.25">
      <c r="A1667" s="15"/>
      <c r="N1667" s="142">
        <v>1109</v>
      </c>
      <c r="O1667" s="134">
        <f t="shared" si="289"/>
        <v>0.43599999999999994</v>
      </c>
      <c r="P1667" s="189">
        <f t="shared" si="290"/>
        <v>0.36276989883903699</v>
      </c>
      <c r="Q1667" s="189">
        <f t="shared" si="291"/>
        <v>0.66858163521467129</v>
      </c>
      <c r="R1667" s="134" t="str">
        <f t="shared" si="292"/>
        <v/>
      </c>
      <c r="S1667" s="134">
        <f t="shared" si="293"/>
        <v>0.36276989883903699</v>
      </c>
      <c r="T1667" s="134" t="str">
        <f t="shared" si="294"/>
        <v/>
      </c>
      <c r="U1667" s="190"/>
      <c r="V1667" s="191"/>
      <c r="W1667" s="188"/>
      <c r="X1667" s="188"/>
      <c r="Y1667" s="174" t="str">
        <f t="shared" si="295"/>
        <v/>
      </c>
      <c r="Z1667" s="174" t="str">
        <f t="shared" si="296"/>
        <v/>
      </c>
      <c r="AA1667" s="137"/>
      <c r="AB1667" s="185">
        <f t="shared" si="287"/>
        <v>7.1104000000001379</v>
      </c>
      <c r="AC1667" s="139">
        <f t="shared" si="284"/>
        <v>0.41747637267700494</v>
      </c>
      <c r="AD1667" s="138">
        <f t="shared" si="288"/>
        <v>6.5542612744928785E-4</v>
      </c>
      <c r="AE1667" s="139" t="str">
        <f t="shared" si="285"/>
        <v/>
      </c>
      <c r="AF1667" s="139" t="str">
        <f t="shared" si="286"/>
        <v/>
      </c>
      <c r="AG1667" s="139"/>
    </row>
    <row r="1668" spans="1:33" ht="20.100000000000001" customHeight="1" x14ac:dyDescent="0.25">
      <c r="A1668" s="15"/>
      <c r="N1668" s="142">
        <v>1110</v>
      </c>
      <c r="O1668" s="134">
        <f t="shared" si="289"/>
        <v>0.44000000000000039</v>
      </c>
      <c r="P1668" s="189">
        <f t="shared" si="290"/>
        <v>0.36213488241309216</v>
      </c>
      <c r="Q1668" s="189">
        <f t="shared" si="291"/>
        <v>0.67003144633940648</v>
      </c>
      <c r="R1668" s="134" t="str">
        <f t="shared" si="292"/>
        <v/>
      </c>
      <c r="S1668" s="134">
        <f t="shared" si="293"/>
        <v>0.36213488241309216</v>
      </c>
      <c r="T1668" s="134" t="str">
        <f t="shared" si="294"/>
        <v/>
      </c>
      <c r="U1668" s="190"/>
      <c r="V1668" s="191"/>
      <c r="W1668" s="188"/>
      <c r="X1668" s="188"/>
      <c r="Y1668" s="174" t="str">
        <f t="shared" si="295"/>
        <v/>
      </c>
      <c r="Z1668" s="174" t="str">
        <f t="shared" si="296"/>
        <v/>
      </c>
      <c r="AA1668" s="137"/>
      <c r="AB1668" s="185">
        <f t="shared" si="287"/>
        <v>7.1168000000001381</v>
      </c>
      <c r="AC1668" s="139">
        <f t="shared" si="284"/>
        <v>0.41682094654955565</v>
      </c>
      <c r="AD1668" s="138">
        <f t="shared" si="288"/>
        <v>6.548025908956201E-4</v>
      </c>
      <c r="AE1668" s="139" t="str">
        <f t="shared" si="285"/>
        <v/>
      </c>
      <c r="AF1668" s="139" t="str">
        <f t="shared" si="286"/>
        <v/>
      </c>
      <c r="AG1668" s="139"/>
    </row>
    <row r="1669" spans="1:33" ht="20.100000000000001" customHeight="1" x14ac:dyDescent="0.25">
      <c r="A1669" s="15"/>
      <c r="N1669" s="142">
        <v>1111</v>
      </c>
      <c r="O1669" s="134">
        <f t="shared" si="289"/>
        <v>0.44399999999999995</v>
      </c>
      <c r="P1669" s="189">
        <f t="shared" si="290"/>
        <v>0.36149519359253279</v>
      </c>
      <c r="Q1669" s="189">
        <f t="shared" si="291"/>
        <v>0.67147870804410881</v>
      </c>
      <c r="R1669" s="134" t="str">
        <f t="shared" si="292"/>
        <v/>
      </c>
      <c r="S1669" s="134">
        <f t="shared" si="293"/>
        <v>0.36149519359253279</v>
      </c>
      <c r="T1669" s="134" t="str">
        <f t="shared" si="294"/>
        <v/>
      </c>
      <c r="U1669" s="190"/>
      <c r="V1669" s="191"/>
      <c r="W1669" s="188"/>
      <c r="X1669" s="188"/>
      <c r="Y1669" s="174" t="str">
        <f t="shared" si="295"/>
        <v/>
      </c>
      <c r="Z1669" s="174" t="str">
        <f t="shared" si="296"/>
        <v/>
      </c>
      <c r="AA1669" s="137"/>
      <c r="AB1669" s="185">
        <f t="shared" si="287"/>
        <v>7.1232000000001383</v>
      </c>
      <c r="AC1669" s="139">
        <f t="shared" si="284"/>
        <v>0.41616614395866003</v>
      </c>
      <c r="AD1669" s="138">
        <f t="shared" si="288"/>
        <v>6.5417832613251514E-4</v>
      </c>
      <c r="AE1669" s="139" t="str">
        <f t="shared" si="285"/>
        <v/>
      </c>
      <c r="AF1669" s="139" t="str">
        <f t="shared" si="286"/>
        <v/>
      </c>
      <c r="AG1669" s="139"/>
    </row>
    <row r="1670" spans="1:33" ht="20.100000000000001" customHeight="1" x14ac:dyDescent="0.25">
      <c r="A1670" s="15"/>
      <c r="N1670" s="142">
        <v>1112</v>
      </c>
      <c r="O1670" s="134">
        <f t="shared" si="289"/>
        <v>0.4480000000000004</v>
      </c>
      <c r="P1670" s="189">
        <f t="shared" si="290"/>
        <v>0.36085086108265318</v>
      </c>
      <c r="Q1670" s="189">
        <f t="shared" si="291"/>
        <v>0.67292340169655329</v>
      </c>
      <c r="R1670" s="134" t="str">
        <f t="shared" si="292"/>
        <v/>
      </c>
      <c r="S1670" s="134">
        <f t="shared" si="293"/>
        <v>0.36085086108265318</v>
      </c>
      <c r="T1670" s="134" t="str">
        <f t="shared" si="294"/>
        <v/>
      </c>
      <c r="U1670" s="190"/>
      <c r="V1670" s="191"/>
      <c r="W1670" s="188"/>
      <c r="X1670" s="188"/>
      <c r="Y1670" s="174" t="str">
        <f t="shared" si="295"/>
        <v/>
      </c>
      <c r="Z1670" s="174" t="str">
        <f t="shared" si="296"/>
        <v/>
      </c>
      <c r="AA1670" s="137"/>
      <c r="AB1670" s="185">
        <f t="shared" si="287"/>
        <v>7.1296000000001385</v>
      </c>
      <c r="AC1670" s="139">
        <f t="shared" si="284"/>
        <v>0.41551196563252751</v>
      </c>
      <c r="AD1670" s="138">
        <f t="shared" si="288"/>
        <v>6.5355333874578259E-4</v>
      </c>
      <c r="AE1670" s="139" t="str">
        <f t="shared" si="285"/>
        <v/>
      </c>
      <c r="AF1670" s="139" t="str">
        <f t="shared" si="286"/>
        <v/>
      </c>
      <c r="AG1670" s="139"/>
    </row>
    <row r="1671" spans="1:33" ht="20.100000000000001" customHeight="1" x14ac:dyDescent="0.25">
      <c r="A1671" s="15"/>
      <c r="N1671" s="142">
        <v>1113</v>
      </c>
      <c r="O1671" s="134">
        <f t="shared" si="289"/>
        <v>0.45199999999999996</v>
      </c>
      <c r="P1671" s="189">
        <f t="shared" si="290"/>
        <v>0.3602019137605102</v>
      </c>
      <c r="Q1671" s="189">
        <f t="shared" si="291"/>
        <v>0.67436550877967938</v>
      </c>
      <c r="R1671" s="134" t="str">
        <f t="shared" si="292"/>
        <v/>
      </c>
      <c r="S1671" s="134">
        <f t="shared" si="293"/>
        <v>0.3602019137605102</v>
      </c>
      <c r="T1671" s="134" t="str">
        <f t="shared" si="294"/>
        <v/>
      </c>
      <c r="U1671" s="190"/>
      <c r="V1671" s="191"/>
      <c r="W1671" s="188"/>
      <c r="X1671" s="188"/>
      <c r="Y1671" s="174" t="str">
        <f t="shared" si="295"/>
        <v/>
      </c>
      <c r="Z1671" s="174" t="str">
        <f t="shared" si="296"/>
        <v/>
      </c>
      <c r="AA1671" s="137"/>
      <c r="AB1671" s="185">
        <f t="shared" si="287"/>
        <v>7.1360000000001387</v>
      </c>
      <c r="AC1671" s="139">
        <f t="shared" si="284"/>
        <v>0.41485841229378173</v>
      </c>
      <c r="AD1671" s="138">
        <f t="shared" si="288"/>
        <v>6.5292763430585543E-4</v>
      </c>
      <c r="AE1671" s="139" t="str">
        <f t="shared" si="285"/>
        <v/>
      </c>
      <c r="AF1671" s="139" t="str">
        <f t="shared" si="286"/>
        <v/>
      </c>
      <c r="AG1671" s="139"/>
    </row>
    <row r="1672" spans="1:33" ht="20.100000000000001" customHeight="1" x14ac:dyDescent="0.25">
      <c r="A1672" s="15"/>
      <c r="N1672" s="142">
        <v>1114</v>
      </c>
      <c r="O1672" s="134">
        <f t="shared" si="289"/>
        <v>0.45600000000000041</v>
      </c>
      <c r="P1672" s="189">
        <f t="shared" si="290"/>
        <v>0.35954838067276951</v>
      </c>
      <c r="Q1672" s="189">
        <f t="shared" si="291"/>
        <v>0.67580501089227585</v>
      </c>
      <c r="R1672" s="134" t="str">
        <f t="shared" si="292"/>
        <v/>
      </c>
      <c r="S1672" s="134">
        <f t="shared" si="293"/>
        <v>0.35954838067276951</v>
      </c>
      <c r="T1672" s="134" t="str">
        <f t="shared" si="294"/>
        <v/>
      </c>
      <c r="U1672" s="190"/>
      <c r="V1672" s="191"/>
      <c r="W1672" s="188"/>
      <c r="X1672" s="188"/>
      <c r="Y1672" s="174" t="str">
        <f t="shared" si="295"/>
        <v/>
      </c>
      <c r="Z1672" s="174" t="str">
        <f t="shared" si="296"/>
        <v/>
      </c>
      <c r="AA1672" s="137"/>
      <c r="AB1672" s="185">
        <f t="shared" si="287"/>
        <v>7.1424000000001389</v>
      </c>
      <c r="AC1672" s="139">
        <f t="shared" si="284"/>
        <v>0.41420548465947588</v>
      </c>
      <c r="AD1672" s="138">
        <f t="shared" si="288"/>
        <v>6.5230121837017707E-4</v>
      </c>
      <c r="AE1672" s="139" t="str">
        <f t="shared" si="285"/>
        <v/>
      </c>
      <c r="AF1672" s="139" t="str">
        <f t="shared" si="286"/>
        <v/>
      </c>
      <c r="AG1672" s="139"/>
    </row>
    <row r="1673" spans="1:33" ht="20.100000000000001" customHeight="1" x14ac:dyDescent="0.25">
      <c r="A1673" s="15"/>
      <c r="N1673" s="142">
        <v>1115</v>
      </c>
      <c r="O1673" s="134">
        <f t="shared" si="289"/>
        <v>0.45999999999999996</v>
      </c>
      <c r="P1673" s="189">
        <f t="shared" si="290"/>
        <v>0.35889029103354464</v>
      </c>
      <c r="Q1673" s="189">
        <f t="shared" si="291"/>
        <v>0.67724188974965227</v>
      </c>
      <c r="R1673" s="134" t="str">
        <f t="shared" si="292"/>
        <v/>
      </c>
      <c r="S1673" s="134">
        <f t="shared" si="293"/>
        <v>0.35889029103354464</v>
      </c>
      <c r="T1673" s="134" t="str">
        <f t="shared" si="294"/>
        <v/>
      </c>
      <c r="U1673" s="190"/>
      <c r="V1673" s="191"/>
      <c r="W1673" s="188"/>
      <c r="X1673" s="188"/>
      <c r="Y1673" s="174" t="str">
        <f t="shared" si="295"/>
        <v/>
      </c>
      <c r="Z1673" s="174" t="str">
        <f t="shared" si="296"/>
        <v/>
      </c>
      <c r="AA1673" s="137"/>
      <c r="AB1673" s="185">
        <f t="shared" si="287"/>
        <v>7.148800000000139</v>
      </c>
      <c r="AC1673" s="139">
        <f t="shared" si="284"/>
        <v>0.4135531834411057</v>
      </c>
      <c r="AD1673" s="138">
        <f t="shared" si="288"/>
        <v>6.5167409648059227E-4</v>
      </c>
      <c r="AE1673" s="139" t="str">
        <f t="shared" si="285"/>
        <v/>
      </c>
      <c r="AF1673" s="139" t="str">
        <f t="shared" si="286"/>
        <v/>
      </c>
      <c r="AG1673" s="139"/>
    </row>
    <row r="1674" spans="1:33" ht="20.100000000000001" customHeight="1" x14ac:dyDescent="0.25">
      <c r="A1674" s="15"/>
      <c r="N1674" s="142">
        <v>1116</v>
      </c>
      <c r="O1674" s="134">
        <f t="shared" si="289"/>
        <v>0.46400000000000041</v>
      </c>
      <c r="P1674" s="189">
        <f t="shared" si="290"/>
        <v>0.35822767422222368</v>
      </c>
      <c r="Q1674" s="189">
        <f t="shared" si="291"/>
        <v>0.67867612718430759</v>
      </c>
      <c r="R1674" s="134" t="str">
        <f t="shared" si="292"/>
        <v/>
      </c>
      <c r="S1674" s="134">
        <f t="shared" si="293"/>
        <v>0.35822767422222368</v>
      </c>
      <c r="T1674" s="134" t="str">
        <f t="shared" si="294"/>
        <v/>
      </c>
      <c r="U1674" s="190"/>
      <c r="V1674" s="191"/>
      <c r="W1674" s="188"/>
      <c r="X1674" s="188"/>
      <c r="Y1674" s="174" t="str">
        <f t="shared" si="295"/>
        <v/>
      </c>
      <c r="Z1674" s="174" t="str">
        <f t="shared" si="296"/>
        <v/>
      </c>
      <c r="AA1674" s="137"/>
      <c r="AB1674" s="185">
        <f t="shared" si="287"/>
        <v>7.1552000000001392</v>
      </c>
      <c r="AC1674" s="139">
        <f t="shared" si="284"/>
        <v>0.41290150934462511</v>
      </c>
      <c r="AD1674" s="138">
        <f t="shared" si="288"/>
        <v>6.5104627416612271E-4</v>
      </c>
      <c r="AE1674" s="139" t="str">
        <f t="shared" si="285"/>
        <v/>
      </c>
      <c r="AF1674" s="139" t="str">
        <f t="shared" si="286"/>
        <v/>
      </c>
      <c r="AG1674" s="139"/>
    </row>
    <row r="1675" spans="1:33" ht="20.100000000000001" customHeight="1" x14ac:dyDescent="0.25">
      <c r="A1675" s="15"/>
      <c r="N1675" s="142">
        <v>1117</v>
      </c>
      <c r="O1675" s="134">
        <f t="shared" si="289"/>
        <v>0.46799999999999997</v>
      </c>
      <c r="P1675" s="189">
        <f t="shared" si="290"/>
        <v>0.35756055978128964</v>
      </c>
      <c r="Q1675" s="189">
        <f t="shared" si="291"/>
        <v>0.68010770514658347</v>
      </c>
      <c r="R1675" s="134" t="str">
        <f t="shared" si="292"/>
        <v/>
      </c>
      <c r="S1675" s="134">
        <f t="shared" si="293"/>
        <v>0.35756055978128964</v>
      </c>
      <c r="T1675" s="134" t="str">
        <f t="shared" si="294"/>
        <v/>
      </c>
      <c r="U1675" s="190"/>
      <c r="V1675" s="191"/>
      <c r="W1675" s="188"/>
      <c r="X1675" s="188"/>
      <c r="Y1675" s="174" t="str">
        <f t="shared" si="295"/>
        <v/>
      </c>
      <c r="Z1675" s="174" t="str">
        <f t="shared" si="296"/>
        <v/>
      </c>
      <c r="AA1675" s="137"/>
      <c r="AB1675" s="185">
        <f t="shared" si="287"/>
        <v>7.1616000000001394</v>
      </c>
      <c r="AC1675" s="139">
        <f t="shared" si="284"/>
        <v>0.41225046307045898</v>
      </c>
      <c r="AD1675" s="138">
        <f t="shared" si="288"/>
        <v>6.5041775694207882E-4</v>
      </c>
      <c r="AE1675" s="139" t="str">
        <f t="shared" si="285"/>
        <v/>
      </c>
      <c r="AF1675" s="139" t="str">
        <f t="shared" si="286"/>
        <v/>
      </c>
      <c r="AG1675" s="139"/>
    </row>
    <row r="1676" spans="1:33" ht="20.100000000000001" customHeight="1" x14ac:dyDescent="0.25">
      <c r="A1676" s="15"/>
      <c r="N1676" s="142">
        <v>1118</v>
      </c>
      <c r="O1676" s="134">
        <f t="shared" si="289"/>
        <v>0.47200000000000042</v>
      </c>
      <c r="P1676" s="189">
        <f t="shared" si="290"/>
        <v>0.35688897741412928</v>
      </c>
      <c r="Q1676" s="189">
        <f t="shared" si="291"/>
        <v>0.68153660570531582</v>
      </c>
      <c r="R1676" s="134" t="str">
        <f t="shared" si="292"/>
        <v/>
      </c>
      <c r="S1676" s="134">
        <f t="shared" si="293"/>
        <v>0.35688897741412928</v>
      </c>
      <c r="T1676" s="134" t="str">
        <f t="shared" si="294"/>
        <v/>
      </c>
      <c r="U1676" s="190"/>
      <c r="V1676" s="191"/>
      <c r="W1676" s="188"/>
      <c r="X1676" s="188"/>
      <c r="Y1676" s="174" t="str">
        <f t="shared" si="295"/>
        <v/>
      </c>
      <c r="Z1676" s="174" t="str">
        <f t="shared" si="296"/>
        <v/>
      </c>
      <c r="AA1676" s="137"/>
      <c r="AB1676" s="185">
        <f t="shared" si="287"/>
        <v>7.1680000000001396</v>
      </c>
      <c r="AC1676" s="139">
        <f t="shared" si="284"/>
        <v>0.4116000453135169</v>
      </c>
      <c r="AD1676" s="138">
        <f t="shared" si="288"/>
        <v>6.4978855030750626E-4</v>
      </c>
      <c r="AE1676" s="139" t="str">
        <f t="shared" si="285"/>
        <v/>
      </c>
      <c r="AF1676" s="139" t="str">
        <f t="shared" si="286"/>
        <v/>
      </c>
      <c r="AG1676" s="139"/>
    </row>
    <row r="1677" spans="1:33" ht="20.100000000000001" customHeight="1" x14ac:dyDescent="0.25">
      <c r="A1677" s="15"/>
      <c r="N1677" s="142">
        <v>1119</v>
      </c>
      <c r="O1677" s="134">
        <f t="shared" si="289"/>
        <v>0.47599999999999998</v>
      </c>
      <c r="P1677" s="189">
        <f t="shared" si="290"/>
        <v>0.35621295698283506</v>
      </c>
      <c r="Q1677" s="189">
        <f t="shared" si="291"/>
        <v>0.68296281104847067</v>
      </c>
      <c r="R1677" s="134" t="str">
        <f t="shared" si="292"/>
        <v/>
      </c>
      <c r="S1677" s="134">
        <f t="shared" si="293"/>
        <v>0.35621295698283506</v>
      </c>
      <c r="T1677" s="134" t="str">
        <f t="shared" si="294"/>
        <v/>
      </c>
      <c r="U1677" s="190"/>
      <c r="V1677" s="191"/>
      <c r="W1677" s="188"/>
      <c r="X1677" s="188"/>
      <c r="Y1677" s="174" t="str">
        <f t="shared" si="295"/>
        <v/>
      </c>
      <c r="Z1677" s="174" t="str">
        <f t="shared" si="296"/>
        <v/>
      </c>
      <c r="AA1677" s="137"/>
      <c r="AB1677" s="185">
        <f t="shared" si="287"/>
        <v>7.1744000000001398</v>
      </c>
      <c r="AC1677" s="139">
        <f t="shared" si="284"/>
        <v>0.4109502567632094</v>
      </c>
      <c r="AD1677" s="138">
        <f t="shared" si="288"/>
        <v>6.4915865974951581E-4</v>
      </c>
      <c r="AE1677" s="139" t="str">
        <f t="shared" si="285"/>
        <v/>
      </c>
      <c r="AF1677" s="139" t="str">
        <f t="shared" si="286"/>
        <v/>
      </c>
      <c r="AG1677" s="139"/>
    </row>
    <row r="1678" spans="1:33" ht="20.100000000000001" customHeight="1" x14ac:dyDescent="0.25">
      <c r="A1678" s="15"/>
      <c r="N1678" s="142">
        <v>1120</v>
      </c>
      <c r="O1678" s="134">
        <f t="shared" si="289"/>
        <v>0.48000000000000043</v>
      </c>
      <c r="P1678" s="189">
        <f t="shared" si="290"/>
        <v>0.35553252850599704</v>
      </c>
      <c r="Q1678" s="189">
        <f t="shared" si="291"/>
        <v>0.6843863034837776</v>
      </c>
      <c r="R1678" s="134" t="str">
        <f t="shared" si="292"/>
        <v/>
      </c>
      <c r="S1678" s="134">
        <f t="shared" si="293"/>
        <v>0.35553252850599704</v>
      </c>
      <c r="T1678" s="134" t="str">
        <f t="shared" si="294"/>
        <v/>
      </c>
      <c r="U1678" s="190"/>
      <c r="V1678" s="191"/>
      <c r="W1678" s="188"/>
      <c r="X1678" s="188"/>
      <c r="Y1678" s="174" t="str">
        <f t="shared" si="295"/>
        <v/>
      </c>
      <c r="Z1678" s="174" t="str">
        <f t="shared" si="296"/>
        <v/>
      </c>
      <c r="AA1678" s="137"/>
      <c r="AB1678" s="185">
        <f t="shared" si="287"/>
        <v>7.18080000000014</v>
      </c>
      <c r="AC1678" s="139">
        <f t="shared" si="284"/>
        <v>0.41030109810345988</v>
      </c>
      <c r="AD1678" s="138">
        <f t="shared" si="288"/>
        <v>6.485280907396751E-4</v>
      </c>
      <c r="AE1678" s="139" t="str">
        <f t="shared" si="285"/>
        <v/>
      </c>
      <c r="AF1678" s="139" t="str">
        <f t="shared" si="286"/>
        <v/>
      </c>
      <c r="AG1678" s="139"/>
    </row>
    <row r="1679" spans="1:33" ht="20.100000000000001" customHeight="1" x14ac:dyDescent="0.25">
      <c r="A1679" s="15"/>
      <c r="N1679" s="142">
        <v>1121</v>
      </c>
      <c r="O1679" s="134">
        <f t="shared" si="289"/>
        <v>0.48399999999999999</v>
      </c>
      <c r="P1679" s="189">
        <f t="shared" si="290"/>
        <v>0.35484772215648769</v>
      </c>
      <c r="Q1679" s="189">
        <f t="shared" si="291"/>
        <v>0.68580706543934833</v>
      </c>
      <c r="R1679" s="134" t="str">
        <f t="shared" si="292"/>
        <v/>
      </c>
      <c r="S1679" s="134">
        <f t="shared" si="293"/>
        <v>0.35484772215648769</v>
      </c>
      <c r="T1679" s="134" t="str">
        <f t="shared" si="294"/>
        <v/>
      </c>
      <c r="U1679" s="190"/>
      <c r="V1679" s="191"/>
      <c r="W1679" s="188"/>
      <c r="X1679" s="188"/>
      <c r="Y1679" s="174" t="str">
        <f t="shared" si="295"/>
        <v/>
      </c>
      <c r="Z1679" s="174" t="str">
        <f t="shared" si="296"/>
        <v/>
      </c>
      <c r="AA1679" s="137"/>
      <c r="AB1679" s="185">
        <f t="shared" si="287"/>
        <v>7.1872000000001401</v>
      </c>
      <c r="AC1679" s="139">
        <f t="shared" si="284"/>
        <v>0.40965257001272021</v>
      </c>
      <c r="AD1679" s="138">
        <f t="shared" si="288"/>
        <v>6.4789684873661768E-4</v>
      </c>
      <c r="AE1679" s="139" t="str">
        <f t="shared" si="285"/>
        <v/>
      </c>
      <c r="AF1679" s="139" t="str">
        <f t="shared" si="286"/>
        <v/>
      </c>
      <c r="AG1679" s="139"/>
    </row>
    <row r="1680" spans="1:33" ht="20.100000000000001" customHeight="1" x14ac:dyDescent="0.25">
      <c r="A1680" s="15"/>
      <c r="N1680" s="142">
        <v>1122</v>
      </c>
      <c r="O1680" s="134">
        <f t="shared" si="289"/>
        <v>0.48800000000000043</v>
      </c>
      <c r="P1680" s="189">
        <f t="shared" si="290"/>
        <v>0.35415856825923742</v>
      </c>
      <c r="Q1680" s="189">
        <f t="shared" si="291"/>
        <v>0.68722507946429245</v>
      </c>
      <c r="R1680" s="134" t="str">
        <f t="shared" si="292"/>
        <v/>
      </c>
      <c r="S1680" s="134">
        <f t="shared" si="293"/>
        <v>0.35415856825923742</v>
      </c>
      <c r="T1680" s="134" t="str">
        <f t="shared" si="294"/>
        <v/>
      </c>
      <c r="U1680" s="190"/>
      <c r="V1680" s="191"/>
      <c r="W1680" s="188"/>
      <c r="X1680" s="188"/>
      <c r="Y1680" s="174" t="str">
        <f t="shared" si="295"/>
        <v/>
      </c>
      <c r="Z1680" s="174" t="str">
        <f t="shared" si="296"/>
        <v/>
      </c>
      <c r="AA1680" s="137"/>
      <c r="AB1680" s="185">
        <f t="shared" si="287"/>
        <v>7.1936000000001403</v>
      </c>
      <c r="AC1680" s="139">
        <f t="shared" si="284"/>
        <v>0.40900467316398359</v>
      </c>
      <c r="AD1680" s="138">
        <f t="shared" si="288"/>
        <v>6.4726493918382255E-4</v>
      </c>
      <c r="AE1680" s="139" t="str">
        <f t="shared" si="285"/>
        <v/>
      </c>
      <c r="AF1680" s="139" t="str">
        <f t="shared" si="286"/>
        <v/>
      </c>
      <c r="AG1680" s="139"/>
    </row>
    <row r="1681" spans="1:33" ht="20.100000000000001" customHeight="1" x14ac:dyDescent="0.25">
      <c r="A1681" s="15"/>
      <c r="N1681" s="142">
        <v>1123</v>
      </c>
      <c r="O1681" s="134">
        <f t="shared" si="289"/>
        <v>0.49199999999999999</v>
      </c>
      <c r="P1681" s="189">
        <f t="shared" si="290"/>
        <v>0.35346509728900333</v>
      </c>
      <c r="Q1681" s="189">
        <f t="shared" si="291"/>
        <v>0.68864032822931842</v>
      </c>
      <c r="R1681" s="134" t="str">
        <f t="shared" si="292"/>
        <v/>
      </c>
      <c r="S1681" s="134">
        <f t="shared" si="293"/>
        <v>0.35346509728900333</v>
      </c>
      <c r="T1681" s="134" t="str">
        <f t="shared" si="294"/>
        <v/>
      </c>
      <c r="U1681" s="190"/>
      <c r="V1681" s="191"/>
      <c r="W1681" s="188"/>
      <c r="X1681" s="188"/>
      <c r="Y1681" s="174" t="str">
        <f t="shared" si="295"/>
        <v/>
      </c>
      <c r="Z1681" s="174" t="str">
        <f t="shared" si="296"/>
        <v/>
      </c>
      <c r="AA1681" s="137"/>
      <c r="AB1681" s="185">
        <f t="shared" si="287"/>
        <v>7.2000000000001405</v>
      </c>
      <c r="AC1681" s="139">
        <f t="shared" si="284"/>
        <v>0.40835740822479977</v>
      </c>
      <c r="AD1681" s="138">
        <f t="shared" si="288"/>
        <v>6.466323675107799E-4</v>
      </c>
      <c r="AE1681" s="139" t="str">
        <f t="shared" si="285"/>
        <v/>
      </c>
      <c r="AF1681" s="139" t="str">
        <f t="shared" si="286"/>
        <v/>
      </c>
      <c r="AG1681" s="139"/>
    </row>
    <row r="1682" spans="1:33" ht="20.100000000000001" customHeight="1" x14ac:dyDescent="0.25">
      <c r="A1682" s="15"/>
      <c r="N1682" s="142">
        <v>1124</v>
      </c>
      <c r="O1682" s="134">
        <f t="shared" si="289"/>
        <v>0.49600000000000044</v>
      </c>
      <c r="P1682" s="189">
        <f t="shared" si="290"/>
        <v>0.35276733986812925</v>
      </c>
      <c r="Q1682" s="189">
        <f t="shared" si="291"/>
        <v>0.69005279452733048</v>
      </c>
      <c r="R1682" s="134" t="str">
        <f t="shared" si="292"/>
        <v/>
      </c>
      <c r="S1682" s="134">
        <f t="shared" si="293"/>
        <v>0.35276733986812925</v>
      </c>
      <c r="T1682" s="134" t="str">
        <f t="shared" si="294"/>
        <v/>
      </c>
      <c r="U1682" s="190"/>
      <c r="V1682" s="191"/>
      <c r="W1682" s="188"/>
      <c r="X1682" s="188"/>
      <c r="Y1682" s="174" t="str">
        <f t="shared" si="295"/>
        <v/>
      </c>
      <c r="Z1682" s="174" t="str">
        <f t="shared" si="296"/>
        <v/>
      </c>
      <c r="AA1682" s="137"/>
      <c r="AB1682" s="185">
        <f t="shared" si="287"/>
        <v>7.2064000000001407</v>
      </c>
      <c r="AC1682" s="139">
        <f t="shared" si="284"/>
        <v>0.40771077585728899</v>
      </c>
      <c r="AD1682" s="138">
        <f t="shared" si="288"/>
        <v>6.4599913913410134E-4</v>
      </c>
      <c r="AE1682" s="139" t="str">
        <f t="shared" si="285"/>
        <v/>
      </c>
      <c r="AF1682" s="139" t="str">
        <f t="shared" si="286"/>
        <v/>
      </c>
      <c r="AG1682" s="139"/>
    </row>
    <row r="1683" spans="1:33" ht="20.100000000000001" customHeight="1" x14ac:dyDescent="0.25">
      <c r="A1683" s="15"/>
      <c r="N1683" s="142">
        <v>1125</v>
      </c>
      <c r="O1683" s="134">
        <f t="shared" si="289"/>
        <v>0.5</v>
      </c>
      <c r="P1683" s="189">
        <f t="shared" si="290"/>
        <v>0.35206532676429952</v>
      </c>
      <c r="Q1683" s="189">
        <f t="shared" si="291"/>
        <v>0.69146246127401312</v>
      </c>
      <c r="R1683" s="134" t="str">
        <f t="shared" si="292"/>
        <v/>
      </c>
      <c r="S1683" s="134">
        <f t="shared" si="293"/>
        <v>0.35206532676429952</v>
      </c>
      <c r="T1683" s="134" t="str">
        <f t="shared" si="294"/>
        <v/>
      </c>
      <c r="U1683" s="190"/>
      <c r="V1683" s="191"/>
      <c r="W1683" s="188"/>
      <c r="X1683" s="188"/>
      <c r="Y1683" s="174" t="str">
        <f t="shared" si="295"/>
        <v/>
      </c>
      <c r="Z1683" s="174" t="str">
        <f t="shared" si="296"/>
        <v/>
      </c>
      <c r="AA1683" s="137"/>
      <c r="AB1683" s="185">
        <f t="shared" si="287"/>
        <v>7.2128000000001409</v>
      </c>
      <c r="AC1683" s="139">
        <f t="shared" si="284"/>
        <v>0.40706477671815489</v>
      </c>
      <c r="AD1683" s="138">
        <f t="shared" si="288"/>
        <v>6.453652594541337E-4</v>
      </c>
      <c r="AE1683" s="139" t="str">
        <f t="shared" si="285"/>
        <v/>
      </c>
      <c r="AF1683" s="139" t="str">
        <f t="shared" si="286"/>
        <v/>
      </c>
      <c r="AG1683" s="139"/>
    </row>
    <row r="1684" spans="1:33" ht="20.100000000000001" customHeight="1" x14ac:dyDescent="0.25">
      <c r="A1684" s="15"/>
      <c r="N1684" s="142">
        <v>1126</v>
      </c>
      <c r="O1684" s="134">
        <f t="shared" si="289"/>
        <v>0.50400000000000045</v>
      </c>
      <c r="P1684" s="189">
        <f t="shared" si="290"/>
        <v>0.35135908888828388</v>
      </c>
      <c r="Q1684" s="189">
        <f t="shared" si="291"/>
        <v>0.69286931150840914</v>
      </c>
      <c r="R1684" s="134" t="str">
        <f t="shared" si="292"/>
        <v/>
      </c>
      <c r="S1684" s="134">
        <f t="shared" si="293"/>
        <v>0.35135908888828388</v>
      </c>
      <c r="T1684" s="134" t="str">
        <f t="shared" si="294"/>
        <v/>
      </c>
      <c r="U1684" s="190"/>
      <c r="V1684" s="191"/>
      <c r="W1684" s="188"/>
      <c r="X1684" s="188"/>
      <c r="Y1684" s="174" t="str">
        <f t="shared" si="295"/>
        <v/>
      </c>
      <c r="Z1684" s="174" t="str">
        <f t="shared" si="296"/>
        <v/>
      </c>
      <c r="AA1684" s="137"/>
      <c r="AB1684" s="185">
        <f t="shared" si="287"/>
        <v>7.2192000000001411</v>
      </c>
      <c r="AC1684" s="139">
        <f t="shared" si="284"/>
        <v>0.40641941145870075</v>
      </c>
      <c r="AD1684" s="138">
        <f t="shared" si="288"/>
        <v>6.4473073385945545E-4</v>
      </c>
      <c r="AE1684" s="139" t="str">
        <f t="shared" si="285"/>
        <v/>
      </c>
      <c r="AF1684" s="139" t="str">
        <f t="shared" si="286"/>
        <v/>
      </c>
      <c r="AG1684" s="139"/>
    </row>
    <row r="1685" spans="1:33" ht="20.100000000000001" customHeight="1" x14ac:dyDescent="0.25">
      <c r="A1685" s="15"/>
      <c r="N1685" s="142">
        <v>1127</v>
      </c>
      <c r="O1685" s="134">
        <f t="shared" si="289"/>
        <v>0.50800000000000001</v>
      </c>
      <c r="P1685" s="189">
        <f t="shared" si="290"/>
        <v>0.35064865729167793</v>
      </c>
      <c r="Q1685" s="189">
        <f t="shared" si="291"/>
        <v>0.69427332839348577</v>
      </c>
      <c r="R1685" s="134" t="str">
        <f t="shared" si="292"/>
        <v/>
      </c>
      <c r="S1685" s="134">
        <f t="shared" si="293"/>
        <v>0.35064865729167793</v>
      </c>
      <c r="T1685" s="134" t="str">
        <f t="shared" si="294"/>
        <v/>
      </c>
      <c r="U1685" s="190"/>
      <c r="V1685" s="191"/>
      <c r="W1685" s="188"/>
      <c r="X1685" s="188"/>
      <c r="Y1685" s="174" t="str">
        <f t="shared" si="295"/>
        <v/>
      </c>
      <c r="Z1685" s="174" t="str">
        <f t="shared" si="296"/>
        <v/>
      </c>
      <c r="AA1685" s="137"/>
      <c r="AB1685" s="185">
        <f t="shared" si="287"/>
        <v>7.2256000000001412</v>
      </c>
      <c r="AC1685" s="139">
        <f t="shared" si="284"/>
        <v>0.4057746807248413</v>
      </c>
      <c r="AD1685" s="138">
        <f t="shared" si="288"/>
        <v>6.4409556772310195E-4</v>
      </c>
      <c r="AE1685" s="139" t="str">
        <f t="shared" si="285"/>
        <v/>
      </c>
      <c r="AF1685" s="139" t="str">
        <f t="shared" si="286"/>
        <v/>
      </c>
      <c r="AG1685" s="139"/>
    </row>
    <row r="1686" spans="1:33" ht="20.100000000000001" customHeight="1" x14ac:dyDescent="0.25">
      <c r="A1686" s="15"/>
      <c r="N1686" s="142">
        <v>1128</v>
      </c>
      <c r="O1686" s="134">
        <f t="shared" si="289"/>
        <v>0.51200000000000045</v>
      </c>
      <c r="P1686" s="189">
        <f t="shared" si="290"/>
        <v>0.34993406316463366</v>
      </c>
      <c r="Q1686" s="189">
        <f t="shared" si="291"/>
        <v>0.69567449521669589</v>
      </c>
      <c r="R1686" s="134" t="str">
        <f t="shared" si="292"/>
        <v/>
      </c>
      <c r="S1686" s="134">
        <f t="shared" si="293"/>
        <v>0.34993406316463366</v>
      </c>
      <c r="T1686" s="134" t="str">
        <f t="shared" si="294"/>
        <v/>
      </c>
      <c r="U1686" s="190"/>
      <c r="V1686" s="191"/>
      <c r="W1686" s="188"/>
      <c r="X1686" s="188"/>
      <c r="Y1686" s="174" t="str">
        <f t="shared" si="295"/>
        <v/>
      </c>
      <c r="Z1686" s="174" t="str">
        <f t="shared" si="296"/>
        <v/>
      </c>
      <c r="AA1686" s="137"/>
      <c r="AB1686" s="185">
        <f t="shared" si="287"/>
        <v>7.2320000000001414</v>
      </c>
      <c r="AC1686" s="139">
        <f t="shared" si="284"/>
        <v>0.40513058515711819</v>
      </c>
      <c r="AD1686" s="138">
        <f t="shared" si="288"/>
        <v>6.4345976640345359E-4</v>
      </c>
      <c r="AE1686" s="139" t="str">
        <f t="shared" si="285"/>
        <v/>
      </c>
      <c r="AF1686" s="139" t="str">
        <f t="shared" si="286"/>
        <v/>
      </c>
      <c r="AG1686" s="139"/>
    </row>
    <row r="1687" spans="1:33" ht="20.100000000000001" customHeight="1" x14ac:dyDescent="0.25">
      <c r="A1687" s="15"/>
      <c r="N1687" s="142">
        <v>1129</v>
      </c>
      <c r="O1687" s="134">
        <f t="shared" si="289"/>
        <v>0.51600000000000001</v>
      </c>
      <c r="P1687" s="189">
        <f t="shared" si="290"/>
        <v>0.34921533783358666</v>
      </c>
      <c r="Q1687" s="189">
        <f t="shared" si="291"/>
        <v>0.69707279539052491</v>
      </c>
      <c r="R1687" s="134" t="str">
        <f t="shared" si="292"/>
        <v/>
      </c>
      <c r="S1687" s="134">
        <f t="shared" si="293"/>
        <v>0.34921533783358666</v>
      </c>
      <c r="T1687" s="134" t="str">
        <f t="shared" si="294"/>
        <v/>
      </c>
      <c r="U1687" s="190"/>
      <c r="V1687" s="191"/>
      <c r="W1687" s="188"/>
      <c r="X1687" s="188"/>
      <c r="Y1687" s="174" t="str">
        <f t="shared" si="295"/>
        <v/>
      </c>
      <c r="Z1687" s="174" t="str">
        <f t="shared" si="296"/>
        <v/>
      </c>
      <c r="AA1687" s="137"/>
      <c r="AB1687" s="185">
        <f t="shared" si="287"/>
        <v>7.2384000000001416</v>
      </c>
      <c r="AC1687" s="139">
        <f t="shared" si="284"/>
        <v>0.40448712539071474</v>
      </c>
      <c r="AD1687" s="138">
        <f t="shared" si="288"/>
        <v>6.4282333524684487E-4</v>
      </c>
      <c r="AE1687" s="139" t="str">
        <f t="shared" si="285"/>
        <v/>
      </c>
      <c r="AF1687" s="139" t="str">
        <f t="shared" si="286"/>
        <v/>
      </c>
      <c r="AG1687" s="139"/>
    </row>
    <row r="1688" spans="1:33" ht="20.100000000000001" customHeight="1" x14ac:dyDescent="0.25">
      <c r="A1688" s="15"/>
      <c r="N1688" s="142">
        <v>1130</v>
      </c>
      <c r="O1688" s="134">
        <f t="shared" si="289"/>
        <v>0.52000000000000046</v>
      </c>
      <c r="P1688" s="189">
        <f t="shared" si="290"/>
        <v>0.34849251275897447</v>
      </c>
      <c r="Q1688" s="189">
        <f t="shared" si="291"/>
        <v>0.69846821245303392</v>
      </c>
      <c r="R1688" s="134" t="str">
        <f t="shared" si="292"/>
        <v/>
      </c>
      <c r="S1688" s="134">
        <f t="shared" si="293"/>
        <v>0.34849251275897447</v>
      </c>
      <c r="T1688" s="134" t="str">
        <f t="shared" si="294"/>
        <v/>
      </c>
      <c r="U1688" s="190"/>
      <c r="V1688" s="191"/>
      <c r="W1688" s="188"/>
      <c r="X1688" s="188"/>
      <c r="Y1688" s="174" t="str">
        <f t="shared" si="295"/>
        <v/>
      </c>
      <c r="Z1688" s="174" t="str">
        <f t="shared" si="296"/>
        <v/>
      </c>
      <c r="AA1688" s="137"/>
      <c r="AB1688" s="185">
        <f t="shared" si="287"/>
        <v>7.2448000000001418</v>
      </c>
      <c r="AC1688" s="139">
        <f t="shared" si="284"/>
        <v>0.4038443020554679</v>
      </c>
      <c r="AD1688" s="138">
        <f t="shared" si="288"/>
        <v>6.4218627958406715E-4</v>
      </c>
      <c r="AE1688" s="139" t="str">
        <f t="shared" si="285"/>
        <v/>
      </c>
      <c r="AF1688" s="139" t="str">
        <f t="shared" si="286"/>
        <v/>
      </c>
      <c r="AG1688" s="139"/>
    </row>
    <row r="1689" spans="1:33" ht="20.100000000000001" customHeight="1" x14ac:dyDescent="0.25">
      <c r="A1689" s="15"/>
      <c r="N1689" s="142">
        <v>1131</v>
      </c>
      <c r="O1689" s="134">
        <f t="shared" si="289"/>
        <v>0.52400000000000002</v>
      </c>
      <c r="P1689" s="189">
        <f t="shared" si="290"/>
        <v>0.34776561953295076</v>
      </c>
      <c r="Q1689" s="189">
        <f t="shared" si="291"/>
        <v>0.699860730068389</v>
      </c>
      <c r="R1689" s="134" t="str">
        <f t="shared" si="292"/>
        <v/>
      </c>
      <c r="S1689" s="134">
        <f t="shared" si="293"/>
        <v>0.34776561953295076</v>
      </c>
      <c r="T1689" s="134" t="str">
        <f t="shared" si="294"/>
        <v/>
      </c>
      <c r="U1689" s="190"/>
      <c r="V1689" s="191"/>
      <c r="W1689" s="188"/>
      <c r="X1689" s="188"/>
      <c r="Y1689" s="174" t="str">
        <f t="shared" si="295"/>
        <v/>
      </c>
      <c r="Z1689" s="174" t="str">
        <f t="shared" si="296"/>
        <v/>
      </c>
      <c r="AA1689" s="137"/>
      <c r="AB1689" s="185">
        <f t="shared" si="287"/>
        <v>7.251200000000142</v>
      </c>
      <c r="AC1689" s="139">
        <f t="shared" si="284"/>
        <v>0.40320211577588383</v>
      </c>
      <c r="AD1689" s="138">
        <f t="shared" si="288"/>
        <v>6.4154860473103481E-4</v>
      </c>
      <c r="AE1689" s="139" t="str">
        <f t="shared" si="285"/>
        <v/>
      </c>
      <c r="AF1689" s="139" t="str">
        <f t="shared" si="286"/>
        <v/>
      </c>
      <c r="AG1689" s="139"/>
    </row>
    <row r="1690" spans="1:33" ht="20.100000000000001" customHeight="1" x14ac:dyDescent="0.25">
      <c r="A1690" s="15"/>
      <c r="N1690" s="142">
        <v>1132</v>
      </c>
      <c r="O1690" s="134">
        <f t="shared" si="289"/>
        <v>0.52800000000000047</v>
      </c>
      <c r="P1690" s="189">
        <f t="shared" si="290"/>
        <v>0.34703468987709224</v>
      </c>
      <c r="Q1690" s="189">
        <f t="shared" si="291"/>
        <v>0.70125033202738551</v>
      </c>
      <c r="R1690" s="134" t="str">
        <f t="shared" si="292"/>
        <v/>
      </c>
      <c r="S1690" s="134">
        <f t="shared" si="293"/>
        <v>0.34703468987709224</v>
      </c>
      <c r="T1690" s="134" t="str">
        <f t="shared" si="294"/>
        <v/>
      </c>
      <c r="U1690" s="190"/>
      <c r="V1690" s="191"/>
      <c r="W1690" s="188"/>
      <c r="X1690" s="188"/>
      <c r="Y1690" s="174" t="str">
        <f t="shared" si="295"/>
        <v/>
      </c>
      <c r="Z1690" s="174" t="str">
        <f t="shared" si="296"/>
        <v/>
      </c>
      <c r="AA1690" s="137"/>
      <c r="AB1690" s="185">
        <f t="shared" si="287"/>
        <v>7.2576000000001422</v>
      </c>
      <c r="AC1690" s="139">
        <f t="shared" si="284"/>
        <v>0.40256056717115279</v>
      </c>
      <c r="AD1690" s="138">
        <f t="shared" si="288"/>
        <v>6.4091031599222692E-4</v>
      </c>
      <c r="AE1690" s="139" t="str">
        <f t="shared" si="285"/>
        <v/>
      </c>
      <c r="AF1690" s="139" t="str">
        <f t="shared" si="286"/>
        <v/>
      </c>
      <c r="AG1690" s="139"/>
    </row>
    <row r="1691" spans="1:33" ht="20.100000000000001" customHeight="1" x14ac:dyDescent="0.25">
      <c r="A1691" s="15"/>
      <c r="N1691" s="142">
        <v>1133</v>
      </c>
      <c r="O1691" s="134">
        <f t="shared" si="289"/>
        <v>0.53200000000000003</v>
      </c>
      <c r="P1691" s="189">
        <f t="shared" si="290"/>
        <v>0.3462997556401014</v>
      </c>
      <c r="Q1691" s="189">
        <f t="shared" si="291"/>
        <v>0.70263700224795878</v>
      </c>
      <c r="R1691" s="134" t="str">
        <f t="shared" si="292"/>
        <v/>
      </c>
      <c r="S1691" s="134">
        <f t="shared" si="293"/>
        <v>0.3462997556401014</v>
      </c>
      <c r="T1691" s="134" t="str">
        <f t="shared" si="294"/>
        <v/>
      </c>
      <c r="U1691" s="190"/>
      <c r="V1691" s="191"/>
      <c r="W1691" s="188"/>
      <c r="X1691" s="188"/>
      <c r="Y1691" s="174" t="str">
        <f t="shared" si="295"/>
        <v/>
      </c>
      <c r="Z1691" s="174" t="str">
        <f t="shared" si="296"/>
        <v/>
      </c>
      <c r="AA1691" s="137"/>
      <c r="AB1691" s="185">
        <f t="shared" si="287"/>
        <v>7.2640000000001423</v>
      </c>
      <c r="AC1691" s="139">
        <f t="shared" si="284"/>
        <v>0.40191965685516057</v>
      </c>
      <c r="AD1691" s="138">
        <f t="shared" si="288"/>
        <v>6.402714186559133E-4</v>
      </c>
      <c r="AE1691" s="139" t="str">
        <f t="shared" si="285"/>
        <v/>
      </c>
      <c r="AF1691" s="139" t="str">
        <f t="shared" si="286"/>
        <v/>
      </c>
      <c r="AG1691" s="139"/>
    </row>
    <row r="1692" spans="1:33" ht="20.100000000000001" customHeight="1" x14ac:dyDescent="0.25">
      <c r="A1692" s="15"/>
      <c r="N1692" s="142">
        <v>1134</v>
      </c>
      <c r="O1692" s="134">
        <f t="shared" si="289"/>
        <v>0.53600000000000048</v>
      </c>
      <c r="P1692" s="189">
        <f t="shared" si="290"/>
        <v>0.34556084879550236</v>
      </c>
      <c r="Q1692" s="189">
        <f t="shared" si="291"/>
        <v>0.70402072477569078</v>
      </c>
      <c r="R1692" s="134" t="str">
        <f t="shared" si="292"/>
        <v/>
      </c>
      <c r="S1692" s="134">
        <f t="shared" si="293"/>
        <v>0.34556084879550236</v>
      </c>
      <c r="T1692" s="134" t="str">
        <f t="shared" si="294"/>
        <v/>
      </c>
      <c r="U1692" s="190"/>
      <c r="V1692" s="191"/>
      <c r="W1692" s="188"/>
      <c r="X1692" s="188"/>
      <c r="Y1692" s="174" t="str">
        <f t="shared" si="295"/>
        <v/>
      </c>
      <c r="Z1692" s="174" t="str">
        <f t="shared" si="296"/>
        <v/>
      </c>
      <c r="AA1692" s="137"/>
      <c r="AB1692" s="185">
        <f t="shared" si="287"/>
        <v>7.2704000000001425</v>
      </c>
      <c r="AC1692" s="139">
        <f t="shared" si="284"/>
        <v>0.40127938543650465</v>
      </c>
      <c r="AD1692" s="138">
        <f t="shared" si="288"/>
        <v>6.3963191799576435E-4</v>
      </c>
      <c r="AE1692" s="139" t="str">
        <f t="shared" si="285"/>
        <v/>
      </c>
      <c r="AF1692" s="139" t="str">
        <f t="shared" si="286"/>
        <v/>
      </c>
      <c r="AG1692" s="139"/>
    </row>
    <row r="1693" spans="1:33" ht="20.100000000000001" customHeight="1" x14ac:dyDescent="0.25">
      <c r="A1693" s="15"/>
      <c r="N1693" s="142">
        <v>1135</v>
      </c>
      <c r="O1693" s="134">
        <f t="shared" si="289"/>
        <v>0.54</v>
      </c>
      <c r="P1693" s="189">
        <f t="shared" si="290"/>
        <v>0.34481800143933333</v>
      </c>
      <c r="Q1693" s="189">
        <f t="shared" si="291"/>
        <v>0.70540148378430201</v>
      </c>
      <c r="R1693" s="134" t="str">
        <f t="shared" si="292"/>
        <v/>
      </c>
      <c r="S1693" s="134">
        <f t="shared" si="293"/>
        <v>0.34481800143933333</v>
      </c>
      <c r="T1693" s="134" t="str">
        <f t="shared" si="294"/>
        <v/>
      </c>
      <c r="U1693" s="190"/>
      <c r="V1693" s="191"/>
      <c r="W1693" s="188"/>
      <c r="X1693" s="188"/>
      <c r="Y1693" s="174" t="str">
        <f t="shared" si="295"/>
        <v/>
      </c>
      <c r="Z1693" s="174" t="str">
        <f t="shared" si="296"/>
        <v/>
      </c>
      <c r="AA1693" s="137"/>
      <c r="AB1693" s="185">
        <f t="shared" si="287"/>
        <v>7.2768000000001427</v>
      </c>
      <c r="AC1693" s="139">
        <f t="shared" si="284"/>
        <v>0.40063975351850889</v>
      </c>
      <c r="AD1693" s="138">
        <f t="shared" si="288"/>
        <v>6.3899181927346005E-4</v>
      </c>
      <c r="AE1693" s="139" t="str">
        <f t="shared" si="285"/>
        <v/>
      </c>
      <c r="AF1693" s="139" t="str">
        <f t="shared" si="286"/>
        <v/>
      </c>
      <c r="AG1693" s="139"/>
    </row>
    <row r="1694" spans="1:33" ht="20.100000000000001" customHeight="1" x14ac:dyDescent="0.25">
      <c r="A1694" s="15"/>
      <c r="N1694" s="142">
        <v>1136</v>
      </c>
      <c r="O1694" s="134">
        <f t="shared" si="289"/>
        <v>0.54400000000000048</v>
      </c>
      <c r="P1694" s="189">
        <f t="shared" si="290"/>
        <v>0.34407124578783227</v>
      </c>
      <c r="Q1694" s="189">
        <f t="shared" si="291"/>
        <v>0.70677926357613974</v>
      </c>
      <c r="R1694" s="134" t="str">
        <f t="shared" si="292"/>
        <v/>
      </c>
      <c r="S1694" s="134">
        <f t="shared" si="293"/>
        <v>0.34407124578783227</v>
      </c>
      <c r="T1694" s="134" t="str">
        <f t="shared" si="294"/>
        <v/>
      </c>
      <c r="U1694" s="190"/>
      <c r="V1694" s="191"/>
      <c r="W1694" s="188"/>
      <c r="X1694" s="188"/>
      <c r="Y1694" s="174" t="str">
        <f t="shared" si="295"/>
        <v/>
      </c>
      <c r="Z1694" s="174" t="str">
        <f t="shared" si="296"/>
        <v/>
      </c>
      <c r="AA1694" s="137"/>
      <c r="AB1694" s="185">
        <f t="shared" si="287"/>
        <v>7.2832000000001429</v>
      </c>
      <c r="AC1694" s="139">
        <f t="shared" si="284"/>
        <v>0.40000076169923543</v>
      </c>
      <c r="AD1694" s="138">
        <f t="shared" si="288"/>
        <v>6.3835112773552583E-4</v>
      </c>
      <c r="AE1694" s="139" t="str">
        <f t="shared" si="285"/>
        <v/>
      </c>
      <c r="AF1694" s="139" t="str">
        <f t="shared" si="286"/>
        <v/>
      </c>
      <c r="AG1694" s="139"/>
    </row>
    <row r="1695" spans="1:33" ht="20.100000000000001" customHeight="1" x14ac:dyDescent="0.25">
      <c r="A1695" s="15"/>
      <c r="N1695" s="142">
        <v>1137</v>
      </c>
      <c r="O1695" s="134">
        <f t="shared" si="289"/>
        <v>0.54800000000000004</v>
      </c>
      <c r="P1695" s="189">
        <f t="shared" si="290"/>
        <v>0.34332061417511983</v>
      </c>
      <c r="Q1695" s="189">
        <f t="shared" si="291"/>
        <v>0.7081540485826513</v>
      </c>
      <c r="R1695" s="134" t="str">
        <f t="shared" si="292"/>
        <v/>
      </c>
      <c r="S1695" s="134">
        <f t="shared" si="293"/>
        <v>0.34332061417511983</v>
      </c>
      <c r="T1695" s="134" t="str">
        <f t="shared" si="294"/>
        <v/>
      </c>
      <c r="U1695" s="190"/>
      <c r="V1695" s="191"/>
      <c r="W1695" s="188"/>
      <c r="X1695" s="188"/>
      <c r="Y1695" s="174" t="str">
        <f t="shared" si="295"/>
        <v/>
      </c>
      <c r="Z1695" s="174" t="str">
        <f t="shared" si="296"/>
        <v/>
      </c>
      <c r="AA1695" s="137"/>
      <c r="AB1695" s="185">
        <f t="shared" si="287"/>
        <v>7.2896000000001431</v>
      </c>
      <c r="AC1695" s="139">
        <f t="shared" si="284"/>
        <v>0.3993624105714999</v>
      </c>
      <c r="AD1695" s="138">
        <f t="shared" si="288"/>
        <v>6.3770984861422075E-4</v>
      </c>
      <c r="AE1695" s="139" t="str">
        <f t="shared" si="285"/>
        <v/>
      </c>
      <c r="AF1695" s="139" t="str">
        <f t="shared" si="286"/>
        <v/>
      </c>
      <c r="AG1695" s="139"/>
    </row>
    <row r="1696" spans="1:33" ht="20.100000000000001" customHeight="1" x14ac:dyDescent="0.25">
      <c r="A1696" s="15"/>
      <c r="N1696" s="142">
        <v>1138</v>
      </c>
      <c r="O1696" s="134">
        <f t="shared" si="289"/>
        <v>0.55200000000000049</v>
      </c>
      <c r="P1696" s="189">
        <f t="shared" si="290"/>
        <v>0.34256613905087613</v>
      </c>
      <c r="Q1696" s="189">
        <f t="shared" si="291"/>
        <v>0.70952582336485359</v>
      </c>
      <c r="R1696" s="134" t="str">
        <f t="shared" si="292"/>
        <v/>
      </c>
      <c r="S1696" s="134">
        <f t="shared" si="293"/>
        <v>0.34256613905087613</v>
      </c>
      <c r="T1696" s="134" t="str">
        <f t="shared" si="294"/>
        <v/>
      </c>
      <c r="U1696" s="190"/>
      <c r="V1696" s="191"/>
      <c r="W1696" s="188"/>
      <c r="X1696" s="188"/>
      <c r="Y1696" s="174" t="str">
        <f t="shared" si="295"/>
        <v/>
      </c>
      <c r="Z1696" s="174" t="str">
        <f t="shared" si="296"/>
        <v/>
      </c>
      <c r="AA1696" s="137"/>
      <c r="AB1696" s="185">
        <f t="shared" si="287"/>
        <v>7.2960000000001433</v>
      </c>
      <c r="AC1696" s="139">
        <f t="shared" si="284"/>
        <v>0.39872470072288568</v>
      </c>
      <c r="AD1696" s="138">
        <f t="shared" si="288"/>
        <v>6.3706798712809265E-4</v>
      </c>
      <c r="AE1696" s="139" t="str">
        <f t="shared" si="285"/>
        <v/>
      </c>
      <c r="AF1696" s="139" t="str">
        <f t="shared" si="286"/>
        <v/>
      </c>
      <c r="AG1696" s="139"/>
    </row>
    <row r="1697" spans="1:33" ht="20.100000000000001" customHeight="1" x14ac:dyDescent="0.25">
      <c r="A1697" s="15"/>
      <c r="N1697" s="142">
        <v>1139</v>
      </c>
      <c r="O1697" s="134">
        <f t="shared" si="289"/>
        <v>0.55600000000000005</v>
      </c>
      <c r="P1697" s="189">
        <f t="shared" si="290"/>
        <v>0.34180785297801497</v>
      </c>
      <c r="Q1697" s="189">
        <f t="shared" si="291"/>
        <v>0.71089457261378852</v>
      </c>
      <c r="R1697" s="134" t="str">
        <f t="shared" si="292"/>
        <v/>
      </c>
      <c r="S1697" s="134">
        <f t="shared" si="293"/>
        <v>0.34180785297801497</v>
      </c>
      <c r="T1697" s="134" t="str">
        <f t="shared" si="294"/>
        <v/>
      </c>
      <c r="U1697" s="190"/>
      <c r="V1697" s="191"/>
      <c r="W1697" s="188"/>
      <c r="X1697" s="188"/>
      <c r="Y1697" s="174" t="str">
        <f t="shared" si="295"/>
        <v/>
      </c>
      <c r="Z1697" s="174" t="str">
        <f t="shared" si="296"/>
        <v/>
      </c>
      <c r="AA1697" s="137"/>
      <c r="AB1697" s="185">
        <f t="shared" si="287"/>
        <v>7.3024000000001434</v>
      </c>
      <c r="AC1697" s="139">
        <f t="shared" si="284"/>
        <v>0.39808763273575759</v>
      </c>
      <c r="AD1697" s="138">
        <f t="shared" si="288"/>
        <v>6.3642554848175603E-4</v>
      </c>
      <c r="AE1697" s="139" t="str">
        <f t="shared" si="285"/>
        <v/>
      </c>
      <c r="AF1697" s="139" t="str">
        <f t="shared" si="286"/>
        <v/>
      </c>
      <c r="AG1697" s="139"/>
    </row>
    <row r="1698" spans="1:33" ht="20.100000000000001" customHeight="1" x14ac:dyDescent="0.25">
      <c r="A1698" s="15"/>
      <c r="N1698" s="142">
        <v>1140</v>
      </c>
      <c r="O1698" s="134">
        <f t="shared" si="289"/>
        <v>0.5600000000000005</v>
      </c>
      <c r="P1698" s="189">
        <f t="shared" si="290"/>
        <v>0.34104578863035245</v>
      </c>
      <c r="Q1698" s="189">
        <f t="shared" si="291"/>
        <v>0.71226028115097306</v>
      </c>
      <c r="R1698" s="134" t="str">
        <f t="shared" si="292"/>
        <v/>
      </c>
      <c r="S1698" s="134">
        <f t="shared" si="293"/>
        <v>0.34104578863035245</v>
      </c>
      <c r="T1698" s="134" t="str">
        <f t="shared" si="294"/>
        <v/>
      </c>
      <c r="U1698" s="190"/>
      <c r="V1698" s="191"/>
      <c r="W1698" s="188"/>
      <c r="X1698" s="188"/>
      <c r="Y1698" s="174" t="str">
        <f t="shared" si="295"/>
        <v/>
      </c>
      <c r="Z1698" s="174" t="str">
        <f t="shared" si="296"/>
        <v/>
      </c>
      <c r="AA1698" s="137"/>
      <c r="AB1698" s="185">
        <f t="shared" si="287"/>
        <v>7.3088000000001436</v>
      </c>
      <c r="AC1698" s="139">
        <f t="shared" si="284"/>
        <v>0.39745120718727583</v>
      </c>
      <c r="AD1698" s="138">
        <f t="shared" si="288"/>
        <v>6.3578253786428229E-4</v>
      </c>
      <c r="AE1698" s="139" t="str">
        <f t="shared" si="285"/>
        <v/>
      </c>
      <c r="AF1698" s="139" t="str">
        <f t="shared" si="286"/>
        <v/>
      </c>
      <c r="AG1698" s="139"/>
    </row>
    <row r="1699" spans="1:33" ht="20.100000000000001" customHeight="1" x14ac:dyDescent="0.25">
      <c r="A1699" s="15"/>
      <c r="N1699" s="142">
        <v>1141</v>
      </c>
      <c r="O1699" s="134">
        <f t="shared" si="289"/>
        <v>0.56400000000000006</v>
      </c>
      <c r="P1699" s="189">
        <f t="shared" si="290"/>
        <v>0.34027997879027366</v>
      </c>
      <c r="Q1699" s="189">
        <f t="shared" si="291"/>
        <v>0.71362293392883669</v>
      </c>
      <c r="R1699" s="134" t="str">
        <f t="shared" si="292"/>
        <v/>
      </c>
      <c r="S1699" s="134">
        <f t="shared" si="293"/>
        <v>0.34027997879027366</v>
      </c>
      <c r="T1699" s="134" t="str">
        <f t="shared" si="294"/>
        <v/>
      </c>
      <c r="U1699" s="190"/>
      <c r="V1699" s="191"/>
      <c r="W1699" s="188"/>
      <c r="X1699" s="188"/>
      <c r="Y1699" s="174" t="str">
        <f t="shared" si="295"/>
        <v/>
      </c>
      <c r="Z1699" s="174" t="str">
        <f t="shared" si="296"/>
        <v/>
      </c>
      <c r="AA1699" s="137"/>
      <c r="AB1699" s="185">
        <f t="shared" si="287"/>
        <v>7.3152000000001438</v>
      </c>
      <c r="AC1699" s="139">
        <f t="shared" si="284"/>
        <v>0.39681542464941155</v>
      </c>
      <c r="AD1699" s="138">
        <f t="shared" si="288"/>
        <v>6.351389604541402E-4</v>
      </c>
      <c r="AE1699" s="139" t="str">
        <f t="shared" si="285"/>
        <v/>
      </c>
      <c r="AF1699" s="139" t="str">
        <f t="shared" si="286"/>
        <v/>
      </c>
      <c r="AG1699" s="139"/>
    </row>
    <row r="1700" spans="1:33" ht="20.100000000000001" customHeight="1" x14ac:dyDescent="0.25">
      <c r="A1700" s="15"/>
      <c r="N1700" s="142">
        <v>1142</v>
      </c>
      <c r="O1700" s="134">
        <f t="shared" si="289"/>
        <v>0.5680000000000005</v>
      </c>
      <c r="P1700" s="189">
        <f t="shared" si="290"/>
        <v>0.33951045634639365</v>
      </c>
      <c r="Q1700" s="189">
        <f t="shared" si="291"/>
        <v>0.71498251603115237</v>
      </c>
      <c r="R1700" s="134" t="str">
        <f t="shared" si="292"/>
        <v/>
      </c>
      <c r="S1700" s="134">
        <f t="shared" si="293"/>
        <v>0.33951045634639365</v>
      </c>
      <c r="T1700" s="134" t="str">
        <f t="shared" si="294"/>
        <v/>
      </c>
      <c r="U1700" s="190"/>
      <c r="V1700" s="191"/>
      <c r="W1700" s="188"/>
      <c r="X1700" s="188"/>
      <c r="Y1700" s="174" t="str">
        <f t="shared" si="295"/>
        <v/>
      </c>
      <c r="Z1700" s="174" t="str">
        <f t="shared" si="296"/>
        <v/>
      </c>
      <c r="AA1700" s="137"/>
      <c r="AB1700" s="185">
        <f t="shared" si="287"/>
        <v>7.321600000000144</v>
      </c>
      <c r="AC1700" s="139">
        <f t="shared" si="284"/>
        <v>0.39618028568895741</v>
      </c>
      <c r="AD1700" s="138">
        <f t="shared" si="288"/>
        <v>6.3449482141197944E-4</v>
      </c>
      <c r="AE1700" s="139" t="str">
        <f t="shared" si="285"/>
        <v/>
      </c>
      <c r="AF1700" s="139" t="str">
        <f t="shared" si="286"/>
        <v/>
      </c>
      <c r="AG1700" s="139"/>
    </row>
    <row r="1701" spans="1:33" ht="20.100000000000001" customHeight="1" x14ac:dyDescent="0.25">
      <c r="A1701" s="15"/>
      <c r="N1701" s="142">
        <v>1143</v>
      </c>
      <c r="O1701" s="134">
        <f t="shared" si="289"/>
        <v>0.57200000000000006</v>
      </c>
      <c r="P1701" s="189">
        <f t="shared" si="290"/>
        <v>0.33873725429121798</v>
      </c>
      <c r="Q1701" s="189">
        <f t="shared" si="291"/>
        <v>0.71633901267345501</v>
      </c>
      <c r="R1701" s="134" t="str">
        <f t="shared" si="292"/>
        <v/>
      </c>
      <c r="S1701" s="134">
        <f t="shared" si="293"/>
        <v>0.33873725429121798</v>
      </c>
      <c r="T1701" s="134" t="str">
        <f t="shared" si="294"/>
        <v/>
      </c>
      <c r="U1701" s="190"/>
      <c r="V1701" s="191"/>
      <c r="W1701" s="188"/>
      <c r="X1701" s="188"/>
      <c r="Y1701" s="174" t="str">
        <f t="shared" si="295"/>
        <v/>
      </c>
      <c r="Z1701" s="174" t="str">
        <f t="shared" si="296"/>
        <v/>
      </c>
      <c r="AA1701" s="137"/>
      <c r="AB1701" s="185">
        <f t="shared" si="287"/>
        <v>7.3280000000001442</v>
      </c>
      <c r="AC1701" s="139">
        <f t="shared" si="284"/>
        <v>0.39554579086754543</v>
      </c>
      <c r="AD1701" s="138">
        <f t="shared" si="288"/>
        <v>6.3385012588612621E-4</v>
      </c>
      <c r="AE1701" s="139" t="str">
        <f t="shared" si="285"/>
        <v/>
      </c>
      <c r="AF1701" s="139" t="str">
        <f t="shared" si="286"/>
        <v/>
      </c>
      <c r="AG1701" s="139"/>
    </row>
    <row r="1702" spans="1:33" ht="20.100000000000001" customHeight="1" x14ac:dyDescent="0.25">
      <c r="A1702" s="15"/>
      <c r="N1702" s="142">
        <v>1144</v>
      </c>
      <c r="O1702" s="134">
        <f t="shared" si="289"/>
        <v>0.57600000000000051</v>
      </c>
      <c r="P1702" s="189">
        <f t="shared" si="290"/>
        <v>0.33796040571879699</v>
      </c>
      <c r="Q1702" s="189">
        <f t="shared" si="291"/>
        <v>0.71769240920345467</v>
      </c>
      <c r="R1702" s="134" t="str">
        <f t="shared" si="292"/>
        <v/>
      </c>
      <c r="S1702" s="134">
        <f t="shared" si="293"/>
        <v>0.33796040571879699</v>
      </c>
      <c r="T1702" s="134" t="str">
        <f t="shared" si="294"/>
        <v/>
      </c>
      <c r="U1702" s="190"/>
      <c r="V1702" s="191"/>
      <c r="W1702" s="188"/>
      <c r="X1702" s="188"/>
      <c r="Y1702" s="174" t="str">
        <f t="shared" si="295"/>
        <v/>
      </c>
      <c r="Z1702" s="174" t="str">
        <f t="shared" si="296"/>
        <v/>
      </c>
      <c r="AA1702" s="137"/>
      <c r="AB1702" s="185">
        <f t="shared" si="287"/>
        <v>7.3344000000001444</v>
      </c>
      <c r="AC1702" s="139">
        <f t="shared" si="284"/>
        <v>0.39491194074165931</v>
      </c>
      <c r="AD1702" s="138">
        <f t="shared" si="288"/>
        <v>6.3320487901108446E-4</v>
      </c>
      <c r="AE1702" s="139" t="str">
        <f t="shared" si="285"/>
        <v/>
      </c>
      <c r="AF1702" s="139" t="str">
        <f t="shared" si="286"/>
        <v/>
      </c>
      <c r="AG1702" s="139"/>
    </row>
    <row r="1703" spans="1:33" ht="20.100000000000001" customHeight="1" x14ac:dyDescent="0.25">
      <c r="A1703" s="15"/>
      <c r="N1703" s="142">
        <v>1145</v>
      </c>
      <c r="O1703" s="134">
        <f t="shared" si="289"/>
        <v>0.58000000000000007</v>
      </c>
      <c r="P1703" s="189">
        <f t="shared" si="290"/>
        <v>0.33717994382238053</v>
      </c>
      <c r="Q1703" s="189">
        <f t="shared" si="291"/>
        <v>0.7190426911014357</v>
      </c>
      <c r="R1703" s="134" t="str">
        <f t="shared" si="292"/>
        <v/>
      </c>
      <c r="S1703" s="134">
        <f t="shared" si="293"/>
        <v>0.33717994382238053</v>
      </c>
      <c r="T1703" s="134" t="str">
        <f t="shared" si="294"/>
        <v/>
      </c>
      <c r="U1703" s="190"/>
      <c r="V1703" s="191"/>
      <c r="W1703" s="188"/>
      <c r="X1703" s="188"/>
      <c r="Y1703" s="174" t="str">
        <f t="shared" si="295"/>
        <v/>
      </c>
      <c r="Z1703" s="174" t="str">
        <f t="shared" si="296"/>
        <v/>
      </c>
      <c r="AA1703" s="137"/>
      <c r="AB1703" s="185">
        <f t="shared" si="287"/>
        <v>7.3408000000001445</v>
      </c>
      <c r="AC1703" s="139">
        <f t="shared" si="284"/>
        <v>0.39427873586264822</v>
      </c>
      <c r="AD1703" s="138">
        <f t="shared" si="288"/>
        <v>6.3255908590725829E-4</v>
      </c>
      <c r="AE1703" s="139" t="str">
        <f t="shared" si="285"/>
        <v/>
      </c>
      <c r="AF1703" s="139" t="str">
        <f t="shared" si="286"/>
        <v/>
      </c>
      <c r="AG1703" s="139"/>
    </row>
    <row r="1704" spans="1:33" ht="20.100000000000001" customHeight="1" x14ac:dyDescent="0.25">
      <c r="A1704" s="15"/>
      <c r="N1704" s="142">
        <v>1146</v>
      </c>
      <c r="O1704" s="134">
        <f t="shared" si="289"/>
        <v>0.58400000000000052</v>
      </c>
      <c r="P1704" s="189">
        <f t="shared" si="290"/>
        <v>0.3363959018920672</v>
      </c>
      <c r="Q1704" s="189">
        <f t="shared" si="291"/>
        <v>0.72038984398065098</v>
      </c>
      <c r="R1704" s="134" t="str">
        <f t="shared" si="292"/>
        <v/>
      </c>
      <c r="S1704" s="134">
        <f t="shared" si="293"/>
        <v>0.3363959018920672</v>
      </c>
      <c r="T1704" s="134" t="str">
        <f t="shared" si="294"/>
        <v/>
      </c>
      <c r="U1704" s="190"/>
      <c r="V1704" s="191"/>
      <c r="W1704" s="188"/>
      <c r="X1704" s="188"/>
      <c r="Y1704" s="174" t="str">
        <f t="shared" si="295"/>
        <v/>
      </c>
      <c r="Z1704" s="174" t="str">
        <f t="shared" si="296"/>
        <v/>
      </c>
      <c r="AA1704" s="137"/>
      <c r="AB1704" s="185">
        <f t="shared" si="287"/>
        <v>7.3472000000001447</v>
      </c>
      <c r="AC1704" s="139">
        <f t="shared" si="284"/>
        <v>0.39364617677674096</v>
      </c>
      <c r="AD1704" s="138">
        <f t="shared" si="288"/>
        <v>6.3191275168011929E-4</v>
      </c>
      <c r="AE1704" s="139" t="str">
        <f t="shared" si="285"/>
        <v/>
      </c>
      <c r="AF1704" s="139" t="str">
        <f t="shared" si="286"/>
        <v/>
      </c>
      <c r="AG1704" s="139"/>
    </row>
    <row r="1705" spans="1:33" ht="20.100000000000001" customHeight="1" x14ac:dyDescent="0.25">
      <c r="A1705" s="15"/>
      <c r="N1705" s="142">
        <v>1147</v>
      </c>
      <c r="O1705" s="134">
        <f t="shared" si="289"/>
        <v>0.58800000000000008</v>
      </c>
      <c r="P1705" s="189">
        <f t="shared" si="290"/>
        <v>0.33560831331245394</v>
      </c>
      <c r="Q1705" s="189">
        <f t="shared" si="291"/>
        <v>0.72173385358770248</v>
      </c>
      <c r="R1705" s="134" t="str">
        <f t="shared" si="292"/>
        <v/>
      </c>
      <c r="S1705" s="134">
        <f t="shared" si="293"/>
        <v>0.33560831331245394</v>
      </c>
      <c r="T1705" s="134" t="str">
        <f t="shared" si="294"/>
        <v/>
      </c>
      <c r="U1705" s="190"/>
      <c r="V1705" s="191"/>
      <c r="W1705" s="188"/>
      <c r="X1705" s="188"/>
      <c r="Y1705" s="174" t="str">
        <f t="shared" si="295"/>
        <v/>
      </c>
      <c r="Z1705" s="174" t="str">
        <f t="shared" si="296"/>
        <v/>
      </c>
      <c r="AA1705" s="137"/>
      <c r="AB1705" s="185">
        <f t="shared" si="287"/>
        <v>7.3536000000001449</v>
      </c>
      <c r="AC1705" s="139">
        <f t="shared" si="284"/>
        <v>0.39301426402506084</v>
      </c>
      <c r="AD1705" s="138">
        <f t="shared" si="288"/>
        <v>6.3126588142253803E-4</v>
      </c>
      <c r="AE1705" s="139" t="str">
        <f t="shared" si="285"/>
        <v/>
      </c>
      <c r="AF1705" s="139" t="str">
        <f t="shared" si="286"/>
        <v/>
      </c>
      <c r="AG1705" s="139"/>
    </row>
    <row r="1706" spans="1:33" ht="20.100000000000001" customHeight="1" x14ac:dyDescent="0.25">
      <c r="A1706" s="15"/>
      <c r="N1706" s="142">
        <v>1148</v>
      </c>
      <c r="O1706" s="134">
        <f t="shared" si="289"/>
        <v>0.59200000000000053</v>
      </c>
      <c r="P1706" s="189">
        <f t="shared" si="290"/>
        <v>0.33481721156028071</v>
      </c>
      <c r="Q1706" s="189">
        <f t="shared" si="291"/>
        <v>0.72307470580291655</v>
      </c>
      <c r="R1706" s="134" t="str">
        <f t="shared" si="292"/>
        <v/>
      </c>
      <c r="S1706" s="134">
        <f t="shared" si="293"/>
        <v>0.33481721156028071</v>
      </c>
      <c r="T1706" s="134" t="str">
        <f t="shared" si="294"/>
        <v/>
      </c>
      <c r="U1706" s="190"/>
      <c r="V1706" s="191"/>
      <c r="W1706" s="188"/>
      <c r="X1706" s="188"/>
      <c r="Y1706" s="174" t="str">
        <f t="shared" si="295"/>
        <v/>
      </c>
      <c r="Z1706" s="174" t="str">
        <f t="shared" si="296"/>
        <v/>
      </c>
      <c r="AA1706" s="137"/>
      <c r="AB1706" s="185">
        <f t="shared" si="287"/>
        <v>7.3600000000001451</v>
      </c>
      <c r="AC1706" s="139">
        <f t="shared" si="284"/>
        <v>0.39238299814363831</v>
      </c>
      <c r="AD1706" s="138">
        <f t="shared" si="288"/>
        <v>6.3061848021211953E-4</v>
      </c>
      <c r="AE1706" s="139" t="str">
        <f t="shared" si="285"/>
        <v/>
      </c>
      <c r="AF1706" s="139" t="str">
        <f t="shared" si="286"/>
        <v/>
      </c>
      <c r="AG1706" s="139"/>
    </row>
    <row r="1707" spans="1:33" ht="20.100000000000001" customHeight="1" x14ac:dyDescent="0.25">
      <c r="A1707" s="15"/>
      <c r="N1707" s="142">
        <v>1149</v>
      </c>
      <c r="O1707" s="134">
        <f t="shared" si="289"/>
        <v>0.59600000000000009</v>
      </c>
      <c r="P1707" s="189">
        <f t="shared" si="290"/>
        <v>0.33402263020207623</v>
      </c>
      <c r="Q1707" s="189">
        <f t="shared" si="291"/>
        <v>0.72441238664070606</v>
      </c>
      <c r="R1707" s="134" t="str">
        <f t="shared" si="292"/>
        <v/>
      </c>
      <c r="S1707" s="134">
        <f t="shared" si="293"/>
        <v>0.33402263020207623</v>
      </c>
      <c r="T1707" s="134" t="str">
        <f t="shared" si="294"/>
        <v/>
      </c>
      <c r="U1707" s="190"/>
      <c r="V1707" s="191"/>
      <c r="W1707" s="188"/>
      <c r="X1707" s="188"/>
      <c r="Y1707" s="174" t="str">
        <f t="shared" si="295"/>
        <v/>
      </c>
      <c r="Z1707" s="174" t="str">
        <f t="shared" si="296"/>
        <v/>
      </c>
      <c r="AA1707" s="137"/>
      <c r="AB1707" s="185">
        <f t="shared" si="287"/>
        <v>7.3664000000001453</v>
      </c>
      <c r="AC1707" s="139">
        <f t="shared" si="284"/>
        <v>0.39175237966342619</v>
      </c>
      <c r="AD1707" s="138">
        <f t="shared" si="288"/>
        <v>6.2997055311342365E-4</v>
      </c>
      <c r="AE1707" s="139" t="str">
        <f t="shared" si="285"/>
        <v/>
      </c>
      <c r="AF1707" s="139" t="str">
        <f t="shared" si="286"/>
        <v/>
      </c>
      <c r="AG1707" s="139"/>
    </row>
    <row r="1708" spans="1:33" ht="20.100000000000001" customHeight="1" x14ac:dyDescent="0.25">
      <c r="A1708" s="15"/>
      <c r="N1708" s="142">
        <v>1150</v>
      </c>
      <c r="O1708" s="134">
        <f t="shared" si="289"/>
        <v>0.60000000000000053</v>
      </c>
      <c r="P1708" s="189">
        <f t="shared" si="290"/>
        <v>0.33322460289179956</v>
      </c>
      <c r="Q1708" s="189">
        <f t="shared" si="291"/>
        <v>0.72574688224992667</v>
      </c>
      <c r="R1708" s="134" t="str">
        <f t="shared" si="292"/>
        <v/>
      </c>
      <c r="S1708" s="134">
        <f t="shared" si="293"/>
        <v>0.33322460289179956</v>
      </c>
      <c r="T1708" s="134" t="str">
        <f t="shared" si="294"/>
        <v/>
      </c>
      <c r="U1708" s="190"/>
      <c r="V1708" s="191"/>
      <c r="W1708" s="188"/>
      <c r="X1708" s="188"/>
      <c r="Y1708" s="174" t="str">
        <f t="shared" si="295"/>
        <v/>
      </c>
      <c r="Z1708" s="174" t="str">
        <f t="shared" si="296"/>
        <v/>
      </c>
      <c r="AA1708" s="137"/>
      <c r="AB1708" s="185">
        <f t="shared" si="287"/>
        <v>7.3728000000001455</v>
      </c>
      <c r="AC1708" s="139">
        <f t="shared" ref="AC1708:AC1771" si="297">_xlfn.CHISQ.DIST.RT(AB1708,$AB$553)</f>
        <v>0.39112240911031276</v>
      </c>
      <c r="AD1708" s="138">
        <f t="shared" si="288"/>
        <v>6.2932210517541165E-4</v>
      </c>
      <c r="AE1708" s="139" t="str">
        <f t="shared" ref="AE1708:AE1771" si="298">IF(AC1708&lt;($AA$556),AD1708,"")</f>
        <v/>
      </c>
      <c r="AF1708" s="139" t="str">
        <f t="shared" ref="AF1708:AF1771" si="299">IF(AC1708&lt;$AA$563,AD1708,"")</f>
        <v/>
      </c>
      <c r="AG1708" s="139"/>
    </row>
    <row r="1709" spans="1:33" ht="20.100000000000001" customHeight="1" x14ac:dyDescent="0.25">
      <c r="A1709" s="15"/>
      <c r="N1709" s="142">
        <v>1151</v>
      </c>
      <c r="O1709" s="134">
        <f t="shared" si="289"/>
        <v>0.60400000000000009</v>
      </c>
      <c r="P1709" s="189">
        <f t="shared" si="290"/>
        <v>0.3324231633684821</v>
      </c>
      <c r="Q1709" s="189">
        <f t="shared" si="291"/>
        <v>0.72707817891421944</v>
      </c>
      <c r="R1709" s="134" t="str">
        <f t="shared" si="292"/>
        <v/>
      </c>
      <c r="S1709" s="134">
        <f t="shared" si="293"/>
        <v>0.3324231633684821</v>
      </c>
      <c r="T1709" s="134" t="str">
        <f t="shared" si="294"/>
        <v/>
      </c>
      <c r="U1709" s="190"/>
      <c r="V1709" s="191"/>
      <c r="W1709" s="188"/>
      <c r="X1709" s="188"/>
      <c r="Y1709" s="174" t="str">
        <f t="shared" si="295"/>
        <v/>
      </c>
      <c r="Z1709" s="174" t="str">
        <f t="shared" si="296"/>
        <v/>
      </c>
      <c r="AA1709" s="137"/>
      <c r="AB1709" s="185">
        <f t="shared" ref="AB1709:AB1772" si="300">AB1708+$AF$553</f>
        <v>7.3792000000001456</v>
      </c>
      <c r="AC1709" s="139">
        <f t="shared" si="297"/>
        <v>0.39049308700513735</v>
      </c>
      <c r="AD1709" s="138">
        <f t="shared" ref="AD1709:AD1772" si="301">AC1709-AC1710</f>
        <v>6.2867314143622011E-4</v>
      </c>
      <c r="AE1709" s="139" t="str">
        <f t="shared" si="298"/>
        <v/>
      </c>
      <c r="AF1709" s="139" t="str">
        <f t="shared" si="299"/>
        <v/>
      </c>
      <c r="AG1709" s="139"/>
    </row>
    <row r="1710" spans="1:33" ht="20.100000000000001" customHeight="1" x14ac:dyDescent="0.25">
      <c r="A1710" s="15"/>
      <c r="N1710" s="142">
        <v>1152</v>
      </c>
      <c r="O1710" s="134">
        <f t="shared" ref="O1710:O1773" si="302">O$552+(N1710*O$555)</f>
        <v>0.60800000000000054</v>
      </c>
      <c r="P1710" s="189">
        <f t="shared" ref="P1710:P1773" si="303">_xlfn.NORM.DIST(O1710,O$549,O$550,0)</f>
        <v>0.3316183454538667</v>
      </c>
      <c r="Q1710" s="189">
        <f t="shared" ref="Q1710:Q1773" si="304">_xlfn.NORM.DIST(O1710,O$549,O$550,1)</f>
        <v>0.72840626305234923</v>
      </c>
      <c r="R1710" s="134" t="str">
        <f t="shared" ref="R1710:R1773" si="305">IF(OR(Q1710&lt;$S$554,Q1710&gt;$S$555),P1710,"")</f>
        <v/>
      </c>
      <c r="S1710" s="134">
        <f t="shared" ref="S1710:S1773" si="306">IF(AND(Q1710&gt;$S$554,Q1710&lt;$S$555),P1710,"")</f>
        <v>0.3316183454538667</v>
      </c>
      <c r="T1710" s="134" t="str">
        <f t="shared" ref="T1710:T1773" si="307">IF(P1710=MAX(P$558:P$2558),P1710,"")</f>
        <v/>
      </c>
      <c r="U1710" s="190"/>
      <c r="V1710" s="191"/>
      <c r="W1710" s="188"/>
      <c r="X1710" s="188"/>
      <c r="Y1710" s="174" t="str">
        <f t="shared" si="295"/>
        <v/>
      </c>
      <c r="Z1710" s="174" t="str">
        <f t="shared" si="296"/>
        <v/>
      </c>
      <c r="AA1710" s="137"/>
      <c r="AB1710" s="185">
        <f t="shared" si="300"/>
        <v>7.3856000000001458</v>
      </c>
      <c r="AC1710" s="139">
        <f t="shared" si="297"/>
        <v>0.38986441386370113</v>
      </c>
      <c r="AD1710" s="138">
        <f t="shared" si="301"/>
        <v>6.2802366691594447E-4</v>
      </c>
      <c r="AE1710" s="139" t="str">
        <f t="shared" si="298"/>
        <v/>
      </c>
      <c r="AF1710" s="139" t="str">
        <f t="shared" si="299"/>
        <v/>
      </c>
      <c r="AG1710" s="139"/>
    </row>
    <row r="1711" spans="1:33" ht="20.100000000000001" customHeight="1" x14ac:dyDescent="0.25">
      <c r="A1711" s="15"/>
      <c r="N1711" s="142">
        <v>1153</v>
      </c>
      <c r="O1711" s="134">
        <f t="shared" si="302"/>
        <v>0.6120000000000001</v>
      </c>
      <c r="P1711" s="189">
        <f t="shared" si="303"/>
        <v>0.33081018305004833</v>
      </c>
      <c r="Q1711" s="189">
        <f t="shared" si="304"/>
        <v>0.7297311212185279</v>
      </c>
      <c r="R1711" s="134" t="str">
        <f t="shared" si="305"/>
        <v/>
      </c>
      <c r="S1711" s="134">
        <f t="shared" si="306"/>
        <v>0.33081018305004833</v>
      </c>
      <c r="T1711" s="134" t="str">
        <f t="shared" si="307"/>
        <v/>
      </c>
      <c r="U1711" s="190"/>
      <c r="V1711" s="191"/>
      <c r="W1711" s="188"/>
      <c r="X1711" s="188"/>
      <c r="Y1711" s="174" t="str">
        <f t="shared" si="295"/>
        <v/>
      </c>
      <c r="Z1711" s="174" t="str">
        <f t="shared" si="296"/>
        <v/>
      </c>
      <c r="AA1711" s="137"/>
      <c r="AB1711" s="185">
        <f t="shared" si="300"/>
        <v>7.392000000000146</v>
      </c>
      <c r="AC1711" s="139">
        <f t="shared" si="297"/>
        <v>0.38923639019678519</v>
      </c>
      <c r="AD1711" s="138">
        <f t="shared" si="301"/>
        <v>6.2737368662441062E-4</v>
      </c>
      <c r="AE1711" s="139" t="str">
        <f t="shared" si="298"/>
        <v/>
      </c>
      <c r="AF1711" s="139" t="str">
        <f t="shared" si="299"/>
        <v/>
      </c>
      <c r="AG1711" s="139"/>
    </row>
    <row r="1712" spans="1:33" ht="20.100000000000001" customHeight="1" x14ac:dyDescent="0.25">
      <c r="A1712" s="15"/>
      <c r="N1712" s="142">
        <v>1154</v>
      </c>
      <c r="O1712" s="134">
        <f t="shared" si="302"/>
        <v>0.61599999999999966</v>
      </c>
      <c r="P1712" s="189">
        <f t="shared" si="303"/>
        <v>0.32999871013711063</v>
      </c>
      <c r="Q1712" s="189">
        <f t="shared" si="304"/>
        <v>0.7310527401027338</v>
      </c>
      <c r="R1712" s="134" t="str">
        <f t="shared" si="305"/>
        <v/>
      </c>
      <c r="S1712" s="134">
        <f t="shared" si="306"/>
        <v>0.32999871013711063</v>
      </c>
      <c r="T1712" s="134" t="str">
        <f t="shared" si="307"/>
        <v/>
      </c>
      <c r="U1712" s="190"/>
      <c r="V1712" s="191"/>
      <c r="W1712" s="188"/>
      <c r="X1712" s="188"/>
      <c r="Y1712" s="174" t="str">
        <f t="shared" si="295"/>
        <v/>
      </c>
      <c r="Z1712" s="174" t="str">
        <f t="shared" si="296"/>
        <v/>
      </c>
      <c r="AA1712" s="137"/>
      <c r="AB1712" s="185">
        <f t="shared" si="300"/>
        <v>7.3984000000001462</v>
      </c>
      <c r="AC1712" s="139">
        <f t="shared" si="297"/>
        <v>0.38860901651016078</v>
      </c>
      <c r="AD1712" s="138">
        <f t="shared" si="301"/>
        <v>6.2672320555479111E-4</v>
      </c>
      <c r="AE1712" s="139" t="str">
        <f t="shared" si="298"/>
        <v/>
      </c>
      <c r="AF1712" s="139" t="str">
        <f t="shared" si="299"/>
        <v/>
      </c>
      <c r="AG1712" s="139"/>
    </row>
    <row r="1713" spans="1:33" ht="20.100000000000001" customHeight="1" x14ac:dyDescent="0.25">
      <c r="A1713" s="15"/>
      <c r="N1713" s="142">
        <v>1155</v>
      </c>
      <c r="O1713" s="134">
        <f t="shared" si="302"/>
        <v>0.62000000000000011</v>
      </c>
      <c r="P1713" s="189">
        <f t="shared" si="303"/>
        <v>0.32918396077076478</v>
      </c>
      <c r="Q1713" s="189">
        <f t="shared" si="304"/>
        <v>0.732371106531017</v>
      </c>
      <c r="R1713" s="134" t="str">
        <f t="shared" si="305"/>
        <v/>
      </c>
      <c r="S1713" s="134">
        <f t="shared" si="306"/>
        <v>0.32918396077076478</v>
      </c>
      <c r="T1713" s="134" t="str">
        <f t="shared" si="307"/>
        <v/>
      </c>
      <c r="U1713" s="190"/>
      <c r="V1713" s="191"/>
      <c r="W1713" s="188"/>
      <c r="X1713" s="188"/>
      <c r="Y1713" s="174" t="str">
        <f t="shared" si="295"/>
        <v/>
      </c>
      <c r="Z1713" s="174" t="str">
        <f t="shared" si="296"/>
        <v/>
      </c>
      <c r="AA1713" s="137"/>
      <c r="AB1713" s="185">
        <f t="shared" si="300"/>
        <v>7.4048000000001464</v>
      </c>
      <c r="AC1713" s="139">
        <f t="shared" si="297"/>
        <v>0.38798229330460599</v>
      </c>
      <c r="AD1713" s="138">
        <f t="shared" si="301"/>
        <v>6.2607222868804602E-4</v>
      </c>
      <c r="AE1713" s="139" t="str">
        <f t="shared" si="298"/>
        <v/>
      </c>
      <c r="AF1713" s="139" t="str">
        <f t="shared" si="299"/>
        <v/>
      </c>
      <c r="AG1713" s="139"/>
    </row>
    <row r="1714" spans="1:33" ht="20.100000000000001" customHeight="1" x14ac:dyDescent="0.25">
      <c r="A1714" s="15"/>
      <c r="N1714" s="142">
        <v>1156</v>
      </c>
      <c r="O1714" s="134">
        <f t="shared" si="302"/>
        <v>0.62399999999999967</v>
      </c>
      <c r="P1714" s="189">
        <f t="shared" si="303"/>
        <v>0.32836596907998766</v>
      </c>
      <c r="Q1714" s="189">
        <f t="shared" si="304"/>
        <v>0.73368620746579749</v>
      </c>
      <c r="R1714" s="134" t="str">
        <f t="shared" si="305"/>
        <v/>
      </c>
      <c r="S1714" s="134">
        <f t="shared" si="306"/>
        <v>0.32836596907998766</v>
      </c>
      <c r="T1714" s="134" t="str">
        <f t="shared" si="307"/>
        <v/>
      </c>
      <c r="U1714" s="190"/>
      <c r="V1714" s="191"/>
      <c r="W1714" s="188"/>
      <c r="X1714" s="188"/>
      <c r="Y1714" s="174" t="str">
        <f t="shared" si="295"/>
        <v/>
      </c>
      <c r="Z1714" s="174" t="str">
        <f t="shared" si="296"/>
        <v/>
      </c>
      <c r="AA1714" s="137"/>
      <c r="AB1714" s="185">
        <f t="shared" si="300"/>
        <v>7.4112000000001466</v>
      </c>
      <c r="AC1714" s="139">
        <f t="shared" si="297"/>
        <v>0.38735622107591794</v>
      </c>
      <c r="AD1714" s="138">
        <f t="shared" si="301"/>
        <v>6.2542076098942578E-4</v>
      </c>
      <c r="AE1714" s="139" t="str">
        <f t="shared" si="298"/>
        <v/>
      </c>
      <c r="AF1714" s="139" t="str">
        <f t="shared" si="299"/>
        <v/>
      </c>
      <c r="AG1714" s="139"/>
    </row>
    <row r="1715" spans="1:33" ht="20.100000000000001" customHeight="1" x14ac:dyDescent="0.25">
      <c r="A1715" s="15"/>
      <c r="N1715" s="142">
        <v>1157</v>
      </c>
      <c r="O1715" s="134">
        <f t="shared" si="302"/>
        <v>0.62800000000000011</v>
      </c>
      <c r="P1715" s="189">
        <f t="shared" si="303"/>
        <v>0.32754476926465803</v>
      </c>
      <c r="Q1715" s="189">
        <f t="shared" si="304"/>
        <v>0.73499803000615449</v>
      </c>
      <c r="R1715" s="134" t="str">
        <f t="shared" si="305"/>
        <v/>
      </c>
      <c r="S1715" s="134">
        <f t="shared" si="306"/>
        <v>0.32754476926465803</v>
      </c>
      <c r="T1715" s="134" t="str">
        <f t="shared" si="307"/>
        <v/>
      </c>
      <c r="U1715" s="190"/>
      <c r="V1715" s="191"/>
      <c r="W1715" s="188"/>
      <c r="X1715" s="188"/>
      <c r="Y1715" s="174" t="str">
        <f t="shared" si="295"/>
        <v/>
      </c>
      <c r="Z1715" s="174" t="str">
        <f t="shared" si="296"/>
        <v/>
      </c>
      <c r="AA1715" s="137"/>
      <c r="AB1715" s="185">
        <f t="shared" si="300"/>
        <v>7.4176000000001467</v>
      </c>
      <c r="AC1715" s="139">
        <f t="shared" si="297"/>
        <v>0.38673080031492851</v>
      </c>
      <c r="AD1715" s="138">
        <f t="shared" si="301"/>
        <v>6.2476880741291207E-4</v>
      </c>
      <c r="AE1715" s="139" t="str">
        <f t="shared" si="298"/>
        <v/>
      </c>
      <c r="AF1715" s="139" t="str">
        <f t="shared" si="299"/>
        <v/>
      </c>
      <c r="AG1715" s="139"/>
    </row>
    <row r="1716" spans="1:33" ht="20.100000000000001" customHeight="1" x14ac:dyDescent="0.25">
      <c r="A1716" s="15"/>
      <c r="N1716" s="142">
        <v>1158</v>
      </c>
      <c r="O1716" s="134">
        <f t="shared" si="302"/>
        <v>0.63199999999999967</v>
      </c>
      <c r="P1716" s="189">
        <f t="shared" si="303"/>
        <v>0.32672039559319571</v>
      </c>
      <c r="Q1716" s="189">
        <f t="shared" si="304"/>
        <v>0.73630656138810369</v>
      </c>
      <c r="R1716" s="134" t="str">
        <f t="shared" si="305"/>
        <v/>
      </c>
      <c r="S1716" s="134">
        <f t="shared" si="306"/>
        <v>0.32672039559319571</v>
      </c>
      <c r="T1716" s="134" t="str">
        <f t="shared" si="307"/>
        <v/>
      </c>
      <c r="U1716" s="190"/>
      <c r="V1716" s="191"/>
      <c r="W1716" s="188"/>
      <c r="X1716" s="188"/>
      <c r="Y1716" s="174" t="str">
        <f t="shared" si="295"/>
        <v/>
      </c>
      <c r="Z1716" s="174" t="str">
        <f t="shared" si="296"/>
        <v/>
      </c>
      <c r="AA1716" s="137"/>
      <c r="AB1716" s="185">
        <f t="shared" si="300"/>
        <v>7.4240000000001469</v>
      </c>
      <c r="AC1716" s="139">
        <f t="shared" si="297"/>
        <v>0.3861060315075156</v>
      </c>
      <c r="AD1716" s="138">
        <f t="shared" si="301"/>
        <v>6.2411637289588873E-4</v>
      </c>
      <c r="AE1716" s="139" t="str">
        <f t="shared" si="298"/>
        <v/>
      </c>
      <c r="AF1716" s="139" t="str">
        <f t="shared" si="299"/>
        <v/>
      </c>
      <c r="AG1716" s="139"/>
    </row>
    <row r="1717" spans="1:33" ht="20.100000000000001" customHeight="1" x14ac:dyDescent="0.25">
      <c r="A1717" s="15"/>
      <c r="N1717" s="142">
        <v>1159</v>
      </c>
      <c r="O1717" s="134">
        <f t="shared" si="302"/>
        <v>0.63600000000000012</v>
      </c>
      <c r="P1717" s="189">
        <f t="shared" si="303"/>
        <v>0.32589288240019854</v>
      </c>
      <c r="Q1717" s="189">
        <f t="shared" si="304"/>
        <v>0.73761178898486846</v>
      </c>
      <c r="R1717" s="134" t="str">
        <f t="shared" si="305"/>
        <v/>
      </c>
      <c r="S1717" s="134">
        <f t="shared" si="306"/>
        <v>0.32589288240019854</v>
      </c>
      <c r="T1717" s="134" t="str">
        <f t="shared" si="307"/>
        <v/>
      </c>
      <c r="U1717" s="190"/>
      <c r="V1717" s="191"/>
      <c r="W1717" s="188"/>
      <c r="X1717" s="188"/>
      <c r="Y1717" s="174" t="str">
        <f t="shared" si="295"/>
        <v/>
      </c>
      <c r="Z1717" s="174" t="str">
        <f t="shared" si="296"/>
        <v/>
      </c>
      <c r="AA1717" s="137"/>
      <c r="AB1717" s="185">
        <f t="shared" si="300"/>
        <v>7.4304000000001471</v>
      </c>
      <c r="AC1717" s="139">
        <f t="shared" si="297"/>
        <v>0.38548191513461971</v>
      </c>
      <c r="AD1717" s="138">
        <f t="shared" si="301"/>
        <v>6.2346346236280548E-4</v>
      </c>
      <c r="AE1717" s="139" t="str">
        <f t="shared" si="298"/>
        <v/>
      </c>
      <c r="AF1717" s="139" t="str">
        <f t="shared" si="299"/>
        <v/>
      </c>
      <c r="AG1717" s="139"/>
    </row>
    <row r="1718" spans="1:33" ht="20.100000000000001" customHeight="1" x14ac:dyDescent="0.25">
      <c r="A1718" s="15"/>
      <c r="N1718" s="142">
        <v>1160</v>
      </c>
      <c r="O1718" s="134">
        <f t="shared" si="302"/>
        <v>0.63999999999999968</v>
      </c>
      <c r="P1718" s="189">
        <f t="shared" si="303"/>
        <v>0.32506226408408218</v>
      </c>
      <c r="Q1718" s="189">
        <f t="shared" si="304"/>
        <v>0.73891370030713832</v>
      </c>
      <c r="R1718" s="134" t="str">
        <f t="shared" si="305"/>
        <v/>
      </c>
      <c r="S1718" s="134">
        <f t="shared" si="306"/>
        <v>0.32506226408408218</v>
      </c>
      <c r="T1718" s="134" t="str">
        <f t="shared" si="307"/>
        <v/>
      </c>
      <c r="U1718" s="190"/>
      <c r="V1718" s="191"/>
      <c r="W1718" s="188"/>
      <c r="X1718" s="188"/>
      <c r="Y1718" s="174" t="str">
        <f t="shared" si="295"/>
        <v/>
      </c>
      <c r="Z1718" s="174" t="str">
        <f t="shared" si="296"/>
        <v/>
      </c>
      <c r="AA1718" s="137"/>
      <c r="AB1718" s="185">
        <f t="shared" si="300"/>
        <v>7.4368000000001473</v>
      </c>
      <c r="AC1718" s="139">
        <f t="shared" si="297"/>
        <v>0.38485845167225691</v>
      </c>
      <c r="AD1718" s="138">
        <f t="shared" si="301"/>
        <v>6.2281008072462285E-4</v>
      </c>
      <c r="AE1718" s="139" t="str">
        <f t="shared" si="298"/>
        <v/>
      </c>
      <c r="AF1718" s="139" t="str">
        <f t="shared" si="299"/>
        <v/>
      </c>
      <c r="AG1718" s="139"/>
    </row>
    <row r="1719" spans="1:33" ht="20.100000000000001" customHeight="1" x14ac:dyDescent="0.25">
      <c r="A1719" s="15"/>
      <c r="N1719" s="142">
        <v>1161</v>
      </c>
      <c r="O1719" s="134">
        <f t="shared" si="302"/>
        <v>0.64400000000000013</v>
      </c>
      <c r="P1719" s="189">
        <f t="shared" si="303"/>
        <v>0.32422857510471909</v>
      </c>
      <c r="Q1719" s="189">
        <f t="shared" si="304"/>
        <v>0.74021228300332087</v>
      </c>
      <c r="R1719" s="134" t="str">
        <f t="shared" si="305"/>
        <v/>
      </c>
      <c r="S1719" s="134">
        <f t="shared" si="306"/>
        <v>0.32422857510471909</v>
      </c>
      <c r="T1719" s="134" t="str">
        <f t="shared" si="307"/>
        <v/>
      </c>
      <c r="U1719" s="190"/>
      <c r="V1719" s="191"/>
      <c r="W1719" s="188"/>
      <c r="X1719" s="188"/>
      <c r="Y1719" s="174" t="str">
        <f t="shared" si="295"/>
        <v/>
      </c>
      <c r="Z1719" s="174" t="str">
        <f t="shared" si="296"/>
        <v/>
      </c>
      <c r="AA1719" s="137"/>
      <c r="AB1719" s="185">
        <f t="shared" si="300"/>
        <v>7.4432000000001475</v>
      </c>
      <c r="AC1719" s="139">
        <f t="shared" si="297"/>
        <v>0.38423564159153228</v>
      </c>
      <c r="AD1719" s="138">
        <f t="shared" si="301"/>
        <v>6.2215623287842359E-4</v>
      </c>
      <c r="AE1719" s="139" t="str">
        <f t="shared" si="298"/>
        <v/>
      </c>
      <c r="AF1719" s="139" t="str">
        <f t="shared" si="299"/>
        <v/>
      </c>
      <c r="AG1719" s="139"/>
    </row>
    <row r="1720" spans="1:33" ht="20.100000000000001" customHeight="1" x14ac:dyDescent="0.25">
      <c r="A1720" s="15"/>
      <c r="N1720" s="142">
        <v>1162</v>
      </c>
      <c r="O1720" s="134">
        <f t="shared" si="302"/>
        <v>0.64799999999999969</v>
      </c>
      <c r="P1720" s="189">
        <f t="shared" si="303"/>
        <v>0.32339184998107995</v>
      </c>
      <c r="Q1720" s="189">
        <f t="shared" si="304"/>
        <v>0.74150752485978122</v>
      </c>
      <c r="R1720" s="134" t="str">
        <f t="shared" si="305"/>
        <v/>
      </c>
      <c r="S1720" s="134">
        <f t="shared" si="306"/>
        <v>0.32339184998107995</v>
      </c>
      <c r="T1720" s="134" t="str">
        <f t="shared" si="307"/>
        <v/>
      </c>
      <c r="U1720" s="190"/>
      <c r="V1720" s="191"/>
      <c r="W1720" s="188"/>
      <c r="X1720" s="188"/>
      <c r="Y1720" s="174" t="str">
        <f t="shared" ref="Y1720:Y1783" si="308">IF($X1720&gt;(Y$555),$W1720,"")</f>
        <v/>
      </c>
      <c r="Z1720" s="174" t="str">
        <f t="shared" ref="Z1720:Z1783" si="309">IF($X1720&gt;(AA$557),$W1720,"")</f>
        <v/>
      </c>
      <c r="AA1720" s="137"/>
      <c r="AB1720" s="185">
        <f t="shared" si="300"/>
        <v>7.4496000000001477</v>
      </c>
      <c r="AC1720" s="139">
        <f t="shared" si="297"/>
        <v>0.38361348535865386</v>
      </c>
      <c r="AD1720" s="138">
        <f t="shared" si="301"/>
        <v>6.2150192370580282E-4</v>
      </c>
      <c r="AE1720" s="139" t="str">
        <f t="shared" si="298"/>
        <v/>
      </c>
      <c r="AF1720" s="139" t="str">
        <f t="shared" si="299"/>
        <v/>
      </c>
      <c r="AG1720" s="139"/>
    </row>
    <row r="1721" spans="1:33" ht="20.100000000000001" customHeight="1" x14ac:dyDescent="0.25">
      <c r="A1721" s="15"/>
      <c r="N1721" s="142">
        <v>1163</v>
      </c>
      <c r="O1721" s="134">
        <f t="shared" si="302"/>
        <v>0.65200000000000014</v>
      </c>
      <c r="P1721" s="189">
        <f t="shared" si="303"/>
        <v>0.32255212328887495</v>
      </c>
      <c r="Q1721" s="189">
        <f t="shared" si="304"/>
        <v>0.74279941380107561</v>
      </c>
      <c r="R1721" s="134" t="str">
        <f t="shared" si="305"/>
        <v/>
      </c>
      <c r="S1721" s="134">
        <f t="shared" si="306"/>
        <v>0.32255212328887495</v>
      </c>
      <c r="T1721" s="134" t="str">
        <f t="shared" si="307"/>
        <v/>
      </c>
      <c r="U1721" s="190"/>
      <c r="V1721" s="191"/>
      <c r="W1721" s="188"/>
      <c r="X1721" s="188"/>
      <c r="Y1721" s="174" t="str">
        <f t="shared" si="308"/>
        <v/>
      </c>
      <c r="Z1721" s="174" t="str">
        <f t="shared" si="309"/>
        <v/>
      </c>
      <c r="AA1721" s="137"/>
      <c r="AB1721" s="185">
        <f t="shared" si="300"/>
        <v>7.4560000000001478</v>
      </c>
      <c r="AC1721" s="139">
        <f t="shared" si="297"/>
        <v>0.38299198343494806</v>
      </c>
      <c r="AD1721" s="138">
        <f t="shared" si="301"/>
        <v>6.2084715807697588E-4</v>
      </c>
      <c r="AE1721" s="139" t="str">
        <f t="shared" si="298"/>
        <v/>
      </c>
      <c r="AF1721" s="139" t="str">
        <f t="shared" si="299"/>
        <v/>
      </c>
      <c r="AG1721" s="139"/>
    </row>
    <row r="1722" spans="1:33" ht="20.100000000000001" customHeight="1" x14ac:dyDescent="0.25">
      <c r="A1722" s="15"/>
      <c r="N1722" s="142">
        <v>1164</v>
      </c>
      <c r="O1722" s="134">
        <f t="shared" si="302"/>
        <v>0.65599999999999969</v>
      </c>
      <c r="P1722" s="189">
        <f t="shared" si="303"/>
        <v>0.32170942965819826</v>
      </c>
      <c r="Q1722" s="189">
        <f t="shared" si="304"/>
        <v>0.74408793789017191</v>
      </c>
      <c r="R1722" s="134" t="str">
        <f t="shared" si="305"/>
        <v/>
      </c>
      <c r="S1722" s="134">
        <f t="shared" si="306"/>
        <v>0.32170942965819826</v>
      </c>
      <c r="T1722" s="134" t="str">
        <f t="shared" si="307"/>
        <v/>
      </c>
      <c r="U1722" s="190"/>
      <c r="V1722" s="191"/>
      <c r="W1722" s="188"/>
      <c r="X1722" s="188"/>
      <c r="Y1722" s="174" t="str">
        <f t="shared" si="308"/>
        <v/>
      </c>
      <c r="Z1722" s="174" t="str">
        <f t="shared" si="309"/>
        <v/>
      </c>
      <c r="AA1722" s="137"/>
      <c r="AB1722" s="185">
        <f t="shared" si="300"/>
        <v>7.462400000000148</v>
      </c>
      <c r="AC1722" s="139">
        <f t="shared" si="297"/>
        <v>0.38237113627687108</v>
      </c>
      <c r="AD1722" s="138">
        <f t="shared" si="301"/>
        <v>6.2019194084617091E-4</v>
      </c>
      <c r="AE1722" s="139" t="str">
        <f t="shared" si="298"/>
        <v/>
      </c>
      <c r="AF1722" s="139" t="str">
        <f t="shared" si="299"/>
        <v/>
      </c>
      <c r="AG1722" s="139"/>
    </row>
    <row r="1723" spans="1:33" ht="20.100000000000001" customHeight="1" x14ac:dyDescent="0.25">
      <c r="A1723" s="15"/>
      <c r="N1723" s="142">
        <v>1165</v>
      </c>
      <c r="O1723" s="134">
        <f t="shared" si="302"/>
        <v>0.66000000000000014</v>
      </c>
      <c r="P1723" s="189">
        <f t="shared" si="303"/>
        <v>0.32086380377117246</v>
      </c>
      <c r="Q1723" s="189">
        <f t="shared" si="304"/>
        <v>0.74537308532866398</v>
      </c>
      <c r="R1723" s="134" t="str">
        <f t="shared" si="305"/>
        <v/>
      </c>
      <c r="S1723" s="134">
        <f t="shared" si="306"/>
        <v>0.32086380377117246</v>
      </c>
      <c r="T1723" s="134" t="str">
        <f t="shared" si="307"/>
        <v/>
      </c>
      <c r="U1723" s="190"/>
      <c r="V1723" s="191"/>
      <c r="W1723" s="188"/>
      <c r="X1723" s="188"/>
      <c r="Y1723" s="174" t="str">
        <f t="shared" si="308"/>
        <v/>
      </c>
      <c r="Z1723" s="174" t="str">
        <f t="shared" si="309"/>
        <v/>
      </c>
      <c r="AA1723" s="137"/>
      <c r="AB1723" s="185">
        <f t="shared" si="300"/>
        <v>7.4688000000001482</v>
      </c>
      <c r="AC1723" s="139">
        <f t="shared" si="297"/>
        <v>0.38175094433602491</v>
      </c>
      <c r="AD1723" s="138">
        <f t="shared" si="301"/>
        <v>6.1953627685473744E-4</v>
      </c>
      <c r="AE1723" s="139" t="str">
        <f t="shared" si="298"/>
        <v/>
      </c>
      <c r="AF1723" s="139" t="str">
        <f t="shared" si="299"/>
        <v/>
      </c>
      <c r="AG1723" s="139"/>
    </row>
    <row r="1724" spans="1:33" ht="20.100000000000001" customHeight="1" x14ac:dyDescent="0.25">
      <c r="A1724" s="15"/>
      <c r="N1724" s="142">
        <v>1166</v>
      </c>
      <c r="O1724" s="134">
        <f t="shared" si="302"/>
        <v>0.6639999999999997</v>
      </c>
      <c r="P1724" s="189">
        <f t="shared" si="303"/>
        <v>0.32001528035959709</v>
      </c>
      <c r="Q1724" s="189">
        <f t="shared" si="304"/>
        <v>0.74665484445697317</v>
      </c>
      <c r="R1724" s="134" t="str">
        <f t="shared" si="305"/>
        <v/>
      </c>
      <c r="S1724" s="134">
        <f t="shared" si="306"/>
        <v>0.32001528035959709</v>
      </c>
      <c r="T1724" s="134" t="str">
        <f t="shared" si="307"/>
        <v/>
      </c>
      <c r="U1724" s="190"/>
      <c r="V1724" s="191"/>
      <c r="W1724" s="188"/>
      <c r="X1724" s="188"/>
      <c r="Y1724" s="174" t="str">
        <f t="shared" si="308"/>
        <v/>
      </c>
      <c r="Z1724" s="174" t="str">
        <f t="shared" si="309"/>
        <v/>
      </c>
      <c r="AA1724" s="137"/>
      <c r="AB1724" s="185">
        <f t="shared" si="300"/>
        <v>7.4752000000001484</v>
      </c>
      <c r="AC1724" s="139">
        <f t="shared" si="297"/>
        <v>0.38113140805917017</v>
      </c>
      <c r="AD1724" s="138">
        <f t="shared" si="301"/>
        <v>6.1888017093020276E-4</v>
      </c>
      <c r="AE1724" s="139" t="str">
        <f t="shared" si="298"/>
        <v/>
      </c>
      <c r="AF1724" s="139" t="str">
        <f t="shared" si="299"/>
        <v/>
      </c>
      <c r="AG1724" s="139"/>
    </row>
    <row r="1725" spans="1:33" ht="20.100000000000001" customHeight="1" x14ac:dyDescent="0.25">
      <c r="A1725" s="15"/>
      <c r="N1725" s="142">
        <v>1167</v>
      </c>
      <c r="O1725" s="134">
        <f t="shared" si="302"/>
        <v>0.66800000000000015</v>
      </c>
      <c r="P1725" s="189">
        <f t="shared" si="303"/>
        <v>0.31916389420259672</v>
      </c>
      <c r="Q1725" s="189">
        <f t="shared" si="304"/>
        <v>0.74793320375454475</v>
      </c>
      <c r="R1725" s="134" t="str">
        <f t="shared" si="305"/>
        <v/>
      </c>
      <c r="S1725" s="134">
        <f t="shared" si="306"/>
        <v>0.31916389420259672</v>
      </c>
      <c r="T1725" s="134" t="str">
        <f t="shared" si="307"/>
        <v/>
      </c>
      <c r="U1725" s="190"/>
      <c r="V1725" s="191"/>
      <c r="W1725" s="188"/>
      <c r="X1725" s="188"/>
      <c r="Y1725" s="174" t="str">
        <f t="shared" si="308"/>
        <v/>
      </c>
      <c r="Z1725" s="174" t="str">
        <f t="shared" si="309"/>
        <v/>
      </c>
      <c r="AA1725" s="137"/>
      <c r="AB1725" s="185">
        <f t="shared" si="300"/>
        <v>7.4816000000001486</v>
      </c>
      <c r="AC1725" s="139">
        <f t="shared" si="297"/>
        <v>0.38051252788823997</v>
      </c>
      <c r="AD1725" s="138">
        <f t="shared" si="301"/>
        <v>6.182236278856057E-4</v>
      </c>
      <c r="AE1725" s="139" t="str">
        <f t="shared" si="298"/>
        <v/>
      </c>
      <c r="AF1725" s="139" t="str">
        <f t="shared" si="299"/>
        <v/>
      </c>
      <c r="AG1725" s="139"/>
    </row>
    <row r="1726" spans="1:33" ht="20.100000000000001" customHeight="1" x14ac:dyDescent="0.25">
      <c r="A1726" s="15"/>
      <c r="N1726" s="142">
        <v>1168</v>
      </c>
      <c r="O1726" s="134">
        <f t="shared" si="302"/>
        <v>0.67199999999999971</v>
      </c>
      <c r="P1726" s="189">
        <f t="shared" si="303"/>
        <v>0.3183096801242743</v>
      </c>
      <c r="Q1726" s="189">
        <f t="shared" si="304"/>
        <v>0.74920815184003031</v>
      </c>
      <c r="R1726" s="134" t="str">
        <f t="shared" si="305"/>
        <v/>
      </c>
      <c r="S1726" s="134">
        <f t="shared" si="306"/>
        <v>0.3183096801242743</v>
      </c>
      <c r="T1726" s="134" t="str">
        <f t="shared" si="307"/>
        <v/>
      </c>
      <c r="U1726" s="190"/>
      <c r="V1726" s="191"/>
      <c r="W1726" s="188"/>
      <c r="X1726" s="188"/>
      <c r="Y1726" s="174" t="str">
        <f t="shared" si="308"/>
        <v/>
      </c>
      <c r="Z1726" s="174" t="str">
        <f t="shared" si="309"/>
        <v/>
      </c>
      <c r="AA1726" s="137"/>
      <c r="AB1726" s="185">
        <f t="shared" si="300"/>
        <v>7.4880000000001488</v>
      </c>
      <c r="AC1726" s="139">
        <f t="shared" si="297"/>
        <v>0.37989430426035437</v>
      </c>
      <c r="AD1726" s="138">
        <f t="shared" si="301"/>
        <v>6.1756665252071796E-4</v>
      </c>
      <c r="AE1726" s="139" t="str">
        <f t="shared" si="298"/>
        <v/>
      </c>
      <c r="AF1726" s="139" t="str">
        <f t="shared" si="299"/>
        <v/>
      </c>
      <c r="AG1726" s="139"/>
    </row>
    <row r="1727" spans="1:33" ht="20.100000000000001" customHeight="1" x14ac:dyDescent="0.25">
      <c r="A1727" s="15"/>
      <c r="N1727" s="142">
        <v>1169</v>
      </c>
      <c r="O1727" s="134">
        <f t="shared" si="302"/>
        <v>0.67600000000000016</v>
      </c>
      <c r="P1727" s="189">
        <f t="shared" si="303"/>
        <v>0.31745267299136465</v>
      </c>
      <c r="Q1727" s="189">
        <f t="shared" si="304"/>
        <v>0.75047967747146438</v>
      </c>
      <c r="R1727" s="134" t="str">
        <f t="shared" si="305"/>
        <v/>
      </c>
      <c r="S1727" s="134">
        <f t="shared" si="306"/>
        <v>0.31745267299136465</v>
      </c>
      <c r="T1727" s="134" t="str">
        <f t="shared" si="307"/>
        <v/>
      </c>
      <c r="U1727" s="190"/>
      <c r="V1727" s="191"/>
      <c r="W1727" s="188"/>
      <c r="X1727" s="188"/>
      <c r="Y1727" s="174" t="str">
        <f t="shared" si="308"/>
        <v/>
      </c>
      <c r="Z1727" s="174" t="str">
        <f t="shared" si="309"/>
        <v/>
      </c>
      <c r="AA1727" s="137"/>
      <c r="AB1727" s="185">
        <f t="shared" si="300"/>
        <v>7.4944000000001489</v>
      </c>
      <c r="AC1727" s="139">
        <f t="shared" si="297"/>
        <v>0.37927673760783365</v>
      </c>
      <c r="AD1727" s="138">
        <f t="shared" si="301"/>
        <v>6.169092496211559E-4</v>
      </c>
      <c r="AE1727" s="139" t="str">
        <f t="shared" si="298"/>
        <v/>
      </c>
      <c r="AF1727" s="139" t="str">
        <f t="shared" si="299"/>
        <v/>
      </c>
      <c r="AG1727" s="139"/>
    </row>
    <row r="1728" spans="1:33" ht="20.100000000000001" customHeight="1" x14ac:dyDescent="0.25">
      <c r="A1728" s="15"/>
      <c r="N1728" s="142">
        <v>1170</v>
      </c>
      <c r="O1728" s="134">
        <f t="shared" si="302"/>
        <v>0.67999999999999972</v>
      </c>
      <c r="P1728" s="189">
        <f t="shared" si="303"/>
        <v>0.31659290771089288</v>
      </c>
      <c r="Q1728" s="189">
        <f t="shared" si="304"/>
        <v>0.75174776954642941</v>
      </c>
      <c r="R1728" s="134" t="str">
        <f t="shared" si="305"/>
        <v/>
      </c>
      <c r="S1728" s="134">
        <f t="shared" si="306"/>
        <v>0.31659290771089288</v>
      </c>
      <c r="T1728" s="134" t="str">
        <f t="shared" si="307"/>
        <v/>
      </c>
      <c r="U1728" s="190"/>
      <c r="V1728" s="191"/>
      <c r="W1728" s="188"/>
      <c r="X1728" s="188"/>
      <c r="Y1728" s="174" t="str">
        <f t="shared" si="308"/>
        <v/>
      </c>
      <c r="Z1728" s="174" t="str">
        <f t="shared" si="309"/>
        <v/>
      </c>
      <c r="AA1728" s="137"/>
      <c r="AB1728" s="185">
        <f t="shared" si="300"/>
        <v>7.5008000000001491</v>
      </c>
      <c r="AC1728" s="139">
        <f t="shared" si="297"/>
        <v>0.37865982835821249</v>
      </c>
      <c r="AD1728" s="138">
        <f t="shared" si="301"/>
        <v>6.1625142395888011E-4</v>
      </c>
      <c r="AE1728" s="139" t="str">
        <f t="shared" si="298"/>
        <v/>
      </c>
      <c r="AF1728" s="139" t="str">
        <f t="shared" si="299"/>
        <v/>
      </c>
      <c r="AG1728" s="139"/>
    </row>
    <row r="1729" spans="1:33" ht="20.100000000000001" customHeight="1" x14ac:dyDescent="0.25">
      <c r="A1729" s="15"/>
      <c r="N1729" s="142">
        <v>1171</v>
      </c>
      <c r="O1729" s="134">
        <f t="shared" si="302"/>
        <v>0.68400000000000016</v>
      </c>
      <c r="P1729" s="189">
        <f t="shared" si="303"/>
        <v>0.31573041922783374</v>
      </c>
      <c r="Q1729" s="189">
        <f t="shared" si="304"/>
        <v>0.75301241710221323</v>
      </c>
      <c r="R1729" s="134" t="str">
        <f t="shared" si="305"/>
        <v/>
      </c>
      <c r="S1729" s="134">
        <f t="shared" si="306"/>
        <v>0.31573041922783374</v>
      </c>
      <c r="T1729" s="134" t="str">
        <f t="shared" si="307"/>
        <v/>
      </c>
      <c r="U1729" s="190"/>
      <c r="V1729" s="191"/>
      <c r="W1729" s="188"/>
      <c r="X1729" s="188"/>
      <c r="Y1729" s="174" t="str">
        <f t="shared" si="308"/>
        <v/>
      </c>
      <c r="Z1729" s="174" t="str">
        <f t="shared" si="309"/>
        <v/>
      </c>
      <c r="AA1729" s="137"/>
      <c r="AB1729" s="185">
        <f t="shared" si="300"/>
        <v>7.5072000000001493</v>
      </c>
      <c r="AC1729" s="139">
        <f t="shared" si="297"/>
        <v>0.37804357693425361</v>
      </c>
      <c r="AD1729" s="138">
        <f t="shared" si="301"/>
        <v>6.1559318029225096E-4</v>
      </c>
      <c r="AE1729" s="139" t="str">
        <f t="shared" si="298"/>
        <v/>
      </c>
      <c r="AF1729" s="139" t="str">
        <f t="shared" si="299"/>
        <v/>
      </c>
      <c r="AG1729" s="139"/>
    </row>
    <row r="1730" spans="1:33" ht="20.100000000000001" customHeight="1" x14ac:dyDescent="0.25">
      <c r="A1730" s="15"/>
      <c r="N1730" s="142">
        <v>1172</v>
      </c>
      <c r="O1730" s="134">
        <f t="shared" si="302"/>
        <v>0.68799999999999972</v>
      </c>
      <c r="P1730" s="189">
        <f t="shared" si="303"/>
        <v>0.31486524252277687</v>
      </c>
      <c r="Q1730" s="189">
        <f t="shared" si="304"/>
        <v>0.75427360931595466</v>
      </c>
      <c r="R1730" s="134" t="str">
        <f t="shared" si="305"/>
        <v/>
      </c>
      <c r="S1730" s="134">
        <f t="shared" si="306"/>
        <v>0.31486524252277687</v>
      </c>
      <c r="T1730" s="134" t="str">
        <f t="shared" si="307"/>
        <v/>
      </c>
      <c r="U1730" s="190"/>
      <c r="V1730" s="191"/>
      <c r="W1730" s="188"/>
      <c r="X1730" s="188"/>
      <c r="Y1730" s="174" t="str">
        <f t="shared" si="308"/>
        <v/>
      </c>
      <c r="Z1730" s="174" t="str">
        <f t="shared" si="309"/>
        <v/>
      </c>
      <c r="AA1730" s="137"/>
      <c r="AB1730" s="185">
        <f t="shared" si="300"/>
        <v>7.5136000000001495</v>
      </c>
      <c r="AC1730" s="139">
        <f t="shared" si="297"/>
        <v>0.37742798375396136</v>
      </c>
      <c r="AD1730" s="138">
        <f t="shared" si="301"/>
        <v>6.1493452336525145E-4</v>
      </c>
      <c r="AE1730" s="139" t="str">
        <f t="shared" si="298"/>
        <v/>
      </c>
      <c r="AF1730" s="139" t="str">
        <f t="shared" si="299"/>
        <v/>
      </c>
      <c r="AG1730" s="139"/>
    </row>
    <row r="1731" spans="1:33" ht="20.100000000000001" customHeight="1" x14ac:dyDescent="0.25">
      <c r="A1731" s="15"/>
      <c r="N1731" s="142">
        <v>1173</v>
      </c>
      <c r="O1731" s="134">
        <f t="shared" si="302"/>
        <v>0.69200000000000017</v>
      </c>
      <c r="P1731" s="189">
        <f t="shared" si="303"/>
        <v>0.31399741260959246</v>
      </c>
      <c r="Q1731" s="189">
        <f t="shared" si="304"/>
        <v>0.75553133550478324</v>
      </c>
      <c r="R1731" s="134" t="str">
        <f t="shared" si="305"/>
        <v/>
      </c>
      <c r="S1731" s="134">
        <f t="shared" si="306"/>
        <v>0.31399741260959246</v>
      </c>
      <c r="T1731" s="134" t="str">
        <f t="shared" si="307"/>
        <v/>
      </c>
      <c r="U1731" s="190"/>
      <c r="V1731" s="191"/>
      <c r="W1731" s="188"/>
      <c r="X1731" s="188"/>
      <c r="Y1731" s="174" t="str">
        <f t="shared" si="308"/>
        <v/>
      </c>
      <c r="Z1731" s="174" t="str">
        <f t="shared" si="309"/>
        <v/>
      </c>
      <c r="AA1731" s="137"/>
      <c r="AB1731" s="185">
        <f t="shared" si="300"/>
        <v>7.5200000000001497</v>
      </c>
      <c r="AC1731" s="139">
        <f t="shared" si="297"/>
        <v>0.37681304923059611</v>
      </c>
      <c r="AD1731" s="138">
        <f t="shared" si="301"/>
        <v>6.1427545790898597E-4</v>
      </c>
      <c r="AE1731" s="139" t="str">
        <f t="shared" si="298"/>
        <v/>
      </c>
      <c r="AF1731" s="139" t="str">
        <f t="shared" si="299"/>
        <v/>
      </c>
      <c r="AG1731" s="139"/>
    </row>
    <row r="1732" spans="1:33" ht="20.100000000000001" customHeight="1" x14ac:dyDescent="0.25">
      <c r="A1732" s="15"/>
      <c r="N1732" s="142">
        <v>1174</v>
      </c>
      <c r="O1732" s="134">
        <f t="shared" si="302"/>
        <v>0.69599999999999973</v>
      </c>
      <c r="P1732" s="189">
        <f t="shared" si="303"/>
        <v>0.3131269645331039</v>
      </c>
      <c r="Q1732" s="189">
        <f t="shared" si="304"/>
        <v>0.75678558512594574</v>
      </c>
      <c r="R1732" s="134" t="str">
        <f t="shared" si="305"/>
        <v/>
      </c>
      <c r="S1732" s="134">
        <f t="shared" si="306"/>
        <v>0.3131269645331039</v>
      </c>
      <c r="T1732" s="134" t="str">
        <f t="shared" si="307"/>
        <v/>
      </c>
      <c r="U1732" s="190"/>
      <c r="V1732" s="191"/>
      <c r="W1732" s="188"/>
      <c r="X1732" s="188"/>
      <c r="Y1732" s="174" t="str">
        <f t="shared" si="308"/>
        <v/>
      </c>
      <c r="Z1732" s="174" t="str">
        <f t="shared" si="309"/>
        <v/>
      </c>
      <c r="AA1732" s="137"/>
      <c r="AB1732" s="185">
        <f t="shared" si="300"/>
        <v>7.5264000000001499</v>
      </c>
      <c r="AC1732" s="139">
        <f t="shared" si="297"/>
        <v>0.37619877377268712</v>
      </c>
      <c r="AD1732" s="138">
        <f t="shared" si="301"/>
        <v>6.1361598863873823E-4</v>
      </c>
      <c r="AE1732" s="139" t="str">
        <f t="shared" si="298"/>
        <v/>
      </c>
      <c r="AF1732" s="139" t="str">
        <f t="shared" si="299"/>
        <v/>
      </c>
      <c r="AG1732" s="139"/>
    </row>
    <row r="1733" spans="1:33" ht="20.100000000000001" customHeight="1" x14ac:dyDescent="0.25">
      <c r="A1733" s="15"/>
      <c r="N1733" s="142">
        <v>1175</v>
      </c>
      <c r="O1733" s="134">
        <f t="shared" si="302"/>
        <v>0.70000000000000018</v>
      </c>
      <c r="P1733" s="189">
        <f t="shared" si="303"/>
        <v>0.31225393336676122</v>
      </c>
      <c r="Q1733" s="189">
        <f t="shared" si="304"/>
        <v>0.75803634777692697</v>
      </c>
      <c r="R1733" s="134" t="str">
        <f t="shared" si="305"/>
        <v/>
      </c>
      <c r="S1733" s="134">
        <f t="shared" si="306"/>
        <v>0.31225393336676122</v>
      </c>
      <c r="T1733" s="134" t="str">
        <f t="shared" si="307"/>
        <v/>
      </c>
      <c r="U1733" s="190"/>
      <c r="V1733" s="191"/>
      <c r="W1733" s="188"/>
      <c r="X1733" s="188"/>
      <c r="Y1733" s="174" t="str">
        <f t="shared" si="308"/>
        <v/>
      </c>
      <c r="Z1733" s="174" t="str">
        <f t="shared" si="309"/>
        <v/>
      </c>
      <c r="AA1733" s="137"/>
      <c r="AB1733" s="185">
        <f t="shared" si="300"/>
        <v>7.53280000000015</v>
      </c>
      <c r="AC1733" s="139">
        <f t="shared" si="297"/>
        <v>0.37558515778404838</v>
      </c>
      <c r="AD1733" s="138">
        <f t="shared" si="301"/>
        <v>6.1295612025885626E-4</v>
      </c>
      <c r="AE1733" s="139" t="str">
        <f t="shared" si="298"/>
        <v/>
      </c>
      <c r="AF1733" s="139" t="str">
        <f t="shared" si="299"/>
        <v/>
      </c>
      <c r="AG1733" s="139"/>
    </row>
    <row r="1734" spans="1:33" ht="20.100000000000001" customHeight="1" x14ac:dyDescent="0.25">
      <c r="A1734" s="15"/>
      <c r="N1734" s="142">
        <v>1176</v>
      </c>
      <c r="O1734" s="134">
        <f t="shared" si="302"/>
        <v>0.70399999999999974</v>
      </c>
      <c r="P1734" s="189">
        <f t="shared" si="303"/>
        <v>0.31137835421032156</v>
      </c>
      <c r="Q1734" s="189">
        <f t="shared" si="304"/>
        <v>0.75928361319555859</v>
      </c>
      <c r="R1734" s="134" t="str">
        <f t="shared" si="305"/>
        <v/>
      </c>
      <c r="S1734" s="134">
        <f t="shared" si="306"/>
        <v>0.31137835421032156</v>
      </c>
      <c r="T1734" s="134" t="str">
        <f t="shared" si="307"/>
        <v/>
      </c>
      <c r="U1734" s="190"/>
      <c r="V1734" s="191"/>
      <c r="W1734" s="188"/>
      <c r="X1734" s="188"/>
      <c r="Y1734" s="174" t="str">
        <f t="shared" si="308"/>
        <v/>
      </c>
      <c r="Z1734" s="174" t="str">
        <f t="shared" si="309"/>
        <v/>
      </c>
      <c r="AA1734" s="137"/>
      <c r="AB1734" s="185">
        <f t="shared" si="300"/>
        <v>7.5392000000001502</v>
      </c>
      <c r="AC1734" s="139">
        <f t="shared" si="297"/>
        <v>0.37497220166378953</v>
      </c>
      <c r="AD1734" s="138">
        <f t="shared" si="301"/>
        <v>6.1229585745797843E-4</v>
      </c>
      <c r="AE1734" s="139" t="str">
        <f t="shared" si="298"/>
        <v/>
      </c>
      <c r="AF1734" s="139" t="str">
        <f t="shared" si="299"/>
        <v/>
      </c>
      <c r="AG1734" s="139"/>
    </row>
    <row r="1735" spans="1:33" ht="20.100000000000001" customHeight="1" x14ac:dyDescent="0.25">
      <c r="A1735" s="15"/>
      <c r="N1735" s="142">
        <v>1177</v>
      </c>
      <c r="O1735" s="134">
        <f t="shared" si="302"/>
        <v>0.70800000000000018</v>
      </c>
      <c r="P1735" s="189">
        <f t="shared" si="303"/>
        <v>0.31050026218753124</v>
      </c>
      <c r="Q1735" s="189">
        <f t="shared" si="304"/>
        <v>0.76052737126012016</v>
      </c>
      <c r="R1735" s="134" t="str">
        <f t="shared" si="305"/>
        <v/>
      </c>
      <c r="S1735" s="134">
        <f t="shared" si="306"/>
        <v>0.31050026218753124</v>
      </c>
      <c r="T1735" s="134" t="str">
        <f t="shared" si="307"/>
        <v/>
      </c>
      <c r="U1735" s="190"/>
      <c r="V1735" s="191"/>
      <c r="W1735" s="188"/>
      <c r="X1735" s="188"/>
      <c r="Y1735" s="174" t="str">
        <f t="shared" si="308"/>
        <v/>
      </c>
      <c r="Z1735" s="174" t="str">
        <f t="shared" si="309"/>
        <v/>
      </c>
      <c r="AA1735" s="137"/>
      <c r="AB1735" s="185">
        <f t="shared" si="300"/>
        <v>7.5456000000001504</v>
      </c>
      <c r="AC1735" s="139">
        <f t="shared" si="297"/>
        <v>0.37435990580633155</v>
      </c>
      <c r="AD1735" s="138">
        <f t="shared" si="301"/>
        <v>6.1163520491153145E-4</v>
      </c>
      <c r="AE1735" s="139" t="str">
        <f t="shared" si="298"/>
        <v/>
      </c>
      <c r="AF1735" s="139" t="str">
        <f t="shared" si="299"/>
        <v/>
      </c>
      <c r="AG1735" s="139"/>
    </row>
    <row r="1736" spans="1:33" ht="20.100000000000001" customHeight="1" x14ac:dyDescent="0.25">
      <c r="A1736" s="15"/>
      <c r="N1736" s="142">
        <v>1178</v>
      </c>
      <c r="O1736" s="134">
        <f t="shared" si="302"/>
        <v>0.71199999999999974</v>
      </c>
      <c r="P1736" s="189">
        <f t="shared" si="303"/>
        <v>0.30961969244381499</v>
      </c>
      <c r="Q1736" s="189">
        <f t="shared" si="304"/>
        <v>0.7617676119894301</v>
      </c>
      <c r="R1736" s="134" t="str">
        <f t="shared" si="305"/>
        <v/>
      </c>
      <c r="S1736" s="134">
        <f t="shared" si="306"/>
        <v>0.30961969244381499</v>
      </c>
      <c r="T1736" s="134" t="str">
        <f t="shared" si="307"/>
        <v/>
      </c>
      <c r="U1736" s="190"/>
      <c r="V1736" s="191"/>
      <c r="W1736" s="188"/>
      <c r="X1736" s="188"/>
      <c r="Y1736" s="174" t="str">
        <f t="shared" si="308"/>
        <v/>
      </c>
      <c r="Z1736" s="174" t="str">
        <f t="shared" si="309"/>
        <v/>
      </c>
      <c r="AA1736" s="137"/>
      <c r="AB1736" s="185">
        <f t="shared" si="300"/>
        <v>7.5520000000001506</v>
      </c>
      <c r="AC1736" s="139">
        <f t="shared" si="297"/>
        <v>0.37374827060142002</v>
      </c>
      <c r="AD1736" s="138">
        <f t="shared" si="301"/>
        <v>6.1097416728111975E-4</v>
      </c>
      <c r="AE1736" s="139" t="str">
        <f t="shared" si="298"/>
        <v/>
      </c>
      <c r="AF1736" s="139" t="str">
        <f t="shared" si="299"/>
        <v/>
      </c>
      <c r="AG1736" s="139"/>
    </row>
    <row r="1737" spans="1:33" ht="20.100000000000001" customHeight="1" x14ac:dyDescent="0.25">
      <c r="A1737" s="15"/>
      <c r="N1737" s="142">
        <v>1179</v>
      </c>
      <c r="O1737" s="134">
        <f t="shared" si="302"/>
        <v>0.71600000000000019</v>
      </c>
      <c r="P1737" s="189">
        <f t="shared" si="303"/>
        <v>0.30873668014396766</v>
      </c>
      <c r="Q1737" s="189">
        <f t="shared" si="304"/>
        <v>0.76300432554292841</v>
      </c>
      <c r="R1737" s="134" t="str">
        <f t="shared" si="305"/>
        <v/>
      </c>
      <c r="S1737" s="134">
        <f t="shared" si="306"/>
        <v>0.30873668014396766</v>
      </c>
      <c r="T1737" s="134" t="str">
        <f t="shared" si="307"/>
        <v/>
      </c>
      <c r="U1737" s="190"/>
      <c r="V1737" s="191"/>
      <c r="W1737" s="188"/>
      <c r="X1737" s="188"/>
      <c r="Y1737" s="174" t="str">
        <f t="shared" si="308"/>
        <v/>
      </c>
      <c r="Z1737" s="174" t="str">
        <f t="shared" si="309"/>
        <v/>
      </c>
      <c r="AA1737" s="137"/>
      <c r="AB1737" s="185">
        <f t="shared" si="300"/>
        <v>7.5584000000001508</v>
      </c>
      <c r="AC1737" s="139">
        <f t="shared" si="297"/>
        <v>0.3731372964341389</v>
      </c>
      <c r="AD1737" s="138">
        <f t="shared" si="301"/>
        <v>6.1031274921496959E-4</v>
      </c>
      <c r="AE1737" s="139" t="str">
        <f t="shared" si="298"/>
        <v/>
      </c>
      <c r="AF1737" s="139" t="str">
        <f t="shared" si="299"/>
        <v/>
      </c>
      <c r="AG1737" s="139"/>
    </row>
    <row r="1738" spans="1:33" ht="20.100000000000001" customHeight="1" x14ac:dyDescent="0.25">
      <c r="A1738" s="15"/>
      <c r="N1738" s="142">
        <v>1180</v>
      </c>
      <c r="O1738" s="134">
        <f t="shared" si="302"/>
        <v>0.71999999999999975</v>
      </c>
      <c r="P1738" s="189">
        <f t="shared" si="303"/>
        <v>0.30785126046985301</v>
      </c>
      <c r="Q1738" s="189">
        <f t="shared" si="304"/>
        <v>0.76423750222074882</v>
      </c>
      <c r="R1738" s="134" t="str">
        <f t="shared" si="305"/>
        <v/>
      </c>
      <c r="S1738" s="134">
        <f t="shared" si="306"/>
        <v>0.30785126046985301</v>
      </c>
      <c r="T1738" s="134" t="str">
        <f t="shared" si="307"/>
        <v/>
      </c>
      <c r="U1738" s="190"/>
      <c r="V1738" s="191"/>
      <c r="W1738" s="188"/>
      <c r="X1738" s="188"/>
      <c r="Y1738" s="174" t="str">
        <f t="shared" si="308"/>
        <v/>
      </c>
      <c r="Z1738" s="174" t="str">
        <f t="shared" si="309"/>
        <v/>
      </c>
      <c r="AA1738" s="137"/>
      <c r="AB1738" s="185">
        <f t="shared" si="300"/>
        <v>7.564800000000151</v>
      </c>
      <c r="AC1738" s="139">
        <f t="shared" si="297"/>
        <v>0.37252698368492393</v>
      </c>
      <c r="AD1738" s="138">
        <f t="shared" si="301"/>
        <v>6.0965095534670777E-4</v>
      </c>
      <c r="AE1738" s="139" t="str">
        <f t="shared" si="298"/>
        <v/>
      </c>
      <c r="AF1738" s="139" t="str">
        <f t="shared" si="299"/>
        <v/>
      </c>
      <c r="AG1738" s="139"/>
    </row>
    <row r="1739" spans="1:33" ht="20.100000000000001" customHeight="1" x14ac:dyDescent="0.25">
      <c r="A1739" s="15"/>
      <c r="N1739" s="142">
        <v>1181</v>
      </c>
      <c r="O1739" s="134">
        <f t="shared" si="302"/>
        <v>0.7240000000000002</v>
      </c>
      <c r="P1739" s="189">
        <f t="shared" si="303"/>
        <v>0.30696346861810542</v>
      </c>
      <c r="Q1739" s="189">
        <f t="shared" si="304"/>
        <v>0.76546713246378328</v>
      </c>
      <c r="R1739" s="134" t="str">
        <f t="shared" si="305"/>
        <v/>
      </c>
      <c r="S1739" s="134">
        <f t="shared" si="306"/>
        <v>0.30696346861810542</v>
      </c>
      <c r="T1739" s="134" t="str">
        <f t="shared" si="307"/>
        <v/>
      </c>
      <c r="U1739" s="190"/>
      <c r="V1739" s="191"/>
      <c r="W1739" s="188"/>
      <c r="X1739" s="188"/>
      <c r="Y1739" s="174" t="str">
        <f t="shared" si="308"/>
        <v/>
      </c>
      <c r="Z1739" s="174" t="str">
        <f t="shared" si="309"/>
        <v/>
      </c>
      <c r="AA1739" s="137"/>
      <c r="AB1739" s="185">
        <f t="shared" si="300"/>
        <v>7.5712000000001511</v>
      </c>
      <c r="AC1739" s="139">
        <f t="shared" si="297"/>
        <v>0.37191733272957722</v>
      </c>
      <c r="AD1739" s="138">
        <f t="shared" si="301"/>
        <v>6.0898879029780417E-4</v>
      </c>
      <c r="AE1739" s="139" t="str">
        <f t="shared" si="298"/>
        <v/>
      </c>
      <c r="AF1739" s="139" t="str">
        <f t="shared" si="299"/>
        <v/>
      </c>
      <c r="AG1739" s="139"/>
    </row>
    <row r="1740" spans="1:33" ht="20.100000000000001" customHeight="1" x14ac:dyDescent="0.25">
      <c r="A1740" s="15"/>
      <c r="N1740" s="142">
        <v>1182</v>
      </c>
      <c r="O1740" s="134">
        <f t="shared" si="302"/>
        <v>0.72799999999999976</v>
      </c>
      <c r="P1740" s="189">
        <f t="shared" si="303"/>
        <v>0.30607333979783952</v>
      </c>
      <c r="Q1740" s="189">
        <f t="shared" si="304"/>
        <v>0.7666932068537351</v>
      </c>
      <c r="R1740" s="134" t="str">
        <f t="shared" si="305"/>
        <v/>
      </c>
      <c r="S1740" s="134">
        <f t="shared" si="306"/>
        <v>0.30607333979783952</v>
      </c>
      <c r="T1740" s="134" t="str">
        <f t="shared" si="307"/>
        <v/>
      </c>
      <c r="U1740" s="190"/>
      <c r="V1740" s="191"/>
      <c r="W1740" s="188"/>
      <c r="X1740" s="188"/>
      <c r="Y1740" s="174" t="str">
        <f t="shared" si="308"/>
        <v/>
      </c>
      <c r="Z1740" s="174" t="str">
        <f t="shared" si="309"/>
        <v/>
      </c>
      <c r="AA1740" s="137"/>
      <c r="AB1740" s="185">
        <f t="shared" si="300"/>
        <v>7.5776000000001513</v>
      </c>
      <c r="AC1740" s="139">
        <f t="shared" si="297"/>
        <v>0.37130834393927942</v>
      </c>
      <c r="AD1740" s="138">
        <f t="shared" si="301"/>
        <v>6.083262586734639E-4</v>
      </c>
      <c r="AE1740" s="139" t="str">
        <f t="shared" si="298"/>
        <v/>
      </c>
      <c r="AF1740" s="139" t="str">
        <f t="shared" si="299"/>
        <v/>
      </c>
      <c r="AG1740" s="139"/>
    </row>
    <row r="1741" spans="1:33" ht="20.100000000000001" customHeight="1" x14ac:dyDescent="0.25">
      <c r="A1741" s="15"/>
      <c r="N1741" s="142">
        <v>1183</v>
      </c>
      <c r="O1741" s="134">
        <f t="shared" si="302"/>
        <v>0.73200000000000021</v>
      </c>
      <c r="P1741" s="189">
        <f t="shared" si="303"/>
        <v>0.30518090922836272</v>
      </c>
      <c r="Q1741" s="189">
        <f t="shared" si="304"/>
        <v>0.76791571611316667</v>
      </c>
      <c r="R1741" s="134" t="str">
        <f t="shared" si="305"/>
        <v/>
      </c>
      <c r="S1741" s="134">
        <f t="shared" si="306"/>
        <v>0.30518090922836272</v>
      </c>
      <c r="T1741" s="134" t="str">
        <f t="shared" si="307"/>
        <v/>
      </c>
      <c r="U1741" s="190"/>
      <c r="V1741" s="191"/>
      <c r="W1741" s="188"/>
      <c r="X1741" s="188"/>
      <c r="Y1741" s="174" t="str">
        <f t="shared" si="308"/>
        <v/>
      </c>
      <c r="Z1741" s="174" t="str">
        <f t="shared" si="309"/>
        <v/>
      </c>
      <c r="AA1741" s="137"/>
      <c r="AB1741" s="185">
        <f t="shared" si="300"/>
        <v>7.5840000000001515</v>
      </c>
      <c r="AC1741" s="139">
        <f t="shared" si="297"/>
        <v>0.37070001768060595</v>
      </c>
      <c r="AD1741" s="138">
        <f t="shared" si="301"/>
        <v>6.0766336506845597E-4</v>
      </c>
      <c r="AE1741" s="139" t="str">
        <f t="shared" si="298"/>
        <v/>
      </c>
      <c r="AF1741" s="139" t="str">
        <f t="shared" si="299"/>
        <v/>
      </c>
      <c r="AG1741" s="139"/>
    </row>
    <row r="1742" spans="1:33" ht="20.100000000000001" customHeight="1" x14ac:dyDescent="0.25">
      <c r="A1742" s="15"/>
      <c r="N1742" s="142">
        <v>1184</v>
      </c>
      <c r="O1742" s="134">
        <f t="shared" si="302"/>
        <v>0.73599999999999977</v>
      </c>
      <c r="P1742" s="189">
        <f t="shared" si="303"/>
        <v>0.30428621213689644</v>
      </c>
      <c r="Q1742" s="189">
        <f t="shared" si="304"/>
        <v>0.76913465110553236</v>
      </c>
      <c r="R1742" s="134" t="str">
        <f t="shared" si="305"/>
        <v/>
      </c>
      <c r="S1742" s="134">
        <f t="shared" si="306"/>
        <v>0.30428621213689644</v>
      </c>
      <c r="T1742" s="134" t="str">
        <f t="shared" si="307"/>
        <v/>
      </c>
      <c r="U1742" s="190"/>
      <c r="V1742" s="191"/>
      <c r="W1742" s="188"/>
      <c r="X1742" s="188"/>
      <c r="Y1742" s="174" t="str">
        <f t="shared" si="308"/>
        <v/>
      </c>
      <c r="Z1742" s="174" t="str">
        <f t="shared" si="309"/>
        <v/>
      </c>
      <c r="AA1742" s="137"/>
      <c r="AB1742" s="185">
        <f t="shared" si="300"/>
        <v>7.5904000000001517</v>
      </c>
      <c r="AC1742" s="139">
        <f t="shared" si="297"/>
        <v>0.3700923543155375</v>
      </c>
      <c r="AD1742" s="138">
        <f t="shared" si="301"/>
        <v>6.070001140611736E-4</v>
      </c>
      <c r="AE1742" s="139" t="str">
        <f t="shared" si="298"/>
        <v/>
      </c>
      <c r="AF1742" s="139" t="str">
        <f t="shared" si="299"/>
        <v/>
      </c>
      <c r="AG1742" s="139"/>
    </row>
    <row r="1743" spans="1:33" ht="20.100000000000001" customHeight="1" x14ac:dyDescent="0.25">
      <c r="A1743" s="15"/>
      <c r="N1743" s="142">
        <v>1185</v>
      </c>
      <c r="O1743" s="134">
        <f t="shared" si="302"/>
        <v>0.74000000000000021</v>
      </c>
      <c r="P1743" s="189">
        <f t="shared" si="303"/>
        <v>0.30338928375630009</v>
      </c>
      <c r="Q1743" s="189">
        <f t="shared" si="304"/>
        <v>0.77035000283520949</v>
      </c>
      <c r="R1743" s="134" t="str">
        <f t="shared" si="305"/>
        <v/>
      </c>
      <c r="S1743" s="134">
        <f t="shared" si="306"/>
        <v>0.30338928375630009</v>
      </c>
      <c r="T1743" s="134" t="str">
        <f t="shared" si="307"/>
        <v/>
      </c>
      <c r="U1743" s="190"/>
      <c r="V1743" s="191"/>
      <c r="W1743" s="188"/>
      <c r="X1743" s="188"/>
      <c r="Y1743" s="174" t="str">
        <f t="shared" si="308"/>
        <v/>
      </c>
      <c r="Z1743" s="174" t="str">
        <f t="shared" si="309"/>
        <v/>
      </c>
      <c r="AA1743" s="137"/>
      <c r="AB1743" s="185">
        <f t="shared" si="300"/>
        <v>7.5968000000001519</v>
      </c>
      <c r="AC1743" s="139">
        <f t="shared" si="297"/>
        <v>0.36948535420147632</v>
      </c>
      <c r="AD1743" s="138">
        <f t="shared" si="301"/>
        <v>6.0633651021796409E-4</v>
      </c>
      <c r="AE1743" s="139" t="str">
        <f t="shared" si="298"/>
        <v/>
      </c>
      <c r="AF1743" s="139" t="str">
        <f t="shared" si="299"/>
        <v/>
      </c>
      <c r="AG1743" s="139"/>
    </row>
    <row r="1744" spans="1:33" ht="20.100000000000001" customHeight="1" x14ac:dyDescent="0.25">
      <c r="A1744" s="15"/>
      <c r="N1744" s="142">
        <v>1186</v>
      </c>
      <c r="O1744" s="134">
        <f t="shared" si="302"/>
        <v>0.74399999999999977</v>
      </c>
      <c r="P1744" s="189">
        <f t="shared" si="303"/>
        <v>0.30249015932280471</v>
      </c>
      <c r="Q1744" s="189">
        <f t="shared" si="304"/>
        <v>0.7715617624475124</v>
      </c>
      <c r="R1744" s="134" t="str">
        <f t="shared" si="305"/>
        <v/>
      </c>
      <c r="S1744" s="134">
        <f t="shared" si="306"/>
        <v>0.30249015932280471</v>
      </c>
      <c r="T1744" s="134" t="str">
        <f t="shared" si="307"/>
        <v/>
      </c>
      <c r="U1744" s="190"/>
      <c r="V1744" s="191"/>
      <c r="W1744" s="188"/>
      <c r="X1744" s="188"/>
      <c r="Y1744" s="174" t="str">
        <f t="shared" si="308"/>
        <v/>
      </c>
      <c r="Z1744" s="174" t="str">
        <f t="shared" si="309"/>
        <v/>
      </c>
      <c r="AA1744" s="137"/>
      <c r="AB1744" s="185">
        <f t="shared" si="300"/>
        <v>7.6032000000001521</v>
      </c>
      <c r="AC1744" s="139">
        <f t="shared" si="297"/>
        <v>0.36887901769125836</v>
      </c>
      <c r="AD1744" s="138">
        <f t="shared" si="301"/>
        <v>6.0567255809046427E-4</v>
      </c>
      <c r="AE1744" s="139" t="str">
        <f t="shared" si="298"/>
        <v/>
      </c>
      <c r="AF1744" s="139" t="str">
        <f t="shared" si="299"/>
        <v/>
      </c>
      <c r="AG1744" s="139"/>
    </row>
    <row r="1745" spans="1:33" ht="20.100000000000001" customHeight="1" x14ac:dyDescent="0.25">
      <c r="A1745" s="15"/>
      <c r="N1745" s="142">
        <v>1187</v>
      </c>
      <c r="O1745" s="134">
        <f t="shared" si="302"/>
        <v>0.74800000000000022</v>
      </c>
      <c r="P1745" s="189">
        <f t="shared" si="303"/>
        <v>0.30158887407374979</v>
      </c>
      <c r="Q1745" s="189">
        <f t="shared" si="304"/>
        <v>0.77276992122870458</v>
      </c>
      <c r="R1745" s="134" t="str">
        <f t="shared" si="305"/>
        <v/>
      </c>
      <c r="S1745" s="134">
        <f t="shared" si="306"/>
        <v>0.30158887407374979</v>
      </c>
      <c r="T1745" s="134" t="str">
        <f t="shared" si="307"/>
        <v/>
      </c>
      <c r="U1745" s="190"/>
      <c r="V1745" s="191"/>
      <c r="W1745" s="188"/>
      <c r="X1745" s="188"/>
      <c r="Y1745" s="174" t="str">
        <f t="shared" si="308"/>
        <v/>
      </c>
      <c r="Z1745" s="174" t="str">
        <f t="shared" si="309"/>
        <v/>
      </c>
      <c r="AA1745" s="137"/>
      <c r="AB1745" s="185">
        <f t="shared" si="300"/>
        <v>7.6096000000001522</v>
      </c>
      <c r="AC1745" s="139">
        <f t="shared" si="297"/>
        <v>0.3682733451331679</v>
      </c>
      <c r="AD1745" s="138">
        <f t="shared" si="301"/>
        <v>6.050082622173214E-4</v>
      </c>
      <c r="AE1745" s="139" t="str">
        <f t="shared" si="298"/>
        <v/>
      </c>
      <c r="AF1745" s="139" t="str">
        <f t="shared" si="299"/>
        <v/>
      </c>
      <c r="AG1745" s="139"/>
    </row>
    <row r="1746" spans="1:33" ht="20.100000000000001" customHeight="1" x14ac:dyDescent="0.25">
      <c r="A1746" s="15"/>
      <c r="N1746" s="142">
        <v>1188</v>
      </c>
      <c r="O1746" s="134">
        <f t="shared" si="302"/>
        <v>0.75199999999999978</v>
      </c>
      <c r="P1746" s="189">
        <f t="shared" si="303"/>
        <v>0.3006854632453293</v>
      </c>
      <c r="Q1746" s="189">
        <f t="shared" si="304"/>
        <v>0.77397447060599667</v>
      </c>
      <c r="R1746" s="134" t="str">
        <f t="shared" si="305"/>
        <v/>
      </c>
      <c r="S1746" s="134">
        <f t="shared" si="306"/>
        <v>0.3006854632453293</v>
      </c>
      <c r="T1746" s="134" t="str">
        <f t="shared" si="307"/>
        <v/>
      </c>
      <c r="U1746" s="190"/>
      <c r="V1746" s="191"/>
      <c r="W1746" s="188"/>
      <c r="X1746" s="188"/>
      <c r="Y1746" s="174" t="str">
        <f t="shared" si="308"/>
        <v/>
      </c>
      <c r="Z1746" s="174" t="str">
        <f t="shared" si="309"/>
        <v/>
      </c>
      <c r="AA1746" s="137"/>
      <c r="AB1746" s="185">
        <f t="shared" si="300"/>
        <v>7.6160000000001524</v>
      </c>
      <c r="AC1746" s="139">
        <f t="shared" si="297"/>
        <v>0.36766833687095057</v>
      </c>
      <c r="AD1746" s="138">
        <f t="shared" si="301"/>
        <v>6.0434362712358247E-4</v>
      </c>
      <c r="AE1746" s="139" t="str">
        <f t="shared" si="298"/>
        <v/>
      </c>
      <c r="AF1746" s="139" t="str">
        <f t="shared" si="299"/>
        <v/>
      </c>
      <c r="AG1746" s="139"/>
    </row>
    <row r="1747" spans="1:33" ht="20.100000000000001" customHeight="1" x14ac:dyDescent="0.25">
      <c r="A1747" s="15"/>
      <c r="N1747" s="142">
        <v>1189</v>
      </c>
      <c r="O1747" s="134">
        <f t="shared" si="302"/>
        <v>0.75600000000000023</v>
      </c>
      <c r="P1747" s="189">
        <f t="shared" si="303"/>
        <v>0.29977996207034224</v>
      </c>
      <c r="Q1747" s="189">
        <f t="shared" si="304"/>
        <v>0.77517540214753866</v>
      </c>
      <c r="R1747" s="134" t="str">
        <f t="shared" si="305"/>
        <v/>
      </c>
      <c r="S1747" s="134">
        <f t="shared" si="306"/>
        <v>0.29977996207034224</v>
      </c>
      <c r="T1747" s="134" t="str">
        <f t="shared" si="307"/>
        <v/>
      </c>
      <c r="U1747" s="190"/>
      <c r="V1747" s="191"/>
      <c r="W1747" s="188"/>
      <c r="X1747" s="188"/>
      <c r="Y1747" s="174" t="str">
        <f t="shared" si="308"/>
        <v/>
      </c>
      <c r="Z1747" s="174" t="str">
        <f t="shared" si="309"/>
        <v/>
      </c>
      <c r="AA1747" s="137"/>
      <c r="AB1747" s="185">
        <f t="shared" si="300"/>
        <v>7.6224000000001526</v>
      </c>
      <c r="AC1747" s="139">
        <f t="shared" si="297"/>
        <v>0.36706399324382699</v>
      </c>
      <c r="AD1747" s="138">
        <f t="shared" si="301"/>
        <v>6.0367865732008363E-4</v>
      </c>
      <c r="AE1747" s="139" t="str">
        <f t="shared" si="298"/>
        <v/>
      </c>
      <c r="AF1747" s="139" t="str">
        <f t="shared" si="299"/>
        <v/>
      </c>
      <c r="AG1747" s="139"/>
    </row>
    <row r="1748" spans="1:33" ht="20.100000000000001" customHeight="1" x14ac:dyDescent="0.25">
      <c r="A1748" s="15"/>
      <c r="N1748" s="142">
        <v>1190</v>
      </c>
      <c r="O1748" s="134">
        <f t="shared" si="302"/>
        <v>0.75999999999999979</v>
      </c>
      <c r="P1748" s="189">
        <f t="shared" si="303"/>
        <v>0.29887240577595287</v>
      </c>
      <c r="Q1748" s="189">
        <f t="shared" si="304"/>
        <v>0.77637270756240051</v>
      </c>
      <c r="R1748" s="134" t="str">
        <f t="shared" si="305"/>
        <v/>
      </c>
      <c r="S1748" s="134">
        <f t="shared" si="306"/>
        <v>0.29887240577595287</v>
      </c>
      <c r="T1748" s="134" t="str">
        <f t="shared" si="307"/>
        <v/>
      </c>
      <c r="U1748" s="190"/>
      <c r="V1748" s="191"/>
      <c r="W1748" s="188"/>
      <c r="X1748" s="188"/>
      <c r="Y1748" s="174" t="str">
        <f t="shared" si="308"/>
        <v/>
      </c>
      <c r="Z1748" s="174" t="str">
        <f t="shared" si="309"/>
        <v/>
      </c>
      <c r="AA1748" s="137"/>
      <c r="AB1748" s="185">
        <f t="shared" si="300"/>
        <v>7.6288000000001528</v>
      </c>
      <c r="AC1748" s="139">
        <f t="shared" si="297"/>
        <v>0.36646031458650691</v>
      </c>
      <c r="AD1748" s="138">
        <f t="shared" si="301"/>
        <v>6.030133573045604E-4</v>
      </c>
      <c r="AE1748" s="139" t="str">
        <f t="shared" si="298"/>
        <v/>
      </c>
      <c r="AF1748" s="139" t="str">
        <f t="shared" si="299"/>
        <v/>
      </c>
      <c r="AG1748" s="139"/>
    </row>
    <row r="1749" spans="1:33" ht="20.100000000000001" customHeight="1" x14ac:dyDescent="0.25">
      <c r="A1749" s="15"/>
      <c r="N1749" s="142">
        <v>1191</v>
      </c>
      <c r="O1749" s="134">
        <f t="shared" si="302"/>
        <v>0.76400000000000023</v>
      </c>
      <c r="P1749" s="189">
        <f t="shared" si="303"/>
        <v>0.29796282958145454</v>
      </c>
      <c r="Q1749" s="189">
        <f t="shared" si="304"/>
        <v>0.77756637870054668</v>
      </c>
      <c r="R1749" s="134" t="str">
        <f t="shared" si="305"/>
        <v/>
      </c>
      <c r="S1749" s="134">
        <f t="shared" si="306"/>
        <v>0.29796282958145454</v>
      </c>
      <c r="T1749" s="134" t="str">
        <f t="shared" si="307"/>
        <v/>
      </c>
      <c r="U1749" s="190"/>
      <c r="V1749" s="191"/>
      <c r="W1749" s="188"/>
      <c r="X1749" s="188"/>
      <c r="Y1749" s="174" t="str">
        <f t="shared" si="308"/>
        <v/>
      </c>
      <c r="Z1749" s="174" t="str">
        <f t="shared" si="309"/>
        <v/>
      </c>
      <c r="AA1749" s="137"/>
      <c r="AB1749" s="185">
        <f t="shared" si="300"/>
        <v>7.635200000000153</v>
      </c>
      <c r="AC1749" s="139">
        <f t="shared" si="297"/>
        <v>0.36585730122920235</v>
      </c>
      <c r="AD1749" s="138">
        <f t="shared" si="301"/>
        <v>6.0234773156103705E-4</v>
      </c>
      <c r="AE1749" s="139" t="str">
        <f t="shared" si="298"/>
        <v/>
      </c>
      <c r="AF1749" s="139" t="str">
        <f t="shared" si="299"/>
        <v/>
      </c>
      <c r="AG1749" s="139"/>
    </row>
    <row r="1750" spans="1:33" ht="20.100000000000001" customHeight="1" x14ac:dyDescent="0.25">
      <c r="A1750" s="15"/>
      <c r="N1750" s="142">
        <v>1192</v>
      </c>
      <c r="O1750" s="134">
        <f t="shared" si="302"/>
        <v>0.76799999999999979</v>
      </c>
      <c r="P1750" s="189">
        <f t="shared" si="303"/>
        <v>0.2970512686960452</v>
      </c>
      <c r="Q1750" s="189">
        <f t="shared" si="304"/>
        <v>0.77875640755279807</v>
      </c>
      <c r="R1750" s="134" t="str">
        <f t="shared" si="305"/>
        <v/>
      </c>
      <c r="S1750" s="134">
        <f t="shared" si="306"/>
        <v>0.2970512686960452</v>
      </c>
      <c r="T1750" s="134" t="str">
        <f t="shared" si="307"/>
        <v/>
      </c>
      <c r="U1750" s="190"/>
      <c r="V1750" s="191"/>
      <c r="W1750" s="188"/>
      <c r="X1750" s="188"/>
      <c r="Y1750" s="174" t="str">
        <f t="shared" si="308"/>
        <v/>
      </c>
      <c r="Z1750" s="174" t="str">
        <f t="shared" si="309"/>
        <v/>
      </c>
      <c r="AA1750" s="137"/>
      <c r="AB1750" s="185">
        <f t="shared" si="300"/>
        <v>7.6416000000001532</v>
      </c>
      <c r="AC1750" s="139">
        <f t="shared" si="297"/>
        <v>0.36525495349764131</v>
      </c>
      <c r="AD1750" s="138">
        <f t="shared" si="301"/>
        <v>6.0168178455993759E-4</v>
      </c>
      <c r="AE1750" s="139" t="str">
        <f t="shared" si="298"/>
        <v/>
      </c>
      <c r="AF1750" s="139" t="str">
        <f t="shared" si="299"/>
        <v/>
      </c>
      <c r="AG1750" s="139"/>
    </row>
    <row r="1751" spans="1:33" ht="20.100000000000001" customHeight="1" x14ac:dyDescent="0.25">
      <c r="A1751" s="15"/>
      <c r="N1751" s="142">
        <v>1193</v>
      </c>
      <c r="O1751" s="134">
        <f t="shared" si="302"/>
        <v>0.77200000000000024</v>
      </c>
      <c r="P1751" s="189">
        <f t="shared" si="303"/>
        <v>0.29613775831660588</v>
      </c>
      <c r="Q1751" s="189">
        <f t="shared" si="304"/>
        <v>0.77994278625079028</v>
      </c>
      <c r="R1751" s="134" t="str">
        <f t="shared" si="305"/>
        <v/>
      </c>
      <c r="S1751" s="134">
        <f t="shared" si="306"/>
        <v>0.29613775831660588</v>
      </c>
      <c r="T1751" s="134" t="str">
        <f t="shared" si="307"/>
        <v/>
      </c>
      <c r="U1751" s="190"/>
      <c r="V1751" s="191"/>
      <c r="W1751" s="188"/>
      <c r="X1751" s="188"/>
      <c r="Y1751" s="174" t="str">
        <f t="shared" si="308"/>
        <v/>
      </c>
      <c r="Z1751" s="174" t="str">
        <f t="shared" si="309"/>
        <v/>
      </c>
      <c r="AA1751" s="137"/>
      <c r="AB1751" s="185">
        <f t="shared" si="300"/>
        <v>7.6480000000001533</v>
      </c>
      <c r="AC1751" s="139">
        <f t="shared" si="297"/>
        <v>0.36465327171308137</v>
      </c>
      <c r="AD1751" s="138">
        <f t="shared" si="301"/>
        <v>6.0101552075847442E-4</v>
      </c>
      <c r="AE1751" s="139" t="str">
        <f t="shared" si="298"/>
        <v/>
      </c>
      <c r="AF1751" s="139" t="str">
        <f t="shared" si="299"/>
        <v/>
      </c>
      <c r="AG1751" s="139"/>
    </row>
    <row r="1752" spans="1:33" ht="20.100000000000001" customHeight="1" x14ac:dyDescent="0.25">
      <c r="A1752" s="15"/>
      <c r="N1752" s="142">
        <v>1194</v>
      </c>
      <c r="O1752" s="134">
        <f t="shared" si="302"/>
        <v>0.7759999999999998</v>
      </c>
      <c r="P1752" s="189">
        <f t="shared" si="303"/>
        <v>0.29522233362549144</v>
      </c>
      <c r="Q1752" s="189">
        <f t="shared" si="304"/>
        <v>0.78112550706691619</v>
      </c>
      <c r="R1752" s="134" t="str">
        <f t="shared" si="305"/>
        <v/>
      </c>
      <c r="S1752" s="134">
        <f t="shared" si="306"/>
        <v>0.29522233362549144</v>
      </c>
      <c r="T1752" s="134" t="str">
        <f t="shared" si="307"/>
        <v/>
      </c>
      <c r="U1752" s="190"/>
      <c r="V1752" s="191"/>
      <c r="W1752" s="188"/>
      <c r="X1752" s="188"/>
      <c r="Y1752" s="174" t="str">
        <f t="shared" si="308"/>
        <v/>
      </c>
      <c r="Z1752" s="174" t="str">
        <f t="shared" si="309"/>
        <v/>
      </c>
      <c r="AA1752" s="137"/>
      <c r="AB1752" s="185">
        <f t="shared" si="300"/>
        <v>7.6544000000001535</v>
      </c>
      <c r="AC1752" s="139">
        <f t="shared" si="297"/>
        <v>0.3640522561923229</v>
      </c>
      <c r="AD1752" s="138">
        <f t="shared" si="301"/>
        <v>6.0034894459931598E-4</v>
      </c>
      <c r="AE1752" s="139" t="str">
        <f t="shared" si="298"/>
        <v/>
      </c>
      <c r="AF1752" s="139" t="str">
        <f t="shared" si="299"/>
        <v/>
      </c>
      <c r="AG1752" s="139"/>
    </row>
    <row r="1753" spans="1:33" ht="20.100000000000001" customHeight="1" x14ac:dyDescent="0.25">
      <c r="A1753" s="15"/>
      <c r="N1753" s="142">
        <v>1195</v>
      </c>
      <c r="O1753" s="134">
        <f t="shared" si="302"/>
        <v>0.78000000000000025</v>
      </c>
      <c r="P1753" s="189">
        <f t="shared" si="303"/>
        <v>0.29430502978832507</v>
      </c>
      <c r="Q1753" s="189">
        <f t="shared" si="304"/>
        <v>0.78230456241426705</v>
      </c>
      <c r="R1753" s="134" t="str">
        <f t="shared" si="305"/>
        <v/>
      </c>
      <c r="S1753" s="134">
        <f t="shared" si="306"/>
        <v>0.29430502978832507</v>
      </c>
      <c r="T1753" s="134" t="str">
        <f t="shared" si="307"/>
        <v/>
      </c>
      <c r="U1753" s="190"/>
      <c r="V1753" s="191"/>
      <c r="W1753" s="188"/>
      <c r="X1753" s="188"/>
      <c r="Y1753" s="174" t="str">
        <f t="shared" si="308"/>
        <v/>
      </c>
      <c r="Z1753" s="174" t="str">
        <f t="shared" si="309"/>
        <v/>
      </c>
      <c r="AA1753" s="137"/>
      <c r="AB1753" s="185">
        <f t="shared" si="300"/>
        <v>7.6608000000001537</v>
      </c>
      <c r="AC1753" s="139">
        <f t="shared" si="297"/>
        <v>0.36345190724772358</v>
      </c>
      <c r="AD1753" s="138">
        <f t="shared" si="301"/>
        <v>5.9968206051214112E-4</v>
      </c>
      <c r="AE1753" s="139" t="str">
        <f t="shared" si="298"/>
        <v/>
      </c>
      <c r="AF1753" s="139" t="str">
        <f t="shared" si="299"/>
        <v/>
      </c>
      <c r="AG1753" s="139"/>
    </row>
    <row r="1754" spans="1:33" ht="20.100000000000001" customHeight="1" x14ac:dyDescent="0.25">
      <c r="A1754" s="15"/>
      <c r="N1754" s="142">
        <v>1196</v>
      </c>
      <c r="O1754" s="134">
        <f t="shared" si="302"/>
        <v>0.78399999999999981</v>
      </c>
      <c r="P1754" s="189">
        <f t="shared" si="303"/>
        <v>0.29338588195180482</v>
      </c>
      <c r="Q1754" s="189">
        <f t="shared" si="304"/>
        <v>0.78347994484655792</v>
      </c>
      <c r="R1754" s="134" t="str">
        <f t="shared" si="305"/>
        <v/>
      </c>
      <c r="S1754" s="134">
        <f t="shared" si="306"/>
        <v>0.29338588195180482</v>
      </c>
      <c r="T1754" s="134" t="str">
        <f t="shared" si="307"/>
        <v/>
      </c>
      <c r="U1754" s="190"/>
      <c r="V1754" s="191"/>
      <c r="W1754" s="188"/>
      <c r="X1754" s="188"/>
      <c r="Y1754" s="174" t="str">
        <f t="shared" si="308"/>
        <v/>
      </c>
      <c r="Z1754" s="174" t="str">
        <f t="shared" si="309"/>
        <v/>
      </c>
      <c r="AA1754" s="137"/>
      <c r="AB1754" s="185">
        <f t="shared" si="300"/>
        <v>7.6672000000001539</v>
      </c>
      <c r="AC1754" s="139">
        <f t="shared" si="297"/>
        <v>0.36285222518721144</v>
      </c>
      <c r="AD1754" s="138">
        <f t="shared" si="301"/>
        <v>5.9901487291441624E-4</v>
      </c>
      <c r="AE1754" s="139" t="str">
        <f t="shared" si="298"/>
        <v/>
      </c>
      <c r="AF1754" s="139" t="str">
        <f t="shared" si="299"/>
        <v/>
      </c>
      <c r="AG1754" s="139"/>
    </row>
    <row r="1755" spans="1:33" ht="20.100000000000001" customHeight="1" x14ac:dyDescent="0.25">
      <c r="A1755" s="15"/>
      <c r="N1755" s="142">
        <v>1197</v>
      </c>
      <c r="O1755" s="134">
        <f t="shared" si="302"/>
        <v>0.78800000000000026</v>
      </c>
      <c r="P1755" s="189">
        <f t="shared" si="303"/>
        <v>0.29246492524151452</v>
      </c>
      <c r="Q1755" s="189">
        <f t="shared" si="304"/>
        <v>0.78465164705805068</v>
      </c>
      <c r="R1755" s="134" t="str">
        <f t="shared" si="305"/>
        <v/>
      </c>
      <c r="S1755" s="134">
        <f t="shared" si="306"/>
        <v>0.29246492524151452</v>
      </c>
      <c r="T1755" s="134" t="str">
        <f t="shared" si="307"/>
        <v/>
      </c>
      <c r="U1755" s="190"/>
      <c r="V1755" s="191"/>
      <c r="W1755" s="188"/>
      <c r="X1755" s="188"/>
      <c r="Y1755" s="174" t="str">
        <f t="shared" si="308"/>
        <v/>
      </c>
      <c r="Z1755" s="174" t="str">
        <f t="shared" si="309"/>
        <v/>
      </c>
      <c r="AA1755" s="137"/>
      <c r="AB1755" s="185">
        <f t="shared" si="300"/>
        <v>7.6736000000001541</v>
      </c>
      <c r="AC1755" s="139">
        <f t="shared" si="297"/>
        <v>0.36225321031429703</v>
      </c>
      <c r="AD1755" s="138">
        <f t="shared" si="301"/>
        <v>5.9834738620745398E-4</v>
      </c>
      <c r="AE1755" s="139" t="str">
        <f t="shared" si="298"/>
        <v/>
      </c>
      <c r="AF1755" s="139" t="str">
        <f t="shared" si="299"/>
        <v/>
      </c>
      <c r="AG1755" s="139"/>
    </row>
    <row r="1756" spans="1:33" ht="20.100000000000001" customHeight="1" x14ac:dyDescent="0.25">
      <c r="A1756" s="15"/>
      <c r="N1756" s="142">
        <v>1198</v>
      </c>
      <c r="O1756" s="134">
        <f t="shared" si="302"/>
        <v>0.79199999999999982</v>
      </c>
      <c r="P1756" s="189">
        <f t="shared" si="303"/>
        <v>0.29154219475974724</v>
      </c>
      <c r="Q1756" s="189">
        <f t="shared" si="304"/>
        <v>0.78581966188346253</v>
      </c>
      <c r="R1756" s="134" t="str">
        <f t="shared" si="305"/>
        <v/>
      </c>
      <c r="S1756" s="134">
        <f t="shared" si="306"/>
        <v>0.29154219475974724</v>
      </c>
      <c r="T1756" s="134" t="str">
        <f t="shared" si="307"/>
        <v/>
      </c>
      <c r="U1756" s="190"/>
      <c r="V1756" s="191"/>
      <c r="W1756" s="188"/>
      <c r="X1756" s="188"/>
      <c r="Y1756" s="174" t="str">
        <f t="shared" si="308"/>
        <v/>
      </c>
      <c r="Z1756" s="174" t="str">
        <f t="shared" si="309"/>
        <v/>
      </c>
      <c r="AA1756" s="137"/>
      <c r="AB1756" s="185">
        <f t="shared" si="300"/>
        <v>7.6800000000001543</v>
      </c>
      <c r="AC1756" s="139">
        <f t="shared" si="297"/>
        <v>0.36165486292808957</v>
      </c>
      <c r="AD1756" s="138">
        <f t="shared" si="301"/>
        <v>5.9767960478046556E-4</v>
      </c>
      <c r="AE1756" s="139" t="str">
        <f t="shared" si="298"/>
        <v/>
      </c>
      <c r="AF1756" s="139" t="str">
        <f t="shared" si="299"/>
        <v/>
      </c>
      <c r="AG1756" s="139"/>
    </row>
    <row r="1757" spans="1:33" ht="20.100000000000001" customHeight="1" x14ac:dyDescent="0.25">
      <c r="A1757" s="15"/>
      <c r="N1757" s="142">
        <v>1199</v>
      </c>
      <c r="O1757" s="134">
        <f t="shared" si="302"/>
        <v>0.79600000000000026</v>
      </c>
      <c r="P1757" s="189">
        <f t="shared" si="303"/>
        <v>0.29061772558333376</v>
      </c>
      <c r="Q1757" s="189">
        <f t="shared" si="304"/>
        <v>0.78698398229787037</v>
      </c>
      <c r="R1757" s="134" t="str">
        <f t="shared" si="305"/>
        <v/>
      </c>
      <c r="S1757" s="134">
        <f t="shared" si="306"/>
        <v>0.29061772558333376</v>
      </c>
      <c r="T1757" s="134" t="str">
        <f t="shared" si="307"/>
        <v/>
      </c>
      <c r="U1757" s="190"/>
      <c r="V1757" s="191"/>
      <c r="W1757" s="188"/>
      <c r="X1757" s="188"/>
      <c r="Y1757" s="174" t="str">
        <f t="shared" si="308"/>
        <v/>
      </c>
      <c r="Z1757" s="174" t="str">
        <f t="shared" si="309"/>
        <v/>
      </c>
      <c r="AA1757" s="137"/>
      <c r="AB1757" s="185">
        <f t="shared" si="300"/>
        <v>7.6864000000001544</v>
      </c>
      <c r="AC1757" s="139">
        <f t="shared" si="297"/>
        <v>0.36105718332330911</v>
      </c>
      <c r="AD1757" s="138">
        <f t="shared" si="301"/>
        <v>5.9701153301106036E-4</v>
      </c>
      <c r="AE1757" s="139" t="str">
        <f t="shared" si="298"/>
        <v/>
      </c>
      <c r="AF1757" s="139" t="str">
        <f t="shared" si="299"/>
        <v/>
      </c>
      <c r="AG1757" s="139"/>
    </row>
    <row r="1758" spans="1:33" ht="20.100000000000001" customHeight="1" x14ac:dyDescent="0.25">
      <c r="A1758" s="15"/>
      <c r="N1758" s="142">
        <v>1200</v>
      </c>
      <c r="O1758" s="134">
        <f t="shared" si="302"/>
        <v>0.79999999999999982</v>
      </c>
      <c r="P1758" s="189">
        <f t="shared" si="303"/>
        <v>0.28969155276148278</v>
      </c>
      <c r="Q1758" s="189">
        <f t="shared" si="304"/>
        <v>0.78814460141660325</v>
      </c>
      <c r="R1758" s="134" t="str">
        <f t="shared" si="305"/>
        <v/>
      </c>
      <c r="S1758" s="134">
        <f t="shared" si="306"/>
        <v>0.28969155276148278</v>
      </c>
      <c r="T1758" s="134" t="str">
        <f t="shared" si="307"/>
        <v/>
      </c>
      <c r="U1758" s="190"/>
      <c r="V1758" s="191"/>
      <c r="W1758" s="188"/>
      <c r="X1758" s="188"/>
      <c r="Y1758" s="174" t="str">
        <f t="shared" si="308"/>
        <v/>
      </c>
      <c r="Z1758" s="174" t="str">
        <f t="shared" si="309"/>
        <v/>
      </c>
      <c r="AA1758" s="137"/>
      <c r="AB1758" s="185">
        <f t="shared" si="300"/>
        <v>7.6928000000001546</v>
      </c>
      <c r="AC1758" s="139">
        <f t="shared" si="297"/>
        <v>0.36046017179029805</v>
      </c>
      <c r="AD1758" s="138">
        <f t="shared" si="301"/>
        <v>5.9634317525852909E-4</v>
      </c>
      <c r="AE1758" s="139" t="str">
        <f t="shared" si="298"/>
        <v/>
      </c>
      <c r="AF1758" s="139" t="str">
        <f t="shared" si="299"/>
        <v/>
      </c>
      <c r="AG1758" s="139"/>
    </row>
    <row r="1759" spans="1:33" ht="20.100000000000001" customHeight="1" x14ac:dyDescent="0.25">
      <c r="A1759" s="15"/>
      <c r="N1759" s="142">
        <v>1201</v>
      </c>
      <c r="O1759" s="134">
        <f t="shared" si="302"/>
        <v>0.80400000000000027</v>
      </c>
      <c r="P1759" s="189">
        <f t="shared" si="303"/>
        <v>0.28876371131362782</v>
      </c>
      <c r="Q1759" s="189">
        <f t="shared" si="304"/>
        <v>0.78930151249512903</v>
      </c>
      <c r="R1759" s="134" t="str">
        <f t="shared" si="305"/>
        <v/>
      </c>
      <c r="S1759" s="134">
        <f t="shared" si="306"/>
        <v>0.28876371131362782</v>
      </c>
      <c r="T1759" s="134" t="str">
        <f t="shared" si="307"/>
        <v/>
      </c>
      <c r="U1759" s="190"/>
      <c r="V1759" s="191"/>
      <c r="W1759" s="188"/>
      <c r="X1759" s="188"/>
      <c r="Y1759" s="174" t="str">
        <f t="shared" si="308"/>
        <v/>
      </c>
      <c r="Z1759" s="174" t="str">
        <f t="shared" si="309"/>
        <v/>
      </c>
      <c r="AA1759" s="137"/>
      <c r="AB1759" s="185">
        <f t="shared" si="300"/>
        <v>7.6992000000001548</v>
      </c>
      <c r="AC1759" s="139">
        <f t="shared" si="297"/>
        <v>0.35986382861503952</v>
      </c>
      <c r="AD1759" s="138">
        <f t="shared" si="301"/>
        <v>5.956745358743909E-4</v>
      </c>
      <c r="AE1759" s="139" t="str">
        <f t="shared" si="298"/>
        <v/>
      </c>
      <c r="AF1759" s="139" t="str">
        <f t="shared" si="299"/>
        <v/>
      </c>
      <c r="AG1759" s="139"/>
    </row>
    <row r="1760" spans="1:33" ht="20.100000000000001" customHeight="1" x14ac:dyDescent="0.25">
      <c r="A1760" s="15"/>
      <c r="N1760" s="142">
        <v>1202</v>
      </c>
      <c r="O1760" s="134">
        <f t="shared" si="302"/>
        <v>0.80799999999999983</v>
      </c>
      <c r="P1760" s="189">
        <f t="shared" si="303"/>
        <v>0.28783423622728582</v>
      </c>
      <c r="Q1760" s="189">
        <f t="shared" si="304"/>
        <v>0.79045470892892911</v>
      </c>
      <c r="R1760" s="134" t="str">
        <f t="shared" si="305"/>
        <v/>
      </c>
      <c r="S1760" s="134">
        <f t="shared" si="306"/>
        <v>0.28783423622728582</v>
      </c>
      <c r="T1760" s="134" t="str">
        <f t="shared" si="307"/>
        <v/>
      </c>
      <c r="U1760" s="190"/>
      <c r="V1760" s="191"/>
      <c r="W1760" s="188"/>
      <c r="X1760" s="188"/>
      <c r="Y1760" s="174" t="str">
        <f t="shared" si="308"/>
        <v/>
      </c>
      <c r="Z1760" s="174" t="str">
        <f t="shared" si="309"/>
        <v/>
      </c>
      <c r="AA1760" s="137"/>
      <c r="AB1760" s="185">
        <f t="shared" si="300"/>
        <v>7.705600000000155</v>
      </c>
      <c r="AC1760" s="139">
        <f t="shared" si="297"/>
        <v>0.35926815407916513</v>
      </c>
      <c r="AD1760" s="138">
        <f t="shared" si="301"/>
        <v>5.9500561919201278E-4</v>
      </c>
      <c r="AE1760" s="139" t="str">
        <f t="shared" si="298"/>
        <v/>
      </c>
      <c r="AF1760" s="139" t="str">
        <f t="shared" si="299"/>
        <v/>
      </c>
      <c r="AG1760" s="139"/>
    </row>
    <row r="1761" spans="1:33" ht="20.100000000000001" customHeight="1" x14ac:dyDescent="0.25">
      <c r="A1761" s="15"/>
      <c r="N1761" s="142">
        <v>1203</v>
      </c>
      <c r="O1761" s="134">
        <f t="shared" si="302"/>
        <v>0.81200000000000028</v>
      </c>
      <c r="P1761" s="189">
        <f t="shared" si="303"/>
        <v>0.28690316245592212</v>
      </c>
      <c r="Q1761" s="189">
        <f t="shared" si="304"/>
        <v>0.79160418425336887</v>
      </c>
      <c r="R1761" s="134" t="str">
        <f t="shared" si="305"/>
        <v/>
      </c>
      <c r="S1761" s="134">
        <f t="shared" si="306"/>
        <v>0.28690316245592212</v>
      </c>
      <c r="T1761" s="134" t="str">
        <f t="shared" si="307"/>
        <v/>
      </c>
      <c r="U1761" s="190"/>
      <c r="V1761" s="191"/>
      <c r="W1761" s="188"/>
      <c r="X1761" s="188"/>
      <c r="Y1761" s="174" t="str">
        <f t="shared" si="308"/>
        <v/>
      </c>
      <c r="Z1761" s="174" t="str">
        <f t="shared" si="309"/>
        <v/>
      </c>
      <c r="AA1761" s="137"/>
      <c r="AB1761" s="185">
        <f t="shared" si="300"/>
        <v>7.7120000000001552</v>
      </c>
      <c r="AC1761" s="139">
        <f t="shared" si="297"/>
        <v>0.35867314845997311</v>
      </c>
      <c r="AD1761" s="138">
        <f t="shared" si="301"/>
        <v>5.9433642953427013E-4</v>
      </c>
      <c r="AE1761" s="139" t="str">
        <f t="shared" si="298"/>
        <v/>
      </c>
      <c r="AF1761" s="139" t="str">
        <f t="shared" si="299"/>
        <v/>
      </c>
      <c r="AG1761" s="139"/>
    </row>
    <row r="1762" spans="1:33" ht="20.100000000000001" customHeight="1" x14ac:dyDescent="0.25">
      <c r="A1762" s="15"/>
      <c r="N1762" s="142">
        <v>1204</v>
      </c>
      <c r="O1762" s="134">
        <f t="shared" si="302"/>
        <v>0.81599999999999984</v>
      </c>
      <c r="P1762" s="189">
        <f t="shared" si="303"/>
        <v>0.28597052491682845</v>
      </c>
      <c r="Q1762" s="189">
        <f t="shared" si="304"/>
        <v>0.7927499321435546</v>
      </c>
      <c r="R1762" s="134" t="str">
        <f t="shared" si="305"/>
        <v/>
      </c>
      <c r="S1762" s="134">
        <f t="shared" si="306"/>
        <v>0.28597052491682845</v>
      </c>
      <c r="T1762" s="134" t="str">
        <f t="shared" si="307"/>
        <v/>
      </c>
      <c r="U1762" s="190"/>
      <c r="V1762" s="191"/>
      <c r="W1762" s="188"/>
      <c r="X1762" s="188"/>
      <c r="Y1762" s="174" t="str">
        <f t="shared" si="308"/>
        <v/>
      </c>
      <c r="Z1762" s="174" t="str">
        <f t="shared" si="309"/>
        <v/>
      </c>
      <c r="AA1762" s="137"/>
      <c r="AB1762" s="185">
        <f t="shared" si="300"/>
        <v>7.7184000000001554</v>
      </c>
      <c r="AC1762" s="139">
        <f t="shared" si="297"/>
        <v>0.35807881203043884</v>
      </c>
      <c r="AD1762" s="138">
        <f t="shared" si="301"/>
        <v>5.9366697120916134E-4</v>
      </c>
      <c r="AE1762" s="139" t="str">
        <f t="shared" si="298"/>
        <v/>
      </c>
      <c r="AF1762" s="139" t="str">
        <f t="shared" si="299"/>
        <v/>
      </c>
      <c r="AG1762" s="139"/>
    </row>
    <row r="1763" spans="1:33" ht="20.100000000000001" customHeight="1" x14ac:dyDescent="0.25">
      <c r="A1763" s="15"/>
      <c r="N1763" s="142">
        <v>1205</v>
      </c>
      <c r="O1763" s="134">
        <f t="shared" si="302"/>
        <v>0.82000000000000028</v>
      </c>
      <c r="P1763" s="189">
        <f t="shared" si="303"/>
        <v>0.28503635848900716</v>
      </c>
      <c r="Q1763" s="189">
        <f t="shared" si="304"/>
        <v>0.79389194641418703</v>
      </c>
      <c r="R1763" s="134" t="str">
        <f t="shared" si="305"/>
        <v/>
      </c>
      <c r="S1763" s="134">
        <f t="shared" si="306"/>
        <v>0.28503635848900716</v>
      </c>
      <c r="T1763" s="134" t="str">
        <f t="shared" si="307"/>
        <v/>
      </c>
      <c r="U1763" s="190"/>
      <c r="V1763" s="191"/>
      <c r="W1763" s="188"/>
      <c r="X1763" s="188"/>
      <c r="Y1763" s="174" t="str">
        <f t="shared" si="308"/>
        <v/>
      </c>
      <c r="Z1763" s="174" t="str">
        <f t="shared" si="309"/>
        <v/>
      </c>
      <c r="AA1763" s="137"/>
      <c r="AB1763" s="185">
        <f t="shared" si="300"/>
        <v>7.7248000000001555</v>
      </c>
      <c r="AC1763" s="139">
        <f t="shared" si="297"/>
        <v>0.35748514505922968</v>
      </c>
      <c r="AD1763" s="138">
        <f t="shared" si="301"/>
        <v>5.9299724851241686E-4</v>
      </c>
      <c r="AE1763" s="139" t="str">
        <f t="shared" si="298"/>
        <v/>
      </c>
      <c r="AF1763" s="139" t="str">
        <f t="shared" si="299"/>
        <v/>
      </c>
      <c r="AG1763" s="139"/>
    </row>
    <row r="1764" spans="1:33" ht="20.100000000000001" customHeight="1" x14ac:dyDescent="0.25">
      <c r="A1764" s="15"/>
      <c r="N1764" s="142">
        <v>1206</v>
      </c>
      <c r="O1764" s="134">
        <f t="shared" si="302"/>
        <v>0.82399999999999984</v>
      </c>
      <c r="P1764" s="189">
        <f t="shared" si="303"/>
        <v>0.28410069801106874</v>
      </c>
      <c r="Q1764" s="189">
        <f t="shared" si="304"/>
        <v>0.79503022101940179</v>
      </c>
      <c r="R1764" s="134" t="str">
        <f t="shared" si="305"/>
        <v/>
      </c>
      <c r="S1764" s="134">
        <f t="shared" si="306"/>
        <v>0.28410069801106874</v>
      </c>
      <c r="T1764" s="134" t="str">
        <f t="shared" si="307"/>
        <v/>
      </c>
      <c r="U1764" s="190"/>
      <c r="V1764" s="191"/>
      <c r="W1764" s="188"/>
      <c r="X1764" s="188"/>
      <c r="Y1764" s="174" t="str">
        <f t="shared" si="308"/>
        <v/>
      </c>
      <c r="Z1764" s="174" t="str">
        <f t="shared" si="309"/>
        <v/>
      </c>
      <c r="AA1764" s="137"/>
      <c r="AB1764" s="185">
        <f t="shared" si="300"/>
        <v>7.7312000000001557</v>
      </c>
      <c r="AC1764" s="139">
        <f t="shared" si="297"/>
        <v>0.35689214781071726</v>
      </c>
      <c r="AD1764" s="138">
        <f t="shared" si="301"/>
        <v>5.9232726572455707E-4</v>
      </c>
      <c r="AE1764" s="139" t="str">
        <f t="shared" si="298"/>
        <v/>
      </c>
      <c r="AF1764" s="139" t="str">
        <f t="shared" si="299"/>
        <v/>
      </c>
      <c r="AG1764" s="139"/>
    </row>
    <row r="1765" spans="1:33" ht="20.100000000000001" customHeight="1" x14ac:dyDescent="0.25">
      <c r="A1765" s="15"/>
      <c r="N1765" s="142">
        <v>1207</v>
      </c>
      <c r="O1765" s="134">
        <f t="shared" si="302"/>
        <v>0.82800000000000029</v>
      </c>
      <c r="P1765" s="189">
        <f t="shared" si="303"/>
        <v>0.28316357827913613</v>
      </c>
      <c r="Q1765" s="189">
        <f t="shared" si="304"/>
        <v>0.79616475005260545</v>
      </c>
      <c r="R1765" s="134" t="str">
        <f t="shared" si="305"/>
        <v/>
      </c>
      <c r="S1765" s="134">
        <f t="shared" si="306"/>
        <v>0.28316357827913613</v>
      </c>
      <c r="T1765" s="134" t="str">
        <f t="shared" si="307"/>
        <v/>
      </c>
      <c r="U1765" s="190"/>
      <c r="V1765" s="191"/>
      <c r="W1765" s="188"/>
      <c r="X1765" s="188"/>
      <c r="Y1765" s="174" t="str">
        <f t="shared" si="308"/>
        <v/>
      </c>
      <c r="Z1765" s="174" t="str">
        <f t="shared" si="309"/>
        <v/>
      </c>
      <c r="AA1765" s="137"/>
      <c r="AB1765" s="185">
        <f t="shared" si="300"/>
        <v>7.7376000000001559</v>
      </c>
      <c r="AC1765" s="139">
        <f t="shared" si="297"/>
        <v>0.35629982054499271</v>
      </c>
      <c r="AD1765" s="138">
        <f t="shared" si="301"/>
        <v>5.9165702711511114E-4</v>
      </c>
      <c r="AE1765" s="139" t="str">
        <f t="shared" si="298"/>
        <v/>
      </c>
      <c r="AF1765" s="139" t="str">
        <f t="shared" si="299"/>
        <v/>
      </c>
      <c r="AG1765" s="139"/>
    </row>
    <row r="1766" spans="1:33" ht="20.100000000000001" customHeight="1" x14ac:dyDescent="0.25">
      <c r="A1766" s="15"/>
      <c r="N1766" s="142">
        <v>1208</v>
      </c>
      <c r="O1766" s="134">
        <f t="shared" si="302"/>
        <v>0.83199999999999985</v>
      </c>
      <c r="P1766" s="189">
        <f t="shared" si="303"/>
        <v>0.28222503404476257</v>
      </c>
      <c r="Q1766" s="189">
        <f t="shared" si="304"/>
        <v>0.7972955277463003</v>
      </c>
      <c r="R1766" s="134" t="str">
        <f t="shared" si="305"/>
        <v/>
      </c>
      <c r="S1766" s="134">
        <f t="shared" si="306"/>
        <v>0.28222503404476257</v>
      </c>
      <c r="T1766" s="134" t="str">
        <f t="shared" si="307"/>
        <v/>
      </c>
      <c r="U1766" s="190"/>
      <c r="V1766" s="191"/>
      <c r="W1766" s="188"/>
      <c r="X1766" s="188"/>
      <c r="Y1766" s="174" t="str">
        <f t="shared" si="308"/>
        <v/>
      </c>
      <c r="Z1766" s="174" t="str">
        <f t="shared" si="309"/>
        <v/>
      </c>
      <c r="AA1766" s="137"/>
      <c r="AB1766" s="185">
        <f t="shared" si="300"/>
        <v>7.7440000000001561</v>
      </c>
      <c r="AC1766" s="139">
        <f t="shared" si="297"/>
        <v>0.3557081635178776</v>
      </c>
      <c r="AD1766" s="138">
        <f t="shared" si="301"/>
        <v>5.9098653693767655E-4</v>
      </c>
      <c r="AE1766" s="139" t="str">
        <f t="shared" si="298"/>
        <v/>
      </c>
      <c r="AF1766" s="139" t="str">
        <f t="shared" si="299"/>
        <v/>
      </c>
      <c r="AG1766" s="139"/>
    </row>
    <row r="1767" spans="1:33" ht="20.100000000000001" customHeight="1" x14ac:dyDescent="0.25">
      <c r="A1767" s="15"/>
      <c r="N1767" s="142">
        <v>1209</v>
      </c>
      <c r="O1767" s="134">
        <f t="shared" si="302"/>
        <v>0.8360000000000003</v>
      </c>
      <c r="P1767" s="189">
        <f t="shared" si="303"/>
        <v>0.2812851000128565</v>
      </c>
      <c r="Q1767" s="189">
        <f t="shared" si="304"/>
        <v>0.79842254847190253</v>
      </c>
      <c r="R1767" s="134" t="str">
        <f t="shared" si="305"/>
        <v/>
      </c>
      <c r="S1767" s="134">
        <f t="shared" si="306"/>
        <v>0.2812851000128565</v>
      </c>
      <c r="T1767" s="134" t="str">
        <f t="shared" si="307"/>
        <v/>
      </c>
      <c r="U1767" s="190"/>
      <c r="V1767" s="191"/>
      <c r="W1767" s="188"/>
      <c r="X1767" s="188"/>
      <c r="Y1767" s="174" t="str">
        <f t="shared" si="308"/>
        <v/>
      </c>
      <c r="Z1767" s="174" t="str">
        <f t="shared" si="309"/>
        <v/>
      </c>
      <c r="AA1767" s="137"/>
      <c r="AB1767" s="185">
        <f t="shared" si="300"/>
        <v>7.7504000000001563</v>
      </c>
      <c r="AC1767" s="139">
        <f t="shared" si="297"/>
        <v>0.35511717698093992</v>
      </c>
      <c r="AD1767" s="138">
        <f t="shared" si="301"/>
        <v>5.9031579943508161E-4</v>
      </c>
      <c r="AE1767" s="139" t="str">
        <f t="shared" si="298"/>
        <v/>
      </c>
      <c r="AF1767" s="139" t="str">
        <f t="shared" si="299"/>
        <v/>
      </c>
      <c r="AG1767" s="139"/>
    </row>
    <row r="1768" spans="1:33" ht="20.100000000000001" customHeight="1" x14ac:dyDescent="0.25">
      <c r="A1768" s="15"/>
      <c r="N1768" s="142">
        <v>1210</v>
      </c>
      <c r="O1768" s="134">
        <f t="shared" si="302"/>
        <v>0.83999999999999986</v>
      </c>
      <c r="P1768" s="189">
        <f t="shared" si="303"/>
        <v>0.28034381083962062</v>
      </c>
      <c r="Q1768" s="189">
        <f t="shared" si="304"/>
        <v>0.79954580673955022</v>
      </c>
      <c r="R1768" s="134" t="str">
        <f t="shared" si="305"/>
        <v/>
      </c>
      <c r="S1768" s="134">
        <f t="shared" si="306"/>
        <v>0.28034381083962062</v>
      </c>
      <c r="T1768" s="134" t="str">
        <f t="shared" si="307"/>
        <v/>
      </c>
      <c r="U1768" s="190"/>
      <c r="V1768" s="191"/>
      <c r="W1768" s="188"/>
      <c r="X1768" s="188"/>
      <c r="Y1768" s="174" t="str">
        <f t="shared" si="308"/>
        <v/>
      </c>
      <c r="Z1768" s="174" t="str">
        <f t="shared" si="309"/>
        <v/>
      </c>
      <c r="AA1768" s="137"/>
      <c r="AB1768" s="185">
        <f t="shared" si="300"/>
        <v>7.7568000000001565</v>
      </c>
      <c r="AC1768" s="139">
        <f t="shared" si="297"/>
        <v>0.35452686118150484</v>
      </c>
      <c r="AD1768" s="138">
        <f t="shared" si="301"/>
        <v>5.8964481883466702E-4</v>
      </c>
      <c r="AE1768" s="139" t="str">
        <f t="shared" si="298"/>
        <v/>
      </c>
      <c r="AF1768" s="139" t="str">
        <f t="shared" si="299"/>
        <v/>
      </c>
      <c r="AG1768" s="139"/>
    </row>
    <row r="1769" spans="1:33" ht="20.100000000000001" customHeight="1" x14ac:dyDescent="0.25">
      <c r="A1769" s="15"/>
      <c r="N1769" s="142">
        <v>1211</v>
      </c>
      <c r="O1769" s="134">
        <f t="shared" si="302"/>
        <v>0.84400000000000031</v>
      </c>
      <c r="P1769" s="189">
        <f t="shared" si="303"/>
        <v>0.27940120113049777</v>
      </c>
      <c r="Q1769" s="189">
        <f t="shared" si="304"/>
        <v>0.80066529719790724</v>
      </c>
      <c r="R1769" s="134" t="str">
        <f t="shared" si="305"/>
        <v/>
      </c>
      <c r="S1769" s="134">
        <f t="shared" si="306"/>
        <v>0.27940120113049777</v>
      </c>
      <c r="T1769" s="134" t="str">
        <f t="shared" si="307"/>
        <v/>
      </c>
      <c r="U1769" s="190"/>
      <c r="V1769" s="191"/>
      <c r="W1769" s="188"/>
      <c r="X1769" s="188"/>
      <c r="Y1769" s="174" t="str">
        <f t="shared" si="308"/>
        <v/>
      </c>
      <c r="Z1769" s="174" t="str">
        <f t="shared" si="309"/>
        <v/>
      </c>
      <c r="AA1769" s="137"/>
      <c r="AB1769" s="185">
        <f t="shared" si="300"/>
        <v>7.7632000000001566</v>
      </c>
      <c r="AC1769" s="139">
        <f t="shared" si="297"/>
        <v>0.35393721636267017</v>
      </c>
      <c r="AD1769" s="138">
        <f t="shared" si="301"/>
        <v>5.8897359935122795E-4</v>
      </c>
      <c r="AE1769" s="139" t="str">
        <f t="shared" si="298"/>
        <v/>
      </c>
      <c r="AF1769" s="139" t="str">
        <f t="shared" si="299"/>
        <v/>
      </c>
      <c r="AG1769" s="139"/>
    </row>
    <row r="1770" spans="1:33" ht="20.100000000000001" customHeight="1" x14ac:dyDescent="0.25">
      <c r="A1770" s="15"/>
      <c r="N1770" s="142">
        <v>1212</v>
      </c>
      <c r="O1770" s="134">
        <f t="shared" si="302"/>
        <v>0.84799999999999986</v>
      </c>
      <c r="P1770" s="189">
        <f t="shared" si="303"/>
        <v>0.27845730543813191</v>
      </c>
      <c r="Q1770" s="189">
        <f t="shared" si="304"/>
        <v>0.80178101463395246</v>
      </c>
      <c r="R1770" s="134" t="str">
        <f t="shared" si="305"/>
        <v/>
      </c>
      <c r="S1770" s="134">
        <f t="shared" si="306"/>
        <v>0.27845730543813191</v>
      </c>
      <c r="T1770" s="134" t="str">
        <f t="shared" si="307"/>
        <v/>
      </c>
      <c r="U1770" s="190"/>
      <c r="V1770" s="191"/>
      <c r="W1770" s="188"/>
      <c r="X1770" s="188"/>
      <c r="Y1770" s="174" t="str">
        <f t="shared" si="308"/>
        <v/>
      </c>
      <c r="Z1770" s="174" t="str">
        <f t="shared" si="309"/>
        <v/>
      </c>
      <c r="AA1770" s="137"/>
      <c r="AB1770" s="185">
        <f t="shared" si="300"/>
        <v>7.7696000000001568</v>
      </c>
      <c r="AC1770" s="139">
        <f t="shared" si="297"/>
        <v>0.35334824276331894</v>
      </c>
      <c r="AD1770" s="138">
        <f t="shared" si="301"/>
        <v>5.8830214518695856E-4</v>
      </c>
      <c r="AE1770" s="139" t="str">
        <f t="shared" si="298"/>
        <v/>
      </c>
      <c r="AF1770" s="139" t="str">
        <f t="shared" si="299"/>
        <v/>
      </c>
      <c r="AG1770" s="139"/>
    </row>
    <row r="1771" spans="1:33" ht="20.100000000000001" customHeight="1" x14ac:dyDescent="0.25">
      <c r="A1771" s="15"/>
      <c r="N1771" s="142">
        <v>1213</v>
      </c>
      <c r="O1771" s="134">
        <f t="shared" si="302"/>
        <v>0.85200000000000031</v>
      </c>
      <c r="P1771" s="189">
        <f t="shared" si="303"/>
        <v>0.27751215826033604</v>
      </c>
      <c r="Q1771" s="189">
        <f t="shared" si="304"/>
        <v>0.80289295397276761</v>
      </c>
      <c r="R1771" s="134" t="str">
        <f t="shared" si="305"/>
        <v/>
      </c>
      <c r="S1771" s="134">
        <f t="shared" si="306"/>
        <v>0.27751215826033604</v>
      </c>
      <c r="T1771" s="134" t="str">
        <f t="shared" si="307"/>
        <v/>
      </c>
      <c r="U1771" s="190"/>
      <c r="V1771" s="191"/>
      <c r="W1771" s="188"/>
      <c r="X1771" s="188"/>
      <c r="Y1771" s="174" t="str">
        <f t="shared" si="308"/>
        <v/>
      </c>
      <c r="Z1771" s="174" t="str">
        <f t="shared" si="309"/>
        <v/>
      </c>
      <c r="AA1771" s="137"/>
      <c r="AB1771" s="185">
        <f t="shared" si="300"/>
        <v>7.776000000000157</v>
      </c>
      <c r="AC1771" s="139">
        <f t="shared" si="297"/>
        <v>0.35275994061813198</v>
      </c>
      <c r="AD1771" s="138">
        <f t="shared" si="301"/>
        <v>5.876304605296756E-4</v>
      </c>
      <c r="AE1771" s="139" t="str">
        <f t="shared" si="298"/>
        <v/>
      </c>
      <c r="AF1771" s="139" t="str">
        <f t="shared" si="299"/>
        <v/>
      </c>
      <c r="AG1771" s="139"/>
    </row>
    <row r="1772" spans="1:33" ht="20.100000000000001" customHeight="1" x14ac:dyDescent="0.25">
      <c r="A1772" s="15"/>
      <c r="N1772" s="142">
        <v>1214</v>
      </c>
      <c r="O1772" s="134">
        <f t="shared" si="302"/>
        <v>0.85599999999999987</v>
      </c>
      <c r="P1772" s="189">
        <f t="shared" si="303"/>
        <v>0.27656579403807502</v>
      </c>
      <c r="Q1772" s="189">
        <f t="shared" si="304"/>
        <v>0.8040011102773118</v>
      </c>
      <c r="R1772" s="134" t="str">
        <f t="shared" si="305"/>
        <v/>
      </c>
      <c r="S1772" s="134">
        <f t="shared" si="306"/>
        <v>0.27656579403807502</v>
      </c>
      <c r="T1772" s="134" t="str">
        <f t="shared" si="307"/>
        <v/>
      </c>
      <c r="U1772" s="190"/>
      <c r="V1772" s="191"/>
      <c r="W1772" s="188"/>
      <c r="X1772" s="188"/>
      <c r="Y1772" s="174" t="str">
        <f t="shared" si="308"/>
        <v/>
      </c>
      <c r="Z1772" s="174" t="str">
        <f t="shared" si="309"/>
        <v/>
      </c>
      <c r="AA1772" s="137"/>
      <c r="AB1772" s="185">
        <f t="shared" si="300"/>
        <v>7.7824000000001572</v>
      </c>
      <c r="AC1772" s="139">
        <f t="shared" ref="AC1772:AC1835" si="310">_xlfn.CHISQ.DIST.RT(AB1772,$AB$553)</f>
        <v>0.35217231015760231</v>
      </c>
      <c r="AD1772" s="138">
        <f t="shared" si="301"/>
        <v>5.8695854955481686E-4</v>
      </c>
      <c r="AE1772" s="139" t="str">
        <f t="shared" ref="AE1772:AE1835" si="311">IF(AC1772&lt;($AA$556),AD1772,"")</f>
        <v/>
      </c>
      <c r="AF1772" s="139" t="str">
        <f t="shared" ref="AF1772:AF1835" si="312">IF(AC1772&lt;$AA$563,AD1772,"")</f>
        <v/>
      </c>
      <c r="AG1772" s="139"/>
    </row>
    <row r="1773" spans="1:33" ht="20.100000000000001" customHeight="1" x14ac:dyDescent="0.25">
      <c r="A1773" s="15"/>
      <c r="N1773" s="142">
        <v>1215</v>
      </c>
      <c r="O1773" s="134">
        <f t="shared" si="302"/>
        <v>0.86000000000000032</v>
      </c>
      <c r="P1773" s="189">
        <f t="shared" si="303"/>
        <v>0.27561824715345662</v>
      </c>
      <c r="Q1773" s="189">
        <f t="shared" si="304"/>
        <v>0.80510547874819172</v>
      </c>
      <c r="R1773" s="134" t="str">
        <f t="shared" si="305"/>
        <v/>
      </c>
      <c r="S1773" s="134">
        <f t="shared" si="306"/>
        <v>0.27561824715345662</v>
      </c>
      <c r="T1773" s="134" t="str">
        <f t="shared" si="307"/>
        <v/>
      </c>
      <c r="U1773" s="190"/>
      <c r="V1773" s="191"/>
      <c r="W1773" s="188"/>
      <c r="X1773" s="188"/>
      <c r="Y1773" s="174" t="str">
        <f t="shared" si="308"/>
        <v/>
      </c>
      <c r="Z1773" s="174" t="str">
        <f t="shared" si="309"/>
        <v/>
      </c>
      <c r="AA1773" s="137"/>
      <c r="AB1773" s="185">
        <f t="shared" ref="AB1773:AB1836" si="313">AB1772+$AF$553</f>
        <v>7.7888000000001574</v>
      </c>
      <c r="AC1773" s="139">
        <f t="shared" si="310"/>
        <v>0.35158535160804749</v>
      </c>
      <c r="AD1773" s="138">
        <f t="shared" ref="AD1773:AD1836" si="314">AC1773-AC1774</f>
        <v>5.8628641642372026E-4</v>
      </c>
      <c r="AE1773" s="139" t="str">
        <f t="shared" si="311"/>
        <v/>
      </c>
      <c r="AF1773" s="139" t="str">
        <f t="shared" si="312"/>
        <v/>
      </c>
      <c r="AG1773" s="139"/>
    </row>
    <row r="1774" spans="1:33" ht="20.100000000000001" customHeight="1" x14ac:dyDescent="0.25">
      <c r="A1774" s="15"/>
      <c r="N1774" s="142">
        <v>1216</v>
      </c>
      <c r="O1774" s="134">
        <f t="shared" ref="O1774:O1837" si="315">O$552+(N1774*O$555)</f>
        <v>0.86399999999999988</v>
      </c>
      <c r="P1774" s="189">
        <f t="shared" ref="P1774:P1837" si="316">_xlfn.NORM.DIST(O1774,O$549,O$550,0)</f>
        <v>0.27466955192773695</v>
      </c>
      <c r="Q1774" s="189">
        <f t="shared" ref="Q1774:Q1837" si="317">_xlfn.NORM.DIST(O1774,O$549,O$550,1)</f>
        <v>0.80620605472342077</v>
      </c>
      <c r="R1774" s="134" t="str">
        <f t="shared" ref="R1774:R1837" si="318">IF(OR(Q1774&lt;$S$554,Q1774&gt;$S$555),P1774,"")</f>
        <v/>
      </c>
      <c r="S1774" s="134">
        <f t="shared" ref="S1774:S1837" si="319">IF(AND(Q1774&gt;$S$554,Q1774&lt;$S$555),P1774,"")</f>
        <v>0.27466955192773695</v>
      </c>
      <c r="T1774" s="134" t="str">
        <f t="shared" ref="T1774:T1837" si="320">IF(P1774=MAX(P$558:P$2558),P1774,"")</f>
        <v/>
      </c>
      <c r="U1774" s="190"/>
      <c r="V1774" s="191"/>
      <c r="W1774" s="188"/>
      <c r="X1774" s="188"/>
      <c r="Y1774" s="174" t="str">
        <f t="shared" si="308"/>
        <v/>
      </c>
      <c r="Z1774" s="174" t="str">
        <f t="shared" si="309"/>
        <v/>
      </c>
      <c r="AA1774" s="137"/>
      <c r="AB1774" s="185">
        <f t="shared" si="313"/>
        <v>7.7952000000001576</v>
      </c>
      <c r="AC1774" s="139">
        <f t="shared" si="310"/>
        <v>0.35099906519162377</v>
      </c>
      <c r="AD1774" s="138">
        <f t="shared" si="314"/>
        <v>5.8561406528445659E-4</v>
      </c>
      <c r="AE1774" s="139" t="str">
        <f t="shared" si="311"/>
        <v/>
      </c>
      <c r="AF1774" s="139" t="str">
        <f t="shared" si="312"/>
        <v/>
      </c>
      <c r="AG1774" s="139"/>
    </row>
    <row r="1775" spans="1:33" ht="20.100000000000001" customHeight="1" x14ac:dyDescent="0.25">
      <c r="A1775" s="15"/>
      <c r="N1775" s="142">
        <v>1217</v>
      </c>
      <c r="O1775" s="134">
        <f t="shared" si="315"/>
        <v>0.86800000000000033</v>
      </c>
      <c r="P1775" s="189">
        <f t="shared" si="316"/>
        <v>0.27371974261933468</v>
      </c>
      <c r="Q1775" s="189">
        <f t="shared" si="317"/>
        <v>0.8073028336781729</v>
      </c>
      <c r="R1775" s="134" t="str">
        <f t="shared" si="318"/>
        <v/>
      </c>
      <c r="S1775" s="134">
        <f t="shared" si="319"/>
        <v>0.27371974261933468</v>
      </c>
      <c r="T1775" s="134" t="str">
        <f t="shared" si="320"/>
        <v/>
      </c>
      <c r="U1775" s="190"/>
      <c r="V1775" s="191"/>
      <c r="W1775" s="188"/>
      <c r="X1775" s="188"/>
      <c r="Y1775" s="174" t="str">
        <f t="shared" si="308"/>
        <v/>
      </c>
      <c r="Z1775" s="174" t="str">
        <f t="shared" si="309"/>
        <v/>
      </c>
      <c r="AA1775" s="137"/>
      <c r="AB1775" s="185">
        <f t="shared" si="313"/>
        <v>7.8016000000001577</v>
      </c>
      <c r="AC1775" s="139">
        <f t="shared" si="310"/>
        <v>0.35041345112633931</v>
      </c>
      <c r="AD1775" s="138">
        <f t="shared" si="314"/>
        <v>5.8494150027310621E-4</v>
      </c>
      <c r="AE1775" s="139" t="str">
        <f t="shared" si="311"/>
        <v/>
      </c>
      <c r="AF1775" s="139" t="str">
        <f t="shared" si="312"/>
        <v/>
      </c>
      <c r="AG1775" s="139"/>
    </row>
    <row r="1776" spans="1:33" ht="20.100000000000001" customHeight="1" x14ac:dyDescent="0.25">
      <c r="A1776" s="15"/>
      <c r="N1776" s="142">
        <v>1218</v>
      </c>
      <c r="O1776" s="134">
        <f t="shared" si="315"/>
        <v>0.87199999999999989</v>
      </c>
      <c r="P1776" s="189">
        <f t="shared" si="316"/>
        <v>0.2727688534218603</v>
      </c>
      <c r="Q1776" s="189">
        <f t="shared" si="317"/>
        <v>0.8083958112245262</v>
      </c>
      <c r="R1776" s="134" t="str">
        <f t="shared" si="318"/>
        <v/>
      </c>
      <c r="S1776" s="134">
        <f t="shared" si="319"/>
        <v>0.2727688534218603</v>
      </c>
      <c r="T1776" s="134" t="str">
        <f t="shared" si="320"/>
        <v/>
      </c>
      <c r="U1776" s="190"/>
      <c r="V1776" s="191"/>
      <c r="W1776" s="188"/>
      <c r="X1776" s="188"/>
      <c r="Y1776" s="174" t="str">
        <f t="shared" si="308"/>
        <v/>
      </c>
      <c r="Z1776" s="174" t="str">
        <f t="shared" si="309"/>
        <v/>
      </c>
      <c r="AA1776" s="137"/>
      <c r="AB1776" s="185">
        <f t="shared" si="313"/>
        <v>7.8080000000001579</v>
      </c>
      <c r="AC1776" s="139">
        <f t="shared" si="310"/>
        <v>0.34982850962606621</v>
      </c>
      <c r="AD1776" s="138">
        <f t="shared" si="314"/>
        <v>5.8426872551170517E-4</v>
      </c>
      <c r="AE1776" s="139" t="str">
        <f t="shared" si="311"/>
        <v/>
      </c>
      <c r="AF1776" s="139" t="str">
        <f t="shared" si="312"/>
        <v/>
      </c>
      <c r="AG1776" s="139"/>
    </row>
    <row r="1777" spans="1:33" ht="20.100000000000001" customHeight="1" x14ac:dyDescent="0.25">
      <c r="A1777" s="15"/>
      <c r="N1777" s="142">
        <v>1219</v>
      </c>
      <c r="O1777" s="134">
        <f t="shared" si="315"/>
        <v>0.87600000000000033</v>
      </c>
      <c r="P1777" s="189">
        <f t="shared" si="316"/>
        <v>0.27181691846215378</v>
      </c>
      <c r="Q1777" s="189">
        <f t="shared" si="317"/>
        <v>0.80948498311120121</v>
      </c>
      <c r="R1777" s="134" t="str">
        <f t="shared" si="318"/>
        <v/>
      </c>
      <c r="S1777" s="134">
        <f t="shared" si="319"/>
        <v>0.27181691846215378</v>
      </c>
      <c r="T1777" s="134" t="str">
        <f t="shared" si="320"/>
        <v/>
      </c>
      <c r="U1777" s="190"/>
      <c r="V1777" s="191"/>
      <c r="W1777" s="188"/>
      <c r="X1777" s="188"/>
      <c r="Y1777" s="174" t="str">
        <f t="shared" si="308"/>
        <v/>
      </c>
      <c r="Z1777" s="174" t="str">
        <f t="shared" si="309"/>
        <v/>
      </c>
      <c r="AA1777" s="137"/>
      <c r="AB1777" s="185">
        <f t="shared" si="313"/>
        <v>7.8144000000001581</v>
      </c>
      <c r="AC1777" s="139">
        <f t="shared" si="310"/>
        <v>0.3492442409005545</v>
      </c>
      <c r="AD1777" s="138">
        <f t="shared" si="314"/>
        <v>5.835957451078011E-4</v>
      </c>
      <c r="AE1777" s="139" t="str">
        <f t="shared" si="311"/>
        <v/>
      </c>
      <c r="AF1777" s="139" t="str">
        <f t="shared" si="312"/>
        <v/>
      </c>
      <c r="AG1777" s="139"/>
    </row>
    <row r="1778" spans="1:33" ht="20.100000000000001" customHeight="1" x14ac:dyDescent="0.25">
      <c r="A1778" s="15"/>
      <c r="N1778" s="142">
        <v>1220</v>
      </c>
      <c r="O1778" s="134">
        <f t="shared" si="315"/>
        <v>0.87999999999999989</v>
      </c>
      <c r="P1778" s="189">
        <f t="shared" si="316"/>
        <v>0.27086397179833804</v>
      </c>
      <c r="Q1778" s="189">
        <f t="shared" si="317"/>
        <v>0.81057034522328786</v>
      </c>
      <c r="R1778" s="134" t="str">
        <f t="shared" si="318"/>
        <v/>
      </c>
      <c r="S1778" s="134">
        <f t="shared" si="319"/>
        <v>0.27086397179833804</v>
      </c>
      <c r="T1778" s="134" t="str">
        <f t="shared" si="320"/>
        <v/>
      </c>
      <c r="U1778" s="190"/>
      <c r="V1778" s="191"/>
      <c r="W1778" s="188"/>
      <c r="X1778" s="188"/>
      <c r="Y1778" s="174" t="str">
        <f t="shared" si="308"/>
        <v/>
      </c>
      <c r="Z1778" s="174" t="str">
        <f t="shared" si="309"/>
        <v/>
      </c>
      <c r="AA1778" s="137"/>
      <c r="AB1778" s="185">
        <f t="shared" si="313"/>
        <v>7.8208000000001583</v>
      </c>
      <c r="AC1778" s="139">
        <f t="shared" si="310"/>
        <v>0.3486606451554467</v>
      </c>
      <c r="AD1778" s="138">
        <f t="shared" si="314"/>
        <v>5.8292256315900515E-4</v>
      </c>
      <c r="AE1778" s="139" t="str">
        <f t="shared" si="311"/>
        <v/>
      </c>
      <c r="AF1778" s="139" t="str">
        <f t="shared" si="312"/>
        <v/>
      </c>
      <c r="AG1778" s="139"/>
    </row>
    <row r="1779" spans="1:33" ht="20.100000000000001" customHeight="1" x14ac:dyDescent="0.25">
      <c r="A1779" s="15"/>
      <c r="N1779" s="142">
        <v>1221</v>
      </c>
      <c r="O1779" s="134">
        <f t="shared" si="315"/>
        <v>0.88400000000000034</v>
      </c>
      <c r="P1779" s="189">
        <f t="shared" si="316"/>
        <v>0.26991004741788122</v>
      </c>
      <c r="Q1779" s="189">
        <f t="shared" si="317"/>
        <v>0.81165189358196899</v>
      </c>
      <c r="R1779" s="134" t="str">
        <f t="shared" si="318"/>
        <v/>
      </c>
      <c r="S1779" s="134">
        <f t="shared" si="319"/>
        <v>0.26991004741788122</v>
      </c>
      <c r="T1779" s="134" t="str">
        <f t="shared" si="320"/>
        <v/>
      </c>
      <c r="U1779" s="190"/>
      <c r="V1779" s="191"/>
      <c r="W1779" s="188"/>
      <c r="X1779" s="188"/>
      <c r="Y1779" s="174" t="str">
        <f t="shared" si="308"/>
        <v/>
      </c>
      <c r="Z1779" s="174" t="str">
        <f t="shared" si="309"/>
        <v/>
      </c>
      <c r="AA1779" s="137"/>
      <c r="AB1779" s="185">
        <f t="shared" si="313"/>
        <v>7.8272000000001585</v>
      </c>
      <c r="AC1779" s="139">
        <f t="shared" si="310"/>
        <v>0.3480777225922877</v>
      </c>
      <c r="AD1779" s="138">
        <f t="shared" si="314"/>
        <v>5.8224918374566448E-4</v>
      </c>
      <c r="AE1779" s="139" t="str">
        <f t="shared" si="311"/>
        <v/>
      </c>
      <c r="AF1779" s="139" t="str">
        <f t="shared" si="312"/>
        <v/>
      </c>
      <c r="AG1779" s="139"/>
    </row>
    <row r="1780" spans="1:33" ht="20.100000000000001" customHeight="1" x14ac:dyDescent="0.25">
      <c r="A1780" s="15"/>
      <c r="N1780" s="142">
        <v>1222</v>
      </c>
      <c r="O1780" s="134">
        <f t="shared" si="315"/>
        <v>0.8879999999999999</v>
      </c>
      <c r="P1780" s="189">
        <f t="shared" si="316"/>
        <v>0.26895517923567464</v>
      </c>
      <c r="Q1780" s="189">
        <f t="shared" si="317"/>
        <v>0.8127296243442319</v>
      </c>
      <c r="R1780" s="134" t="str">
        <f t="shared" si="318"/>
        <v/>
      </c>
      <c r="S1780" s="134">
        <f t="shared" si="319"/>
        <v>0.26895517923567464</v>
      </c>
      <c r="T1780" s="134" t="str">
        <f t="shared" si="320"/>
        <v/>
      </c>
      <c r="U1780" s="190"/>
      <c r="V1780" s="191"/>
      <c r="W1780" s="188"/>
      <c r="X1780" s="188"/>
      <c r="Y1780" s="174" t="str">
        <f t="shared" si="308"/>
        <v/>
      </c>
      <c r="Z1780" s="174" t="str">
        <f t="shared" si="309"/>
        <v/>
      </c>
      <c r="AA1780" s="137"/>
      <c r="AB1780" s="185">
        <f t="shared" si="313"/>
        <v>7.8336000000001587</v>
      </c>
      <c r="AC1780" s="139">
        <f t="shared" si="310"/>
        <v>0.34749547340854203</v>
      </c>
      <c r="AD1780" s="138">
        <f t="shared" si="314"/>
        <v>5.8157561093852284E-4</v>
      </c>
      <c r="AE1780" s="139" t="str">
        <f t="shared" si="311"/>
        <v/>
      </c>
      <c r="AF1780" s="139" t="str">
        <f t="shared" si="312"/>
        <v/>
      </c>
      <c r="AG1780" s="139"/>
    </row>
    <row r="1781" spans="1:33" ht="20.100000000000001" customHeight="1" x14ac:dyDescent="0.25">
      <c r="A1781" s="15"/>
      <c r="N1781" s="142">
        <v>1223</v>
      </c>
      <c r="O1781" s="134">
        <f t="shared" si="315"/>
        <v>0.89200000000000035</v>
      </c>
      <c r="P1781" s="189">
        <f t="shared" si="316"/>
        <v>0.26799940109211995</v>
      </c>
      <c r="Q1781" s="189">
        <f t="shared" si="317"/>
        <v>0.81380353380257597</v>
      </c>
      <c r="R1781" s="134" t="str">
        <f t="shared" si="318"/>
        <v/>
      </c>
      <c r="S1781" s="134">
        <f t="shared" si="319"/>
        <v>0.26799940109211995</v>
      </c>
      <c r="T1781" s="134" t="str">
        <f t="shared" si="320"/>
        <v/>
      </c>
      <c r="U1781" s="190"/>
      <c r="V1781" s="191"/>
      <c r="W1781" s="188"/>
      <c r="X1781" s="188"/>
      <c r="Y1781" s="174" t="str">
        <f t="shared" si="308"/>
        <v/>
      </c>
      <c r="Z1781" s="174" t="str">
        <f t="shared" si="309"/>
        <v/>
      </c>
      <c r="AA1781" s="137"/>
      <c r="AB1781" s="185">
        <f t="shared" si="313"/>
        <v>7.8400000000001588</v>
      </c>
      <c r="AC1781" s="139">
        <f t="shared" si="310"/>
        <v>0.34691389779760351</v>
      </c>
      <c r="AD1781" s="138">
        <f t="shared" si="314"/>
        <v>5.809018487930584E-4</v>
      </c>
      <c r="AE1781" s="139" t="str">
        <f t="shared" si="311"/>
        <v/>
      </c>
      <c r="AF1781" s="139" t="str">
        <f t="shared" si="312"/>
        <v/>
      </c>
      <c r="AG1781" s="139"/>
    </row>
    <row r="1782" spans="1:33" ht="20.100000000000001" customHeight="1" x14ac:dyDescent="0.25">
      <c r="A1782" s="15"/>
      <c r="N1782" s="142">
        <v>1224</v>
      </c>
      <c r="O1782" s="134">
        <f t="shared" si="315"/>
        <v>0.89599999999999991</v>
      </c>
      <c r="P1782" s="189">
        <f t="shared" si="316"/>
        <v>0.26704274675123274</v>
      </c>
      <c r="Q1782" s="189">
        <f t="shared" si="317"/>
        <v>0.81487361838470918</v>
      </c>
      <c r="R1782" s="134" t="str">
        <f t="shared" si="318"/>
        <v/>
      </c>
      <c r="S1782" s="134">
        <f t="shared" si="319"/>
        <v>0.26704274675123274</v>
      </c>
      <c r="T1782" s="134" t="str">
        <f t="shared" si="320"/>
        <v/>
      </c>
      <c r="U1782" s="190"/>
      <c r="V1782" s="191"/>
      <c r="W1782" s="188"/>
      <c r="X1782" s="188"/>
      <c r="Y1782" s="174" t="str">
        <f t="shared" si="308"/>
        <v/>
      </c>
      <c r="Z1782" s="174" t="str">
        <f t="shared" si="309"/>
        <v/>
      </c>
      <c r="AA1782" s="137"/>
      <c r="AB1782" s="185">
        <f t="shared" si="313"/>
        <v>7.846400000000159</v>
      </c>
      <c r="AC1782" s="139">
        <f t="shared" si="310"/>
        <v>0.34633299594881045</v>
      </c>
      <c r="AD1782" s="138">
        <f t="shared" si="314"/>
        <v>5.8022790135298097E-4</v>
      </c>
      <c r="AE1782" s="139" t="str">
        <f t="shared" si="311"/>
        <v/>
      </c>
      <c r="AF1782" s="139" t="str">
        <f t="shared" si="312"/>
        <v/>
      </c>
      <c r="AG1782" s="139"/>
    </row>
    <row r="1783" spans="1:33" ht="20.100000000000001" customHeight="1" x14ac:dyDescent="0.25">
      <c r="A1783" s="15"/>
      <c r="N1783" s="142">
        <v>1225</v>
      </c>
      <c r="O1783" s="134">
        <f t="shared" si="315"/>
        <v>0.90000000000000036</v>
      </c>
      <c r="P1783" s="189">
        <f t="shared" si="316"/>
        <v>0.26608524989875476</v>
      </c>
      <c r="Q1783" s="189">
        <f t="shared" si="317"/>
        <v>0.81593987465324058</v>
      </c>
      <c r="R1783" s="134" t="str">
        <f t="shared" si="318"/>
        <v/>
      </c>
      <c r="S1783" s="134">
        <f t="shared" si="319"/>
        <v>0.26608524989875476</v>
      </c>
      <c r="T1783" s="134" t="str">
        <f t="shared" si="320"/>
        <v/>
      </c>
      <c r="U1783" s="190"/>
      <c r="V1783" s="191"/>
      <c r="W1783" s="188"/>
      <c r="X1783" s="188"/>
      <c r="Y1783" s="174" t="str">
        <f t="shared" si="308"/>
        <v/>
      </c>
      <c r="Z1783" s="174" t="str">
        <f t="shared" si="309"/>
        <v/>
      </c>
      <c r="AA1783" s="137"/>
      <c r="AB1783" s="185">
        <f t="shared" si="313"/>
        <v>7.8528000000001592</v>
      </c>
      <c r="AC1783" s="139">
        <f t="shared" si="310"/>
        <v>0.34575276804745747</v>
      </c>
      <c r="AD1783" s="138">
        <f t="shared" si="314"/>
        <v>5.7955377264712338E-4</v>
      </c>
      <c r="AE1783" s="139" t="str">
        <f t="shared" si="311"/>
        <v/>
      </c>
      <c r="AF1783" s="139" t="str">
        <f t="shared" si="312"/>
        <v/>
      </c>
      <c r="AG1783" s="139"/>
    </row>
    <row r="1784" spans="1:33" ht="20.100000000000001" customHeight="1" x14ac:dyDescent="0.25">
      <c r="A1784" s="15"/>
      <c r="N1784" s="142">
        <v>1226</v>
      </c>
      <c r="O1784" s="134">
        <f t="shared" si="315"/>
        <v>0.90399999999999991</v>
      </c>
      <c r="P1784" s="189">
        <f t="shared" si="316"/>
        <v>0.26512694414028343</v>
      </c>
      <c r="Q1784" s="189">
        <f t="shared" si="317"/>
        <v>0.81700229930536161</v>
      </c>
      <c r="R1784" s="134" t="str">
        <f t="shared" si="318"/>
        <v/>
      </c>
      <c r="S1784" s="134">
        <f t="shared" si="319"/>
        <v>0.26512694414028343</v>
      </c>
      <c r="T1784" s="134" t="str">
        <f t="shared" si="320"/>
        <v/>
      </c>
      <c r="U1784" s="190"/>
      <c r="V1784" s="191"/>
      <c r="W1784" s="188"/>
      <c r="X1784" s="188"/>
      <c r="Y1784" s="174" t="str">
        <f t="shared" ref="Y1784:Y1847" si="321">IF($X1784&gt;(Y$555),$W1784,"")</f>
        <v/>
      </c>
      <c r="Z1784" s="174" t="str">
        <f t="shared" ref="Z1784:Z1847" si="322">IF($X1784&gt;(AA$557),$W1784,"")</f>
        <v/>
      </c>
      <c r="AA1784" s="137"/>
      <c r="AB1784" s="185">
        <f t="shared" si="313"/>
        <v>7.8592000000001594</v>
      </c>
      <c r="AC1784" s="139">
        <f t="shared" si="310"/>
        <v>0.34517321427481035</v>
      </c>
      <c r="AD1784" s="138">
        <f t="shared" si="314"/>
        <v>5.7887946669304968E-4</v>
      </c>
      <c r="AE1784" s="139" t="str">
        <f t="shared" si="311"/>
        <v/>
      </c>
      <c r="AF1784" s="139" t="str">
        <f t="shared" si="312"/>
        <v/>
      </c>
      <c r="AG1784" s="139"/>
    </row>
    <row r="1785" spans="1:33" ht="20.100000000000001" customHeight="1" x14ac:dyDescent="0.25">
      <c r="A1785" s="15"/>
      <c r="N1785" s="142">
        <v>1227</v>
      </c>
      <c r="O1785" s="134">
        <f t="shared" si="315"/>
        <v>0.90800000000000036</v>
      </c>
      <c r="P1785" s="189">
        <f t="shared" si="316"/>
        <v>0.26416786299941036</v>
      </c>
      <c r="Q1785" s="189">
        <f t="shared" si="317"/>
        <v>0.8180608891725234</v>
      </c>
      <c r="R1785" s="134" t="str">
        <f t="shared" si="318"/>
        <v/>
      </c>
      <c r="S1785" s="134">
        <f t="shared" si="319"/>
        <v>0.26416786299941036</v>
      </c>
      <c r="T1785" s="134" t="str">
        <f t="shared" si="320"/>
        <v/>
      </c>
      <c r="U1785" s="190"/>
      <c r="V1785" s="191"/>
      <c r="W1785" s="188"/>
      <c r="X1785" s="188"/>
      <c r="Y1785" s="174" t="str">
        <f t="shared" si="321"/>
        <v/>
      </c>
      <c r="Z1785" s="174" t="str">
        <f t="shared" si="322"/>
        <v/>
      </c>
      <c r="AA1785" s="137"/>
      <c r="AB1785" s="185">
        <f t="shared" si="313"/>
        <v>7.8656000000001596</v>
      </c>
      <c r="AC1785" s="139">
        <f t="shared" si="310"/>
        <v>0.3445943348081173</v>
      </c>
      <c r="AD1785" s="138">
        <f t="shared" si="314"/>
        <v>5.782049874946682E-4</v>
      </c>
      <c r="AE1785" s="139" t="str">
        <f t="shared" si="311"/>
        <v/>
      </c>
      <c r="AF1785" s="139" t="str">
        <f t="shared" si="312"/>
        <v/>
      </c>
      <c r="AG1785" s="139"/>
    </row>
    <row r="1786" spans="1:33" ht="20.100000000000001" customHeight="1" x14ac:dyDescent="0.25">
      <c r="A1786" s="15"/>
      <c r="N1786" s="142">
        <v>1228</v>
      </c>
      <c r="O1786" s="134">
        <f t="shared" si="315"/>
        <v>0.91199999999999992</v>
      </c>
      <c r="P1786" s="189">
        <f t="shared" si="316"/>
        <v>0.2632080399158771</v>
      </c>
      <c r="Q1786" s="189">
        <f t="shared" si="317"/>
        <v>0.81911564122010372</v>
      </c>
      <c r="R1786" s="134" t="str">
        <f t="shared" si="318"/>
        <v/>
      </c>
      <c r="S1786" s="134">
        <f t="shared" si="319"/>
        <v>0.2632080399158771</v>
      </c>
      <c r="T1786" s="134" t="str">
        <f t="shared" si="320"/>
        <v/>
      </c>
      <c r="U1786" s="190"/>
      <c r="V1786" s="191"/>
      <c r="W1786" s="188"/>
      <c r="X1786" s="188"/>
      <c r="Y1786" s="174" t="str">
        <f t="shared" si="321"/>
        <v/>
      </c>
      <c r="Z1786" s="174" t="str">
        <f t="shared" si="322"/>
        <v/>
      </c>
      <c r="AA1786" s="137"/>
      <c r="AB1786" s="185">
        <f t="shared" si="313"/>
        <v>7.8720000000001598</v>
      </c>
      <c r="AC1786" s="139">
        <f t="shared" si="310"/>
        <v>0.34401612982062263</v>
      </c>
      <c r="AD1786" s="138">
        <f t="shared" si="314"/>
        <v>5.7753033904189843E-4</v>
      </c>
      <c r="AE1786" s="139" t="str">
        <f t="shared" si="311"/>
        <v/>
      </c>
      <c r="AF1786" s="139" t="str">
        <f t="shared" si="312"/>
        <v/>
      </c>
      <c r="AG1786" s="139"/>
    </row>
    <row r="1787" spans="1:33" ht="20.100000000000001" customHeight="1" x14ac:dyDescent="0.25">
      <c r="A1787" s="15"/>
      <c r="N1787" s="142">
        <v>1229</v>
      </c>
      <c r="O1787" s="134">
        <f t="shared" si="315"/>
        <v>0.91600000000000037</v>
      </c>
      <c r="P1787" s="189">
        <f t="shared" si="316"/>
        <v>0.26224750824374005</v>
      </c>
      <c r="Q1787" s="189">
        <f t="shared" si="317"/>
        <v>0.82016655254706949</v>
      </c>
      <c r="R1787" s="134" t="str">
        <f t="shared" si="318"/>
        <v/>
      </c>
      <c r="S1787" s="134">
        <f t="shared" si="319"/>
        <v>0.26224750824374005</v>
      </c>
      <c r="T1787" s="134" t="str">
        <f t="shared" si="320"/>
        <v/>
      </c>
      <c r="U1787" s="190"/>
      <c r="V1787" s="191"/>
      <c r="W1787" s="188"/>
      <c r="X1787" s="188"/>
      <c r="Y1787" s="174" t="str">
        <f t="shared" si="321"/>
        <v/>
      </c>
      <c r="Z1787" s="174" t="str">
        <f t="shared" si="322"/>
        <v/>
      </c>
      <c r="AA1787" s="137"/>
      <c r="AB1787" s="185">
        <f t="shared" si="313"/>
        <v>7.8784000000001599</v>
      </c>
      <c r="AC1787" s="139">
        <f t="shared" si="310"/>
        <v>0.34343859948158073</v>
      </c>
      <c r="AD1787" s="138">
        <f t="shared" si="314"/>
        <v>5.7685552531261397E-4</v>
      </c>
      <c r="AE1787" s="139" t="str">
        <f t="shared" si="311"/>
        <v/>
      </c>
      <c r="AF1787" s="139" t="str">
        <f t="shared" si="312"/>
        <v/>
      </c>
      <c r="AG1787" s="139"/>
    </row>
    <row r="1788" spans="1:33" ht="20.100000000000001" customHeight="1" x14ac:dyDescent="0.25">
      <c r="A1788" s="15"/>
      <c r="N1788" s="142">
        <v>1230</v>
      </c>
      <c r="O1788" s="134">
        <f t="shared" si="315"/>
        <v>0.91999999999999993</v>
      </c>
      <c r="P1788" s="189">
        <f t="shared" si="316"/>
        <v>0.26128630124955315</v>
      </c>
      <c r="Q1788" s="189">
        <f t="shared" si="317"/>
        <v>0.82121362038562828</v>
      </c>
      <c r="R1788" s="134" t="str">
        <f t="shared" si="318"/>
        <v/>
      </c>
      <c r="S1788" s="134">
        <f t="shared" si="319"/>
        <v>0.26128630124955315</v>
      </c>
      <c r="T1788" s="134" t="str">
        <f t="shared" si="320"/>
        <v/>
      </c>
      <c r="U1788" s="190"/>
      <c r="V1788" s="191"/>
      <c r="W1788" s="188"/>
      <c r="X1788" s="188"/>
      <c r="Y1788" s="174" t="str">
        <f t="shared" si="321"/>
        <v/>
      </c>
      <c r="Z1788" s="174" t="str">
        <f t="shared" si="322"/>
        <v/>
      </c>
      <c r="AA1788" s="137"/>
      <c r="AB1788" s="185">
        <f t="shared" si="313"/>
        <v>7.8848000000001601</v>
      </c>
      <c r="AC1788" s="139">
        <f t="shared" si="310"/>
        <v>0.34286174395626812</v>
      </c>
      <c r="AD1788" s="138">
        <f t="shared" si="314"/>
        <v>5.7618055027192083E-4</v>
      </c>
      <c r="AE1788" s="139" t="str">
        <f t="shared" si="311"/>
        <v/>
      </c>
      <c r="AF1788" s="139" t="str">
        <f t="shared" si="312"/>
        <v/>
      </c>
      <c r="AG1788" s="139"/>
    </row>
    <row r="1789" spans="1:33" ht="20.100000000000001" customHeight="1" x14ac:dyDescent="0.25">
      <c r="A1789" s="15"/>
      <c r="N1789" s="142">
        <v>1231</v>
      </c>
      <c r="O1789" s="134">
        <f t="shared" si="315"/>
        <v>0.92400000000000038</v>
      </c>
      <c r="P1789" s="189">
        <f t="shared" si="316"/>
        <v>0.26032445211056016</v>
      </c>
      <c r="Q1789" s="189">
        <f t="shared" si="317"/>
        <v>0.82225684210087691</v>
      </c>
      <c r="R1789" s="134" t="str">
        <f t="shared" si="318"/>
        <v/>
      </c>
      <c r="S1789" s="134">
        <f t="shared" si="319"/>
        <v>0.26032445211056016</v>
      </c>
      <c r="T1789" s="134" t="str">
        <f t="shared" si="320"/>
        <v/>
      </c>
      <c r="U1789" s="190"/>
      <c r="V1789" s="191"/>
      <c r="W1789" s="188"/>
      <c r="X1789" s="188"/>
      <c r="Y1789" s="174" t="str">
        <f t="shared" si="321"/>
        <v/>
      </c>
      <c r="Z1789" s="174" t="str">
        <f t="shared" si="322"/>
        <v/>
      </c>
      <c r="AA1789" s="137"/>
      <c r="AB1789" s="185">
        <f t="shared" si="313"/>
        <v>7.8912000000001603</v>
      </c>
      <c r="AC1789" s="139">
        <f t="shared" si="310"/>
        <v>0.3422855634059962</v>
      </c>
      <c r="AD1789" s="138">
        <f t="shared" si="314"/>
        <v>5.7550541787093623E-4</v>
      </c>
      <c r="AE1789" s="139" t="str">
        <f t="shared" si="311"/>
        <v/>
      </c>
      <c r="AF1789" s="139" t="str">
        <f t="shared" si="312"/>
        <v/>
      </c>
      <c r="AG1789" s="139"/>
    </row>
    <row r="1790" spans="1:33" ht="20.100000000000001" customHeight="1" x14ac:dyDescent="0.25">
      <c r="A1790" s="15"/>
      <c r="N1790" s="142">
        <v>1232</v>
      </c>
      <c r="O1790" s="134">
        <f t="shared" si="315"/>
        <v>0.92799999999999994</v>
      </c>
      <c r="P1790" s="189">
        <f t="shared" si="316"/>
        <v>0.25936199391290432</v>
      </c>
      <c r="Q1790" s="189">
        <f t="shared" si="317"/>
        <v>0.82329621519043872</v>
      </c>
      <c r="R1790" s="134" t="str">
        <f t="shared" si="318"/>
        <v/>
      </c>
      <c r="S1790" s="134">
        <f t="shared" si="319"/>
        <v>0.25936199391290432</v>
      </c>
      <c r="T1790" s="134" t="str">
        <f t="shared" si="320"/>
        <v/>
      </c>
      <c r="U1790" s="190"/>
      <c r="V1790" s="191"/>
      <c r="W1790" s="188"/>
      <c r="X1790" s="188"/>
      <c r="Y1790" s="174" t="str">
        <f t="shared" si="321"/>
        <v/>
      </c>
      <c r="Z1790" s="174" t="str">
        <f t="shared" si="322"/>
        <v/>
      </c>
      <c r="AA1790" s="137"/>
      <c r="AB1790" s="185">
        <f t="shared" si="313"/>
        <v>7.8976000000001605</v>
      </c>
      <c r="AC1790" s="139">
        <f t="shared" si="310"/>
        <v>0.34171005798812526</v>
      </c>
      <c r="AD1790" s="138">
        <f t="shared" si="314"/>
        <v>5.7483013204817635E-4</v>
      </c>
      <c r="AE1790" s="139" t="str">
        <f t="shared" si="311"/>
        <v/>
      </c>
      <c r="AF1790" s="139" t="str">
        <f t="shared" si="312"/>
        <v/>
      </c>
      <c r="AG1790" s="139"/>
    </row>
    <row r="1791" spans="1:33" ht="20.100000000000001" customHeight="1" x14ac:dyDescent="0.25">
      <c r="A1791" s="15"/>
      <c r="N1791" s="142">
        <v>1233</v>
      </c>
      <c r="O1791" s="134">
        <f t="shared" si="315"/>
        <v>0.93200000000000038</v>
      </c>
      <c r="P1791" s="189">
        <f t="shared" si="316"/>
        <v>0.25839895964984833</v>
      </c>
      <c r="Q1791" s="189">
        <f t="shared" si="317"/>
        <v>0.82433173728409714</v>
      </c>
      <c r="R1791" s="134" t="str">
        <f t="shared" si="318"/>
        <v/>
      </c>
      <c r="S1791" s="134">
        <f t="shared" si="319"/>
        <v>0.25839895964984833</v>
      </c>
      <c r="T1791" s="134" t="str">
        <f t="shared" si="320"/>
        <v/>
      </c>
      <c r="U1791" s="190"/>
      <c r="V1791" s="191"/>
      <c r="W1791" s="188"/>
      <c r="X1791" s="188"/>
      <c r="Y1791" s="174" t="str">
        <f t="shared" si="321"/>
        <v/>
      </c>
      <c r="Z1791" s="174" t="str">
        <f t="shared" si="322"/>
        <v/>
      </c>
      <c r="AA1791" s="137"/>
      <c r="AB1791" s="185">
        <f t="shared" si="313"/>
        <v>7.9040000000001607</v>
      </c>
      <c r="AC1791" s="139">
        <f t="shared" si="310"/>
        <v>0.34113522785607708</v>
      </c>
      <c r="AD1791" s="138">
        <f t="shared" si="314"/>
        <v>5.7415469672933428E-4</v>
      </c>
      <c r="AE1791" s="139" t="str">
        <f t="shared" si="311"/>
        <v/>
      </c>
      <c r="AF1791" s="139" t="str">
        <f t="shared" si="312"/>
        <v/>
      </c>
      <c r="AG1791" s="139"/>
    </row>
    <row r="1792" spans="1:33" ht="20.100000000000001" customHeight="1" x14ac:dyDescent="0.25">
      <c r="A1792" s="15"/>
      <c r="N1792" s="142">
        <v>1234</v>
      </c>
      <c r="O1792" s="134">
        <f t="shared" si="315"/>
        <v>0.93599999999999994</v>
      </c>
      <c r="P1792" s="189">
        <f t="shared" si="316"/>
        <v>0.25743538222001205</v>
      </c>
      <c r="Q1792" s="189">
        <f t="shared" si="317"/>
        <v>0.82536340614341941</v>
      </c>
      <c r="R1792" s="134" t="str">
        <f t="shared" si="318"/>
        <v/>
      </c>
      <c r="S1792" s="134">
        <f t="shared" si="319"/>
        <v>0.25743538222001205</v>
      </c>
      <c r="T1792" s="134" t="str">
        <f t="shared" si="320"/>
        <v/>
      </c>
      <c r="U1792" s="190"/>
      <c r="V1792" s="191"/>
      <c r="W1792" s="188"/>
      <c r="X1792" s="188"/>
      <c r="Y1792" s="174" t="str">
        <f t="shared" si="321"/>
        <v/>
      </c>
      <c r="Z1792" s="174" t="str">
        <f t="shared" si="322"/>
        <v/>
      </c>
      <c r="AA1792" s="137"/>
      <c r="AB1792" s="185">
        <f t="shared" si="313"/>
        <v>7.9104000000001609</v>
      </c>
      <c r="AC1792" s="139">
        <f t="shared" si="310"/>
        <v>0.34056107315934775</v>
      </c>
      <c r="AD1792" s="138">
        <f t="shared" si="314"/>
        <v>5.7347911582694699E-4</v>
      </c>
      <c r="AE1792" s="139" t="str">
        <f t="shared" si="311"/>
        <v/>
      </c>
      <c r="AF1792" s="139" t="str">
        <f t="shared" si="312"/>
        <v/>
      </c>
      <c r="AG1792" s="139"/>
    </row>
    <row r="1793" spans="1:33" ht="20.100000000000001" customHeight="1" x14ac:dyDescent="0.25">
      <c r="A1793" s="15"/>
      <c r="N1793" s="142">
        <v>1235</v>
      </c>
      <c r="O1793" s="134">
        <f t="shared" si="315"/>
        <v>0.94000000000000039</v>
      </c>
      <c r="P1793" s="189">
        <f t="shared" si="316"/>
        <v>0.25647129442562028</v>
      </c>
      <c r="Q1793" s="189">
        <f t="shared" si="317"/>
        <v>0.82639121966137552</v>
      </c>
      <c r="R1793" s="134" t="str">
        <f t="shared" si="318"/>
        <v/>
      </c>
      <c r="S1793" s="134">
        <f t="shared" si="319"/>
        <v>0.25647129442562028</v>
      </c>
      <c r="T1793" s="134" t="str">
        <f t="shared" si="320"/>
        <v/>
      </c>
      <c r="U1793" s="190"/>
      <c r="V1793" s="191"/>
      <c r="W1793" s="188"/>
      <c r="X1793" s="188"/>
      <c r="Y1793" s="174" t="str">
        <f t="shared" si="321"/>
        <v/>
      </c>
      <c r="Z1793" s="174" t="str">
        <f t="shared" si="322"/>
        <v/>
      </c>
      <c r="AA1793" s="137"/>
      <c r="AB1793" s="185">
        <f t="shared" si="313"/>
        <v>7.916800000000161</v>
      </c>
      <c r="AC1793" s="139">
        <f t="shared" si="310"/>
        <v>0.3399875940435208</v>
      </c>
      <c r="AD1793" s="138">
        <f t="shared" si="314"/>
        <v>5.7280339324111695E-4</v>
      </c>
      <c r="AE1793" s="139" t="str">
        <f t="shared" si="311"/>
        <v/>
      </c>
      <c r="AF1793" s="139" t="str">
        <f t="shared" si="312"/>
        <v/>
      </c>
      <c r="AG1793" s="139"/>
    </row>
    <row r="1794" spans="1:33" ht="20.100000000000001" customHeight="1" x14ac:dyDescent="0.25">
      <c r="A1794" s="15"/>
      <c r="N1794" s="142">
        <v>1236</v>
      </c>
      <c r="O1794" s="134">
        <f t="shared" si="315"/>
        <v>0.94399999999999995</v>
      </c>
      <c r="P1794" s="189">
        <f t="shared" si="316"/>
        <v>0.25550672897076881</v>
      </c>
      <c r="Q1794" s="189">
        <f t="shared" si="317"/>
        <v>0.82741517586194813</v>
      </c>
      <c r="R1794" s="134" t="str">
        <f t="shared" si="318"/>
        <v/>
      </c>
      <c r="S1794" s="134">
        <f t="shared" si="319"/>
        <v>0.25550672897076881</v>
      </c>
      <c r="T1794" s="134" t="str">
        <f t="shared" si="320"/>
        <v/>
      </c>
      <c r="U1794" s="190"/>
      <c r="V1794" s="191"/>
      <c r="W1794" s="188"/>
      <c r="X1794" s="188"/>
      <c r="Y1794" s="174" t="str">
        <f t="shared" si="321"/>
        <v/>
      </c>
      <c r="Z1794" s="174" t="str">
        <f t="shared" si="322"/>
        <v/>
      </c>
      <c r="AA1794" s="137"/>
      <c r="AB1794" s="185">
        <f t="shared" si="313"/>
        <v>7.9232000000001612</v>
      </c>
      <c r="AC1794" s="139">
        <f t="shared" si="310"/>
        <v>0.33941479065027969</v>
      </c>
      <c r="AD1794" s="138">
        <f t="shared" si="314"/>
        <v>5.7212753285801332E-4</v>
      </c>
      <c r="AE1794" s="139" t="str">
        <f t="shared" si="311"/>
        <v/>
      </c>
      <c r="AF1794" s="139" t="str">
        <f t="shared" si="312"/>
        <v/>
      </c>
      <c r="AG1794" s="139"/>
    </row>
    <row r="1795" spans="1:33" ht="20.100000000000001" customHeight="1" x14ac:dyDescent="0.25">
      <c r="A1795" s="15"/>
      <c r="N1795" s="142">
        <v>1237</v>
      </c>
      <c r="O1795" s="134">
        <f t="shared" si="315"/>
        <v>0.9480000000000004</v>
      </c>
      <c r="P1795" s="189">
        <f t="shared" si="316"/>
        <v>0.25454171845970119</v>
      </c>
      <c r="Q1795" s="189">
        <f t="shared" si="317"/>
        <v>0.82843527289973784</v>
      </c>
      <c r="R1795" s="134" t="str">
        <f t="shared" si="318"/>
        <v/>
      </c>
      <c r="S1795" s="134">
        <f t="shared" si="319"/>
        <v>0.25454171845970119</v>
      </c>
      <c r="T1795" s="134" t="str">
        <f t="shared" si="320"/>
        <v/>
      </c>
      <c r="U1795" s="190"/>
      <c r="V1795" s="191"/>
      <c r="W1795" s="188"/>
      <c r="X1795" s="188"/>
      <c r="Y1795" s="174" t="str">
        <f t="shared" si="321"/>
        <v/>
      </c>
      <c r="Z1795" s="174" t="str">
        <f t="shared" si="322"/>
        <v/>
      </c>
      <c r="AA1795" s="137"/>
      <c r="AB1795" s="185">
        <f t="shared" si="313"/>
        <v>7.9296000000001614</v>
      </c>
      <c r="AC1795" s="139">
        <f t="shared" si="310"/>
        <v>0.33884266311742167</v>
      </c>
      <c r="AD1795" s="138">
        <f t="shared" si="314"/>
        <v>5.7145153855187036E-4</v>
      </c>
      <c r="AE1795" s="139" t="str">
        <f t="shared" si="311"/>
        <v/>
      </c>
      <c r="AF1795" s="139" t="str">
        <f t="shared" si="312"/>
        <v/>
      </c>
      <c r="AG1795" s="139"/>
    </row>
    <row r="1796" spans="1:33" ht="20.100000000000001" customHeight="1" x14ac:dyDescent="0.25">
      <c r="A1796" s="15"/>
      <c r="N1796" s="142">
        <v>1238</v>
      </c>
      <c r="O1796" s="134">
        <f t="shared" si="315"/>
        <v>0.95199999999999996</v>
      </c>
      <c r="P1796" s="189">
        <f t="shared" si="316"/>
        <v>0.25357629539510257</v>
      </c>
      <c r="Q1796" s="189">
        <f t="shared" si="317"/>
        <v>0.829451509059559</v>
      </c>
      <c r="R1796" s="134" t="str">
        <f t="shared" si="318"/>
        <v/>
      </c>
      <c r="S1796" s="134">
        <f t="shared" si="319"/>
        <v>0.25357629539510257</v>
      </c>
      <c r="T1796" s="134" t="str">
        <f t="shared" si="320"/>
        <v/>
      </c>
      <c r="U1796" s="190"/>
      <c r="V1796" s="191"/>
      <c r="W1796" s="188"/>
      <c r="X1796" s="188"/>
      <c r="Y1796" s="174" t="str">
        <f t="shared" si="321"/>
        <v/>
      </c>
      <c r="Z1796" s="174" t="str">
        <f t="shared" si="322"/>
        <v/>
      </c>
      <c r="AA1796" s="137"/>
      <c r="AB1796" s="185">
        <f t="shared" si="313"/>
        <v>7.9360000000001616</v>
      </c>
      <c r="AC1796" s="139">
        <f t="shared" si="310"/>
        <v>0.3382712115788698</v>
      </c>
      <c r="AD1796" s="138">
        <f t="shared" si="314"/>
        <v>5.7077541418298905E-4</v>
      </c>
      <c r="AE1796" s="139" t="str">
        <f t="shared" si="311"/>
        <v/>
      </c>
      <c r="AF1796" s="139" t="str">
        <f t="shared" si="312"/>
        <v/>
      </c>
      <c r="AG1796" s="139"/>
    </row>
    <row r="1797" spans="1:33" ht="20.100000000000001" customHeight="1" x14ac:dyDescent="0.25">
      <c r="A1797" s="15"/>
      <c r="N1797" s="142">
        <v>1239</v>
      </c>
      <c r="O1797" s="134">
        <f t="shared" si="315"/>
        <v>0.95600000000000041</v>
      </c>
      <c r="P1797" s="189">
        <f t="shared" si="316"/>
        <v>0.25261049217640641</v>
      </c>
      <c r="Q1797" s="189">
        <f t="shared" si="317"/>
        <v>0.83046388275603134</v>
      </c>
      <c r="R1797" s="134" t="str">
        <f t="shared" si="318"/>
        <v/>
      </c>
      <c r="S1797" s="134">
        <f t="shared" si="319"/>
        <v>0.25261049217640641</v>
      </c>
      <c r="T1797" s="134" t="str">
        <f t="shared" si="320"/>
        <v/>
      </c>
      <c r="U1797" s="190"/>
      <c r="V1797" s="191"/>
      <c r="W1797" s="188"/>
      <c r="X1797" s="188"/>
      <c r="Y1797" s="174" t="str">
        <f t="shared" si="321"/>
        <v/>
      </c>
      <c r="Z1797" s="174" t="str">
        <f t="shared" si="322"/>
        <v/>
      </c>
      <c r="AA1797" s="137"/>
      <c r="AB1797" s="185">
        <f t="shared" si="313"/>
        <v>7.9424000000001618</v>
      </c>
      <c r="AC1797" s="139">
        <f t="shared" si="310"/>
        <v>0.33770043616468681</v>
      </c>
      <c r="AD1797" s="138">
        <f t="shared" si="314"/>
        <v>5.7009916360034607E-4</v>
      </c>
      <c r="AE1797" s="139" t="str">
        <f t="shared" si="311"/>
        <v/>
      </c>
      <c r="AF1797" s="139" t="str">
        <f t="shared" si="312"/>
        <v/>
      </c>
      <c r="AG1797" s="139"/>
    </row>
    <row r="1798" spans="1:33" ht="20.100000000000001" customHeight="1" x14ac:dyDescent="0.25">
      <c r="A1798" s="15"/>
      <c r="N1798" s="142">
        <v>1240</v>
      </c>
      <c r="O1798" s="134">
        <f t="shared" si="315"/>
        <v>0.96</v>
      </c>
      <c r="P1798" s="189">
        <f t="shared" si="316"/>
        <v>0.25164434109811712</v>
      </c>
      <c r="Q1798" s="189">
        <f t="shared" si="317"/>
        <v>0.83147239253316219</v>
      </c>
      <c r="R1798" s="134" t="str">
        <f t="shared" si="318"/>
        <v/>
      </c>
      <c r="S1798" s="134">
        <f t="shared" si="319"/>
        <v>0.25164434109811712</v>
      </c>
      <c r="T1798" s="134" t="str">
        <f t="shared" si="320"/>
        <v/>
      </c>
      <c r="U1798" s="190"/>
      <c r="V1798" s="191"/>
      <c r="W1798" s="188"/>
      <c r="X1798" s="188"/>
      <c r="Y1798" s="174" t="str">
        <f t="shared" si="321"/>
        <v/>
      </c>
      <c r="Z1798" s="174" t="str">
        <f t="shared" si="322"/>
        <v/>
      </c>
      <c r="AA1798" s="137"/>
      <c r="AB1798" s="185">
        <f t="shared" si="313"/>
        <v>7.948800000000162</v>
      </c>
      <c r="AC1798" s="139">
        <f t="shared" si="310"/>
        <v>0.33713033700108647</v>
      </c>
      <c r="AD1798" s="138">
        <f t="shared" si="314"/>
        <v>5.694227906383742E-4</v>
      </c>
      <c r="AE1798" s="139" t="str">
        <f t="shared" si="311"/>
        <v/>
      </c>
      <c r="AF1798" s="139" t="str">
        <f t="shared" si="312"/>
        <v/>
      </c>
      <c r="AG1798" s="139"/>
    </row>
    <row r="1799" spans="1:33" ht="20.100000000000001" customHeight="1" x14ac:dyDescent="0.25">
      <c r="A1799" s="15"/>
      <c r="N1799" s="142">
        <v>1241</v>
      </c>
      <c r="O1799" s="134">
        <f t="shared" si="315"/>
        <v>0.96400000000000041</v>
      </c>
      <c r="P1799" s="189">
        <f t="shared" si="316"/>
        <v>0.25067787434814592</v>
      </c>
      <c r="Q1799" s="189">
        <f t="shared" si="317"/>
        <v>0.8324770370639254</v>
      </c>
      <c r="R1799" s="134" t="str">
        <f t="shared" si="318"/>
        <v/>
      </c>
      <c r="S1799" s="134">
        <f t="shared" si="319"/>
        <v>0.25067787434814592</v>
      </c>
      <c r="T1799" s="134" t="str">
        <f t="shared" si="320"/>
        <v/>
      </c>
      <c r="U1799" s="190"/>
      <c r="V1799" s="191"/>
      <c r="W1799" s="188"/>
      <c r="X1799" s="188"/>
      <c r="Y1799" s="174" t="str">
        <f t="shared" si="321"/>
        <v/>
      </c>
      <c r="Z1799" s="174" t="str">
        <f t="shared" si="322"/>
        <v/>
      </c>
      <c r="AA1799" s="137"/>
      <c r="AB1799" s="185">
        <f t="shared" si="313"/>
        <v>7.9552000000001621</v>
      </c>
      <c r="AC1799" s="139">
        <f t="shared" si="310"/>
        <v>0.33656091421044809</v>
      </c>
      <c r="AD1799" s="138">
        <f t="shared" si="314"/>
        <v>5.6874629911973784E-4</v>
      </c>
      <c r="AE1799" s="139" t="str">
        <f t="shared" si="311"/>
        <v/>
      </c>
      <c r="AF1799" s="139" t="str">
        <f t="shared" si="312"/>
        <v/>
      </c>
      <c r="AG1799" s="139"/>
    </row>
    <row r="1800" spans="1:33" ht="20.100000000000001" customHeight="1" x14ac:dyDescent="0.25">
      <c r="A1800" s="15"/>
      <c r="N1800" s="142">
        <v>1242</v>
      </c>
      <c r="O1800" s="134">
        <f t="shared" si="315"/>
        <v>0.96799999999999997</v>
      </c>
      <c r="P1800" s="189">
        <f t="shared" si="316"/>
        <v>0.24971112400616369</v>
      </c>
      <c r="Q1800" s="189">
        <f t="shared" si="317"/>
        <v>0.83347781514982955</v>
      </c>
      <c r="R1800" s="134" t="str">
        <f t="shared" si="318"/>
        <v/>
      </c>
      <c r="S1800" s="134">
        <f t="shared" si="319"/>
        <v>0.24971112400616369</v>
      </c>
      <c r="T1800" s="134" t="str">
        <f t="shared" si="320"/>
        <v/>
      </c>
      <c r="U1800" s="190"/>
      <c r="V1800" s="191"/>
      <c r="W1800" s="188"/>
      <c r="X1800" s="188"/>
      <c r="Y1800" s="174" t="str">
        <f t="shared" si="321"/>
        <v/>
      </c>
      <c r="Z1800" s="174" t="str">
        <f t="shared" si="322"/>
        <v/>
      </c>
      <c r="AA1800" s="137"/>
      <c r="AB1800" s="185">
        <f t="shared" si="313"/>
        <v>7.9616000000001623</v>
      </c>
      <c r="AC1800" s="139">
        <f t="shared" si="310"/>
        <v>0.33599216791132835</v>
      </c>
      <c r="AD1800" s="138">
        <f t="shared" si="314"/>
        <v>5.680696928541118E-4</v>
      </c>
      <c r="AE1800" s="139" t="str">
        <f t="shared" si="311"/>
        <v/>
      </c>
      <c r="AF1800" s="139" t="str">
        <f t="shared" si="312"/>
        <v/>
      </c>
      <c r="AG1800" s="139"/>
    </row>
    <row r="1801" spans="1:33" ht="20.100000000000001" customHeight="1" x14ac:dyDescent="0.25">
      <c r="A1801" s="15"/>
      <c r="N1801" s="142">
        <v>1243</v>
      </c>
      <c r="O1801" s="134">
        <f t="shared" si="315"/>
        <v>0.97200000000000042</v>
      </c>
      <c r="P1801" s="189">
        <f t="shared" si="316"/>
        <v>0.24874412204196611</v>
      </c>
      <c r="Q1801" s="189">
        <f t="shared" si="317"/>
        <v>0.83447472572048342</v>
      </c>
      <c r="R1801" s="134" t="str">
        <f t="shared" si="318"/>
        <v/>
      </c>
      <c r="S1801" s="134">
        <f t="shared" si="319"/>
        <v>0.24874412204196611</v>
      </c>
      <c r="T1801" s="134" t="str">
        <f t="shared" si="320"/>
        <v/>
      </c>
      <c r="U1801" s="190"/>
      <c r="V1801" s="191"/>
      <c r="W1801" s="188"/>
      <c r="X1801" s="188"/>
      <c r="Y1801" s="174" t="str">
        <f t="shared" si="321"/>
        <v/>
      </c>
      <c r="Z1801" s="174" t="str">
        <f t="shared" si="322"/>
        <v/>
      </c>
      <c r="AA1801" s="137"/>
      <c r="AB1801" s="185">
        <f t="shared" si="313"/>
        <v>7.9680000000001625</v>
      </c>
      <c r="AC1801" s="139">
        <f t="shared" si="310"/>
        <v>0.33542409821847424</v>
      </c>
      <c r="AD1801" s="138">
        <f t="shared" si="314"/>
        <v>5.6739297563762614E-4</v>
      </c>
      <c r="AE1801" s="139" t="str">
        <f t="shared" si="311"/>
        <v/>
      </c>
      <c r="AF1801" s="139" t="str">
        <f t="shared" si="312"/>
        <v/>
      </c>
      <c r="AG1801" s="139"/>
    </row>
    <row r="1802" spans="1:33" ht="20.100000000000001" customHeight="1" x14ac:dyDescent="0.25">
      <c r="N1802" s="142">
        <v>1244</v>
      </c>
      <c r="O1802" s="134">
        <f t="shared" si="315"/>
        <v>0.97599999999999998</v>
      </c>
      <c r="P1802" s="189">
        <f t="shared" si="316"/>
        <v>0.24777690031385682</v>
      </c>
      <c r="Q1802" s="189">
        <f t="shared" si="317"/>
        <v>0.83546776783315169</v>
      </c>
      <c r="R1802" s="134" t="str">
        <f t="shared" si="318"/>
        <v/>
      </c>
      <c r="S1802" s="134">
        <f t="shared" si="319"/>
        <v>0.24777690031385682</v>
      </c>
      <c r="T1802" s="134" t="str">
        <f t="shared" si="320"/>
        <v/>
      </c>
      <c r="U1802" s="190"/>
      <c r="V1802" s="191"/>
      <c r="W1802" s="188"/>
      <c r="X1802" s="188"/>
      <c r="Y1802" s="174" t="str">
        <f t="shared" si="321"/>
        <v/>
      </c>
      <c r="Z1802" s="174" t="str">
        <f t="shared" si="322"/>
        <v/>
      </c>
      <c r="AA1802" s="137"/>
      <c r="AB1802" s="185">
        <f t="shared" si="313"/>
        <v>7.9744000000001627</v>
      </c>
      <c r="AC1802" s="139">
        <f t="shared" si="310"/>
        <v>0.33485670524283662</v>
      </c>
      <c r="AD1802" s="138">
        <f t="shared" si="314"/>
        <v>5.6671615125430952E-4</v>
      </c>
      <c r="AE1802" s="139" t="str">
        <f t="shared" si="311"/>
        <v/>
      </c>
      <c r="AF1802" s="139" t="str">
        <f t="shared" si="312"/>
        <v/>
      </c>
      <c r="AG1802" s="139"/>
    </row>
    <row r="1803" spans="1:33" ht="20.100000000000001" customHeight="1" x14ac:dyDescent="0.25">
      <c r="N1803" s="142">
        <v>1245</v>
      </c>
      <c r="O1803" s="134">
        <f t="shared" si="315"/>
        <v>0.98000000000000043</v>
      </c>
      <c r="P1803" s="189">
        <f t="shared" si="316"/>
        <v>0.24680949056704266</v>
      </c>
      <c r="Q1803" s="189">
        <f t="shared" si="317"/>
        <v>0.8364569406723078</v>
      </c>
      <c r="R1803" s="134" t="str">
        <f t="shared" si="318"/>
        <v/>
      </c>
      <c r="S1803" s="134">
        <f t="shared" si="319"/>
        <v>0.24680949056704266</v>
      </c>
      <c r="T1803" s="134" t="str">
        <f t="shared" si="320"/>
        <v/>
      </c>
      <c r="U1803" s="190"/>
      <c r="V1803" s="191"/>
      <c r="W1803" s="188"/>
      <c r="X1803" s="188"/>
      <c r="Y1803" s="174" t="str">
        <f t="shared" si="321"/>
        <v/>
      </c>
      <c r="Z1803" s="174" t="str">
        <f t="shared" si="322"/>
        <v/>
      </c>
      <c r="AA1803" s="137"/>
      <c r="AB1803" s="185">
        <f t="shared" si="313"/>
        <v>7.9808000000001629</v>
      </c>
      <c r="AC1803" s="139">
        <f t="shared" si="310"/>
        <v>0.33428998909158231</v>
      </c>
      <c r="AD1803" s="138">
        <f t="shared" si="314"/>
        <v>5.6603922347603364E-4</v>
      </c>
      <c r="AE1803" s="139" t="str">
        <f t="shared" si="311"/>
        <v/>
      </c>
      <c r="AF1803" s="139" t="str">
        <f t="shared" si="312"/>
        <v/>
      </c>
      <c r="AG1803" s="139"/>
    </row>
    <row r="1804" spans="1:33" ht="20.100000000000001" customHeight="1" x14ac:dyDescent="0.25">
      <c r="N1804" s="142">
        <v>1246</v>
      </c>
      <c r="O1804" s="134">
        <f t="shared" si="315"/>
        <v>0.98399999999999999</v>
      </c>
      <c r="P1804" s="189">
        <f t="shared" si="316"/>
        <v>0.24584192443204717</v>
      </c>
      <c r="Q1804" s="189">
        <f t="shared" si="317"/>
        <v>0.83744224354917574</v>
      </c>
      <c r="R1804" s="134" t="str">
        <f t="shared" si="318"/>
        <v/>
      </c>
      <c r="S1804" s="134">
        <f t="shared" si="319"/>
        <v>0.24584192443204717</v>
      </c>
      <c r="T1804" s="134" t="str">
        <f t="shared" si="320"/>
        <v/>
      </c>
      <c r="U1804" s="190"/>
      <c r="V1804" s="191"/>
      <c r="W1804" s="188"/>
      <c r="X1804" s="188"/>
      <c r="Y1804" s="174" t="str">
        <f t="shared" si="321"/>
        <v/>
      </c>
      <c r="Z1804" s="174" t="str">
        <f t="shared" si="322"/>
        <v/>
      </c>
      <c r="AA1804" s="137"/>
      <c r="AB1804" s="185">
        <f t="shared" si="313"/>
        <v>7.9872000000001631</v>
      </c>
      <c r="AC1804" s="139">
        <f t="shared" si="310"/>
        <v>0.33372394986810627</v>
      </c>
      <c r="AD1804" s="138">
        <f t="shared" si="314"/>
        <v>5.6536219606001525E-4</v>
      </c>
      <c r="AE1804" s="139" t="str">
        <f t="shared" si="311"/>
        <v/>
      </c>
      <c r="AF1804" s="139" t="str">
        <f t="shared" si="312"/>
        <v/>
      </c>
      <c r="AG1804" s="139"/>
    </row>
    <row r="1805" spans="1:33" ht="20.100000000000001" customHeight="1" x14ac:dyDescent="0.25">
      <c r="N1805" s="142">
        <v>1247</v>
      </c>
      <c r="O1805" s="134">
        <f t="shared" si="315"/>
        <v>0.98800000000000043</v>
      </c>
      <c r="P1805" s="189">
        <f t="shared" si="316"/>
        <v>0.24487423342313677</v>
      </c>
      <c r="Q1805" s="189">
        <f t="shared" si="317"/>
        <v>0.83842367590127087</v>
      </c>
      <c r="R1805" s="134" t="str">
        <f t="shared" si="318"/>
        <v/>
      </c>
      <c r="S1805" s="134">
        <f t="shared" si="319"/>
        <v>0.24487423342313677</v>
      </c>
      <c r="T1805" s="134" t="str">
        <f t="shared" si="320"/>
        <v/>
      </c>
      <c r="U1805" s="190"/>
      <c r="V1805" s="191"/>
      <c r="W1805" s="188"/>
      <c r="X1805" s="188"/>
      <c r="Y1805" s="174" t="str">
        <f t="shared" si="321"/>
        <v/>
      </c>
      <c r="Z1805" s="174" t="str">
        <f t="shared" si="322"/>
        <v/>
      </c>
      <c r="AA1805" s="137"/>
      <c r="AB1805" s="185">
        <f t="shared" si="313"/>
        <v>7.9936000000001632</v>
      </c>
      <c r="AC1805" s="139">
        <f t="shared" si="310"/>
        <v>0.33315858767204626</v>
      </c>
      <c r="AD1805" s="138">
        <f t="shared" si="314"/>
        <v>5.6468507275270197E-4</v>
      </c>
      <c r="AE1805" s="139" t="str">
        <f t="shared" si="311"/>
        <v/>
      </c>
      <c r="AF1805" s="139" t="str">
        <f t="shared" si="312"/>
        <v/>
      </c>
      <c r="AG1805" s="139"/>
    </row>
    <row r="1806" spans="1:33" ht="20.100000000000001" customHeight="1" x14ac:dyDescent="0.25">
      <c r="N1806" s="142">
        <v>1248</v>
      </c>
      <c r="O1806" s="134">
        <f t="shared" si="315"/>
        <v>0.99199999999999999</v>
      </c>
      <c r="P1806" s="189">
        <f t="shared" si="316"/>
        <v>0.24390644893676472</v>
      </c>
      <c r="Q1806" s="189">
        <f t="shared" si="317"/>
        <v>0.8394012372919295</v>
      </c>
      <c r="R1806" s="134" t="str">
        <f t="shared" si="318"/>
        <v/>
      </c>
      <c r="S1806" s="134">
        <f t="shared" si="319"/>
        <v>0.24390644893676472</v>
      </c>
      <c r="T1806" s="134" t="str">
        <f t="shared" si="320"/>
        <v/>
      </c>
      <c r="U1806" s="190"/>
      <c r="V1806" s="191"/>
      <c r="W1806" s="188"/>
      <c r="X1806" s="188"/>
      <c r="Y1806" s="174" t="str">
        <f t="shared" si="321"/>
        <v/>
      </c>
      <c r="Z1806" s="174" t="str">
        <f t="shared" si="322"/>
        <v/>
      </c>
      <c r="AA1806" s="137"/>
      <c r="AB1806" s="185">
        <f t="shared" si="313"/>
        <v>8.0000000000001634</v>
      </c>
      <c r="AC1806" s="139">
        <f t="shared" si="310"/>
        <v>0.33259390259929356</v>
      </c>
      <c r="AD1806" s="138">
        <f t="shared" si="314"/>
        <v>5.6400785728660807E-4</v>
      </c>
      <c r="AE1806" s="139" t="str">
        <f t="shared" si="311"/>
        <v/>
      </c>
      <c r="AF1806" s="139" t="str">
        <f t="shared" si="312"/>
        <v/>
      </c>
      <c r="AG1806" s="139"/>
    </row>
    <row r="1807" spans="1:33" ht="20.100000000000001" customHeight="1" x14ac:dyDescent="0.25">
      <c r="N1807" s="142">
        <v>1249</v>
      </c>
      <c r="O1807" s="134">
        <f t="shared" si="315"/>
        <v>0.99600000000000044</v>
      </c>
      <c r="P1807" s="189">
        <f t="shared" si="316"/>
        <v>0.24293860225002806</v>
      </c>
      <c r="Q1807" s="189">
        <f t="shared" si="317"/>
        <v>0.84037492740983644</v>
      </c>
      <c r="R1807" s="134" t="str">
        <f t="shared" si="318"/>
        <v/>
      </c>
      <c r="S1807" s="134">
        <f t="shared" si="319"/>
        <v>0.24293860225002806</v>
      </c>
      <c r="T1807" s="134" t="str">
        <f t="shared" si="320"/>
        <v/>
      </c>
      <c r="U1807" s="190"/>
      <c r="V1807" s="191"/>
      <c r="W1807" s="188"/>
      <c r="X1807" s="188"/>
      <c r="Y1807" s="174" t="str">
        <f t="shared" si="321"/>
        <v/>
      </c>
      <c r="Z1807" s="174" t="str">
        <f t="shared" si="322"/>
        <v/>
      </c>
      <c r="AA1807" s="137"/>
      <c r="AB1807" s="185">
        <f t="shared" si="313"/>
        <v>8.0064000000001627</v>
      </c>
      <c r="AC1807" s="139">
        <f t="shared" si="310"/>
        <v>0.33202989474200695</v>
      </c>
      <c r="AD1807" s="138">
        <f t="shared" si="314"/>
        <v>5.6333055338209093E-4</v>
      </c>
      <c r="AE1807" s="139" t="str">
        <f t="shared" si="311"/>
        <v/>
      </c>
      <c r="AF1807" s="139" t="str">
        <f t="shared" si="312"/>
        <v/>
      </c>
      <c r="AG1807" s="139"/>
    </row>
    <row r="1808" spans="1:33" ht="20.100000000000001" customHeight="1" x14ac:dyDescent="0.25">
      <c r="N1808" s="142">
        <v>1250</v>
      </c>
      <c r="O1808" s="134">
        <f t="shared" si="315"/>
        <v>1</v>
      </c>
      <c r="P1808" s="189">
        <f t="shared" si="316"/>
        <v>0.24197072451914337</v>
      </c>
      <c r="Q1808" s="189">
        <f t="shared" si="317"/>
        <v>0.84134474606854304</v>
      </c>
      <c r="R1808" s="134" t="str">
        <f t="shared" si="318"/>
        <v/>
      </c>
      <c r="S1808" s="134">
        <f t="shared" si="319"/>
        <v>0.24197072451914337</v>
      </c>
      <c r="T1808" s="134" t="str">
        <f t="shared" si="320"/>
        <v/>
      </c>
      <c r="U1808" s="190"/>
      <c r="V1808" s="191"/>
      <c r="W1808" s="188"/>
      <c r="X1808" s="188"/>
      <c r="Y1808" s="174" t="str">
        <f t="shared" si="321"/>
        <v/>
      </c>
      <c r="Z1808" s="174" t="str">
        <f t="shared" si="322"/>
        <v/>
      </c>
      <c r="AA1808" s="137"/>
      <c r="AB1808" s="185">
        <f t="shared" si="313"/>
        <v>8.012800000000162</v>
      </c>
      <c r="AC1808" s="139">
        <f t="shared" si="310"/>
        <v>0.33146656418862486</v>
      </c>
      <c r="AD1808" s="138">
        <f t="shared" si="314"/>
        <v>5.626531647466293E-4</v>
      </c>
      <c r="AE1808" s="139" t="str">
        <f t="shared" si="311"/>
        <v/>
      </c>
      <c r="AF1808" s="139" t="str">
        <f t="shared" si="312"/>
        <v/>
      </c>
      <c r="AG1808" s="139"/>
    </row>
    <row r="1809" spans="14:33" ht="20.100000000000001" customHeight="1" x14ac:dyDescent="0.25">
      <c r="N1809" s="142">
        <v>1251</v>
      </c>
      <c r="O1809" s="134">
        <f t="shared" si="315"/>
        <v>1.0040000000000004</v>
      </c>
      <c r="P1809" s="189">
        <f t="shared" si="316"/>
        <v>0.2410028467779344</v>
      </c>
      <c r="Q1809" s="189">
        <f t="shared" si="317"/>
        <v>0.8423106932059814</v>
      </c>
      <c r="R1809" s="134" t="str">
        <f t="shared" si="318"/>
        <v/>
      </c>
      <c r="S1809" s="134">
        <f t="shared" si="319"/>
        <v>0.2410028467779344</v>
      </c>
      <c r="T1809" s="134" t="str">
        <f t="shared" si="320"/>
        <v/>
      </c>
      <c r="U1809" s="190"/>
      <c r="V1809" s="191"/>
      <c r="W1809" s="188"/>
      <c r="X1809" s="188"/>
      <c r="Y1809" s="174" t="str">
        <f t="shared" si="321"/>
        <v/>
      </c>
      <c r="Z1809" s="174" t="str">
        <f t="shared" si="322"/>
        <v/>
      </c>
      <c r="AA1809" s="137"/>
      <c r="AB1809" s="185">
        <f t="shared" si="313"/>
        <v>8.0192000000001613</v>
      </c>
      <c r="AC1809" s="139">
        <f t="shared" si="310"/>
        <v>0.33090391102387823</v>
      </c>
      <c r="AD1809" s="138">
        <f t="shared" si="314"/>
        <v>5.6197569507432377E-4</v>
      </c>
      <c r="AE1809" s="139" t="str">
        <f t="shared" si="311"/>
        <v/>
      </c>
      <c r="AF1809" s="139" t="str">
        <f t="shared" si="312"/>
        <v/>
      </c>
      <c r="AG1809" s="139"/>
    </row>
    <row r="1810" spans="14:33" ht="20.100000000000001" customHeight="1" x14ac:dyDescent="0.25">
      <c r="N1810" s="142">
        <v>1252</v>
      </c>
      <c r="O1810" s="134">
        <f t="shared" si="315"/>
        <v>1.008</v>
      </c>
      <c r="P1810" s="189">
        <f t="shared" si="316"/>
        <v>0.2400349999363395</v>
      </c>
      <c r="Q1810" s="189">
        <f t="shared" si="317"/>
        <v>0.8432727688839714</v>
      </c>
      <c r="R1810" s="134" t="str">
        <f t="shared" si="318"/>
        <v/>
      </c>
      <c r="S1810" s="134">
        <f t="shared" si="319"/>
        <v>0.2400349999363395</v>
      </c>
      <c r="T1810" s="134" t="str">
        <f t="shared" si="320"/>
        <v/>
      </c>
      <c r="U1810" s="190"/>
      <c r="V1810" s="191"/>
      <c r="W1810" s="188"/>
      <c r="X1810" s="188"/>
      <c r="Y1810" s="174" t="str">
        <f t="shared" si="321"/>
        <v/>
      </c>
      <c r="Z1810" s="174" t="str">
        <f t="shared" si="322"/>
        <v/>
      </c>
      <c r="AA1810" s="137"/>
      <c r="AB1810" s="185">
        <f t="shared" si="313"/>
        <v>8.0256000000001606</v>
      </c>
      <c r="AC1810" s="139">
        <f t="shared" si="310"/>
        <v>0.3303419353288039</v>
      </c>
      <c r="AD1810" s="138">
        <f t="shared" si="314"/>
        <v>5.6129814804861677E-4</v>
      </c>
      <c r="AE1810" s="139" t="str">
        <f t="shared" si="311"/>
        <v/>
      </c>
      <c r="AF1810" s="139" t="str">
        <f t="shared" si="312"/>
        <v/>
      </c>
      <c r="AG1810" s="139"/>
    </row>
    <row r="1811" spans="14:33" ht="20.100000000000001" customHeight="1" x14ac:dyDescent="0.25">
      <c r="N1811" s="142">
        <v>1253</v>
      </c>
      <c r="O1811" s="134">
        <f t="shared" si="315"/>
        <v>1.0120000000000005</v>
      </c>
      <c r="P1811" s="189">
        <f t="shared" si="316"/>
        <v>0.23906721477893106</v>
      </c>
      <c r="Q1811" s="189">
        <f t="shared" si="317"/>
        <v>0.84423097328772334</v>
      </c>
      <c r="R1811" s="134" t="str">
        <f t="shared" si="318"/>
        <v/>
      </c>
      <c r="S1811" s="134">
        <f t="shared" si="319"/>
        <v>0.23906721477893106</v>
      </c>
      <c r="T1811" s="134" t="str">
        <f t="shared" si="320"/>
        <v/>
      </c>
      <c r="U1811" s="190"/>
      <c r="V1811" s="191"/>
      <c r="W1811" s="188"/>
      <c r="X1811" s="188"/>
      <c r="Y1811" s="174" t="str">
        <f t="shared" si="321"/>
        <v/>
      </c>
      <c r="Z1811" s="174" t="str">
        <f t="shared" si="322"/>
        <v/>
      </c>
      <c r="AA1811" s="137"/>
      <c r="AB1811" s="185">
        <f t="shared" si="313"/>
        <v>8.0320000000001599</v>
      </c>
      <c r="AC1811" s="139">
        <f t="shared" si="310"/>
        <v>0.32978063718075529</v>
      </c>
      <c r="AD1811" s="138">
        <f t="shared" si="314"/>
        <v>5.6062052733835133E-4</v>
      </c>
      <c r="AE1811" s="139" t="str">
        <f t="shared" si="311"/>
        <v/>
      </c>
      <c r="AF1811" s="139" t="str">
        <f t="shared" si="312"/>
        <v/>
      </c>
      <c r="AG1811" s="139"/>
    </row>
    <row r="1812" spans="14:33" ht="20.100000000000001" customHeight="1" x14ac:dyDescent="0.25">
      <c r="N1812" s="142">
        <v>1254</v>
      </c>
      <c r="O1812" s="134">
        <f t="shared" si="315"/>
        <v>1.016</v>
      </c>
      <c r="P1812" s="189">
        <f t="shared" si="316"/>
        <v>0.23809952196345438</v>
      </c>
      <c r="Q1812" s="189">
        <f t="shared" si="317"/>
        <v>0.84518530672533121</v>
      </c>
      <c r="R1812" s="134" t="str">
        <f t="shared" si="318"/>
        <v/>
      </c>
      <c r="S1812" s="134">
        <f t="shared" si="319"/>
        <v>0.23809952196345438</v>
      </c>
      <c r="T1812" s="134" t="str">
        <f t="shared" si="320"/>
        <v/>
      </c>
      <c r="U1812" s="190"/>
      <c r="V1812" s="191"/>
      <c r="W1812" s="188"/>
      <c r="X1812" s="188"/>
      <c r="Y1812" s="174" t="str">
        <f t="shared" si="321"/>
        <v/>
      </c>
      <c r="Z1812" s="174" t="str">
        <f t="shared" si="322"/>
        <v/>
      </c>
      <c r="AA1812" s="137"/>
      <c r="AB1812" s="185">
        <f t="shared" si="313"/>
        <v>8.0384000000001592</v>
      </c>
      <c r="AC1812" s="139">
        <f t="shared" si="310"/>
        <v>0.32922001665341694</v>
      </c>
      <c r="AD1812" s="138">
        <f t="shared" si="314"/>
        <v>5.599428365997694E-4</v>
      </c>
      <c r="AE1812" s="139" t="str">
        <f t="shared" si="311"/>
        <v/>
      </c>
      <c r="AF1812" s="139" t="str">
        <f t="shared" si="312"/>
        <v/>
      </c>
      <c r="AG1812" s="139"/>
    </row>
    <row r="1813" spans="14:33" ht="20.100000000000001" customHeight="1" x14ac:dyDescent="0.25">
      <c r="N1813" s="142">
        <v>1255</v>
      </c>
      <c r="O1813" s="134">
        <f t="shared" si="315"/>
        <v>1.0200000000000005</v>
      </c>
      <c r="P1813" s="189">
        <f t="shared" si="316"/>
        <v>0.23713195201937948</v>
      </c>
      <c r="Q1813" s="189">
        <f t="shared" si="317"/>
        <v>0.84613576962726522</v>
      </c>
      <c r="R1813" s="134" t="str">
        <f t="shared" si="318"/>
        <v/>
      </c>
      <c r="S1813" s="134">
        <f t="shared" si="319"/>
        <v>0.23713195201937948</v>
      </c>
      <c r="T1813" s="134" t="str">
        <f t="shared" si="320"/>
        <v/>
      </c>
      <c r="U1813" s="190"/>
      <c r="V1813" s="191"/>
      <c r="W1813" s="188"/>
      <c r="X1813" s="188"/>
      <c r="Y1813" s="174" t="str">
        <f t="shared" si="321"/>
        <v/>
      </c>
      <c r="Z1813" s="174" t="str">
        <f t="shared" si="322"/>
        <v/>
      </c>
      <c r="AA1813" s="137"/>
      <c r="AB1813" s="185">
        <f t="shared" si="313"/>
        <v>8.0448000000001585</v>
      </c>
      <c r="AC1813" s="139">
        <f t="shared" si="310"/>
        <v>0.32866007381681717</v>
      </c>
      <c r="AD1813" s="138">
        <f t="shared" si="314"/>
        <v>5.5926507947862136E-4</v>
      </c>
      <c r="AE1813" s="139" t="str">
        <f t="shared" si="311"/>
        <v/>
      </c>
      <c r="AF1813" s="139" t="str">
        <f t="shared" si="312"/>
        <v/>
      </c>
      <c r="AG1813" s="139"/>
    </row>
    <row r="1814" spans="14:33" ht="20.100000000000001" customHeight="1" x14ac:dyDescent="0.25">
      <c r="N1814" s="142">
        <v>1256</v>
      </c>
      <c r="O1814" s="134">
        <f t="shared" si="315"/>
        <v>1.024</v>
      </c>
      <c r="P1814" s="189">
        <f t="shared" si="316"/>
        <v>0.23616453534647172</v>
      </c>
      <c r="Q1814" s="189">
        <f t="shared" si="317"/>
        <v>0.84708236254585367</v>
      </c>
      <c r="R1814" s="134" t="str">
        <f t="shared" si="318"/>
        <v/>
      </c>
      <c r="S1814" s="134">
        <f t="shared" si="319"/>
        <v>0.23616453534647172</v>
      </c>
      <c r="T1814" s="134" t="str">
        <f t="shared" si="320"/>
        <v/>
      </c>
      <c r="U1814" s="190"/>
      <c r="V1814" s="191"/>
      <c r="W1814" s="188"/>
      <c r="X1814" s="188"/>
      <c r="Y1814" s="174" t="str">
        <f t="shared" si="321"/>
        <v/>
      </c>
      <c r="Z1814" s="174" t="str">
        <f t="shared" si="322"/>
        <v/>
      </c>
      <c r="AA1814" s="137"/>
      <c r="AB1814" s="185">
        <f t="shared" si="313"/>
        <v>8.0512000000001578</v>
      </c>
      <c r="AC1814" s="139">
        <f t="shared" si="310"/>
        <v>0.32810080873733855</v>
      </c>
      <c r="AD1814" s="138">
        <f t="shared" si="314"/>
        <v>5.5858725960544753E-4</v>
      </c>
      <c r="AE1814" s="139" t="str">
        <f t="shared" si="311"/>
        <v/>
      </c>
      <c r="AF1814" s="139" t="str">
        <f t="shared" si="312"/>
        <v/>
      </c>
      <c r="AG1814" s="139"/>
    </row>
    <row r="1815" spans="14:33" ht="20.100000000000001" customHeight="1" x14ac:dyDescent="0.25">
      <c r="N1815" s="142">
        <v>1257</v>
      </c>
      <c r="O1815" s="134">
        <f t="shared" si="315"/>
        <v>1.0280000000000005</v>
      </c>
      <c r="P1815" s="189">
        <f t="shared" si="316"/>
        <v>0.23519730221337587</v>
      </c>
      <c r="Q1815" s="189">
        <f t="shared" si="317"/>
        <v>0.8480250861547628</v>
      </c>
      <c r="R1815" s="134" t="str">
        <f t="shared" si="318"/>
        <v/>
      </c>
      <c r="S1815" s="134">
        <f t="shared" si="319"/>
        <v>0.23519730221337587</v>
      </c>
      <c r="T1815" s="134" t="str">
        <f t="shared" si="320"/>
        <v/>
      </c>
      <c r="U1815" s="190"/>
      <c r="V1815" s="191"/>
      <c r="W1815" s="188"/>
      <c r="X1815" s="188"/>
      <c r="Y1815" s="174" t="str">
        <f t="shared" si="321"/>
        <v/>
      </c>
      <c r="Z1815" s="174" t="str">
        <f t="shared" si="322"/>
        <v/>
      </c>
      <c r="AA1815" s="137"/>
      <c r="AB1815" s="185">
        <f t="shared" si="313"/>
        <v>8.0576000000001571</v>
      </c>
      <c r="AC1815" s="139">
        <f t="shared" si="310"/>
        <v>0.3275422214777331</v>
      </c>
      <c r="AD1815" s="138">
        <f t="shared" si="314"/>
        <v>5.5790938059985251E-4</v>
      </c>
      <c r="AE1815" s="139" t="str">
        <f t="shared" si="311"/>
        <v/>
      </c>
      <c r="AF1815" s="139" t="str">
        <f t="shared" si="312"/>
        <v/>
      </c>
      <c r="AG1815" s="139"/>
    </row>
    <row r="1816" spans="14:33" ht="20.100000000000001" customHeight="1" x14ac:dyDescent="0.25">
      <c r="N1816" s="142">
        <v>1258</v>
      </c>
      <c r="O1816" s="134">
        <f t="shared" si="315"/>
        <v>1.032</v>
      </c>
      <c r="P1816" s="189">
        <f t="shared" si="316"/>
        <v>0.23423028275621952</v>
      </c>
      <c r="Q1816" s="189">
        <f t="shared" si="317"/>
        <v>0.84896394124846786</v>
      </c>
      <c r="R1816" s="134" t="str">
        <f t="shared" si="318"/>
        <v/>
      </c>
      <c r="S1816" s="134">
        <f t="shared" si="319"/>
        <v>0.23423028275621952</v>
      </c>
      <c r="T1816" s="134" t="str">
        <f t="shared" si="320"/>
        <v/>
      </c>
      <c r="U1816" s="190"/>
      <c r="V1816" s="191"/>
      <c r="W1816" s="188"/>
      <c r="X1816" s="188"/>
      <c r="Y1816" s="174" t="str">
        <f t="shared" si="321"/>
        <v/>
      </c>
      <c r="Z1816" s="174" t="str">
        <f t="shared" si="322"/>
        <v/>
      </c>
      <c r="AA1816" s="137"/>
      <c r="AB1816" s="185">
        <f t="shared" si="313"/>
        <v>8.0640000000001564</v>
      </c>
      <c r="AC1816" s="139">
        <f t="shared" si="310"/>
        <v>0.32698431209713325</v>
      </c>
      <c r="AD1816" s="138">
        <f t="shared" si="314"/>
        <v>5.5723144606850683E-4</v>
      </c>
      <c r="AE1816" s="139" t="str">
        <f t="shared" si="311"/>
        <v/>
      </c>
      <c r="AF1816" s="139" t="str">
        <f t="shared" si="312"/>
        <v/>
      </c>
      <c r="AG1816" s="139"/>
    </row>
    <row r="1817" spans="14:33" ht="20.100000000000001" customHeight="1" x14ac:dyDescent="0.25">
      <c r="N1817" s="142">
        <v>1259</v>
      </c>
      <c r="O1817" s="134">
        <f t="shared" si="315"/>
        <v>1.0360000000000005</v>
      </c>
      <c r="P1817" s="189">
        <f t="shared" si="316"/>
        <v>0.23326350697722908</v>
      </c>
      <c r="Q1817" s="189">
        <f t="shared" si="317"/>
        <v>0.84989892874172268</v>
      </c>
      <c r="R1817" s="134" t="str">
        <f t="shared" si="318"/>
        <v/>
      </c>
      <c r="S1817" s="134">
        <f t="shared" si="319"/>
        <v>0.23326350697722908</v>
      </c>
      <c r="T1817" s="134" t="str">
        <f t="shared" si="320"/>
        <v/>
      </c>
      <c r="U1817" s="190"/>
      <c r="V1817" s="191"/>
      <c r="W1817" s="188"/>
      <c r="X1817" s="188"/>
      <c r="Y1817" s="174" t="str">
        <f t="shared" si="321"/>
        <v/>
      </c>
      <c r="Z1817" s="174" t="str">
        <f t="shared" si="322"/>
        <v/>
      </c>
      <c r="AA1817" s="137"/>
      <c r="AB1817" s="185">
        <f t="shared" si="313"/>
        <v>8.0704000000001557</v>
      </c>
      <c r="AC1817" s="139">
        <f t="shared" si="310"/>
        <v>0.32642708065106474</v>
      </c>
      <c r="AD1817" s="138">
        <f t="shared" si="314"/>
        <v>5.5655345960553548E-4</v>
      </c>
      <c r="AE1817" s="139" t="str">
        <f t="shared" si="311"/>
        <v/>
      </c>
      <c r="AF1817" s="139" t="str">
        <f t="shared" si="312"/>
        <v/>
      </c>
      <c r="AG1817" s="139"/>
    </row>
    <row r="1818" spans="14:33" ht="20.100000000000001" customHeight="1" x14ac:dyDescent="0.25">
      <c r="N1818" s="142">
        <v>1260</v>
      </c>
      <c r="O1818" s="134">
        <f t="shared" si="315"/>
        <v>1.04</v>
      </c>
      <c r="P1818" s="189">
        <f t="shared" si="316"/>
        <v>0.2322970047433662</v>
      </c>
      <c r="Q1818" s="189">
        <f t="shared" si="317"/>
        <v>0.85083004966901865</v>
      </c>
      <c r="R1818" s="134">
        <f t="shared" si="318"/>
        <v>0.2322970047433662</v>
      </c>
      <c r="S1818" s="134" t="str">
        <f t="shared" si="319"/>
        <v/>
      </c>
      <c r="T1818" s="134" t="str">
        <f t="shared" si="320"/>
        <v/>
      </c>
      <c r="U1818" s="190"/>
      <c r="V1818" s="191"/>
      <c r="W1818" s="188"/>
      <c r="X1818" s="188"/>
      <c r="Y1818" s="174" t="str">
        <f t="shared" si="321"/>
        <v/>
      </c>
      <c r="Z1818" s="174" t="str">
        <f t="shared" si="322"/>
        <v/>
      </c>
      <c r="AA1818" s="137"/>
      <c r="AB1818" s="185">
        <f t="shared" si="313"/>
        <v>8.076800000000155</v>
      </c>
      <c r="AC1818" s="139">
        <f t="shared" si="310"/>
        <v>0.3258705271914592</v>
      </c>
      <c r="AD1818" s="138">
        <f t="shared" si="314"/>
        <v>5.5587542479168528E-4</v>
      </c>
      <c r="AE1818" s="139" t="str">
        <f t="shared" si="311"/>
        <v/>
      </c>
      <c r="AF1818" s="139" t="str">
        <f t="shared" si="312"/>
        <v/>
      </c>
      <c r="AG1818" s="139"/>
    </row>
    <row r="1819" spans="14:33" ht="20.100000000000001" customHeight="1" x14ac:dyDescent="0.25">
      <c r="N1819" s="142">
        <v>1261</v>
      </c>
      <c r="O1819" s="134">
        <f t="shared" si="315"/>
        <v>1.0440000000000005</v>
      </c>
      <c r="P1819" s="189">
        <f t="shared" si="316"/>
        <v>0.2313308057849767</v>
      </c>
      <c r="Q1819" s="189">
        <f t="shared" si="317"/>
        <v>0.85175730518404302</v>
      </c>
      <c r="R1819" s="134">
        <f t="shared" si="318"/>
        <v>0.2313308057849767</v>
      </c>
      <c r="S1819" s="134" t="str">
        <f t="shared" si="319"/>
        <v/>
      </c>
      <c r="T1819" s="134" t="str">
        <f t="shared" si="320"/>
        <v/>
      </c>
      <c r="U1819" s="190"/>
      <c r="V1819" s="191"/>
      <c r="W1819" s="188"/>
      <c r="X1819" s="188"/>
      <c r="Y1819" s="174" t="str">
        <f t="shared" si="321"/>
        <v/>
      </c>
      <c r="Z1819" s="174" t="str">
        <f t="shared" si="322"/>
        <v/>
      </c>
      <c r="AA1819" s="137"/>
      <c r="AB1819" s="185">
        <f t="shared" si="313"/>
        <v>8.0832000000001543</v>
      </c>
      <c r="AC1819" s="139">
        <f t="shared" si="310"/>
        <v>0.32531465176666752</v>
      </c>
      <c r="AD1819" s="138">
        <f t="shared" si="314"/>
        <v>5.5519734519748898E-4</v>
      </c>
      <c r="AE1819" s="139" t="str">
        <f t="shared" si="311"/>
        <v/>
      </c>
      <c r="AF1819" s="139" t="str">
        <f t="shared" si="312"/>
        <v/>
      </c>
      <c r="AG1819" s="139"/>
    </row>
    <row r="1820" spans="14:33" ht="20.100000000000001" customHeight="1" x14ac:dyDescent="0.25">
      <c r="N1820" s="142">
        <v>1262</v>
      </c>
      <c r="O1820" s="134">
        <f t="shared" si="315"/>
        <v>1.048</v>
      </c>
      <c r="P1820" s="189">
        <f t="shared" si="316"/>
        <v>0.23036493969445943</v>
      </c>
      <c r="Q1820" s="189">
        <f t="shared" si="317"/>
        <v>0.85268069655912848</v>
      </c>
      <c r="R1820" s="134">
        <f t="shared" si="318"/>
        <v>0.23036493969445943</v>
      </c>
      <c r="S1820" s="134" t="str">
        <f t="shared" si="319"/>
        <v/>
      </c>
      <c r="T1820" s="134" t="str">
        <f t="shared" si="320"/>
        <v/>
      </c>
      <c r="U1820" s="190"/>
      <c r="V1820" s="191"/>
      <c r="W1820" s="188"/>
      <c r="X1820" s="188"/>
      <c r="Y1820" s="174" t="str">
        <f t="shared" si="321"/>
        <v/>
      </c>
      <c r="Z1820" s="174" t="str">
        <f t="shared" si="322"/>
        <v/>
      </c>
      <c r="AA1820" s="137"/>
      <c r="AB1820" s="185">
        <f t="shared" si="313"/>
        <v>8.0896000000001536</v>
      </c>
      <c r="AC1820" s="139">
        <f t="shared" si="310"/>
        <v>0.32475945442147003</v>
      </c>
      <c r="AD1820" s="138">
        <f t="shared" si="314"/>
        <v>5.5451922437854684E-4</v>
      </c>
      <c r="AE1820" s="139" t="str">
        <f t="shared" si="311"/>
        <v/>
      </c>
      <c r="AF1820" s="139" t="str">
        <f t="shared" si="312"/>
        <v/>
      </c>
      <c r="AG1820" s="139"/>
    </row>
    <row r="1821" spans="14:33" ht="20.100000000000001" customHeight="1" x14ac:dyDescent="0.25">
      <c r="N1821" s="142">
        <v>1263</v>
      </c>
      <c r="O1821" s="134">
        <f t="shared" si="315"/>
        <v>1.0520000000000005</v>
      </c>
      <c r="P1821" s="189">
        <f t="shared" si="316"/>
        <v>0.22939943592494871</v>
      </c>
      <c r="Q1821" s="189">
        <f t="shared" si="317"/>
        <v>0.85360022518469969</v>
      </c>
      <c r="R1821" s="134">
        <f t="shared" si="318"/>
        <v>0.22939943592494871</v>
      </c>
      <c r="S1821" s="134" t="str">
        <f t="shared" si="319"/>
        <v/>
      </c>
      <c r="T1821" s="134" t="str">
        <f t="shared" si="320"/>
        <v/>
      </c>
      <c r="U1821" s="190"/>
      <c r="V1821" s="191"/>
      <c r="W1821" s="188"/>
      <c r="X1821" s="188"/>
      <c r="Y1821" s="174" t="str">
        <f t="shared" si="321"/>
        <v/>
      </c>
      <c r="Z1821" s="174" t="str">
        <f t="shared" si="322"/>
        <v/>
      </c>
      <c r="AA1821" s="137"/>
      <c r="AB1821" s="185">
        <f t="shared" si="313"/>
        <v>8.0960000000001529</v>
      </c>
      <c r="AC1821" s="139">
        <f t="shared" si="310"/>
        <v>0.32420493519709148</v>
      </c>
      <c r="AD1821" s="138">
        <f t="shared" si="314"/>
        <v>5.5384106587946791E-4</v>
      </c>
      <c r="AE1821" s="139" t="str">
        <f t="shared" si="311"/>
        <v/>
      </c>
      <c r="AF1821" s="139" t="str">
        <f t="shared" si="312"/>
        <v/>
      </c>
      <c r="AG1821" s="139"/>
    </row>
    <row r="1822" spans="14:33" ht="20.100000000000001" customHeight="1" x14ac:dyDescent="0.25">
      <c r="N1822" s="142">
        <v>1264</v>
      </c>
      <c r="O1822" s="134">
        <f t="shared" si="315"/>
        <v>1.056</v>
      </c>
      <c r="P1822" s="189">
        <f t="shared" si="316"/>
        <v>0.22843432378901604</v>
      </c>
      <c r="Q1822" s="189">
        <f t="shared" si="317"/>
        <v>0.85451589256871241</v>
      </c>
      <c r="R1822" s="134">
        <f t="shared" si="318"/>
        <v>0.22843432378901604</v>
      </c>
      <c r="S1822" s="134" t="str">
        <f t="shared" si="319"/>
        <v/>
      </c>
      <c r="T1822" s="134" t="str">
        <f t="shared" si="320"/>
        <v/>
      </c>
      <c r="U1822" s="190"/>
      <c r="V1822" s="191"/>
      <c r="W1822" s="188"/>
      <c r="X1822" s="188"/>
      <c r="Y1822" s="174" t="str">
        <f t="shared" si="321"/>
        <v/>
      </c>
      <c r="Z1822" s="174" t="str">
        <f t="shared" si="322"/>
        <v/>
      </c>
      <c r="AA1822" s="137"/>
      <c r="AB1822" s="185">
        <f t="shared" si="313"/>
        <v>8.1024000000001521</v>
      </c>
      <c r="AC1822" s="139">
        <f t="shared" si="310"/>
        <v>0.32365109413121201</v>
      </c>
      <c r="AD1822" s="138">
        <f t="shared" si="314"/>
        <v>5.531628732312055E-4</v>
      </c>
      <c r="AE1822" s="139" t="str">
        <f t="shared" si="311"/>
        <v/>
      </c>
      <c r="AF1822" s="139" t="str">
        <f t="shared" si="312"/>
        <v/>
      </c>
      <c r="AG1822" s="139"/>
    </row>
    <row r="1823" spans="14:33" ht="20.100000000000001" customHeight="1" x14ac:dyDescent="0.25">
      <c r="N1823" s="142">
        <v>1265</v>
      </c>
      <c r="O1823" s="134">
        <f t="shared" si="315"/>
        <v>1.0600000000000005</v>
      </c>
      <c r="P1823" s="189">
        <f t="shared" si="316"/>
        <v>0.22746963245738577</v>
      </c>
      <c r="Q1823" s="189">
        <f t="shared" si="317"/>
        <v>0.8554277003360905</v>
      </c>
      <c r="R1823" s="134">
        <f t="shared" si="318"/>
        <v>0.22746963245738577</v>
      </c>
      <c r="S1823" s="134" t="str">
        <f t="shared" si="319"/>
        <v/>
      </c>
      <c r="T1823" s="134" t="str">
        <f t="shared" si="320"/>
        <v/>
      </c>
      <c r="U1823" s="190"/>
      <c r="V1823" s="191"/>
      <c r="W1823" s="188"/>
      <c r="X1823" s="188"/>
      <c r="Y1823" s="174" t="str">
        <f t="shared" si="321"/>
        <v/>
      </c>
      <c r="Z1823" s="174" t="str">
        <f t="shared" si="322"/>
        <v/>
      </c>
      <c r="AA1823" s="137"/>
      <c r="AB1823" s="185">
        <f t="shared" si="313"/>
        <v>8.1088000000001514</v>
      </c>
      <c r="AC1823" s="139">
        <f t="shared" si="310"/>
        <v>0.32309793125798081</v>
      </c>
      <c r="AD1823" s="138">
        <f t="shared" si="314"/>
        <v>5.5248464995405477E-4</v>
      </c>
      <c r="AE1823" s="139" t="str">
        <f t="shared" si="311"/>
        <v/>
      </c>
      <c r="AF1823" s="139" t="str">
        <f t="shared" si="312"/>
        <v/>
      </c>
      <c r="AG1823" s="139"/>
    </row>
    <row r="1824" spans="14:33" ht="20.100000000000001" customHeight="1" x14ac:dyDescent="0.25">
      <c r="N1824" s="142">
        <v>1266</v>
      </c>
      <c r="O1824" s="134">
        <f t="shared" si="315"/>
        <v>1.0640000000000001</v>
      </c>
      <c r="P1824" s="189">
        <f t="shared" si="316"/>
        <v>0.22650539095767053</v>
      </c>
      <c r="Q1824" s="189">
        <f t="shared" si="317"/>
        <v>0.85633565022815383</v>
      </c>
      <c r="R1824" s="134">
        <f t="shared" si="318"/>
        <v>0.22650539095767053</v>
      </c>
      <c r="S1824" s="134" t="str">
        <f t="shared" si="319"/>
        <v/>
      </c>
      <c r="T1824" s="134" t="str">
        <f t="shared" si="320"/>
        <v/>
      </c>
      <c r="U1824" s="190"/>
      <c r="V1824" s="191"/>
      <c r="W1824" s="188"/>
      <c r="X1824" s="188"/>
      <c r="Y1824" s="174" t="str">
        <f t="shared" si="321"/>
        <v/>
      </c>
      <c r="Z1824" s="174" t="str">
        <f t="shared" si="322"/>
        <v/>
      </c>
      <c r="AA1824" s="137"/>
      <c r="AB1824" s="185">
        <f t="shared" si="313"/>
        <v>8.1152000000001507</v>
      </c>
      <c r="AC1824" s="139">
        <f t="shared" si="310"/>
        <v>0.32254544660802675</v>
      </c>
      <c r="AD1824" s="138">
        <f t="shared" si="314"/>
        <v>5.5180639955432209E-4</v>
      </c>
      <c r="AE1824" s="139" t="str">
        <f t="shared" si="311"/>
        <v/>
      </c>
      <c r="AF1824" s="139" t="str">
        <f t="shared" si="312"/>
        <v/>
      </c>
      <c r="AG1824" s="139"/>
    </row>
    <row r="1825" spans="14:33" ht="20.100000000000001" customHeight="1" x14ac:dyDescent="0.25">
      <c r="N1825" s="142">
        <v>1267</v>
      </c>
      <c r="O1825" s="134">
        <f t="shared" si="315"/>
        <v>1.0680000000000005</v>
      </c>
      <c r="P1825" s="189">
        <f t="shared" si="316"/>
        <v>0.22554162817311998</v>
      </c>
      <c r="Q1825" s="189">
        <f t="shared" si="317"/>
        <v>0.85723974410204518</v>
      </c>
      <c r="R1825" s="134">
        <f t="shared" si="318"/>
        <v>0.22554162817311998</v>
      </c>
      <c r="S1825" s="134" t="str">
        <f t="shared" si="319"/>
        <v/>
      </c>
      <c r="T1825" s="134" t="str">
        <f t="shared" si="320"/>
        <v/>
      </c>
      <c r="U1825" s="190"/>
      <c r="V1825" s="191"/>
      <c r="W1825" s="188"/>
      <c r="X1825" s="188"/>
      <c r="Y1825" s="174" t="str">
        <f t="shared" si="321"/>
        <v/>
      </c>
      <c r="Z1825" s="174" t="str">
        <f t="shared" si="322"/>
        <v/>
      </c>
      <c r="AA1825" s="137"/>
      <c r="AB1825" s="185">
        <f t="shared" si="313"/>
        <v>8.12160000000015</v>
      </c>
      <c r="AC1825" s="139">
        <f t="shared" si="310"/>
        <v>0.32199364020847243</v>
      </c>
      <c r="AD1825" s="138">
        <f t="shared" si="314"/>
        <v>5.5112812552704504E-4</v>
      </c>
      <c r="AE1825" s="139" t="str">
        <f t="shared" si="311"/>
        <v/>
      </c>
      <c r="AF1825" s="139" t="str">
        <f t="shared" si="312"/>
        <v/>
      </c>
      <c r="AG1825" s="139"/>
    </row>
    <row r="1826" spans="14:33" ht="20.100000000000001" customHeight="1" x14ac:dyDescent="0.25">
      <c r="N1826" s="142">
        <v>1268</v>
      </c>
      <c r="O1826" s="134">
        <f t="shared" si="315"/>
        <v>1.0720000000000001</v>
      </c>
      <c r="P1826" s="189">
        <f t="shared" si="316"/>
        <v>0.22457837284138993</v>
      </c>
      <c r="Q1826" s="189">
        <f t="shared" si="317"/>
        <v>0.85813998393014912</v>
      </c>
      <c r="R1826" s="134">
        <f t="shared" si="318"/>
        <v>0.22457837284138993</v>
      </c>
      <c r="S1826" s="134" t="str">
        <f t="shared" si="319"/>
        <v/>
      </c>
      <c r="T1826" s="134" t="str">
        <f t="shared" si="320"/>
        <v/>
      </c>
      <c r="U1826" s="190"/>
      <c r="V1826" s="191"/>
      <c r="W1826" s="188"/>
      <c r="X1826" s="188"/>
      <c r="Y1826" s="174" t="str">
        <f t="shared" si="321"/>
        <v/>
      </c>
      <c r="Z1826" s="174" t="str">
        <f t="shared" si="322"/>
        <v/>
      </c>
      <c r="AA1826" s="137"/>
      <c r="AB1826" s="185">
        <f t="shared" si="313"/>
        <v>8.1280000000001493</v>
      </c>
      <c r="AC1826" s="139">
        <f t="shared" si="310"/>
        <v>0.32144251208294539</v>
      </c>
      <c r="AD1826" s="138">
        <f t="shared" si="314"/>
        <v>5.5044983135393855E-4</v>
      </c>
      <c r="AE1826" s="139" t="str">
        <f t="shared" si="311"/>
        <v/>
      </c>
      <c r="AF1826" s="139" t="str">
        <f t="shared" si="312"/>
        <v/>
      </c>
      <c r="AG1826" s="139"/>
    </row>
    <row r="1827" spans="14:33" ht="20.100000000000001" customHeight="1" x14ac:dyDescent="0.25">
      <c r="N1827" s="142">
        <v>1269</v>
      </c>
      <c r="O1827" s="134">
        <f t="shared" si="315"/>
        <v>1.0760000000000005</v>
      </c>
      <c r="P1827" s="189">
        <f t="shared" si="316"/>
        <v>0.22361565355332497</v>
      </c>
      <c r="Q1827" s="189">
        <f t="shared" si="317"/>
        <v>0.85903637179950787</v>
      </c>
      <c r="R1827" s="134">
        <f t="shared" si="318"/>
        <v>0.22361565355332497</v>
      </c>
      <c r="S1827" s="134" t="str">
        <f t="shared" si="319"/>
        <v/>
      </c>
      <c r="T1827" s="134" t="str">
        <f t="shared" si="320"/>
        <v/>
      </c>
      <c r="U1827" s="190"/>
      <c r="V1827" s="191"/>
      <c r="W1827" s="188"/>
      <c r="X1827" s="188"/>
      <c r="Y1827" s="174" t="str">
        <f t="shared" si="321"/>
        <v/>
      </c>
      <c r="Z1827" s="174" t="str">
        <f t="shared" si="322"/>
        <v/>
      </c>
      <c r="AA1827" s="137"/>
      <c r="AB1827" s="185">
        <f t="shared" si="313"/>
        <v>8.1344000000001486</v>
      </c>
      <c r="AC1827" s="139">
        <f t="shared" si="310"/>
        <v>0.32089206225159145</v>
      </c>
      <c r="AD1827" s="138">
        <f t="shared" si="314"/>
        <v>5.4977152050511569E-4</v>
      </c>
      <c r="AE1827" s="139" t="str">
        <f t="shared" si="311"/>
        <v/>
      </c>
      <c r="AF1827" s="139" t="str">
        <f t="shared" si="312"/>
        <v/>
      </c>
      <c r="AG1827" s="139"/>
    </row>
    <row r="1828" spans="14:33" ht="20.100000000000001" customHeight="1" x14ac:dyDescent="0.25">
      <c r="N1828" s="142">
        <v>1270</v>
      </c>
      <c r="O1828" s="134">
        <f t="shared" si="315"/>
        <v>1.08</v>
      </c>
      <c r="P1828" s="189">
        <f t="shared" si="316"/>
        <v>0.22265349875176113</v>
      </c>
      <c r="Q1828" s="189">
        <f t="shared" si="317"/>
        <v>0.85992890991123094</v>
      </c>
      <c r="R1828" s="134">
        <f t="shared" si="318"/>
        <v>0.22265349875176113</v>
      </c>
      <c r="S1828" s="134" t="str">
        <f t="shared" si="319"/>
        <v/>
      </c>
      <c r="T1828" s="134" t="str">
        <f t="shared" si="320"/>
        <v/>
      </c>
      <c r="U1828" s="190"/>
      <c r="V1828" s="191"/>
      <c r="W1828" s="188"/>
      <c r="X1828" s="188"/>
      <c r="Y1828" s="174" t="str">
        <f t="shared" si="321"/>
        <v/>
      </c>
      <c r="Z1828" s="174" t="str">
        <f t="shared" si="322"/>
        <v/>
      </c>
      <c r="AA1828" s="137"/>
      <c r="AB1828" s="185">
        <f t="shared" si="313"/>
        <v>8.1408000000001479</v>
      </c>
      <c r="AC1828" s="139">
        <f t="shared" si="310"/>
        <v>0.32034229073108633</v>
      </c>
      <c r="AD1828" s="138">
        <f t="shared" si="314"/>
        <v>5.4909319643775545E-4</v>
      </c>
      <c r="AE1828" s="139" t="str">
        <f t="shared" si="311"/>
        <v/>
      </c>
      <c r="AF1828" s="139" t="str">
        <f t="shared" si="312"/>
        <v/>
      </c>
      <c r="AG1828" s="139"/>
    </row>
    <row r="1829" spans="14:33" ht="20.100000000000001" customHeight="1" x14ac:dyDescent="0.25">
      <c r="N1829" s="142">
        <v>1271</v>
      </c>
      <c r="O1829" s="134">
        <f t="shared" si="315"/>
        <v>1.0840000000000005</v>
      </c>
      <c r="P1829" s="189">
        <f t="shared" si="316"/>
        <v>0.22169193673034224</v>
      </c>
      <c r="Q1829" s="189">
        <f t="shared" si="317"/>
        <v>0.8608176005799022</v>
      </c>
      <c r="R1829" s="134">
        <f t="shared" si="318"/>
        <v>0.22169193673034224</v>
      </c>
      <c r="S1829" s="134" t="str">
        <f t="shared" si="319"/>
        <v/>
      </c>
      <c r="T1829" s="134" t="str">
        <f t="shared" si="320"/>
        <v/>
      </c>
      <c r="U1829" s="190"/>
      <c r="V1829" s="191"/>
      <c r="W1829" s="188"/>
      <c r="X1829" s="188"/>
      <c r="Y1829" s="174" t="str">
        <f t="shared" si="321"/>
        <v/>
      </c>
      <c r="Z1829" s="174" t="str">
        <f t="shared" si="322"/>
        <v/>
      </c>
      <c r="AA1829" s="137"/>
      <c r="AB1829" s="185">
        <f t="shared" si="313"/>
        <v>8.1472000000001472</v>
      </c>
      <c r="AC1829" s="139">
        <f t="shared" si="310"/>
        <v>0.31979319753464858</v>
      </c>
      <c r="AD1829" s="138">
        <f t="shared" si="314"/>
        <v>5.4841486259721295E-4</v>
      </c>
      <c r="AE1829" s="139" t="str">
        <f t="shared" si="311"/>
        <v/>
      </c>
      <c r="AF1829" s="139" t="str">
        <f t="shared" si="312"/>
        <v/>
      </c>
      <c r="AG1829" s="139"/>
    </row>
    <row r="1830" spans="14:33" ht="20.100000000000001" customHeight="1" x14ac:dyDescent="0.25">
      <c r="N1830" s="142">
        <v>1272</v>
      </c>
      <c r="O1830" s="134">
        <f t="shared" si="315"/>
        <v>1.0880000000000001</v>
      </c>
      <c r="P1830" s="189">
        <f t="shared" si="316"/>
        <v>0.22073099563235687</v>
      </c>
      <c r="Q1830" s="189">
        <f t="shared" si="317"/>
        <v>0.86170244623297843</v>
      </c>
      <c r="R1830" s="134">
        <f t="shared" si="318"/>
        <v>0.22073099563235687</v>
      </c>
      <c r="S1830" s="134" t="str">
        <f t="shared" si="319"/>
        <v/>
      </c>
      <c r="T1830" s="134" t="str">
        <f t="shared" si="320"/>
        <v/>
      </c>
      <c r="U1830" s="190"/>
      <c r="V1830" s="191"/>
      <c r="W1830" s="188"/>
      <c r="X1830" s="188"/>
      <c r="Y1830" s="174" t="str">
        <f t="shared" si="321"/>
        <v/>
      </c>
      <c r="Z1830" s="174" t="str">
        <f t="shared" si="322"/>
        <v/>
      </c>
      <c r="AA1830" s="137"/>
      <c r="AB1830" s="185">
        <f t="shared" si="313"/>
        <v>8.1536000000001465</v>
      </c>
      <c r="AC1830" s="139">
        <f t="shared" si="310"/>
        <v>0.31924478267205136</v>
      </c>
      <c r="AD1830" s="138">
        <f t="shared" si="314"/>
        <v>5.4773652241696391E-4</v>
      </c>
      <c r="AE1830" s="139" t="str">
        <f t="shared" si="311"/>
        <v/>
      </c>
      <c r="AF1830" s="139" t="str">
        <f t="shared" si="312"/>
        <v/>
      </c>
      <c r="AG1830" s="139"/>
    </row>
    <row r="1831" spans="14:33" ht="20.100000000000001" customHeight="1" x14ac:dyDescent="0.25">
      <c r="N1831" s="142">
        <v>1273</v>
      </c>
      <c r="O1831" s="134">
        <f t="shared" si="315"/>
        <v>1.0920000000000005</v>
      </c>
      <c r="P1831" s="189">
        <f t="shared" si="316"/>
        <v>0.21977070344958852</v>
      </c>
      <c r="Q1831" s="189">
        <f t="shared" si="317"/>
        <v>0.86258344941018805</v>
      </c>
      <c r="R1831" s="134">
        <f t="shared" si="318"/>
        <v>0.21977070344958852</v>
      </c>
      <c r="S1831" s="134" t="str">
        <f t="shared" si="319"/>
        <v/>
      </c>
      <c r="T1831" s="134" t="str">
        <f t="shared" si="320"/>
        <v/>
      </c>
      <c r="U1831" s="190"/>
      <c r="V1831" s="191"/>
      <c r="W1831" s="188"/>
      <c r="X1831" s="188"/>
      <c r="Y1831" s="174" t="str">
        <f t="shared" si="321"/>
        <v/>
      </c>
      <c r="Z1831" s="174" t="str">
        <f t="shared" si="322"/>
        <v/>
      </c>
      <c r="AA1831" s="137"/>
      <c r="AB1831" s="185">
        <f t="shared" si="313"/>
        <v>8.1600000000001458</v>
      </c>
      <c r="AC1831" s="139">
        <f t="shared" si="310"/>
        <v>0.3186970461496344</v>
      </c>
      <c r="AD1831" s="138">
        <f t="shared" si="314"/>
        <v>5.4705817931677281E-4</v>
      </c>
      <c r="AE1831" s="139" t="str">
        <f t="shared" si="311"/>
        <v/>
      </c>
      <c r="AF1831" s="139" t="str">
        <f t="shared" si="312"/>
        <v/>
      </c>
      <c r="AG1831" s="139"/>
    </row>
    <row r="1832" spans="14:33" ht="20.100000000000001" customHeight="1" x14ac:dyDescent="0.25">
      <c r="N1832" s="142">
        <v>1274</v>
      </c>
      <c r="O1832" s="134">
        <f t="shared" si="315"/>
        <v>1.0960000000000001</v>
      </c>
      <c r="P1832" s="189">
        <f t="shared" si="316"/>
        <v>0.21881108802118646</v>
      </c>
      <c r="Q1832" s="189">
        <f t="shared" si="317"/>
        <v>0.86346061276292108</v>
      </c>
      <c r="R1832" s="134">
        <f t="shared" si="318"/>
        <v>0.21881108802118646</v>
      </c>
      <c r="S1832" s="134" t="str">
        <f t="shared" si="319"/>
        <v/>
      </c>
      <c r="T1832" s="134" t="str">
        <f t="shared" si="320"/>
        <v/>
      </c>
      <c r="U1832" s="190"/>
      <c r="V1832" s="191"/>
      <c r="W1832" s="188"/>
      <c r="X1832" s="188"/>
      <c r="Y1832" s="174" t="str">
        <f t="shared" si="321"/>
        <v/>
      </c>
      <c r="Z1832" s="174" t="str">
        <f t="shared" si="322"/>
        <v/>
      </c>
      <c r="AA1832" s="137"/>
      <c r="AB1832" s="185">
        <f t="shared" si="313"/>
        <v>8.1664000000001451</v>
      </c>
      <c r="AC1832" s="139">
        <f t="shared" si="310"/>
        <v>0.31814998797031763</v>
      </c>
      <c r="AD1832" s="138">
        <f t="shared" si="314"/>
        <v>5.4637983670580148E-4</v>
      </c>
      <c r="AE1832" s="139" t="str">
        <f t="shared" si="311"/>
        <v/>
      </c>
      <c r="AF1832" s="139" t="str">
        <f t="shared" si="312"/>
        <v/>
      </c>
      <c r="AG1832" s="139"/>
    </row>
    <row r="1833" spans="14:33" ht="20.100000000000001" customHeight="1" x14ac:dyDescent="0.25">
      <c r="N1833" s="142">
        <v>1275</v>
      </c>
      <c r="O1833" s="134">
        <f t="shared" si="315"/>
        <v>1.1000000000000005</v>
      </c>
      <c r="P1833" s="189">
        <f t="shared" si="316"/>
        <v>0.21785217703255041</v>
      </c>
      <c r="Q1833" s="189">
        <f t="shared" si="317"/>
        <v>0.86433393905361744</v>
      </c>
      <c r="R1833" s="134">
        <f t="shared" si="318"/>
        <v>0.21785217703255041</v>
      </c>
      <c r="S1833" s="134" t="str">
        <f t="shared" si="319"/>
        <v/>
      </c>
      <c r="T1833" s="134" t="str">
        <f t="shared" si="320"/>
        <v/>
      </c>
      <c r="U1833" s="190"/>
      <c r="V1833" s="191"/>
      <c r="W1833" s="188"/>
      <c r="X1833" s="188"/>
      <c r="Y1833" s="174" t="str">
        <f t="shared" si="321"/>
        <v/>
      </c>
      <c r="Z1833" s="174" t="str">
        <f t="shared" si="322"/>
        <v/>
      </c>
      <c r="AA1833" s="137"/>
      <c r="AB1833" s="185">
        <f t="shared" si="313"/>
        <v>8.1728000000001444</v>
      </c>
      <c r="AC1833" s="139">
        <f t="shared" si="310"/>
        <v>0.31760360813361183</v>
      </c>
      <c r="AD1833" s="138">
        <f t="shared" si="314"/>
        <v>5.4570149797950052E-4</v>
      </c>
      <c r="AE1833" s="139" t="str">
        <f t="shared" si="311"/>
        <v/>
      </c>
      <c r="AF1833" s="139" t="str">
        <f t="shared" si="312"/>
        <v/>
      </c>
      <c r="AG1833" s="139"/>
    </row>
    <row r="1834" spans="14:33" ht="20.100000000000001" customHeight="1" x14ac:dyDescent="0.25">
      <c r="N1834" s="142">
        <v>1276</v>
      </c>
      <c r="O1834" s="134">
        <f t="shared" si="315"/>
        <v>1.1040000000000001</v>
      </c>
      <c r="P1834" s="189">
        <f t="shared" si="316"/>
        <v>0.21689399801423551</v>
      </c>
      <c r="Q1834" s="189">
        <f t="shared" si="317"/>
        <v>0.86520343115514886</v>
      </c>
      <c r="R1834" s="134">
        <f t="shared" si="318"/>
        <v>0.21689399801423551</v>
      </c>
      <c r="S1834" s="134" t="str">
        <f t="shared" si="319"/>
        <v/>
      </c>
      <c r="T1834" s="134" t="str">
        <f t="shared" si="320"/>
        <v/>
      </c>
      <c r="U1834" s="190"/>
      <c r="V1834" s="191"/>
      <c r="W1834" s="188"/>
      <c r="X1834" s="188"/>
      <c r="Y1834" s="174" t="str">
        <f t="shared" si="321"/>
        <v/>
      </c>
      <c r="Z1834" s="174" t="str">
        <f t="shared" si="322"/>
        <v/>
      </c>
      <c r="AA1834" s="137"/>
      <c r="AB1834" s="185">
        <f t="shared" si="313"/>
        <v>8.1792000000001437</v>
      </c>
      <c r="AC1834" s="139">
        <f t="shared" si="310"/>
        <v>0.31705790663563233</v>
      </c>
      <c r="AD1834" s="138">
        <f t="shared" si="314"/>
        <v>5.4502316652282889E-4</v>
      </c>
      <c r="AE1834" s="139" t="str">
        <f t="shared" si="311"/>
        <v/>
      </c>
      <c r="AF1834" s="139" t="str">
        <f t="shared" si="312"/>
        <v/>
      </c>
      <c r="AG1834" s="139"/>
    </row>
    <row r="1835" spans="14:33" ht="20.100000000000001" customHeight="1" x14ac:dyDescent="0.25">
      <c r="N1835" s="142">
        <v>1277</v>
      </c>
      <c r="O1835" s="134">
        <f t="shared" si="315"/>
        <v>1.1080000000000005</v>
      </c>
      <c r="P1835" s="189">
        <f t="shared" si="316"/>
        <v>0.21593657834087099</v>
      </c>
      <c r="Q1835" s="189">
        <f t="shared" si="317"/>
        <v>0.86606909205019833</v>
      </c>
      <c r="R1835" s="134">
        <f t="shared" si="318"/>
        <v>0.21593657834087099</v>
      </c>
      <c r="S1835" s="134" t="str">
        <f t="shared" si="319"/>
        <v/>
      </c>
      <c r="T1835" s="134" t="str">
        <f t="shared" si="320"/>
        <v/>
      </c>
      <c r="U1835" s="190"/>
      <c r="V1835" s="191"/>
      <c r="W1835" s="188"/>
      <c r="X1835" s="188"/>
      <c r="Y1835" s="174" t="str">
        <f t="shared" si="321"/>
        <v/>
      </c>
      <c r="Z1835" s="174" t="str">
        <f t="shared" si="322"/>
        <v/>
      </c>
      <c r="AA1835" s="137"/>
      <c r="AB1835" s="185">
        <f t="shared" si="313"/>
        <v>8.185600000000143</v>
      </c>
      <c r="AC1835" s="139">
        <f t="shared" si="310"/>
        <v>0.3165128834691095</v>
      </c>
      <c r="AD1835" s="138">
        <f t="shared" si="314"/>
        <v>5.4434484570686781E-4</v>
      </c>
      <c r="AE1835" s="139" t="str">
        <f t="shared" si="311"/>
        <v/>
      </c>
      <c r="AF1835" s="139" t="str">
        <f t="shared" si="312"/>
        <v/>
      </c>
      <c r="AG1835" s="139"/>
    </row>
    <row r="1836" spans="14:33" ht="20.100000000000001" customHeight="1" x14ac:dyDescent="0.25">
      <c r="N1836" s="142">
        <v>1278</v>
      </c>
      <c r="O1836" s="134">
        <f t="shared" si="315"/>
        <v>1.1120000000000001</v>
      </c>
      <c r="P1836" s="189">
        <f t="shared" si="316"/>
        <v>0.21497994523009986</v>
      </c>
      <c r="Q1836" s="189">
        <f t="shared" si="317"/>
        <v>0.86693092483063294</v>
      </c>
      <c r="R1836" s="134">
        <f t="shared" si="318"/>
        <v>0.21497994523009986</v>
      </c>
      <c r="S1836" s="134" t="str">
        <f t="shared" si="319"/>
        <v/>
      </c>
      <c r="T1836" s="134" t="str">
        <f t="shared" si="320"/>
        <v/>
      </c>
      <c r="U1836" s="190"/>
      <c r="V1836" s="191"/>
      <c r="W1836" s="188"/>
      <c r="X1836" s="188"/>
      <c r="Y1836" s="174" t="str">
        <f t="shared" si="321"/>
        <v/>
      </c>
      <c r="Z1836" s="174" t="str">
        <f t="shared" si="322"/>
        <v/>
      </c>
      <c r="AA1836" s="137"/>
      <c r="AB1836" s="185">
        <f t="shared" si="313"/>
        <v>8.1920000000001423</v>
      </c>
      <c r="AC1836" s="139">
        <f t="shared" ref="AC1836:AC1899" si="323">_xlfn.CHISQ.DIST.RT(AB1836,$AB$553)</f>
        <v>0.31596853862340263</v>
      </c>
      <c r="AD1836" s="138">
        <f t="shared" si="314"/>
        <v>5.4366653889181826E-4</v>
      </c>
      <c r="AE1836" s="139" t="str">
        <f t="shared" ref="AE1836:AE1899" si="324">IF(AC1836&lt;($AA$556),AD1836,"")</f>
        <v/>
      </c>
      <c r="AF1836" s="139" t="str">
        <f t="shared" ref="AF1836:AF1899" si="325">IF(AC1836&lt;$AA$563,AD1836,"")</f>
        <v/>
      </c>
      <c r="AG1836" s="139"/>
    </row>
    <row r="1837" spans="14:33" ht="20.100000000000001" customHeight="1" x14ac:dyDescent="0.25">
      <c r="N1837" s="142">
        <v>1279</v>
      </c>
      <c r="O1837" s="134">
        <f t="shared" si="315"/>
        <v>1.1160000000000005</v>
      </c>
      <c r="P1837" s="189">
        <f t="shared" si="316"/>
        <v>0.21402412574153201</v>
      </c>
      <c r="Q1837" s="189">
        <f t="shared" si="317"/>
        <v>0.86778893269687574</v>
      </c>
      <c r="R1837" s="134">
        <f t="shared" si="318"/>
        <v>0.21402412574153201</v>
      </c>
      <c r="S1837" s="134" t="str">
        <f t="shared" si="319"/>
        <v/>
      </c>
      <c r="T1837" s="134" t="str">
        <f t="shared" si="320"/>
        <v/>
      </c>
      <c r="U1837" s="190"/>
      <c r="V1837" s="191"/>
      <c r="W1837" s="188"/>
      <c r="X1837" s="188"/>
      <c r="Y1837" s="174" t="str">
        <f t="shared" si="321"/>
        <v/>
      </c>
      <c r="Z1837" s="174" t="str">
        <f t="shared" si="322"/>
        <v/>
      </c>
      <c r="AA1837" s="137"/>
      <c r="AB1837" s="185">
        <f t="shared" ref="AB1837:AB1900" si="326">AB1836+$AF$553</f>
        <v>8.1984000000001416</v>
      </c>
      <c r="AC1837" s="139">
        <f t="shared" si="323"/>
        <v>0.31542487208451081</v>
      </c>
      <c r="AD1837" s="138">
        <f t="shared" ref="AD1837:AD1900" si="327">AC1837-AC1838</f>
        <v>5.4298824942394797E-4</v>
      </c>
      <c r="AE1837" s="139" t="str">
        <f t="shared" si="324"/>
        <v/>
      </c>
      <c r="AF1837" s="139" t="str">
        <f t="shared" si="325"/>
        <v/>
      </c>
      <c r="AG1837" s="139"/>
    </row>
    <row r="1838" spans="14:33" ht="20.100000000000001" customHeight="1" x14ac:dyDescent="0.25">
      <c r="N1838" s="142">
        <v>1280</v>
      </c>
      <c r="O1838" s="134">
        <f t="shared" ref="O1838:O1901" si="328">O$552+(N1838*O$555)</f>
        <v>1.1200000000000001</v>
      </c>
      <c r="P1838" s="189">
        <f t="shared" ref="P1838:P1901" si="329">_xlfn.NORM.DIST(O1838,O$549,O$550,0)</f>
        <v>0.21306914677571784</v>
      </c>
      <c r="Q1838" s="189">
        <f t="shared" ref="Q1838:Q1901" si="330">_xlfn.NORM.DIST(O1838,O$549,O$550,1)</f>
        <v>0.86864311895726931</v>
      </c>
      <c r="R1838" s="134">
        <f t="shared" ref="R1838:R1901" si="331">IF(OR(Q1838&lt;$S$554,Q1838&gt;$S$555),P1838,"")</f>
        <v>0.21306914677571784</v>
      </c>
      <c r="S1838" s="134" t="str">
        <f t="shared" ref="S1838:S1901" si="332">IF(AND(Q1838&gt;$S$554,Q1838&lt;$S$555),P1838,"")</f>
        <v/>
      </c>
      <c r="T1838" s="134" t="str">
        <f t="shared" ref="T1838:T1901" si="333">IF(P1838=MAX(P$558:P$2558),P1838,"")</f>
        <v/>
      </c>
      <c r="U1838" s="190"/>
      <c r="V1838" s="191"/>
      <c r="W1838" s="188"/>
      <c r="X1838" s="188"/>
      <c r="Y1838" s="174" t="str">
        <f t="shared" si="321"/>
        <v/>
      </c>
      <c r="Z1838" s="174" t="str">
        <f t="shared" si="322"/>
        <v/>
      </c>
      <c r="AA1838" s="137"/>
      <c r="AB1838" s="185">
        <f t="shared" si="326"/>
        <v>8.2048000000001409</v>
      </c>
      <c r="AC1838" s="139">
        <f t="shared" si="323"/>
        <v>0.31488188383508686</v>
      </c>
      <c r="AD1838" s="138">
        <f t="shared" si="327"/>
        <v>5.4230998064047631E-4</v>
      </c>
      <c r="AE1838" s="139" t="str">
        <f t="shared" si="324"/>
        <v/>
      </c>
      <c r="AF1838" s="139" t="str">
        <f t="shared" si="325"/>
        <v/>
      </c>
      <c r="AG1838" s="139"/>
    </row>
    <row r="1839" spans="14:33" ht="20.100000000000001" customHeight="1" x14ac:dyDescent="0.25">
      <c r="N1839" s="142">
        <v>1281</v>
      </c>
      <c r="O1839" s="134">
        <f t="shared" si="328"/>
        <v>1.1239999999999997</v>
      </c>
      <c r="P1839" s="189">
        <f t="shared" si="329"/>
        <v>0.21211503507313653</v>
      </c>
      <c r="Q1839" s="189">
        <f t="shared" si="330"/>
        <v>0.86949348702743945</v>
      </c>
      <c r="R1839" s="134">
        <f t="shared" si="331"/>
        <v>0.21211503507313653</v>
      </c>
      <c r="S1839" s="134" t="str">
        <f t="shared" si="332"/>
        <v/>
      </c>
      <c r="T1839" s="134" t="str">
        <f t="shared" si="333"/>
        <v/>
      </c>
      <c r="U1839" s="190"/>
      <c r="V1839" s="191"/>
      <c r="W1839" s="188"/>
      <c r="X1839" s="188"/>
      <c r="Y1839" s="174" t="str">
        <f t="shared" si="321"/>
        <v/>
      </c>
      <c r="Z1839" s="174" t="str">
        <f t="shared" si="322"/>
        <v/>
      </c>
      <c r="AA1839" s="137"/>
      <c r="AB1839" s="185">
        <f t="shared" si="326"/>
        <v>8.2112000000001402</v>
      </c>
      <c r="AC1839" s="139">
        <f t="shared" si="323"/>
        <v>0.31433957385444639</v>
      </c>
      <c r="AD1839" s="138">
        <f t="shared" si="327"/>
        <v>5.4163173586313507E-4</v>
      </c>
      <c r="AE1839" s="139" t="str">
        <f t="shared" si="324"/>
        <v/>
      </c>
      <c r="AF1839" s="139" t="str">
        <f t="shared" si="325"/>
        <v/>
      </c>
      <c r="AG1839" s="139"/>
    </row>
    <row r="1840" spans="14:33" ht="20.100000000000001" customHeight="1" x14ac:dyDescent="0.25">
      <c r="N1840" s="142">
        <v>1282</v>
      </c>
      <c r="O1840" s="134">
        <f t="shared" si="328"/>
        <v>1.1280000000000001</v>
      </c>
      <c r="P1840" s="189">
        <f t="shared" si="329"/>
        <v>0.21116181721320312</v>
      </c>
      <c r="Q1840" s="189">
        <f t="shared" si="330"/>
        <v>0.87034004042965185</v>
      </c>
      <c r="R1840" s="134">
        <f t="shared" si="331"/>
        <v>0.21116181721320312</v>
      </c>
      <c r="S1840" s="134" t="str">
        <f t="shared" si="332"/>
        <v/>
      </c>
      <c r="T1840" s="134" t="str">
        <f t="shared" si="333"/>
        <v/>
      </c>
      <c r="U1840" s="190"/>
      <c r="V1840" s="191"/>
      <c r="W1840" s="188"/>
      <c r="X1840" s="188"/>
      <c r="Y1840" s="174" t="str">
        <f t="shared" si="321"/>
        <v/>
      </c>
      <c r="Z1840" s="174" t="str">
        <f t="shared" si="322"/>
        <v/>
      </c>
      <c r="AA1840" s="137"/>
      <c r="AB1840" s="185">
        <f t="shared" si="326"/>
        <v>8.2176000000001395</v>
      </c>
      <c r="AC1840" s="139">
        <f t="shared" si="323"/>
        <v>0.31379794211858325</v>
      </c>
      <c r="AD1840" s="138">
        <f t="shared" si="327"/>
        <v>5.4095351840394157E-4</v>
      </c>
      <c r="AE1840" s="139" t="str">
        <f t="shared" si="324"/>
        <v/>
      </c>
      <c r="AF1840" s="139" t="str">
        <f t="shared" si="325"/>
        <v/>
      </c>
      <c r="AG1840" s="139"/>
    </row>
    <row r="1841" spans="14:33" ht="20.100000000000001" customHeight="1" x14ac:dyDescent="0.25">
      <c r="N1841" s="142">
        <v>1283</v>
      </c>
      <c r="O1841" s="134">
        <f t="shared" si="328"/>
        <v>1.1319999999999997</v>
      </c>
      <c r="P1841" s="189">
        <f t="shared" si="329"/>
        <v>0.21020951961329321</v>
      </c>
      <c r="Q1841" s="189">
        <f t="shared" si="330"/>
        <v>0.87118278279216566</v>
      </c>
      <c r="R1841" s="134">
        <f t="shared" si="331"/>
        <v>0.21020951961329321</v>
      </c>
      <c r="S1841" s="134" t="str">
        <f t="shared" si="332"/>
        <v/>
      </c>
      <c r="T1841" s="134" t="str">
        <f t="shared" si="333"/>
        <v/>
      </c>
      <c r="U1841" s="190"/>
      <c r="V1841" s="191"/>
      <c r="W1841" s="188"/>
      <c r="X1841" s="188"/>
      <c r="Y1841" s="174" t="str">
        <f t="shared" si="321"/>
        <v/>
      </c>
      <c r="Z1841" s="174" t="str">
        <f t="shared" si="322"/>
        <v/>
      </c>
      <c r="AA1841" s="137"/>
      <c r="AB1841" s="185">
        <f t="shared" si="326"/>
        <v>8.2240000000001388</v>
      </c>
      <c r="AC1841" s="139">
        <f t="shared" si="323"/>
        <v>0.31325698860017931</v>
      </c>
      <c r="AD1841" s="138">
        <f t="shared" si="327"/>
        <v>5.4027533156147944E-4</v>
      </c>
      <c r="AE1841" s="139" t="str">
        <f t="shared" si="324"/>
        <v/>
      </c>
      <c r="AF1841" s="139" t="str">
        <f t="shared" si="325"/>
        <v/>
      </c>
      <c r="AG1841" s="139"/>
    </row>
    <row r="1842" spans="14:33" ht="20.100000000000001" customHeight="1" x14ac:dyDescent="0.25">
      <c r="N1842" s="142">
        <v>1284</v>
      </c>
      <c r="O1842" s="134">
        <f t="shared" si="328"/>
        <v>1.1360000000000001</v>
      </c>
      <c r="P1842" s="189">
        <f t="shared" si="329"/>
        <v>0.20925816852778276</v>
      </c>
      <c r="Q1842" s="189">
        <f t="shared" si="330"/>
        <v>0.87202171784858462</v>
      </c>
      <c r="R1842" s="134">
        <f t="shared" si="331"/>
        <v>0.20925816852778276</v>
      </c>
      <c r="S1842" s="134" t="str">
        <f t="shared" si="332"/>
        <v/>
      </c>
      <c r="T1842" s="134" t="str">
        <f t="shared" si="333"/>
        <v/>
      </c>
      <c r="U1842" s="190"/>
      <c r="V1842" s="191"/>
      <c r="W1842" s="188"/>
      <c r="X1842" s="188"/>
      <c r="Y1842" s="174" t="str">
        <f t="shared" si="321"/>
        <v/>
      </c>
      <c r="Z1842" s="174" t="str">
        <f t="shared" si="322"/>
        <v/>
      </c>
      <c r="AA1842" s="137"/>
      <c r="AB1842" s="185">
        <f t="shared" si="326"/>
        <v>8.230400000000138</v>
      </c>
      <c r="AC1842" s="139">
        <f t="shared" si="323"/>
        <v>0.31271671326861783</v>
      </c>
      <c r="AD1842" s="138">
        <f t="shared" si="327"/>
        <v>5.3959717862289702E-4</v>
      </c>
      <c r="AE1842" s="139" t="str">
        <f t="shared" si="324"/>
        <v/>
      </c>
      <c r="AF1842" s="139" t="str">
        <f t="shared" si="325"/>
        <v/>
      </c>
      <c r="AG1842" s="139"/>
    </row>
    <row r="1843" spans="14:33" ht="20.100000000000001" customHeight="1" x14ac:dyDescent="0.25">
      <c r="N1843" s="142">
        <v>1285</v>
      </c>
      <c r="O1843" s="134">
        <f t="shared" si="328"/>
        <v>1.1399999999999997</v>
      </c>
      <c r="P1843" s="189">
        <f t="shared" si="329"/>
        <v>0.20830779004710845</v>
      </c>
      <c r="Q1843" s="189">
        <f t="shared" si="330"/>
        <v>0.87285684943720176</v>
      </c>
      <c r="R1843" s="134">
        <f t="shared" si="331"/>
        <v>0.20830779004710845</v>
      </c>
      <c r="S1843" s="134" t="str">
        <f t="shared" si="332"/>
        <v/>
      </c>
      <c r="T1843" s="134" t="str">
        <f t="shared" si="333"/>
        <v/>
      </c>
      <c r="U1843" s="190"/>
      <c r="V1843" s="191"/>
      <c r="W1843" s="188"/>
      <c r="X1843" s="188"/>
      <c r="Y1843" s="174" t="str">
        <f t="shared" si="321"/>
        <v/>
      </c>
      <c r="Z1843" s="174" t="str">
        <f t="shared" si="322"/>
        <v/>
      </c>
      <c r="AA1843" s="137"/>
      <c r="AB1843" s="185">
        <f t="shared" si="326"/>
        <v>8.2368000000001373</v>
      </c>
      <c r="AC1843" s="139">
        <f t="shared" si="323"/>
        <v>0.31217711608999493</v>
      </c>
      <c r="AD1843" s="138">
        <f t="shared" si="327"/>
        <v>5.3891906286401836E-4</v>
      </c>
      <c r="AE1843" s="139" t="str">
        <f t="shared" si="324"/>
        <v/>
      </c>
      <c r="AF1843" s="139" t="str">
        <f t="shared" si="325"/>
        <v/>
      </c>
      <c r="AG1843" s="139"/>
    </row>
    <row r="1844" spans="14:33" ht="20.100000000000001" customHeight="1" x14ac:dyDescent="0.25">
      <c r="N1844" s="142">
        <v>1286</v>
      </c>
      <c r="O1844" s="134">
        <f t="shared" si="328"/>
        <v>1.1440000000000001</v>
      </c>
      <c r="P1844" s="189">
        <f t="shared" si="329"/>
        <v>0.20735841009684183</v>
      </c>
      <c r="Q1844" s="189">
        <f t="shared" si="330"/>
        <v>0.87368818150034278</v>
      </c>
      <c r="R1844" s="134">
        <f t="shared" si="331"/>
        <v>0.20735841009684183</v>
      </c>
      <c r="S1844" s="134" t="str">
        <f t="shared" si="332"/>
        <v/>
      </c>
      <c r="T1844" s="134" t="str">
        <f t="shared" si="333"/>
        <v/>
      </c>
      <c r="U1844" s="190"/>
      <c r="V1844" s="191"/>
      <c r="W1844" s="188"/>
      <c r="X1844" s="188"/>
      <c r="Y1844" s="174" t="str">
        <f t="shared" si="321"/>
        <v/>
      </c>
      <c r="Z1844" s="174" t="str">
        <f t="shared" si="322"/>
        <v/>
      </c>
      <c r="AA1844" s="137"/>
      <c r="AB1844" s="185">
        <f t="shared" si="326"/>
        <v>8.2432000000001366</v>
      </c>
      <c r="AC1844" s="139">
        <f t="shared" si="323"/>
        <v>0.31163819702713091</v>
      </c>
      <c r="AD1844" s="138">
        <f t="shared" si="327"/>
        <v>5.3824098754667871E-4</v>
      </c>
      <c r="AE1844" s="139" t="str">
        <f t="shared" si="324"/>
        <v/>
      </c>
      <c r="AF1844" s="139" t="str">
        <f t="shared" si="325"/>
        <v/>
      </c>
      <c r="AG1844" s="139"/>
    </row>
    <row r="1845" spans="14:33" ht="20.100000000000001" customHeight="1" x14ac:dyDescent="0.25">
      <c r="N1845" s="142">
        <v>1287</v>
      </c>
      <c r="O1845" s="134">
        <f t="shared" si="328"/>
        <v>1.1479999999999997</v>
      </c>
      <c r="P1845" s="189">
        <f t="shared" si="329"/>
        <v>0.20641005443678451</v>
      </c>
      <c r="Q1845" s="189">
        <f t="shared" si="330"/>
        <v>0.8745157180837041</v>
      </c>
      <c r="R1845" s="134">
        <f t="shared" si="331"/>
        <v>0.20641005443678451</v>
      </c>
      <c r="S1845" s="134" t="str">
        <f t="shared" si="332"/>
        <v/>
      </c>
      <c r="T1845" s="134" t="str">
        <f t="shared" si="333"/>
        <v/>
      </c>
      <c r="U1845" s="190"/>
      <c r="V1845" s="191"/>
      <c r="W1845" s="188"/>
      <c r="X1845" s="188"/>
      <c r="Y1845" s="174" t="str">
        <f t="shared" si="321"/>
        <v/>
      </c>
      <c r="Z1845" s="174" t="str">
        <f t="shared" si="322"/>
        <v/>
      </c>
      <c r="AA1845" s="137"/>
      <c r="AB1845" s="185">
        <f t="shared" si="326"/>
        <v>8.2496000000001359</v>
      </c>
      <c r="AC1845" s="139">
        <f t="shared" si="323"/>
        <v>0.31109995603958424</v>
      </c>
      <c r="AD1845" s="138">
        <f t="shared" si="327"/>
        <v>5.3756295592255476E-4</v>
      </c>
      <c r="AE1845" s="139" t="str">
        <f t="shared" si="324"/>
        <v/>
      </c>
      <c r="AF1845" s="139" t="str">
        <f t="shared" si="325"/>
        <v/>
      </c>
      <c r="AG1845" s="139"/>
    </row>
    <row r="1846" spans="14:33" ht="20.100000000000001" customHeight="1" x14ac:dyDescent="0.25">
      <c r="N1846" s="142">
        <v>1288</v>
      </c>
      <c r="O1846" s="134">
        <f t="shared" si="328"/>
        <v>1.1520000000000001</v>
      </c>
      <c r="P1846" s="189">
        <f t="shared" si="329"/>
        <v>0.20546274866007688</v>
      </c>
      <c r="Q1846" s="189">
        <f t="shared" si="330"/>
        <v>0.87533946333568891</v>
      </c>
      <c r="R1846" s="134">
        <f t="shared" si="331"/>
        <v>0.20546274866007688</v>
      </c>
      <c r="S1846" s="134" t="str">
        <f t="shared" si="332"/>
        <v/>
      </c>
      <c r="T1846" s="134" t="str">
        <f t="shared" si="333"/>
        <v/>
      </c>
      <c r="U1846" s="190"/>
      <c r="V1846" s="191"/>
      <c r="W1846" s="188"/>
      <c r="X1846" s="188"/>
      <c r="Y1846" s="174" t="str">
        <f t="shared" si="321"/>
        <v/>
      </c>
      <c r="Z1846" s="174" t="str">
        <f t="shared" si="322"/>
        <v/>
      </c>
      <c r="AA1846" s="137"/>
      <c r="AB1846" s="185">
        <f t="shared" si="326"/>
        <v>8.2560000000001352</v>
      </c>
      <c r="AC1846" s="139">
        <f t="shared" si="323"/>
        <v>0.31056239308366168</v>
      </c>
      <c r="AD1846" s="138">
        <f t="shared" si="327"/>
        <v>5.3688497123072221E-4</v>
      </c>
      <c r="AE1846" s="139" t="str">
        <f t="shared" si="324"/>
        <v/>
      </c>
      <c r="AF1846" s="139" t="str">
        <f t="shared" si="325"/>
        <v/>
      </c>
      <c r="AG1846" s="139"/>
    </row>
    <row r="1847" spans="14:33" ht="20.100000000000001" customHeight="1" x14ac:dyDescent="0.25">
      <c r="N1847" s="142">
        <v>1289</v>
      </c>
      <c r="O1847" s="134">
        <f t="shared" si="328"/>
        <v>1.1559999999999997</v>
      </c>
      <c r="P1847" s="189">
        <f t="shared" si="329"/>
        <v>0.20451651819232805</v>
      </c>
      <c r="Q1847" s="189">
        <f t="shared" si="330"/>
        <v>0.87615942150673753</v>
      </c>
      <c r="R1847" s="134">
        <f t="shared" si="331"/>
        <v>0.20451651819232805</v>
      </c>
      <c r="S1847" s="134" t="str">
        <f t="shared" si="332"/>
        <v/>
      </c>
      <c r="T1847" s="134" t="str">
        <f t="shared" si="333"/>
        <v/>
      </c>
      <c r="U1847" s="190"/>
      <c r="V1847" s="191"/>
      <c r="W1847" s="188"/>
      <c r="X1847" s="188"/>
      <c r="Y1847" s="174" t="str">
        <f t="shared" si="321"/>
        <v/>
      </c>
      <c r="Z1847" s="174" t="str">
        <f t="shared" si="322"/>
        <v/>
      </c>
      <c r="AA1847" s="137"/>
      <c r="AB1847" s="185">
        <f t="shared" si="326"/>
        <v>8.2624000000001345</v>
      </c>
      <c r="AC1847" s="139">
        <f t="shared" si="323"/>
        <v>0.31002550811243096</v>
      </c>
      <c r="AD1847" s="138">
        <f t="shared" si="327"/>
        <v>5.3620703669804426E-4</v>
      </c>
      <c r="AE1847" s="139" t="str">
        <f t="shared" si="324"/>
        <v/>
      </c>
      <c r="AF1847" s="139" t="str">
        <f t="shared" si="325"/>
        <v/>
      </c>
      <c r="AG1847" s="139"/>
    </row>
    <row r="1848" spans="14:33" ht="20.100000000000001" customHeight="1" x14ac:dyDescent="0.25">
      <c r="N1848" s="142">
        <v>1290</v>
      </c>
      <c r="O1848" s="134">
        <f t="shared" si="328"/>
        <v>1.1600000000000001</v>
      </c>
      <c r="P1848" s="189">
        <f t="shared" si="329"/>
        <v>0.20357138829075938</v>
      </c>
      <c r="Q1848" s="189">
        <f t="shared" si="330"/>
        <v>0.87697559694865668</v>
      </c>
      <c r="R1848" s="134">
        <f t="shared" si="331"/>
        <v>0.20357138829075938</v>
      </c>
      <c r="S1848" s="134" t="str">
        <f t="shared" si="332"/>
        <v/>
      </c>
      <c r="T1848" s="134" t="str">
        <f t="shared" si="333"/>
        <v/>
      </c>
      <c r="U1848" s="190"/>
      <c r="V1848" s="191"/>
      <c r="W1848" s="188"/>
      <c r="X1848" s="188"/>
      <c r="Y1848" s="174" t="str">
        <f t="shared" ref="Y1848:Y1911" si="334">IF($X1848&gt;(Y$555),$W1848,"")</f>
        <v/>
      </c>
      <c r="Z1848" s="174" t="str">
        <f t="shared" ref="Z1848:Z1911" si="335">IF($X1848&gt;(AA$557),$W1848,"")</f>
        <v/>
      </c>
      <c r="AA1848" s="137"/>
      <c r="AB1848" s="185">
        <f t="shared" si="326"/>
        <v>8.2688000000001338</v>
      </c>
      <c r="AC1848" s="139">
        <f t="shared" si="323"/>
        <v>0.30948930107573291</v>
      </c>
      <c r="AD1848" s="138">
        <f t="shared" si="327"/>
        <v>5.3552915553961578E-4</v>
      </c>
      <c r="AE1848" s="139" t="str">
        <f t="shared" si="324"/>
        <v/>
      </c>
      <c r="AF1848" s="139" t="str">
        <f t="shared" si="325"/>
        <v/>
      </c>
      <c r="AG1848" s="139"/>
    </row>
    <row r="1849" spans="14:33" ht="20.100000000000001" customHeight="1" x14ac:dyDescent="0.25">
      <c r="N1849" s="142">
        <v>1291</v>
      </c>
      <c r="O1849" s="134">
        <f t="shared" si="328"/>
        <v>1.1639999999999997</v>
      </c>
      <c r="P1849" s="189">
        <f t="shared" si="329"/>
        <v>0.20262738404336914</v>
      </c>
      <c r="Q1849" s="189">
        <f t="shared" si="330"/>
        <v>0.87778799411394337</v>
      </c>
      <c r="R1849" s="134">
        <f t="shared" si="331"/>
        <v>0.20262738404336914</v>
      </c>
      <c r="S1849" s="134" t="str">
        <f t="shared" si="332"/>
        <v/>
      </c>
      <c r="T1849" s="134" t="str">
        <f t="shared" si="333"/>
        <v/>
      </c>
      <c r="U1849" s="190"/>
      <c r="V1849" s="191"/>
      <c r="W1849" s="188"/>
      <c r="X1849" s="188"/>
      <c r="Y1849" s="174" t="str">
        <f t="shared" si="334"/>
        <v/>
      </c>
      <c r="Z1849" s="174" t="str">
        <f t="shared" si="335"/>
        <v/>
      </c>
      <c r="AA1849" s="137"/>
      <c r="AB1849" s="185">
        <f t="shared" si="326"/>
        <v>8.2752000000001331</v>
      </c>
      <c r="AC1849" s="139">
        <f t="shared" si="323"/>
        <v>0.3089537719201933</v>
      </c>
      <c r="AD1849" s="138">
        <f t="shared" si="327"/>
        <v>5.3485133095909632E-4</v>
      </c>
      <c r="AE1849" s="139" t="str">
        <f t="shared" si="324"/>
        <v/>
      </c>
      <c r="AF1849" s="139" t="str">
        <f t="shared" si="325"/>
        <v/>
      </c>
      <c r="AG1849" s="139"/>
    </row>
    <row r="1850" spans="14:33" ht="20.100000000000001" customHeight="1" x14ac:dyDescent="0.25">
      <c r="N1850" s="142">
        <v>1292</v>
      </c>
      <c r="O1850" s="134">
        <f t="shared" si="328"/>
        <v>1.1680000000000001</v>
      </c>
      <c r="P1850" s="189">
        <f t="shared" si="329"/>
        <v>0.20168453036811068</v>
      </c>
      <c r="Q1850" s="189">
        <f t="shared" si="330"/>
        <v>0.87859661755510743</v>
      </c>
      <c r="R1850" s="134">
        <f t="shared" si="331"/>
        <v>0.20168453036811068</v>
      </c>
      <c r="S1850" s="134" t="str">
        <f t="shared" si="332"/>
        <v/>
      </c>
      <c r="T1850" s="134" t="str">
        <f t="shared" si="333"/>
        <v/>
      </c>
      <c r="U1850" s="190"/>
      <c r="V1850" s="191"/>
      <c r="W1850" s="188"/>
      <c r="X1850" s="188"/>
      <c r="Y1850" s="174" t="str">
        <f t="shared" si="334"/>
        <v/>
      </c>
      <c r="Z1850" s="174" t="str">
        <f t="shared" si="335"/>
        <v/>
      </c>
      <c r="AA1850" s="137"/>
      <c r="AB1850" s="185">
        <f t="shared" si="326"/>
        <v>8.2816000000001324</v>
      </c>
      <c r="AC1850" s="139">
        <f t="shared" si="323"/>
        <v>0.3084189205892342</v>
      </c>
      <c r="AD1850" s="138">
        <f t="shared" si="327"/>
        <v>5.3417356614804401E-4</v>
      </c>
      <c r="AE1850" s="139" t="str">
        <f t="shared" si="324"/>
        <v/>
      </c>
      <c r="AF1850" s="139" t="str">
        <f t="shared" si="325"/>
        <v/>
      </c>
      <c r="AG1850" s="139"/>
    </row>
    <row r="1851" spans="14:33" ht="20.100000000000001" customHeight="1" x14ac:dyDescent="0.25">
      <c r="N1851" s="142">
        <v>1293</v>
      </c>
      <c r="O1851" s="134">
        <f t="shared" si="328"/>
        <v>1.1719999999999997</v>
      </c>
      <c r="P1851" s="189">
        <f t="shared" si="329"/>
        <v>0.20074285201209183</v>
      </c>
      <c r="Q1851" s="189">
        <f t="shared" si="330"/>
        <v>0.87940147192398821</v>
      </c>
      <c r="R1851" s="134">
        <f t="shared" si="331"/>
        <v>0.20074285201209183</v>
      </c>
      <c r="S1851" s="134" t="str">
        <f t="shared" si="332"/>
        <v/>
      </c>
      <c r="T1851" s="134" t="str">
        <f t="shared" si="333"/>
        <v/>
      </c>
      <c r="U1851" s="190"/>
      <c r="V1851" s="191"/>
      <c r="W1851" s="188"/>
      <c r="X1851" s="188"/>
      <c r="Y1851" s="174" t="str">
        <f t="shared" si="334"/>
        <v/>
      </c>
      <c r="Z1851" s="174" t="str">
        <f t="shared" si="335"/>
        <v/>
      </c>
      <c r="AA1851" s="137"/>
      <c r="AB1851" s="185">
        <f t="shared" si="326"/>
        <v>8.2880000000001317</v>
      </c>
      <c r="AC1851" s="139">
        <f t="shared" si="323"/>
        <v>0.30788474702308616</v>
      </c>
      <c r="AD1851" s="138">
        <f t="shared" si="327"/>
        <v>5.3349586428491635E-4</v>
      </c>
      <c r="AE1851" s="139" t="str">
        <f t="shared" si="324"/>
        <v/>
      </c>
      <c r="AF1851" s="139" t="str">
        <f t="shared" si="325"/>
        <v/>
      </c>
      <c r="AG1851" s="139"/>
    </row>
    <row r="1852" spans="14:33" ht="20.100000000000001" customHeight="1" x14ac:dyDescent="0.25">
      <c r="N1852" s="142">
        <v>1294</v>
      </c>
      <c r="O1852" s="134">
        <f t="shared" si="328"/>
        <v>1.1760000000000002</v>
      </c>
      <c r="P1852" s="189">
        <f t="shared" si="329"/>
        <v>0.19980237355078795</v>
      </c>
      <c r="Q1852" s="189">
        <f t="shared" si="330"/>
        <v>0.88020256197107138</v>
      </c>
      <c r="R1852" s="134">
        <f t="shared" si="331"/>
        <v>0.19980237355078795</v>
      </c>
      <c r="S1852" s="134" t="str">
        <f t="shared" si="332"/>
        <v/>
      </c>
      <c r="T1852" s="134" t="str">
        <f t="shared" si="333"/>
        <v/>
      </c>
      <c r="U1852" s="190"/>
      <c r="V1852" s="191"/>
      <c r="W1852" s="188"/>
      <c r="X1852" s="188"/>
      <c r="Y1852" s="174" t="str">
        <f t="shared" si="334"/>
        <v/>
      </c>
      <c r="Z1852" s="174" t="str">
        <f t="shared" si="335"/>
        <v/>
      </c>
      <c r="AA1852" s="137"/>
      <c r="AB1852" s="185">
        <f t="shared" si="326"/>
        <v>8.294400000000131</v>
      </c>
      <c r="AC1852" s="139">
        <f t="shared" si="323"/>
        <v>0.30735125115880124</v>
      </c>
      <c r="AD1852" s="138">
        <f t="shared" si="327"/>
        <v>5.3281822853840088E-4</v>
      </c>
      <c r="AE1852" s="139" t="str">
        <f t="shared" si="324"/>
        <v/>
      </c>
      <c r="AF1852" s="139" t="str">
        <f t="shared" si="325"/>
        <v/>
      </c>
      <c r="AG1852" s="139"/>
    </row>
    <row r="1853" spans="14:33" ht="20.100000000000001" customHeight="1" x14ac:dyDescent="0.25">
      <c r="N1853" s="142">
        <v>1295</v>
      </c>
      <c r="O1853" s="134">
        <f t="shared" si="328"/>
        <v>1.1799999999999997</v>
      </c>
      <c r="P1853" s="189">
        <f t="shared" si="329"/>
        <v>0.19886311938727594</v>
      </c>
      <c r="Q1853" s="189">
        <f t="shared" si="330"/>
        <v>0.88099989254479927</v>
      </c>
      <c r="R1853" s="134">
        <f t="shared" si="331"/>
        <v>0.19886311938727594</v>
      </c>
      <c r="S1853" s="134" t="str">
        <f t="shared" si="332"/>
        <v/>
      </c>
      <c r="T1853" s="134" t="str">
        <f t="shared" si="333"/>
        <v/>
      </c>
      <c r="U1853" s="190"/>
      <c r="V1853" s="191"/>
      <c r="W1853" s="188"/>
      <c r="X1853" s="188"/>
      <c r="Y1853" s="174" t="str">
        <f t="shared" si="334"/>
        <v/>
      </c>
      <c r="Z1853" s="174" t="str">
        <f t="shared" si="335"/>
        <v/>
      </c>
      <c r="AA1853" s="137"/>
      <c r="AB1853" s="185">
        <f t="shared" si="326"/>
        <v>8.3008000000001303</v>
      </c>
      <c r="AC1853" s="139">
        <f t="shared" si="323"/>
        <v>0.30681843293026284</v>
      </c>
      <c r="AD1853" s="138">
        <f t="shared" si="327"/>
        <v>5.3214066206452859E-4</v>
      </c>
      <c r="AE1853" s="139" t="str">
        <f t="shared" si="324"/>
        <v/>
      </c>
      <c r="AF1853" s="139" t="str">
        <f t="shared" si="325"/>
        <v/>
      </c>
      <c r="AG1853" s="139"/>
    </row>
    <row r="1854" spans="14:33" ht="20.100000000000001" customHeight="1" x14ac:dyDescent="0.25">
      <c r="N1854" s="142">
        <v>1296</v>
      </c>
      <c r="O1854" s="134">
        <f t="shared" si="328"/>
        <v>1.1840000000000002</v>
      </c>
      <c r="P1854" s="189">
        <f t="shared" si="329"/>
        <v>0.19792511375148211</v>
      </c>
      <c r="Q1854" s="189">
        <f t="shared" si="330"/>
        <v>0.88179346859088092</v>
      </c>
      <c r="R1854" s="134">
        <f t="shared" si="331"/>
        <v>0.19792511375148211</v>
      </c>
      <c r="S1854" s="134" t="str">
        <f t="shared" si="332"/>
        <v/>
      </c>
      <c r="T1854" s="134" t="str">
        <f t="shared" si="333"/>
        <v/>
      </c>
      <c r="U1854" s="190"/>
      <c r="V1854" s="191"/>
      <c r="W1854" s="188"/>
      <c r="X1854" s="188"/>
      <c r="Y1854" s="174" t="str">
        <f t="shared" si="334"/>
        <v/>
      </c>
      <c r="Z1854" s="174" t="str">
        <f t="shared" si="335"/>
        <v/>
      </c>
      <c r="AA1854" s="137"/>
      <c r="AB1854" s="185">
        <f t="shared" si="326"/>
        <v>8.3072000000001296</v>
      </c>
      <c r="AC1854" s="139">
        <f t="shared" si="323"/>
        <v>0.30628629226819831</v>
      </c>
      <c r="AD1854" s="138">
        <f t="shared" si="327"/>
        <v>5.3146316800584126E-4</v>
      </c>
      <c r="AE1854" s="139" t="str">
        <f t="shared" si="324"/>
        <v/>
      </c>
      <c r="AF1854" s="139" t="str">
        <f t="shared" si="325"/>
        <v/>
      </c>
      <c r="AG1854" s="139"/>
    </row>
    <row r="1855" spans="14:33" ht="20.100000000000001" customHeight="1" x14ac:dyDescent="0.25">
      <c r="N1855" s="142">
        <v>1297</v>
      </c>
      <c r="O1855" s="134">
        <f t="shared" si="328"/>
        <v>1.1879999999999997</v>
      </c>
      <c r="P1855" s="189">
        <f t="shared" si="329"/>
        <v>0.19698838069945057</v>
      </c>
      <c r="Q1855" s="189">
        <f t="shared" si="330"/>
        <v>0.88258329515159728</v>
      </c>
      <c r="R1855" s="134">
        <f t="shared" si="331"/>
        <v>0.19698838069945057</v>
      </c>
      <c r="S1855" s="134" t="str">
        <f t="shared" si="332"/>
        <v/>
      </c>
      <c r="T1855" s="134" t="str">
        <f t="shared" si="333"/>
        <v/>
      </c>
      <c r="U1855" s="190"/>
      <c r="V1855" s="191"/>
      <c r="W1855" s="188"/>
      <c r="X1855" s="188"/>
      <c r="Y1855" s="174" t="str">
        <f t="shared" si="334"/>
        <v/>
      </c>
      <c r="Z1855" s="174" t="str">
        <f t="shared" si="335"/>
        <v/>
      </c>
      <c r="AA1855" s="137"/>
      <c r="AB1855" s="185">
        <f t="shared" si="326"/>
        <v>8.3136000000001289</v>
      </c>
      <c r="AC1855" s="139">
        <f t="shared" si="323"/>
        <v>0.30575482910019247</v>
      </c>
      <c r="AD1855" s="138">
        <f t="shared" si="327"/>
        <v>5.3078574949655399E-4</v>
      </c>
      <c r="AE1855" s="139" t="str">
        <f t="shared" si="324"/>
        <v/>
      </c>
      <c r="AF1855" s="139" t="str">
        <f t="shared" si="325"/>
        <v/>
      </c>
      <c r="AG1855" s="139"/>
    </row>
    <row r="1856" spans="14:33" ht="20.100000000000001" customHeight="1" x14ac:dyDescent="0.25">
      <c r="N1856" s="142">
        <v>1298</v>
      </c>
      <c r="O1856" s="134">
        <f t="shared" si="328"/>
        <v>1.1920000000000002</v>
      </c>
      <c r="P1856" s="189">
        <f t="shared" si="329"/>
        <v>0.19605294411262605</v>
      </c>
      <c r="Q1856" s="189">
        <f t="shared" si="330"/>
        <v>0.88336937736510468</v>
      </c>
      <c r="R1856" s="134">
        <f t="shared" si="331"/>
        <v>0.19605294411262605</v>
      </c>
      <c r="S1856" s="134" t="str">
        <f t="shared" si="332"/>
        <v/>
      </c>
      <c r="T1856" s="134" t="str">
        <f t="shared" si="333"/>
        <v/>
      </c>
      <c r="U1856" s="190"/>
      <c r="V1856" s="191"/>
      <c r="W1856" s="188"/>
      <c r="X1856" s="188"/>
      <c r="Y1856" s="174" t="str">
        <f t="shared" si="334"/>
        <v/>
      </c>
      <c r="Z1856" s="174" t="str">
        <f t="shared" si="335"/>
        <v/>
      </c>
      <c r="AA1856" s="137"/>
      <c r="AB1856" s="185">
        <f t="shared" si="326"/>
        <v>8.3200000000001282</v>
      </c>
      <c r="AC1856" s="139">
        <f t="shared" si="323"/>
        <v>0.30522404335069592</v>
      </c>
      <c r="AD1856" s="138">
        <f t="shared" si="327"/>
        <v>5.3010840965550532E-4</v>
      </c>
      <c r="AE1856" s="139" t="str">
        <f t="shared" si="324"/>
        <v/>
      </c>
      <c r="AF1856" s="139" t="str">
        <f t="shared" si="325"/>
        <v/>
      </c>
      <c r="AG1856" s="139"/>
    </row>
    <row r="1857" spans="14:33" ht="20.100000000000001" customHeight="1" x14ac:dyDescent="0.25">
      <c r="N1857" s="142">
        <v>1299</v>
      </c>
      <c r="O1857" s="134">
        <f t="shared" si="328"/>
        <v>1.1959999999999997</v>
      </c>
      <c r="P1857" s="189">
        <f t="shared" si="329"/>
        <v>0.19511882769715705</v>
      </c>
      <c r="Q1857" s="189">
        <f t="shared" si="330"/>
        <v>0.88415172046473456</v>
      </c>
      <c r="R1857" s="134">
        <f t="shared" si="331"/>
        <v>0.19511882769715705</v>
      </c>
      <c r="S1857" s="134" t="str">
        <f t="shared" si="332"/>
        <v/>
      </c>
      <c r="T1857" s="134" t="str">
        <f t="shared" si="333"/>
        <v/>
      </c>
      <c r="U1857" s="190"/>
      <c r="V1857" s="191"/>
      <c r="W1857" s="188"/>
      <c r="X1857" s="188"/>
      <c r="Y1857" s="174" t="str">
        <f t="shared" si="334"/>
        <v/>
      </c>
      <c r="Z1857" s="174" t="str">
        <f t="shared" si="335"/>
        <v/>
      </c>
      <c r="AA1857" s="137"/>
      <c r="AB1857" s="185">
        <f t="shared" si="326"/>
        <v>8.3264000000001275</v>
      </c>
      <c r="AC1857" s="139">
        <f t="shared" si="323"/>
        <v>0.30469393494104041</v>
      </c>
      <c r="AD1857" s="138">
        <f t="shared" si="327"/>
        <v>5.2943115159220788E-4</v>
      </c>
      <c r="AE1857" s="139" t="str">
        <f t="shared" si="324"/>
        <v/>
      </c>
      <c r="AF1857" s="139" t="str">
        <f t="shared" si="325"/>
        <v/>
      </c>
      <c r="AG1857" s="139"/>
    </row>
    <row r="1858" spans="14:33" ht="20.100000000000001" customHeight="1" x14ac:dyDescent="0.25">
      <c r="N1858" s="142">
        <v>1300</v>
      </c>
      <c r="O1858" s="134">
        <f t="shared" si="328"/>
        <v>1.2000000000000002</v>
      </c>
      <c r="P1858" s="189">
        <f t="shared" si="329"/>
        <v>0.19418605498321292</v>
      </c>
      <c r="Q1858" s="189">
        <f t="shared" si="330"/>
        <v>0.88493032977829178</v>
      </c>
      <c r="R1858" s="134">
        <f t="shared" si="331"/>
        <v>0.19418605498321292</v>
      </c>
      <c r="S1858" s="134" t="str">
        <f t="shared" si="332"/>
        <v/>
      </c>
      <c r="T1858" s="134" t="str">
        <f t="shared" si="333"/>
        <v/>
      </c>
      <c r="U1858" s="190"/>
      <c r="V1858" s="191"/>
      <c r="W1858" s="188"/>
      <c r="X1858" s="188"/>
      <c r="Y1858" s="174" t="str">
        <f t="shared" si="334"/>
        <v/>
      </c>
      <c r="Z1858" s="174" t="str">
        <f t="shared" si="335"/>
        <v/>
      </c>
      <c r="AA1858" s="137"/>
      <c r="AB1858" s="185">
        <f t="shared" si="326"/>
        <v>8.3328000000001268</v>
      </c>
      <c r="AC1858" s="139">
        <f t="shared" si="323"/>
        <v>0.3041645037894482</v>
      </c>
      <c r="AD1858" s="138">
        <f t="shared" si="327"/>
        <v>5.2875397840351779E-4</v>
      </c>
      <c r="AE1858" s="139" t="str">
        <f t="shared" si="324"/>
        <v/>
      </c>
      <c r="AF1858" s="139" t="str">
        <f t="shared" si="325"/>
        <v/>
      </c>
      <c r="AG1858" s="139"/>
    </row>
    <row r="1859" spans="14:33" ht="20.100000000000001" customHeight="1" x14ac:dyDescent="0.25">
      <c r="N1859" s="142">
        <v>1301</v>
      </c>
      <c r="O1859" s="134">
        <f t="shared" si="328"/>
        <v>1.2039999999999997</v>
      </c>
      <c r="P1859" s="189">
        <f t="shared" si="329"/>
        <v>0.19325464932432182</v>
      </c>
      <c r="Q1859" s="189">
        <f t="shared" si="330"/>
        <v>0.8857052107273482</v>
      </c>
      <c r="R1859" s="134">
        <f t="shared" si="331"/>
        <v>0.19325464932432182</v>
      </c>
      <c r="S1859" s="134" t="str">
        <f t="shared" si="332"/>
        <v/>
      </c>
      <c r="T1859" s="134" t="str">
        <f t="shared" si="333"/>
        <v/>
      </c>
      <c r="U1859" s="190"/>
      <c r="V1859" s="191"/>
      <c r="W1859" s="188"/>
      <c r="X1859" s="188"/>
      <c r="Y1859" s="174" t="str">
        <f t="shared" si="334"/>
        <v/>
      </c>
      <c r="Z1859" s="174" t="str">
        <f t="shared" si="335"/>
        <v/>
      </c>
      <c r="AA1859" s="137"/>
      <c r="AB1859" s="185">
        <f t="shared" si="326"/>
        <v>8.3392000000001261</v>
      </c>
      <c r="AC1859" s="139">
        <f t="shared" si="323"/>
        <v>0.30363574981104469</v>
      </c>
      <c r="AD1859" s="138">
        <f t="shared" si="327"/>
        <v>5.2807689317485584E-4</v>
      </c>
      <c r="AE1859" s="139" t="str">
        <f t="shared" si="324"/>
        <v/>
      </c>
      <c r="AF1859" s="139" t="str">
        <f t="shared" si="325"/>
        <v/>
      </c>
      <c r="AG1859" s="139"/>
    </row>
    <row r="1860" spans="14:33" ht="20.100000000000001" customHeight="1" x14ac:dyDescent="0.25">
      <c r="N1860" s="142">
        <v>1302</v>
      </c>
      <c r="O1860" s="134">
        <f t="shared" si="328"/>
        <v>1.2080000000000002</v>
      </c>
      <c r="P1860" s="189">
        <f t="shared" si="329"/>
        <v>0.19232463389672244</v>
      </c>
      <c r="Q1860" s="189">
        <f t="shared" si="330"/>
        <v>0.88647636882653602</v>
      </c>
      <c r="R1860" s="134">
        <f t="shared" si="331"/>
        <v>0.19232463389672244</v>
      </c>
      <c r="S1860" s="134" t="str">
        <f t="shared" si="332"/>
        <v/>
      </c>
      <c r="T1860" s="134" t="str">
        <f t="shared" si="333"/>
        <v/>
      </c>
      <c r="U1860" s="190"/>
      <c r="V1860" s="191"/>
      <c r="W1860" s="188"/>
      <c r="X1860" s="188"/>
      <c r="Y1860" s="174" t="str">
        <f t="shared" si="334"/>
        <v/>
      </c>
      <c r="Z1860" s="174" t="str">
        <f t="shared" si="335"/>
        <v/>
      </c>
      <c r="AA1860" s="137"/>
      <c r="AB1860" s="185">
        <f t="shared" si="326"/>
        <v>8.3456000000001254</v>
      </c>
      <c r="AC1860" s="139">
        <f t="shared" si="323"/>
        <v>0.30310767291786983</v>
      </c>
      <c r="AD1860" s="138">
        <f t="shared" si="327"/>
        <v>5.2739989897970796E-4</v>
      </c>
      <c r="AE1860" s="139" t="str">
        <f t="shared" si="324"/>
        <v/>
      </c>
      <c r="AF1860" s="139" t="str">
        <f t="shared" si="325"/>
        <v/>
      </c>
      <c r="AG1860" s="139"/>
    </row>
    <row r="1861" spans="14:33" ht="20.100000000000001" customHeight="1" x14ac:dyDescent="0.25">
      <c r="N1861" s="142">
        <v>1303</v>
      </c>
      <c r="O1861" s="134">
        <f t="shared" si="328"/>
        <v>1.2119999999999997</v>
      </c>
      <c r="P1861" s="189">
        <f t="shared" si="329"/>
        <v>0.19139603169873612</v>
      </c>
      <c r="Q1861" s="189">
        <f t="shared" si="330"/>
        <v>0.88724380968283612</v>
      </c>
      <c r="R1861" s="134">
        <f t="shared" si="331"/>
        <v>0.19139603169873612</v>
      </c>
      <c r="S1861" s="134" t="str">
        <f t="shared" si="332"/>
        <v/>
      </c>
      <c r="T1861" s="134" t="str">
        <f t="shared" si="333"/>
        <v/>
      </c>
      <c r="U1861" s="190"/>
      <c r="V1861" s="191"/>
      <c r="W1861" s="188"/>
      <c r="X1861" s="188"/>
      <c r="Y1861" s="174" t="str">
        <f t="shared" si="334"/>
        <v/>
      </c>
      <c r="Z1861" s="174" t="str">
        <f t="shared" si="335"/>
        <v/>
      </c>
      <c r="AA1861" s="137"/>
      <c r="AB1861" s="185">
        <f t="shared" si="326"/>
        <v>8.3520000000001247</v>
      </c>
      <c r="AC1861" s="139">
        <f t="shared" si="323"/>
        <v>0.30258027301889012</v>
      </c>
      <c r="AD1861" s="138">
        <f t="shared" si="327"/>
        <v>5.2672299888023577E-4</v>
      </c>
      <c r="AE1861" s="139" t="str">
        <f t="shared" si="324"/>
        <v/>
      </c>
      <c r="AF1861" s="139" t="str">
        <f t="shared" si="325"/>
        <v/>
      </c>
      <c r="AG1861" s="139"/>
    </row>
    <row r="1862" spans="14:33" ht="20.100000000000001" customHeight="1" x14ac:dyDescent="0.25">
      <c r="N1862" s="142">
        <v>1304</v>
      </c>
      <c r="O1862" s="134">
        <f t="shared" si="328"/>
        <v>1.2160000000000002</v>
      </c>
      <c r="P1862" s="189">
        <f t="shared" si="329"/>
        <v>0.19046886555015335</v>
      </c>
      <c r="Q1862" s="189">
        <f t="shared" si="330"/>
        <v>0.8880075389948664</v>
      </c>
      <c r="R1862" s="134">
        <f t="shared" si="331"/>
        <v>0.19046886555015335</v>
      </c>
      <c r="S1862" s="134" t="str">
        <f t="shared" si="332"/>
        <v/>
      </c>
      <c r="T1862" s="134" t="str">
        <f t="shared" si="333"/>
        <v/>
      </c>
      <c r="U1862" s="190"/>
      <c r="V1862" s="191"/>
      <c r="W1862" s="188"/>
      <c r="X1862" s="188"/>
      <c r="Y1862" s="174" t="str">
        <f t="shared" si="334"/>
        <v/>
      </c>
      <c r="Z1862" s="174" t="str">
        <f t="shared" si="335"/>
        <v/>
      </c>
      <c r="AA1862" s="137"/>
      <c r="AB1862" s="185">
        <f t="shared" si="326"/>
        <v>8.358400000000124</v>
      </c>
      <c r="AC1862" s="139">
        <f t="shared" si="323"/>
        <v>0.30205355002000989</v>
      </c>
      <c r="AD1862" s="138">
        <f t="shared" si="327"/>
        <v>5.2604619592677704E-4</v>
      </c>
      <c r="AE1862" s="139" t="str">
        <f t="shared" si="324"/>
        <v/>
      </c>
      <c r="AF1862" s="139" t="str">
        <f t="shared" si="325"/>
        <v/>
      </c>
      <c r="AG1862" s="139"/>
    </row>
    <row r="1863" spans="14:33" ht="20.100000000000001" customHeight="1" x14ac:dyDescent="0.25">
      <c r="N1863" s="142">
        <v>1305</v>
      </c>
      <c r="O1863" s="134">
        <f t="shared" si="328"/>
        <v>1.2199999999999998</v>
      </c>
      <c r="P1863" s="189">
        <f t="shared" si="329"/>
        <v>0.1895431580916403</v>
      </c>
      <c r="Q1863" s="189">
        <f t="shared" si="330"/>
        <v>0.88876756255216538</v>
      </c>
      <c r="R1863" s="134">
        <f t="shared" si="331"/>
        <v>0.1895431580916403</v>
      </c>
      <c r="S1863" s="134" t="str">
        <f t="shared" si="332"/>
        <v/>
      </c>
      <c r="T1863" s="134" t="str">
        <f t="shared" si="333"/>
        <v/>
      </c>
      <c r="U1863" s="190"/>
      <c r="V1863" s="191"/>
      <c r="W1863" s="188"/>
      <c r="X1863" s="188"/>
      <c r="Y1863" s="174" t="str">
        <f t="shared" si="334"/>
        <v/>
      </c>
      <c r="Z1863" s="174" t="str">
        <f t="shared" si="335"/>
        <v/>
      </c>
      <c r="AA1863" s="137"/>
      <c r="AB1863" s="185">
        <f t="shared" si="326"/>
        <v>8.3648000000001232</v>
      </c>
      <c r="AC1863" s="139">
        <f t="shared" si="323"/>
        <v>0.30152750382408311</v>
      </c>
      <c r="AD1863" s="138">
        <f t="shared" si="327"/>
        <v>5.2536949315717951E-4</v>
      </c>
      <c r="AE1863" s="139" t="str">
        <f t="shared" si="324"/>
        <v/>
      </c>
      <c r="AF1863" s="139" t="str">
        <f t="shared" si="325"/>
        <v/>
      </c>
      <c r="AG1863" s="139"/>
    </row>
    <row r="1864" spans="14:33" ht="20.100000000000001" customHeight="1" x14ac:dyDescent="0.25">
      <c r="N1864" s="142">
        <v>1306</v>
      </c>
      <c r="O1864" s="134">
        <f t="shared" si="328"/>
        <v>1.2240000000000002</v>
      </c>
      <c r="P1864" s="189">
        <f t="shared" si="329"/>
        <v>0.18861893178415948</v>
      </c>
      <c r="Q1864" s="189">
        <f t="shared" si="330"/>
        <v>0.88952388623447554</v>
      </c>
      <c r="R1864" s="134">
        <f t="shared" si="331"/>
        <v>0.18861893178415948</v>
      </c>
      <c r="S1864" s="134" t="str">
        <f t="shared" si="332"/>
        <v/>
      </c>
      <c r="T1864" s="134" t="str">
        <f t="shared" si="333"/>
        <v/>
      </c>
      <c r="U1864" s="190"/>
      <c r="V1864" s="191"/>
      <c r="W1864" s="188"/>
      <c r="X1864" s="188"/>
      <c r="Y1864" s="174" t="str">
        <f t="shared" si="334"/>
        <v/>
      </c>
      <c r="Z1864" s="174" t="str">
        <f t="shared" si="335"/>
        <v/>
      </c>
      <c r="AA1864" s="137"/>
      <c r="AB1864" s="185">
        <f t="shared" si="326"/>
        <v>8.3712000000001225</v>
      </c>
      <c r="AC1864" s="139">
        <f t="shared" si="323"/>
        <v>0.30100213433092593</v>
      </c>
      <c r="AD1864" s="138">
        <f t="shared" si="327"/>
        <v>5.2469289359946547E-4</v>
      </c>
      <c r="AE1864" s="139" t="str">
        <f t="shared" si="324"/>
        <v/>
      </c>
      <c r="AF1864" s="139" t="str">
        <f t="shared" si="325"/>
        <v/>
      </c>
      <c r="AG1864" s="139"/>
    </row>
    <row r="1865" spans="14:33" ht="20.100000000000001" customHeight="1" x14ac:dyDescent="0.25">
      <c r="N1865" s="142">
        <v>1307</v>
      </c>
      <c r="O1865" s="134">
        <f t="shared" si="328"/>
        <v>1.2279999999999998</v>
      </c>
      <c r="P1865" s="189">
        <f t="shared" si="329"/>
        <v>0.18769620890841079</v>
      </c>
      <c r="Q1865" s="189">
        <f t="shared" si="330"/>
        <v>0.89027651601102231</v>
      </c>
      <c r="R1865" s="134">
        <f t="shared" si="331"/>
        <v>0.18769620890841079</v>
      </c>
      <c r="S1865" s="134" t="str">
        <f t="shared" si="332"/>
        <v/>
      </c>
      <c r="T1865" s="134" t="str">
        <f t="shared" si="333"/>
        <v/>
      </c>
      <c r="U1865" s="190"/>
      <c r="V1865" s="191"/>
      <c r="W1865" s="188"/>
      <c r="X1865" s="188"/>
      <c r="Y1865" s="174" t="str">
        <f t="shared" si="334"/>
        <v/>
      </c>
      <c r="Z1865" s="174" t="str">
        <f t="shared" si="335"/>
        <v/>
      </c>
      <c r="AA1865" s="137"/>
      <c r="AB1865" s="185">
        <f t="shared" si="326"/>
        <v>8.3776000000001218</v>
      </c>
      <c r="AC1865" s="139">
        <f t="shared" si="323"/>
        <v>0.30047744143732646</v>
      </c>
      <c r="AD1865" s="138">
        <f t="shared" si="327"/>
        <v>5.2401640026883411E-4</v>
      </c>
      <c r="AE1865" s="139" t="str">
        <f t="shared" si="324"/>
        <v/>
      </c>
      <c r="AF1865" s="139" t="str">
        <f t="shared" si="325"/>
        <v/>
      </c>
      <c r="AG1865" s="139"/>
    </row>
    <row r="1866" spans="14:33" ht="20.100000000000001" customHeight="1" x14ac:dyDescent="0.25">
      <c r="N1866" s="142">
        <v>1308</v>
      </c>
      <c r="O1866" s="134">
        <f t="shared" si="328"/>
        <v>1.2320000000000002</v>
      </c>
      <c r="P1866" s="189">
        <f t="shared" si="329"/>
        <v>0.18677501156428639</v>
      </c>
      <c r="Q1866" s="189">
        <f t="shared" si="330"/>
        <v>0.89102545793979304</v>
      </c>
      <c r="R1866" s="134">
        <f t="shared" si="331"/>
        <v>0.18677501156428639</v>
      </c>
      <c r="S1866" s="134" t="str">
        <f t="shared" si="332"/>
        <v/>
      </c>
      <c r="T1866" s="134" t="str">
        <f t="shared" si="333"/>
        <v/>
      </c>
      <c r="U1866" s="190"/>
      <c r="V1866" s="191"/>
      <c r="W1866" s="188"/>
      <c r="X1866" s="188"/>
      <c r="Y1866" s="174" t="str">
        <f t="shared" si="334"/>
        <v/>
      </c>
      <c r="Z1866" s="174" t="str">
        <f t="shared" si="335"/>
        <v/>
      </c>
      <c r="AA1866" s="137"/>
      <c r="AB1866" s="185">
        <f t="shared" si="326"/>
        <v>8.3840000000001211</v>
      </c>
      <c r="AC1866" s="139">
        <f t="shared" si="323"/>
        <v>0.29995342503705763</v>
      </c>
      <c r="AD1866" s="138">
        <f t="shared" si="327"/>
        <v>5.2334001616938242E-4</v>
      </c>
      <c r="AE1866" s="139" t="str">
        <f t="shared" si="324"/>
        <v/>
      </c>
      <c r="AF1866" s="139" t="str">
        <f t="shared" si="325"/>
        <v/>
      </c>
      <c r="AG1866" s="139"/>
    </row>
    <row r="1867" spans="14:33" ht="20.100000000000001" customHeight="1" x14ac:dyDescent="0.25">
      <c r="N1867" s="142">
        <v>1309</v>
      </c>
      <c r="O1867" s="134">
        <f t="shared" si="328"/>
        <v>1.2359999999999998</v>
      </c>
      <c r="P1867" s="189">
        <f t="shared" si="329"/>
        <v>0.18585536167034583</v>
      </c>
      <c r="Q1867" s="189">
        <f t="shared" si="330"/>
        <v>0.89177071816681164</v>
      </c>
      <c r="R1867" s="134">
        <f t="shared" si="331"/>
        <v>0.18585536167034583</v>
      </c>
      <c r="S1867" s="134" t="str">
        <f t="shared" si="332"/>
        <v/>
      </c>
      <c r="T1867" s="134" t="str">
        <f t="shared" si="333"/>
        <v/>
      </c>
      <c r="U1867" s="190"/>
      <c r="V1867" s="191"/>
      <c r="W1867" s="188"/>
      <c r="X1867" s="188"/>
      <c r="Y1867" s="174" t="str">
        <f t="shared" si="334"/>
        <v/>
      </c>
      <c r="Z1867" s="174" t="str">
        <f t="shared" si="335"/>
        <v/>
      </c>
      <c r="AA1867" s="137"/>
      <c r="AB1867" s="185">
        <f t="shared" si="326"/>
        <v>8.3904000000001204</v>
      </c>
      <c r="AC1867" s="139">
        <f t="shared" si="323"/>
        <v>0.29943008502088825</v>
      </c>
      <c r="AD1867" s="138">
        <f t="shared" si="327"/>
        <v>5.2266374429343898E-4</v>
      </c>
      <c r="AE1867" s="139" t="str">
        <f t="shared" si="324"/>
        <v/>
      </c>
      <c r="AF1867" s="139" t="str">
        <f t="shared" si="325"/>
        <v/>
      </c>
      <c r="AG1867" s="139"/>
    </row>
    <row r="1868" spans="14:33" ht="20.100000000000001" customHeight="1" x14ac:dyDescent="0.25">
      <c r="N1868" s="142">
        <v>1310</v>
      </c>
      <c r="O1868" s="134">
        <f t="shared" si="328"/>
        <v>1.2400000000000002</v>
      </c>
      <c r="P1868" s="189">
        <f t="shared" si="329"/>
        <v>0.18493728096330525</v>
      </c>
      <c r="Q1868" s="189">
        <f t="shared" si="330"/>
        <v>0.89251230292541317</v>
      </c>
      <c r="R1868" s="134">
        <f t="shared" si="331"/>
        <v>0.18493728096330525</v>
      </c>
      <c r="S1868" s="134" t="str">
        <f t="shared" si="332"/>
        <v/>
      </c>
      <c r="T1868" s="134" t="str">
        <f t="shared" si="333"/>
        <v/>
      </c>
      <c r="U1868" s="190"/>
      <c r="V1868" s="191"/>
      <c r="W1868" s="188"/>
      <c r="X1868" s="188"/>
      <c r="Y1868" s="174" t="str">
        <f t="shared" si="334"/>
        <v/>
      </c>
      <c r="Z1868" s="174" t="str">
        <f t="shared" si="335"/>
        <v/>
      </c>
      <c r="AA1868" s="137"/>
      <c r="AB1868" s="185">
        <f t="shared" si="326"/>
        <v>8.3968000000001197</v>
      </c>
      <c r="AC1868" s="139">
        <f t="shared" si="323"/>
        <v>0.29890742127659481</v>
      </c>
      <c r="AD1868" s="138">
        <f t="shared" si="327"/>
        <v>5.2198758762139752E-4</v>
      </c>
      <c r="AE1868" s="139" t="str">
        <f t="shared" si="324"/>
        <v/>
      </c>
      <c r="AF1868" s="139" t="str">
        <f t="shared" si="325"/>
        <v/>
      </c>
      <c r="AG1868" s="139"/>
    </row>
    <row r="1869" spans="14:33" ht="20.100000000000001" customHeight="1" x14ac:dyDescent="0.25">
      <c r="N1869" s="142">
        <v>1311</v>
      </c>
      <c r="O1869" s="134">
        <f t="shared" si="328"/>
        <v>1.2439999999999998</v>
      </c>
      <c r="P1869" s="189">
        <f t="shared" si="329"/>
        <v>0.1840207909975464</v>
      </c>
      <c r="Q1869" s="189">
        <f t="shared" si="330"/>
        <v>0.89325021853551456</v>
      </c>
      <c r="R1869" s="134">
        <f t="shared" si="331"/>
        <v>0.1840207909975464</v>
      </c>
      <c r="S1869" s="134" t="str">
        <f t="shared" si="332"/>
        <v/>
      </c>
      <c r="T1869" s="134" t="str">
        <f t="shared" si="333"/>
        <v/>
      </c>
      <c r="U1869" s="190"/>
      <c r="V1869" s="191"/>
      <c r="W1869" s="188"/>
      <c r="X1869" s="188"/>
      <c r="Y1869" s="174" t="str">
        <f t="shared" si="334"/>
        <v/>
      </c>
      <c r="Z1869" s="174" t="str">
        <f t="shared" si="335"/>
        <v/>
      </c>
      <c r="AA1869" s="137"/>
      <c r="AB1869" s="185">
        <f t="shared" si="326"/>
        <v>8.403200000000119</v>
      </c>
      <c r="AC1869" s="139">
        <f t="shared" si="323"/>
        <v>0.29838543368897341</v>
      </c>
      <c r="AD1869" s="138">
        <f t="shared" si="327"/>
        <v>5.2131154912332667E-4</v>
      </c>
      <c r="AE1869" s="139" t="str">
        <f t="shared" si="324"/>
        <v/>
      </c>
      <c r="AF1869" s="139" t="str">
        <f t="shared" si="325"/>
        <v/>
      </c>
      <c r="AG1869" s="139"/>
    </row>
    <row r="1870" spans="14:33" ht="20.100000000000001" customHeight="1" x14ac:dyDescent="0.25">
      <c r="N1870" s="142">
        <v>1312</v>
      </c>
      <c r="O1870" s="134">
        <f t="shared" si="328"/>
        <v>1.2480000000000002</v>
      </c>
      <c r="P1870" s="189">
        <f t="shared" si="329"/>
        <v>0.18310591314463986</v>
      </c>
      <c r="Q1870" s="189">
        <f t="shared" si="330"/>
        <v>0.89398447140288551</v>
      </c>
      <c r="R1870" s="134">
        <f t="shared" si="331"/>
        <v>0.18310591314463986</v>
      </c>
      <c r="S1870" s="134" t="str">
        <f t="shared" si="332"/>
        <v/>
      </c>
      <c r="T1870" s="134" t="str">
        <f t="shared" si="333"/>
        <v/>
      </c>
      <c r="U1870" s="190"/>
      <c r="V1870" s="191"/>
      <c r="W1870" s="188"/>
      <c r="X1870" s="188"/>
      <c r="Y1870" s="174" t="str">
        <f t="shared" si="334"/>
        <v/>
      </c>
      <c r="Z1870" s="174" t="str">
        <f t="shared" si="335"/>
        <v/>
      </c>
      <c r="AA1870" s="137"/>
      <c r="AB1870" s="185">
        <f t="shared" si="326"/>
        <v>8.4096000000001183</v>
      </c>
      <c r="AC1870" s="139">
        <f t="shared" si="323"/>
        <v>0.29786412213985008</v>
      </c>
      <c r="AD1870" s="138">
        <f t="shared" si="327"/>
        <v>5.2063563175691607E-4</v>
      </c>
      <c r="AE1870" s="139" t="str">
        <f t="shared" si="324"/>
        <v/>
      </c>
      <c r="AF1870" s="139" t="str">
        <f t="shared" si="325"/>
        <v/>
      </c>
      <c r="AG1870" s="139"/>
    </row>
    <row r="1871" spans="14:33" ht="20.100000000000001" customHeight="1" x14ac:dyDescent="0.25">
      <c r="N1871" s="142">
        <v>1313</v>
      </c>
      <c r="O1871" s="134">
        <f t="shared" si="328"/>
        <v>1.2519999999999998</v>
      </c>
      <c r="P1871" s="189">
        <f t="shared" si="329"/>
        <v>0.18219266859288816</v>
      </c>
      <c r="Q1871" s="189">
        <f t="shared" si="330"/>
        <v>0.89471506801841472</v>
      </c>
      <c r="R1871" s="134">
        <f t="shared" si="331"/>
        <v>0.18219266859288816</v>
      </c>
      <c r="S1871" s="134" t="str">
        <f t="shared" si="332"/>
        <v/>
      </c>
      <c r="T1871" s="134" t="str">
        <f t="shared" si="333"/>
        <v/>
      </c>
      <c r="U1871" s="190"/>
      <c r="V1871" s="191"/>
      <c r="W1871" s="188"/>
      <c r="X1871" s="188"/>
      <c r="Y1871" s="174" t="str">
        <f t="shared" si="334"/>
        <v/>
      </c>
      <c r="Z1871" s="174" t="str">
        <f t="shared" si="335"/>
        <v/>
      </c>
      <c r="AA1871" s="137"/>
      <c r="AB1871" s="185">
        <f t="shared" si="326"/>
        <v>8.4160000000001176</v>
      </c>
      <c r="AC1871" s="139">
        <f t="shared" si="323"/>
        <v>0.29734348650809317</v>
      </c>
      <c r="AD1871" s="138">
        <f t="shared" si="327"/>
        <v>5.1995983846869764E-4</v>
      </c>
      <c r="AE1871" s="139" t="str">
        <f t="shared" si="324"/>
        <v/>
      </c>
      <c r="AF1871" s="139" t="str">
        <f t="shared" si="325"/>
        <v/>
      </c>
      <c r="AG1871" s="139"/>
    </row>
    <row r="1872" spans="14:33" ht="20.100000000000001" customHeight="1" x14ac:dyDescent="0.25">
      <c r="N1872" s="142">
        <v>1314</v>
      </c>
      <c r="O1872" s="134">
        <f t="shared" si="328"/>
        <v>1.2560000000000002</v>
      </c>
      <c r="P1872" s="189">
        <f t="shared" si="329"/>
        <v>0.18128107834688265</v>
      </c>
      <c r="Q1872" s="189">
        <f t="shared" si="330"/>
        <v>0.89544201495737774</v>
      </c>
      <c r="R1872" s="134">
        <f t="shared" si="331"/>
        <v>0.18128107834688265</v>
      </c>
      <c r="S1872" s="134" t="str">
        <f t="shared" si="332"/>
        <v/>
      </c>
      <c r="T1872" s="134" t="str">
        <f t="shared" si="333"/>
        <v/>
      </c>
      <c r="U1872" s="190"/>
      <c r="V1872" s="191"/>
      <c r="W1872" s="188"/>
      <c r="X1872" s="188"/>
      <c r="Y1872" s="174" t="str">
        <f t="shared" si="334"/>
        <v/>
      </c>
      <c r="Z1872" s="174" t="str">
        <f t="shared" si="335"/>
        <v/>
      </c>
      <c r="AA1872" s="137"/>
      <c r="AB1872" s="185">
        <f t="shared" si="326"/>
        <v>8.4224000000001169</v>
      </c>
      <c r="AC1872" s="139">
        <f t="shared" si="323"/>
        <v>0.29682352666962447</v>
      </c>
      <c r="AD1872" s="138">
        <f t="shared" si="327"/>
        <v>5.1928417219321288E-4</v>
      </c>
      <c r="AE1872" s="139" t="str">
        <f t="shared" si="324"/>
        <v/>
      </c>
      <c r="AF1872" s="139" t="str">
        <f t="shared" si="325"/>
        <v/>
      </c>
      <c r="AG1872" s="139"/>
    </row>
    <row r="1873" spans="14:33" ht="20.100000000000001" customHeight="1" x14ac:dyDescent="0.25">
      <c r="N1873" s="142">
        <v>1315</v>
      </c>
      <c r="O1873" s="134">
        <f t="shared" si="328"/>
        <v>1.2599999999999998</v>
      </c>
      <c r="P1873" s="189">
        <f t="shared" si="329"/>
        <v>0.18037116322708038</v>
      </c>
      <c r="Q1873" s="189">
        <f t="shared" si="330"/>
        <v>0.89616531887869966</v>
      </c>
      <c r="R1873" s="134">
        <f t="shared" si="331"/>
        <v>0.18037116322708038</v>
      </c>
      <c r="S1873" s="134" t="str">
        <f t="shared" si="332"/>
        <v/>
      </c>
      <c r="T1873" s="134" t="str">
        <f t="shared" si="333"/>
        <v/>
      </c>
      <c r="U1873" s="190"/>
      <c r="V1873" s="191"/>
      <c r="W1873" s="188"/>
      <c r="X1873" s="188"/>
      <c r="Y1873" s="174" t="str">
        <f t="shared" si="334"/>
        <v/>
      </c>
      <c r="Z1873" s="174" t="str">
        <f t="shared" si="335"/>
        <v/>
      </c>
      <c r="AA1873" s="137"/>
      <c r="AB1873" s="185">
        <f t="shared" si="326"/>
        <v>8.4288000000001162</v>
      </c>
      <c r="AC1873" s="139">
        <f t="shared" si="323"/>
        <v>0.29630424249743126</v>
      </c>
      <c r="AD1873" s="138">
        <f t="shared" si="327"/>
        <v>5.1860863585490025E-4</v>
      </c>
      <c r="AE1873" s="139" t="str">
        <f t="shared" si="324"/>
        <v/>
      </c>
      <c r="AF1873" s="139" t="str">
        <f t="shared" si="325"/>
        <v/>
      </c>
      <c r="AG1873" s="139"/>
    </row>
    <row r="1874" spans="14:33" ht="20.100000000000001" customHeight="1" x14ac:dyDescent="0.25">
      <c r="N1874" s="142">
        <v>1316</v>
      </c>
      <c r="O1874" s="134">
        <f t="shared" si="328"/>
        <v>1.2640000000000002</v>
      </c>
      <c r="P1874" s="189">
        <f t="shared" si="329"/>
        <v>0.17946294386939476</v>
      </c>
      <c r="Q1874" s="189">
        <f t="shared" si="330"/>
        <v>0.89688498652421877</v>
      </c>
      <c r="R1874" s="134">
        <f t="shared" si="331"/>
        <v>0.17946294386939476</v>
      </c>
      <c r="S1874" s="134" t="str">
        <f t="shared" si="332"/>
        <v/>
      </c>
      <c r="T1874" s="134" t="str">
        <f t="shared" si="333"/>
        <v/>
      </c>
      <c r="U1874" s="190"/>
      <c r="V1874" s="191"/>
      <c r="W1874" s="188"/>
      <c r="X1874" s="188"/>
      <c r="Y1874" s="174" t="str">
        <f t="shared" si="334"/>
        <v/>
      </c>
      <c r="Z1874" s="174" t="str">
        <f t="shared" si="335"/>
        <v/>
      </c>
      <c r="AA1874" s="137"/>
      <c r="AB1874" s="185">
        <f t="shared" si="326"/>
        <v>8.4352000000001155</v>
      </c>
      <c r="AC1874" s="139">
        <f t="shared" si="323"/>
        <v>0.29578563386157636</v>
      </c>
      <c r="AD1874" s="138">
        <f t="shared" si="327"/>
        <v>5.1793323236509758E-4</v>
      </c>
      <c r="AE1874" s="139" t="str">
        <f t="shared" si="324"/>
        <v/>
      </c>
      <c r="AF1874" s="139" t="str">
        <f t="shared" si="325"/>
        <v/>
      </c>
      <c r="AG1874" s="139"/>
    </row>
    <row r="1875" spans="14:33" ht="20.100000000000001" customHeight="1" x14ac:dyDescent="0.25">
      <c r="N1875" s="142">
        <v>1317</v>
      </c>
      <c r="O1875" s="134">
        <f t="shared" si="328"/>
        <v>1.2679999999999998</v>
      </c>
      <c r="P1875" s="189">
        <f t="shared" si="329"/>
        <v>0.178556440724806</v>
      </c>
      <c r="Q1875" s="189">
        <f t="shared" si="330"/>
        <v>0.89760102471794712</v>
      </c>
      <c r="R1875" s="134">
        <f t="shared" si="331"/>
        <v>0.178556440724806</v>
      </c>
      <c r="S1875" s="134" t="str">
        <f t="shared" si="332"/>
        <v/>
      </c>
      <c r="T1875" s="134" t="str">
        <f t="shared" si="333"/>
        <v/>
      </c>
      <c r="U1875" s="190"/>
      <c r="V1875" s="191"/>
      <c r="W1875" s="188"/>
      <c r="X1875" s="188"/>
      <c r="Y1875" s="174" t="str">
        <f t="shared" si="334"/>
        <v/>
      </c>
      <c r="Z1875" s="174" t="str">
        <f t="shared" si="335"/>
        <v/>
      </c>
      <c r="AA1875" s="137"/>
      <c r="AB1875" s="185">
        <f t="shared" si="326"/>
        <v>8.4416000000001148</v>
      </c>
      <c r="AC1875" s="139">
        <f t="shared" si="323"/>
        <v>0.29526770062921126</v>
      </c>
      <c r="AD1875" s="138">
        <f t="shared" si="327"/>
        <v>5.1725796462487317E-4</v>
      </c>
      <c r="AE1875" s="139" t="str">
        <f t="shared" si="324"/>
        <v/>
      </c>
      <c r="AF1875" s="139" t="str">
        <f t="shared" si="325"/>
        <v/>
      </c>
      <c r="AG1875" s="139"/>
    </row>
    <row r="1876" spans="14:33" ht="20.100000000000001" customHeight="1" x14ac:dyDescent="0.25">
      <c r="N1876" s="142">
        <v>1318</v>
      </c>
      <c r="O1876" s="134">
        <f t="shared" si="328"/>
        <v>1.2720000000000002</v>
      </c>
      <c r="P1876" s="189">
        <f t="shared" si="329"/>
        <v>0.1776516740589851</v>
      </c>
      <c r="Q1876" s="189">
        <f t="shared" si="330"/>
        <v>0.89831344036533045</v>
      </c>
      <c r="R1876" s="134">
        <f t="shared" si="331"/>
        <v>0.1776516740589851</v>
      </c>
      <c r="S1876" s="134" t="str">
        <f t="shared" si="332"/>
        <v/>
      </c>
      <c r="T1876" s="134" t="str">
        <f t="shared" si="333"/>
        <v/>
      </c>
      <c r="U1876" s="190"/>
      <c r="V1876" s="191"/>
      <c r="W1876" s="188"/>
      <c r="X1876" s="188"/>
      <c r="Y1876" s="174" t="str">
        <f t="shared" si="334"/>
        <v/>
      </c>
      <c r="Z1876" s="174" t="str">
        <f t="shared" si="335"/>
        <v/>
      </c>
      <c r="AA1876" s="137"/>
      <c r="AB1876" s="185">
        <f t="shared" si="326"/>
        <v>8.4480000000001141</v>
      </c>
      <c r="AC1876" s="139">
        <f t="shared" si="323"/>
        <v>0.29475044266458639</v>
      </c>
      <c r="AD1876" s="138">
        <f t="shared" si="327"/>
        <v>5.1658283552458162E-4</v>
      </c>
      <c r="AE1876" s="139" t="str">
        <f t="shared" si="324"/>
        <v/>
      </c>
      <c r="AF1876" s="139" t="str">
        <f t="shared" si="325"/>
        <v/>
      </c>
      <c r="AG1876" s="139"/>
    </row>
    <row r="1877" spans="14:33" ht="20.100000000000001" customHeight="1" x14ac:dyDescent="0.25">
      <c r="N1877" s="142">
        <v>1319</v>
      </c>
      <c r="O1877" s="134">
        <f t="shared" si="328"/>
        <v>1.2759999999999998</v>
      </c>
      <c r="P1877" s="189">
        <f t="shared" si="329"/>
        <v>0.17674866395193792</v>
      </c>
      <c r="Q1877" s="189">
        <f t="shared" si="330"/>
        <v>0.89902224045250567</v>
      </c>
      <c r="R1877" s="134">
        <f t="shared" si="331"/>
        <v>0.17674866395193792</v>
      </c>
      <c r="S1877" s="134" t="str">
        <f t="shared" si="332"/>
        <v/>
      </c>
      <c r="T1877" s="134" t="str">
        <f t="shared" si="333"/>
        <v/>
      </c>
      <c r="U1877" s="190"/>
      <c r="V1877" s="191"/>
      <c r="W1877" s="188"/>
      <c r="X1877" s="188"/>
      <c r="Y1877" s="174" t="str">
        <f t="shared" si="334"/>
        <v/>
      </c>
      <c r="Z1877" s="174" t="str">
        <f t="shared" si="335"/>
        <v/>
      </c>
      <c r="AA1877" s="137"/>
      <c r="AB1877" s="185">
        <f t="shared" si="326"/>
        <v>8.4544000000001134</v>
      </c>
      <c r="AC1877" s="139">
        <f t="shared" si="323"/>
        <v>0.29423385982906181</v>
      </c>
      <c r="AD1877" s="138">
        <f t="shared" si="327"/>
        <v>5.1590784794125488E-4</v>
      </c>
      <c r="AE1877" s="139" t="str">
        <f t="shared" si="324"/>
        <v/>
      </c>
      <c r="AF1877" s="139" t="str">
        <f t="shared" si="325"/>
        <v/>
      </c>
      <c r="AG1877" s="139"/>
    </row>
    <row r="1878" spans="14:33" ht="20.100000000000001" customHeight="1" x14ac:dyDescent="0.25">
      <c r="N1878" s="142">
        <v>1320</v>
      </c>
      <c r="O1878" s="134">
        <f t="shared" si="328"/>
        <v>1.2800000000000002</v>
      </c>
      <c r="P1878" s="189">
        <f t="shared" si="329"/>
        <v>0.17584743029766231</v>
      </c>
      <c r="Q1878" s="189">
        <f t="shared" si="330"/>
        <v>0.89972743204555794</v>
      </c>
      <c r="R1878" s="134">
        <f t="shared" si="331"/>
        <v>0.17584743029766231</v>
      </c>
      <c r="S1878" s="134" t="str">
        <f t="shared" si="332"/>
        <v/>
      </c>
      <c r="T1878" s="134" t="str">
        <f t="shared" si="333"/>
        <v/>
      </c>
      <c r="U1878" s="190"/>
      <c r="V1878" s="191"/>
      <c r="W1878" s="188"/>
      <c r="X1878" s="188"/>
      <c r="Y1878" s="174" t="str">
        <f t="shared" si="334"/>
        <v/>
      </c>
      <c r="Z1878" s="174" t="str">
        <f t="shared" si="335"/>
        <v/>
      </c>
      <c r="AA1878" s="137"/>
      <c r="AB1878" s="185">
        <f t="shared" si="326"/>
        <v>8.4608000000001127</v>
      </c>
      <c r="AC1878" s="139">
        <f t="shared" si="323"/>
        <v>0.29371795198112055</v>
      </c>
      <c r="AD1878" s="138">
        <f t="shared" si="327"/>
        <v>5.1523300474221045E-4</v>
      </c>
      <c r="AE1878" s="139" t="str">
        <f t="shared" si="324"/>
        <v/>
      </c>
      <c r="AF1878" s="139" t="str">
        <f t="shared" si="325"/>
        <v/>
      </c>
      <c r="AG1878" s="139"/>
    </row>
    <row r="1879" spans="14:33" ht="20.100000000000001" customHeight="1" x14ac:dyDescent="0.25">
      <c r="N1879" s="142">
        <v>1321</v>
      </c>
      <c r="O1879" s="134">
        <f t="shared" si="328"/>
        <v>1.2839999999999998</v>
      </c>
      <c r="P1879" s="189">
        <f t="shared" si="329"/>
        <v>0.1749479928038255</v>
      </c>
      <c r="Q1879" s="189">
        <f t="shared" si="330"/>
        <v>0.90042902228977573</v>
      </c>
      <c r="R1879" s="134">
        <f t="shared" si="331"/>
        <v>0.1749479928038255</v>
      </c>
      <c r="S1879" s="134" t="str">
        <f t="shared" si="332"/>
        <v/>
      </c>
      <c r="T1879" s="134" t="str">
        <f t="shared" si="333"/>
        <v/>
      </c>
      <c r="U1879" s="190"/>
      <c r="V1879" s="191"/>
      <c r="W1879" s="188"/>
      <c r="X1879" s="188"/>
      <c r="Y1879" s="174" t="str">
        <f t="shared" si="334"/>
        <v/>
      </c>
      <c r="Z1879" s="174" t="str">
        <f t="shared" si="335"/>
        <v/>
      </c>
      <c r="AA1879" s="137"/>
      <c r="AB1879" s="185">
        <f t="shared" si="326"/>
        <v>8.467200000000112</v>
      </c>
      <c r="AC1879" s="139">
        <f t="shared" si="323"/>
        <v>0.29320271897637834</v>
      </c>
      <c r="AD1879" s="138">
        <f t="shared" si="327"/>
        <v>5.1455830878294195E-4</v>
      </c>
      <c r="AE1879" s="139" t="str">
        <f t="shared" si="324"/>
        <v/>
      </c>
      <c r="AF1879" s="139" t="str">
        <f t="shared" si="325"/>
        <v/>
      </c>
      <c r="AG1879" s="139"/>
    </row>
    <row r="1880" spans="14:33" ht="20.100000000000001" customHeight="1" x14ac:dyDescent="0.25">
      <c r="N1880" s="142">
        <v>1322</v>
      </c>
      <c r="O1880" s="134">
        <f t="shared" si="328"/>
        <v>1.2880000000000003</v>
      </c>
      <c r="P1880" s="189">
        <f t="shared" si="329"/>
        <v>0.17405037099145421</v>
      </c>
      <c r="Q1880" s="189">
        <f t="shared" si="330"/>
        <v>0.90112701840890552</v>
      </c>
      <c r="R1880" s="134">
        <f t="shared" si="331"/>
        <v>0.17405037099145421</v>
      </c>
      <c r="S1880" s="134" t="str">
        <f t="shared" si="332"/>
        <v/>
      </c>
      <c r="T1880" s="134" t="str">
        <f t="shared" si="333"/>
        <v/>
      </c>
      <c r="U1880" s="190"/>
      <c r="V1880" s="191"/>
      <c r="W1880" s="188"/>
      <c r="X1880" s="188"/>
      <c r="Y1880" s="174" t="str">
        <f t="shared" si="334"/>
        <v/>
      </c>
      <c r="Z1880" s="174" t="str">
        <f t="shared" si="335"/>
        <v/>
      </c>
      <c r="AA1880" s="137"/>
      <c r="AB1880" s="185">
        <f t="shared" si="326"/>
        <v>8.4736000000001113</v>
      </c>
      <c r="AC1880" s="139">
        <f t="shared" si="323"/>
        <v>0.2926881606675954</v>
      </c>
      <c r="AD1880" s="138">
        <f t="shared" si="327"/>
        <v>5.1388376290806281E-4</v>
      </c>
      <c r="AE1880" s="139" t="str">
        <f t="shared" si="324"/>
        <v/>
      </c>
      <c r="AF1880" s="139" t="str">
        <f t="shared" si="325"/>
        <v/>
      </c>
      <c r="AG1880" s="139"/>
    </row>
    <row r="1881" spans="14:33" ht="20.100000000000001" customHeight="1" x14ac:dyDescent="0.25">
      <c r="N1881" s="142">
        <v>1323</v>
      </c>
      <c r="O1881" s="134">
        <f t="shared" si="328"/>
        <v>1.2919999999999998</v>
      </c>
      <c r="P1881" s="189">
        <f t="shared" si="329"/>
        <v>0.17315458419464502</v>
      </c>
      <c r="Q1881" s="189">
        <f t="shared" si="330"/>
        <v>0.90182142770440321</v>
      </c>
      <c r="R1881" s="134">
        <f t="shared" si="331"/>
        <v>0.17315458419464502</v>
      </c>
      <c r="S1881" s="134" t="str">
        <f t="shared" si="332"/>
        <v/>
      </c>
      <c r="T1881" s="134" t="str">
        <f t="shared" si="333"/>
        <v/>
      </c>
      <c r="U1881" s="190"/>
      <c r="V1881" s="191"/>
      <c r="W1881" s="188"/>
      <c r="X1881" s="188"/>
      <c r="Y1881" s="174" t="str">
        <f t="shared" si="334"/>
        <v/>
      </c>
      <c r="Z1881" s="174" t="str">
        <f t="shared" si="335"/>
        <v/>
      </c>
      <c r="AA1881" s="137"/>
      <c r="AB1881" s="185">
        <f t="shared" si="326"/>
        <v>8.4800000000001106</v>
      </c>
      <c r="AC1881" s="139">
        <f t="shared" si="323"/>
        <v>0.29217427690468734</v>
      </c>
      <c r="AD1881" s="138">
        <f t="shared" si="327"/>
        <v>5.1320936995025157E-4</v>
      </c>
      <c r="AE1881" s="139" t="str">
        <f t="shared" si="324"/>
        <v/>
      </c>
      <c r="AF1881" s="139" t="str">
        <f t="shared" si="325"/>
        <v/>
      </c>
      <c r="AG1881" s="139"/>
    </row>
    <row r="1882" spans="14:33" ht="20.100000000000001" customHeight="1" x14ac:dyDescent="0.25">
      <c r="N1882" s="142">
        <v>1324</v>
      </c>
      <c r="O1882" s="134">
        <f t="shared" si="328"/>
        <v>1.2960000000000003</v>
      </c>
      <c r="P1882" s="189">
        <f t="shared" si="329"/>
        <v>0.17226065156028758</v>
      </c>
      <c r="Q1882" s="189">
        <f t="shared" si="330"/>
        <v>0.90251225755468756</v>
      </c>
      <c r="R1882" s="134">
        <f t="shared" si="331"/>
        <v>0.17226065156028758</v>
      </c>
      <c r="S1882" s="134" t="str">
        <f t="shared" si="332"/>
        <v/>
      </c>
      <c r="T1882" s="134" t="str">
        <f t="shared" si="333"/>
        <v/>
      </c>
      <c r="U1882" s="190"/>
      <c r="V1882" s="191"/>
      <c r="W1882" s="188"/>
      <c r="X1882" s="188"/>
      <c r="Y1882" s="174" t="str">
        <f t="shared" si="334"/>
        <v/>
      </c>
      <c r="Z1882" s="174" t="str">
        <f t="shared" si="335"/>
        <v/>
      </c>
      <c r="AA1882" s="137"/>
      <c r="AB1882" s="185">
        <f t="shared" si="326"/>
        <v>8.4864000000001099</v>
      </c>
      <c r="AC1882" s="139">
        <f t="shared" si="323"/>
        <v>0.29166106753473708</v>
      </c>
      <c r="AD1882" s="138">
        <f t="shared" si="327"/>
        <v>5.1253513273086249E-4</v>
      </c>
      <c r="AE1882" s="139" t="str">
        <f t="shared" si="324"/>
        <v/>
      </c>
      <c r="AF1882" s="139" t="str">
        <f t="shared" si="325"/>
        <v/>
      </c>
      <c r="AG1882" s="139"/>
    </row>
    <row r="1883" spans="14:33" ht="20.100000000000001" customHeight="1" x14ac:dyDescent="0.25">
      <c r="N1883" s="142">
        <v>1325</v>
      </c>
      <c r="O1883" s="134">
        <f t="shared" si="328"/>
        <v>1.2999999999999998</v>
      </c>
      <c r="P1883" s="189">
        <f t="shared" si="329"/>
        <v>0.17136859204780741</v>
      </c>
      <c r="Q1883" s="189">
        <f t="shared" si="330"/>
        <v>0.9031995154143897</v>
      </c>
      <c r="R1883" s="134">
        <f t="shared" si="331"/>
        <v>0.17136859204780741</v>
      </c>
      <c r="S1883" s="134" t="str">
        <f t="shared" si="332"/>
        <v/>
      </c>
      <c r="T1883" s="134" t="str">
        <f t="shared" si="333"/>
        <v/>
      </c>
      <c r="U1883" s="190"/>
      <c r="V1883" s="191"/>
      <c r="W1883" s="188"/>
      <c r="X1883" s="188"/>
      <c r="Y1883" s="174" t="str">
        <f t="shared" si="334"/>
        <v/>
      </c>
      <c r="Z1883" s="174" t="str">
        <f t="shared" si="335"/>
        <v/>
      </c>
      <c r="AA1883" s="137"/>
      <c r="AB1883" s="185">
        <f t="shared" si="326"/>
        <v>8.4928000000001092</v>
      </c>
      <c r="AC1883" s="139">
        <f t="shared" si="323"/>
        <v>0.29114853240200622</v>
      </c>
      <c r="AD1883" s="138">
        <f t="shared" si="327"/>
        <v>5.1186105406181293E-4</v>
      </c>
      <c r="AE1883" s="139" t="str">
        <f t="shared" si="324"/>
        <v/>
      </c>
      <c r="AF1883" s="139" t="str">
        <f t="shared" si="325"/>
        <v/>
      </c>
      <c r="AG1883" s="139"/>
    </row>
    <row r="1884" spans="14:33" ht="20.100000000000001" customHeight="1" x14ac:dyDescent="0.25">
      <c r="N1884" s="142">
        <v>1326</v>
      </c>
      <c r="O1884" s="134">
        <f t="shared" si="328"/>
        <v>1.3040000000000003</v>
      </c>
      <c r="P1884" s="189">
        <f t="shared" si="329"/>
        <v>0.17047842442892194</v>
      </c>
      <c r="Q1884" s="189">
        <f t="shared" si="330"/>
        <v>0.90388320881360318</v>
      </c>
      <c r="R1884" s="134">
        <f t="shared" si="331"/>
        <v>0.17047842442892194</v>
      </c>
      <c r="S1884" s="134" t="str">
        <f t="shared" si="332"/>
        <v/>
      </c>
      <c r="T1884" s="134" t="str">
        <f t="shared" si="333"/>
        <v/>
      </c>
      <c r="U1884" s="190"/>
      <c r="V1884" s="191"/>
      <c r="W1884" s="188"/>
      <c r="X1884" s="188"/>
      <c r="Y1884" s="174" t="str">
        <f t="shared" si="334"/>
        <v/>
      </c>
      <c r="Z1884" s="174" t="str">
        <f t="shared" si="335"/>
        <v/>
      </c>
      <c r="AA1884" s="137"/>
      <c r="AB1884" s="185">
        <f t="shared" si="326"/>
        <v>8.4992000000001084</v>
      </c>
      <c r="AC1884" s="139">
        <f t="shared" si="323"/>
        <v>0.29063667134794441</v>
      </c>
      <c r="AD1884" s="138">
        <f t="shared" si="327"/>
        <v>5.1118713674158656E-4</v>
      </c>
      <c r="AE1884" s="139" t="str">
        <f t="shared" si="324"/>
        <v/>
      </c>
      <c r="AF1884" s="139" t="str">
        <f t="shared" si="325"/>
        <v/>
      </c>
      <c r="AG1884" s="139"/>
    </row>
    <row r="1885" spans="14:33" ht="20.100000000000001" customHeight="1" x14ac:dyDescent="0.25">
      <c r="N1885" s="142">
        <v>1327</v>
      </c>
      <c r="O1885" s="134">
        <f t="shared" si="328"/>
        <v>1.3079999999999998</v>
      </c>
      <c r="P1885" s="189">
        <f t="shared" si="329"/>
        <v>0.16959016728741586</v>
      </c>
      <c r="Q1885" s="189">
        <f t="shared" si="330"/>
        <v>0.90456334535713256</v>
      </c>
      <c r="R1885" s="134">
        <f t="shared" si="331"/>
        <v>0.16959016728741586</v>
      </c>
      <c r="S1885" s="134" t="str">
        <f t="shared" si="332"/>
        <v/>
      </c>
      <c r="T1885" s="134" t="str">
        <f t="shared" si="333"/>
        <v/>
      </c>
      <c r="U1885" s="190"/>
      <c r="V1885" s="191"/>
      <c r="W1885" s="188"/>
      <c r="X1885" s="188"/>
      <c r="Y1885" s="174" t="str">
        <f t="shared" si="334"/>
        <v/>
      </c>
      <c r="Z1885" s="174" t="str">
        <f t="shared" si="335"/>
        <v/>
      </c>
      <c r="AA1885" s="137"/>
      <c r="AB1885" s="185">
        <f t="shared" si="326"/>
        <v>8.5056000000001077</v>
      </c>
      <c r="AC1885" s="139">
        <f t="shared" si="323"/>
        <v>0.29012548421120282</v>
      </c>
      <c r="AD1885" s="138">
        <f t="shared" si="327"/>
        <v>5.1051338355856402E-4</v>
      </c>
      <c r="AE1885" s="139" t="str">
        <f t="shared" si="324"/>
        <v/>
      </c>
      <c r="AF1885" s="139" t="str">
        <f t="shared" si="325"/>
        <v/>
      </c>
      <c r="AG1885" s="139"/>
    </row>
    <row r="1886" spans="14:33" ht="20.100000000000001" customHeight="1" x14ac:dyDescent="0.25">
      <c r="N1886" s="142">
        <v>1328</v>
      </c>
      <c r="O1886" s="134">
        <f t="shared" si="328"/>
        <v>1.3120000000000003</v>
      </c>
      <c r="P1886" s="189">
        <f t="shared" si="329"/>
        <v>0.16870383901892946</v>
      </c>
      <c r="Q1886" s="189">
        <f t="shared" si="330"/>
        <v>0.90523993272374159</v>
      </c>
      <c r="R1886" s="134">
        <f t="shared" si="331"/>
        <v>0.16870383901892946</v>
      </c>
      <c r="S1886" s="134" t="str">
        <f t="shared" si="332"/>
        <v/>
      </c>
      <c r="T1886" s="134" t="str">
        <f t="shared" si="333"/>
        <v/>
      </c>
      <c r="U1886" s="190"/>
      <c r="V1886" s="191"/>
      <c r="W1886" s="188"/>
      <c r="X1886" s="188"/>
      <c r="Y1886" s="174" t="str">
        <f t="shared" si="334"/>
        <v/>
      </c>
      <c r="Z1886" s="174" t="str">
        <f t="shared" si="335"/>
        <v/>
      </c>
      <c r="AA1886" s="137"/>
      <c r="AB1886" s="185">
        <f t="shared" si="326"/>
        <v>8.512000000000107</v>
      </c>
      <c r="AC1886" s="139">
        <f t="shared" si="323"/>
        <v>0.28961497082764426</v>
      </c>
      <c r="AD1886" s="138">
        <f t="shared" si="327"/>
        <v>5.0983979729019024E-4</v>
      </c>
      <c r="AE1886" s="139" t="str">
        <f t="shared" si="324"/>
        <v/>
      </c>
      <c r="AF1886" s="139" t="str">
        <f t="shared" si="325"/>
        <v/>
      </c>
      <c r="AG1886" s="139"/>
    </row>
    <row r="1887" spans="14:33" ht="20.100000000000001" customHeight="1" x14ac:dyDescent="0.25">
      <c r="N1887" s="142">
        <v>1329</v>
      </c>
      <c r="O1887" s="134">
        <f t="shared" si="328"/>
        <v>1.3159999999999998</v>
      </c>
      <c r="P1887" s="189">
        <f t="shared" si="329"/>
        <v>0.16781945783076629</v>
      </c>
      <c r="Q1887" s="189">
        <f t="shared" si="330"/>
        <v>0.90591297866539944</v>
      </c>
      <c r="R1887" s="134">
        <f t="shared" si="331"/>
        <v>0.16781945783076629</v>
      </c>
      <c r="S1887" s="134" t="str">
        <f t="shared" si="332"/>
        <v/>
      </c>
      <c r="T1887" s="134" t="str">
        <f t="shared" si="333"/>
        <v/>
      </c>
      <c r="U1887" s="190"/>
      <c r="V1887" s="191"/>
      <c r="W1887" s="188"/>
      <c r="X1887" s="188"/>
      <c r="Y1887" s="174" t="str">
        <f t="shared" si="334"/>
        <v/>
      </c>
      <c r="Z1887" s="174" t="str">
        <f t="shared" si="335"/>
        <v/>
      </c>
      <c r="AA1887" s="137"/>
      <c r="AB1887" s="185">
        <f t="shared" si="326"/>
        <v>8.5184000000001063</v>
      </c>
      <c r="AC1887" s="139">
        <f t="shared" si="323"/>
        <v>0.28910513103035407</v>
      </c>
      <c r="AD1887" s="138">
        <f t="shared" si="327"/>
        <v>5.0916638070236386E-4</v>
      </c>
      <c r="AE1887" s="139" t="str">
        <f t="shared" si="324"/>
        <v/>
      </c>
      <c r="AF1887" s="139" t="str">
        <f t="shared" si="325"/>
        <v/>
      </c>
      <c r="AG1887" s="139"/>
    </row>
    <row r="1888" spans="14:33" ht="20.100000000000001" customHeight="1" x14ac:dyDescent="0.25">
      <c r="N1888" s="142">
        <v>1330</v>
      </c>
      <c r="O1888" s="134">
        <f t="shared" si="328"/>
        <v>1.3200000000000003</v>
      </c>
      <c r="P1888" s="189">
        <f t="shared" si="329"/>
        <v>0.16693704174171375</v>
      </c>
      <c r="Q1888" s="189">
        <f t="shared" si="330"/>
        <v>0.90658249100652832</v>
      </c>
      <c r="R1888" s="134">
        <f t="shared" si="331"/>
        <v>0.16693704174171375</v>
      </c>
      <c r="S1888" s="134" t="str">
        <f t="shared" si="332"/>
        <v/>
      </c>
      <c r="T1888" s="134" t="str">
        <f t="shared" si="333"/>
        <v/>
      </c>
      <c r="U1888" s="190"/>
      <c r="V1888" s="191"/>
      <c r="W1888" s="188"/>
      <c r="X1888" s="188"/>
      <c r="Y1888" s="174" t="str">
        <f t="shared" si="334"/>
        <v/>
      </c>
      <c r="Z1888" s="174" t="str">
        <f t="shared" si="335"/>
        <v/>
      </c>
      <c r="AA1888" s="137"/>
      <c r="AB1888" s="185">
        <f t="shared" si="326"/>
        <v>8.5248000000001056</v>
      </c>
      <c r="AC1888" s="139">
        <f t="shared" si="323"/>
        <v>0.2885959646496517</v>
      </c>
      <c r="AD1888" s="138">
        <f t="shared" si="327"/>
        <v>5.0849313654999229E-4</v>
      </c>
      <c r="AE1888" s="139" t="str">
        <f t="shared" si="324"/>
        <v/>
      </c>
      <c r="AF1888" s="139" t="str">
        <f t="shared" si="325"/>
        <v/>
      </c>
      <c r="AG1888" s="139"/>
    </row>
    <row r="1889" spans="14:33" ht="20.100000000000001" customHeight="1" x14ac:dyDescent="0.25">
      <c r="N1889" s="142">
        <v>1331</v>
      </c>
      <c r="O1889" s="134">
        <f t="shared" si="328"/>
        <v>1.3239999999999998</v>
      </c>
      <c r="P1889" s="189">
        <f t="shared" si="329"/>
        <v>0.16605660858188256</v>
      </c>
      <c r="Q1889" s="189">
        <f t="shared" si="330"/>
        <v>0.90724847764324723</v>
      </c>
      <c r="R1889" s="134">
        <f t="shared" si="331"/>
        <v>0.16605660858188256</v>
      </c>
      <c r="S1889" s="134" t="str">
        <f t="shared" si="332"/>
        <v/>
      </c>
      <c r="T1889" s="134" t="str">
        <f t="shared" si="333"/>
        <v/>
      </c>
      <c r="U1889" s="190"/>
      <c r="V1889" s="191"/>
      <c r="W1889" s="188"/>
      <c r="X1889" s="188"/>
      <c r="Y1889" s="174" t="str">
        <f t="shared" si="334"/>
        <v/>
      </c>
      <c r="Z1889" s="174" t="str">
        <f t="shared" si="335"/>
        <v/>
      </c>
      <c r="AA1889" s="137"/>
      <c r="AB1889" s="185">
        <f t="shared" si="326"/>
        <v>8.5312000000001049</v>
      </c>
      <c r="AC1889" s="139">
        <f t="shared" si="323"/>
        <v>0.28808747151310171</v>
      </c>
      <c r="AD1889" s="138">
        <f t="shared" si="327"/>
        <v>5.0782006757693621E-4</v>
      </c>
      <c r="AE1889" s="139" t="str">
        <f t="shared" si="324"/>
        <v/>
      </c>
      <c r="AF1889" s="139" t="str">
        <f t="shared" si="325"/>
        <v/>
      </c>
      <c r="AG1889" s="139"/>
    </row>
    <row r="1890" spans="14:33" ht="20.100000000000001" customHeight="1" x14ac:dyDescent="0.25">
      <c r="N1890" s="142">
        <v>1332</v>
      </c>
      <c r="O1890" s="134">
        <f t="shared" si="328"/>
        <v>1.3280000000000003</v>
      </c>
      <c r="P1890" s="189">
        <f t="shared" si="329"/>
        <v>0.16517817599255935</v>
      </c>
      <c r="Q1890" s="189">
        <f t="shared" si="330"/>
        <v>0.90791094654261906</v>
      </c>
      <c r="R1890" s="134">
        <f t="shared" si="331"/>
        <v>0.16517817599255935</v>
      </c>
      <c r="S1890" s="134" t="str">
        <f t="shared" si="332"/>
        <v/>
      </c>
      <c r="T1890" s="134" t="str">
        <f t="shared" si="333"/>
        <v/>
      </c>
      <c r="U1890" s="190"/>
      <c r="V1890" s="191"/>
      <c r="W1890" s="188"/>
      <c r="X1890" s="188"/>
      <c r="Y1890" s="174" t="str">
        <f t="shared" si="334"/>
        <v/>
      </c>
      <c r="Z1890" s="174" t="str">
        <f t="shared" si="335"/>
        <v/>
      </c>
      <c r="AA1890" s="137"/>
      <c r="AB1890" s="185">
        <f t="shared" si="326"/>
        <v>8.5376000000001042</v>
      </c>
      <c r="AC1890" s="139">
        <f t="shared" si="323"/>
        <v>0.28757965144552478</v>
      </c>
      <c r="AD1890" s="138">
        <f t="shared" si="327"/>
        <v>5.0714717651595409E-4</v>
      </c>
      <c r="AE1890" s="139" t="str">
        <f t="shared" si="324"/>
        <v/>
      </c>
      <c r="AF1890" s="139" t="str">
        <f t="shared" si="325"/>
        <v/>
      </c>
      <c r="AG1890" s="139"/>
    </row>
    <row r="1891" spans="14:33" ht="20.100000000000001" customHeight="1" x14ac:dyDescent="0.25">
      <c r="N1891" s="142">
        <v>1333</v>
      </c>
      <c r="O1891" s="134">
        <f t="shared" si="328"/>
        <v>1.3319999999999999</v>
      </c>
      <c r="P1891" s="189">
        <f t="shared" si="329"/>
        <v>0.16430176142607786</v>
      </c>
      <c r="Q1891" s="189">
        <f t="shared" si="330"/>
        <v>0.90856990574189322</v>
      </c>
      <c r="R1891" s="134">
        <f t="shared" si="331"/>
        <v>0.16430176142607786</v>
      </c>
      <c r="S1891" s="134" t="str">
        <f t="shared" si="332"/>
        <v/>
      </c>
      <c r="T1891" s="134" t="str">
        <f t="shared" si="333"/>
        <v/>
      </c>
      <c r="U1891" s="190"/>
      <c r="V1891" s="191"/>
      <c r="W1891" s="188"/>
      <c r="X1891" s="188"/>
      <c r="Y1891" s="174" t="str">
        <f t="shared" si="334"/>
        <v/>
      </c>
      <c r="Z1891" s="174" t="str">
        <f t="shared" si="335"/>
        <v/>
      </c>
      <c r="AA1891" s="137"/>
      <c r="AB1891" s="185">
        <f t="shared" si="326"/>
        <v>8.5440000000001035</v>
      </c>
      <c r="AC1891" s="139">
        <f t="shared" si="323"/>
        <v>0.28707250426900882</v>
      </c>
      <c r="AD1891" s="138">
        <f t="shared" si="327"/>
        <v>5.0647446608897972E-4</v>
      </c>
      <c r="AE1891" s="139" t="str">
        <f t="shared" si="324"/>
        <v/>
      </c>
      <c r="AF1891" s="139" t="str">
        <f t="shared" si="325"/>
        <v/>
      </c>
      <c r="AG1891" s="139"/>
    </row>
    <row r="1892" spans="14:33" ht="20.100000000000001" customHeight="1" x14ac:dyDescent="0.25">
      <c r="N1892" s="142">
        <v>1334</v>
      </c>
      <c r="O1892" s="134">
        <f t="shared" si="328"/>
        <v>1.3360000000000003</v>
      </c>
      <c r="P1892" s="189">
        <f t="shared" si="329"/>
        <v>0.16342738214570313</v>
      </c>
      <c r="Q1892" s="189">
        <f t="shared" si="330"/>
        <v>0.90922536334775095</v>
      </c>
      <c r="R1892" s="134">
        <f t="shared" si="331"/>
        <v>0.16342738214570313</v>
      </c>
      <c r="S1892" s="134" t="str">
        <f t="shared" si="332"/>
        <v/>
      </c>
      <c r="T1892" s="134" t="str">
        <f t="shared" si="333"/>
        <v/>
      </c>
      <c r="U1892" s="190"/>
      <c r="V1892" s="191"/>
      <c r="W1892" s="188"/>
      <c r="X1892" s="188"/>
      <c r="Y1892" s="174" t="str">
        <f t="shared" si="334"/>
        <v/>
      </c>
      <c r="Z1892" s="174" t="str">
        <f t="shared" si="335"/>
        <v/>
      </c>
      <c r="AA1892" s="137"/>
      <c r="AB1892" s="185">
        <f t="shared" si="326"/>
        <v>8.5504000000001028</v>
      </c>
      <c r="AC1892" s="139">
        <f t="shared" si="323"/>
        <v>0.28656602980291984</v>
      </c>
      <c r="AD1892" s="138">
        <f t="shared" si="327"/>
        <v>5.0580193900684467E-4</v>
      </c>
      <c r="AE1892" s="139" t="str">
        <f t="shared" si="324"/>
        <v/>
      </c>
      <c r="AF1892" s="139" t="str">
        <f t="shared" si="325"/>
        <v/>
      </c>
      <c r="AG1892" s="139"/>
    </row>
    <row r="1893" spans="14:33" ht="20.100000000000001" customHeight="1" x14ac:dyDescent="0.25">
      <c r="N1893" s="142">
        <v>1335</v>
      </c>
      <c r="O1893" s="134">
        <f t="shared" si="328"/>
        <v>1.3399999999999999</v>
      </c>
      <c r="P1893" s="189">
        <f t="shared" si="329"/>
        <v>0.16255505522553418</v>
      </c>
      <c r="Q1893" s="189">
        <f t="shared" si="330"/>
        <v>0.90987732753554751</v>
      </c>
      <c r="R1893" s="134">
        <f t="shared" si="331"/>
        <v>0.16255505522553418</v>
      </c>
      <c r="S1893" s="134" t="str">
        <f t="shared" si="332"/>
        <v/>
      </c>
      <c r="T1893" s="134" t="str">
        <f t="shared" si="333"/>
        <v/>
      </c>
      <c r="U1893" s="190"/>
      <c r="V1893" s="191"/>
      <c r="W1893" s="188"/>
      <c r="X1893" s="188"/>
      <c r="Y1893" s="174" t="str">
        <f t="shared" si="334"/>
        <v/>
      </c>
      <c r="Z1893" s="174" t="str">
        <f t="shared" si="335"/>
        <v/>
      </c>
      <c r="AA1893" s="137"/>
      <c r="AB1893" s="185">
        <f t="shared" si="326"/>
        <v>8.5568000000001021</v>
      </c>
      <c r="AC1893" s="139">
        <f t="shared" si="323"/>
        <v>0.286060227863913</v>
      </c>
      <c r="AD1893" s="138">
        <f t="shared" si="327"/>
        <v>5.0512959796883417E-4</v>
      </c>
      <c r="AE1893" s="139" t="str">
        <f t="shared" si="324"/>
        <v/>
      </c>
      <c r="AF1893" s="139" t="str">
        <f t="shared" si="325"/>
        <v/>
      </c>
      <c r="AG1893" s="139"/>
    </row>
    <row r="1894" spans="14:33" ht="20.100000000000001" customHeight="1" x14ac:dyDescent="0.25">
      <c r="N1894" s="142">
        <v>1336</v>
      </c>
      <c r="O1894" s="134">
        <f t="shared" si="328"/>
        <v>1.3440000000000003</v>
      </c>
      <c r="P1894" s="189">
        <f t="shared" si="329"/>
        <v>0.1616847975504194</v>
      </c>
      <c r="Q1894" s="189">
        <f t="shared" si="330"/>
        <v>0.91052580654855697</v>
      </c>
      <c r="R1894" s="134">
        <f t="shared" si="331"/>
        <v>0.1616847975504194</v>
      </c>
      <c r="S1894" s="134" t="str">
        <f t="shared" si="332"/>
        <v/>
      </c>
      <c r="T1894" s="134" t="str">
        <f t="shared" si="333"/>
        <v/>
      </c>
      <c r="U1894" s="190"/>
      <c r="V1894" s="191"/>
      <c r="W1894" s="188"/>
      <c r="X1894" s="188"/>
      <c r="Y1894" s="174" t="str">
        <f t="shared" si="334"/>
        <v/>
      </c>
      <c r="Z1894" s="174" t="str">
        <f t="shared" si="335"/>
        <v/>
      </c>
      <c r="AA1894" s="137"/>
      <c r="AB1894" s="185">
        <f t="shared" si="326"/>
        <v>8.5632000000001014</v>
      </c>
      <c r="AC1894" s="139">
        <f t="shared" si="323"/>
        <v>0.28555509826594416</v>
      </c>
      <c r="AD1894" s="138">
        <f t="shared" si="327"/>
        <v>5.0445744566440798E-4</v>
      </c>
      <c r="AE1894" s="139" t="str">
        <f t="shared" si="324"/>
        <v/>
      </c>
      <c r="AF1894" s="139" t="str">
        <f t="shared" si="325"/>
        <v/>
      </c>
      <c r="AG1894" s="139"/>
    </row>
    <row r="1895" spans="14:33" ht="20.100000000000001" customHeight="1" x14ac:dyDescent="0.25">
      <c r="N1895" s="142">
        <v>1337</v>
      </c>
      <c r="O1895" s="134">
        <f t="shared" si="328"/>
        <v>1.3479999999999999</v>
      </c>
      <c r="P1895" s="189">
        <f t="shared" si="329"/>
        <v>0.16081662581589054</v>
      </c>
      <c r="Q1895" s="189">
        <f t="shared" si="330"/>
        <v>0.91117080869721345</v>
      </c>
      <c r="R1895" s="134">
        <f t="shared" si="331"/>
        <v>0.16081662581589054</v>
      </c>
      <c r="S1895" s="134" t="str">
        <f t="shared" si="332"/>
        <v/>
      </c>
      <c r="T1895" s="134" t="str">
        <f t="shared" si="333"/>
        <v/>
      </c>
      <c r="U1895" s="190"/>
      <c r="V1895" s="191"/>
      <c r="W1895" s="188"/>
      <c r="X1895" s="188"/>
      <c r="Y1895" s="174" t="str">
        <f t="shared" si="334"/>
        <v/>
      </c>
      <c r="Z1895" s="174" t="str">
        <f t="shared" si="335"/>
        <v/>
      </c>
      <c r="AA1895" s="137"/>
      <c r="AB1895" s="185">
        <f t="shared" si="326"/>
        <v>8.5696000000001007</v>
      </c>
      <c r="AC1895" s="139">
        <f t="shared" si="323"/>
        <v>0.28505064082027975</v>
      </c>
      <c r="AD1895" s="138">
        <f t="shared" si="327"/>
        <v>5.03785484771202E-4</v>
      </c>
      <c r="AE1895" s="139" t="str">
        <f t="shared" si="324"/>
        <v/>
      </c>
      <c r="AF1895" s="139" t="str">
        <f t="shared" si="325"/>
        <v/>
      </c>
      <c r="AG1895" s="139"/>
    </row>
    <row r="1896" spans="14:33" ht="20.100000000000001" customHeight="1" x14ac:dyDescent="0.25">
      <c r="N1896" s="142">
        <v>1338</v>
      </c>
      <c r="O1896" s="134">
        <f t="shared" si="328"/>
        <v>1.3520000000000003</v>
      </c>
      <c r="P1896" s="189">
        <f t="shared" si="329"/>
        <v>0.15995055652810899</v>
      </c>
      <c r="Q1896" s="189">
        <f t="shared" si="330"/>
        <v>0.91181234235835484</v>
      </c>
      <c r="R1896" s="134">
        <f t="shared" si="331"/>
        <v>0.15995055652810899</v>
      </c>
      <c r="S1896" s="134" t="str">
        <f t="shared" si="332"/>
        <v/>
      </c>
      <c r="T1896" s="134" t="str">
        <f t="shared" si="333"/>
        <v/>
      </c>
      <c r="U1896" s="190"/>
      <c r="V1896" s="191"/>
      <c r="W1896" s="188"/>
      <c r="X1896" s="188"/>
      <c r="Y1896" s="174" t="str">
        <f t="shared" si="334"/>
        <v/>
      </c>
      <c r="Z1896" s="174" t="str">
        <f t="shared" si="335"/>
        <v/>
      </c>
      <c r="AA1896" s="137"/>
      <c r="AB1896" s="185">
        <f t="shared" si="326"/>
        <v>8.5760000000001</v>
      </c>
      <c r="AC1896" s="139">
        <f t="shared" si="323"/>
        <v>0.28454685533550855</v>
      </c>
      <c r="AD1896" s="138">
        <f t="shared" si="327"/>
        <v>5.0311371795569437E-4</v>
      </c>
      <c r="AE1896" s="139" t="str">
        <f t="shared" si="324"/>
        <v/>
      </c>
      <c r="AF1896" s="139" t="str">
        <f t="shared" si="325"/>
        <v/>
      </c>
      <c r="AG1896" s="139"/>
    </row>
    <row r="1897" spans="14:33" ht="20.100000000000001" customHeight="1" x14ac:dyDescent="0.25">
      <c r="N1897" s="142">
        <v>1339</v>
      </c>
      <c r="O1897" s="134">
        <f t="shared" si="328"/>
        <v>1.3559999999999999</v>
      </c>
      <c r="P1897" s="189">
        <f t="shared" si="329"/>
        <v>0.15908660600383065</v>
      </c>
      <c r="Q1897" s="189">
        <f t="shared" si="330"/>
        <v>0.91245041597446463</v>
      </c>
      <c r="R1897" s="134">
        <f t="shared" si="331"/>
        <v>0.15908660600383065</v>
      </c>
      <c r="S1897" s="134" t="str">
        <f t="shared" si="332"/>
        <v/>
      </c>
      <c r="T1897" s="134" t="str">
        <f t="shared" si="333"/>
        <v/>
      </c>
      <c r="U1897" s="190"/>
      <c r="V1897" s="191"/>
      <c r="W1897" s="188"/>
      <c r="X1897" s="188"/>
      <c r="Y1897" s="174" t="str">
        <f t="shared" si="334"/>
        <v/>
      </c>
      <c r="Z1897" s="174" t="str">
        <f t="shared" si="335"/>
        <v/>
      </c>
      <c r="AA1897" s="137"/>
      <c r="AB1897" s="185">
        <f t="shared" si="326"/>
        <v>8.5824000000000993</v>
      </c>
      <c r="AC1897" s="139">
        <f t="shared" si="323"/>
        <v>0.28404374161755286</v>
      </c>
      <c r="AD1897" s="138">
        <f t="shared" si="327"/>
        <v>5.0244214787475983E-4</v>
      </c>
      <c r="AE1897" s="139" t="str">
        <f t="shared" si="324"/>
        <v/>
      </c>
      <c r="AF1897" s="139" t="str">
        <f t="shared" si="325"/>
        <v/>
      </c>
      <c r="AG1897" s="139"/>
    </row>
    <row r="1898" spans="14:33" ht="20.100000000000001" customHeight="1" x14ac:dyDescent="0.25">
      <c r="N1898" s="142">
        <v>1340</v>
      </c>
      <c r="O1898" s="134">
        <f t="shared" si="328"/>
        <v>1.3600000000000003</v>
      </c>
      <c r="P1898" s="189">
        <f t="shared" si="329"/>
        <v>0.15822479037038298</v>
      </c>
      <c r="Q1898" s="189">
        <f t="shared" si="330"/>
        <v>0.91308503805291497</v>
      </c>
      <c r="R1898" s="134">
        <f t="shared" si="331"/>
        <v>0.15822479037038298</v>
      </c>
      <c r="S1898" s="134" t="str">
        <f t="shared" si="332"/>
        <v/>
      </c>
      <c r="T1898" s="134" t="str">
        <f t="shared" si="333"/>
        <v/>
      </c>
      <c r="U1898" s="190"/>
      <c r="V1898" s="191"/>
      <c r="W1898" s="188"/>
      <c r="X1898" s="188"/>
      <c r="Y1898" s="174" t="str">
        <f t="shared" si="334"/>
        <v/>
      </c>
      <c r="Z1898" s="174" t="str">
        <f t="shared" si="335"/>
        <v/>
      </c>
      <c r="AA1898" s="137"/>
      <c r="AB1898" s="185">
        <f t="shared" si="326"/>
        <v>8.5888000000000986</v>
      </c>
      <c r="AC1898" s="139">
        <f t="shared" si="323"/>
        <v>0.2835412994696781</v>
      </c>
      <c r="AD1898" s="138">
        <f t="shared" si="327"/>
        <v>5.0177077717311613E-4</v>
      </c>
      <c r="AE1898" s="139" t="str">
        <f t="shared" si="324"/>
        <v/>
      </c>
      <c r="AF1898" s="139" t="str">
        <f t="shared" si="325"/>
        <v/>
      </c>
      <c r="AG1898" s="139"/>
    </row>
    <row r="1899" spans="14:33" ht="20.100000000000001" customHeight="1" x14ac:dyDescent="0.25">
      <c r="N1899" s="142">
        <v>1341</v>
      </c>
      <c r="O1899" s="134">
        <f t="shared" si="328"/>
        <v>1.3639999999999999</v>
      </c>
      <c r="P1899" s="189">
        <f t="shared" si="329"/>
        <v>0.15736512556566029</v>
      </c>
      <c r="Q1899" s="189">
        <f t="shared" si="330"/>
        <v>0.91371621716520779</v>
      </c>
      <c r="R1899" s="134">
        <f t="shared" si="331"/>
        <v>0.15736512556566029</v>
      </c>
      <c r="S1899" s="134" t="str">
        <f t="shared" si="332"/>
        <v/>
      </c>
      <c r="T1899" s="134" t="str">
        <f t="shared" si="333"/>
        <v/>
      </c>
      <c r="U1899" s="190"/>
      <c r="V1899" s="191"/>
      <c r="W1899" s="188"/>
      <c r="X1899" s="188"/>
      <c r="Y1899" s="174" t="str">
        <f t="shared" si="334"/>
        <v/>
      </c>
      <c r="Z1899" s="174" t="str">
        <f t="shared" si="335"/>
        <v/>
      </c>
      <c r="AA1899" s="137"/>
      <c r="AB1899" s="185">
        <f t="shared" si="326"/>
        <v>8.5952000000000979</v>
      </c>
      <c r="AC1899" s="139">
        <f t="shared" si="323"/>
        <v>0.28303952869250498</v>
      </c>
      <c r="AD1899" s="138">
        <f t="shared" si="327"/>
        <v>5.0109960848493396E-4</v>
      </c>
      <c r="AE1899" s="139" t="str">
        <f t="shared" si="324"/>
        <v/>
      </c>
      <c r="AF1899" s="139" t="str">
        <f t="shared" si="325"/>
        <v/>
      </c>
      <c r="AG1899" s="139"/>
    </row>
    <row r="1900" spans="14:33" ht="20.100000000000001" customHeight="1" x14ac:dyDescent="0.25">
      <c r="N1900" s="142">
        <v>1342</v>
      </c>
      <c r="O1900" s="134">
        <f t="shared" si="328"/>
        <v>1.3680000000000003</v>
      </c>
      <c r="P1900" s="189">
        <f t="shared" si="329"/>
        <v>0.15650762733813126</v>
      </c>
      <c r="Q1900" s="189">
        <f t="shared" si="330"/>
        <v>0.91434396194621836</v>
      </c>
      <c r="R1900" s="134">
        <f t="shared" si="331"/>
        <v>0.15650762733813126</v>
      </c>
      <c r="S1900" s="134" t="str">
        <f t="shared" si="332"/>
        <v/>
      </c>
      <c r="T1900" s="134" t="str">
        <f t="shared" si="333"/>
        <v/>
      </c>
      <c r="U1900" s="190"/>
      <c r="V1900" s="191"/>
      <c r="W1900" s="188"/>
      <c r="X1900" s="188"/>
      <c r="Y1900" s="174" t="str">
        <f t="shared" si="334"/>
        <v/>
      </c>
      <c r="Z1900" s="174" t="str">
        <f t="shared" si="335"/>
        <v/>
      </c>
      <c r="AA1900" s="137"/>
      <c r="AB1900" s="185">
        <f t="shared" si="326"/>
        <v>8.6016000000000972</v>
      </c>
      <c r="AC1900" s="139">
        <f t="shared" ref="AC1900:AC1963" si="336">_xlfn.CHISQ.DIST.RT(AB1900,$AB$553)</f>
        <v>0.28253842908402005</v>
      </c>
      <c r="AD1900" s="138">
        <f t="shared" si="327"/>
        <v>5.0042864443394786E-4</v>
      </c>
      <c r="AE1900" s="139" t="str">
        <f t="shared" ref="AE1900:AE1963" si="337">IF(AC1900&lt;($AA$556),AD1900,"")</f>
        <v/>
      </c>
      <c r="AF1900" s="139" t="str">
        <f t="shared" ref="AF1900:AF1963" si="338">IF(AC1900&lt;$AA$563,AD1900,"")</f>
        <v/>
      </c>
      <c r="AG1900" s="139"/>
    </row>
    <row r="1901" spans="14:33" ht="20.100000000000001" customHeight="1" x14ac:dyDescent="0.25">
      <c r="N1901" s="142">
        <v>1343</v>
      </c>
      <c r="O1901" s="134">
        <f t="shared" si="328"/>
        <v>1.3719999999999999</v>
      </c>
      <c r="P1901" s="189">
        <f t="shared" si="329"/>
        <v>0.15565231124686443</v>
      </c>
      <c r="Q1901" s="189">
        <f t="shared" si="330"/>
        <v>0.91496828109343631</v>
      </c>
      <c r="R1901" s="134">
        <f t="shared" si="331"/>
        <v>0.15565231124686443</v>
      </c>
      <c r="S1901" s="134" t="str">
        <f t="shared" si="332"/>
        <v/>
      </c>
      <c r="T1901" s="134" t="str">
        <f t="shared" si="333"/>
        <v/>
      </c>
      <c r="U1901" s="190"/>
      <c r="V1901" s="191"/>
      <c r="W1901" s="188"/>
      <c r="X1901" s="188"/>
      <c r="Y1901" s="174" t="str">
        <f t="shared" si="334"/>
        <v/>
      </c>
      <c r="Z1901" s="174" t="str">
        <f t="shared" si="335"/>
        <v/>
      </c>
      <c r="AA1901" s="137"/>
      <c r="AB1901" s="185">
        <f t="shared" ref="AB1901:AB1964" si="339">AB1900+$AF$553</f>
        <v>8.6080000000000965</v>
      </c>
      <c r="AC1901" s="139">
        <f t="shared" si="336"/>
        <v>0.2820380004395861</v>
      </c>
      <c r="AD1901" s="138">
        <f t="shared" ref="AD1901:AD1964" si="340">AC1901-AC1902</f>
        <v>4.9975788763267914E-4</v>
      </c>
      <c r="AE1901" s="139" t="str">
        <f t="shared" si="337"/>
        <v/>
      </c>
      <c r="AF1901" s="139" t="str">
        <f t="shared" si="338"/>
        <v/>
      </c>
      <c r="AG1901" s="139"/>
    </row>
    <row r="1902" spans="14:33" ht="20.100000000000001" customHeight="1" x14ac:dyDescent="0.25">
      <c r="N1902" s="142">
        <v>1344</v>
      </c>
      <c r="O1902" s="134">
        <f t="shared" ref="O1902:O1965" si="341">O$552+(N1902*O$555)</f>
        <v>1.3760000000000003</v>
      </c>
      <c r="P1902" s="189">
        <f t="shared" ref="P1902:P1965" si="342">_xlfn.NORM.DIST(O1902,O$549,O$550,0)</f>
        <v>0.15479919266156569</v>
      </c>
      <c r="Q1902" s="189">
        <f t="shared" ref="Q1902:Q1965" si="343">_xlfn.NORM.DIST(O1902,O$549,O$550,1)</f>
        <v>0.91558918336620965</v>
      </c>
      <c r="R1902" s="134">
        <f t="shared" ref="R1902:R1965" si="344">IF(OR(Q1902&lt;$S$554,Q1902&gt;$S$555),P1902,"")</f>
        <v>0.15479919266156569</v>
      </c>
      <c r="S1902" s="134" t="str">
        <f t="shared" ref="S1902:S1965" si="345">IF(AND(Q1902&gt;$S$554,Q1902&lt;$S$555),P1902,"")</f>
        <v/>
      </c>
      <c r="T1902" s="134" t="str">
        <f t="shared" ref="T1902:T1965" si="346">IF(P1902=MAX(P$558:P$2558),P1902,"")</f>
        <v/>
      </c>
      <c r="U1902" s="190"/>
      <c r="V1902" s="191"/>
      <c r="W1902" s="188"/>
      <c r="X1902" s="188"/>
      <c r="Y1902" s="174" t="str">
        <f t="shared" si="334"/>
        <v/>
      </c>
      <c r="Z1902" s="174" t="str">
        <f t="shared" si="335"/>
        <v/>
      </c>
      <c r="AA1902" s="137"/>
      <c r="AB1902" s="185">
        <f t="shared" si="339"/>
        <v>8.6144000000000958</v>
      </c>
      <c r="AC1902" s="139">
        <f t="shared" si="336"/>
        <v>0.28153824255195342</v>
      </c>
      <c r="AD1902" s="138">
        <f t="shared" si="340"/>
        <v>4.9908734068326854E-4</v>
      </c>
      <c r="AE1902" s="139" t="str">
        <f t="shared" si="337"/>
        <v/>
      </c>
      <c r="AF1902" s="139" t="str">
        <f t="shared" si="338"/>
        <v/>
      </c>
      <c r="AG1902" s="139"/>
    </row>
    <row r="1903" spans="14:33" ht="20.100000000000001" customHeight="1" x14ac:dyDescent="0.25">
      <c r="N1903" s="142">
        <v>1345</v>
      </c>
      <c r="O1903" s="134">
        <f t="shared" si="341"/>
        <v>1.38</v>
      </c>
      <c r="P1903" s="189">
        <f t="shared" si="342"/>
        <v>0.15394828676263372</v>
      </c>
      <c r="Q1903" s="189">
        <f t="shared" si="343"/>
        <v>0.91620667758498575</v>
      </c>
      <c r="R1903" s="134">
        <f t="shared" si="344"/>
        <v>0.15394828676263372</v>
      </c>
      <c r="S1903" s="134" t="str">
        <f t="shared" si="345"/>
        <v/>
      </c>
      <c r="T1903" s="134" t="str">
        <f t="shared" si="346"/>
        <v/>
      </c>
      <c r="U1903" s="190"/>
      <c r="V1903" s="191"/>
      <c r="W1903" s="188"/>
      <c r="X1903" s="188"/>
      <c r="Y1903" s="174" t="str">
        <f t="shared" si="334"/>
        <v/>
      </c>
      <c r="Z1903" s="174" t="str">
        <f t="shared" si="335"/>
        <v/>
      </c>
      <c r="AA1903" s="137"/>
      <c r="AB1903" s="185">
        <f t="shared" si="339"/>
        <v>8.6208000000000951</v>
      </c>
      <c r="AC1903" s="139">
        <f t="shared" si="336"/>
        <v>0.28103915521127015</v>
      </c>
      <c r="AD1903" s="138">
        <f t="shared" si="340"/>
        <v>4.9841700617642148E-4</v>
      </c>
      <c r="AE1903" s="139" t="str">
        <f t="shared" si="337"/>
        <v/>
      </c>
      <c r="AF1903" s="139" t="str">
        <f t="shared" si="338"/>
        <v/>
      </c>
      <c r="AG1903" s="139"/>
    </row>
    <row r="1904" spans="14:33" ht="20.100000000000001" customHeight="1" x14ac:dyDescent="0.25">
      <c r="N1904" s="142">
        <v>1346</v>
      </c>
      <c r="O1904" s="134">
        <f t="shared" si="341"/>
        <v>1.3840000000000003</v>
      </c>
      <c r="P1904" s="189">
        <f t="shared" si="342"/>
        <v>0.1530996085412272</v>
      </c>
      <c r="Q1904" s="189">
        <f t="shared" si="343"/>
        <v>0.91682077263055572</v>
      </c>
      <c r="R1904" s="134">
        <f t="shared" si="344"/>
        <v>0.1530996085412272</v>
      </c>
      <c r="S1904" s="134" t="str">
        <f t="shared" si="345"/>
        <v/>
      </c>
      <c r="T1904" s="134" t="str">
        <f t="shared" si="346"/>
        <v/>
      </c>
      <c r="U1904" s="190"/>
      <c r="V1904" s="191"/>
      <c r="W1904" s="188"/>
      <c r="X1904" s="188"/>
      <c r="Y1904" s="174" t="str">
        <f t="shared" si="334"/>
        <v/>
      </c>
      <c r="Z1904" s="174" t="str">
        <f t="shared" si="335"/>
        <v/>
      </c>
      <c r="AA1904" s="137"/>
      <c r="AB1904" s="185">
        <f t="shared" si="339"/>
        <v>8.6272000000000943</v>
      </c>
      <c r="AC1904" s="139">
        <f t="shared" si="336"/>
        <v>0.28054073820509373</v>
      </c>
      <c r="AD1904" s="138">
        <f t="shared" si="340"/>
        <v>4.9774688669268485E-4</v>
      </c>
      <c r="AE1904" s="139" t="str">
        <f t="shared" si="337"/>
        <v/>
      </c>
      <c r="AF1904" s="139" t="str">
        <f t="shared" si="338"/>
        <v/>
      </c>
      <c r="AG1904" s="139"/>
    </row>
    <row r="1905" spans="14:33" ht="20.100000000000001" customHeight="1" x14ac:dyDescent="0.25">
      <c r="N1905" s="142">
        <v>1347</v>
      </c>
      <c r="O1905" s="134">
        <f t="shared" si="341"/>
        <v>1.3879999999999999</v>
      </c>
      <c r="P1905" s="189">
        <f t="shared" si="342"/>
        <v>0.15225317279934966</v>
      </c>
      <c r="Q1905" s="189">
        <f t="shared" si="343"/>
        <v>0.91743147744329667</v>
      </c>
      <c r="R1905" s="134">
        <f t="shared" si="344"/>
        <v>0.15225317279934966</v>
      </c>
      <c r="S1905" s="134" t="str">
        <f t="shared" si="345"/>
        <v/>
      </c>
      <c r="T1905" s="134" t="str">
        <f t="shared" si="346"/>
        <v/>
      </c>
      <c r="U1905" s="190"/>
      <c r="V1905" s="191"/>
      <c r="W1905" s="188"/>
      <c r="X1905" s="188"/>
      <c r="Y1905" s="174" t="str">
        <f t="shared" si="334"/>
        <v/>
      </c>
      <c r="Z1905" s="174" t="str">
        <f t="shared" si="335"/>
        <v/>
      </c>
      <c r="AA1905" s="137"/>
      <c r="AB1905" s="185">
        <f t="shared" si="339"/>
        <v>8.6336000000000936</v>
      </c>
      <c r="AC1905" s="139">
        <f t="shared" si="336"/>
        <v>0.28004299131840105</v>
      </c>
      <c r="AD1905" s="138">
        <f t="shared" si="340"/>
        <v>4.9707698480189189E-4</v>
      </c>
      <c r="AE1905" s="139" t="str">
        <f t="shared" si="337"/>
        <v/>
      </c>
      <c r="AF1905" s="139" t="str">
        <f t="shared" si="338"/>
        <v/>
      </c>
      <c r="AG1905" s="139"/>
    </row>
    <row r="1906" spans="14:33" ht="20.100000000000001" customHeight="1" x14ac:dyDescent="0.25">
      <c r="N1906" s="142">
        <v>1348</v>
      </c>
      <c r="O1906" s="134">
        <f t="shared" si="341"/>
        <v>1.3920000000000003</v>
      </c>
      <c r="P1906" s="189">
        <f t="shared" si="342"/>
        <v>0.15140899414994616</v>
      </c>
      <c r="Q1906" s="189">
        <f t="shared" si="343"/>
        <v>0.91803880102241564</v>
      </c>
      <c r="R1906" s="134">
        <f t="shared" si="344"/>
        <v>0.15140899414994616</v>
      </c>
      <c r="S1906" s="134" t="str">
        <f t="shared" si="345"/>
        <v/>
      </c>
      <c r="T1906" s="134" t="str">
        <f t="shared" si="346"/>
        <v/>
      </c>
      <c r="U1906" s="190"/>
      <c r="V1906" s="191"/>
      <c r="W1906" s="188"/>
      <c r="X1906" s="188"/>
      <c r="Y1906" s="174" t="str">
        <f t="shared" si="334"/>
        <v/>
      </c>
      <c r="Z1906" s="174" t="str">
        <f t="shared" si="335"/>
        <v/>
      </c>
      <c r="AA1906" s="137"/>
      <c r="AB1906" s="185">
        <f t="shared" si="339"/>
        <v>8.6400000000000929</v>
      </c>
      <c r="AC1906" s="139">
        <f t="shared" si="336"/>
        <v>0.27954591433359915</v>
      </c>
      <c r="AD1906" s="138">
        <f t="shared" si="340"/>
        <v>4.9640730306238501E-4</v>
      </c>
      <c r="AE1906" s="139" t="str">
        <f t="shared" si="337"/>
        <v/>
      </c>
      <c r="AF1906" s="139" t="str">
        <f t="shared" si="338"/>
        <v/>
      </c>
      <c r="AG1906" s="139"/>
    </row>
    <row r="1907" spans="14:33" ht="20.100000000000001" customHeight="1" x14ac:dyDescent="0.25">
      <c r="N1907" s="142">
        <v>1349</v>
      </c>
      <c r="O1907" s="134">
        <f t="shared" si="341"/>
        <v>1.3959999999999999</v>
      </c>
      <c r="P1907" s="189">
        <f t="shared" si="342"/>
        <v>0.15056708701701729</v>
      </c>
      <c r="Q1907" s="189">
        <f t="shared" si="343"/>
        <v>0.91864275242519322</v>
      </c>
      <c r="R1907" s="134">
        <f t="shared" si="344"/>
        <v>0.15056708701701729</v>
      </c>
      <c r="S1907" s="134" t="str">
        <f t="shared" si="345"/>
        <v/>
      </c>
      <c r="T1907" s="134" t="str">
        <f t="shared" si="346"/>
        <v/>
      </c>
      <c r="U1907" s="190"/>
      <c r="V1907" s="191"/>
      <c r="W1907" s="188"/>
      <c r="X1907" s="188"/>
      <c r="Y1907" s="174" t="str">
        <f t="shared" si="334"/>
        <v/>
      </c>
      <c r="Z1907" s="174" t="str">
        <f t="shared" si="335"/>
        <v/>
      </c>
      <c r="AA1907" s="137"/>
      <c r="AB1907" s="185">
        <f t="shared" si="339"/>
        <v>8.6464000000000922</v>
      </c>
      <c r="AC1907" s="139">
        <f t="shared" si="336"/>
        <v>0.27904950703053677</v>
      </c>
      <c r="AD1907" s="138">
        <f t="shared" si="340"/>
        <v>4.9573784402290322E-4</v>
      </c>
      <c r="AE1907" s="139" t="str">
        <f t="shared" si="337"/>
        <v/>
      </c>
      <c r="AF1907" s="139" t="str">
        <f t="shared" si="338"/>
        <v/>
      </c>
      <c r="AG1907" s="139"/>
    </row>
    <row r="1908" spans="14:33" ht="20.100000000000001" customHeight="1" x14ac:dyDescent="0.25">
      <c r="N1908" s="142">
        <v>1350</v>
      </c>
      <c r="O1908" s="134">
        <f t="shared" si="341"/>
        <v>1.4000000000000004</v>
      </c>
      <c r="P1908" s="189">
        <f t="shared" si="342"/>
        <v>0.14972746563574479</v>
      </c>
      <c r="Q1908" s="189">
        <f t="shared" si="343"/>
        <v>0.91924334076622904</v>
      </c>
      <c r="R1908" s="134">
        <f t="shared" si="344"/>
        <v>0.14972746563574479</v>
      </c>
      <c r="S1908" s="134" t="str">
        <f t="shared" si="345"/>
        <v/>
      </c>
      <c r="T1908" s="134" t="str">
        <f t="shared" si="346"/>
        <v/>
      </c>
      <c r="U1908" s="190"/>
      <c r="V1908" s="191"/>
      <c r="W1908" s="188"/>
      <c r="X1908" s="188"/>
      <c r="Y1908" s="174" t="str">
        <f t="shared" si="334"/>
        <v/>
      </c>
      <c r="Z1908" s="174" t="str">
        <f t="shared" si="335"/>
        <v/>
      </c>
      <c r="AA1908" s="137"/>
      <c r="AB1908" s="185">
        <f t="shared" si="339"/>
        <v>8.6528000000000915</v>
      </c>
      <c r="AC1908" s="139">
        <f t="shared" si="336"/>
        <v>0.27855376918651387</v>
      </c>
      <c r="AD1908" s="138">
        <f t="shared" si="340"/>
        <v>4.9506861022108328E-4</v>
      </c>
      <c r="AE1908" s="139" t="str">
        <f t="shared" si="337"/>
        <v/>
      </c>
      <c r="AF1908" s="139" t="str">
        <f t="shared" si="338"/>
        <v/>
      </c>
      <c r="AG1908" s="139"/>
    </row>
    <row r="1909" spans="14:33" ht="20.100000000000001" customHeight="1" x14ac:dyDescent="0.25">
      <c r="N1909" s="142">
        <v>1351</v>
      </c>
      <c r="O1909" s="134">
        <f t="shared" si="341"/>
        <v>1.4039999999999999</v>
      </c>
      <c r="P1909" s="189">
        <f t="shared" si="342"/>
        <v>0.14889014405263437</v>
      </c>
      <c r="Q1909" s="189">
        <f t="shared" si="343"/>
        <v>0.91984057521668516</v>
      </c>
      <c r="R1909" s="134">
        <f t="shared" si="344"/>
        <v>0.14889014405263437</v>
      </c>
      <c r="S1909" s="134" t="str">
        <f t="shared" si="345"/>
        <v/>
      </c>
      <c r="T1909" s="134" t="str">
        <f t="shared" si="346"/>
        <v/>
      </c>
      <c r="U1909" s="190"/>
      <c r="V1909" s="191"/>
      <c r="W1909" s="188"/>
      <c r="X1909" s="188"/>
      <c r="Y1909" s="174" t="str">
        <f t="shared" si="334"/>
        <v/>
      </c>
      <c r="Z1909" s="174" t="str">
        <f t="shared" si="335"/>
        <v/>
      </c>
      <c r="AA1909" s="137"/>
      <c r="AB1909" s="185">
        <f t="shared" si="339"/>
        <v>8.6592000000000908</v>
      </c>
      <c r="AC1909" s="139">
        <f t="shared" si="336"/>
        <v>0.27805870057629278</v>
      </c>
      <c r="AD1909" s="138">
        <f t="shared" si="340"/>
        <v>4.9439960418307116E-4</v>
      </c>
      <c r="AE1909" s="139" t="str">
        <f t="shared" si="337"/>
        <v/>
      </c>
      <c r="AF1909" s="139" t="str">
        <f t="shared" si="338"/>
        <v/>
      </c>
      <c r="AG1909" s="139"/>
    </row>
    <row r="1910" spans="14:33" ht="20.100000000000001" customHeight="1" x14ac:dyDescent="0.25">
      <c r="N1910" s="142">
        <v>1352</v>
      </c>
      <c r="O1910" s="134">
        <f t="shared" si="341"/>
        <v>1.4080000000000004</v>
      </c>
      <c r="P1910" s="189">
        <f t="shared" si="342"/>
        <v>0.14805513612567003</v>
      </c>
      <c r="Q1910" s="189">
        <f t="shared" si="343"/>
        <v>0.92043446500353332</v>
      </c>
      <c r="R1910" s="134">
        <f t="shared" si="344"/>
        <v>0.14805513612567003</v>
      </c>
      <c r="S1910" s="134" t="str">
        <f t="shared" si="345"/>
        <v/>
      </c>
      <c r="T1910" s="134" t="str">
        <f t="shared" si="346"/>
        <v/>
      </c>
      <c r="U1910" s="190"/>
      <c r="V1910" s="191"/>
      <c r="W1910" s="188"/>
      <c r="X1910" s="188"/>
      <c r="Y1910" s="174" t="str">
        <f t="shared" si="334"/>
        <v/>
      </c>
      <c r="Z1910" s="174" t="str">
        <f t="shared" si="335"/>
        <v/>
      </c>
      <c r="AA1910" s="137"/>
      <c r="AB1910" s="185">
        <f t="shared" si="339"/>
        <v>8.6656000000000901</v>
      </c>
      <c r="AC1910" s="139">
        <f t="shared" si="336"/>
        <v>0.27756430097210971</v>
      </c>
      <c r="AD1910" s="138">
        <f t="shared" si="340"/>
        <v>4.9373082842613103E-4</v>
      </c>
      <c r="AE1910" s="139" t="str">
        <f t="shared" si="337"/>
        <v/>
      </c>
      <c r="AF1910" s="139" t="str">
        <f t="shared" si="338"/>
        <v/>
      </c>
      <c r="AG1910" s="139"/>
    </row>
    <row r="1911" spans="14:33" ht="20.100000000000001" customHeight="1" x14ac:dyDescent="0.25">
      <c r="N1911" s="142">
        <v>1353</v>
      </c>
      <c r="O1911" s="134">
        <f t="shared" si="341"/>
        <v>1.4119999999999999</v>
      </c>
      <c r="P1911" s="189">
        <f t="shared" si="342"/>
        <v>0.14722245552448529</v>
      </c>
      <c r="Q1911" s="189">
        <f t="shared" si="343"/>
        <v>0.92102501940879988</v>
      </c>
      <c r="R1911" s="134">
        <f t="shared" si="344"/>
        <v>0.14722245552448529</v>
      </c>
      <c r="S1911" s="134" t="str">
        <f t="shared" si="345"/>
        <v/>
      </c>
      <c r="T1911" s="134" t="str">
        <f t="shared" si="346"/>
        <v/>
      </c>
      <c r="U1911" s="190"/>
      <c r="V1911" s="191"/>
      <c r="W1911" s="188"/>
      <c r="X1911" s="188"/>
      <c r="Y1911" s="174" t="str">
        <f t="shared" si="334"/>
        <v/>
      </c>
      <c r="Z1911" s="174" t="str">
        <f t="shared" si="335"/>
        <v/>
      </c>
      <c r="AA1911" s="137"/>
      <c r="AB1911" s="185">
        <f t="shared" si="339"/>
        <v>8.6720000000000894</v>
      </c>
      <c r="AC1911" s="139">
        <f t="shared" si="336"/>
        <v>0.27707057014368358</v>
      </c>
      <c r="AD1911" s="138">
        <f t="shared" si="340"/>
        <v>4.930622854557587E-4</v>
      </c>
      <c r="AE1911" s="139" t="str">
        <f t="shared" si="337"/>
        <v/>
      </c>
      <c r="AF1911" s="139" t="str">
        <f t="shared" si="338"/>
        <v/>
      </c>
      <c r="AG1911" s="139"/>
    </row>
    <row r="1912" spans="14:33" ht="20.100000000000001" customHeight="1" x14ac:dyDescent="0.25">
      <c r="N1912" s="142">
        <v>1354</v>
      </c>
      <c r="O1912" s="134">
        <f t="shared" si="341"/>
        <v>1.4160000000000004</v>
      </c>
      <c r="P1912" s="189">
        <f t="shared" si="342"/>
        <v>0.1463921157305455</v>
      </c>
      <c r="Q1912" s="189">
        <f t="shared" si="343"/>
        <v>0.9216122477688139</v>
      </c>
      <c r="R1912" s="134">
        <f t="shared" si="344"/>
        <v>0.1463921157305455</v>
      </c>
      <c r="S1912" s="134" t="str">
        <f t="shared" si="345"/>
        <v/>
      </c>
      <c r="T1912" s="134" t="str">
        <f t="shared" si="346"/>
        <v/>
      </c>
      <c r="U1912" s="190"/>
      <c r="V1912" s="191"/>
      <c r="W1912" s="188"/>
      <c r="X1912" s="188"/>
      <c r="Y1912" s="174" t="str">
        <f t="shared" ref="Y1912:Y1975" si="347">IF($X1912&gt;(Y$555),$W1912,"")</f>
        <v/>
      </c>
      <c r="Z1912" s="174" t="str">
        <f t="shared" ref="Z1912:Z1975" si="348">IF($X1912&gt;(AA$557),$W1912,"")</f>
        <v/>
      </c>
      <c r="AA1912" s="137"/>
      <c r="AB1912" s="185">
        <f t="shared" si="339"/>
        <v>8.6784000000000887</v>
      </c>
      <c r="AC1912" s="139">
        <f t="shared" si="336"/>
        <v>0.27657750785822782</v>
      </c>
      <c r="AD1912" s="138">
        <f t="shared" si="340"/>
        <v>4.9239397776645877E-4</v>
      </c>
      <c r="AE1912" s="139" t="str">
        <f t="shared" si="337"/>
        <v/>
      </c>
      <c r="AF1912" s="139" t="str">
        <f t="shared" si="338"/>
        <v/>
      </c>
      <c r="AG1912" s="139"/>
    </row>
    <row r="1913" spans="14:33" ht="20.100000000000001" customHeight="1" x14ac:dyDescent="0.25">
      <c r="N1913" s="142">
        <v>1355</v>
      </c>
      <c r="O1913" s="134">
        <f t="shared" si="341"/>
        <v>1.42</v>
      </c>
      <c r="P1913" s="189">
        <f t="shared" si="342"/>
        <v>0.14556413003734761</v>
      </c>
      <c r="Q1913" s="189">
        <f t="shared" si="343"/>
        <v>0.92219615947345368</v>
      </c>
      <c r="R1913" s="134">
        <f t="shared" si="344"/>
        <v>0.14556413003734761</v>
      </c>
      <c r="S1913" s="134" t="str">
        <f t="shared" si="345"/>
        <v/>
      </c>
      <c r="T1913" s="134" t="str">
        <f t="shared" si="346"/>
        <v/>
      </c>
      <c r="U1913" s="190"/>
      <c r="V1913" s="191"/>
      <c r="W1913" s="188"/>
      <c r="X1913" s="188"/>
      <c r="Y1913" s="174" t="str">
        <f t="shared" si="347"/>
        <v/>
      </c>
      <c r="Z1913" s="174" t="str">
        <f t="shared" si="348"/>
        <v/>
      </c>
      <c r="AA1913" s="137"/>
      <c r="AB1913" s="185">
        <f t="shared" si="339"/>
        <v>8.684800000000088</v>
      </c>
      <c r="AC1913" s="139">
        <f t="shared" si="336"/>
        <v>0.27608511388046136</v>
      </c>
      <c r="AD1913" s="138">
        <f t="shared" si="340"/>
        <v>4.9172590784363202E-4</v>
      </c>
      <c r="AE1913" s="139" t="str">
        <f t="shared" si="337"/>
        <v/>
      </c>
      <c r="AF1913" s="139" t="str">
        <f t="shared" si="338"/>
        <v/>
      </c>
      <c r="AG1913" s="139"/>
    </row>
    <row r="1914" spans="14:33" ht="20.100000000000001" customHeight="1" x14ac:dyDescent="0.25">
      <c r="N1914" s="142">
        <v>1356</v>
      </c>
      <c r="O1914" s="134">
        <f t="shared" si="341"/>
        <v>1.4240000000000004</v>
      </c>
      <c r="P1914" s="189">
        <f t="shared" si="342"/>
        <v>0.14473851155063003</v>
      </c>
      <c r="Q1914" s="189">
        <f t="shared" si="343"/>
        <v>0.92277676396539632</v>
      </c>
      <c r="R1914" s="134">
        <f t="shared" si="344"/>
        <v>0.14473851155063003</v>
      </c>
      <c r="S1914" s="134" t="str">
        <f t="shared" si="345"/>
        <v/>
      </c>
      <c r="T1914" s="134" t="str">
        <f t="shared" si="346"/>
        <v/>
      </c>
      <c r="U1914" s="190"/>
      <c r="V1914" s="191"/>
      <c r="W1914" s="188"/>
      <c r="X1914" s="188"/>
      <c r="Y1914" s="174" t="str">
        <f t="shared" si="347"/>
        <v/>
      </c>
      <c r="Z1914" s="174" t="str">
        <f t="shared" si="348"/>
        <v/>
      </c>
      <c r="AA1914" s="137"/>
      <c r="AB1914" s="185">
        <f t="shared" si="339"/>
        <v>8.6912000000000873</v>
      </c>
      <c r="AC1914" s="139">
        <f t="shared" si="336"/>
        <v>0.27559338797261773</v>
      </c>
      <c r="AD1914" s="138">
        <f t="shared" si="340"/>
        <v>4.9105807816074432E-4</v>
      </c>
      <c r="AE1914" s="139" t="str">
        <f t="shared" si="337"/>
        <v/>
      </c>
      <c r="AF1914" s="139" t="str">
        <f t="shared" si="338"/>
        <v/>
      </c>
      <c r="AG1914" s="139"/>
    </row>
    <row r="1915" spans="14:33" ht="20.100000000000001" customHeight="1" x14ac:dyDescent="0.25">
      <c r="N1915" s="142">
        <v>1357</v>
      </c>
      <c r="O1915" s="134">
        <f t="shared" si="341"/>
        <v>1.4279999999999999</v>
      </c>
      <c r="P1915" s="189">
        <f t="shared" si="342"/>
        <v>0.1439152731885999</v>
      </c>
      <c r="Q1915" s="189">
        <f t="shared" si="343"/>
        <v>0.92335407073936659</v>
      </c>
      <c r="R1915" s="134">
        <f t="shared" si="344"/>
        <v>0.1439152731885999</v>
      </c>
      <c r="S1915" s="134" t="str">
        <f t="shared" si="345"/>
        <v/>
      </c>
      <c r="T1915" s="134" t="str">
        <f t="shared" si="346"/>
        <v/>
      </c>
      <c r="U1915" s="190"/>
      <c r="V1915" s="191"/>
      <c r="W1915" s="188"/>
      <c r="X1915" s="188"/>
      <c r="Y1915" s="174" t="str">
        <f t="shared" si="347"/>
        <v/>
      </c>
      <c r="Z1915" s="174" t="str">
        <f t="shared" si="348"/>
        <v/>
      </c>
      <c r="AA1915" s="137"/>
      <c r="AB1915" s="185">
        <f t="shared" si="339"/>
        <v>8.6976000000000866</v>
      </c>
      <c r="AC1915" s="139">
        <f t="shared" si="336"/>
        <v>0.27510232989445699</v>
      </c>
      <c r="AD1915" s="138">
        <f t="shared" si="340"/>
        <v>4.9039049118188016E-4</v>
      </c>
      <c r="AE1915" s="139" t="str">
        <f t="shared" si="337"/>
        <v/>
      </c>
      <c r="AF1915" s="139" t="str">
        <f t="shared" si="338"/>
        <v/>
      </c>
      <c r="AG1915" s="139"/>
    </row>
    <row r="1916" spans="14:33" ht="20.100000000000001" customHeight="1" x14ac:dyDescent="0.25">
      <c r="N1916" s="142">
        <v>1358</v>
      </c>
      <c r="O1916" s="134">
        <f t="shared" si="341"/>
        <v>1.4320000000000004</v>
      </c>
      <c r="P1916" s="189">
        <f t="shared" si="342"/>
        <v>0.14309442768217082</v>
      </c>
      <c r="Q1916" s="189">
        <f t="shared" si="343"/>
        <v>0.92392808934138759</v>
      </c>
      <c r="R1916" s="134">
        <f t="shared" si="344"/>
        <v>0.14309442768217082</v>
      </c>
      <c r="S1916" s="134" t="str">
        <f t="shared" si="345"/>
        <v/>
      </c>
      <c r="T1916" s="134" t="str">
        <f t="shared" si="346"/>
        <v/>
      </c>
      <c r="U1916" s="190"/>
      <c r="V1916" s="191"/>
      <c r="W1916" s="188"/>
      <c r="X1916" s="188"/>
      <c r="Y1916" s="174" t="str">
        <f t="shared" si="347"/>
        <v/>
      </c>
      <c r="Z1916" s="174" t="str">
        <f t="shared" si="348"/>
        <v/>
      </c>
      <c r="AA1916" s="137"/>
      <c r="AB1916" s="185">
        <f t="shared" si="339"/>
        <v>8.7040000000000859</v>
      </c>
      <c r="AC1916" s="139">
        <f t="shared" si="336"/>
        <v>0.27461193940327511</v>
      </c>
      <c r="AD1916" s="138">
        <f t="shared" si="340"/>
        <v>4.8972314935930017E-4</v>
      </c>
      <c r="AE1916" s="139" t="str">
        <f t="shared" si="337"/>
        <v/>
      </c>
      <c r="AF1916" s="139" t="str">
        <f t="shared" si="338"/>
        <v/>
      </c>
      <c r="AG1916" s="139"/>
    </row>
    <row r="1917" spans="14:33" ht="20.100000000000001" customHeight="1" x14ac:dyDescent="0.25">
      <c r="N1917" s="142">
        <v>1359</v>
      </c>
      <c r="O1917" s="134">
        <f t="shared" si="341"/>
        <v>1.4359999999999999</v>
      </c>
      <c r="P1917" s="189">
        <f t="shared" si="342"/>
        <v>0.14227598757521709</v>
      </c>
      <c r="Q1917" s="189">
        <f t="shared" si="343"/>
        <v>0.92449882936803152</v>
      </c>
      <c r="R1917" s="134">
        <f t="shared" si="344"/>
        <v>0.14227598757521709</v>
      </c>
      <c r="S1917" s="134" t="str">
        <f t="shared" si="345"/>
        <v/>
      </c>
      <c r="T1917" s="134" t="str">
        <f t="shared" si="346"/>
        <v/>
      </c>
      <c r="U1917" s="190"/>
      <c r="V1917" s="191"/>
      <c r="W1917" s="188"/>
      <c r="X1917" s="188"/>
      <c r="Y1917" s="174" t="str">
        <f t="shared" si="347"/>
        <v/>
      </c>
      <c r="Z1917" s="174" t="str">
        <f t="shared" si="348"/>
        <v/>
      </c>
      <c r="AA1917" s="137"/>
      <c r="AB1917" s="185">
        <f t="shared" si="339"/>
        <v>8.7104000000000852</v>
      </c>
      <c r="AC1917" s="139">
        <f t="shared" si="336"/>
        <v>0.27412221625391581</v>
      </c>
      <c r="AD1917" s="138">
        <f t="shared" si="340"/>
        <v>4.8905605513660522E-4</v>
      </c>
      <c r="AE1917" s="139" t="str">
        <f t="shared" si="337"/>
        <v/>
      </c>
      <c r="AF1917" s="139" t="str">
        <f t="shared" si="338"/>
        <v/>
      </c>
      <c r="AG1917" s="139"/>
    </row>
    <row r="1918" spans="14:33" ht="20.100000000000001" customHeight="1" x14ac:dyDescent="0.25">
      <c r="N1918" s="142">
        <v>1360</v>
      </c>
      <c r="O1918" s="134">
        <f t="shared" si="341"/>
        <v>1.4400000000000004</v>
      </c>
      <c r="P1918" s="189">
        <f t="shared" si="342"/>
        <v>0.1414599652248387</v>
      </c>
      <c r="Q1918" s="189">
        <f t="shared" si="343"/>
        <v>0.92506630046567306</v>
      </c>
      <c r="R1918" s="134">
        <f t="shared" si="344"/>
        <v>0.1414599652248387</v>
      </c>
      <c r="S1918" s="134" t="str">
        <f t="shared" si="345"/>
        <v/>
      </c>
      <c r="T1918" s="134" t="str">
        <f t="shared" si="346"/>
        <v/>
      </c>
      <c r="U1918" s="190"/>
      <c r="V1918" s="191"/>
      <c r="W1918" s="188"/>
      <c r="X1918" s="188"/>
      <c r="Y1918" s="174" t="str">
        <f t="shared" si="347"/>
        <v/>
      </c>
      <c r="Z1918" s="174" t="str">
        <f t="shared" si="348"/>
        <v/>
      </c>
      <c r="AA1918" s="137"/>
      <c r="AB1918" s="185">
        <f t="shared" si="339"/>
        <v>8.7168000000000845</v>
      </c>
      <c r="AC1918" s="139">
        <f t="shared" si="336"/>
        <v>0.2736331601987792</v>
      </c>
      <c r="AD1918" s="138">
        <f t="shared" si="340"/>
        <v>4.8838921094546128E-4</v>
      </c>
      <c r="AE1918" s="139" t="str">
        <f t="shared" si="337"/>
        <v/>
      </c>
      <c r="AF1918" s="139" t="str">
        <f t="shared" si="338"/>
        <v/>
      </c>
      <c r="AG1918" s="139"/>
    </row>
    <row r="1919" spans="14:33" ht="20.100000000000001" customHeight="1" x14ac:dyDescent="0.25">
      <c r="N1919" s="142">
        <v>1361</v>
      </c>
      <c r="O1919" s="134">
        <f t="shared" si="341"/>
        <v>1.444</v>
      </c>
      <c r="P1919" s="189">
        <f t="shared" si="342"/>
        <v>0.14064637280164224</v>
      </c>
      <c r="Q1919" s="189">
        <f t="shared" si="343"/>
        <v>0.92563051232974147</v>
      </c>
      <c r="R1919" s="134">
        <f t="shared" si="344"/>
        <v>0.14064637280164224</v>
      </c>
      <c r="S1919" s="134" t="str">
        <f t="shared" si="345"/>
        <v/>
      </c>
      <c r="T1919" s="134" t="str">
        <f t="shared" si="346"/>
        <v/>
      </c>
      <c r="U1919" s="190"/>
      <c r="V1919" s="191"/>
      <c r="W1919" s="188"/>
      <c r="X1919" s="188"/>
      <c r="Y1919" s="174" t="str">
        <f t="shared" si="347"/>
        <v/>
      </c>
      <c r="Z1919" s="174" t="str">
        <f t="shared" si="348"/>
        <v/>
      </c>
      <c r="AA1919" s="137"/>
      <c r="AB1919" s="185">
        <f t="shared" si="339"/>
        <v>8.7232000000000838</v>
      </c>
      <c r="AC1919" s="139">
        <f t="shared" si="336"/>
        <v>0.27314477098783374</v>
      </c>
      <c r="AD1919" s="138">
        <f t="shared" si="340"/>
        <v>4.8772261920726478E-4</v>
      </c>
      <c r="AE1919" s="139" t="str">
        <f t="shared" si="337"/>
        <v/>
      </c>
      <c r="AF1919" s="139" t="str">
        <f t="shared" si="338"/>
        <v/>
      </c>
      <c r="AG1919" s="139"/>
    </row>
    <row r="1920" spans="14:33" ht="20.100000000000001" customHeight="1" x14ac:dyDescent="0.25">
      <c r="N1920" s="142">
        <v>1362</v>
      </c>
      <c r="O1920" s="134">
        <f t="shared" si="341"/>
        <v>1.4480000000000004</v>
      </c>
      <c r="P1920" s="189">
        <f t="shared" si="342"/>
        <v>0.13983522229003253</v>
      </c>
      <c r="Q1920" s="189">
        <f t="shared" si="343"/>
        <v>0.92619147470397656</v>
      </c>
      <c r="R1920" s="134">
        <f t="shared" si="344"/>
        <v>0.13983522229003253</v>
      </c>
      <c r="S1920" s="134" t="str">
        <f t="shared" si="345"/>
        <v/>
      </c>
      <c r="T1920" s="134" t="str">
        <f t="shared" si="346"/>
        <v/>
      </c>
      <c r="U1920" s="190"/>
      <c r="V1920" s="191"/>
      <c r="W1920" s="188"/>
      <c r="X1920" s="188"/>
      <c r="Y1920" s="174" t="str">
        <f t="shared" si="347"/>
        <v/>
      </c>
      <c r="Z1920" s="174" t="str">
        <f t="shared" si="348"/>
        <v/>
      </c>
      <c r="AA1920" s="137"/>
      <c r="AB1920" s="185">
        <f t="shared" si="339"/>
        <v>8.7296000000000831</v>
      </c>
      <c r="AC1920" s="139">
        <f t="shared" si="336"/>
        <v>0.27265704836862648</v>
      </c>
      <c r="AD1920" s="138">
        <f t="shared" si="340"/>
        <v>4.8705628233403075E-4</v>
      </c>
      <c r="AE1920" s="139" t="str">
        <f t="shared" si="337"/>
        <v/>
      </c>
      <c r="AF1920" s="139" t="str">
        <f t="shared" si="338"/>
        <v/>
      </c>
      <c r="AG1920" s="139"/>
    </row>
    <row r="1921" spans="14:33" ht="20.100000000000001" customHeight="1" x14ac:dyDescent="0.25">
      <c r="N1921" s="142">
        <v>1363</v>
      </c>
      <c r="O1921" s="134">
        <f t="shared" si="341"/>
        <v>1.452</v>
      </c>
      <c r="P1921" s="189">
        <f t="shared" si="342"/>
        <v>0.13902652548852024</v>
      </c>
      <c r="Q1921" s="189">
        <f t="shared" si="343"/>
        <v>0.92674919737968342</v>
      </c>
      <c r="R1921" s="134">
        <f t="shared" si="344"/>
        <v>0.13902652548852024</v>
      </c>
      <c r="S1921" s="134" t="str">
        <f t="shared" si="345"/>
        <v/>
      </c>
      <c r="T1921" s="134" t="str">
        <f t="shared" si="346"/>
        <v/>
      </c>
      <c r="U1921" s="190"/>
      <c r="V1921" s="191"/>
      <c r="W1921" s="188"/>
      <c r="X1921" s="188"/>
      <c r="Y1921" s="174" t="str">
        <f t="shared" si="347"/>
        <v/>
      </c>
      <c r="Z1921" s="174" t="str">
        <f t="shared" si="348"/>
        <v/>
      </c>
      <c r="AA1921" s="137"/>
      <c r="AB1921" s="185">
        <f t="shared" si="339"/>
        <v>8.7360000000000824</v>
      </c>
      <c r="AC1921" s="139">
        <f t="shared" si="336"/>
        <v>0.27216999208629244</v>
      </c>
      <c r="AD1921" s="138">
        <f t="shared" si="340"/>
        <v>4.8639020272600586E-4</v>
      </c>
      <c r="AE1921" s="139" t="str">
        <f t="shared" si="337"/>
        <v/>
      </c>
      <c r="AF1921" s="139" t="str">
        <f t="shared" si="338"/>
        <v/>
      </c>
      <c r="AG1921" s="139"/>
    </row>
    <row r="1922" spans="14:33" ht="20.100000000000001" customHeight="1" x14ac:dyDescent="0.25">
      <c r="N1922" s="142">
        <v>1364</v>
      </c>
      <c r="O1922" s="134">
        <f t="shared" si="341"/>
        <v>1.4560000000000004</v>
      </c>
      <c r="P1922" s="189">
        <f t="shared" si="342"/>
        <v>0.13822029401003955</v>
      </c>
      <c r="Q1922" s="189">
        <f t="shared" si="343"/>
        <v>0.92730369019499026</v>
      </c>
      <c r="R1922" s="134">
        <f t="shared" si="344"/>
        <v>0.13822029401003955</v>
      </c>
      <c r="S1922" s="134" t="str">
        <f t="shared" si="345"/>
        <v/>
      </c>
      <c r="T1922" s="134" t="str">
        <f t="shared" si="346"/>
        <v/>
      </c>
      <c r="U1922" s="190"/>
      <c r="V1922" s="191"/>
      <c r="W1922" s="188"/>
      <c r="X1922" s="188"/>
      <c r="Y1922" s="174" t="str">
        <f t="shared" si="347"/>
        <v/>
      </c>
      <c r="Z1922" s="174" t="str">
        <f t="shared" si="348"/>
        <v/>
      </c>
      <c r="AA1922" s="137"/>
      <c r="AB1922" s="185">
        <f t="shared" si="339"/>
        <v>8.7424000000000817</v>
      </c>
      <c r="AC1922" s="139">
        <f t="shared" si="336"/>
        <v>0.27168360188356644</v>
      </c>
      <c r="AD1922" s="138">
        <f t="shared" si="340"/>
        <v>4.8572438277455499E-4</v>
      </c>
      <c r="AE1922" s="139" t="str">
        <f t="shared" si="337"/>
        <v/>
      </c>
      <c r="AF1922" s="139" t="str">
        <f t="shared" si="338"/>
        <v/>
      </c>
      <c r="AG1922" s="139"/>
    </row>
    <row r="1923" spans="14:33" ht="20.100000000000001" customHeight="1" x14ac:dyDescent="0.25">
      <c r="N1923" s="142">
        <v>1365</v>
      </c>
      <c r="O1923" s="134">
        <f t="shared" si="341"/>
        <v>1.46</v>
      </c>
      <c r="P1923" s="189">
        <f t="shared" si="342"/>
        <v>0.13741653928228179</v>
      </c>
      <c r="Q1923" s="189">
        <f t="shared" si="343"/>
        <v>0.92785496303410619</v>
      </c>
      <c r="R1923" s="134">
        <f t="shared" si="344"/>
        <v>0.13741653928228179</v>
      </c>
      <c r="S1923" s="134" t="str">
        <f t="shared" si="345"/>
        <v/>
      </c>
      <c r="T1923" s="134" t="str">
        <f t="shared" si="346"/>
        <v/>
      </c>
      <c r="U1923" s="190"/>
      <c r="V1923" s="191"/>
      <c r="W1923" s="188"/>
      <c r="X1923" s="188"/>
      <c r="Y1923" s="174" t="str">
        <f t="shared" si="347"/>
        <v/>
      </c>
      <c r="Z1923" s="174" t="str">
        <f t="shared" si="348"/>
        <v/>
      </c>
      <c r="AA1923" s="137"/>
      <c r="AB1923" s="185">
        <f t="shared" si="339"/>
        <v>8.748800000000081</v>
      </c>
      <c r="AC1923" s="139">
        <f t="shared" si="336"/>
        <v>0.27119787750079188</v>
      </c>
      <c r="AD1923" s="138">
        <f t="shared" si="340"/>
        <v>4.8505882485927465E-4</v>
      </c>
      <c r="AE1923" s="139" t="str">
        <f t="shared" si="337"/>
        <v/>
      </c>
      <c r="AF1923" s="139" t="str">
        <f t="shared" si="338"/>
        <v/>
      </c>
      <c r="AG1923" s="139"/>
    </row>
    <row r="1924" spans="14:33" ht="20.100000000000001" customHeight="1" x14ac:dyDescent="0.25">
      <c r="N1924" s="142">
        <v>1366</v>
      </c>
      <c r="O1924" s="134">
        <f t="shared" si="341"/>
        <v>1.4640000000000004</v>
      </c>
      <c r="P1924" s="189">
        <f t="shared" si="342"/>
        <v>0.1366152725480389</v>
      </c>
      <c r="Q1924" s="189">
        <f t="shared" si="343"/>
        <v>0.92840302582658141</v>
      </c>
      <c r="R1924" s="134">
        <f t="shared" si="344"/>
        <v>0.1366152725480389</v>
      </c>
      <c r="S1924" s="134" t="str">
        <f t="shared" si="345"/>
        <v/>
      </c>
      <c r="T1924" s="134" t="str">
        <f t="shared" si="346"/>
        <v/>
      </c>
      <c r="U1924" s="190"/>
      <c r="V1924" s="191"/>
      <c r="W1924" s="188"/>
      <c r="X1924" s="188"/>
      <c r="Y1924" s="174" t="str">
        <f t="shared" si="347"/>
        <v/>
      </c>
      <c r="Z1924" s="174" t="str">
        <f t="shared" si="348"/>
        <v/>
      </c>
      <c r="AA1924" s="137"/>
      <c r="AB1924" s="185">
        <f t="shared" si="339"/>
        <v>8.7552000000000803</v>
      </c>
      <c r="AC1924" s="139">
        <f t="shared" si="336"/>
        <v>0.27071281867593261</v>
      </c>
      <c r="AD1924" s="138">
        <f t="shared" si="340"/>
        <v>4.8439353135071306E-4</v>
      </c>
      <c r="AE1924" s="139" t="str">
        <f t="shared" si="337"/>
        <v/>
      </c>
      <c r="AF1924" s="139" t="str">
        <f t="shared" si="338"/>
        <v/>
      </c>
      <c r="AG1924" s="139"/>
    </row>
    <row r="1925" spans="14:33" ht="20.100000000000001" customHeight="1" x14ac:dyDescent="0.25">
      <c r="N1925" s="142">
        <v>1367</v>
      </c>
      <c r="O1925" s="134">
        <f t="shared" si="341"/>
        <v>1.468</v>
      </c>
      <c r="P1925" s="189">
        <f t="shared" si="342"/>
        <v>0.13581650486556279</v>
      </c>
      <c r="Q1925" s="189">
        <f t="shared" si="343"/>
        <v>0.92894788854656773</v>
      </c>
      <c r="R1925" s="134">
        <f t="shared" si="344"/>
        <v>0.13581650486556279</v>
      </c>
      <c r="S1925" s="134" t="str">
        <f t="shared" si="345"/>
        <v/>
      </c>
      <c r="T1925" s="134" t="str">
        <f t="shared" si="346"/>
        <v/>
      </c>
      <c r="U1925" s="190"/>
      <c r="V1925" s="191"/>
      <c r="W1925" s="188"/>
      <c r="X1925" s="188"/>
      <c r="Y1925" s="174" t="str">
        <f t="shared" si="347"/>
        <v/>
      </c>
      <c r="Z1925" s="174" t="str">
        <f t="shared" si="348"/>
        <v/>
      </c>
      <c r="AA1925" s="137"/>
      <c r="AB1925" s="185">
        <f t="shared" si="339"/>
        <v>8.7616000000000795</v>
      </c>
      <c r="AC1925" s="139">
        <f t="shared" si="336"/>
        <v>0.2702284251445819</v>
      </c>
      <c r="AD1925" s="138">
        <f t="shared" si="340"/>
        <v>4.8372850460798311E-4</v>
      </c>
      <c r="AE1925" s="139" t="str">
        <f t="shared" si="337"/>
        <v/>
      </c>
      <c r="AF1925" s="139" t="str">
        <f t="shared" si="338"/>
        <v/>
      </c>
      <c r="AG1925" s="139"/>
    </row>
    <row r="1926" spans="14:33" ht="20.100000000000001" customHeight="1" x14ac:dyDescent="0.25">
      <c r="N1926" s="142">
        <v>1368</v>
      </c>
      <c r="O1926" s="134">
        <f t="shared" si="341"/>
        <v>1.4720000000000004</v>
      </c>
      <c r="P1926" s="189">
        <f t="shared" si="342"/>
        <v>0.13502024710893423</v>
      </c>
      <c r="Q1926" s="189">
        <f t="shared" si="343"/>
        <v>0.92948956121208193</v>
      </c>
      <c r="R1926" s="134">
        <f t="shared" si="344"/>
        <v>0.13502024710893423</v>
      </c>
      <c r="S1926" s="134" t="str">
        <f t="shared" si="345"/>
        <v/>
      </c>
      <c r="T1926" s="134" t="str">
        <f t="shared" si="346"/>
        <v/>
      </c>
      <c r="U1926" s="190"/>
      <c r="V1926" s="191"/>
      <c r="W1926" s="188"/>
      <c r="X1926" s="188"/>
      <c r="Y1926" s="174" t="str">
        <f t="shared" si="347"/>
        <v/>
      </c>
      <c r="Z1926" s="174" t="str">
        <f t="shared" si="348"/>
        <v/>
      </c>
      <c r="AA1926" s="137"/>
      <c r="AB1926" s="185">
        <f t="shared" si="339"/>
        <v>8.7680000000000788</v>
      </c>
      <c r="AC1926" s="139">
        <f t="shared" si="336"/>
        <v>0.26974469663997391</v>
      </c>
      <c r="AD1926" s="138">
        <f t="shared" si="340"/>
        <v>4.8306374698103838E-4</v>
      </c>
      <c r="AE1926" s="139" t="str">
        <f t="shared" si="337"/>
        <v/>
      </c>
      <c r="AF1926" s="139" t="str">
        <f t="shared" si="338"/>
        <v/>
      </c>
      <c r="AG1926" s="139"/>
    </row>
    <row r="1927" spans="14:33" ht="20.100000000000001" customHeight="1" x14ac:dyDescent="0.25">
      <c r="N1927" s="142">
        <v>1369</v>
      </c>
      <c r="O1927" s="134">
        <f t="shared" si="341"/>
        <v>1.476</v>
      </c>
      <c r="P1927" s="189">
        <f t="shared" si="342"/>
        <v>0.13422650996844704</v>
      </c>
      <c r="Q1927" s="189">
        <f t="shared" si="343"/>
        <v>0.9300280538842689</v>
      </c>
      <c r="R1927" s="134">
        <f t="shared" si="344"/>
        <v>0.13422650996844704</v>
      </c>
      <c r="S1927" s="134" t="str">
        <f t="shared" si="345"/>
        <v/>
      </c>
      <c r="T1927" s="134" t="str">
        <f t="shared" si="346"/>
        <v/>
      </c>
      <c r="U1927" s="190"/>
      <c r="V1927" s="191"/>
      <c r="W1927" s="188"/>
      <c r="X1927" s="188"/>
      <c r="Y1927" s="174" t="str">
        <f t="shared" si="347"/>
        <v/>
      </c>
      <c r="Z1927" s="174" t="str">
        <f t="shared" si="348"/>
        <v/>
      </c>
      <c r="AA1927" s="137"/>
      <c r="AB1927" s="185">
        <f t="shared" si="339"/>
        <v>8.7744000000000781</v>
      </c>
      <c r="AC1927" s="139">
        <f t="shared" si="336"/>
        <v>0.26926163289299287</v>
      </c>
      <c r="AD1927" s="138">
        <f t="shared" si="340"/>
        <v>4.8239926080884121E-4</v>
      </c>
      <c r="AE1927" s="139" t="str">
        <f t="shared" si="337"/>
        <v/>
      </c>
      <c r="AF1927" s="139" t="str">
        <f t="shared" si="338"/>
        <v/>
      </c>
      <c r="AG1927" s="139"/>
    </row>
    <row r="1928" spans="14:33" ht="20.100000000000001" customHeight="1" x14ac:dyDescent="0.25">
      <c r="N1928" s="142">
        <v>1370</v>
      </c>
      <c r="O1928" s="134">
        <f t="shared" si="341"/>
        <v>1.4800000000000004</v>
      </c>
      <c r="P1928" s="189">
        <f t="shared" si="342"/>
        <v>0.1334353039510022</v>
      </c>
      <c r="Q1928" s="189">
        <f t="shared" si="343"/>
        <v>0.93056337666666833</v>
      </c>
      <c r="R1928" s="134">
        <f t="shared" si="344"/>
        <v>0.1334353039510022</v>
      </c>
      <c r="S1928" s="134" t="str">
        <f t="shared" si="345"/>
        <v/>
      </c>
      <c r="T1928" s="134" t="str">
        <f t="shared" si="346"/>
        <v/>
      </c>
      <c r="U1928" s="190"/>
      <c r="V1928" s="191"/>
      <c r="W1928" s="188"/>
      <c r="X1928" s="188"/>
      <c r="Y1928" s="174" t="str">
        <f t="shared" si="347"/>
        <v/>
      </c>
      <c r="Z1928" s="174" t="str">
        <f t="shared" si="348"/>
        <v/>
      </c>
      <c r="AA1928" s="137"/>
      <c r="AB1928" s="185">
        <f t="shared" si="339"/>
        <v>8.7808000000000774</v>
      </c>
      <c r="AC1928" s="139">
        <f t="shared" si="336"/>
        <v>0.26877923363218403</v>
      </c>
      <c r="AD1928" s="138">
        <f t="shared" si="340"/>
        <v>4.8173504841997339E-4</v>
      </c>
      <c r="AE1928" s="139" t="str">
        <f t="shared" si="337"/>
        <v/>
      </c>
      <c r="AF1928" s="139" t="str">
        <f t="shared" si="338"/>
        <v/>
      </c>
      <c r="AG1928" s="139"/>
    </row>
    <row r="1929" spans="14:33" ht="20.100000000000001" customHeight="1" x14ac:dyDescent="0.25">
      <c r="N1929" s="142">
        <v>1371</v>
      </c>
      <c r="O1929" s="134">
        <f t="shared" si="341"/>
        <v>1.484</v>
      </c>
      <c r="P1929" s="189">
        <f t="shared" si="342"/>
        <v>0.13264663938051691</v>
      </c>
      <c r="Q1929" s="189">
        <f t="shared" si="343"/>
        <v>0.931095539704481</v>
      </c>
      <c r="R1929" s="134">
        <f t="shared" si="344"/>
        <v>0.13264663938051691</v>
      </c>
      <c r="S1929" s="134" t="str">
        <f t="shared" si="345"/>
        <v/>
      </c>
      <c r="T1929" s="134" t="str">
        <f t="shared" si="346"/>
        <v/>
      </c>
      <c r="U1929" s="190"/>
      <c r="V1929" s="191"/>
      <c r="W1929" s="188"/>
      <c r="X1929" s="188"/>
      <c r="Y1929" s="174" t="str">
        <f t="shared" si="347"/>
        <v/>
      </c>
      <c r="Z1929" s="174" t="str">
        <f t="shared" si="348"/>
        <v/>
      </c>
      <c r="AA1929" s="137"/>
      <c r="AB1929" s="185">
        <f t="shared" si="339"/>
        <v>8.7872000000000767</v>
      </c>
      <c r="AC1929" s="139">
        <f t="shared" si="336"/>
        <v>0.26829749858376406</v>
      </c>
      <c r="AD1929" s="138">
        <f t="shared" si="340"/>
        <v>4.8107111213352427E-4</v>
      </c>
      <c r="AE1929" s="139" t="str">
        <f t="shared" si="337"/>
        <v/>
      </c>
      <c r="AF1929" s="139" t="str">
        <f t="shared" si="338"/>
        <v/>
      </c>
      <c r="AG1929" s="139"/>
    </row>
    <row r="1930" spans="14:33" ht="20.100000000000001" customHeight="1" x14ac:dyDescent="0.25">
      <c r="N1930" s="142">
        <v>1372</v>
      </c>
      <c r="O1930" s="134">
        <f t="shared" si="341"/>
        <v>1.4880000000000004</v>
      </c>
      <c r="P1930" s="189">
        <f t="shared" si="342"/>
        <v>0.13186052639834273</v>
      </c>
      <c r="Q1930" s="189">
        <f t="shared" si="343"/>
        <v>0.9316245531838383</v>
      </c>
      <c r="R1930" s="134">
        <f t="shared" si="344"/>
        <v>0.13186052639834273</v>
      </c>
      <c r="S1930" s="134" t="str">
        <f t="shared" si="345"/>
        <v/>
      </c>
      <c r="T1930" s="134" t="str">
        <f t="shared" si="346"/>
        <v/>
      </c>
      <c r="U1930" s="190"/>
      <c r="V1930" s="191"/>
      <c r="W1930" s="188"/>
      <c r="X1930" s="188"/>
      <c r="Y1930" s="174" t="str">
        <f t="shared" si="347"/>
        <v/>
      </c>
      <c r="Z1930" s="174" t="str">
        <f t="shared" si="348"/>
        <v/>
      </c>
      <c r="AA1930" s="137"/>
      <c r="AB1930" s="185">
        <f t="shared" si="339"/>
        <v>8.793600000000076</v>
      </c>
      <c r="AC1930" s="139">
        <f t="shared" si="336"/>
        <v>0.26781642747163054</v>
      </c>
      <c r="AD1930" s="138">
        <f t="shared" si="340"/>
        <v>4.8040745425798059E-4</v>
      </c>
      <c r="AE1930" s="139" t="str">
        <f t="shared" si="337"/>
        <v/>
      </c>
      <c r="AF1930" s="139" t="str">
        <f t="shared" si="338"/>
        <v/>
      </c>
      <c r="AG1930" s="139"/>
    </row>
    <row r="1931" spans="14:33" ht="20.100000000000001" customHeight="1" x14ac:dyDescent="0.25">
      <c r="N1931" s="142">
        <v>1373</v>
      </c>
      <c r="O1931" s="134">
        <f t="shared" si="341"/>
        <v>1.492</v>
      </c>
      <c r="P1931" s="189">
        <f t="shared" si="342"/>
        <v>0.13107697496369927</v>
      </c>
      <c r="Q1931" s="189">
        <f t="shared" si="343"/>
        <v>0.93215042733107256</v>
      </c>
      <c r="R1931" s="134">
        <f t="shared" si="344"/>
        <v>0.13107697496369927</v>
      </c>
      <c r="S1931" s="134" t="str">
        <f t="shared" si="345"/>
        <v/>
      </c>
      <c r="T1931" s="134" t="str">
        <f t="shared" si="346"/>
        <v/>
      </c>
      <c r="U1931" s="190"/>
      <c r="V1931" s="191"/>
      <c r="W1931" s="188"/>
      <c r="X1931" s="188"/>
      <c r="Y1931" s="174" t="str">
        <f t="shared" si="347"/>
        <v/>
      </c>
      <c r="Z1931" s="174" t="str">
        <f t="shared" si="348"/>
        <v/>
      </c>
      <c r="AA1931" s="137"/>
      <c r="AB1931" s="185">
        <f t="shared" si="339"/>
        <v>8.8000000000000753</v>
      </c>
      <c r="AC1931" s="139">
        <f t="shared" si="336"/>
        <v>0.26733602001737256</v>
      </c>
      <c r="AD1931" s="138">
        <f t="shared" si="340"/>
        <v>4.7974407709222566E-4</v>
      </c>
      <c r="AE1931" s="139" t="str">
        <f t="shared" si="337"/>
        <v/>
      </c>
      <c r="AF1931" s="139" t="str">
        <f t="shared" si="338"/>
        <v/>
      </c>
      <c r="AG1931" s="139"/>
    </row>
    <row r="1932" spans="14:33" ht="20.100000000000001" customHeight="1" x14ac:dyDescent="0.25">
      <c r="N1932" s="142">
        <v>1374</v>
      </c>
      <c r="O1932" s="134">
        <f t="shared" si="341"/>
        <v>1.4960000000000004</v>
      </c>
      <c r="P1932" s="189">
        <f t="shared" si="342"/>
        <v>0.13029599485411647</v>
      </c>
      <c r="Q1932" s="189">
        <f t="shared" si="343"/>
        <v>0.93267317241198944</v>
      </c>
      <c r="R1932" s="134">
        <f t="shared" si="344"/>
        <v>0.13029599485411647</v>
      </c>
      <c r="S1932" s="134" t="str">
        <f t="shared" si="345"/>
        <v/>
      </c>
      <c r="T1932" s="134" t="str">
        <f t="shared" si="346"/>
        <v/>
      </c>
      <c r="U1932" s="190"/>
      <c r="V1932" s="191"/>
      <c r="W1932" s="188"/>
      <c r="X1932" s="188"/>
      <c r="Y1932" s="174" t="str">
        <f t="shared" si="347"/>
        <v/>
      </c>
      <c r="Z1932" s="174" t="str">
        <f t="shared" si="348"/>
        <v/>
      </c>
      <c r="AA1932" s="137"/>
      <c r="AB1932" s="185">
        <f t="shared" si="339"/>
        <v>8.8064000000000746</v>
      </c>
      <c r="AC1932" s="139">
        <f t="shared" si="336"/>
        <v>0.26685627594028033</v>
      </c>
      <c r="AD1932" s="138">
        <f t="shared" si="340"/>
        <v>4.7908098292381851E-4</v>
      </c>
      <c r="AE1932" s="139" t="str">
        <f t="shared" si="337"/>
        <v/>
      </c>
      <c r="AF1932" s="139" t="str">
        <f t="shared" si="338"/>
        <v/>
      </c>
      <c r="AG1932" s="139"/>
    </row>
    <row r="1933" spans="14:33" ht="20.100000000000001" customHeight="1" x14ac:dyDescent="0.25">
      <c r="N1933" s="142">
        <v>1375</v>
      </c>
      <c r="O1933" s="134">
        <f t="shared" si="341"/>
        <v>1.5</v>
      </c>
      <c r="P1933" s="189">
        <f t="shared" si="342"/>
        <v>0.12951759566589174</v>
      </c>
      <c r="Q1933" s="189">
        <f t="shared" si="343"/>
        <v>0.93319279873114191</v>
      </c>
      <c r="R1933" s="134">
        <f t="shared" si="344"/>
        <v>0.12951759566589174</v>
      </c>
      <c r="S1933" s="134" t="str">
        <f t="shared" si="345"/>
        <v/>
      </c>
      <c r="T1933" s="134" t="str">
        <f t="shared" si="346"/>
        <v/>
      </c>
      <c r="U1933" s="190"/>
      <c r="V1933" s="191"/>
      <c r="W1933" s="188"/>
      <c r="X1933" s="188"/>
      <c r="Y1933" s="174" t="str">
        <f t="shared" si="347"/>
        <v/>
      </c>
      <c r="Z1933" s="174" t="str">
        <f t="shared" si="348"/>
        <v/>
      </c>
      <c r="AA1933" s="137"/>
      <c r="AB1933" s="185">
        <f t="shared" si="339"/>
        <v>8.8128000000000739</v>
      </c>
      <c r="AC1933" s="139">
        <f t="shared" si="336"/>
        <v>0.26637719495735651</v>
      </c>
      <c r="AD1933" s="138">
        <f t="shared" si="340"/>
        <v>4.7841817403093678E-4</v>
      </c>
      <c r="AE1933" s="139" t="str">
        <f t="shared" si="337"/>
        <v/>
      </c>
      <c r="AF1933" s="139" t="str">
        <f t="shared" si="338"/>
        <v/>
      </c>
      <c r="AG1933" s="139"/>
    </row>
    <row r="1934" spans="14:33" ht="20.100000000000001" customHeight="1" x14ac:dyDescent="0.25">
      <c r="N1934" s="142">
        <v>1376</v>
      </c>
      <c r="O1934" s="134">
        <f t="shared" si="341"/>
        <v>1.5040000000000004</v>
      </c>
      <c r="P1934" s="189">
        <f t="shared" si="342"/>
        <v>0.12874178681455614</v>
      </c>
      <c r="Q1934" s="189">
        <f t="shared" si="343"/>
        <v>0.93370931663110701</v>
      </c>
      <c r="R1934" s="134">
        <f t="shared" si="344"/>
        <v>0.12874178681455614</v>
      </c>
      <c r="S1934" s="134" t="str">
        <f t="shared" si="345"/>
        <v/>
      </c>
      <c r="T1934" s="134" t="str">
        <f t="shared" si="346"/>
        <v/>
      </c>
      <c r="U1934" s="190"/>
      <c r="V1934" s="191"/>
      <c r="W1934" s="188"/>
      <c r="X1934" s="188"/>
      <c r="Y1934" s="174" t="str">
        <f t="shared" si="347"/>
        <v/>
      </c>
      <c r="Z1934" s="174" t="str">
        <f t="shared" si="348"/>
        <v/>
      </c>
      <c r="AA1934" s="137"/>
      <c r="AB1934" s="185">
        <f t="shared" si="339"/>
        <v>8.8192000000000732</v>
      </c>
      <c r="AC1934" s="139">
        <f t="shared" si="336"/>
        <v>0.26589877678332557</v>
      </c>
      <c r="AD1934" s="138">
        <f t="shared" si="340"/>
        <v>4.777556526821547E-4</v>
      </c>
      <c r="AE1934" s="139" t="str">
        <f t="shared" si="337"/>
        <v/>
      </c>
      <c r="AF1934" s="139" t="str">
        <f t="shared" si="338"/>
        <v/>
      </c>
      <c r="AG1934" s="139"/>
    </row>
    <row r="1935" spans="14:33" ht="20.100000000000001" customHeight="1" x14ac:dyDescent="0.25">
      <c r="N1935" s="142">
        <v>1377</v>
      </c>
      <c r="O1935" s="134">
        <f t="shared" si="341"/>
        <v>1.508</v>
      </c>
      <c r="P1935" s="189">
        <f t="shared" si="342"/>
        <v>0.12796857753535484</v>
      </c>
      <c r="Q1935" s="189">
        <f t="shared" si="343"/>
        <v>0.93422273649176257</v>
      </c>
      <c r="R1935" s="134">
        <f t="shared" si="344"/>
        <v>0.12796857753535484</v>
      </c>
      <c r="S1935" s="134" t="str">
        <f t="shared" si="345"/>
        <v/>
      </c>
      <c r="T1935" s="134" t="str">
        <f t="shared" si="346"/>
        <v/>
      </c>
      <c r="U1935" s="190"/>
      <c r="V1935" s="191"/>
      <c r="W1935" s="188"/>
      <c r="X1935" s="188"/>
      <c r="Y1935" s="174" t="str">
        <f t="shared" si="347"/>
        <v/>
      </c>
      <c r="Z1935" s="174" t="str">
        <f t="shared" si="348"/>
        <v/>
      </c>
      <c r="AA1935" s="137"/>
      <c r="AB1935" s="185">
        <f t="shared" si="339"/>
        <v>8.8256000000000725</v>
      </c>
      <c r="AC1935" s="139">
        <f t="shared" si="336"/>
        <v>0.26542102113064342</v>
      </c>
      <c r="AD1935" s="138">
        <f t="shared" si="340"/>
        <v>4.7709342113561037E-4</v>
      </c>
      <c r="AE1935" s="139" t="str">
        <f t="shared" si="337"/>
        <v/>
      </c>
      <c r="AF1935" s="139" t="str">
        <f t="shared" si="338"/>
        <v/>
      </c>
      <c r="AG1935" s="139"/>
    </row>
    <row r="1936" spans="14:33" ht="20.100000000000001" customHeight="1" x14ac:dyDescent="0.25">
      <c r="N1936" s="142">
        <v>1378</v>
      </c>
      <c r="O1936" s="134">
        <f t="shared" si="341"/>
        <v>1.5120000000000005</v>
      </c>
      <c r="P1936" s="189">
        <f t="shared" si="342"/>
        <v>0.12719797688373641</v>
      </c>
      <c r="Q1936" s="189">
        <f t="shared" si="343"/>
        <v>0.93473306872956796</v>
      </c>
      <c r="R1936" s="134">
        <f t="shared" si="344"/>
        <v>0.12719797688373641</v>
      </c>
      <c r="S1936" s="134" t="str">
        <f t="shared" si="345"/>
        <v/>
      </c>
      <c r="T1936" s="134" t="str">
        <f t="shared" si="346"/>
        <v/>
      </c>
      <c r="U1936" s="190"/>
      <c r="V1936" s="191"/>
      <c r="W1936" s="188"/>
      <c r="X1936" s="188"/>
      <c r="Y1936" s="174" t="str">
        <f t="shared" si="347"/>
        <v/>
      </c>
      <c r="Z1936" s="174" t="str">
        <f t="shared" si="348"/>
        <v/>
      </c>
      <c r="AA1936" s="137"/>
      <c r="AB1936" s="185">
        <f t="shared" si="339"/>
        <v>8.8320000000000718</v>
      </c>
      <c r="AC1936" s="139">
        <f t="shared" si="336"/>
        <v>0.26494392770950781</v>
      </c>
      <c r="AD1936" s="138">
        <f t="shared" si="340"/>
        <v>4.7643148163839522E-4</v>
      </c>
      <c r="AE1936" s="139" t="str">
        <f t="shared" si="337"/>
        <v/>
      </c>
      <c r="AF1936" s="139" t="str">
        <f t="shared" si="338"/>
        <v/>
      </c>
      <c r="AG1936" s="139"/>
    </row>
    <row r="1937" spans="14:33" ht="20.100000000000001" customHeight="1" x14ac:dyDescent="0.25">
      <c r="N1937" s="142">
        <v>1379</v>
      </c>
      <c r="O1937" s="134">
        <f t="shared" si="341"/>
        <v>1.516</v>
      </c>
      <c r="P1937" s="189">
        <f t="shared" si="342"/>
        <v>0.12642999373585614</v>
      </c>
      <c r="Q1937" s="189">
        <f t="shared" si="343"/>
        <v>0.93524032379684541</v>
      </c>
      <c r="R1937" s="134">
        <f t="shared" si="344"/>
        <v>0.12642999373585614</v>
      </c>
      <c r="S1937" s="134" t="str">
        <f t="shared" si="345"/>
        <v/>
      </c>
      <c r="T1937" s="134" t="str">
        <f t="shared" si="346"/>
        <v/>
      </c>
      <c r="U1937" s="190"/>
      <c r="V1937" s="191"/>
      <c r="W1937" s="188"/>
      <c r="X1937" s="188"/>
      <c r="Y1937" s="174" t="str">
        <f t="shared" si="347"/>
        <v/>
      </c>
      <c r="Z1937" s="174" t="str">
        <f t="shared" si="348"/>
        <v/>
      </c>
      <c r="AA1937" s="137"/>
      <c r="AB1937" s="185">
        <f t="shared" si="339"/>
        <v>8.8384000000000711</v>
      </c>
      <c r="AC1937" s="139">
        <f t="shared" si="336"/>
        <v>0.26446749622786941</v>
      </c>
      <c r="AD1937" s="138">
        <f t="shared" si="340"/>
        <v>4.7576983642927395E-4</v>
      </c>
      <c r="AE1937" s="139" t="str">
        <f t="shared" si="337"/>
        <v/>
      </c>
      <c r="AF1937" s="139" t="str">
        <f t="shared" si="338"/>
        <v/>
      </c>
      <c r="AG1937" s="139"/>
    </row>
    <row r="1938" spans="14:33" ht="20.100000000000001" customHeight="1" x14ac:dyDescent="0.25">
      <c r="N1938" s="142">
        <v>1380</v>
      </c>
      <c r="O1938" s="134">
        <f t="shared" si="341"/>
        <v>1.5200000000000005</v>
      </c>
      <c r="P1938" s="189">
        <f t="shared" si="342"/>
        <v>0.12566463678908804</v>
      </c>
      <c r="Q1938" s="189">
        <f t="shared" si="343"/>
        <v>0.93574451218106425</v>
      </c>
      <c r="R1938" s="134">
        <f t="shared" si="344"/>
        <v>0.12566463678908804</v>
      </c>
      <c r="S1938" s="134" t="str">
        <f t="shared" si="345"/>
        <v/>
      </c>
      <c r="T1938" s="134" t="str">
        <f t="shared" si="346"/>
        <v/>
      </c>
      <c r="U1938" s="190"/>
      <c r="V1938" s="191"/>
      <c r="W1938" s="188"/>
      <c r="X1938" s="188"/>
      <c r="Y1938" s="174" t="str">
        <f t="shared" si="347"/>
        <v/>
      </c>
      <c r="Z1938" s="174" t="str">
        <f t="shared" si="348"/>
        <v/>
      </c>
      <c r="AA1938" s="137"/>
      <c r="AB1938" s="185">
        <f t="shared" si="339"/>
        <v>8.8448000000000704</v>
      </c>
      <c r="AC1938" s="139">
        <f t="shared" si="336"/>
        <v>0.26399172639144014</v>
      </c>
      <c r="AD1938" s="138">
        <f t="shared" si="340"/>
        <v>4.7510848773557601E-4</v>
      </c>
      <c r="AE1938" s="139" t="str">
        <f t="shared" si="337"/>
        <v/>
      </c>
      <c r="AF1938" s="139" t="str">
        <f t="shared" si="338"/>
        <v/>
      </c>
      <c r="AG1938" s="139"/>
    </row>
    <row r="1939" spans="14:33" ht="20.100000000000001" customHeight="1" x14ac:dyDescent="0.25">
      <c r="N1939" s="142">
        <v>1381</v>
      </c>
      <c r="O1939" s="134">
        <f t="shared" si="341"/>
        <v>1.524</v>
      </c>
      <c r="P1939" s="189">
        <f t="shared" si="342"/>
        <v>0.12490191456255072</v>
      </c>
      <c r="Q1939" s="189">
        <f t="shared" si="343"/>
        <v>0.93624564440412628</v>
      </c>
      <c r="R1939" s="134">
        <f t="shared" si="344"/>
        <v>0.12490191456255072</v>
      </c>
      <c r="S1939" s="134" t="str">
        <f t="shared" si="345"/>
        <v/>
      </c>
      <c r="T1939" s="134" t="str">
        <f t="shared" si="346"/>
        <v/>
      </c>
      <c r="U1939" s="190"/>
      <c r="V1939" s="191"/>
      <c r="W1939" s="188"/>
      <c r="X1939" s="188"/>
      <c r="Y1939" s="174" t="str">
        <f t="shared" si="347"/>
        <v/>
      </c>
      <c r="Z1939" s="174" t="str">
        <f t="shared" si="348"/>
        <v/>
      </c>
      <c r="AA1939" s="137"/>
      <c r="AB1939" s="185">
        <f t="shared" si="339"/>
        <v>8.8512000000000697</v>
      </c>
      <c r="AC1939" s="139">
        <f t="shared" si="336"/>
        <v>0.26351661790370456</v>
      </c>
      <c r="AD1939" s="138">
        <f t="shared" si="340"/>
        <v>4.7444743777597109E-4</v>
      </c>
      <c r="AE1939" s="139" t="str">
        <f t="shared" si="337"/>
        <v/>
      </c>
      <c r="AF1939" s="139" t="str">
        <f t="shared" si="338"/>
        <v/>
      </c>
      <c r="AG1939" s="139"/>
    </row>
    <row r="1940" spans="14:33" ht="20.100000000000001" customHeight="1" x14ac:dyDescent="0.25">
      <c r="N1940" s="142">
        <v>1382</v>
      </c>
      <c r="O1940" s="134">
        <f t="shared" si="341"/>
        <v>1.5280000000000005</v>
      </c>
      <c r="P1940" s="189">
        <f t="shared" si="342"/>
        <v>0.12414183539764151</v>
      </c>
      <c r="Q1940" s="189">
        <f t="shared" si="343"/>
        <v>0.93674373102165465</v>
      </c>
      <c r="R1940" s="134">
        <f t="shared" si="344"/>
        <v>0.12414183539764151</v>
      </c>
      <c r="S1940" s="134" t="str">
        <f t="shared" si="345"/>
        <v/>
      </c>
      <c r="T1940" s="134" t="str">
        <f t="shared" si="346"/>
        <v/>
      </c>
      <c r="U1940" s="190"/>
      <c r="V1940" s="191"/>
      <c r="W1940" s="188"/>
      <c r="X1940" s="188"/>
      <c r="Y1940" s="174" t="str">
        <f t="shared" si="347"/>
        <v/>
      </c>
      <c r="Z1940" s="174" t="str">
        <f t="shared" si="348"/>
        <v/>
      </c>
      <c r="AA1940" s="137"/>
      <c r="AB1940" s="185">
        <f t="shared" si="339"/>
        <v>8.857600000000069</v>
      </c>
      <c r="AC1940" s="139">
        <f t="shared" si="336"/>
        <v>0.26304217046592859</v>
      </c>
      <c r="AD1940" s="138">
        <f t="shared" si="340"/>
        <v>4.7378668875797114E-4</v>
      </c>
      <c r="AE1940" s="139" t="str">
        <f t="shared" si="337"/>
        <v/>
      </c>
      <c r="AF1940" s="139" t="str">
        <f t="shared" si="338"/>
        <v/>
      </c>
      <c r="AG1940" s="139"/>
    </row>
    <row r="1941" spans="14:33" ht="20.100000000000001" customHeight="1" x14ac:dyDescent="0.25">
      <c r="N1941" s="142">
        <v>1383</v>
      </c>
      <c r="O1941" s="134">
        <f t="shared" si="341"/>
        <v>1.532</v>
      </c>
      <c r="P1941" s="189">
        <f t="shared" si="342"/>
        <v>0.12338440745858412</v>
      </c>
      <c r="Q1941" s="189">
        <f t="shared" si="343"/>
        <v>0.93723878262228311</v>
      </c>
      <c r="R1941" s="134">
        <f t="shared" si="344"/>
        <v>0.12338440745858412</v>
      </c>
      <c r="S1941" s="134" t="str">
        <f t="shared" si="345"/>
        <v/>
      </c>
      <c r="T1941" s="134" t="str">
        <f t="shared" si="346"/>
        <v/>
      </c>
      <c r="U1941" s="190"/>
      <c r="V1941" s="191"/>
      <c r="W1941" s="188"/>
      <c r="X1941" s="188"/>
      <c r="Y1941" s="174" t="str">
        <f t="shared" si="347"/>
        <v/>
      </c>
      <c r="Z1941" s="174" t="str">
        <f t="shared" si="348"/>
        <v/>
      </c>
      <c r="AA1941" s="137"/>
      <c r="AB1941" s="185">
        <f t="shared" si="339"/>
        <v>8.8640000000000683</v>
      </c>
      <c r="AC1941" s="139">
        <f t="shared" si="336"/>
        <v>0.26256838377717062</v>
      </c>
      <c r="AD1941" s="138">
        <f t="shared" si="340"/>
        <v>4.7312624287942917E-4</v>
      </c>
      <c r="AE1941" s="139" t="str">
        <f t="shared" si="337"/>
        <v/>
      </c>
      <c r="AF1941" s="139" t="str">
        <f t="shared" si="338"/>
        <v/>
      </c>
      <c r="AG1941" s="139"/>
    </row>
    <row r="1942" spans="14:33" ht="20.100000000000001" customHeight="1" x14ac:dyDescent="0.25">
      <c r="N1942" s="142">
        <v>1384</v>
      </c>
      <c r="O1942" s="134">
        <f t="shared" si="341"/>
        <v>1.5360000000000005</v>
      </c>
      <c r="P1942" s="189">
        <f t="shared" si="342"/>
        <v>0.12262963873298491</v>
      </c>
      <c r="Q1942" s="189">
        <f t="shared" si="343"/>
        <v>0.93773080982694912</v>
      </c>
      <c r="R1942" s="134">
        <f t="shared" si="344"/>
        <v>0.12262963873298491</v>
      </c>
      <c r="S1942" s="134" t="str">
        <f t="shared" si="345"/>
        <v/>
      </c>
      <c r="T1942" s="134" t="str">
        <f t="shared" si="346"/>
        <v/>
      </c>
      <c r="U1942" s="190"/>
      <c r="V1942" s="191"/>
      <c r="W1942" s="188"/>
      <c r="X1942" s="188"/>
      <c r="Y1942" s="174" t="str">
        <f t="shared" si="347"/>
        <v/>
      </c>
      <c r="Z1942" s="174" t="str">
        <f t="shared" si="348"/>
        <v/>
      </c>
      <c r="AA1942" s="137"/>
      <c r="AB1942" s="185">
        <f t="shared" si="339"/>
        <v>8.8704000000000676</v>
      </c>
      <c r="AC1942" s="139">
        <f t="shared" si="336"/>
        <v>0.26209525753429119</v>
      </c>
      <c r="AD1942" s="138">
        <f t="shared" si="340"/>
        <v>4.7246610232931641E-4</v>
      </c>
      <c r="AE1942" s="139" t="str">
        <f t="shared" si="337"/>
        <v/>
      </c>
      <c r="AF1942" s="139" t="str">
        <f t="shared" si="338"/>
        <v/>
      </c>
      <c r="AG1942" s="139"/>
    </row>
    <row r="1943" spans="14:33" ht="20.100000000000001" customHeight="1" x14ac:dyDescent="0.25">
      <c r="N1943" s="142">
        <v>1385</v>
      </c>
      <c r="O1943" s="134">
        <f t="shared" si="341"/>
        <v>1.54</v>
      </c>
      <c r="P1943" s="189">
        <f t="shared" si="342"/>
        <v>0.12187753703240178</v>
      </c>
      <c r="Q1943" s="189">
        <f t="shared" si="343"/>
        <v>0.93821982328818809</v>
      </c>
      <c r="R1943" s="134">
        <f t="shared" si="344"/>
        <v>0.12187753703240178</v>
      </c>
      <c r="S1943" s="134" t="str">
        <f t="shared" si="345"/>
        <v/>
      </c>
      <c r="T1943" s="134" t="str">
        <f t="shared" si="346"/>
        <v/>
      </c>
      <c r="U1943" s="190"/>
      <c r="V1943" s="191"/>
      <c r="W1943" s="188"/>
      <c r="X1943" s="188"/>
      <c r="Y1943" s="174" t="str">
        <f t="shared" si="347"/>
        <v/>
      </c>
      <c r="Z1943" s="174" t="str">
        <f t="shared" si="348"/>
        <v/>
      </c>
      <c r="AA1943" s="137"/>
      <c r="AB1943" s="185">
        <f t="shared" si="339"/>
        <v>8.8768000000000669</v>
      </c>
      <c r="AC1943" s="139">
        <f t="shared" si="336"/>
        <v>0.26162279143196188</v>
      </c>
      <c r="AD1943" s="138">
        <f t="shared" si="340"/>
        <v>4.7180626928500224E-4</v>
      </c>
      <c r="AE1943" s="139" t="str">
        <f t="shared" si="337"/>
        <v/>
      </c>
      <c r="AF1943" s="139" t="str">
        <f t="shared" si="338"/>
        <v/>
      </c>
      <c r="AG1943" s="139"/>
    </row>
    <row r="1944" spans="14:33" ht="20.100000000000001" customHeight="1" x14ac:dyDescent="0.25">
      <c r="N1944" s="142">
        <v>1386</v>
      </c>
      <c r="O1944" s="134">
        <f t="shared" si="341"/>
        <v>1.5440000000000005</v>
      </c>
      <c r="P1944" s="189">
        <f t="shared" si="342"/>
        <v>0.1211281099929216</v>
      </c>
      <c r="Q1944" s="189">
        <f t="shared" si="343"/>
        <v>0.93870583368943095</v>
      </c>
      <c r="R1944" s="134">
        <f t="shared" si="344"/>
        <v>0.1211281099929216</v>
      </c>
      <c r="S1944" s="134" t="str">
        <f t="shared" si="345"/>
        <v/>
      </c>
      <c r="T1944" s="134" t="str">
        <f t="shared" si="346"/>
        <v/>
      </c>
      <c r="U1944" s="190"/>
      <c r="V1944" s="191"/>
      <c r="W1944" s="188"/>
      <c r="X1944" s="188"/>
      <c r="Y1944" s="174" t="str">
        <f t="shared" si="347"/>
        <v/>
      </c>
      <c r="Z1944" s="174" t="str">
        <f t="shared" si="348"/>
        <v/>
      </c>
      <c r="AA1944" s="137"/>
      <c r="AB1944" s="185">
        <f t="shared" si="339"/>
        <v>8.8832000000000662</v>
      </c>
      <c r="AC1944" s="139">
        <f t="shared" si="336"/>
        <v>0.26115098516267687</v>
      </c>
      <c r="AD1944" s="138">
        <f t="shared" si="340"/>
        <v>4.7114674591552941E-4</v>
      </c>
      <c r="AE1944" s="139" t="str">
        <f t="shared" si="337"/>
        <v/>
      </c>
      <c r="AF1944" s="139" t="str">
        <f t="shared" si="338"/>
        <v/>
      </c>
      <c r="AG1944" s="139"/>
    </row>
    <row r="1945" spans="14:33" ht="20.100000000000001" customHeight="1" x14ac:dyDescent="0.25">
      <c r="N1945" s="142">
        <v>1387</v>
      </c>
      <c r="O1945" s="134">
        <f t="shared" si="341"/>
        <v>1.548</v>
      </c>
      <c r="P1945" s="189">
        <f t="shared" si="342"/>
        <v>0.12038136507575044</v>
      </c>
      <c r="Q1945" s="189">
        <f t="shared" si="343"/>
        <v>0.93918885174430233</v>
      </c>
      <c r="R1945" s="134">
        <f t="shared" si="344"/>
        <v>0.12038136507575044</v>
      </c>
      <c r="S1945" s="134" t="str">
        <f t="shared" si="345"/>
        <v/>
      </c>
      <c r="T1945" s="134" t="str">
        <f t="shared" si="346"/>
        <v/>
      </c>
      <c r="U1945" s="190"/>
      <c r="V1945" s="191"/>
      <c r="W1945" s="188"/>
      <c r="X1945" s="188"/>
      <c r="Y1945" s="174" t="str">
        <f t="shared" si="347"/>
        <v/>
      </c>
      <c r="Z1945" s="174" t="str">
        <f t="shared" si="348"/>
        <v/>
      </c>
      <c r="AA1945" s="137"/>
      <c r="AB1945" s="185">
        <f t="shared" si="339"/>
        <v>8.8896000000000654</v>
      </c>
      <c r="AC1945" s="139">
        <f t="shared" si="336"/>
        <v>0.26067983841676134</v>
      </c>
      <c r="AD1945" s="138">
        <f t="shared" si="340"/>
        <v>4.7048753437906043E-4</v>
      </c>
      <c r="AE1945" s="139" t="str">
        <f t="shared" si="337"/>
        <v/>
      </c>
      <c r="AF1945" s="139" t="str">
        <f t="shared" si="338"/>
        <v/>
      </c>
      <c r="AG1945" s="139"/>
    </row>
    <row r="1946" spans="14:33" ht="20.100000000000001" customHeight="1" x14ac:dyDescent="0.25">
      <c r="N1946" s="142">
        <v>1388</v>
      </c>
      <c r="O1946" s="134">
        <f t="shared" si="341"/>
        <v>1.5520000000000005</v>
      </c>
      <c r="P1946" s="189">
        <f t="shared" si="342"/>
        <v>0.11963730956781161</v>
      </c>
      <c r="Q1946" s="189">
        <f t="shared" si="343"/>
        <v>0.93966888819592365</v>
      </c>
      <c r="R1946" s="134">
        <f t="shared" si="344"/>
        <v>0.11963730956781161</v>
      </c>
      <c r="S1946" s="134" t="str">
        <f t="shared" si="345"/>
        <v/>
      </c>
      <c r="T1946" s="134" t="str">
        <f t="shared" si="346"/>
        <v/>
      </c>
      <c r="U1946" s="190"/>
      <c r="V1946" s="191"/>
      <c r="W1946" s="188"/>
      <c r="X1946" s="188"/>
      <c r="Y1946" s="174" t="str">
        <f t="shared" si="347"/>
        <v/>
      </c>
      <c r="Z1946" s="174" t="str">
        <f t="shared" si="348"/>
        <v/>
      </c>
      <c r="AA1946" s="137"/>
      <c r="AB1946" s="185">
        <f t="shared" si="339"/>
        <v>8.8960000000000647</v>
      </c>
      <c r="AC1946" s="139">
        <f t="shared" si="336"/>
        <v>0.26020935088238228</v>
      </c>
      <c r="AD1946" s="138">
        <f t="shared" si="340"/>
        <v>4.6982863682459852E-4</v>
      </c>
      <c r="AE1946" s="139" t="str">
        <f t="shared" si="337"/>
        <v/>
      </c>
      <c r="AF1946" s="139" t="str">
        <f t="shared" si="338"/>
        <v/>
      </c>
      <c r="AG1946" s="139"/>
    </row>
    <row r="1947" spans="14:33" ht="20.100000000000001" customHeight="1" x14ac:dyDescent="0.25">
      <c r="N1947" s="142">
        <v>1389</v>
      </c>
      <c r="O1947" s="134">
        <f t="shared" si="341"/>
        <v>1.556</v>
      </c>
      <c r="P1947" s="189">
        <f t="shared" si="342"/>
        <v>0.11889595058235634</v>
      </c>
      <c r="Q1947" s="189">
        <f t="shared" si="343"/>
        <v>0.9401459538162158</v>
      </c>
      <c r="R1947" s="134">
        <f t="shared" si="344"/>
        <v>0.11889595058235634</v>
      </c>
      <c r="S1947" s="134" t="str">
        <f t="shared" si="345"/>
        <v/>
      </c>
      <c r="T1947" s="134" t="str">
        <f t="shared" si="346"/>
        <v/>
      </c>
      <c r="U1947" s="190"/>
      <c r="V1947" s="191"/>
      <c r="W1947" s="188"/>
      <c r="X1947" s="188"/>
      <c r="Y1947" s="174" t="str">
        <f t="shared" si="347"/>
        <v/>
      </c>
      <c r="Z1947" s="174" t="str">
        <f t="shared" si="348"/>
        <v/>
      </c>
      <c r="AA1947" s="137"/>
      <c r="AB1947" s="185">
        <f t="shared" si="339"/>
        <v>8.902400000000064</v>
      </c>
      <c r="AC1947" s="139">
        <f t="shared" si="336"/>
        <v>0.25973952224555769</v>
      </c>
      <c r="AD1947" s="138">
        <f t="shared" si="340"/>
        <v>4.6917005539109935E-4</v>
      </c>
      <c r="AE1947" s="139" t="str">
        <f t="shared" si="337"/>
        <v/>
      </c>
      <c r="AF1947" s="139" t="str">
        <f t="shared" si="338"/>
        <v/>
      </c>
      <c r="AG1947" s="139"/>
    </row>
    <row r="1948" spans="14:33" ht="20.100000000000001" customHeight="1" x14ac:dyDescent="0.25">
      <c r="N1948" s="142">
        <v>1390</v>
      </c>
      <c r="O1948" s="134">
        <f t="shared" si="341"/>
        <v>1.5600000000000005</v>
      </c>
      <c r="P1948" s="189">
        <f t="shared" si="342"/>
        <v>0.11815729505958221</v>
      </c>
      <c r="Q1948" s="189">
        <f t="shared" si="343"/>
        <v>0.9406200594052071</v>
      </c>
      <c r="R1948" s="134">
        <f t="shared" si="344"/>
        <v>0.11815729505958221</v>
      </c>
      <c r="S1948" s="134" t="str">
        <f t="shared" si="345"/>
        <v/>
      </c>
      <c r="T1948" s="134" t="str">
        <f t="shared" si="346"/>
        <v/>
      </c>
      <c r="U1948" s="190"/>
      <c r="V1948" s="191"/>
      <c r="W1948" s="188"/>
      <c r="X1948" s="188"/>
      <c r="Y1948" s="174" t="str">
        <f t="shared" si="347"/>
        <v/>
      </c>
      <c r="Z1948" s="174" t="str">
        <f t="shared" si="348"/>
        <v/>
      </c>
      <c r="AA1948" s="137"/>
      <c r="AB1948" s="185">
        <f t="shared" si="339"/>
        <v>8.9088000000000633</v>
      </c>
      <c r="AC1948" s="139">
        <f t="shared" si="336"/>
        <v>0.25927035219016659</v>
      </c>
      <c r="AD1948" s="138">
        <f t="shared" si="340"/>
        <v>4.6851179220741557E-4</v>
      </c>
      <c r="AE1948" s="139" t="str">
        <f t="shared" si="337"/>
        <v/>
      </c>
      <c r="AF1948" s="139" t="str">
        <f t="shared" si="338"/>
        <v/>
      </c>
      <c r="AG1948" s="139"/>
    </row>
    <row r="1949" spans="14:33" ht="20.100000000000001" customHeight="1" x14ac:dyDescent="0.25">
      <c r="N1949" s="142">
        <v>1391</v>
      </c>
      <c r="O1949" s="134">
        <f t="shared" si="341"/>
        <v>1.5640000000000001</v>
      </c>
      <c r="P1949" s="189">
        <f t="shared" si="342"/>
        <v>0.11742134976726393</v>
      </c>
      <c r="Q1949" s="189">
        <f t="shared" si="343"/>
        <v>0.94109121579034072</v>
      </c>
      <c r="R1949" s="134">
        <f t="shared" si="344"/>
        <v>0.11742134976726393</v>
      </c>
      <c r="S1949" s="134" t="str">
        <f t="shared" si="345"/>
        <v/>
      </c>
      <c r="T1949" s="134" t="str">
        <f t="shared" si="346"/>
        <v/>
      </c>
      <c r="U1949" s="190"/>
      <c r="V1949" s="191"/>
      <c r="W1949" s="188"/>
      <c r="X1949" s="188"/>
      <c r="Y1949" s="174" t="str">
        <f t="shared" si="347"/>
        <v/>
      </c>
      <c r="Z1949" s="174" t="str">
        <f t="shared" si="348"/>
        <v/>
      </c>
      <c r="AA1949" s="137"/>
      <c r="AB1949" s="185">
        <f t="shared" si="339"/>
        <v>8.9152000000000626</v>
      </c>
      <c r="AC1949" s="139">
        <f t="shared" si="336"/>
        <v>0.25880184039795917</v>
      </c>
      <c r="AD1949" s="138">
        <f t="shared" si="340"/>
        <v>4.6785384939318497E-4</v>
      </c>
      <c r="AE1949" s="139" t="str">
        <f t="shared" si="337"/>
        <v/>
      </c>
      <c r="AF1949" s="139" t="str">
        <f t="shared" si="338"/>
        <v/>
      </c>
      <c r="AG1949" s="139"/>
    </row>
    <row r="1950" spans="14:33" ht="20.100000000000001" customHeight="1" x14ac:dyDescent="0.25">
      <c r="N1950" s="142">
        <v>1392</v>
      </c>
      <c r="O1950" s="134">
        <f t="shared" si="341"/>
        <v>1.5680000000000005</v>
      </c>
      <c r="P1950" s="189">
        <f t="shared" si="342"/>
        <v>0.11668812130139154</v>
      </c>
      <c r="Q1950" s="189">
        <f t="shared" si="343"/>
        <v>0.94155943382578799</v>
      </c>
      <c r="R1950" s="134">
        <f t="shared" si="344"/>
        <v>0.11668812130139154</v>
      </c>
      <c r="S1950" s="134" t="str">
        <f t="shared" si="345"/>
        <v/>
      </c>
      <c r="T1950" s="134" t="str">
        <f t="shared" si="346"/>
        <v/>
      </c>
      <c r="U1950" s="190"/>
      <c r="V1950" s="191"/>
      <c r="W1950" s="188"/>
      <c r="X1950" s="188"/>
      <c r="Y1950" s="174" t="str">
        <f t="shared" si="347"/>
        <v/>
      </c>
      <c r="Z1950" s="174" t="str">
        <f t="shared" si="348"/>
        <v/>
      </c>
      <c r="AA1950" s="137"/>
      <c r="AB1950" s="185">
        <f t="shared" si="339"/>
        <v>8.9216000000000619</v>
      </c>
      <c r="AC1950" s="139">
        <f t="shared" si="336"/>
        <v>0.25833398654856599</v>
      </c>
      <c r="AD1950" s="138">
        <f t="shared" si="340"/>
        <v>4.6719622905805336E-4</v>
      </c>
      <c r="AE1950" s="139" t="str">
        <f t="shared" si="337"/>
        <v/>
      </c>
      <c r="AF1950" s="139" t="str">
        <f t="shared" si="338"/>
        <v/>
      </c>
      <c r="AG1950" s="139"/>
    </row>
    <row r="1951" spans="14:33" ht="20.100000000000001" customHeight="1" x14ac:dyDescent="0.25">
      <c r="N1951" s="142">
        <v>1393</v>
      </c>
      <c r="O1951" s="134">
        <f t="shared" si="341"/>
        <v>1.5720000000000001</v>
      </c>
      <c r="P1951" s="189">
        <f t="shared" si="342"/>
        <v>0.1159576160868208</v>
      </c>
      <c r="Q1951" s="189">
        <f t="shared" si="343"/>
        <v>0.94202472439176121</v>
      </c>
      <c r="R1951" s="134">
        <f t="shared" si="344"/>
        <v>0.1159576160868208</v>
      </c>
      <c r="S1951" s="134" t="str">
        <f t="shared" si="345"/>
        <v/>
      </c>
      <c r="T1951" s="134" t="str">
        <f t="shared" si="346"/>
        <v/>
      </c>
      <c r="U1951" s="190"/>
      <c r="V1951" s="191"/>
      <c r="W1951" s="188"/>
      <c r="X1951" s="188"/>
      <c r="Y1951" s="174" t="str">
        <f t="shared" si="347"/>
        <v/>
      </c>
      <c r="Z1951" s="174" t="str">
        <f t="shared" si="348"/>
        <v/>
      </c>
      <c r="AA1951" s="137"/>
      <c r="AB1951" s="185">
        <f t="shared" si="339"/>
        <v>8.9280000000000612</v>
      </c>
      <c r="AC1951" s="139">
        <f t="shared" si="336"/>
        <v>0.25786679031950793</v>
      </c>
      <c r="AD1951" s="138">
        <f t="shared" si="340"/>
        <v>4.6653893330173002E-4</v>
      </c>
      <c r="AE1951" s="139" t="str">
        <f t="shared" si="337"/>
        <v/>
      </c>
      <c r="AF1951" s="139" t="str">
        <f t="shared" si="338"/>
        <v/>
      </c>
      <c r="AG1951" s="139"/>
    </row>
    <row r="1952" spans="14:33" ht="20.100000000000001" customHeight="1" x14ac:dyDescent="0.25">
      <c r="N1952" s="142">
        <v>1394</v>
      </c>
      <c r="O1952" s="134">
        <f t="shared" si="341"/>
        <v>1.5760000000000005</v>
      </c>
      <c r="P1952" s="189">
        <f t="shared" si="342"/>
        <v>0.11522984037793058</v>
      </c>
      <c r="Q1952" s="189">
        <f t="shared" si="343"/>
        <v>0.94248709839383105</v>
      </c>
      <c r="R1952" s="134">
        <f t="shared" si="344"/>
        <v>0.11522984037793058</v>
      </c>
      <c r="S1952" s="134" t="str">
        <f t="shared" si="345"/>
        <v/>
      </c>
      <c r="T1952" s="134" t="str">
        <f t="shared" si="346"/>
        <v/>
      </c>
      <c r="U1952" s="190"/>
      <c r="V1952" s="191"/>
      <c r="W1952" s="188"/>
      <c r="X1952" s="188"/>
      <c r="Y1952" s="174" t="str">
        <f t="shared" si="347"/>
        <v/>
      </c>
      <c r="Z1952" s="174" t="str">
        <f t="shared" si="348"/>
        <v/>
      </c>
      <c r="AA1952" s="137"/>
      <c r="AB1952" s="185">
        <f t="shared" si="339"/>
        <v>8.9344000000000605</v>
      </c>
      <c r="AC1952" s="139">
        <f t="shared" si="336"/>
        <v>0.2574002513862062</v>
      </c>
      <c r="AD1952" s="138">
        <f t="shared" si="340"/>
        <v>4.6588196421498695E-4</v>
      </c>
      <c r="AE1952" s="139" t="str">
        <f t="shared" si="337"/>
        <v/>
      </c>
      <c r="AF1952" s="139" t="str">
        <f t="shared" si="338"/>
        <v/>
      </c>
      <c r="AG1952" s="139"/>
    </row>
    <row r="1953" spans="14:33" ht="20.100000000000001" customHeight="1" x14ac:dyDescent="0.25">
      <c r="N1953" s="142">
        <v>1395</v>
      </c>
      <c r="O1953" s="134">
        <f t="shared" si="341"/>
        <v>1.58</v>
      </c>
      <c r="P1953" s="189">
        <f t="shared" si="342"/>
        <v>0.11450480025929236</v>
      </c>
      <c r="Q1953" s="189">
        <f t="shared" si="343"/>
        <v>0.94294656676224586</v>
      </c>
      <c r="R1953" s="134">
        <f t="shared" si="344"/>
        <v>0.11450480025929236</v>
      </c>
      <c r="S1953" s="134" t="str">
        <f t="shared" si="345"/>
        <v/>
      </c>
      <c r="T1953" s="134" t="str">
        <f t="shared" si="346"/>
        <v/>
      </c>
      <c r="U1953" s="190"/>
      <c r="V1953" s="191"/>
      <c r="W1953" s="188"/>
      <c r="X1953" s="188"/>
      <c r="Y1953" s="174" t="str">
        <f t="shared" si="347"/>
        <v/>
      </c>
      <c r="Z1953" s="174" t="str">
        <f t="shared" si="348"/>
        <v/>
      </c>
      <c r="AA1953" s="137"/>
      <c r="AB1953" s="185">
        <f t="shared" si="339"/>
        <v>8.9408000000000598</v>
      </c>
      <c r="AC1953" s="139">
        <f t="shared" si="336"/>
        <v>0.25693436942199122</v>
      </c>
      <c r="AD1953" s="138">
        <f t="shared" si="340"/>
        <v>4.65225323877827E-4</v>
      </c>
      <c r="AE1953" s="139" t="str">
        <f t="shared" si="337"/>
        <v/>
      </c>
      <c r="AF1953" s="139" t="str">
        <f t="shared" si="338"/>
        <v/>
      </c>
      <c r="AG1953" s="139"/>
    </row>
    <row r="1954" spans="14:33" ht="20.100000000000001" customHeight="1" x14ac:dyDescent="0.25">
      <c r="N1954" s="142">
        <v>1396</v>
      </c>
      <c r="O1954" s="134">
        <f t="shared" si="341"/>
        <v>1.5840000000000005</v>
      </c>
      <c r="P1954" s="189">
        <f t="shared" si="342"/>
        <v>0.11378250164634666</v>
      </c>
      <c r="Q1954" s="189">
        <f t="shared" si="343"/>
        <v>0.94340314045125373</v>
      </c>
      <c r="R1954" s="134">
        <f t="shared" si="344"/>
        <v>0.11378250164634666</v>
      </c>
      <c r="S1954" s="134" t="str">
        <f t="shared" si="345"/>
        <v/>
      </c>
      <c r="T1954" s="134" t="str">
        <f t="shared" si="346"/>
        <v/>
      </c>
      <c r="U1954" s="190"/>
      <c r="V1954" s="191"/>
      <c r="W1954" s="188"/>
      <c r="X1954" s="188"/>
      <c r="Y1954" s="174" t="str">
        <f t="shared" si="347"/>
        <v/>
      </c>
      <c r="Z1954" s="174" t="str">
        <f t="shared" si="348"/>
        <v/>
      </c>
      <c r="AA1954" s="137"/>
      <c r="AB1954" s="185">
        <f t="shared" si="339"/>
        <v>8.9472000000000591</v>
      </c>
      <c r="AC1954" s="139">
        <f t="shared" si="336"/>
        <v>0.25646914409811339</v>
      </c>
      <c r="AD1954" s="138">
        <f t="shared" si="340"/>
        <v>4.6456901436175979E-4</v>
      </c>
      <c r="AE1954" s="139" t="str">
        <f t="shared" si="337"/>
        <v/>
      </c>
      <c r="AF1954" s="139" t="str">
        <f t="shared" si="338"/>
        <v/>
      </c>
      <c r="AG1954" s="139"/>
    </row>
    <row r="1955" spans="14:33" ht="20.100000000000001" customHeight="1" x14ac:dyDescent="0.25">
      <c r="N1955" s="142">
        <v>1397</v>
      </c>
      <c r="O1955" s="134">
        <f t="shared" si="341"/>
        <v>1.5880000000000001</v>
      </c>
      <c r="P1955" s="189">
        <f t="shared" si="342"/>
        <v>0.1130629502860909</v>
      </c>
      <c r="Q1955" s="189">
        <f t="shared" si="343"/>
        <v>0.94385683043842761</v>
      </c>
      <c r="R1955" s="134">
        <f t="shared" si="344"/>
        <v>0.1130629502860909</v>
      </c>
      <c r="S1955" s="134" t="str">
        <f t="shared" si="345"/>
        <v/>
      </c>
      <c r="T1955" s="134" t="str">
        <f t="shared" si="346"/>
        <v/>
      </c>
      <c r="U1955" s="190"/>
      <c r="V1955" s="191"/>
      <c r="W1955" s="188"/>
      <c r="X1955" s="188"/>
      <c r="Y1955" s="174" t="str">
        <f t="shared" si="347"/>
        <v/>
      </c>
      <c r="Z1955" s="174" t="str">
        <f t="shared" si="348"/>
        <v/>
      </c>
      <c r="AA1955" s="137"/>
      <c r="AB1955" s="185">
        <f t="shared" si="339"/>
        <v>8.9536000000000584</v>
      </c>
      <c r="AC1955" s="139">
        <f t="shared" si="336"/>
        <v>0.25600457508375163</v>
      </c>
      <c r="AD1955" s="138">
        <f t="shared" si="340"/>
        <v>4.6391303772763681E-4</v>
      </c>
      <c r="AE1955" s="139" t="str">
        <f t="shared" si="337"/>
        <v/>
      </c>
      <c r="AF1955" s="139" t="str">
        <f t="shared" si="338"/>
        <v/>
      </c>
      <c r="AG1955" s="139"/>
    </row>
    <row r="1956" spans="14:33" ht="20.100000000000001" customHeight="1" x14ac:dyDescent="0.25">
      <c r="N1956" s="142">
        <v>1398</v>
      </c>
      <c r="O1956" s="134">
        <f t="shared" si="341"/>
        <v>1.5920000000000005</v>
      </c>
      <c r="P1956" s="189">
        <f t="shared" si="342"/>
        <v>0.11234615175777421</v>
      </c>
      <c r="Q1956" s="189">
        <f t="shared" si="343"/>
        <v>0.94430764772399256</v>
      </c>
      <c r="R1956" s="134">
        <f t="shared" si="344"/>
        <v>0.11234615175777421</v>
      </c>
      <c r="S1956" s="134" t="str">
        <f t="shared" si="345"/>
        <v/>
      </c>
      <c r="T1956" s="134" t="str">
        <f t="shared" si="346"/>
        <v/>
      </c>
      <c r="U1956" s="190"/>
      <c r="V1956" s="191"/>
      <c r="W1956" s="188"/>
      <c r="X1956" s="188"/>
      <c r="Y1956" s="174" t="str">
        <f t="shared" si="347"/>
        <v/>
      </c>
      <c r="Z1956" s="174" t="str">
        <f t="shared" si="348"/>
        <v/>
      </c>
      <c r="AA1956" s="137"/>
      <c r="AB1956" s="185">
        <f t="shared" si="339"/>
        <v>8.9600000000000577</v>
      </c>
      <c r="AC1956" s="139">
        <f t="shared" si="336"/>
        <v>0.25554066204602399</v>
      </c>
      <c r="AD1956" s="138">
        <f t="shared" si="340"/>
        <v>4.6325739602731675E-4</v>
      </c>
      <c r="AE1956" s="139" t="str">
        <f t="shared" si="337"/>
        <v/>
      </c>
      <c r="AF1956" s="139" t="str">
        <f t="shared" si="338"/>
        <v/>
      </c>
      <c r="AG1956" s="139"/>
    </row>
    <row r="1957" spans="14:33" ht="20.100000000000001" customHeight="1" x14ac:dyDescent="0.25">
      <c r="N1957" s="142">
        <v>1399</v>
      </c>
      <c r="O1957" s="134">
        <f t="shared" si="341"/>
        <v>1.5960000000000001</v>
      </c>
      <c r="P1957" s="189">
        <f t="shared" si="342"/>
        <v>0.11163211147360337</v>
      </c>
      <c r="Q1957" s="189">
        <f t="shared" si="343"/>
        <v>0.94475560333015607</v>
      </c>
      <c r="R1957" s="134">
        <f t="shared" si="344"/>
        <v>0.11163211147360337</v>
      </c>
      <c r="S1957" s="134" t="str">
        <f t="shared" si="345"/>
        <v/>
      </c>
      <c r="T1957" s="134" t="str">
        <f t="shared" si="346"/>
        <v/>
      </c>
      <c r="U1957" s="190"/>
      <c r="V1957" s="191"/>
      <c r="W1957" s="188"/>
      <c r="X1957" s="188"/>
      <c r="Y1957" s="174" t="str">
        <f t="shared" si="347"/>
        <v/>
      </c>
      <c r="Z1957" s="174" t="str">
        <f t="shared" si="348"/>
        <v/>
      </c>
      <c r="AA1957" s="137"/>
      <c r="AB1957" s="185">
        <f t="shared" si="339"/>
        <v>8.966400000000057</v>
      </c>
      <c r="AC1957" s="139">
        <f t="shared" si="336"/>
        <v>0.25507740464999668</v>
      </c>
      <c r="AD1957" s="138">
        <f t="shared" si="340"/>
        <v>4.6260209130322139E-4</v>
      </c>
      <c r="AE1957" s="139" t="str">
        <f t="shared" si="337"/>
        <v/>
      </c>
      <c r="AF1957" s="139" t="str">
        <f t="shared" si="338"/>
        <v/>
      </c>
      <c r="AG1957" s="139"/>
    </row>
    <row r="1958" spans="14:33" ht="20.100000000000001" customHeight="1" x14ac:dyDescent="0.25">
      <c r="N1958" s="142">
        <v>1400</v>
      </c>
      <c r="O1958" s="134">
        <f t="shared" si="341"/>
        <v>1.6000000000000005</v>
      </c>
      <c r="P1958" s="189">
        <f t="shared" si="342"/>
        <v>0.11092083467945546</v>
      </c>
      <c r="Q1958" s="189">
        <f t="shared" si="343"/>
        <v>0.94520070830044212</v>
      </c>
      <c r="R1958" s="134">
        <f t="shared" si="344"/>
        <v>0.11092083467945546</v>
      </c>
      <c r="S1958" s="134" t="str">
        <f t="shared" si="345"/>
        <v/>
      </c>
      <c r="T1958" s="134" t="str">
        <f t="shared" si="346"/>
        <v/>
      </c>
      <c r="U1958" s="190"/>
      <c r="V1958" s="191"/>
      <c r="W1958" s="188"/>
      <c r="X1958" s="188"/>
      <c r="Y1958" s="174" t="str">
        <f t="shared" si="347"/>
        <v/>
      </c>
      <c r="Z1958" s="174" t="str">
        <f t="shared" si="348"/>
        <v/>
      </c>
      <c r="AA1958" s="137"/>
      <c r="AB1958" s="185">
        <f t="shared" si="339"/>
        <v>8.9728000000000563</v>
      </c>
      <c r="AC1958" s="139">
        <f t="shared" si="336"/>
        <v>0.25461480255869345</v>
      </c>
      <c r="AD1958" s="138">
        <f t="shared" si="340"/>
        <v>4.6194712558750295E-4</v>
      </c>
      <c r="AE1958" s="139" t="str">
        <f t="shared" si="337"/>
        <v/>
      </c>
      <c r="AF1958" s="139" t="str">
        <f t="shared" si="338"/>
        <v/>
      </c>
      <c r="AG1958" s="139"/>
    </row>
    <row r="1959" spans="14:33" ht="20.100000000000001" customHeight="1" x14ac:dyDescent="0.25">
      <c r="N1959" s="142">
        <v>1401</v>
      </c>
      <c r="O1959" s="134">
        <f t="shared" si="341"/>
        <v>1.6040000000000001</v>
      </c>
      <c r="P1959" s="189">
        <f t="shared" si="342"/>
        <v>0.11021232645560161</v>
      </c>
      <c r="Q1959" s="189">
        <f t="shared" si="343"/>
        <v>0.94564297369902606</v>
      </c>
      <c r="R1959" s="134">
        <f t="shared" si="344"/>
        <v>0.11021232645560161</v>
      </c>
      <c r="S1959" s="134" t="str">
        <f t="shared" si="345"/>
        <v/>
      </c>
      <c r="T1959" s="134" t="str">
        <f t="shared" si="346"/>
        <v/>
      </c>
      <c r="U1959" s="190"/>
      <c r="V1959" s="191"/>
      <c r="W1959" s="188"/>
      <c r="X1959" s="188"/>
      <c r="Y1959" s="174" t="str">
        <f t="shared" si="347"/>
        <v/>
      </c>
      <c r="Z1959" s="174" t="str">
        <f t="shared" si="348"/>
        <v/>
      </c>
      <c r="AA1959" s="137"/>
      <c r="AB1959" s="185">
        <f t="shared" si="339"/>
        <v>8.9792000000000556</v>
      </c>
      <c r="AC1959" s="139">
        <f t="shared" si="336"/>
        <v>0.25415285543310595</v>
      </c>
      <c r="AD1959" s="138">
        <f t="shared" si="340"/>
        <v>4.6129250090365392E-4</v>
      </c>
      <c r="AE1959" s="139" t="str">
        <f t="shared" si="337"/>
        <v/>
      </c>
      <c r="AF1959" s="139" t="str">
        <f t="shared" si="338"/>
        <v/>
      </c>
      <c r="AG1959" s="139"/>
    </row>
    <row r="1960" spans="14:33" ht="20.100000000000001" customHeight="1" x14ac:dyDescent="0.25">
      <c r="N1960" s="142">
        <v>1402</v>
      </c>
      <c r="O1960" s="134">
        <f t="shared" si="341"/>
        <v>1.6080000000000005</v>
      </c>
      <c r="P1960" s="189">
        <f t="shared" si="342"/>
        <v>0.10950659171743668</v>
      </c>
      <c r="Q1960" s="189">
        <f t="shared" si="343"/>
        <v>0.94608241061007503</v>
      </c>
      <c r="R1960" s="134">
        <f t="shared" si="344"/>
        <v>0.10950659171743668</v>
      </c>
      <c r="S1960" s="134" t="str">
        <f t="shared" si="345"/>
        <v/>
      </c>
      <c r="T1960" s="134" t="str">
        <f t="shared" si="346"/>
        <v/>
      </c>
      <c r="U1960" s="190"/>
      <c r="V1960" s="191"/>
      <c r="W1960" s="188"/>
      <c r="X1960" s="188"/>
      <c r="Y1960" s="174" t="str">
        <f t="shared" si="347"/>
        <v/>
      </c>
      <c r="Z1960" s="174" t="str">
        <f t="shared" si="348"/>
        <v/>
      </c>
      <c r="AA1960" s="137"/>
      <c r="AB1960" s="185">
        <f t="shared" si="339"/>
        <v>8.9856000000000549</v>
      </c>
      <c r="AC1960" s="139">
        <f t="shared" si="336"/>
        <v>0.2536915629322023</v>
      </c>
      <c r="AD1960" s="138">
        <f t="shared" si="340"/>
        <v>4.606382192647307E-4</v>
      </c>
      <c r="AE1960" s="139" t="str">
        <f t="shared" si="337"/>
        <v/>
      </c>
      <c r="AF1960" s="139" t="str">
        <f t="shared" si="338"/>
        <v/>
      </c>
      <c r="AG1960" s="139"/>
    </row>
    <row r="1961" spans="14:33" ht="20.100000000000001" customHeight="1" x14ac:dyDescent="0.25">
      <c r="N1961" s="142">
        <v>1403</v>
      </c>
      <c r="O1961" s="134">
        <f t="shared" si="341"/>
        <v>1.6120000000000001</v>
      </c>
      <c r="P1961" s="189">
        <f t="shared" si="342"/>
        <v>0.10880363521622008</v>
      </c>
      <c r="Q1961" s="189">
        <f t="shared" si="343"/>
        <v>0.94651903013708882</v>
      </c>
      <c r="R1961" s="134">
        <f t="shared" si="344"/>
        <v>0.10880363521622008</v>
      </c>
      <c r="S1961" s="134" t="str">
        <f t="shared" si="345"/>
        <v/>
      </c>
      <c r="T1961" s="134" t="str">
        <f t="shared" si="346"/>
        <v/>
      </c>
      <c r="U1961" s="190"/>
      <c r="V1961" s="191"/>
      <c r="W1961" s="188"/>
      <c r="X1961" s="188"/>
      <c r="Y1961" s="174" t="str">
        <f t="shared" si="347"/>
        <v/>
      </c>
      <c r="Z1961" s="174" t="str">
        <f t="shared" si="348"/>
        <v/>
      </c>
      <c r="AA1961" s="137"/>
      <c r="AB1961" s="185">
        <f t="shared" si="339"/>
        <v>8.9920000000000542</v>
      </c>
      <c r="AC1961" s="139">
        <f t="shared" si="336"/>
        <v>0.25323092471293757</v>
      </c>
      <c r="AD1961" s="138">
        <f t="shared" si="340"/>
        <v>4.5998428267540747E-4</v>
      </c>
      <c r="AE1961" s="139" t="str">
        <f t="shared" si="337"/>
        <v/>
      </c>
      <c r="AF1961" s="139" t="str">
        <f t="shared" si="338"/>
        <v/>
      </c>
      <c r="AG1961" s="139"/>
    </row>
    <row r="1962" spans="14:33" ht="20.100000000000001" customHeight="1" x14ac:dyDescent="0.25">
      <c r="N1962" s="142">
        <v>1404</v>
      </c>
      <c r="O1962" s="134">
        <f t="shared" si="341"/>
        <v>1.6160000000000005</v>
      </c>
      <c r="P1962" s="189">
        <f t="shared" si="342"/>
        <v>0.10810346153982264</v>
      </c>
      <c r="Q1962" s="189">
        <f t="shared" si="343"/>
        <v>0.94695284340224517</v>
      </c>
      <c r="R1962" s="134">
        <f t="shared" si="344"/>
        <v>0.10810346153982264</v>
      </c>
      <c r="S1962" s="134" t="str">
        <f t="shared" si="345"/>
        <v/>
      </c>
      <c r="T1962" s="134" t="str">
        <f t="shared" si="346"/>
        <v/>
      </c>
      <c r="U1962" s="190"/>
      <c r="V1962" s="191"/>
      <c r="W1962" s="188"/>
      <c r="X1962" s="188"/>
      <c r="Y1962" s="174" t="str">
        <f t="shared" si="347"/>
        <v/>
      </c>
      <c r="Z1962" s="174" t="str">
        <f t="shared" si="348"/>
        <v/>
      </c>
      <c r="AA1962" s="137"/>
      <c r="AB1962" s="185">
        <f t="shared" si="339"/>
        <v>8.9984000000000535</v>
      </c>
      <c r="AC1962" s="139">
        <f t="shared" si="336"/>
        <v>0.25277094043026216</v>
      </c>
      <c r="AD1962" s="138">
        <f t="shared" si="340"/>
        <v>4.5933069312970032E-4</v>
      </c>
      <c r="AE1962" s="139" t="str">
        <f t="shared" si="337"/>
        <v/>
      </c>
      <c r="AF1962" s="139" t="str">
        <f t="shared" si="338"/>
        <v/>
      </c>
      <c r="AG1962" s="139"/>
    </row>
    <row r="1963" spans="14:33" ht="20.100000000000001" customHeight="1" x14ac:dyDescent="0.25">
      <c r="N1963" s="142">
        <v>1405</v>
      </c>
      <c r="O1963" s="134">
        <f t="shared" si="341"/>
        <v>1.62</v>
      </c>
      <c r="P1963" s="189">
        <f t="shared" si="342"/>
        <v>0.1074060751134838</v>
      </c>
      <c r="Q1963" s="189">
        <f t="shared" si="343"/>
        <v>0.94738386154574794</v>
      </c>
      <c r="R1963" s="134">
        <f t="shared" si="344"/>
        <v>0.1074060751134838</v>
      </c>
      <c r="S1963" s="134" t="str">
        <f t="shared" si="345"/>
        <v/>
      </c>
      <c r="T1963" s="134" t="str">
        <f t="shared" si="346"/>
        <v/>
      </c>
      <c r="U1963" s="190"/>
      <c r="V1963" s="191"/>
      <c r="W1963" s="188"/>
      <c r="X1963" s="188"/>
      <c r="Y1963" s="174" t="str">
        <f t="shared" si="347"/>
        <v/>
      </c>
      <c r="Z1963" s="174" t="str">
        <f t="shared" si="348"/>
        <v/>
      </c>
      <c r="AA1963" s="137"/>
      <c r="AB1963" s="185">
        <f t="shared" si="339"/>
        <v>9.0048000000000528</v>
      </c>
      <c r="AC1963" s="139">
        <f t="shared" si="336"/>
        <v>0.25231160973713246</v>
      </c>
      <c r="AD1963" s="138">
        <f t="shared" si="340"/>
        <v>4.5867745261274351E-4</v>
      </c>
      <c r="AE1963" s="139" t="str">
        <f t="shared" si="337"/>
        <v/>
      </c>
      <c r="AF1963" s="139" t="str">
        <f t="shared" si="338"/>
        <v/>
      </c>
      <c r="AG1963" s="139"/>
    </row>
    <row r="1964" spans="14:33" ht="20.100000000000001" customHeight="1" x14ac:dyDescent="0.25">
      <c r="N1964" s="142">
        <v>1406</v>
      </c>
      <c r="O1964" s="134">
        <f t="shared" si="341"/>
        <v>1.6240000000000006</v>
      </c>
      <c r="P1964" s="189">
        <f t="shared" si="342"/>
        <v>0.10671148020057472</v>
      </c>
      <c r="Q1964" s="189">
        <f t="shared" si="343"/>
        <v>0.94781209572517811</v>
      </c>
      <c r="R1964" s="134">
        <f t="shared" si="344"/>
        <v>0.10671148020057472</v>
      </c>
      <c r="S1964" s="134" t="str">
        <f t="shared" si="345"/>
        <v/>
      </c>
      <c r="T1964" s="134" t="str">
        <f t="shared" si="346"/>
        <v/>
      </c>
      <c r="U1964" s="190"/>
      <c r="V1964" s="191"/>
      <c r="W1964" s="188"/>
      <c r="X1964" s="188"/>
      <c r="Y1964" s="174" t="str">
        <f t="shared" si="347"/>
        <v/>
      </c>
      <c r="Z1964" s="174" t="str">
        <f t="shared" si="348"/>
        <v/>
      </c>
      <c r="AA1964" s="137"/>
      <c r="AB1964" s="185">
        <f t="shared" si="339"/>
        <v>9.0112000000000521</v>
      </c>
      <c r="AC1964" s="139">
        <f t="shared" ref="AC1964:AC2027" si="349">_xlfn.CHISQ.DIST.RT(AB1964,$AB$553)</f>
        <v>0.25185293228451971</v>
      </c>
      <c r="AD1964" s="138">
        <f t="shared" si="340"/>
        <v>4.5802456310078954E-4</v>
      </c>
      <c r="AE1964" s="139" t="str">
        <f t="shared" ref="AE1964:AE2027" si="350">IF(AC1964&lt;($AA$556),AD1964,"")</f>
        <v/>
      </c>
      <c r="AF1964" s="139" t="str">
        <f t="shared" ref="AF1964:AF2027" si="351">IF(AC1964&lt;$AA$563,AD1964,"")</f>
        <v/>
      </c>
      <c r="AG1964" s="139"/>
    </row>
    <row r="1965" spans="14:33" ht="20.100000000000001" customHeight="1" x14ac:dyDescent="0.25">
      <c r="N1965" s="142">
        <v>1407</v>
      </c>
      <c r="O1965" s="134">
        <f t="shared" si="341"/>
        <v>1.6280000000000001</v>
      </c>
      <c r="P1965" s="189">
        <f t="shared" si="342"/>
        <v>0.10601968090337181</v>
      </c>
      <c r="Q1965" s="189">
        <f t="shared" si="343"/>
        <v>0.94823755711484736</v>
      </c>
      <c r="R1965" s="134">
        <f t="shared" si="344"/>
        <v>0.10601968090337181</v>
      </c>
      <c r="S1965" s="134" t="str">
        <f t="shared" si="345"/>
        <v/>
      </c>
      <c r="T1965" s="134" t="str">
        <f t="shared" si="346"/>
        <v/>
      </c>
      <c r="U1965" s="190"/>
      <c r="V1965" s="191"/>
      <c r="W1965" s="188"/>
      <c r="X1965" s="188"/>
      <c r="Y1965" s="174" t="str">
        <f t="shared" si="347"/>
        <v/>
      </c>
      <c r="Z1965" s="174" t="str">
        <f t="shared" si="348"/>
        <v/>
      </c>
      <c r="AA1965" s="137"/>
      <c r="AB1965" s="185">
        <f t="shared" ref="AB1965:AB2028" si="352">AB1964+$AF$553</f>
        <v>9.0176000000000514</v>
      </c>
      <c r="AC1965" s="139">
        <f t="shared" si="349"/>
        <v>0.25139490772141893</v>
      </c>
      <c r="AD1965" s="138">
        <f t="shared" ref="AD1965:AD2028" si="353">AC1965-AC1966</f>
        <v>4.5737202655982134E-4</v>
      </c>
      <c r="AE1965" s="139" t="str">
        <f t="shared" si="350"/>
        <v/>
      </c>
      <c r="AF1965" s="139" t="str">
        <f t="shared" si="351"/>
        <v/>
      </c>
      <c r="AG1965" s="139"/>
    </row>
    <row r="1966" spans="14:33" ht="20.100000000000001" customHeight="1" x14ac:dyDescent="0.25">
      <c r="N1966" s="142">
        <v>1408</v>
      </c>
      <c r="O1966" s="134">
        <f t="shared" ref="O1966:O2029" si="354">O$552+(N1966*O$555)</f>
        <v>1.6319999999999997</v>
      </c>
      <c r="P1966" s="189">
        <f t="shared" ref="P1966:P2029" si="355">_xlfn.NORM.DIST(O1966,O$549,O$550,0)</f>
        <v>0.10533068116383558</v>
      </c>
      <c r="Q1966" s="189">
        <f t="shared" ref="Q1966:Q2029" si="356">_xlfn.NORM.DIST(O1966,O$549,O$550,1)</f>
        <v>0.94866025690515565</v>
      </c>
      <c r="R1966" s="134">
        <f t="shared" ref="R1966:R2029" si="357">IF(OR(Q1966&lt;$S$554,Q1966&gt;$S$555),P1966,"")</f>
        <v>0.10533068116383558</v>
      </c>
      <c r="S1966" s="134" t="str">
        <f t="shared" ref="S1966:S2029" si="358">IF(AND(Q1966&gt;$S$554,Q1966&lt;$S$555),P1966,"")</f>
        <v/>
      </c>
      <c r="T1966" s="134" t="str">
        <f t="shared" ref="T1966:T2029" si="359">IF(P1966=MAX(P$558:P$2558),P1966,"")</f>
        <v/>
      </c>
      <c r="U1966" s="190"/>
      <c r="V1966" s="191"/>
      <c r="W1966" s="188"/>
      <c r="X1966" s="188"/>
      <c r="Y1966" s="174" t="str">
        <f t="shared" si="347"/>
        <v/>
      </c>
      <c r="Z1966" s="174" t="str">
        <f t="shared" si="348"/>
        <v/>
      </c>
      <c r="AA1966" s="137"/>
      <c r="AB1966" s="185">
        <f t="shared" si="352"/>
        <v>9.0240000000000506</v>
      </c>
      <c r="AC1966" s="139">
        <f t="shared" si="349"/>
        <v>0.2509375356948591</v>
      </c>
      <c r="AD1966" s="138">
        <f t="shared" si="353"/>
        <v>4.5671984494666251E-4</v>
      </c>
      <c r="AE1966" s="139" t="str">
        <f t="shared" si="350"/>
        <v/>
      </c>
      <c r="AF1966" s="139" t="str">
        <f t="shared" si="351"/>
        <v/>
      </c>
      <c r="AG1966" s="139"/>
    </row>
    <row r="1967" spans="14:33" ht="20.100000000000001" customHeight="1" x14ac:dyDescent="0.25">
      <c r="N1967" s="142">
        <v>1409</v>
      </c>
      <c r="O1967" s="134">
        <f t="shared" si="354"/>
        <v>1.6360000000000001</v>
      </c>
      <c r="P1967" s="189">
        <f t="shared" si="355"/>
        <v>0.10464448476439925</v>
      </c>
      <c r="Q1967" s="189">
        <f t="shared" si="356"/>
        <v>0.94908020630195189</v>
      </c>
      <c r="R1967" s="134">
        <f t="shared" si="357"/>
        <v>0.10464448476439925</v>
      </c>
      <c r="S1967" s="134" t="str">
        <f t="shared" si="358"/>
        <v/>
      </c>
      <c r="T1967" s="134" t="str">
        <f t="shared" si="359"/>
        <v/>
      </c>
      <c r="U1967" s="190"/>
      <c r="V1967" s="191"/>
      <c r="W1967" s="188"/>
      <c r="X1967" s="188"/>
      <c r="Y1967" s="174" t="str">
        <f t="shared" si="347"/>
        <v/>
      </c>
      <c r="Z1967" s="174" t="str">
        <f t="shared" si="348"/>
        <v/>
      </c>
      <c r="AA1967" s="137"/>
      <c r="AB1967" s="185">
        <f t="shared" si="352"/>
        <v>9.0304000000000499</v>
      </c>
      <c r="AC1967" s="139">
        <f t="shared" si="349"/>
        <v>0.25048081584991244</v>
      </c>
      <c r="AD1967" s="138">
        <f t="shared" si="353"/>
        <v>4.5606802020869974E-4</v>
      </c>
      <c r="AE1967" s="139" t="str">
        <f t="shared" si="350"/>
        <v/>
      </c>
      <c r="AF1967" s="139" t="str">
        <f t="shared" si="351"/>
        <v/>
      </c>
      <c r="AG1967" s="139"/>
    </row>
    <row r="1968" spans="14:33" ht="20.100000000000001" customHeight="1" x14ac:dyDescent="0.25">
      <c r="N1968" s="142">
        <v>1410</v>
      </c>
      <c r="O1968" s="134">
        <f t="shared" si="354"/>
        <v>1.6399999999999997</v>
      </c>
      <c r="P1968" s="189">
        <f t="shared" si="355"/>
        <v>0.10396109532876426</v>
      </c>
      <c r="Q1968" s="189">
        <f t="shared" si="356"/>
        <v>0.94949741652589625</v>
      </c>
      <c r="R1968" s="134">
        <f t="shared" si="357"/>
        <v>0.10396109532876426</v>
      </c>
      <c r="S1968" s="134" t="str">
        <f t="shared" si="358"/>
        <v/>
      </c>
      <c r="T1968" s="134" t="str">
        <f t="shared" si="359"/>
        <v/>
      </c>
      <c r="U1968" s="190"/>
      <c r="V1968" s="191"/>
      <c r="W1968" s="188"/>
      <c r="X1968" s="188"/>
      <c r="Y1968" s="174" t="str">
        <f t="shared" si="347"/>
        <v/>
      </c>
      <c r="Z1968" s="174" t="str">
        <f t="shared" si="348"/>
        <v/>
      </c>
      <c r="AA1968" s="137"/>
      <c r="AB1968" s="185">
        <f t="shared" si="352"/>
        <v>9.0368000000000492</v>
      </c>
      <c r="AC1968" s="139">
        <f t="shared" si="349"/>
        <v>0.25002474782970374</v>
      </c>
      <c r="AD1968" s="138">
        <f t="shared" si="353"/>
        <v>4.5541655428504857E-4</v>
      </c>
      <c r="AE1968" s="139" t="str">
        <f t="shared" si="350"/>
        <v/>
      </c>
      <c r="AF1968" s="139" t="str">
        <f t="shared" si="351"/>
        <v/>
      </c>
      <c r="AG1968" s="139"/>
    </row>
    <row r="1969" spans="14:33" ht="20.100000000000001" customHeight="1" x14ac:dyDescent="0.25">
      <c r="N1969" s="142">
        <v>1411</v>
      </c>
      <c r="O1969" s="134">
        <f t="shared" si="354"/>
        <v>1.6440000000000001</v>
      </c>
      <c r="P1969" s="189">
        <f t="shared" si="355"/>
        <v>0.10328051632270249</v>
      </c>
      <c r="Q1969" s="189">
        <f t="shared" si="356"/>
        <v>0.94991189881182836</v>
      </c>
      <c r="R1969" s="134">
        <f t="shared" si="357"/>
        <v>0.10328051632270249</v>
      </c>
      <c r="S1969" s="134" t="str">
        <f t="shared" si="358"/>
        <v/>
      </c>
      <c r="T1969" s="134" t="str">
        <f t="shared" si="359"/>
        <v/>
      </c>
      <c r="U1969" s="190"/>
      <c r="V1969" s="191"/>
      <c r="W1969" s="188"/>
      <c r="X1969" s="188"/>
      <c r="Y1969" s="174" t="str">
        <f t="shared" si="347"/>
        <v/>
      </c>
      <c r="Z1969" s="174" t="str">
        <f t="shared" si="348"/>
        <v/>
      </c>
      <c r="AA1969" s="137"/>
      <c r="AB1969" s="185">
        <f t="shared" si="352"/>
        <v>9.0432000000000485</v>
      </c>
      <c r="AC1969" s="139">
        <f t="shared" si="349"/>
        <v>0.24956933127541869</v>
      </c>
      <c r="AD1969" s="138">
        <f t="shared" si="353"/>
        <v>4.5476544910361127E-4</v>
      </c>
      <c r="AE1969" s="139" t="str">
        <f t="shared" si="350"/>
        <v/>
      </c>
      <c r="AF1969" s="139" t="str">
        <f t="shared" si="351"/>
        <v/>
      </c>
      <c r="AG1969" s="139"/>
    </row>
    <row r="1970" spans="14:33" ht="20.100000000000001" customHeight="1" x14ac:dyDescent="0.25">
      <c r="N1970" s="142">
        <v>1412</v>
      </c>
      <c r="O1970" s="134">
        <f t="shared" si="354"/>
        <v>1.6479999999999997</v>
      </c>
      <c r="P1970" s="189">
        <f t="shared" si="355"/>
        <v>0.10260275105486756</v>
      </c>
      <c r="Q1970" s="189">
        <f t="shared" si="356"/>
        <v>0.95032366440813576</v>
      </c>
      <c r="R1970" s="134">
        <f t="shared" si="357"/>
        <v>0.10260275105486756</v>
      </c>
      <c r="S1970" s="134" t="str">
        <f t="shared" si="358"/>
        <v/>
      </c>
      <c r="T1970" s="134" t="str">
        <f t="shared" si="359"/>
        <v/>
      </c>
      <c r="U1970" s="190"/>
      <c r="V1970" s="191"/>
      <c r="W1970" s="188"/>
      <c r="X1970" s="188"/>
      <c r="Y1970" s="174" t="str">
        <f t="shared" si="347"/>
        <v/>
      </c>
      <c r="Z1970" s="174" t="str">
        <f t="shared" si="348"/>
        <v/>
      </c>
      <c r="AA1970" s="137"/>
      <c r="AB1970" s="185">
        <f t="shared" si="352"/>
        <v>9.0496000000000478</v>
      </c>
      <c r="AC1970" s="139">
        <f t="shared" si="349"/>
        <v>0.24911456582631508</v>
      </c>
      <c r="AD1970" s="138">
        <f t="shared" si="353"/>
        <v>4.5411470658499042E-4</v>
      </c>
      <c r="AE1970" s="139" t="str">
        <f t="shared" si="350"/>
        <v/>
      </c>
      <c r="AF1970" s="139" t="str">
        <f t="shared" si="351"/>
        <v/>
      </c>
      <c r="AG1970" s="139"/>
    </row>
    <row r="1971" spans="14:33" ht="20.100000000000001" customHeight="1" x14ac:dyDescent="0.25">
      <c r="N1971" s="142">
        <v>1413</v>
      </c>
      <c r="O1971" s="134">
        <f t="shared" si="354"/>
        <v>1.6520000000000001</v>
      </c>
      <c r="P1971" s="189">
        <f t="shared" si="355"/>
        <v>0.10192780267761112</v>
      </c>
      <c r="Q1971" s="189">
        <f t="shared" si="356"/>
        <v>0.95073272457612834</v>
      </c>
      <c r="R1971" s="134">
        <f t="shared" si="357"/>
        <v>0.10192780267761112</v>
      </c>
      <c r="S1971" s="134" t="str">
        <f t="shared" si="358"/>
        <v/>
      </c>
      <c r="T1971" s="134" t="str">
        <f t="shared" si="359"/>
        <v/>
      </c>
      <c r="U1971" s="190"/>
      <c r="V1971" s="191"/>
      <c r="W1971" s="188"/>
      <c r="X1971" s="188"/>
      <c r="Y1971" s="174" t="str">
        <f t="shared" si="347"/>
        <v/>
      </c>
      <c r="Z1971" s="174" t="str">
        <f t="shared" si="348"/>
        <v/>
      </c>
      <c r="AA1971" s="137"/>
      <c r="AB1971" s="185">
        <f t="shared" si="352"/>
        <v>9.0560000000000471</v>
      </c>
      <c r="AC1971" s="139">
        <f t="shared" si="349"/>
        <v>0.24866045111973009</v>
      </c>
      <c r="AD1971" s="138">
        <f t="shared" si="353"/>
        <v>4.5346432863849206E-4</v>
      </c>
      <c r="AE1971" s="139" t="str">
        <f t="shared" si="350"/>
        <v/>
      </c>
      <c r="AF1971" s="139" t="str">
        <f t="shared" si="351"/>
        <v/>
      </c>
      <c r="AG1971" s="139"/>
    </row>
    <row r="1972" spans="14:33" ht="20.100000000000001" customHeight="1" x14ac:dyDescent="0.25">
      <c r="N1972" s="142">
        <v>1414</v>
      </c>
      <c r="O1972" s="134">
        <f t="shared" si="354"/>
        <v>1.6559999999999997</v>
      </c>
      <c r="P1972" s="189">
        <f t="shared" si="355"/>
        <v>0.10125567418780883</v>
      </c>
      <c r="Q1972" s="189">
        <f t="shared" si="356"/>
        <v>0.95113909058941348</v>
      </c>
      <c r="R1972" s="134">
        <f t="shared" si="357"/>
        <v>0.10125567418780883</v>
      </c>
      <c r="S1972" s="134" t="str">
        <f t="shared" si="358"/>
        <v/>
      </c>
      <c r="T1972" s="134" t="str">
        <f t="shared" si="359"/>
        <v/>
      </c>
      <c r="U1972" s="190"/>
      <c r="V1972" s="191"/>
      <c r="W1972" s="188"/>
      <c r="X1972" s="188"/>
      <c r="Y1972" s="174" t="str">
        <f t="shared" si="347"/>
        <v/>
      </c>
      <c r="Z1972" s="174" t="str">
        <f t="shared" si="348"/>
        <v/>
      </c>
      <c r="AA1972" s="137"/>
      <c r="AB1972" s="185">
        <f t="shared" si="352"/>
        <v>9.0624000000000464</v>
      </c>
      <c r="AC1972" s="139">
        <f t="shared" si="349"/>
        <v>0.2482069867910916</v>
      </c>
      <c r="AD1972" s="138">
        <f t="shared" si="353"/>
        <v>4.5281431716606702E-4</v>
      </c>
      <c r="AE1972" s="139" t="str">
        <f t="shared" si="350"/>
        <v/>
      </c>
      <c r="AF1972" s="139" t="str">
        <f t="shared" si="351"/>
        <v/>
      </c>
      <c r="AG1972" s="139"/>
    </row>
    <row r="1973" spans="14:33" ht="20.100000000000001" customHeight="1" x14ac:dyDescent="0.25">
      <c r="N1973" s="142">
        <v>1415</v>
      </c>
      <c r="O1973" s="134">
        <f t="shared" si="354"/>
        <v>1.6600000000000001</v>
      </c>
      <c r="P1973" s="189">
        <f t="shared" si="355"/>
        <v>0.10058636842769055</v>
      </c>
      <c r="Q1973" s="189">
        <f t="shared" si="356"/>
        <v>0.95154277373327723</v>
      </c>
      <c r="R1973" s="134">
        <f t="shared" si="357"/>
        <v>0.10058636842769055</v>
      </c>
      <c r="S1973" s="134" t="str">
        <f t="shared" si="358"/>
        <v/>
      </c>
      <c r="T1973" s="134" t="str">
        <f t="shared" si="359"/>
        <v/>
      </c>
      <c r="U1973" s="190"/>
      <c r="V1973" s="191"/>
      <c r="W1973" s="188"/>
      <c r="X1973" s="188"/>
      <c r="Y1973" s="174" t="str">
        <f t="shared" si="347"/>
        <v/>
      </c>
      <c r="Z1973" s="174" t="str">
        <f t="shared" si="348"/>
        <v/>
      </c>
      <c r="AA1973" s="137"/>
      <c r="AB1973" s="185">
        <f t="shared" si="352"/>
        <v>9.0688000000000457</v>
      </c>
      <c r="AC1973" s="139">
        <f t="shared" si="349"/>
        <v>0.24775417247392553</v>
      </c>
      <c r="AD1973" s="138">
        <f t="shared" si="353"/>
        <v>4.5216467405917449E-4</v>
      </c>
      <c r="AE1973" s="139" t="str">
        <f t="shared" si="350"/>
        <v/>
      </c>
      <c r="AF1973" s="139" t="str">
        <f t="shared" si="351"/>
        <v/>
      </c>
      <c r="AG1973" s="139"/>
    </row>
    <row r="1974" spans="14:33" ht="20.100000000000001" customHeight="1" x14ac:dyDescent="0.25">
      <c r="N1974" s="142">
        <v>1416</v>
      </c>
      <c r="O1974" s="134">
        <f t="shared" si="354"/>
        <v>1.6639999999999997</v>
      </c>
      <c r="P1974" s="189">
        <f t="shared" si="355"/>
        <v>9.9919888085680128E-2</v>
      </c>
      <c r="Q1974" s="189">
        <f t="shared" si="356"/>
        <v>0.95194378530406598</v>
      </c>
      <c r="R1974" s="134">
        <f t="shared" si="357"/>
        <v>9.9919888085680128E-2</v>
      </c>
      <c r="S1974" s="134" t="str">
        <f t="shared" si="358"/>
        <v/>
      </c>
      <c r="T1974" s="134" t="str">
        <f t="shared" si="359"/>
        <v/>
      </c>
      <c r="U1974" s="190"/>
      <c r="V1974" s="191"/>
      <c r="W1974" s="188"/>
      <c r="X1974" s="188"/>
      <c r="Y1974" s="174" t="str">
        <f t="shared" si="347"/>
        <v/>
      </c>
      <c r="Z1974" s="174" t="str">
        <f t="shared" si="348"/>
        <v/>
      </c>
      <c r="AA1974" s="137"/>
      <c r="AB1974" s="185">
        <f t="shared" si="352"/>
        <v>9.075200000000045</v>
      </c>
      <c r="AC1974" s="139">
        <f t="shared" si="349"/>
        <v>0.24730200779986636</v>
      </c>
      <c r="AD1974" s="138">
        <f t="shared" si="353"/>
        <v>4.5151540120053069E-4</v>
      </c>
      <c r="AE1974" s="139" t="str">
        <f t="shared" si="350"/>
        <v/>
      </c>
      <c r="AF1974" s="139" t="str">
        <f t="shared" si="351"/>
        <v/>
      </c>
      <c r="AG1974" s="139"/>
    </row>
    <row r="1975" spans="14:33" ht="20.100000000000001" customHeight="1" x14ac:dyDescent="0.25">
      <c r="N1975" s="142">
        <v>1417</v>
      </c>
      <c r="O1975" s="134">
        <f t="shared" si="354"/>
        <v>1.6680000000000001</v>
      </c>
      <c r="P1975" s="189">
        <f t="shared" si="355"/>
        <v>9.9256235697239362E-2</v>
      </c>
      <c r="Q1975" s="189">
        <f t="shared" si="356"/>
        <v>0.95234213660857414</v>
      </c>
      <c r="R1975" s="134">
        <f t="shared" si="357"/>
        <v>9.9256235697239362E-2</v>
      </c>
      <c r="S1975" s="134" t="str">
        <f t="shared" si="358"/>
        <v/>
      </c>
      <c r="T1975" s="134" t="str">
        <f t="shared" si="359"/>
        <v/>
      </c>
      <c r="U1975" s="190"/>
      <c r="V1975" s="191"/>
      <c r="W1975" s="188"/>
      <c r="X1975" s="188"/>
      <c r="Y1975" s="174" t="str">
        <f t="shared" si="347"/>
        <v/>
      </c>
      <c r="Z1975" s="174" t="str">
        <f t="shared" si="348"/>
        <v/>
      </c>
      <c r="AA1975" s="137"/>
      <c r="AB1975" s="185">
        <f t="shared" si="352"/>
        <v>9.0816000000000443</v>
      </c>
      <c r="AC1975" s="139">
        <f t="shared" si="349"/>
        <v>0.24685049239866583</v>
      </c>
      <c r="AD1975" s="138">
        <f t="shared" si="353"/>
        <v>4.5086650046438637E-4</v>
      </c>
      <c r="AE1975" s="139" t="str">
        <f t="shared" si="350"/>
        <v/>
      </c>
      <c r="AF1975" s="139" t="str">
        <f t="shared" si="351"/>
        <v/>
      </c>
      <c r="AG1975" s="139"/>
    </row>
    <row r="1976" spans="14:33" ht="20.100000000000001" customHeight="1" x14ac:dyDescent="0.25">
      <c r="N1976" s="142">
        <v>1418</v>
      </c>
      <c r="O1976" s="134">
        <f t="shared" si="354"/>
        <v>1.6719999999999997</v>
      </c>
      <c r="P1976" s="189">
        <f t="shared" si="355"/>
        <v>9.859541364572097E-2</v>
      </c>
      <c r="Q1976" s="189">
        <f t="shared" si="356"/>
        <v>0.95273783896343311</v>
      </c>
      <c r="R1976" s="134">
        <f t="shared" si="357"/>
        <v>9.859541364572097E-2</v>
      </c>
      <c r="S1976" s="134" t="str">
        <f t="shared" si="358"/>
        <v/>
      </c>
      <c r="T1976" s="134" t="str">
        <f t="shared" si="359"/>
        <v/>
      </c>
      <c r="U1976" s="190"/>
      <c r="V1976" s="191"/>
      <c r="W1976" s="188"/>
      <c r="X1976" s="188"/>
      <c r="Y1976" s="174" t="str">
        <f t="shared" ref="Y1976:Y2039" si="360">IF($X1976&gt;(Y$555),$W1976,"")</f>
        <v/>
      </c>
      <c r="Z1976" s="174" t="str">
        <f t="shared" ref="Z1976:Z2039" si="361">IF($X1976&gt;(AA$557),$W1976,"")</f>
        <v/>
      </c>
      <c r="AA1976" s="137"/>
      <c r="AB1976" s="185">
        <f t="shared" si="352"/>
        <v>9.0880000000000436</v>
      </c>
      <c r="AC1976" s="139">
        <f t="shared" si="349"/>
        <v>0.24639962589820144</v>
      </c>
      <c r="AD1976" s="138">
        <f t="shared" si="353"/>
        <v>4.5021797371391781E-4</v>
      </c>
      <c r="AE1976" s="139" t="str">
        <f t="shared" si="350"/>
        <v/>
      </c>
      <c r="AF1976" s="139" t="str">
        <f t="shared" si="351"/>
        <v/>
      </c>
      <c r="AG1976" s="139"/>
    </row>
    <row r="1977" spans="14:33" ht="20.100000000000001" customHeight="1" x14ac:dyDescent="0.25">
      <c r="N1977" s="142">
        <v>1419</v>
      </c>
      <c r="O1977" s="134">
        <f t="shared" si="354"/>
        <v>1.6760000000000002</v>
      </c>
      <c r="P1977" s="189">
        <f t="shared" si="355"/>
        <v>9.7937424163225553E-2</v>
      </c>
      <c r="Q1977" s="189">
        <f t="shared" si="356"/>
        <v>0.95313090369450526</v>
      </c>
      <c r="R1977" s="134">
        <f t="shared" si="357"/>
        <v>9.7937424163225553E-2</v>
      </c>
      <c r="S1977" s="134" t="str">
        <f t="shared" si="358"/>
        <v/>
      </c>
      <c r="T1977" s="134" t="str">
        <f t="shared" si="359"/>
        <v/>
      </c>
      <c r="U1977" s="190"/>
      <c r="V1977" s="191"/>
      <c r="W1977" s="188"/>
      <c r="X1977" s="188"/>
      <c r="Y1977" s="174" t="str">
        <f t="shared" si="360"/>
        <v/>
      </c>
      <c r="Z1977" s="174" t="str">
        <f t="shared" si="361"/>
        <v/>
      </c>
      <c r="AA1977" s="137"/>
      <c r="AB1977" s="185">
        <f t="shared" si="352"/>
        <v>9.0944000000000429</v>
      </c>
      <c r="AC1977" s="139">
        <f t="shared" si="349"/>
        <v>0.24594940792448752</v>
      </c>
      <c r="AD1977" s="138">
        <f t="shared" si="353"/>
        <v>4.4956982280539015E-4</v>
      </c>
      <c r="AE1977" s="139" t="str">
        <f t="shared" si="350"/>
        <v/>
      </c>
      <c r="AF1977" s="139" t="str">
        <f t="shared" si="351"/>
        <v/>
      </c>
      <c r="AG1977" s="139"/>
    </row>
    <row r="1978" spans="14:33" ht="20.100000000000001" customHeight="1" x14ac:dyDescent="0.25">
      <c r="N1978" s="142">
        <v>1420</v>
      </c>
      <c r="O1978" s="134">
        <f t="shared" si="354"/>
        <v>1.6799999999999997</v>
      </c>
      <c r="P1978" s="189">
        <f t="shared" si="355"/>
        <v>9.7282269331467539E-2</v>
      </c>
      <c r="Q1978" s="189">
        <f t="shared" si="356"/>
        <v>0.95352134213627993</v>
      </c>
      <c r="R1978" s="134">
        <f t="shared" si="357"/>
        <v>9.7282269331467539E-2</v>
      </c>
      <c r="S1978" s="134" t="str">
        <f t="shared" si="358"/>
        <v/>
      </c>
      <c r="T1978" s="134" t="str">
        <f t="shared" si="359"/>
        <v/>
      </c>
      <c r="U1978" s="190"/>
      <c r="V1978" s="191"/>
      <c r="W1978" s="188"/>
      <c r="X1978" s="188"/>
      <c r="Y1978" s="174" t="str">
        <f t="shared" si="360"/>
        <v/>
      </c>
      <c r="Z1978" s="174" t="str">
        <f t="shared" si="361"/>
        <v/>
      </c>
      <c r="AA1978" s="137"/>
      <c r="AB1978" s="185">
        <f t="shared" si="352"/>
        <v>9.1008000000000422</v>
      </c>
      <c r="AC1978" s="139">
        <f t="shared" si="349"/>
        <v>0.24549983810168213</v>
      </c>
      <c r="AD1978" s="138">
        <f t="shared" si="353"/>
        <v>4.4892204958399407E-4</v>
      </c>
      <c r="AE1978" s="139" t="str">
        <f t="shared" si="350"/>
        <v/>
      </c>
      <c r="AF1978" s="139" t="str">
        <f t="shared" si="351"/>
        <v/>
      </c>
      <c r="AG1978" s="139"/>
    </row>
    <row r="1979" spans="14:33" ht="20.100000000000001" customHeight="1" x14ac:dyDescent="0.25">
      <c r="N1979" s="142">
        <v>1421</v>
      </c>
      <c r="O1979" s="134">
        <f t="shared" si="354"/>
        <v>1.6840000000000002</v>
      </c>
      <c r="P1979" s="189">
        <f t="shared" si="355"/>
        <v>9.6629951082644813E-2</v>
      </c>
      <c r="Q1979" s="189">
        <f t="shared" si="356"/>
        <v>0.95390916563127426</v>
      </c>
      <c r="R1979" s="134">
        <f t="shared" si="357"/>
        <v>9.6629951082644813E-2</v>
      </c>
      <c r="S1979" s="134" t="str">
        <f t="shared" si="358"/>
        <v/>
      </c>
      <c r="T1979" s="134" t="str">
        <f t="shared" si="359"/>
        <v/>
      </c>
      <c r="U1979" s="190"/>
      <c r="V1979" s="191"/>
      <c r="W1979" s="188"/>
      <c r="X1979" s="188"/>
      <c r="Y1979" s="174" t="str">
        <f t="shared" si="360"/>
        <v/>
      </c>
      <c r="Z1979" s="174" t="str">
        <f t="shared" si="361"/>
        <v/>
      </c>
      <c r="AA1979" s="137"/>
      <c r="AB1979" s="185">
        <f t="shared" si="352"/>
        <v>9.1072000000000415</v>
      </c>
      <c r="AC1979" s="139">
        <f t="shared" si="349"/>
        <v>0.24505091605209814</v>
      </c>
      <c r="AD1979" s="138">
        <f t="shared" si="353"/>
        <v>4.482746558876205E-4</v>
      </c>
      <c r="AE1979" s="139" t="str">
        <f t="shared" si="350"/>
        <v/>
      </c>
      <c r="AF1979" s="139" t="str">
        <f t="shared" si="351"/>
        <v/>
      </c>
      <c r="AG1979" s="139"/>
    </row>
    <row r="1980" spans="14:33" ht="20.100000000000001" customHeight="1" x14ac:dyDescent="0.25">
      <c r="N1980" s="142">
        <v>1422</v>
      </c>
      <c r="O1980" s="134">
        <f t="shared" si="354"/>
        <v>1.6879999999999997</v>
      </c>
      <c r="P1980" s="189">
        <f t="shared" si="355"/>
        <v>9.5980471200316775E-2</v>
      </c>
      <c r="Q1980" s="189">
        <f t="shared" si="356"/>
        <v>0.95429438552943635</v>
      </c>
      <c r="R1980" s="134">
        <f t="shared" si="357"/>
        <v>9.5980471200316775E-2</v>
      </c>
      <c r="S1980" s="134" t="str">
        <f t="shared" si="358"/>
        <v/>
      </c>
      <c r="T1980" s="134" t="str">
        <f t="shared" si="359"/>
        <v/>
      </c>
      <c r="U1980" s="190"/>
      <c r="V1980" s="191"/>
      <c r="W1980" s="188"/>
      <c r="X1980" s="188"/>
      <c r="Y1980" s="174" t="str">
        <f t="shared" si="360"/>
        <v/>
      </c>
      <c r="Z1980" s="174" t="str">
        <f t="shared" si="361"/>
        <v/>
      </c>
      <c r="AA1980" s="137"/>
      <c r="AB1980" s="185">
        <f t="shared" si="352"/>
        <v>9.1136000000000408</v>
      </c>
      <c r="AC1980" s="139">
        <f t="shared" si="349"/>
        <v>0.24460264139621052</v>
      </c>
      <c r="AD1980" s="138">
        <f t="shared" si="353"/>
        <v>4.4762764354350226E-4</v>
      </c>
      <c r="AE1980" s="139" t="str">
        <f t="shared" si="350"/>
        <v/>
      </c>
      <c r="AF1980" s="139" t="str">
        <f t="shared" si="351"/>
        <v/>
      </c>
      <c r="AG1980" s="139"/>
    </row>
    <row r="1981" spans="14:33" ht="20.100000000000001" customHeight="1" x14ac:dyDescent="0.25">
      <c r="N1981" s="142">
        <v>1423</v>
      </c>
      <c r="O1981" s="134">
        <f t="shared" si="354"/>
        <v>1.6920000000000002</v>
      </c>
      <c r="P1981" s="189">
        <f t="shared" si="355"/>
        <v>9.5333831320286069E-2</v>
      </c>
      <c r="Q1981" s="189">
        <f t="shared" si="356"/>
        <v>0.95467701318755305</v>
      </c>
      <c r="R1981" s="134">
        <f t="shared" si="357"/>
        <v>9.5333831320286069E-2</v>
      </c>
      <c r="S1981" s="134" t="str">
        <f t="shared" si="358"/>
        <v/>
      </c>
      <c r="T1981" s="134" t="str">
        <f t="shared" si="359"/>
        <v/>
      </c>
      <c r="U1981" s="190"/>
      <c r="V1981" s="191"/>
      <c r="W1981" s="188"/>
      <c r="X1981" s="188"/>
      <c r="Y1981" s="174" t="str">
        <f t="shared" si="360"/>
        <v/>
      </c>
      <c r="Z1981" s="174" t="str">
        <f t="shared" si="361"/>
        <v/>
      </c>
      <c r="AA1981" s="137"/>
      <c r="AB1981" s="185">
        <f t="shared" si="352"/>
        <v>9.1200000000000401</v>
      </c>
      <c r="AC1981" s="139">
        <f t="shared" si="349"/>
        <v>0.24415501375266702</v>
      </c>
      <c r="AD1981" s="138">
        <f t="shared" si="353"/>
        <v>4.4698101437090632E-4</v>
      </c>
      <c r="AE1981" s="139" t="str">
        <f t="shared" si="350"/>
        <v/>
      </c>
      <c r="AF1981" s="139" t="str">
        <f t="shared" si="351"/>
        <v/>
      </c>
      <c r="AG1981" s="139"/>
    </row>
    <row r="1982" spans="14:33" ht="20.100000000000001" customHeight="1" x14ac:dyDescent="0.25">
      <c r="N1982" s="142">
        <v>1424</v>
      </c>
      <c r="O1982" s="134">
        <f t="shared" si="354"/>
        <v>1.6959999999999997</v>
      </c>
      <c r="P1982" s="189">
        <f t="shared" si="355"/>
        <v>9.4690032931488616E-2</v>
      </c>
      <c r="Q1982" s="189">
        <f t="shared" si="356"/>
        <v>0.95505705996866008</v>
      </c>
      <c r="R1982" s="134">
        <f t="shared" si="357"/>
        <v>9.4690032931488616E-2</v>
      </c>
      <c r="S1982" s="134" t="str">
        <f t="shared" si="358"/>
        <v/>
      </c>
      <c r="T1982" s="134" t="str">
        <f t="shared" si="359"/>
        <v/>
      </c>
      <c r="U1982" s="190"/>
      <c r="V1982" s="191"/>
      <c r="W1982" s="188"/>
      <c r="X1982" s="188"/>
      <c r="Y1982" s="174" t="str">
        <f t="shared" si="360"/>
        <v/>
      </c>
      <c r="Z1982" s="174" t="str">
        <f t="shared" si="361"/>
        <v/>
      </c>
      <c r="AA1982" s="137"/>
      <c r="AB1982" s="185">
        <f t="shared" si="352"/>
        <v>9.1264000000000394</v>
      </c>
      <c r="AC1982" s="139">
        <f t="shared" si="349"/>
        <v>0.24370803273829611</v>
      </c>
      <c r="AD1982" s="138">
        <f t="shared" si="353"/>
        <v>4.4633477017996803E-4</v>
      </c>
      <c r="AE1982" s="139" t="str">
        <f t="shared" si="350"/>
        <v/>
      </c>
      <c r="AF1982" s="139" t="str">
        <f t="shared" si="351"/>
        <v/>
      </c>
      <c r="AG1982" s="139"/>
    </row>
    <row r="1983" spans="14:33" ht="20.100000000000001" customHeight="1" x14ac:dyDescent="0.25">
      <c r="N1983" s="142">
        <v>1425</v>
      </c>
      <c r="O1983" s="134">
        <f t="shared" si="354"/>
        <v>1.7000000000000002</v>
      </c>
      <c r="P1983" s="189">
        <f t="shared" si="355"/>
        <v>9.4049077376886905E-2</v>
      </c>
      <c r="Q1983" s="189">
        <f t="shared" si="356"/>
        <v>0.95543453724145699</v>
      </c>
      <c r="R1983" s="134">
        <f t="shared" si="357"/>
        <v>9.4049077376886905E-2</v>
      </c>
      <c r="S1983" s="134" t="str">
        <f t="shared" si="358"/>
        <v/>
      </c>
      <c r="T1983" s="134" t="str">
        <f t="shared" si="359"/>
        <v/>
      </c>
      <c r="U1983" s="190"/>
      <c r="V1983" s="191"/>
      <c r="W1983" s="188"/>
      <c r="X1983" s="188"/>
      <c r="Y1983" s="174" t="str">
        <f t="shared" si="360"/>
        <v/>
      </c>
      <c r="Z1983" s="174" t="str">
        <f t="shared" si="361"/>
        <v/>
      </c>
      <c r="AA1983" s="137"/>
      <c r="AB1983" s="185">
        <f t="shared" si="352"/>
        <v>9.1328000000000387</v>
      </c>
      <c r="AC1983" s="139">
        <f t="shared" si="349"/>
        <v>0.24326169796811614</v>
      </c>
      <c r="AD1983" s="138">
        <f t="shared" si="353"/>
        <v>4.4568891277066425E-4</v>
      </c>
      <c r="AE1983" s="139" t="str">
        <f t="shared" si="350"/>
        <v/>
      </c>
      <c r="AF1983" s="139" t="str">
        <f t="shared" si="351"/>
        <v/>
      </c>
      <c r="AG1983" s="139"/>
    </row>
    <row r="1984" spans="14:33" ht="20.100000000000001" customHeight="1" x14ac:dyDescent="0.25">
      <c r="N1984" s="142">
        <v>1426</v>
      </c>
      <c r="O1984" s="134">
        <f t="shared" si="354"/>
        <v>1.7039999999999997</v>
      </c>
      <c r="P1984" s="189">
        <f t="shared" si="355"/>
        <v>9.3410965854371211E-2</v>
      </c>
      <c r="Q1984" s="189">
        <f t="shared" si="356"/>
        <v>0.95580945637972436</v>
      </c>
      <c r="R1984" s="134">
        <f t="shared" si="357"/>
        <v>9.3410965854371211E-2</v>
      </c>
      <c r="S1984" s="134" t="str">
        <f t="shared" si="358"/>
        <v/>
      </c>
      <c r="T1984" s="134" t="str">
        <f t="shared" si="359"/>
        <v/>
      </c>
      <c r="U1984" s="190"/>
      <c r="V1984" s="191"/>
      <c r="W1984" s="188"/>
      <c r="X1984" s="188"/>
      <c r="Y1984" s="174" t="str">
        <f t="shared" si="360"/>
        <v/>
      </c>
      <c r="Z1984" s="174" t="str">
        <f t="shared" si="361"/>
        <v/>
      </c>
      <c r="AA1984" s="137"/>
      <c r="AB1984" s="185">
        <f t="shared" si="352"/>
        <v>9.139200000000038</v>
      </c>
      <c r="AC1984" s="139">
        <f t="shared" si="349"/>
        <v>0.24281600905534548</v>
      </c>
      <c r="AD1984" s="138">
        <f t="shared" si="353"/>
        <v>4.4504344393597739E-4</v>
      </c>
      <c r="AE1984" s="139" t="str">
        <f t="shared" si="350"/>
        <v/>
      </c>
      <c r="AF1984" s="139" t="str">
        <f t="shared" si="351"/>
        <v/>
      </c>
      <c r="AG1984" s="139"/>
    </row>
    <row r="1985" spans="14:33" ht="20.100000000000001" customHeight="1" x14ac:dyDescent="0.25">
      <c r="N1985" s="142">
        <v>1427</v>
      </c>
      <c r="O1985" s="134">
        <f t="shared" si="354"/>
        <v>1.7080000000000002</v>
      </c>
      <c r="P1985" s="189">
        <f t="shared" si="355"/>
        <v>9.2775699417664115E-2</v>
      </c>
      <c r="Q1985" s="189">
        <f t="shared" si="356"/>
        <v>0.95618182876174607</v>
      </c>
      <c r="R1985" s="134">
        <f t="shared" si="357"/>
        <v>9.2775699417664115E-2</v>
      </c>
      <c r="S1985" s="134" t="str">
        <f t="shared" si="358"/>
        <v/>
      </c>
      <c r="T1985" s="134" t="str">
        <f t="shared" si="359"/>
        <v/>
      </c>
      <c r="U1985" s="190"/>
      <c r="V1985" s="191"/>
      <c r="W1985" s="188"/>
      <c r="X1985" s="188"/>
      <c r="Y1985" s="174" t="str">
        <f t="shared" si="360"/>
        <v/>
      </c>
      <c r="Z1985" s="174" t="str">
        <f t="shared" si="361"/>
        <v/>
      </c>
      <c r="AA1985" s="137"/>
      <c r="AB1985" s="185">
        <f t="shared" si="352"/>
        <v>9.1456000000000373</v>
      </c>
      <c r="AC1985" s="139">
        <f t="shared" si="349"/>
        <v>0.2423709656114095</v>
      </c>
      <c r="AD1985" s="138">
        <f t="shared" si="353"/>
        <v>4.4439836545803746E-4</v>
      </c>
      <c r="AE1985" s="139" t="str">
        <f t="shared" si="350"/>
        <v/>
      </c>
      <c r="AF1985" s="139" t="str">
        <f t="shared" si="351"/>
        <v/>
      </c>
      <c r="AG1985" s="139"/>
    </row>
    <row r="1986" spans="14:33" ht="20.100000000000001" customHeight="1" x14ac:dyDescent="0.25">
      <c r="N1986" s="142">
        <v>1428</v>
      </c>
      <c r="O1986" s="134">
        <f t="shared" si="354"/>
        <v>1.7119999999999997</v>
      </c>
      <c r="P1986" s="189">
        <f t="shared" si="355"/>
        <v>9.2143278977232526E-2</v>
      </c>
      <c r="Q1986" s="189">
        <f t="shared" si="356"/>
        <v>0.95655166576973372</v>
      </c>
      <c r="R1986" s="134">
        <f t="shared" si="357"/>
        <v>9.2143278977232526E-2</v>
      </c>
      <c r="S1986" s="134" t="str">
        <f t="shared" si="358"/>
        <v/>
      </c>
      <c r="T1986" s="134" t="str">
        <f t="shared" si="359"/>
        <v/>
      </c>
      <c r="U1986" s="190"/>
      <c r="V1986" s="191"/>
      <c r="W1986" s="188"/>
      <c r="X1986" s="188"/>
      <c r="Y1986" s="174" t="str">
        <f t="shared" si="360"/>
        <v/>
      </c>
      <c r="Z1986" s="174" t="str">
        <f t="shared" si="361"/>
        <v/>
      </c>
      <c r="AA1986" s="137"/>
      <c r="AB1986" s="185">
        <f t="shared" si="352"/>
        <v>9.1520000000000366</v>
      </c>
      <c r="AC1986" s="139">
        <f t="shared" si="349"/>
        <v>0.24192656724595146</v>
      </c>
      <c r="AD1986" s="138">
        <f t="shared" si="353"/>
        <v>4.4375367911131391E-4</v>
      </c>
      <c r="AE1986" s="139" t="str">
        <f t="shared" si="350"/>
        <v/>
      </c>
      <c r="AF1986" s="139" t="str">
        <f t="shared" si="351"/>
        <v/>
      </c>
      <c r="AG1986" s="139"/>
    </row>
    <row r="1987" spans="14:33" ht="20.100000000000001" customHeight="1" x14ac:dyDescent="0.25">
      <c r="N1987" s="142">
        <v>1429</v>
      </c>
      <c r="O1987" s="134">
        <f t="shared" si="354"/>
        <v>1.7160000000000002</v>
      </c>
      <c r="P1987" s="189">
        <f t="shared" si="355"/>
        <v>9.1513705301202758E-2</v>
      </c>
      <c r="Q1987" s="189">
        <f t="shared" si="356"/>
        <v>0.95691897878925614</v>
      </c>
      <c r="R1987" s="134">
        <f t="shared" si="357"/>
        <v>9.1513705301202758E-2</v>
      </c>
      <c r="S1987" s="134" t="str">
        <f t="shared" si="358"/>
        <v/>
      </c>
      <c r="T1987" s="134" t="str">
        <f t="shared" si="359"/>
        <v/>
      </c>
      <c r="U1987" s="190"/>
      <c r="V1987" s="191"/>
      <c r="W1987" s="188"/>
      <c r="X1987" s="188"/>
      <c r="Y1987" s="174" t="str">
        <f t="shared" si="360"/>
        <v/>
      </c>
      <c r="Z1987" s="174" t="str">
        <f t="shared" si="361"/>
        <v/>
      </c>
      <c r="AA1987" s="137"/>
      <c r="AB1987" s="185">
        <f t="shared" si="352"/>
        <v>9.1584000000000358</v>
      </c>
      <c r="AC1987" s="139">
        <f t="shared" si="349"/>
        <v>0.24148281356684015</v>
      </c>
      <c r="AD1987" s="138">
        <f t="shared" si="353"/>
        <v>4.4310938666053401E-4</v>
      </c>
      <c r="AE1987" s="139" t="str">
        <f t="shared" si="350"/>
        <v/>
      </c>
      <c r="AF1987" s="139" t="str">
        <f t="shared" si="351"/>
        <v/>
      </c>
      <c r="AG1987" s="139"/>
    </row>
    <row r="1988" spans="14:33" ht="20.100000000000001" customHeight="1" x14ac:dyDescent="0.25">
      <c r="N1988" s="142">
        <v>1430</v>
      </c>
      <c r="O1988" s="134">
        <f t="shared" si="354"/>
        <v>1.7199999999999998</v>
      </c>
      <c r="P1988" s="189">
        <f t="shared" si="355"/>
        <v>9.0886979016282898E-2</v>
      </c>
      <c r="Q1988" s="189">
        <f t="shared" si="356"/>
        <v>0.95728377920867103</v>
      </c>
      <c r="R1988" s="134">
        <f t="shared" si="357"/>
        <v>9.0886979016282898E-2</v>
      </c>
      <c r="S1988" s="134" t="str">
        <f t="shared" si="358"/>
        <v/>
      </c>
      <c r="T1988" s="134" t="str">
        <f t="shared" si="359"/>
        <v/>
      </c>
      <c r="U1988" s="190"/>
      <c r="V1988" s="191"/>
      <c r="W1988" s="188"/>
      <c r="X1988" s="188"/>
      <c r="Y1988" s="174" t="str">
        <f t="shared" si="360"/>
        <v/>
      </c>
      <c r="Z1988" s="174" t="str">
        <f t="shared" si="361"/>
        <v/>
      </c>
      <c r="AA1988" s="137"/>
      <c r="AB1988" s="185">
        <f t="shared" si="352"/>
        <v>9.1648000000000351</v>
      </c>
      <c r="AC1988" s="139">
        <f t="shared" si="349"/>
        <v>0.24103970418017961</v>
      </c>
      <c r="AD1988" s="138">
        <f t="shared" si="353"/>
        <v>4.424654898622371E-4</v>
      </c>
      <c r="AE1988" s="139" t="str">
        <f t="shared" si="350"/>
        <v/>
      </c>
      <c r="AF1988" s="139" t="str">
        <f t="shared" si="351"/>
        <v/>
      </c>
      <c r="AG1988" s="139"/>
    </row>
    <row r="1989" spans="14:33" ht="20.100000000000001" customHeight="1" x14ac:dyDescent="0.25">
      <c r="N1989" s="142">
        <v>1431</v>
      </c>
      <c r="O1989" s="134">
        <f t="shared" si="354"/>
        <v>1.7240000000000002</v>
      </c>
      <c r="P1989" s="189">
        <f t="shared" si="355"/>
        <v>9.0263100608688029E-2</v>
      </c>
      <c r="Q1989" s="189">
        <f t="shared" si="356"/>
        <v>0.95764607841856231</v>
      </c>
      <c r="R1989" s="134">
        <f t="shared" si="357"/>
        <v>9.0263100608688029E-2</v>
      </c>
      <c r="S1989" s="134" t="str">
        <f t="shared" si="358"/>
        <v/>
      </c>
      <c r="T1989" s="134" t="str">
        <f t="shared" si="359"/>
        <v/>
      </c>
      <c r="U1989" s="190"/>
      <c r="V1989" s="191"/>
      <c r="W1989" s="188"/>
      <c r="X1989" s="188"/>
      <c r="Y1989" s="174" t="str">
        <f t="shared" si="360"/>
        <v/>
      </c>
      <c r="Z1989" s="174" t="str">
        <f t="shared" si="361"/>
        <v/>
      </c>
      <c r="AA1989" s="137"/>
      <c r="AB1989" s="185">
        <f t="shared" si="352"/>
        <v>9.1712000000000344</v>
      </c>
      <c r="AC1989" s="139">
        <f t="shared" si="349"/>
        <v>0.24059723869031738</v>
      </c>
      <c r="AD1989" s="138">
        <f t="shared" si="353"/>
        <v>4.4182199046333137E-4</v>
      </c>
      <c r="AE1989" s="139" t="str">
        <f t="shared" si="350"/>
        <v/>
      </c>
      <c r="AF1989" s="139" t="str">
        <f t="shared" si="351"/>
        <v/>
      </c>
      <c r="AG1989" s="139"/>
    </row>
    <row r="1990" spans="14:33" ht="20.100000000000001" customHeight="1" x14ac:dyDescent="0.25">
      <c r="N1990" s="142">
        <v>1432</v>
      </c>
      <c r="O1990" s="134">
        <f t="shared" si="354"/>
        <v>1.7279999999999998</v>
      </c>
      <c r="P1990" s="189">
        <f t="shared" si="355"/>
        <v>8.9642070425072398E-2</v>
      </c>
      <c r="Q1990" s="189">
        <f t="shared" si="356"/>
        <v>0.95800588781117868</v>
      </c>
      <c r="R1990" s="134">
        <f t="shared" si="357"/>
        <v>8.9642070425072398E-2</v>
      </c>
      <c r="S1990" s="134" t="str">
        <f t="shared" si="358"/>
        <v/>
      </c>
      <c r="T1990" s="134" t="str">
        <f t="shared" si="359"/>
        <v/>
      </c>
      <c r="U1990" s="190"/>
      <c r="V1990" s="191"/>
      <c r="W1990" s="188"/>
      <c r="X1990" s="188"/>
      <c r="Y1990" s="174" t="str">
        <f t="shared" si="360"/>
        <v/>
      </c>
      <c r="Z1990" s="174" t="str">
        <f t="shared" si="361"/>
        <v/>
      </c>
      <c r="AA1990" s="137"/>
      <c r="AB1990" s="185">
        <f t="shared" si="352"/>
        <v>9.1776000000000337</v>
      </c>
      <c r="AC1990" s="139">
        <f t="shared" si="349"/>
        <v>0.24015541669985405</v>
      </c>
      <c r="AD1990" s="138">
        <f t="shared" si="353"/>
        <v>4.4117889020281464E-4</v>
      </c>
      <c r="AE1990" s="139" t="str">
        <f t="shared" si="350"/>
        <v/>
      </c>
      <c r="AF1990" s="139" t="str">
        <f t="shared" si="351"/>
        <v/>
      </c>
      <c r="AG1990" s="139"/>
    </row>
    <row r="1991" spans="14:33" ht="20.100000000000001" customHeight="1" x14ac:dyDescent="0.25">
      <c r="N1991" s="142">
        <v>1433</v>
      </c>
      <c r="O1991" s="134">
        <f t="shared" si="354"/>
        <v>1.7320000000000002</v>
      </c>
      <c r="P1991" s="189">
        <f t="shared" si="355"/>
        <v>8.9023888673464321E-2</v>
      </c>
      <c r="Q1991" s="189">
        <f t="shared" si="356"/>
        <v>0.9583632187798784</v>
      </c>
      <c r="R1991" s="134">
        <f t="shared" si="357"/>
        <v>8.9023888673464321E-2</v>
      </c>
      <c r="S1991" s="134" t="str">
        <f t="shared" si="358"/>
        <v/>
      </c>
      <c r="T1991" s="134" t="str">
        <f t="shared" si="359"/>
        <v/>
      </c>
      <c r="U1991" s="190"/>
      <c r="V1991" s="191"/>
      <c r="W1991" s="188"/>
      <c r="X1991" s="188"/>
      <c r="Y1991" s="174" t="str">
        <f t="shared" si="360"/>
        <v/>
      </c>
      <c r="Z1991" s="174" t="str">
        <f t="shared" si="361"/>
        <v/>
      </c>
      <c r="AA1991" s="137"/>
      <c r="AB1991" s="185">
        <f t="shared" si="352"/>
        <v>9.184000000000033</v>
      </c>
      <c r="AC1991" s="139">
        <f t="shared" si="349"/>
        <v>0.23971423780965123</v>
      </c>
      <c r="AD1991" s="138">
        <f t="shared" si="353"/>
        <v>4.4053619080980377E-4</v>
      </c>
      <c r="AE1991" s="139" t="str">
        <f t="shared" si="350"/>
        <v/>
      </c>
      <c r="AF1991" s="139" t="str">
        <f t="shared" si="351"/>
        <v/>
      </c>
      <c r="AG1991" s="139"/>
    </row>
    <row r="1992" spans="14:33" ht="20.100000000000001" customHeight="1" x14ac:dyDescent="0.25">
      <c r="N1992" s="142">
        <v>1434</v>
      </c>
      <c r="O1992" s="134">
        <f t="shared" si="354"/>
        <v>1.7359999999999998</v>
      </c>
      <c r="P1992" s="189">
        <f t="shared" si="355"/>
        <v>8.8408555424207613E-2</v>
      </c>
      <c r="Q1992" s="189">
        <f t="shared" si="356"/>
        <v>0.95871808271857561</v>
      </c>
      <c r="R1992" s="134">
        <f t="shared" si="357"/>
        <v>8.8408555424207613E-2</v>
      </c>
      <c r="S1992" s="134" t="str">
        <f t="shared" si="358"/>
        <v/>
      </c>
      <c r="T1992" s="134" t="str">
        <f t="shared" si="359"/>
        <v/>
      </c>
      <c r="U1992" s="190"/>
      <c r="V1992" s="191"/>
      <c r="W1992" s="188"/>
      <c r="X1992" s="188"/>
      <c r="Y1992" s="174" t="str">
        <f t="shared" si="360"/>
        <v/>
      </c>
      <c r="Z1992" s="174" t="str">
        <f t="shared" si="361"/>
        <v/>
      </c>
      <c r="AA1992" s="137"/>
      <c r="AB1992" s="185">
        <f t="shared" si="352"/>
        <v>9.1904000000000323</v>
      </c>
      <c r="AC1992" s="139">
        <f t="shared" si="349"/>
        <v>0.23927370161884143</v>
      </c>
      <c r="AD1992" s="138">
        <f t="shared" si="353"/>
        <v>4.3989389400544976E-4</v>
      </c>
      <c r="AE1992" s="139" t="str">
        <f t="shared" si="350"/>
        <v/>
      </c>
      <c r="AF1992" s="139" t="str">
        <f t="shared" si="351"/>
        <v/>
      </c>
      <c r="AG1992" s="139"/>
    </row>
    <row r="1993" spans="14:33" ht="20.100000000000001" customHeight="1" x14ac:dyDescent="0.25">
      <c r="N1993" s="142">
        <v>1435</v>
      </c>
      <c r="O1993" s="134">
        <f t="shared" si="354"/>
        <v>1.7400000000000002</v>
      </c>
      <c r="P1993" s="189">
        <f t="shared" si="355"/>
        <v>8.7796070610905594E-2</v>
      </c>
      <c r="Q1993" s="189">
        <f t="shared" si="356"/>
        <v>0.95907049102119268</v>
      </c>
      <c r="R1993" s="134">
        <f t="shared" si="357"/>
        <v>8.7796070610905594E-2</v>
      </c>
      <c r="S1993" s="134" t="str">
        <f t="shared" si="358"/>
        <v/>
      </c>
      <c r="T1993" s="134" t="str">
        <f t="shared" si="359"/>
        <v/>
      </c>
      <c r="U1993" s="190"/>
      <c r="V1993" s="191"/>
      <c r="W1993" s="188"/>
      <c r="X1993" s="188"/>
      <c r="Y1993" s="174" t="str">
        <f t="shared" si="360"/>
        <v/>
      </c>
      <c r="Z1993" s="174" t="str">
        <f t="shared" si="361"/>
        <v/>
      </c>
      <c r="AA1993" s="137"/>
      <c r="AB1993" s="185">
        <f t="shared" si="352"/>
        <v>9.1968000000000316</v>
      </c>
      <c r="AC1993" s="139">
        <f t="shared" si="349"/>
        <v>0.23883380772483598</v>
      </c>
      <c r="AD1993" s="138">
        <f t="shared" si="353"/>
        <v>4.3925200150141119E-4</v>
      </c>
      <c r="AE1993" s="139" t="str">
        <f t="shared" si="350"/>
        <v/>
      </c>
      <c r="AF1993" s="139" t="str">
        <f t="shared" si="351"/>
        <v/>
      </c>
      <c r="AG1993" s="139"/>
    </row>
    <row r="1994" spans="14:33" ht="20.100000000000001" customHeight="1" x14ac:dyDescent="0.25">
      <c r="N1994" s="142">
        <v>1436</v>
      </c>
      <c r="O1994" s="134">
        <f t="shared" si="354"/>
        <v>1.7439999999999998</v>
      </c>
      <c r="P1994" s="189">
        <f t="shared" si="355"/>
        <v>8.7186434031371593E-2</v>
      </c>
      <c r="Q1994" s="189">
        <f t="shared" si="356"/>
        <v>0.95942045508111384</v>
      </c>
      <c r="R1994" s="134">
        <f t="shared" si="357"/>
        <v>8.7186434031371593E-2</v>
      </c>
      <c r="S1994" s="134" t="str">
        <f t="shared" si="358"/>
        <v/>
      </c>
      <c r="T1994" s="134" t="str">
        <f t="shared" si="359"/>
        <v/>
      </c>
      <c r="U1994" s="190"/>
      <c r="V1994" s="191"/>
      <c r="W1994" s="188"/>
      <c r="X1994" s="188"/>
      <c r="Y1994" s="174" t="str">
        <f t="shared" si="360"/>
        <v/>
      </c>
      <c r="Z1994" s="174" t="str">
        <f t="shared" si="361"/>
        <v/>
      </c>
      <c r="AA1994" s="137"/>
      <c r="AB1994" s="185">
        <f t="shared" si="352"/>
        <v>9.2032000000000309</v>
      </c>
      <c r="AC1994" s="139">
        <f t="shared" si="349"/>
        <v>0.23839455572333457</v>
      </c>
      <c r="AD1994" s="138">
        <f t="shared" si="353"/>
        <v>4.3861051500196369E-4</v>
      </c>
      <c r="AE1994" s="139" t="str">
        <f t="shared" si="350"/>
        <v/>
      </c>
      <c r="AF1994" s="139" t="str">
        <f t="shared" si="351"/>
        <v/>
      </c>
      <c r="AG1994" s="139"/>
    </row>
    <row r="1995" spans="14:33" ht="20.100000000000001" customHeight="1" x14ac:dyDescent="0.25">
      <c r="N1995" s="142">
        <v>1437</v>
      </c>
      <c r="O1995" s="134">
        <f t="shared" si="354"/>
        <v>1.7480000000000002</v>
      </c>
      <c r="P1995" s="189">
        <f t="shared" si="355"/>
        <v>8.657964534858141E-2</v>
      </c>
      <c r="Q1995" s="189">
        <f t="shared" si="356"/>
        <v>0.95976798629064519</v>
      </c>
      <c r="R1995" s="134">
        <f t="shared" si="357"/>
        <v>8.657964534858141E-2</v>
      </c>
      <c r="S1995" s="134" t="str">
        <f t="shared" si="358"/>
        <v/>
      </c>
      <c r="T1995" s="134" t="str">
        <f t="shared" si="359"/>
        <v/>
      </c>
      <c r="U1995" s="190"/>
      <c r="V1995" s="191"/>
      <c r="W1995" s="188"/>
      <c r="X1995" s="188"/>
      <c r="Y1995" s="174" t="str">
        <f t="shared" si="360"/>
        <v/>
      </c>
      <c r="Z1995" s="174" t="str">
        <f t="shared" si="361"/>
        <v/>
      </c>
      <c r="AA1995" s="137"/>
      <c r="AB1995" s="185">
        <f t="shared" si="352"/>
        <v>9.2096000000000302</v>
      </c>
      <c r="AC1995" s="139">
        <f t="shared" si="349"/>
        <v>0.2379559452083326</v>
      </c>
      <c r="AD1995" s="138">
        <f t="shared" si="353"/>
        <v>4.3796943620033613E-4</v>
      </c>
      <c r="AE1995" s="139" t="str">
        <f t="shared" si="350"/>
        <v/>
      </c>
      <c r="AF1995" s="139" t="str">
        <f t="shared" si="351"/>
        <v/>
      </c>
      <c r="AG1995" s="139"/>
    </row>
    <row r="1996" spans="14:33" ht="20.100000000000001" customHeight="1" x14ac:dyDescent="0.25">
      <c r="N1996" s="142">
        <v>1438</v>
      </c>
      <c r="O1996" s="134">
        <f t="shared" si="354"/>
        <v>1.7519999999999998</v>
      </c>
      <c r="P1996" s="189">
        <f t="shared" si="355"/>
        <v>8.5975704091632174E-2</v>
      </c>
      <c r="Q1996" s="189">
        <f t="shared" si="356"/>
        <v>0.96011309604047623</v>
      </c>
      <c r="R1996" s="134">
        <f t="shared" si="357"/>
        <v>8.5975704091632174E-2</v>
      </c>
      <c r="S1996" s="134" t="str">
        <f t="shared" si="358"/>
        <v/>
      </c>
      <c r="T1996" s="134" t="str">
        <f t="shared" si="359"/>
        <v/>
      </c>
      <c r="U1996" s="190"/>
      <c r="V1996" s="191"/>
      <c r="W1996" s="188"/>
      <c r="X1996" s="188"/>
      <c r="Y1996" s="174" t="str">
        <f t="shared" si="360"/>
        <v/>
      </c>
      <c r="Z1996" s="174" t="str">
        <f t="shared" si="361"/>
        <v/>
      </c>
      <c r="AA1996" s="137"/>
      <c r="AB1996" s="185">
        <f t="shared" si="352"/>
        <v>9.2160000000000295</v>
      </c>
      <c r="AC1996" s="139">
        <f t="shared" si="349"/>
        <v>0.23751797577213227</v>
      </c>
      <c r="AD1996" s="138">
        <f t="shared" si="353"/>
        <v>4.3732876678337362E-4</v>
      </c>
      <c r="AE1996" s="139" t="str">
        <f t="shared" si="350"/>
        <v/>
      </c>
      <c r="AF1996" s="139" t="str">
        <f t="shared" si="351"/>
        <v/>
      </c>
      <c r="AG1996" s="139"/>
    </row>
    <row r="1997" spans="14:33" ht="20.100000000000001" customHeight="1" x14ac:dyDescent="0.25">
      <c r="N1997" s="142">
        <v>1439</v>
      </c>
      <c r="O1997" s="134">
        <f t="shared" si="354"/>
        <v>1.7560000000000002</v>
      </c>
      <c r="P1997" s="189">
        <f t="shared" si="355"/>
        <v>8.5374609656703113E-2</v>
      </c>
      <c r="Q1997" s="189">
        <f t="shared" si="356"/>
        <v>0.96045579571914685</v>
      </c>
      <c r="R1997" s="134">
        <f t="shared" si="357"/>
        <v>8.5374609656703113E-2</v>
      </c>
      <c r="S1997" s="134" t="str">
        <f t="shared" si="358"/>
        <v/>
      </c>
      <c r="T1997" s="134" t="str">
        <f t="shared" si="359"/>
        <v/>
      </c>
      <c r="U1997" s="190"/>
      <c r="V1997" s="191"/>
      <c r="W1997" s="188"/>
      <c r="X1997" s="188"/>
      <c r="Y1997" s="174" t="str">
        <f t="shared" si="360"/>
        <v/>
      </c>
      <c r="Z1997" s="174" t="str">
        <f t="shared" si="361"/>
        <v/>
      </c>
      <c r="AA1997" s="137"/>
      <c r="AB1997" s="185">
        <f t="shared" si="352"/>
        <v>9.2224000000000288</v>
      </c>
      <c r="AC1997" s="139">
        <f t="shared" si="349"/>
        <v>0.23708064700534889</v>
      </c>
      <c r="AD1997" s="138">
        <f t="shared" si="353"/>
        <v>4.3668850842787377E-4</v>
      </c>
      <c r="AE1997" s="139" t="str">
        <f t="shared" si="350"/>
        <v/>
      </c>
      <c r="AF1997" s="139" t="str">
        <f t="shared" si="351"/>
        <v/>
      </c>
      <c r="AG1997" s="139"/>
    </row>
    <row r="1998" spans="14:33" ht="20.100000000000001" customHeight="1" x14ac:dyDescent="0.25">
      <c r="N1998" s="142">
        <v>1440</v>
      </c>
      <c r="O1998" s="134">
        <f t="shared" si="354"/>
        <v>1.7599999999999998</v>
      </c>
      <c r="P1998" s="189">
        <f t="shared" si="355"/>
        <v>8.4776361308022255E-2</v>
      </c>
      <c r="Q1998" s="189">
        <f t="shared" si="356"/>
        <v>0.96079609671251731</v>
      </c>
      <c r="R1998" s="134">
        <f t="shared" si="357"/>
        <v>8.4776361308022255E-2</v>
      </c>
      <c r="S1998" s="134" t="str">
        <f t="shared" si="358"/>
        <v/>
      </c>
      <c r="T1998" s="134" t="str">
        <f t="shared" si="359"/>
        <v/>
      </c>
      <c r="U1998" s="190"/>
      <c r="V1998" s="191"/>
      <c r="W1998" s="188"/>
      <c r="X1998" s="188"/>
      <c r="Y1998" s="174" t="str">
        <f t="shared" si="360"/>
        <v/>
      </c>
      <c r="Z1998" s="174" t="str">
        <f t="shared" si="361"/>
        <v/>
      </c>
      <c r="AA1998" s="137"/>
      <c r="AB1998" s="185">
        <f t="shared" si="352"/>
        <v>9.2288000000000281</v>
      </c>
      <c r="AC1998" s="139">
        <f t="shared" si="349"/>
        <v>0.23664395849692102</v>
      </c>
      <c r="AD1998" s="138">
        <f t="shared" si="353"/>
        <v>4.3604866280200216E-4</v>
      </c>
      <c r="AE1998" s="139" t="str">
        <f t="shared" si="350"/>
        <v/>
      </c>
      <c r="AF1998" s="139" t="str">
        <f t="shared" si="351"/>
        <v/>
      </c>
      <c r="AG1998" s="139"/>
    </row>
    <row r="1999" spans="14:33" ht="20.100000000000001" customHeight="1" x14ac:dyDescent="0.25">
      <c r="N1999" s="142">
        <v>1441</v>
      </c>
      <c r="O1999" s="134">
        <f t="shared" si="354"/>
        <v>1.7640000000000002</v>
      </c>
      <c r="P1999" s="189">
        <f t="shared" si="355"/>
        <v>8.4180958178834822E-2</v>
      </c>
      <c r="Q1999" s="189">
        <f t="shared" si="356"/>
        <v>0.96113401040324287</v>
      </c>
      <c r="R1999" s="134">
        <f t="shared" si="357"/>
        <v>8.4180958178834822E-2</v>
      </c>
      <c r="S1999" s="134" t="str">
        <f t="shared" si="358"/>
        <v/>
      </c>
      <c r="T1999" s="134" t="str">
        <f t="shared" si="359"/>
        <v/>
      </c>
      <c r="U1999" s="190"/>
      <c r="V1999" s="191"/>
      <c r="W1999" s="188"/>
      <c r="X1999" s="188"/>
      <c r="Y1999" s="174" t="str">
        <f t="shared" si="360"/>
        <v/>
      </c>
      <c r="Z1999" s="174" t="str">
        <f t="shared" si="361"/>
        <v/>
      </c>
      <c r="AA1999" s="137"/>
      <c r="AB1999" s="185">
        <f t="shared" si="352"/>
        <v>9.2352000000000274</v>
      </c>
      <c r="AC1999" s="139">
        <f t="shared" si="349"/>
        <v>0.23620790983411902</v>
      </c>
      <c r="AD1999" s="138">
        <f t="shared" si="353"/>
        <v>4.354092315661251E-4</v>
      </c>
      <c r="AE1999" s="139" t="str">
        <f t="shared" si="350"/>
        <v/>
      </c>
      <c r="AF1999" s="139" t="str">
        <f t="shared" si="351"/>
        <v/>
      </c>
      <c r="AG1999" s="139"/>
    </row>
    <row r="2000" spans="14:33" ht="20.100000000000001" customHeight="1" x14ac:dyDescent="0.25">
      <c r="N2000" s="142">
        <v>1442</v>
      </c>
      <c r="O2000" s="134">
        <f t="shared" si="354"/>
        <v>1.7679999999999998</v>
      </c>
      <c r="P2000" s="189">
        <f t="shared" si="355"/>
        <v>8.3588399272377337E-2</v>
      </c>
      <c r="Q2000" s="189">
        <f t="shared" si="356"/>
        <v>0.96146954817025077</v>
      </c>
      <c r="R2000" s="134">
        <f t="shared" si="357"/>
        <v>8.3588399272377337E-2</v>
      </c>
      <c r="S2000" s="134" t="str">
        <f t="shared" si="358"/>
        <v/>
      </c>
      <c r="T2000" s="134" t="str">
        <f t="shared" si="359"/>
        <v/>
      </c>
      <c r="U2000" s="190"/>
      <c r="V2000" s="191"/>
      <c r="W2000" s="188"/>
      <c r="X2000" s="188"/>
      <c r="Y2000" s="174" t="str">
        <f t="shared" si="360"/>
        <v/>
      </c>
      <c r="Z2000" s="174" t="str">
        <f t="shared" si="361"/>
        <v/>
      </c>
      <c r="AA2000" s="137"/>
      <c r="AB2000" s="185">
        <f t="shared" si="352"/>
        <v>9.2416000000000267</v>
      </c>
      <c r="AC2000" s="139">
        <f t="shared" si="349"/>
        <v>0.23577250060255289</v>
      </c>
      <c r="AD2000" s="138">
        <f t="shared" si="353"/>
        <v>4.3477021637111646E-4</v>
      </c>
      <c r="AE2000" s="139" t="str">
        <f t="shared" si="350"/>
        <v/>
      </c>
      <c r="AF2000" s="139" t="str">
        <f t="shared" si="351"/>
        <v/>
      </c>
      <c r="AG2000" s="139"/>
    </row>
    <row r="2001" spans="14:33" ht="20.100000000000001" customHeight="1" x14ac:dyDescent="0.25">
      <c r="N2001" s="142">
        <v>1443</v>
      </c>
      <c r="O2001" s="134">
        <f t="shared" si="354"/>
        <v>1.7720000000000002</v>
      </c>
      <c r="P2001" s="189">
        <f t="shared" si="355"/>
        <v>8.299868346285337E-2</v>
      </c>
      <c r="Q2001" s="189">
        <f t="shared" si="356"/>
        <v>0.96180272138822342</v>
      </c>
      <c r="R2001" s="134">
        <f t="shared" si="357"/>
        <v>8.299868346285337E-2</v>
      </c>
      <c r="S2001" s="134" t="str">
        <f t="shared" si="358"/>
        <v/>
      </c>
      <c r="T2001" s="134" t="str">
        <f t="shared" si="359"/>
        <v/>
      </c>
      <c r="U2001" s="190"/>
      <c r="V2001" s="191"/>
      <c r="W2001" s="188"/>
      <c r="X2001" s="188"/>
      <c r="Y2001" s="174" t="str">
        <f t="shared" si="360"/>
        <v/>
      </c>
      <c r="Z2001" s="174" t="str">
        <f t="shared" si="361"/>
        <v/>
      </c>
      <c r="AA2001" s="137"/>
      <c r="AB2001" s="185">
        <f t="shared" si="352"/>
        <v>9.248000000000026</v>
      </c>
      <c r="AC2001" s="139">
        <f t="shared" si="349"/>
        <v>0.23533773038618178</v>
      </c>
      <c r="AD2001" s="138">
        <f t="shared" si="353"/>
        <v>4.3413161885960672E-4</v>
      </c>
      <c r="AE2001" s="139" t="str">
        <f t="shared" si="350"/>
        <v/>
      </c>
      <c r="AF2001" s="139" t="str">
        <f t="shared" si="351"/>
        <v/>
      </c>
      <c r="AG2001" s="139"/>
    </row>
    <row r="2002" spans="14:33" ht="20.100000000000001" customHeight="1" x14ac:dyDescent="0.25">
      <c r="N2002" s="142">
        <v>1444</v>
      </c>
      <c r="O2002" s="134">
        <f t="shared" si="354"/>
        <v>1.7759999999999998</v>
      </c>
      <c r="P2002" s="189">
        <f t="shared" si="355"/>
        <v>8.2411809496414523E-2</v>
      </c>
      <c r="Q2002" s="189">
        <f t="shared" si="356"/>
        <v>0.96213354142708329</v>
      </c>
      <c r="R2002" s="134">
        <f t="shared" si="357"/>
        <v>8.2411809496414523E-2</v>
      </c>
      <c r="S2002" s="134" t="str">
        <f t="shared" si="358"/>
        <v/>
      </c>
      <c r="T2002" s="134" t="str">
        <f t="shared" si="359"/>
        <v/>
      </c>
      <c r="U2002" s="190"/>
      <c r="V2002" s="191"/>
      <c r="W2002" s="188"/>
      <c r="X2002" s="188"/>
      <c r="Y2002" s="174" t="str">
        <f t="shared" si="360"/>
        <v/>
      </c>
      <c r="Z2002" s="174" t="str">
        <f t="shared" si="361"/>
        <v/>
      </c>
      <c r="AA2002" s="137"/>
      <c r="AB2002" s="185">
        <f t="shared" si="352"/>
        <v>9.2544000000000253</v>
      </c>
      <c r="AC2002" s="139">
        <f t="shared" si="349"/>
        <v>0.23490359876732217</v>
      </c>
      <c r="AD2002" s="138">
        <f t="shared" si="353"/>
        <v>4.3349344066570539E-4</v>
      </c>
      <c r="AE2002" s="139" t="str">
        <f t="shared" si="350"/>
        <v/>
      </c>
      <c r="AF2002" s="139" t="str">
        <f t="shared" si="351"/>
        <v/>
      </c>
      <c r="AG2002" s="139"/>
    </row>
    <row r="2003" spans="14:33" ht="20.100000000000001" customHeight="1" x14ac:dyDescent="0.25">
      <c r="N2003" s="142">
        <v>1445</v>
      </c>
      <c r="O2003" s="134">
        <f t="shared" si="354"/>
        <v>1.7800000000000002</v>
      </c>
      <c r="P2003" s="189">
        <f t="shared" si="355"/>
        <v>8.1827775992142762E-2</v>
      </c>
      <c r="Q2003" s="189">
        <f t="shared" si="356"/>
        <v>0.96246201965148326</v>
      </c>
      <c r="R2003" s="134">
        <f t="shared" si="357"/>
        <v>8.1827775992142762E-2</v>
      </c>
      <c r="S2003" s="134" t="str">
        <f t="shared" si="358"/>
        <v/>
      </c>
      <c r="T2003" s="134" t="str">
        <f t="shared" si="359"/>
        <v/>
      </c>
      <c r="U2003" s="190"/>
      <c r="V2003" s="191"/>
      <c r="W2003" s="188"/>
      <c r="X2003" s="188"/>
      <c r="Y2003" s="174" t="str">
        <f t="shared" si="360"/>
        <v/>
      </c>
      <c r="Z2003" s="174" t="str">
        <f t="shared" si="361"/>
        <v/>
      </c>
      <c r="AA2003" s="137"/>
      <c r="AB2003" s="185">
        <f t="shared" si="352"/>
        <v>9.2608000000000246</v>
      </c>
      <c r="AC2003" s="139">
        <f t="shared" si="349"/>
        <v>0.23447010532665646</v>
      </c>
      <c r="AD2003" s="138">
        <f t="shared" si="353"/>
        <v>4.328556834146402E-4</v>
      </c>
      <c r="AE2003" s="139" t="str">
        <f t="shared" si="350"/>
        <v/>
      </c>
      <c r="AF2003" s="139" t="str">
        <f t="shared" si="351"/>
        <v/>
      </c>
      <c r="AG2003" s="139"/>
    </row>
    <row r="2004" spans="14:33" ht="20.100000000000001" customHeight="1" x14ac:dyDescent="0.25">
      <c r="N2004" s="142">
        <v>1446</v>
      </c>
      <c r="O2004" s="134">
        <f t="shared" si="354"/>
        <v>1.7839999999999998</v>
      </c>
      <c r="P2004" s="189">
        <f t="shared" si="355"/>
        <v>8.1246581443038091E-2</v>
      </c>
      <c r="Q2004" s="189">
        <f t="shared" si="356"/>
        <v>0.9627881674202996</v>
      </c>
      <c r="R2004" s="134">
        <f t="shared" si="357"/>
        <v>8.1246581443038091E-2</v>
      </c>
      <c r="S2004" s="134" t="str">
        <f t="shared" si="358"/>
        <v/>
      </c>
      <c r="T2004" s="134" t="str">
        <f t="shared" si="359"/>
        <v/>
      </c>
      <c r="U2004" s="190"/>
      <c r="V2004" s="191"/>
      <c r="W2004" s="188"/>
      <c r="X2004" s="188"/>
      <c r="Y2004" s="174" t="str">
        <f t="shared" si="360"/>
        <v/>
      </c>
      <c r="Z2004" s="174" t="str">
        <f t="shared" si="361"/>
        <v/>
      </c>
      <c r="AA2004" s="137"/>
      <c r="AB2004" s="185">
        <f t="shared" si="352"/>
        <v>9.2672000000000239</v>
      </c>
      <c r="AC2004" s="139">
        <f t="shared" si="349"/>
        <v>0.23403724964324182</v>
      </c>
      <c r="AD2004" s="138">
        <f t="shared" si="353"/>
        <v>4.3221834872333997E-4</v>
      </c>
      <c r="AE2004" s="139" t="str">
        <f t="shared" si="350"/>
        <v/>
      </c>
      <c r="AF2004" s="139" t="str">
        <f t="shared" si="351"/>
        <v/>
      </c>
      <c r="AG2004" s="139"/>
    </row>
    <row r="2005" spans="14:33" ht="20.100000000000001" customHeight="1" x14ac:dyDescent="0.25">
      <c r="N2005" s="142">
        <v>1447</v>
      </c>
      <c r="O2005" s="134">
        <f t="shared" si="354"/>
        <v>1.7880000000000003</v>
      </c>
      <c r="P2005" s="189">
        <f t="shared" si="355"/>
        <v>8.0668224217006992E-2</v>
      </c>
      <c r="Q2005" s="189">
        <f t="shared" si="356"/>
        <v>0.96311199608613052</v>
      </c>
      <c r="R2005" s="134">
        <f t="shared" si="357"/>
        <v>8.0668224217006992E-2</v>
      </c>
      <c r="S2005" s="134" t="str">
        <f t="shared" si="358"/>
        <v/>
      </c>
      <c r="T2005" s="134" t="str">
        <f t="shared" si="359"/>
        <v/>
      </c>
      <c r="U2005" s="190"/>
      <c r="V2005" s="191"/>
      <c r="W2005" s="188"/>
      <c r="X2005" s="188"/>
      <c r="Y2005" s="174" t="str">
        <f t="shared" si="360"/>
        <v/>
      </c>
      <c r="Z2005" s="174" t="str">
        <f t="shared" si="361"/>
        <v/>
      </c>
      <c r="AA2005" s="137"/>
      <c r="AB2005" s="185">
        <f t="shared" si="352"/>
        <v>9.2736000000000232</v>
      </c>
      <c r="AC2005" s="139">
        <f t="shared" si="349"/>
        <v>0.23360503129451848</v>
      </c>
      <c r="AD2005" s="138">
        <f t="shared" si="353"/>
        <v>4.3158143820051786E-4</v>
      </c>
      <c r="AE2005" s="139" t="str">
        <f t="shared" si="350"/>
        <v/>
      </c>
      <c r="AF2005" s="139" t="str">
        <f t="shared" si="351"/>
        <v/>
      </c>
      <c r="AG2005" s="139"/>
    </row>
    <row r="2006" spans="14:33" ht="20.100000000000001" customHeight="1" x14ac:dyDescent="0.25">
      <c r="N2006" s="142">
        <v>1448</v>
      </c>
      <c r="O2006" s="134">
        <f t="shared" si="354"/>
        <v>1.7919999999999998</v>
      </c>
      <c r="P2006" s="189">
        <f t="shared" si="355"/>
        <v>8.0092702557856207E-2</v>
      </c>
      <c r="Q2006" s="189">
        <f t="shared" si="356"/>
        <v>0.96343351699479696</v>
      </c>
      <c r="R2006" s="134">
        <f t="shared" si="357"/>
        <v>8.0092702557856207E-2</v>
      </c>
      <c r="S2006" s="134" t="str">
        <f t="shared" si="358"/>
        <v/>
      </c>
      <c r="T2006" s="134" t="str">
        <f t="shared" si="359"/>
        <v/>
      </c>
      <c r="U2006" s="190"/>
      <c r="V2006" s="191"/>
      <c r="W2006" s="188"/>
      <c r="X2006" s="188"/>
      <c r="Y2006" s="174" t="str">
        <f t="shared" si="360"/>
        <v/>
      </c>
      <c r="Z2006" s="174" t="str">
        <f t="shared" si="361"/>
        <v/>
      </c>
      <c r="AA2006" s="137"/>
      <c r="AB2006" s="185">
        <f t="shared" si="352"/>
        <v>9.2800000000000225</v>
      </c>
      <c r="AC2006" s="139">
        <f t="shared" si="349"/>
        <v>0.23317344985631797</v>
      </c>
      <c r="AD2006" s="138">
        <f t="shared" si="353"/>
        <v>4.3094495344550565E-4</v>
      </c>
      <c r="AE2006" s="139" t="str">
        <f t="shared" si="350"/>
        <v/>
      </c>
      <c r="AF2006" s="139" t="str">
        <f t="shared" si="351"/>
        <v/>
      </c>
      <c r="AG2006" s="139"/>
    </row>
    <row r="2007" spans="14:33" ht="20.100000000000001" customHeight="1" x14ac:dyDescent="0.25">
      <c r="N2007" s="142">
        <v>1449</v>
      </c>
      <c r="O2007" s="134">
        <f t="shared" si="354"/>
        <v>1.7960000000000003</v>
      </c>
      <c r="P2007" s="189">
        <f t="shared" si="355"/>
        <v>7.9520014586286963E-2</v>
      </c>
      <c r="Q2007" s="189">
        <f t="shared" si="356"/>
        <v>0.96375274148484891</v>
      </c>
      <c r="R2007" s="134">
        <f t="shared" si="357"/>
        <v>7.9520014586286963E-2</v>
      </c>
      <c r="S2007" s="134" t="str">
        <f t="shared" si="358"/>
        <v/>
      </c>
      <c r="T2007" s="134" t="str">
        <f t="shared" si="359"/>
        <v/>
      </c>
      <c r="U2007" s="190"/>
      <c r="V2007" s="191"/>
      <c r="W2007" s="188"/>
      <c r="X2007" s="188"/>
      <c r="Y2007" s="174" t="str">
        <f t="shared" si="360"/>
        <v/>
      </c>
      <c r="Z2007" s="174" t="str">
        <f t="shared" si="361"/>
        <v/>
      </c>
      <c r="AA2007" s="137"/>
      <c r="AB2007" s="185">
        <f t="shared" si="352"/>
        <v>9.2864000000000217</v>
      </c>
      <c r="AC2007" s="139">
        <f t="shared" si="349"/>
        <v>0.23274250490287246</v>
      </c>
      <c r="AD2007" s="138">
        <f t="shared" si="353"/>
        <v>4.3030889605016887E-4</v>
      </c>
      <c r="AE2007" s="139" t="str">
        <f t="shared" si="350"/>
        <v/>
      </c>
      <c r="AF2007" s="139" t="str">
        <f t="shared" si="351"/>
        <v/>
      </c>
      <c r="AG2007" s="139"/>
    </row>
    <row r="2008" spans="14:33" ht="20.100000000000001" customHeight="1" x14ac:dyDescent="0.25">
      <c r="N2008" s="142">
        <v>1450</v>
      </c>
      <c r="O2008" s="134">
        <f t="shared" si="354"/>
        <v>1.7999999999999998</v>
      </c>
      <c r="P2008" s="189">
        <f t="shared" si="355"/>
        <v>7.8950158300894177E-2</v>
      </c>
      <c r="Q2008" s="189">
        <f t="shared" si="356"/>
        <v>0.96406968088707423</v>
      </c>
      <c r="R2008" s="134">
        <f t="shared" si="357"/>
        <v>7.8950158300894177E-2</v>
      </c>
      <c r="S2008" s="134" t="str">
        <f t="shared" si="358"/>
        <v/>
      </c>
      <c r="T2008" s="134" t="str">
        <f t="shared" si="359"/>
        <v/>
      </c>
      <c r="U2008" s="190"/>
      <c r="V2008" s="191"/>
      <c r="W2008" s="188"/>
      <c r="X2008" s="188"/>
      <c r="Y2008" s="174" t="str">
        <f t="shared" si="360"/>
        <v/>
      </c>
      <c r="Z2008" s="174" t="str">
        <f t="shared" si="361"/>
        <v/>
      </c>
      <c r="AA2008" s="137"/>
      <c r="AB2008" s="185">
        <f t="shared" si="352"/>
        <v>9.292800000000021</v>
      </c>
      <c r="AC2008" s="139">
        <f t="shared" si="349"/>
        <v>0.23231219600682229</v>
      </c>
      <c r="AD2008" s="138">
        <f t="shared" si="353"/>
        <v>4.2967326759693614E-4</v>
      </c>
      <c r="AE2008" s="139" t="str">
        <f t="shared" si="350"/>
        <v/>
      </c>
      <c r="AF2008" s="139" t="str">
        <f t="shared" si="351"/>
        <v/>
      </c>
      <c r="AG2008" s="139"/>
    </row>
    <row r="2009" spans="14:33" ht="20.100000000000001" customHeight="1" x14ac:dyDescent="0.25">
      <c r="N2009" s="142">
        <v>1451</v>
      </c>
      <c r="O2009" s="134">
        <f t="shared" si="354"/>
        <v>1.8040000000000003</v>
      </c>
      <c r="P2009" s="189">
        <f t="shared" si="355"/>
        <v>7.8383131579166182E-2</v>
      </c>
      <c r="Q2009" s="189">
        <f t="shared" si="356"/>
        <v>0.96438434652401295</v>
      </c>
      <c r="R2009" s="134">
        <f t="shared" si="357"/>
        <v>7.8383131579166182E-2</v>
      </c>
      <c r="S2009" s="134" t="str">
        <f t="shared" si="358"/>
        <v/>
      </c>
      <c r="T2009" s="134" t="str">
        <f t="shared" si="359"/>
        <v/>
      </c>
      <c r="U2009" s="190"/>
      <c r="V2009" s="191"/>
      <c r="W2009" s="188"/>
      <c r="X2009" s="188"/>
      <c r="Y2009" s="174" t="str">
        <f t="shared" si="360"/>
        <v/>
      </c>
      <c r="Z2009" s="174" t="str">
        <f t="shared" si="361"/>
        <v/>
      </c>
      <c r="AA2009" s="137"/>
      <c r="AB2009" s="185">
        <f t="shared" si="352"/>
        <v>9.2992000000000203</v>
      </c>
      <c r="AC2009" s="139">
        <f t="shared" si="349"/>
        <v>0.23188252273922536</v>
      </c>
      <c r="AD2009" s="138">
        <f t="shared" si="353"/>
        <v>4.2903806966110292E-4</v>
      </c>
      <c r="AE2009" s="139" t="str">
        <f t="shared" si="350"/>
        <v/>
      </c>
      <c r="AF2009" s="139" t="str">
        <f t="shared" si="351"/>
        <v/>
      </c>
      <c r="AG2009" s="139"/>
    </row>
    <row r="2010" spans="14:33" ht="20.100000000000001" customHeight="1" x14ac:dyDescent="0.25">
      <c r="N2010" s="142">
        <v>1452</v>
      </c>
      <c r="O2010" s="134">
        <f t="shared" si="354"/>
        <v>1.8079999999999998</v>
      </c>
      <c r="P2010" s="189">
        <f t="shared" si="355"/>
        <v>7.7818932178488898E-2</v>
      </c>
      <c r="Q2010" s="189">
        <f t="shared" si="356"/>
        <v>0.96469674970947417</v>
      </c>
      <c r="R2010" s="134">
        <f t="shared" si="357"/>
        <v>7.7818932178488898E-2</v>
      </c>
      <c r="S2010" s="134" t="str">
        <f t="shared" si="358"/>
        <v/>
      </c>
      <c r="T2010" s="134" t="str">
        <f t="shared" si="359"/>
        <v/>
      </c>
      <c r="U2010" s="190"/>
      <c r="V2010" s="191"/>
      <c r="W2010" s="188"/>
      <c r="X2010" s="188"/>
      <c r="Y2010" s="174" t="str">
        <f t="shared" si="360"/>
        <v/>
      </c>
      <c r="Z2010" s="174" t="str">
        <f t="shared" si="361"/>
        <v/>
      </c>
      <c r="AA2010" s="137"/>
      <c r="AB2010" s="185">
        <f t="shared" si="352"/>
        <v>9.3056000000000196</v>
      </c>
      <c r="AC2010" s="139">
        <f t="shared" si="349"/>
        <v>0.23145348466956425</v>
      </c>
      <c r="AD2010" s="138">
        <f t="shared" si="353"/>
        <v>4.2840330380783387E-4</v>
      </c>
      <c r="AE2010" s="139" t="str">
        <f t="shared" si="350"/>
        <v/>
      </c>
      <c r="AF2010" s="139" t="str">
        <f t="shared" si="351"/>
        <v/>
      </c>
      <c r="AG2010" s="139"/>
    </row>
    <row r="2011" spans="14:33" ht="20.100000000000001" customHeight="1" x14ac:dyDescent="0.25">
      <c r="N2011" s="142">
        <v>1453</v>
      </c>
      <c r="O2011" s="134">
        <f t="shared" si="354"/>
        <v>1.8120000000000003</v>
      </c>
      <c r="P2011" s="189">
        <f t="shared" si="355"/>
        <v>7.7257557737150484E-2</v>
      </c>
      <c r="Q2011" s="189">
        <f t="shared" si="356"/>
        <v>0.96500690174805848</v>
      </c>
      <c r="R2011" s="134">
        <f t="shared" si="357"/>
        <v>7.7257557737150484E-2</v>
      </c>
      <c r="S2011" s="134" t="str">
        <f t="shared" si="358"/>
        <v/>
      </c>
      <c r="T2011" s="134" t="str">
        <f t="shared" si="359"/>
        <v/>
      </c>
      <c r="U2011" s="190"/>
      <c r="V2011" s="191"/>
      <c r="W2011" s="188"/>
      <c r="X2011" s="188"/>
      <c r="Y2011" s="174" t="str">
        <f t="shared" si="360"/>
        <v/>
      </c>
      <c r="Z2011" s="174" t="str">
        <f t="shared" si="361"/>
        <v/>
      </c>
      <c r="AA2011" s="137"/>
      <c r="AB2011" s="185">
        <f t="shared" si="352"/>
        <v>9.3120000000000189</v>
      </c>
      <c r="AC2011" s="139">
        <f t="shared" si="349"/>
        <v>0.23102508136575642</v>
      </c>
      <c r="AD2011" s="138">
        <f t="shared" si="353"/>
        <v>4.2776897159554905E-4</v>
      </c>
      <c r="AE2011" s="139" t="str">
        <f t="shared" si="350"/>
        <v/>
      </c>
      <c r="AF2011" s="139" t="str">
        <f t="shared" si="351"/>
        <v/>
      </c>
      <c r="AG2011" s="139"/>
    </row>
    <row r="2012" spans="14:33" ht="20.100000000000001" customHeight="1" x14ac:dyDescent="0.25">
      <c r="N2012" s="142">
        <v>1454</v>
      </c>
      <c r="O2012" s="134">
        <f t="shared" si="354"/>
        <v>1.8159999999999998</v>
      </c>
      <c r="P2012" s="189">
        <f t="shared" si="355"/>
        <v>7.6699005775350174E-2</v>
      </c>
      <c r="Q2012" s="189">
        <f t="shared" si="356"/>
        <v>0.96531481393468266</v>
      </c>
      <c r="R2012" s="134">
        <f t="shared" si="357"/>
        <v>7.6699005775350174E-2</v>
      </c>
      <c r="S2012" s="134" t="str">
        <f t="shared" si="358"/>
        <v/>
      </c>
      <c r="T2012" s="134" t="str">
        <f t="shared" si="359"/>
        <v/>
      </c>
      <c r="U2012" s="190"/>
      <c r="V2012" s="191"/>
      <c r="W2012" s="188"/>
      <c r="X2012" s="188"/>
      <c r="Y2012" s="174" t="str">
        <f t="shared" si="360"/>
        <v/>
      </c>
      <c r="Z2012" s="174" t="str">
        <f t="shared" si="361"/>
        <v/>
      </c>
      <c r="AA2012" s="137"/>
      <c r="AB2012" s="185">
        <f t="shared" si="352"/>
        <v>9.3184000000000182</v>
      </c>
      <c r="AC2012" s="139">
        <f t="shared" si="349"/>
        <v>0.23059731239416087</v>
      </c>
      <c r="AD2012" s="138">
        <f t="shared" si="353"/>
        <v>4.2713507457334265E-4</v>
      </c>
      <c r="AE2012" s="139" t="str">
        <f t="shared" si="350"/>
        <v/>
      </c>
      <c r="AF2012" s="139" t="str">
        <f t="shared" si="351"/>
        <v/>
      </c>
      <c r="AG2012" s="139"/>
    </row>
    <row r="2013" spans="14:33" ht="20.100000000000001" customHeight="1" x14ac:dyDescent="0.25">
      <c r="N2013" s="142">
        <v>1455</v>
      </c>
      <c r="O2013" s="134">
        <f t="shared" si="354"/>
        <v>1.8200000000000003</v>
      </c>
      <c r="P2013" s="189">
        <f t="shared" si="355"/>
        <v>7.6143273696207284E-2</v>
      </c>
      <c r="Q2013" s="189">
        <f t="shared" si="356"/>
        <v>0.96562049755411006</v>
      </c>
      <c r="R2013" s="134">
        <f t="shared" si="357"/>
        <v>7.6143273696207284E-2</v>
      </c>
      <c r="S2013" s="134" t="str">
        <f t="shared" si="358"/>
        <v/>
      </c>
      <c r="T2013" s="134" t="str">
        <f t="shared" si="359"/>
        <v/>
      </c>
      <c r="U2013" s="190"/>
      <c r="V2013" s="191"/>
      <c r="W2013" s="188"/>
      <c r="X2013" s="188"/>
      <c r="Y2013" s="174" t="str">
        <f t="shared" si="360"/>
        <v/>
      </c>
      <c r="Z2013" s="174" t="str">
        <f t="shared" si="361"/>
        <v/>
      </c>
      <c r="AA2013" s="137"/>
      <c r="AB2013" s="185">
        <f t="shared" si="352"/>
        <v>9.3248000000000175</v>
      </c>
      <c r="AC2013" s="139">
        <f t="shared" si="349"/>
        <v>0.23017017731958753</v>
      </c>
      <c r="AD2013" s="138">
        <f t="shared" si="353"/>
        <v>4.2650161428223199E-4</v>
      </c>
      <c r="AE2013" s="139" t="str">
        <f t="shared" si="350"/>
        <v/>
      </c>
      <c r="AF2013" s="139" t="str">
        <f t="shared" si="351"/>
        <v/>
      </c>
      <c r="AG2013" s="139"/>
    </row>
    <row r="2014" spans="14:33" ht="20.100000000000001" customHeight="1" x14ac:dyDescent="0.25">
      <c r="N2014" s="142">
        <v>1456</v>
      </c>
      <c r="O2014" s="134">
        <f t="shared" si="354"/>
        <v>1.8239999999999998</v>
      </c>
      <c r="P2014" s="189">
        <f t="shared" si="355"/>
        <v>7.5590358786774225E-2</v>
      </c>
      <c r="Q2014" s="189">
        <f t="shared" si="356"/>
        <v>0.96592396388048374</v>
      </c>
      <c r="R2014" s="134">
        <f t="shared" si="357"/>
        <v>7.5590358786774225E-2</v>
      </c>
      <c r="S2014" s="134" t="str">
        <f t="shared" si="358"/>
        <v/>
      </c>
      <c r="T2014" s="134" t="str">
        <f t="shared" si="359"/>
        <v/>
      </c>
      <c r="U2014" s="190"/>
      <c r="V2014" s="191"/>
      <c r="W2014" s="188"/>
      <c r="X2014" s="188"/>
      <c r="Y2014" s="174" t="str">
        <f t="shared" si="360"/>
        <v/>
      </c>
      <c r="Z2014" s="174" t="str">
        <f t="shared" si="361"/>
        <v/>
      </c>
      <c r="AA2014" s="137"/>
      <c r="AB2014" s="185">
        <f t="shared" si="352"/>
        <v>9.3312000000000168</v>
      </c>
      <c r="AC2014" s="139">
        <f t="shared" si="349"/>
        <v>0.22974367570530529</v>
      </c>
      <c r="AD2014" s="138">
        <f t="shared" si="353"/>
        <v>4.2586859225479667E-4</v>
      </c>
      <c r="AE2014" s="139" t="str">
        <f t="shared" si="350"/>
        <v/>
      </c>
      <c r="AF2014" s="139" t="str">
        <f t="shared" si="351"/>
        <v/>
      </c>
      <c r="AG2014" s="139"/>
    </row>
    <row r="2015" spans="14:33" ht="20.100000000000001" customHeight="1" x14ac:dyDescent="0.25">
      <c r="N2015" s="142">
        <v>1457</v>
      </c>
      <c r="O2015" s="134">
        <f t="shared" si="354"/>
        <v>1.8280000000000003</v>
      </c>
      <c r="P2015" s="189">
        <f t="shared" si="355"/>
        <v>7.5040258219049555E-2</v>
      </c>
      <c r="Q2015" s="189">
        <f t="shared" si="356"/>
        <v>0.96622522417686485</v>
      </c>
      <c r="R2015" s="134">
        <f t="shared" si="357"/>
        <v>7.5040258219049555E-2</v>
      </c>
      <c r="S2015" s="134" t="str">
        <f t="shared" si="358"/>
        <v/>
      </c>
      <c r="T2015" s="134" t="str">
        <f t="shared" si="359"/>
        <v/>
      </c>
      <c r="U2015" s="190"/>
      <c r="V2015" s="191"/>
      <c r="W2015" s="188"/>
      <c r="X2015" s="188"/>
      <c r="Y2015" s="174" t="str">
        <f t="shared" si="360"/>
        <v/>
      </c>
      <c r="Z2015" s="174" t="str">
        <f t="shared" si="361"/>
        <v/>
      </c>
      <c r="AA2015" s="137"/>
      <c r="AB2015" s="185">
        <f t="shared" si="352"/>
        <v>9.3376000000000161</v>
      </c>
      <c r="AC2015" s="139">
        <f t="shared" si="349"/>
        <v>0.2293178071130505</v>
      </c>
      <c r="AD2015" s="138">
        <f t="shared" si="353"/>
        <v>4.2523601001553946E-4</v>
      </c>
      <c r="AE2015" s="139" t="str">
        <f t="shared" si="350"/>
        <v/>
      </c>
      <c r="AF2015" s="139" t="str">
        <f t="shared" si="351"/>
        <v/>
      </c>
      <c r="AG2015" s="139"/>
    </row>
    <row r="2016" spans="14:33" ht="20.100000000000001" customHeight="1" x14ac:dyDescent="0.25">
      <c r="N2016" s="142">
        <v>1458</v>
      </c>
      <c r="O2016" s="134">
        <f t="shared" si="354"/>
        <v>1.8319999999999999</v>
      </c>
      <c r="P2016" s="189">
        <f t="shared" si="355"/>
        <v>7.4492969050994659E-2</v>
      </c>
      <c r="Q2016" s="189">
        <f t="shared" si="356"/>
        <v>0.96652428969477411</v>
      </c>
      <c r="R2016" s="134">
        <f t="shared" si="357"/>
        <v>7.4492969050994659E-2</v>
      </c>
      <c r="S2016" s="134" t="str">
        <f t="shared" si="358"/>
        <v/>
      </c>
      <c r="T2016" s="134" t="str">
        <f t="shared" si="359"/>
        <v/>
      </c>
      <c r="U2016" s="190"/>
      <c r="V2016" s="191"/>
      <c r="W2016" s="188"/>
      <c r="X2016" s="188"/>
      <c r="Y2016" s="174" t="str">
        <f t="shared" si="360"/>
        <v/>
      </c>
      <c r="Z2016" s="174" t="str">
        <f t="shared" si="361"/>
        <v/>
      </c>
      <c r="AA2016" s="137"/>
      <c r="AB2016" s="185">
        <f t="shared" si="352"/>
        <v>9.3440000000000154</v>
      </c>
      <c r="AC2016" s="139">
        <f t="shared" si="349"/>
        <v>0.22889257110303496</v>
      </c>
      <c r="AD2016" s="138">
        <f t="shared" si="353"/>
        <v>4.2460386908046988E-4</v>
      </c>
      <c r="AE2016" s="139" t="str">
        <f t="shared" si="350"/>
        <v/>
      </c>
      <c r="AF2016" s="139" t="str">
        <f t="shared" si="351"/>
        <v/>
      </c>
      <c r="AG2016" s="139"/>
    </row>
    <row r="2017" spans="14:33" ht="20.100000000000001" customHeight="1" x14ac:dyDescent="0.25">
      <c r="N2017" s="142">
        <v>1459</v>
      </c>
      <c r="O2017" s="134">
        <f t="shared" si="354"/>
        <v>1.8360000000000003</v>
      </c>
      <c r="P2017" s="189">
        <f t="shared" si="355"/>
        <v>7.394848822755036E-2</v>
      </c>
      <c r="Q2017" s="189">
        <f t="shared" si="356"/>
        <v>0.96682117167373738</v>
      </c>
      <c r="R2017" s="134">
        <f t="shared" si="357"/>
        <v>7.394848822755036E-2</v>
      </c>
      <c r="S2017" s="134" t="str">
        <f t="shared" si="358"/>
        <v/>
      </c>
      <c r="T2017" s="134" t="str">
        <f t="shared" si="359"/>
        <v/>
      </c>
      <c r="U2017" s="190"/>
      <c r="V2017" s="191"/>
      <c r="W2017" s="188"/>
      <c r="X2017" s="188"/>
      <c r="Y2017" s="174" t="str">
        <f t="shared" si="360"/>
        <v/>
      </c>
      <c r="Z2017" s="174" t="str">
        <f t="shared" si="361"/>
        <v/>
      </c>
      <c r="AA2017" s="137"/>
      <c r="AB2017" s="185">
        <f t="shared" si="352"/>
        <v>9.3504000000000147</v>
      </c>
      <c r="AC2017" s="139">
        <f t="shared" si="349"/>
        <v>0.22846796723395449</v>
      </c>
      <c r="AD2017" s="138">
        <f t="shared" si="353"/>
        <v>4.2397217095729856E-4</v>
      </c>
      <c r="AE2017" s="139" t="str">
        <f t="shared" si="350"/>
        <v/>
      </c>
      <c r="AF2017" s="139" t="str">
        <f t="shared" si="351"/>
        <v/>
      </c>
      <c r="AG2017" s="139"/>
    </row>
    <row r="2018" spans="14:33" ht="20.100000000000001" customHeight="1" x14ac:dyDescent="0.25">
      <c r="N2018" s="142">
        <v>1460</v>
      </c>
      <c r="O2018" s="134">
        <f t="shared" si="354"/>
        <v>1.8399999999999999</v>
      </c>
      <c r="P2018" s="189">
        <f t="shared" si="355"/>
        <v>7.3406812581656919E-2</v>
      </c>
      <c r="Q2018" s="189">
        <f t="shared" si="356"/>
        <v>0.96711588134083615</v>
      </c>
      <c r="R2018" s="134">
        <f t="shared" si="357"/>
        <v>7.3406812581656919E-2</v>
      </c>
      <c r="S2018" s="134" t="str">
        <f t="shared" si="358"/>
        <v/>
      </c>
      <c r="T2018" s="134" t="str">
        <f t="shared" si="359"/>
        <v/>
      </c>
      <c r="U2018" s="190"/>
      <c r="V2018" s="191"/>
      <c r="W2018" s="188"/>
      <c r="X2018" s="188"/>
      <c r="Y2018" s="174" t="str">
        <f t="shared" si="360"/>
        <v/>
      </c>
      <c r="Z2018" s="174" t="str">
        <f t="shared" si="361"/>
        <v/>
      </c>
      <c r="AA2018" s="137"/>
      <c r="AB2018" s="185">
        <f t="shared" si="352"/>
        <v>9.356800000000014</v>
      </c>
      <c r="AC2018" s="139">
        <f t="shared" si="349"/>
        <v>0.22804399506299719</v>
      </c>
      <c r="AD2018" s="138">
        <f t="shared" si="353"/>
        <v>4.2334091714588129E-4</v>
      </c>
      <c r="AE2018" s="139" t="str">
        <f t="shared" si="350"/>
        <v/>
      </c>
      <c r="AF2018" s="139" t="str">
        <f t="shared" si="351"/>
        <v/>
      </c>
      <c r="AG2018" s="139"/>
    </row>
    <row r="2019" spans="14:33" ht="20.100000000000001" customHeight="1" x14ac:dyDescent="0.25">
      <c r="N2019" s="142">
        <v>1461</v>
      </c>
      <c r="O2019" s="134">
        <f t="shared" si="354"/>
        <v>1.8440000000000003</v>
      </c>
      <c r="P2019" s="189">
        <f t="shared" si="355"/>
        <v>7.2867938835273635E-2</v>
      </c>
      <c r="Q2019" s="189">
        <f t="shared" si="356"/>
        <v>0.96740842991026144</v>
      </c>
      <c r="R2019" s="134">
        <f t="shared" si="357"/>
        <v>7.2867938835273635E-2</v>
      </c>
      <c r="S2019" s="134" t="str">
        <f t="shared" si="358"/>
        <v/>
      </c>
      <c r="T2019" s="134" t="str">
        <f t="shared" si="359"/>
        <v/>
      </c>
      <c r="U2019" s="190"/>
      <c r="V2019" s="191"/>
      <c r="W2019" s="188"/>
      <c r="X2019" s="188"/>
      <c r="Y2019" s="174" t="str">
        <f t="shared" si="360"/>
        <v/>
      </c>
      <c r="Z2019" s="174" t="str">
        <f t="shared" si="361"/>
        <v/>
      </c>
      <c r="AA2019" s="137"/>
      <c r="AB2019" s="185">
        <f t="shared" si="352"/>
        <v>9.3632000000000133</v>
      </c>
      <c r="AC2019" s="139">
        <f t="shared" si="349"/>
        <v>0.22762065414585131</v>
      </c>
      <c r="AD2019" s="138">
        <f t="shared" si="353"/>
        <v>4.2271010913763618E-4</v>
      </c>
      <c r="AE2019" s="139" t="str">
        <f t="shared" si="350"/>
        <v/>
      </c>
      <c r="AF2019" s="139" t="str">
        <f t="shared" si="351"/>
        <v/>
      </c>
      <c r="AG2019" s="139"/>
    </row>
    <row r="2020" spans="14:33" ht="20.100000000000001" customHeight="1" x14ac:dyDescent="0.25">
      <c r="N2020" s="142">
        <v>1462</v>
      </c>
      <c r="O2020" s="134">
        <f t="shared" si="354"/>
        <v>1.8479999999999999</v>
      </c>
      <c r="P2020" s="189">
        <f t="shared" si="355"/>
        <v>7.2331863600401836E-2</v>
      </c>
      <c r="Q2020" s="189">
        <f t="shared" si="356"/>
        <v>0.96769882858287182</v>
      </c>
      <c r="R2020" s="134">
        <f t="shared" si="357"/>
        <v>7.2331863600401836E-2</v>
      </c>
      <c r="S2020" s="134" t="str">
        <f t="shared" si="358"/>
        <v/>
      </c>
      <c r="T2020" s="134" t="str">
        <f t="shared" si="359"/>
        <v/>
      </c>
      <c r="U2020" s="190"/>
      <c r="V2020" s="191"/>
      <c r="W2020" s="188"/>
      <c r="X2020" s="188"/>
      <c r="Y2020" s="174" t="str">
        <f t="shared" si="360"/>
        <v/>
      </c>
      <c r="Z2020" s="174" t="str">
        <f t="shared" si="361"/>
        <v/>
      </c>
      <c r="AA2020" s="137"/>
      <c r="AB2020" s="185">
        <f t="shared" si="352"/>
        <v>9.3696000000000126</v>
      </c>
      <c r="AC2020" s="139">
        <f t="shared" si="349"/>
        <v>0.22719794403671367</v>
      </c>
      <c r="AD2020" s="138">
        <f t="shared" si="353"/>
        <v>4.2207974841540485E-4</v>
      </c>
      <c r="AE2020" s="139" t="str">
        <f t="shared" si="350"/>
        <v/>
      </c>
      <c r="AF2020" s="139" t="str">
        <f t="shared" si="351"/>
        <v/>
      </c>
      <c r="AG2020" s="139"/>
    </row>
    <row r="2021" spans="14:33" ht="20.100000000000001" customHeight="1" x14ac:dyDescent="0.25">
      <c r="N2021" s="142">
        <v>1463</v>
      </c>
      <c r="O2021" s="134">
        <f t="shared" si="354"/>
        <v>1.8520000000000003</v>
      </c>
      <c r="P2021" s="189">
        <f t="shared" si="355"/>
        <v>7.1798583380107084E-2</v>
      </c>
      <c r="Q2021" s="189">
        <f t="shared" si="356"/>
        <v>0.96798708854575555</v>
      </c>
      <c r="R2021" s="134">
        <f t="shared" si="357"/>
        <v>7.1798583380107084E-2</v>
      </c>
      <c r="S2021" s="134" t="str">
        <f t="shared" si="358"/>
        <v/>
      </c>
      <c r="T2021" s="134" t="str">
        <f t="shared" si="359"/>
        <v/>
      </c>
      <c r="U2021" s="190"/>
      <c r="V2021" s="191"/>
      <c r="W2021" s="188"/>
      <c r="X2021" s="188"/>
      <c r="Y2021" s="174" t="str">
        <f t="shared" si="360"/>
        <v/>
      </c>
      <c r="Z2021" s="174" t="str">
        <f t="shared" si="361"/>
        <v/>
      </c>
      <c r="AA2021" s="137"/>
      <c r="AB2021" s="185">
        <f t="shared" si="352"/>
        <v>9.3760000000000119</v>
      </c>
      <c r="AC2021" s="139">
        <f t="shared" si="349"/>
        <v>0.22677586428829827</v>
      </c>
      <c r="AD2021" s="138">
        <f t="shared" si="353"/>
        <v>4.2144983645425738E-4</v>
      </c>
      <c r="AE2021" s="139" t="str">
        <f t="shared" si="350"/>
        <v/>
      </c>
      <c r="AF2021" s="139" t="str">
        <f t="shared" si="351"/>
        <v/>
      </c>
      <c r="AG2021" s="139"/>
    </row>
    <row r="2022" spans="14:33" ht="20.100000000000001" customHeight="1" x14ac:dyDescent="0.25">
      <c r="N2022" s="142">
        <v>1464</v>
      </c>
      <c r="O2022" s="134">
        <f t="shared" si="354"/>
        <v>1.8559999999999999</v>
      </c>
      <c r="P2022" s="189">
        <f t="shared" si="355"/>
        <v>7.1268094569544513E-2</v>
      </c>
      <c r="Q2022" s="189">
        <f t="shared" si="356"/>
        <v>0.96827322097179702</v>
      </c>
      <c r="R2022" s="134">
        <f t="shared" si="357"/>
        <v>7.1268094569544513E-2</v>
      </c>
      <c r="S2022" s="134" t="str">
        <f t="shared" si="358"/>
        <v/>
      </c>
      <c r="T2022" s="134" t="str">
        <f t="shared" si="359"/>
        <v/>
      </c>
      <c r="U2022" s="190"/>
      <c r="V2022" s="191"/>
      <c r="W2022" s="188"/>
      <c r="X2022" s="188"/>
      <c r="Y2022" s="174" t="str">
        <f t="shared" si="360"/>
        <v/>
      </c>
      <c r="Z2022" s="174" t="str">
        <f t="shared" si="361"/>
        <v/>
      </c>
      <c r="AA2022" s="137"/>
      <c r="AB2022" s="185">
        <f t="shared" si="352"/>
        <v>9.3824000000000112</v>
      </c>
      <c r="AC2022" s="139">
        <f t="shared" si="349"/>
        <v>0.22635441445184401</v>
      </c>
      <c r="AD2022" s="138">
        <f t="shared" si="353"/>
        <v>4.2082037472149225E-4</v>
      </c>
      <c r="AE2022" s="139" t="str">
        <f t="shared" si="350"/>
        <v/>
      </c>
      <c r="AF2022" s="139" t="str">
        <f t="shared" si="351"/>
        <v/>
      </c>
      <c r="AG2022" s="139"/>
    </row>
    <row r="2023" spans="14:33" ht="20.100000000000001" customHeight="1" x14ac:dyDescent="0.25">
      <c r="N2023" s="142">
        <v>1465</v>
      </c>
      <c r="O2023" s="134">
        <f t="shared" si="354"/>
        <v>1.8600000000000003</v>
      </c>
      <c r="P2023" s="189">
        <f t="shared" si="355"/>
        <v>7.0740393456983339E-2</v>
      </c>
      <c r="Q2023" s="189">
        <f t="shared" si="356"/>
        <v>0.96855723701924734</v>
      </c>
      <c r="R2023" s="134">
        <f t="shared" si="357"/>
        <v>7.0740393456983339E-2</v>
      </c>
      <c r="S2023" s="134" t="str">
        <f t="shared" si="358"/>
        <v/>
      </c>
      <c r="T2023" s="134" t="str">
        <f t="shared" si="359"/>
        <v/>
      </c>
      <c r="U2023" s="190"/>
      <c r="V2023" s="191"/>
      <c r="W2023" s="188"/>
      <c r="X2023" s="188"/>
      <c r="Y2023" s="174" t="str">
        <f t="shared" si="360"/>
        <v/>
      </c>
      <c r="Z2023" s="174" t="str">
        <f t="shared" si="361"/>
        <v/>
      </c>
      <c r="AA2023" s="137"/>
      <c r="AB2023" s="185">
        <f t="shared" si="352"/>
        <v>9.3888000000000105</v>
      </c>
      <c r="AC2023" s="139">
        <f t="shared" si="349"/>
        <v>0.22593359407712252</v>
      </c>
      <c r="AD2023" s="138">
        <f t="shared" si="353"/>
        <v>4.2019136467533191E-4</v>
      </c>
      <c r="AE2023" s="139" t="str">
        <f t="shared" si="350"/>
        <v/>
      </c>
      <c r="AF2023" s="139" t="str">
        <f t="shared" si="351"/>
        <v/>
      </c>
      <c r="AG2023" s="139"/>
    </row>
    <row r="2024" spans="14:33" ht="20.100000000000001" customHeight="1" x14ac:dyDescent="0.25">
      <c r="N2024" s="142">
        <v>1466</v>
      </c>
      <c r="O2024" s="134">
        <f t="shared" si="354"/>
        <v>1.8639999999999999</v>
      </c>
      <c r="P2024" s="189">
        <f t="shared" si="355"/>
        <v>7.0215476224834261E-2</v>
      </c>
      <c r="Q2024" s="189">
        <f t="shared" si="356"/>
        <v>0.9688391478312981</v>
      </c>
      <c r="R2024" s="134">
        <f t="shared" si="357"/>
        <v>7.0215476224834261E-2</v>
      </c>
      <c r="S2024" s="134" t="str">
        <f t="shared" si="358"/>
        <v/>
      </c>
      <c r="T2024" s="134" t="str">
        <f t="shared" si="359"/>
        <v/>
      </c>
      <c r="U2024" s="190"/>
      <c r="V2024" s="191"/>
      <c r="W2024" s="188"/>
      <c r="X2024" s="188"/>
      <c r="Y2024" s="174" t="str">
        <f t="shared" si="360"/>
        <v/>
      </c>
      <c r="Z2024" s="174" t="str">
        <f t="shared" si="361"/>
        <v/>
      </c>
      <c r="AA2024" s="137"/>
      <c r="AB2024" s="185">
        <f t="shared" si="352"/>
        <v>9.3952000000000098</v>
      </c>
      <c r="AC2024" s="139">
        <f t="shared" si="349"/>
        <v>0.22551340271244719</v>
      </c>
      <c r="AD2024" s="138">
        <f t="shared" si="353"/>
        <v>4.1956280776664356E-4</v>
      </c>
      <c r="AE2024" s="139" t="str">
        <f t="shared" si="350"/>
        <v/>
      </c>
      <c r="AF2024" s="139" t="str">
        <f t="shared" si="351"/>
        <v/>
      </c>
      <c r="AG2024" s="139"/>
    </row>
    <row r="2025" spans="14:33" ht="20.100000000000001" customHeight="1" x14ac:dyDescent="0.25">
      <c r="N2025" s="142">
        <v>1467</v>
      </c>
      <c r="O2025" s="134">
        <f t="shared" si="354"/>
        <v>1.8680000000000003</v>
      </c>
      <c r="P2025" s="189">
        <f t="shared" si="355"/>
        <v>6.9693338950675629E-2</v>
      </c>
      <c r="Q2025" s="189">
        <f t="shared" si="356"/>
        <v>0.96911896453566126</v>
      </c>
      <c r="R2025" s="134">
        <f t="shared" si="357"/>
        <v>6.9693338950675629E-2</v>
      </c>
      <c r="S2025" s="134" t="str">
        <f t="shared" si="358"/>
        <v/>
      </c>
      <c r="T2025" s="134" t="str">
        <f t="shared" si="359"/>
        <v/>
      </c>
      <c r="U2025" s="190"/>
      <c r="V2025" s="191"/>
      <c r="W2025" s="188"/>
      <c r="X2025" s="188"/>
      <c r="Y2025" s="174" t="str">
        <f t="shared" si="360"/>
        <v/>
      </c>
      <c r="Z2025" s="174" t="str">
        <f t="shared" si="361"/>
        <v/>
      </c>
      <c r="AA2025" s="137"/>
      <c r="AB2025" s="185">
        <f t="shared" si="352"/>
        <v>9.4016000000000091</v>
      </c>
      <c r="AC2025" s="139">
        <f t="shared" si="349"/>
        <v>0.22509383990468054</v>
      </c>
      <c r="AD2025" s="138">
        <f t="shared" si="353"/>
        <v>4.189347054378012E-4</v>
      </c>
      <c r="AE2025" s="139" t="str">
        <f t="shared" si="350"/>
        <v/>
      </c>
      <c r="AF2025" s="139" t="str">
        <f t="shared" si="351"/>
        <v/>
      </c>
      <c r="AG2025" s="139"/>
    </row>
    <row r="2026" spans="14:33" ht="20.100000000000001" customHeight="1" x14ac:dyDescent="0.25">
      <c r="N2026" s="142">
        <v>1468</v>
      </c>
      <c r="O2026" s="134">
        <f t="shared" si="354"/>
        <v>1.8719999999999999</v>
      </c>
      <c r="P2026" s="189">
        <f t="shared" si="355"/>
        <v>6.9173977608282505E-2</v>
      </c>
      <c r="Q2026" s="189">
        <f t="shared" si="356"/>
        <v>0.96939669824415042</v>
      </c>
      <c r="R2026" s="134">
        <f t="shared" si="357"/>
        <v>6.9173977608282505E-2</v>
      </c>
      <c r="S2026" s="134" t="str">
        <f t="shared" si="358"/>
        <v/>
      </c>
      <c r="T2026" s="134" t="str">
        <f t="shared" si="359"/>
        <v/>
      </c>
      <c r="U2026" s="190"/>
      <c r="V2026" s="191"/>
      <c r="W2026" s="188"/>
      <c r="X2026" s="188"/>
      <c r="Y2026" s="174" t="str">
        <f t="shared" si="360"/>
        <v/>
      </c>
      <c r="Z2026" s="174" t="str">
        <f t="shared" si="361"/>
        <v/>
      </c>
      <c r="AA2026" s="137"/>
      <c r="AB2026" s="185">
        <f t="shared" si="352"/>
        <v>9.4080000000000084</v>
      </c>
      <c r="AC2026" s="139">
        <f t="shared" si="349"/>
        <v>0.22467490519924274</v>
      </c>
      <c r="AD2026" s="138">
        <f t="shared" si="353"/>
        <v>4.1830705912351829E-4</v>
      </c>
      <c r="AE2026" s="139" t="str">
        <f t="shared" si="350"/>
        <v/>
      </c>
      <c r="AF2026" s="139" t="str">
        <f t="shared" si="351"/>
        <v/>
      </c>
      <c r="AG2026" s="139"/>
    </row>
    <row r="2027" spans="14:33" ht="20.100000000000001" customHeight="1" x14ac:dyDescent="0.25">
      <c r="N2027" s="142">
        <v>1469</v>
      </c>
      <c r="O2027" s="134">
        <f t="shared" si="354"/>
        <v>1.8760000000000003</v>
      </c>
      <c r="P2027" s="189">
        <f t="shared" si="355"/>
        <v>6.8657388068654221E-2</v>
      </c>
      <c r="Q2027" s="189">
        <f t="shared" si="356"/>
        <v>0.96967236005226909</v>
      </c>
      <c r="R2027" s="134">
        <f t="shared" si="357"/>
        <v>6.8657388068654221E-2</v>
      </c>
      <c r="S2027" s="134" t="str">
        <f t="shared" si="358"/>
        <v/>
      </c>
      <c r="T2027" s="134" t="str">
        <f t="shared" si="359"/>
        <v/>
      </c>
      <c r="U2027" s="190"/>
      <c r="V2027" s="191"/>
      <c r="W2027" s="188"/>
      <c r="X2027" s="188"/>
      <c r="Y2027" s="174" t="str">
        <f t="shared" si="360"/>
        <v/>
      </c>
      <c r="Z2027" s="174" t="str">
        <f t="shared" si="361"/>
        <v/>
      </c>
      <c r="AA2027" s="137"/>
      <c r="AB2027" s="185">
        <f t="shared" si="352"/>
        <v>9.4144000000000077</v>
      </c>
      <c r="AC2027" s="139">
        <f t="shared" si="349"/>
        <v>0.22425659814011922</v>
      </c>
      <c r="AD2027" s="138">
        <f t="shared" si="353"/>
        <v>4.1767987025015385E-4</v>
      </c>
      <c r="AE2027" s="139" t="str">
        <f t="shared" si="350"/>
        <v/>
      </c>
      <c r="AF2027" s="139" t="str">
        <f t="shared" si="351"/>
        <v/>
      </c>
      <c r="AG2027" s="139"/>
    </row>
    <row r="2028" spans="14:33" ht="20.100000000000001" customHeight="1" x14ac:dyDescent="0.25">
      <c r="N2028" s="142">
        <v>1470</v>
      </c>
      <c r="O2028" s="134">
        <f t="shared" si="354"/>
        <v>1.88</v>
      </c>
      <c r="P2028" s="189">
        <f t="shared" si="355"/>
        <v>6.8143566101044578E-2</v>
      </c>
      <c r="Q2028" s="189">
        <f t="shared" si="356"/>
        <v>0.96994596103880026</v>
      </c>
      <c r="R2028" s="134">
        <f t="shared" si="357"/>
        <v>6.8143566101044578E-2</v>
      </c>
      <c r="S2028" s="134" t="str">
        <f t="shared" si="358"/>
        <v/>
      </c>
      <c r="T2028" s="134" t="str">
        <f t="shared" si="359"/>
        <v/>
      </c>
      <c r="U2028" s="190"/>
      <c r="V2028" s="191"/>
      <c r="W2028" s="188"/>
      <c r="X2028" s="188"/>
      <c r="Y2028" s="174" t="str">
        <f t="shared" si="360"/>
        <v/>
      </c>
      <c r="Z2028" s="174" t="str">
        <f t="shared" si="361"/>
        <v/>
      </c>
      <c r="AA2028" s="137"/>
      <c r="AB2028" s="185">
        <f t="shared" si="352"/>
        <v>9.4208000000000069</v>
      </c>
      <c r="AC2028" s="139">
        <f t="shared" ref="AC2028:AC2091" si="362">_xlfn.CHISQ.DIST.RT(AB2028,$AB$553)</f>
        <v>0.22383891826986907</v>
      </c>
      <c r="AD2028" s="138">
        <f t="shared" si="353"/>
        <v>4.1705314023587903E-4</v>
      </c>
      <c r="AE2028" s="139" t="str">
        <f t="shared" ref="AE2028:AE2091" si="363">IF(AC2028&lt;($AA$556),AD2028,"")</f>
        <v/>
      </c>
      <c r="AF2028" s="139" t="str">
        <f t="shared" ref="AF2028:AF2091" si="364">IF(AC2028&lt;$AA$563,AD2028,"")</f>
        <v/>
      </c>
      <c r="AG2028" s="139"/>
    </row>
    <row r="2029" spans="14:33" ht="20.100000000000001" customHeight="1" x14ac:dyDescent="0.25">
      <c r="N2029" s="142">
        <v>1471</v>
      </c>
      <c r="O2029" s="134">
        <f t="shared" si="354"/>
        <v>1.8840000000000003</v>
      </c>
      <c r="P2029" s="189">
        <f t="shared" si="355"/>
        <v>6.7632507373990444E-2</v>
      </c>
      <c r="Q2029" s="189">
        <f t="shared" si="356"/>
        <v>0.97021751226540254</v>
      </c>
      <c r="R2029" s="134">
        <f t="shared" si="357"/>
        <v>6.7632507373990444E-2</v>
      </c>
      <c r="S2029" s="134" t="str">
        <f t="shared" si="358"/>
        <v/>
      </c>
      <c r="T2029" s="134" t="str">
        <f t="shared" si="359"/>
        <v/>
      </c>
      <c r="U2029" s="190"/>
      <c r="V2029" s="191"/>
      <c r="W2029" s="188"/>
      <c r="X2029" s="188"/>
      <c r="Y2029" s="174" t="str">
        <f t="shared" si="360"/>
        <v/>
      </c>
      <c r="Z2029" s="174" t="str">
        <f t="shared" si="361"/>
        <v/>
      </c>
      <c r="AA2029" s="137"/>
      <c r="AB2029" s="185">
        <f t="shared" ref="AB2029:AB2092" si="365">AB2028+$AF$553</f>
        <v>9.4272000000000062</v>
      </c>
      <c r="AC2029" s="139">
        <f t="shared" si="362"/>
        <v>0.22342186512963319</v>
      </c>
      <c r="AD2029" s="138">
        <f t="shared" ref="AD2029:AD2092" si="366">AC2029-AC2030</f>
        <v>4.1642687049148197E-4</v>
      </c>
      <c r="AE2029" s="139" t="str">
        <f t="shared" si="363"/>
        <v/>
      </c>
      <c r="AF2029" s="139" t="str">
        <f t="shared" si="364"/>
        <v/>
      </c>
      <c r="AG2029" s="139"/>
    </row>
    <row r="2030" spans="14:33" ht="20.100000000000001" customHeight="1" x14ac:dyDescent="0.25">
      <c r="N2030" s="142">
        <v>1472</v>
      </c>
      <c r="O2030" s="134">
        <f t="shared" ref="O2030:O2093" si="367">O$552+(N2030*O$555)</f>
        <v>1.8879999999999999</v>
      </c>
      <c r="P2030" s="189">
        <f t="shared" ref="P2030:P2093" si="368">_xlfn.NORM.DIST(O2030,O$549,O$550,0)</f>
        <v>6.7124207456342566E-2</v>
      </c>
      <c r="Q2030" s="189">
        <f t="shared" ref="Q2030:Q2093" si="369">_xlfn.NORM.DIST(O2030,O$549,O$550,1)</f>
        <v>0.97048702477620907</v>
      </c>
      <c r="R2030" s="134">
        <f t="shared" ref="R2030:R2093" si="370">IF(OR(Q2030&lt;$S$554,Q2030&gt;$S$555),P2030,"")</f>
        <v>6.7124207456342566E-2</v>
      </c>
      <c r="S2030" s="134" t="str">
        <f t="shared" ref="S2030:S2093" si="371">IF(AND(Q2030&gt;$S$554,Q2030&lt;$S$555),P2030,"")</f>
        <v/>
      </c>
      <c r="T2030" s="134" t="str">
        <f t="shared" ref="T2030:T2093" si="372">IF(P2030=MAX(P$558:P$2558),P2030,"")</f>
        <v/>
      </c>
      <c r="U2030" s="190"/>
      <c r="V2030" s="191"/>
      <c r="W2030" s="188"/>
      <c r="X2030" s="188"/>
      <c r="Y2030" s="174" t="str">
        <f t="shared" si="360"/>
        <v/>
      </c>
      <c r="Z2030" s="174" t="str">
        <f t="shared" si="361"/>
        <v/>
      </c>
      <c r="AA2030" s="137"/>
      <c r="AB2030" s="185">
        <f t="shared" si="365"/>
        <v>9.4336000000000055</v>
      </c>
      <c r="AC2030" s="139">
        <f t="shared" si="362"/>
        <v>0.22300543825914171</v>
      </c>
      <c r="AD2030" s="138">
        <f t="shared" si="366"/>
        <v>4.1580106241911885E-4</v>
      </c>
      <c r="AE2030" s="139" t="str">
        <f t="shared" si="363"/>
        <v/>
      </c>
      <c r="AF2030" s="139" t="str">
        <f t="shared" si="364"/>
        <v/>
      </c>
      <c r="AG2030" s="139"/>
    </row>
    <row r="2031" spans="14:33" ht="20.100000000000001" customHeight="1" x14ac:dyDescent="0.25">
      <c r="N2031" s="142">
        <v>1473</v>
      </c>
      <c r="O2031" s="134">
        <f t="shared" si="367"/>
        <v>1.8920000000000003</v>
      </c>
      <c r="P2031" s="189">
        <f t="shared" si="368"/>
        <v>6.6618661818294844E-2</v>
      </c>
      <c r="Q2031" s="189">
        <f t="shared" si="369"/>
        <v>0.97075450959743048</v>
      </c>
      <c r="R2031" s="134">
        <f t="shared" si="370"/>
        <v>6.6618661818294844E-2</v>
      </c>
      <c r="S2031" s="134" t="str">
        <f t="shared" si="371"/>
        <v/>
      </c>
      <c r="T2031" s="134" t="str">
        <f t="shared" si="372"/>
        <v/>
      </c>
      <c r="U2031" s="190"/>
      <c r="V2031" s="191"/>
      <c r="W2031" s="188"/>
      <c r="X2031" s="188"/>
      <c r="Y2031" s="174" t="str">
        <f t="shared" si="360"/>
        <v/>
      </c>
      <c r="Z2031" s="174" t="str">
        <f t="shared" si="361"/>
        <v/>
      </c>
      <c r="AA2031" s="137"/>
      <c r="AB2031" s="185">
        <f t="shared" si="365"/>
        <v>9.4400000000000048</v>
      </c>
      <c r="AC2031" s="139">
        <f t="shared" si="362"/>
        <v>0.22258963719672259</v>
      </c>
      <c r="AD2031" s="138">
        <f t="shared" si="366"/>
        <v>4.1517571741331305E-4</v>
      </c>
      <c r="AE2031" s="139" t="str">
        <f t="shared" si="363"/>
        <v/>
      </c>
      <c r="AF2031" s="139" t="str">
        <f t="shared" si="364"/>
        <v/>
      </c>
      <c r="AG2031" s="139"/>
    </row>
    <row r="2032" spans="14:33" ht="20.100000000000001" customHeight="1" x14ac:dyDescent="0.25">
      <c r="N2032" s="142">
        <v>1474</v>
      </c>
      <c r="O2032" s="134">
        <f t="shared" si="367"/>
        <v>1.8959999999999999</v>
      </c>
      <c r="P2032" s="189">
        <f t="shared" si="368"/>
        <v>6.6115865832415521E-2</v>
      </c>
      <c r="Q2032" s="189">
        <f t="shared" si="369"/>
        <v>0.97101997773696258</v>
      </c>
      <c r="R2032" s="134">
        <f t="shared" si="370"/>
        <v>6.6115865832415521E-2</v>
      </c>
      <c r="S2032" s="134" t="str">
        <f t="shared" si="371"/>
        <v/>
      </c>
      <c r="T2032" s="134" t="str">
        <f t="shared" si="372"/>
        <v/>
      </c>
      <c r="U2032" s="190"/>
      <c r="V2032" s="191"/>
      <c r="W2032" s="188"/>
      <c r="X2032" s="188"/>
      <c r="Y2032" s="174" t="str">
        <f t="shared" si="360"/>
        <v/>
      </c>
      <c r="Z2032" s="174" t="str">
        <f t="shared" si="361"/>
        <v/>
      </c>
      <c r="AA2032" s="137"/>
      <c r="AB2032" s="185">
        <f t="shared" si="365"/>
        <v>9.4464000000000041</v>
      </c>
      <c r="AC2032" s="139">
        <f t="shared" si="362"/>
        <v>0.22217446147930928</v>
      </c>
      <c r="AD2032" s="138">
        <f t="shared" si="366"/>
        <v>4.1455083686040006E-4</v>
      </c>
      <c r="AE2032" s="139" t="str">
        <f t="shared" si="363"/>
        <v/>
      </c>
      <c r="AF2032" s="139" t="str">
        <f t="shared" si="364"/>
        <v/>
      </c>
      <c r="AG2032" s="139"/>
    </row>
    <row r="2033" spans="14:33" ht="20.100000000000001" customHeight="1" x14ac:dyDescent="0.25">
      <c r="N2033" s="142">
        <v>1475</v>
      </c>
      <c r="O2033" s="134">
        <f t="shared" si="367"/>
        <v>1.9000000000000004</v>
      </c>
      <c r="P2033" s="189">
        <f t="shared" si="368"/>
        <v>6.5615814774676554E-2</v>
      </c>
      <c r="Q2033" s="189">
        <f t="shared" si="369"/>
        <v>0.97128344018399826</v>
      </c>
      <c r="R2033" s="134">
        <f t="shared" si="370"/>
        <v>6.5615814774676554E-2</v>
      </c>
      <c r="S2033" s="134" t="str">
        <f t="shared" si="371"/>
        <v/>
      </c>
      <c r="T2033" s="134" t="str">
        <f t="shared" si="372"/>
        <v/>
      </c>
      <c r="U2033" s="190"/>
      <c r="V2033" s="191"/>
      <c r="W2033" s="188"/>
      <c r="X2033" s="188"/>
      <c r="Y2033" s="174" t="str">
        <f t="shared" si="360"/>
        <v/>
      </c>
      <c r="Z2033" s="174" t="str">
        <f t="shared" si="361"/>
        <v/>
      </c>
      <c r="AA2033" s="137"/>
      <c r="AB2033" s="185">
        <f t="shared" si="365"/>
        <v>9.4528000000000034</v>
      </c>
      <c r="AC2033" s="139">
        <f t="shared" si="362"/>
        <v>0.22175991064244888</v>
      </c>
      <c r="AD2033" s="138">
        <f t="shared" si="366"/>
        <v>4.1392642213955444E-4</v>
      </c>
      <c r="AE2033" s="139" t="str">
        <f t="shared" si="363"/>
        <v/>
      </c>
      <c r="AF2033" s="139" t="str">
        <f t="shared" si="364"/>
        <v/>
      </c>
      <c r="AG2033" s="139"/>
    </row>
    <row r="2034" spans="14:33" ht="20.100000000000001" customHeight="1" x14ac:dyDescent="0.25">
      <c r="N2034" s="142">
        <v>1476</v>
      </c>
      <c r="O2034" s="134">
        <f t="shared" si="367"/>
        <v>1.9039999999999999</v>
      </c>
      <c r="P2034" s="189">
        <f t="shared" si="368"/>
        <v>6.5118503825484716E-2</v>
      </c>
      <c r="Q2034" s="189">
        <f t="shared" si="369"/>
        <v>0.97154490790864234</v>
      </c>
      <c r="R2034" s="134">
        <f t="shared" si="370"/>
        <v>6.5118503825484716E-2</v>
      </c>
      <c r="S2034" s="134" t="str">
        <f t="shared" si="371"/>
        <v/>
      </c>
      <c r="T2034" s="134" t="str">
        <f t="shared" si="372"/>
        <v/>
      </c>
      <c r="U2034" s="190"/>
      <c r="V2034" s="191"/>
      <c r="W2034" s="188"/>
      <c r="X2034" s="188"/>
      <c r="Y2034" s="174" t="str">
        <f t="shared" si="360"/>
        <v/>
      </c>
      <c r="Z2034" s="174" t="str">
        <f t="shared" si="361"/>
        <v/>
      </c>
      <c r="AA2034" s="137"/>
      <c r="AB2034" s="185">
        <f t="shared" si="365"/>
        <v>9.4592000000000027</v>
      </c>
      <c r="AC2034" s="139">
        <f t="shared" si="362"/>
        <v>0.22134598422030932</v>
      </c>
      <c r="AD2034" s="138">
        <f t="shared" si="366"/>
        <v>4.133024746208469E-4</v>
      </c>
      <c r="AE2034" s="139" t="str">
        <f t="shared" si="363"/>
        <v/>
      </c>
      <c r="AF2034" s="139" t="str">
        <f t="shared" si="364"/>
        <v/>
      </c>
      <c r="AG2034" s="139"/>
    </row>
    <row r="2035" spans="14:33" ht="20.100000000000001" customHeight="1" x14ac:dyDescent="0.25">
      <c r="N2035" s="142">
        <v>1477</v>
      </c>
      <c r="O2035" s="134">
        <f t="shared" si="367"/>
        <v>1.9080000000000004</v>
      </c>
      <c r="P2035" s="189">
        <f t="shared" si="368"/>
        <v>6.4623928070710851E-2</v>
      </c>
      <c r="Q2035" s="189">
        <f t="shared" si="369"/>
        <v>0.97180439186153211</v>
      </c>
      <c r="R2035" s="134">
        <f t="shared" si="370"/>
        <v>6.4623928070710851E-2</v>
      </c>
      <c r="S2035" s="134" t="str">
        <f t="shared" si="371"/>
        <v/>
      </c>
      <c r="T2035" s="134" t="str">
        <f t="shared" si="372"/>
        <v/>
      </c>
      <c r="U2035" s="190"/>
      <c r="V2035" s="191"/>
      <c r="W2035" s="188"/>
      <c r="X2035" s="188"/>
      <c r="Y2035" s="174" t="str">
        <f t="shared" si="360"/>
        <v/>
      </c>
      <c r="Z2035" s="174" t="str">
        <f t="shared" si="361"/>
        <v/>
      </c>
      <c r="AA2035" s="137"/>
      <c r="AB2035" s="185">
        <f t="shared" si="365"/>
        <v>9.465600000000002</v>
      </c>
      <c r="AC2035" s="139">
        <f t="shared" si="362"/>
        <v>0.22093268174568848</v>
      </c>
      <c r="AD2035" s="138">
        <f t="shared" si="366"/>
        <v>4.1267899566779787E-4</v>
      </c>
      <c r="AE2035" s="139" t="str">
        <f t="shared" si="363"/>
        <v/>
      </c>
      <c r="AF2035" s="139" t="str">
        <f t="shared" si="364"/>
        <v/>
      </c>
      <c r="AG2035" s="139"/>
    </row>
    <row r="2036" spans="14:33" ht="20.100000000000001" customHeight="1" x14ac:dyDescent="0.25">
      <c r="N2036" s="142">
        <v>1478</v>
      </c>
      <c r="O2036" s="134">
        <f t="shared" si="367"/>
        <v>1.9119999999999999</v>
      </c>
      <c r="P2036" s="189">
        <f t="shared" si="368"/>
        <v>6.4132082502720483E-2</v>
      </c>
      <c r="Q2036" s="189">
        <f t="shared" si="369"/>
        <v>0.97206190297346118</v>
      </c>
      <c r="R2036" s="134">
        <f t="shared" si="370"/>
        <v>6.4132082502720483E-2</v>
      </c>
      <c r="S2036" s="134" t="str">
        <f t="shared" si="371"/>
        <v/>
      </c>
      <c r="T2036" s="134" t="str">
        <f t="shared" si="372"/>
        <v/>
      </c>
      <c r="U2036" s="190"/>
      <c r="V2036" s="191"/>
      <c r="W2036" s="188"/>
      <c r="X2036" s="188"/>
      <c r="Y2036" s="174" t="str">
        <f t="shared" si="360"/>
        <v/>
      </c>
      <c r="Z2036" s="174" t="str">
        <f t="shared" si="361"/>
        <v/>
      </c>
      <c r="AA2036" s="137"/>
      <c r="AB2036" s="185">
        <f t="shared" si="365"/>
        <v>9.4720000000000013</v>
      </c>
      <c r="AC2036" s="139">
        <f t="shared" si="362"/>
        <v>0.22052000275002068</v>
      </c>
      <c r="AD2036" s="138">
        <f t="shared" si="366"/>
        <v>4.1205598663479615E-4</v>
      </c>
      <c r="AE2036" s="139" t="str">
        <f t="shared" si="363"/>
        <v/>
      </c>
      <c r="AF2036" s="139" t="str">
        <f t="shared" si="364"/>
        <v/>
      </c>
      <c r="AG2036" s="139"/>
    </row>
    <row r="2037" spans="14:33" ht="20.100000000000001" customHeight="1" x14ac:dyDescent="0.25">
      <c r="N2037" s="142">
        <v>1479</v>
      </c>
      <c r="O2037" s="134">
        <f t="shared" si="367"/>
        <v>1.9160000000000004</v>
      </c>
      <c r="P2037" s="189">
        <f t="shared" si="368"/>
        <v>6.3642962021402447E-2</v>
      </c>
      <c r="Q2037" s="189">
        <f t="shared" si="369"/>
        <v>0.97231745215500687</v>
      </c>
      <c r="R2037" s="134">
        <f t="shared" si="370"/>
        <v>6.3642962021402447E-2</v>
      </c>
      <c r="S2037" s="134" t="str">
        <f t="shared" si="371"/>
        <v/>
      </c>
      <c r="T2037" s="134" t="str">
        <f t="shared" si="372"/>
        <v/>
      </c>
      <c r="U2037" s="190"/>
      <c r="V2037" s="191"/>
      <c r="W2037" s="188"/>
      <c r="X2037" s="188"/>
      <c r="Y2037" s="174" t="str">
        <f t="shared" si="360"/>
        <v/>
      </c>
      <c r="Z2037" s="174" t="str">
        <f t="shared" si="361"/>
        <v/>
      </c>
      <c r="AA2037" s="137"/>
      <c r="AB2037" s="185">
        <f t="shared" si="365"/>
        <v>9.4784000000000006</v>
      </c>
      <c r="AC2037" s="139">
        <f t="shared" si="362"/>
        <v>0.22010794676338588</v>
      </c>
      <c r="AD2037" s="138">
        <f t="shared" si="366"/>
        <v>4.1143344886948596E-4</v>
      </c>
      <c r="AE2037" s="139" t="str">
        <f t="shared" si="363"/>
        <v/>
      </c>
      <c r="AF2037" s="139" t="str">
        <f t="shared" si="364"/>
        <v/>
      </c>
      <c r="AG2037" s="139"/>
    </row>
    <row r="2038" spans="14:33" ht="20.100000000000001" customHeight="1" x14ac:dyDescent="0.25">
      <c r="N2038" s="142">
        <v>1480</v>
      </c>
      <c r="O2038" s="134">
        <f t="shared" si="367"/>
        <v>1.92</v>
      </c>
      <c r="P2038" s="189">
        <f t="shared" si="368"/>
        <v>6.3156561435198655E-2</v>
      </c>
      <c r="Q2038" s="189">
        <f t="shared" si="369"/>
        <v>0.9725710502961632</v>
      </c>
      <c r="R2038" s="134">
        <f t="shared" si="370"/>
        <v>6.3156561435198655E-2</v>
      </c>
      <c r="S2038" s="134" t="str">
        <f t="shared" si="371"/>
        <v/>
      </c>
      <c r="T2038" s="134" t="str">
        <f t="shared" si="372"/>
        <v/>
      </c>
      <c r="U2038" s="190"/>
      <c r="V2038" s="191"/>
      <c r="W2038" s="188"/>
      <c r="X2038" s="188"/>
      <c r="Y2038" s="174" t="str">
        <f t="shared" si="360"/>
        <v/>
      </c>
      <c r="Z2038" s="174" t="str">
        <f t="shared" si="361"/>
        <v/>
      </c>
      <c r="AA2038" s="137"/>
      <c r="AB2038" s="185">
        <f t="shared" si="365"/>
        <v>9.4847999999999999</v>
      </c>
      <c r="AC2038" s="139">
        <f t="shared" si="362"/>
        <v>0.2196965133145164</v>
      </c>
      <c r="AD2038" s="138">
        <f t="shared" si="366"/>
        <v>4.1081138371087955E-4</v>
      </c>
      <c r="AE2038" s="139" t="str">
        <f t="shared" si="363"/>
        <v/>
      </c>
      <c r="AF2038" s="139" t="str">
        <f t="shared" si="364"/>
        <v/>
      </c>
      <c r="AG2038" s="139"/>
    </row>
    <row r="2039" spans="14:33" ht="20.100000000000001" customHeight="1" x14ac:dyDescent="0.25">
      <c r="N2039" s="142">
        <v>1481</v>
      </c>
      <c r="O2039" s="134">
        <f t="shared" si="367"/>
        <v>1.9240000000000004</v>
      </c>
      <c r="P2039" s="189">
        <f t="shared" si="368"/>
        <v>6.2672875462131739E-2</v>
      </c>
      <c r="Q2039" s="189">
        <f t="shared" si="369"/>
        <v>0.97282270826597661</v>
      </c>
      <c r="R2039" s="134">
        <f t="shared" si="370"/>
        <v>6.2672875462131739E-2</v>
      </c>
      <c r="S2039" s="134" t="str">
        <f t="shared" si="371"/>
        <v/>
      </c>
      <c r="T2039" s="134" t="str">
        <f t="shared" si="372"/>
        <v/>
      </c>
      <c r="U2039" s="190"/>
      <c r="V2039" s="191"/>
      <c r="W2039" s="188"/>
      <c r="X2039" s="188"/>
      <c r="Y2039" s="174" t="str">
        <f t="shared" si="360"/>
        <v/>
      </c>
      <c r="Z2039" s="174" t="str">
        <f t="shared" si="361"/>
        <v/>
      </c>
      <c r="AA2039" s="137"/>
      <c r="AB2039" s="185">
        <f t="shared" si="365"/>
        <v>9.4911999999999992</v>
      </c>
      <c r="AC2039" s="139">
        <f t="shared" si="362"/>
        <v>0.21928570193080552</v>
      </c>
      <c r="AD2039" s="138">
        <f t="shared" si="366"/>
        <v>4.1018979249091148E-4</v>
      </c>
      <c r="AE2039" s="139" t="str">
        <f t="shared" si="363"/>
        <v/>
      </c>
      <c r="AF2039" s="139" t="str">
        <f t="shared" si="364"/>
        <v/>
      </c>
      <c r="AG2039" s="139"/>
    </row>
    <row r="2040" spans="14:33" ht="20.100000000000001" customHeight="1" x14ac:dyDescent="0.25">
      <c r="N2040" s="142">
        <v>1482</v>
      </c>
      <c r="O2040" s="134">
        <f t="shared" si="367"/>
        <v>1.9279999999999999</v>
      </c>
      <c r="P2040" s="189">
        <f t="shared" si="368"/>
        <v>6.219189873083366E-2</v>
      </c>
      <c r="Q2040" s="189">
        <f t="shared" si="369"/>
        <v>0.97307243691218648</v>
      </c>
      <c r="R2040" s="134">
        <f t="shared" si="370"/>
        <v>6.219189873083366E-2</v>
      </c>
      <c r="S2040" s="134" t="str">
        <f t="shared" si="371"/>
        <v/>
      </c>
      <c r="T2040" s="134" t="str">
        <f t="shared" si="372"/>
        <v/>
      </c>
      <c r="U2040" s="190"/>
      <c r="V2040" s="191"/>
      <c r="W2040" s="188"/>
      <c r="X2040" s="188"/>
      <c r="Y2040" s="174" t="str">
        <f t="shared" ref="Y2040:Y2103" si="373">IF($X2040&gt;(Y$555),$W2040,"")</f>
        <v/>
      </c>
      <c r="Z2040" s="174" t="str">
        <f t="shared" ref="Z2040:Z2103" si="374">IF($X2040&gt;(AA$557),$W2040,"")</f>
        <v/>
      </c>
      <c r="AA2040" s="137"/>
      <c r="AB2040" s="185">
        <f t="shared" si="365"/>
        <v>9.4975999999999985</v>
      </c>
      <c r="AC2040" s="139">
        <f t="shared" si="362"/>
        <v>0.2188755121383146</v>
      </c>
      <c r="AD2040" s="138">
        <f t="shared" si="366"/>
        <v>4.0956867653280105E-4</v>
      </c>
      <c r="AE2040" s="139" t="str">
        <f t="shared" si="363"/>
        <v/>
      </c>
      <c r="AF2040" s="139" t="str">
        <f t="shared" si="364"/>
        <v/>
      </c>
      <c r="AG2040" s="139"/>
    </row>
    <row r="2041" spans="14:33" ht="20.100000000000001" customHeight="1" x14ac:dyDescent="0.25">
      <c r="N2041" s="142">
        <v>1483</v>
      </c>
      <c r="O2041" s="134">
        <f t="shared" si="367"/>
        <v>1.9320000000000004</v>
      </c>
      <c r="P2041" s="189">
        <f t="shared" si="368"/>
        <v>6.1713625781571906E-2</v>
      </c>
      <c r="Q2041" s="189">
        <f t="shared" si="369"/>
        <v>0.97332024706086984</v>
      </c>
      <c r="R2041" s="134">
        <f t="shared" si="370"/>
        <v>6.1713625781571906E-2</v>
      </c>
      <c r="S2041" s="134" t="str">
        <f t="shared" si="371"/>
        <v/>
      </c>
      <c r="T2041" s="134" t="str">
        <f t="shared" si="372"/>
        <v/>
      </c>
      <c r="U2041" s="190"/>
      <c r="V2041" s="191"/>
      <c r="W2041" s="188"/>
      <c r="X2041" s="188"/>
      <c r="Y2041" s="174" t="str">
        <f t="shared" si="373"/>
        <v/>
      </c>
      <c r="Z2041" s="174" t="str">
        <f t="shared" si="374"/>
        <v/>
      </c>
      <c r="AA2041" s="137"/>
      <c r="AB2041" s="185">
        <f t="shared" si="365"/>
        <v>9.5039999999999978</v>
      </c>
      <c r="AC2041" s="139">
        <f t="shared" si="362"/>
        <v>0.2184659434617818</v>
      </c>
      <c r="AD2041" s="138">
        <f t="shared" si="366"/>
        <v>4.0894803715352257E-4</v>
      </c>
      <c r="AE2041" s="139" t="str">
        <f t="shared" si="363"/>
        <v/>
      </c>
      <c r="AF2041" s="139" t="str">
        <f t="shared" si="364"/>
        <v/>
      </c>
      <c r="AG2041" s="139"/>
    </row>
    <row r="2042" spans="14:33" ht="20.100000000000001" customHeight="1" x14ac:dyDescent="0.25">
      <c r="N2042" s="142">
        <v>1484</v>
      </c>
      <c r="O2042" s="134">
        <f t="shared" si="367"/>
        <v>1.9359999999999999</v>
      </c>
      <c r="P2042" s="189">
        <f t="shared" si="368"/>
        <v>6.1238051067276554E-2</v>
      </c>
      <c r="Q2042" s="189">
        <f t="shared" si="369"/>
        <v>0.97356614951608955</v>
      </c>
      <c r="R2042" s="134">
        <f t="shared" si="370"/>
        <v>6.1238051067276554E-2</v>
      </c>
      <c r="S2042" s="134" t="str">
        <f t="shared" si="371"/>
        <v/>
      </c>
      <c r="T2042" s="134" t="str">
        <f t="shared" si="372"/>
        <v/>
      </c>
      <c r="U2042" s="190"/>
      <c r="V2042" s="191"/>
      <c r="W2042" s="188"/>
      <c r="X2042" s="188"/>
      <c r="Y2042" s="174" t="str">
        <f t="shared" si="373"/>
        <v/>
      </c>
      <c r="Z2042" s="174" t="str">
        <f t="shared" si="374"/>
        <v/>
      </c>
      <c r="AA2042" s="137"/>
      <c r="AB2042" s="185">
        <f t="shared" si="365"/>
        <v>9.5103999999999971</v>
      </c>
      <c r="AC2042" s="139">
        <f t="shared" si="362"/>
        <v>0.21805699542462828</v>
      </c>
      <c r="AD2042" s="138">
        <f t="shared" si="366"/>
        <v>4.0832787566061346E-4</v>
      </c>
      <c r="AE2042" s="139" t="str">
        <f t="shared" si="363"/>
        <v/>
      </c>
      <c r="AF2042" s="139" t="str">
        <f t="shared" si="364"/>
        <v/>
      </c>
      <c r="AG2042" s="139"/>
    </row>
    <row r="2043" spans="14:33" ht="20.100000000000001" customHeight="1" x14ac:dyDescent="0.25">
      <c r="N2043" s="142">
        <v>1485</v>
      </c>
      <c r="O2043" s="134">
        <f t="shared" si="367"/>
        <v>1.9400000000000004</v>
      </c>
      <c r="P2043" s="189">
        <f t="shared" si="368"/>
        <v>6.0765168954564734E-2</v>
      </c>
      <c r="Q2043" s="189">
        <f t="shared" si="369"/>
        <v>0.97381015505954738</v>
      </c>
      <c r="R2043" s="134">
        <f t="shared" si="370"/>
        <v>6.0765168954564734E-2</v>
      </c>
      <c r="S2043" s="134" t="str">
        <f t="shared" si="371"/>
        <v/>
      </c>
      <c r="T2043" s="134" t="str">
        <f t="shared" si="372"/>
        <v/>
      </c>
      <c r="U2043" s="190"/>
      <c r="V2043" s="191"/>
      <c r="W2043" s="188"/>
      <c r="X2043" s="188"/>
      <c r="Y2043" s="174" t="str">
        <f t="shared" si="373"/>
        <v/>
      </c>
      <c r="Z2043" s="174" t="str">
        <f t="shared" si="374"/>
        <v/>
      </c>
      <c r="AA2043" s="137"/>
      <c r="AB2043" s="185">
        <f t="shared" si="365"/>
        <v>9.5167999999999964</v>
      </c>
      <c r="AC2043" s="139">
        <f t="shared" si="362"/>
        <v>0.21764866754896767</v>
      </c>
      <c r="AD2043" s="138">
        <f t="shared" si="366"/>
        <v>4.0770819335522734E-4</v>
      </c>
      <c r="AE2043" s="139" t="str">
        <f t="shared" si="363"/>
        <v/>
      </c>
      <c r="AF2043" s="139" t="str">
        <f t="shared" si="364"/>
        <v/>
      </c>
      <c r="AG2043" s="139"/>
    </row>
    <row r="2044" spans="14:33" ht="20.100000000000001" customHeight="1" x14ac:dyDescent="0.25">
      <c r="N2044" s="142">
        <v>1486</v>
      </c>
      <c r="O2044" s="134">
        <f t="shared" si="367"/>
        <v>1.944</v>
      </c>
      <c r="P2044" s="189">
        <f t="shared" si="368"/>
        <v>6.0294973724765701E-2</v>
      </c>
      <c r="Q2044" s="189">
        <f t="shared" si="369"/>
        <v>0.97405227445024034</v>
      </c>
      <c r="R2044" s="134">
        <f t="shared" si="370"/>
        <v>6.0294973724765701E-2</v>
      </c>
      <c r="S2044" s="134" t="str">
        <f t="shared" si="371"/>
        <v/>
      </c>
      <c r="T2044" s="134" t="str">
        <f t="shared" si="372"/>
        <v/>
      </c>
      <c r="U2044" s="190"/>
      <c r="V2044" s="191"/>
      <c r="W2044" s="188"/>
      <c r="X2044" s="188"/>
      <c r="Y2044" s="174" t="str">
        <f t="shared" si="373"/>
        <v/>
      </c>
      <c r="Z2044" s="174" t="str">
        <f t="shared" si="374"/>
        <v/>
      </c>
      <c r="AA2044" s="137"/>
      <c r="AB2044" s="185">
        <f t="shared" si="365"/>
        <v>9.5231999999999957</v>
      </c>
      <c r="AC2044" s="139">
        <f t="shared" si="362"/>
        <v>0.21724095935561244</v>
      </c>
      <c r="AD2044" s="138">
        <f t="shared" si="366"/>
        <v>4.0708899152977485E-4</v>
      </c>
      <c r="AE2044" s="139" t="str">
        <f t="shared" si="363"/>
        <v/>
      </c>
      <c r="AF2044" s="139" t="str">
        <f t="shared" si="364"/>
        <v/>
      </c>
      <c r="AG2044" s="139"/>
    </row>
    <row r="2045" spans="14:33" ht="20.100000000000001" customHeight="1" x14ac:dyDescent="0.25">
      <c r="N2045" s="142">
        <v>1487</v>
      </c>
      <c r="O2045" s="134">
        <f t="shared" si="367"/>
        <v>1.9480000000000004</v>
      </c>
      <c r="P2045" s="189">
        <f t="shared" si="368"/>
        <v>5.9827459574943218E-2</v>
      </c>
      <c r="Q2045" s="189">
        <f t="shared" si="369"/>
        <v>0.97429251842412246</v>
      </c>
      <c r="R2045" s="134">
        <f t="shared" si="370"/>
        <v>5.9827459574943218E-2</v>
      </c>
      <c r="S2045" s="134" t="str">
        <f t="shared" si="371"/>
        <v/>
      </c>
      <c r="T2045" s="134" t="str">
        <f t="shared" si="372"/>
        <v/>
      </c>
      <c r="U2045" s="190"/>
      <c r="V2045" s="191"/>
      <c r="W2045" s="188"/>
      <c r="X2045" s="188"/>
      <c r="Y2045" s="174" t="str">
        <f t="shared" si="373"/>
        <v/>
      </c>
      <c r="Z2045" s="174" t="str">
        <f t="shared" si="374"/>
        <v/>
      </c>
      <c r="AA2045" s="137"/>
      <c r="AB2045" s="185">
        <f t="shared" si="365"/>
        <v>9.529599999999995</v>
      </c>
      <c r="AC2045" s="139">
        <f t="shared" si="362"/>
        <v>0.21683387036408266</v>
      </c>
      <c r="AD2045" s="138">
        <f t="shared" si="366"/>
        <v>4.0647027147028281E-4</v>
      </c>
      <c r="AE2045" s="139" t="str">
        <f t="shared" si="363"/>
        <v/>
      </c>
      <c r="AF2045" s="139" t="str">
        <f t="shared" si="364"/>
        <v/>
      </c>
      <c r="AG2045" s="139"/>
    </row>
    <row r="2046" spans="14:33" ht="20.100000000000001" customHeight="1" x14ac:dyDescent="0.25">
      <c r="N2046" s="142">
        <v>1488</v>
      </c>
      <c r="O2046" s="134">
        <f t="shared" si="367"/>
        <v>1.952</v>
      </c>
      <c r="P2046" s="189">
        <f t="shared" si="368"/>
        <v>5.9362620618918331E-2</v>
      </c>
      <c r="Q2046" s="189">
        <f t="shared" si="369"/>
        <v>0.97453089769376866</v>
      </c>
      <c r="R2046" s="134">
        <f t="shared" si="370"/>
        <v>5.9362620618918331E-2</v>
      </c>
      <c r="S2046" s="134" t="str">
        <f t="shared" si="371"/>
        <v/>
      </c>
      <c r="T2046" s="134" t="str">
        <f t="shared" si="372"/>
        <v/>
      </c>
      <c r="U2046" s="190"/>
      <c r="V2046" s="191"/>
      <c r="W2046" s="188"/>
      <c r="X2046" s="188"/>
      <c r="Y2046" s="174" t="str">
        <f t="shared" si="373"/>
        <v/>
      </c>
      <c r="Z2046" s="174" t="str">
        <f t="shared" si="374"/>
        <v/>
      </c>
      <c r="AA2046" s="137"/>
      <c r="AB2046" s="185">
        <f t="shared" si="365"/>
        <v>9.5359999999999943</v>
      </c>
      <c r="AC2046" s="139">
        <f t="shared" si="362"/>
        <v>0.21642740009261238</v>
      </c>
      <c r="AD2046" s="138">
        <f t="shared" si="366"/>
        <v>4.0585203445392404E-4</v>
      </c>
      <c r="AE2046" s="139" t="str">
        <f t="shared" si="363"/>
        <v/>
      </c>
      <c r="AF2046" s="139" t="str">
        <f t="shared" si="364"/>
        <v/>
      </c>
      <c r="AG2046" s="139"/>
    </row>
    <row r="2047" spans="14:33" ht="20.100000000000001" customHeight="1" x14ac:dyDescent="0.25">
      <c r="N2047" s="142">
        <v>1489</v>
      </c>
      <c r="O2047" s="134">
        <f t="shared" si="367"/>
        <v>1.9560000000000004</v>
      </c>
      <c r="P2047" s="189">
        <f t="shared" si="368"/>
        <v>5.8900450888289227E-2</v>
      </c>
      <c r="Q2047" s="189">
        <f t="shared" si="369"/>
        <v>0.97476742294804464</v>
      </c>
      <c r="R2047" s="134">
        <f t="shared" si="370"/>
        <v>5.8900450888289227E-2</v>
      </c>
      <c r="S2047" s="134" t="str">
        <f t="shared" si="371"/>
        <v/>
      </c>
      <c r="T2047" s="134" t="str">
        <f t="shared" si="372"/>
        <v/>
      </c>
      <c r="U2047" s="190"/>
      <c r="V2047" s="191"/>
      <c r="W2047" s="188"/>
      <c r="X2047" s="188"/>
      <c r="Y2047" s="174" t="str">
        <f t="shared" si="373"/>
        <v/>
      </c>
      <c r="Z2047" s="174" t="str">
        <f t="shared" si="374"/>
        <v/>
      </c>
      <c r="AA2047" s="137"/>
      <c r="AB2047" s="185">
        <f t="shared" si="365"/>
        <v>9.5423999999999936</v>
      </c>
      <c r="AC2047" s="139">
        <f t="shared" si="362"/>
        <v>0.21602154805815846</v>
      </c>
      <c r="AD2047" s="138">
        <f t="shared" si="366"/>
        <v>4.0523428175071041E-4</v>
      </c>
      <c r="AE2047" s="139" t="str">
        <f t="shared" si="363"/>
        <v/>
      </c>
      <c r="AF2047" s="139" t="str">
        <f t="shared" si="364"/>
        <v/>
      </c>
      <c r="AG2047" s="139"/>
    </row>
    <row r="2048" spans="14:33" ht="20.100000000000001" customHeight="1" x14ac:dyDescent="0.25">
      <c r="N2048" s="142">
        <v>1490</v>
      </c>
      <c r="O2048" s="134">
        <f t="shared" si="367"/>
        <v>1.96</v>
      </c>
      <c r="P2048" s="189">
        <f t="shared" si="368"/>
        <v>5.8440944333451469E-2</v>
      </c>
      <c r="Q2048" s="189">
        <f t="shared" si="369"/>
        <v>0.97500210485177952</v>
      </c>
      <c r="R2048" s="134">
        <f t="shared" si="370"/>
        <v>5.8440944333451469E-2</v>
      </c>
      <c r="S2048" s="134" t="str">
        <f t="shared" si="371"/>
        <v/>
      </c>
      <c r="T2048" s="134" t="str">
        <f t="shared" si="372"/>
        <v/>
      </c>
      <c r="U2048" s="190"/>
      <c r="V2048" s="191"/>
      <c r="W2048" s="188"/>
      <c r="X2048" s="188"/>
      <c r="Y2048" s="174" t="str">
        <f t="shared" si="373"/>
        <v/>
      </c>
      <c r="Z2048" s="174" t="str">
        <f t="shared" si="374"/>
        <v/>
      </c>
      <c r="AA2048" s="137"/>
      <c r="AB2048" s="185">
        <f t="shared" si="365"/>
        <v>9.5487999999999928</v>
      </c>
      <c r="AC2048" s="139">
        <f t="shared" si="362"/>
        <v>0.21561631377640775</v>
      </c>
      <c r="AD2048" s="138">
        <f t="shared" si="366"/>
        <v>4.0461701462352062E-4</v>
      </c>
      <c r="AE2048" s="139" t="str">
        <f t="shared" si="363"/>
        <v/>
      </c>
      <c r="AF2048" s="139" t="str">
        <f t="shared" si="364"/>
        <v/>
      </c>
      <c r="AG2048" s="139"/>
    </row>
    <row r="2049" spans="14:33" ht="20.100000000000001" customHeight="1" x14ac:dyDescent="0.25">
      <c r="N2049" s="142">
        <v>1491</v>
      </c>
      <c r="O2049" s="134">
        <f t="shared" si="367"/>
        <v>1.9640000000000004</v>
      </c>
      <c r="P2049" s="189">
        <f t="shared" si="368"/>
        <v>5.798409482461489E-2</v>
      </c>
      <c r="Q2049" s="189">
        <f t="shared" si="369"/>
        <v>0.97523495404544369</v>
      </c>
      <c r="R2049" s="134">
        <f t="shared" si="370"/>
        <v>5.798409482461489E-2</v>
      </c>
      <c r="S2049" s="134" t="str">
        <f t="shared" si="371"/>
        <v/>
      </c>
      <c r="T2049" s="134" t="str">
        <f t="shared" si="372"/>
        <v/>
      </c>
      <c r="U2049" s="190"/>
      <c r="V2049" s="191"/>
      <c r="W2049" s="188"/>
      <c r="X2049" s="188"/>
      <c r="Y2049" s="174" t="str">
        <f t="shared" si="373"/>
        <v/>
      </c>
      <c r="Z2049" s="174" t="str">
        <f t="shared" si="374"/>
        <v/>
      </c>
      <c r="AA2049" s="137"/>
      <c r="AB2049" s="185">
        <f t="shared" si="365"/>
        <v>9.5551999999999921</v>
      </c>
      <c r="AC2049" s="139">
        <f t="shared" si="362"/>
        <v>0.21521169676178423</v>
      </c>
      <c r="AD2049" s="138">
        <f t="shared" si="366"/>
        <v>4.0400023432687893E-4</v>
      </c>
      <c r="AE2049" s="139" t="str">
        <f t="shared" si="363"/>
        <v/>
      </c>
      <c r="AF2049" s="139" t="str">
        <f t="shared" si="364"/>
        <v/>
      </c>
      <c r="AG2049" s="139"/>
    </row>
    <row r="2050" spans="14:33" ht="20.100000000000001" customHeight="1" x14ac:dyDescent="0.25">
      <c r="N2050" s="142">
        <v>1492</v>
      </c>
      <c r="O2050" s="134">
        <f t="shared" si="367"/>
        <v>1.968</v>
      </c>
      <c r="P2050" s="189">
        <f t="shared" si="368"/>
        <v>5.7529896152820871E-2</v>
      </c>
      <c r="Q2050" s="189">
        <f t="shared" si="369"/>
        <v>0.97546598114482941</v>
      </c>
      <c r="R2050" s="134">
        <f t="shared" si="370"/>
        <v>5.7529896152820871E-2</v>
      </c>
      <c r="S2050" s="134" t="str">
        <f t="shared" si="371"/>
        <v/>
      </c>
      <c r="T2050" s="134" t="str">
        <f t="shared" si="372"/>
        <v/>
      </c>
      <c r="U2050" s="190"/>
      <c r="V2050" s="191"/>
      <c r="W2050" s="188"/>
      <c r="X2050" s="188"/>
      <c r="Y2050" s="174" t="str">
        <f t="shared" si="373"/>
        <v/>
      </c>
      <c r="Z2050" s="174" t="str">
        <f t="shared" si="374"/>
        <v/>
      </c>
      <c r="AA2050" s="137"/>
      <c r="AB2050" s="185">
        <f t="shared" si="365"/>
        <v>9.5615999999999914</v>
      </c>
      <c r="AC2050" s="139">
        <f t="shared" si="362"/>
        <v>0.21480769652745735</v>
      </c>
      <c r="AD2050" s="138">
        <f t="shared" si="366"/>
        <v>4.0338394210814865E-4</v>
      </c>
      <c r="AE2050" s="139" t="str">
        <f t="shared" si="363"/>
        <v/>
      </c>
      <c r="AF2050" s="139" t="str">
        <f t="shared" si="364"/>
        <v/>
      </c>
      <c r="AG2050" s="139"/>
    </row>
    <row r="2051" spans="14:33" ht="20.100000000000001" customHeight="1" x14ac:dyDescent="0.25">
      <c r="N2051" s="142">
        <v>1493</v>
      </c>
      <c r="O2051" s="134">
        <f t="shared" si="367"/>
        <v>1.9720000000000004</v>
      </c>
      <c r="P2051" s="189">
        <f t="shared" si="368"/>
        <v>5.7078342030956193E-2</v>
      </c>
      <c r="Q2051" s="189">
        <f t="shared" si="369"/>
        <v>0.97569519674073635</v>
      </c>
      <c r="R2051" s="134">
        <f t="shared" si="370"/>
        <v>5.7078342030956193E-2</v>
      </c>
      <c r="S2051" s="134" t="str">
        <f t="shared" si="371"/>
        <v/>
      </c>
      <c r="T2051" s="134" t="str">
        <f t="shared" si="372"/>
        <v/>
      </c>
      <c r="U2051" s="190"/>
      <c r="V2051" s="191"/>
      <c r="W2051" s="188"/>
      <c r="X2051" s="188"/>
      <c r="Y2051" s="174" t="str">
        <f t="shared" si="373"/>
        <v/>
      </c>
      <c r="Z2051" s="174" t="str">
        <f t="shared" si="374"/>
        <v/>
      </c>
      <c r="AA2051" s="137"/>
      <c r="AB2051" s="185">
        <f t="shared" si="365"/>
        <v>9.5679999999999907</v>
      </c>
      <c r="AC2051" s="139">
        <f t="shared" si="362"/>
        <v>0.2144043125853492</v>
      </c>
      <c r="AD2051" s="138">
        <f t="shared" si="366"/>
        <v>4.0276813920747667E-4</v>
      </c>
      <c r="AE2051" s="139" t="str">
        <f t="shared" si="363"/>
        <v/>
      </c>
      <c r="AF2051" s="139" t="str">
        <f t="shared" si="364"/>
        <v/>
      </c>
      <c r="AG2051" s="139"/>
    </row>
    <row r="2052" spans="14:33" ht="20.100000000000001" customHeight="1" x14ac:dyDescent="0.25">
      <c r="N2052" s="142">
        <v>1494</v>
      </c>
      <c r="O2052" s="134">
        <f t="shared" si="367"/>
        <v>1.976</v>
      </c>
      <c r="P2052" s="189">
        <f t="shared" si="368"/>
        <v>5.6629426094766726E-2</v>
      </c>
      <c r="Q2052" s="189">
        <f t="shared" si="369"/>
        <v>0.97592261139866132</v>
      </c>
      <c r="R2052" s="134">
        <f t="shared" si="370"/>
        <v>5.6629426094766726E-2</v>
      </c>
      <c r="S2052" s="134" t="str">
        <f t="shared" si="371"/>
        <v/>
      </c>
      <c r="T2052" s="134" t="str">
        <f t="shared" si="372"/>
        <v/>
      </c>
      <c r="U2052" s="190"/>
      <c r="V2052" s="191"/>
      <c r="W2052" s="188"/>
      <c r="X2052" s="188"/>
      <c r="Y2052" s="174" t="str">
        <f t="shared" si="373"/>
        <v/>
      </c>
      <c r="Z2052" s="174" t="str">
        <f t="shared" si="374"/>
        <v/>
      </c>
      <c r="AA2052" s="137"/>
      <c r="AB2052" s="185">
        <f t="shared" si="365"/>
        <v>9.57439999999999</v>
      </c>
      <c r="AC2052" s="139">
        <f t="shared" si="362"/>
        <v>0.21400154444614172</v>
      </c>
      <c r="AD2052" s="138">
        <f t="shared" si="366"/>
        <v>4.0215282685635012E-4</v>
      </c>
      <c r="AE2052" s="139" t="str">
        <f t="shared" si="363"/>
        <v/>
      </c>
      <c r="AF2052" s="139" t="str">
        <f t="shared" si="364"/>
        <v/>
      </c>
      <c r="AG2052" s="139"/>
    </row>
    <row r="2053" spans="14:33" ht="20.100000000000001" customHeight="1" x14ac:dyDescent="0.25">
      <c r="N2053" s="142">
        <v>1495</v>
      </c>
      <c r="O2053" s="134">
        <f t="shared" si="367"/>
        <v>1.9800000000000004</v>
      </c>
      <c r="P2053" s="189">
        <f t="shared" si="368"/>
        <v>5.6183141903867993E-2</v>
      </c>
      <c r="Q2053" s="189">
        <f t="shared" si="369"/>
        <v>0.97614823565849151</v>
      </c>
      <c r="R2053" s="134">
        <f t="shared" si="370"/>
        <v>5.6183141903867993E-2</v>
      </c>
      <c r="S2053" s="134" t="str">
        <f t="shared" si="371"/>
        <v/>
      </c>
      <c r="T2053" s="134" t="str">
        <f t="shared" si="372"/>
        <v/>
      </c>
      <c r="U2053" s="190"/>
      <c r="V2053" s="191"/>
      <c r="W2053" s="188"/>
      <c r="X2053" s="188"/>
      <c r="Y2053" s="174" t="str">
        <f t="shared" si="373"/>
        <v/>
      </c>
      <c r="Z2053" s="174" t="str">
        <f t="shared" si="374"/>
        <v/>
      </c>
      <c r="AA2053" s="137"/>
      <c r="AB2053" s="185">
        <f t="shared" si="365"/>
        <v>9.5807999999999893</v>
      </c>
      <c r="AC2053" s="139">
        <f t="shared" si="362"/>
        <v>0.21359939161928537</v>
      </c>
      <c r="AD2053" s="138">
        <f t="shared" si="366"/>
        <v>4.0153800628051073E-4</v>
      </c>
      <c r="AE2053" s="139" t="str">
        <f t="shared" si="363"/>
        <v/>
      </c>
      <c r="AF2053" s="139" t="str">
        <f t="shared" si="364"/>
        <v/>
      </c>
      <c r="AG2053" s="139"/>
    </row>
    <row r="2054" spans="14:33" ht="20.100000000000001" customHeight="1" x14ac:dyDescent="0.25">
      <c r="N2054" s="142">
        <v>1496</v>
      </c>
      <c r="O2054" s="134">
        <f t="shared" si="367"/>
        <v>1.984</v>
      </c>
      <c r="P2054" s="189">
        <f t="shared" si="368"/>
        <v>5.5739482942755124E-2</v>
      </c>
      <c r="Q2054" s="189">
        <f t="shared" si="369"/>
        <v>0.97637208003420195</v>
      </c>
      <c r="R2054" s="134">
        <f t="shared" si="370"/>
        <v>5.5739482942755124E-2</v>
      </c>
      <c r="S2054" s="134" t="str">
        <f t="shared" si="371"/>
        <v/>
      </c>
      <c r="T2054" s="134" t="str">
        <f t="shared" si="372"/>
        <v/>
      </c>
      <c r="U2054" s="190"/>
      <c r="V2054" s="191"/>
      <c r="W2054" s="188"/>
      <c r="X2054" s="188"/>
      <c r="Y2054" s="174" t="str">
        <f t="shared" si="373"/>
        <v/>
      </c>
      <c r="Z2054" s="174" t="str">
        <f t="shared" si="374"/>
        <v/>
      </c>
      <c r="AA2054" s="137"/>
      <c r="AB2054" s="185">
        <f t="shared" si="365"/>
        <v>9.5871999999999886</v>
      </c>
      <c r="AC2054" s="139">
        <f t="shared" si="362"/>
        <v>0.21319785361300486</v>
      </c>
      <c r="AD2054" s="138">
        <f t="shared" si="366"/>
        <v>4.0092367869665191E-4</v>
      </c>
      <c r="AE2054" s="139" t="str">
        <f t="shared" si="363"/>
        <v/>
      </c>
      <c r="AF2054" s="139" t="str">
        <f t="shared" si="364"/>
        <v/>
      </c>
      <c r="AG2054" s="139"/>
    </row>
    <row r="2055" spans="14:33" ht="20.100000000000001" customHeight="1" x14ac:dyDescent="0.25">
      <c r="N2055" s="142">
        <v>1497</v>
      </c>
      <c r="O2055" s="134">
        <f t="shared" si="367"/>
        <v>1.9880000000000004</v>
      </c>
      <c r="P2055" s="189">
        <f t="shared" si="368"/>
        <v>5.5298442621809468E-2</v>
      </c>
      <c r="Q2055" s="189">
        <f t="shared" si="369"/>
        <v>0.97659415501355706</v>
      </c>
      <c r="R2055" s="134">
        <f t="shared" si="370"/>
        <v>5.5298442621809468E-2</v>
      </c>
      <c r="S2055" s="134" t="str">
        <f t="shared" si="371"/>
        <v/>
      </c>
      <c r="T2055" s="134" t="str">
        <f t="shared" si="372"/>
        <v/>
      </c>
      <c r="U2055" s="190"/>
      <c r="V2055" s="191"/>
      <c r="W2055" s="188"/>
      <c r="X2055" s="188"/>
      <c r="Y2055" s="174" t="str">
        <f t="shared" si="373"/>
        <v/>
      </c>
      <c r="Z2055" s="174" t="str">
        <f t="shared" si="374"/>
        <v/>
      </c>
      <c r="AA2055" s="137"/>
      <c r="AB2055" s="185">
        <f t="shared" si="365"/>
        <v>9.5935999999999879</v>
      </c>
      <c r="AC2055" s="139">
        <f t="shared" si="362"/>
        <v>0.21279692993430821</v>
      </c>
      <c r="AD2055" s="138">
        <f t="shared" si="366"/>
        <v>4.0030984531483349E-4</v>
      </c>
      <c r="AE2055" s="139" t="str">
        <f t="shared" si="363"/>
        <v/>
      </c>
      <c r="AF2055" s="139" t="str">
        <f t="shared" si="364"/>
        <v/>
      </c>
      <c r="AG2055" s="139"/>
    </row>
    <row r="2056" spans="14:33" ht="20.100000000000001" customHeight="1" x14ac:dyDescent="0.25">
      <c r="N2056" s="142">
        <v>1498</v>
      </c>
      <c r="O2056" s="134">
        <f t="shared" si="367"/>
        <v>1.992</v>
      </c>
      <c r="P2056" s="189">
        <f t="shared" si="368"/>
        <v>5.4860014278304732E-2</v>
      </c>
      <c r="Q2056" s="189">
        <f t="shared" si="369"/>
        <v>0.97681447105781616</v>
      </c>
      <c r="R2056" s="134">
        <f t="shared" si="370"/>
        <v>5.4860014278304732E-2</v>
      </c>
      <c r="S2056" s="134" t="str">
        <f t="shared" si="371"/>
        <v/>
      </c>
      <c r="T2056" s="134" t="str">
        <f t="shared" si="372"/>
        <v/>
      </c>
      <c r="U2056" s="190"/>
      <c r="V2056" s="191"/>
      <c r="W2056" s="188"/>
      <c r="X2056" s="188"/>
      <c r="Y2056" s="174" t="str">
        <f t="shared" si="373"/>
        <v/>
      </c>
      <c r="Z2056" s="174" t="str">
        <f t="shared" si="374"/>
        <v/>
      </c>
      <c r="AA2056" s="137"/>
      <c r="AB2056" s="185">
        <f t="shared" si="365"/>
        <v>9.5999999999999872</v>
      </c>
      <c r="AC2056" s="139">
        <f t="shared" si="362"/>
        <v>0.21239662008899338</v>
      </c>
      <c r="AD2056" s="138">
        <f t="shared" si="366"/>
        <v>3.9969650733739925E-4</v>
      </c>
      <c r="AE2056" s="139" t="str">
        <f t="shared" si="363"/>
        <v/>
      </c>
      <c r="AF2056" s="139" t="str">
        <f t="shared" si="364"/>
        <v/>
      </c>
      <c r="AG2056" s="139"/>
    </row>
    <row r="2057" spans="14:33" ht="20.100000000000001" customHeight="1" x14ac:dyDescent="0.25">
      <c r="N2057" s="142">
        <v>1499</v>
      </c>
      <c r="O2057" s="134">
        <f t="shared" si="367"/>
        <v>1.9960000000000004</v>
      </c>
      <c r="P2057" s="189">
        <f t="shared" si="368"/>
        <v>5.4424191177409292E-2</v>
      </c>
      <c r="Q2057" s="189">
        <f t="shared" si="369"/>
        <v>0.97703303860144342</v>
      </c>
      <c r="R2057" s="134">
        <f t="shared" si="370"/>
        <v>5.4424191177409292E-2</v>
      </c>
      <c r="S2057" s="134" t="str">
        <f t="shared" si="371"/>
        <v/>
      </c>
      <c r="T2057" s="134" t="str">
        <f t="shared" si="372"/>
        <v/>
      </c>
      <c r="U2057" s="190"/>
      <c r="V2057" s="191"/>
      <c r="W2057" s="188"/>
      <c r="X2057" s="188"/>
      <c r="Y2057" s="174" t="str">
        <f t="shared" si="373"/>
        <v/>
      </c>
      <c r="Z2057" s="174" t="str">
        <f t="shared" si="374"/>
        <v/>
      </c>
      <c r="AA2057" s="137"/>
      <c r="AB2057" s="185">
        <f t="shared" si="365"/>
        <v>9.6063999999999865</v>
      </c>
      <c r="AC2057" s="139">
        <f t="shared" si="362"/>
        <v>0.21199692358165598</v>
      </c>
      <c r="AD2057" s="138">
        <f t="shared" si="366"/>
        <v>3.9908366595961531E-4</v>
      </c>
      <c r="AE2057" s="139" t="str">
        <f t="shared" si="363"/>
        <v/>
      </c>
      <c r="AF2057" s="139" t="str">
        <f t="shared" si="364"/>
        <v/>
      </c>
      <c r="AG2057" s="139"/>
    </row>
    <row r="2058" spans="14:33" ht="20.100000000000001" customHeight="1" x14ac:dyDescent="0.25">
      <c r="N2058" s="142">
        <v>1500</v>
      </c>
      <c r="O2058" s="134">
        <f t="shared" si="367"/>
        <v>2</v>
      </c>
      <c r="P2058" s="189">
        <f t="shared" si="368"/>
        <v>5.3990966513188063E-2</v>
      </c>
      <c r="Q2058" s="189">
        <f t="shared" si="369"/>
        <v>0.97724986805182079</v>
      </c>
      <c r="R2058" s="134">
        <f t="shared" si="370"/>
        <v>5.3990966513188063E-2</v>
      </c>
      <c r="S2058" s="134" t="str">
        <f t="shared" si="371"/>
        <v/>
      </c>
      <c r="T2058" s="134" t="str">
        <f t="shared" si="372"/>
        <v/>
      </c>
      <c r="U2058" s="190"/>
      <c r="V2058" s="191"/>
      <c r="W2058" s="188"/>
      <c r="X2058" s="188"/>
      <c r="Y2058" s="174" t="str">
        <f t="shared" si="373"/>
        <v/>
      </c>
      <c r="Z2058" s="174" t="str">
        <f t="shared" si="374"/>
        <v/>
      </c>
      <c r="AA2058" s="137"/>
      <c r="AB2058" s="185">
        <f t="shared" si="365"/>
        <v>9.6127999999999858</v>
      </c>
      <c r="AC2058" s="139">
        <f t="shared" si="362"/>
        <v>0.21159783991569636</v>
      </c>
      <c r="AD2058" s="138">
        <f t="shared" si="366"/>
        <v>3.9847132236880967E-4</v>
      </c>
      <c r="AE2058" s="139" t="str">
        <f t="shared" si="363"/>
        <v/>
      </c>
      <c r="AF2058" s="139" t="str">
        <f t="shared" si="364"/>
        <v/>
      </c>
      <c r="AG2058" s="139"/>
    </row>
    <row r="2059" spans="14:33" ht="20.100000000000001" customHeight="1" x14ac:dyDescent="0.25">
      <c r="N2059" s="142">
        <v>1501</v>
      </c>
      <c r="O2059" s="134">
        <f t="shared" si="367"/>
        <v>2.0040000000000004</v>
      </c>
      <c r="P2059" s="189">
        <f t="shared" si="368"/>
        <v>5.3560333409600321E-2</v>
      </c>
      <c r="Q2059" s="189">
        <f t="shared" si="369"/>
        <v>0.97746496978896624</v>
      </c>
      <c r="R2059" s="134">
        <f t="shared" si="370"/>
        <v>5.3560333409600321E-2</v>
      </c>
      <c r="S2059" s="134" t="str">
        <f t="shared" si="371"/>
        <v/>
      </c>
      <c r="T2059" s="134" t="str">
        <f t="shared" si="372"/>
        <v/>
      </c>
      <c r="U2059" s="190"/>
      <c r="V2059" s="191"/>
      <c r="W2059" s="188"/>
      <c r="X2059" s="188"/>
      <c r="Y2059" s="174" t="str">
        <f t="shared" si="373"/>
        <v/>
      </c>
      <c r="Z2059" s="174" t="str">
        <f t="shared" si="374"/>
        <v/>
      </c>
      <c r="AA2059" s="137"/>
      <c r="AB2059" s="185">
        <f t="shared" si="365"/>
        <v>9.6191999999999851</v>
      </c>
      <c r="AC2059" s="139">
        <f t="shared" si="362"/>
        <v>0.21119936859332755</v>
      </c>
      <c r="AD2059" s="138">
        <f t="shared" si="366"/>
        <v>3.9785947774573227E-4</v>
      </c>
      <c r="AE2059" s="139" t="str">
        <f t="shared" si="363"/>
        <v/>
      </c>
      <c r="AF2059" s="139" t="str">
        <f t="shared" si="364"/>
        <v/>
      </c>
      <c r="AG2059" s="139"/>
    </row>
    <row r="2060" spans="14:33" ht="20.100000000000001" customHeight="1" x14ac:dyDescent="0.25">
      <c r="N2060" s="142">
        <v>1502</v>
      </c>
      <c r="O2060" s="134">
        <f t="shared" si="367"/>
        <v>2.008</v>
      </c>
      <c r="P2060" s="189">
        <f t="shared" si="368"/>
        <v>5.3132284921496888E-2</v>
      </c>
      <c r="Q2060" s="189">
        <f t="shared" si="369"/>
        <v>0.97767835416525462</v>
      </c>
      <c r="R2060" s="134">
        <f t="shared" si="370"/>
        <v>5.3132284921496888E-2</v>
      </c>
      <c r="S2060" s="134" t="str">
        <f t="shared" si="371"/>
        <v/>
      </c>
      <c r="T2060" s="134" t="str">
        <f t="shared" si="372"/>
        <v/>
      </c>
      <c r="U2060" s="190"/>
      <c r="V2060" s="191"/>
      <c r="W2060" s="188"/>
      <c r="X2060" s="188"/>
      <c r="Y2060" s="174" t="str">
        <f t="shared" si="373"/>
        <v/>
      </c>
      <c r="Z2060" s="174" t="str">
        <f t="shared" si="374"/>
        <v/>
      </c>
      <c r="AA2060" s="137"/>
      <c r="AB2060" s="185">
        <f t="shared" si="365"/>
        <v>9.6255999999999844</v>
      </c>
      <c r="AC2060" s="139">
        <f t="shared" si="362"/>
        <v>0.21080150911558182</v>
      </c>
      <c r="AD2060" s="138">
        <f t="shared" si="366"/>
        <v>3.9724813326272312E-4</v>
      </c>
      <c r="AE2060" s="139" t="str">
        <f t="shared" si="363"/>
        <v/>
      </c>
      <c r="AF2060" s="139" t="str">
        <f t="shared" si="364"/>
        <v/>
      </c>
      <c r="AG2060" s="139"/>
    </row>
    <row r="2061" spans="14:33" ht="20.100000000000001" customHeight="1" x14ac:dyDescent="0.25">
      <c r="N2061" s="142">
        <v>1503</v>
      </c>
      <c r="O2061" s="134">
        <f t="shared" si="367"/>
        <v>2.0120000000000005</v>
      </c>
      <c r="P2061" s="189">
        <f t="shared" si="368"/>
        <v>5.2706814035613371E-2</v>
      </c>
      <c r="Q2061" s="189">
        <f t="shared" si="369"/>
        <v>0.97789003150514409</v>
      </c>
      <c r="R2061" s="134">
        <f t="shared" si="370"/>
        <v>5.2706814035613371E-2</v>
      </c>
      <c r="S2061" s="134" t="str">
        <f t="shared" si="371"/>
        <v/>
      </c>
      <c r="T2061" s="134" t="str">
        <f t="shared" si="372"/>
        <v/>
      </c>
      <c r="U2061" s="190"/>
      <c r="V2061" s="191"/>
      <c r="W2061" s="188"/>
      <c r="X2061" s="188"/>
      <c r="Y2061" s="174" t="str">
        <f t="shared" si="373"/>
        <v/>
      </c>
      <c r="Z2061" s="174" t="str">
        <f t="shared" si="374"/>
        <v/>
      </c>
      <c r="AA2061" s="137"/>
      <c r="AB2061" s="185">
        <f t="shared" si="365"/>
        <v>9.6319999999999837</v>
      </c>
      <c r="AC2061" s="139">
        <f t="shared" si="362"/>
        <v>0.2104042609823191</v>
      </c>
      <c r="AD2061" s="138">
        <f t="shared" si="366"/>
        <v>3.9663729008584947E-4</v>
      </c>
      <c r="AE2061" s="139" t="str">
        <f t="shared" si="363"/>
        <v/>
      </c>
      <c r="AF2061" s="139" t="str">
        <f t="shared" si="364"/>
        <v/>
      </c>
      <c r="AG2061" s="139"/>
    </row>
    <row r="2062" spans="14:33" ht="20.100000000000001" customHeight="1" x14ac:dyDescent="0.25">
      <c r="N2062" s="142">
        <v>1504</v>
      </c>
      <c r="O2062" s="134">
        <f t="shared" si="367"/>
        <v>2.016</v>
      </c>
      <c r="P2062" s="189">
        <f t="shared" si="368"/>
        <v>5.2283913671562113E-2</v>
      </c>
      <c r="Q2062" s="189">
        <f t="shared" si="369"/>
        <v>0.97810001210490494</v>
      </c>
      <c r="R2062" s="134">
        <f t="shared" si="370"/>
        <v>5.2283913671562113E-2</v>
      </c>
      <c r="S2062" s="134" t="str">
        <f t="shared" si="371"/>
        <v/>
      </c>
      <c r="T2062" s="134" t="str">
        <f t="shared" si="372"/>
        <v/>
      </c>
      <c r="U2062" s="190"/>
      <c r="V2062" s="191"/>
      <c r="W2062" s="188"/>
      <c r="X2062" s="188"/>
      <c r="Y2062" s="174" t="str">
        <f t="shared" si="373"/>
        <v/>
      </c>
      <c r="Z2062" s="174" t="str">
        <f t="shared" si="374"/>
        <v/>
      </c>
      <c r="AA2062" s="137"/>
      <c r="AB2062" s="185">
        <f t="shared" si="365"/>
        <v>9.638399999999983</v>
      </c>
      <c r="AC2062" s="139">
        <f t="shared" si="362"/>
        <v>0.21000762369223325</v>
      </c>
      <c r="AD2062" s="138">
        <f t="shared" si="366"/>
        <v>3.9602694937324046E-4</v>
      </c>
      <c r="AE2062" s="139" t="str">
        <f t="shared" si="363"/>
        <v/>
      </c>
      <c r="AF2062" s="139" t="str">
        <f t="shared" si="364"/>
        <v/>
      </c>
      <c r="AG2062" s="139"/>
    </row>
    <row r="2063" spans="14:33" ht="20.100000000000001" customHeight="1" x14ac:dyDescent="0.25">
      <c r="N2063" s="142">
        <v>1505</v>
      </c>
      <c r="O2063" s="134">
        <f t="shared" si="367"/>
        <v>2.0200000000000005</v>
      </c>
      <c r="P2063" s="189">
        <f t="shared" si="368"/>
        <v>5.186357668282051E-2</v>
      </c>
      <c r="Q2063" s="189">
        <f t="shared" si="369"/>
        <v>0.97830830623235321</v>
      </c>
      <c r="R2063" s="134">
        <f t="shared" si="370"/>
        <v>5.186357668282051E-2</v>
      </c>
      <c r="S2063" s="134" t="str">
        <f t="shared" si="371"/>
        <v/>
      </c>
      <c r="T2063" s="134" t="str">
        <f t="shared" si="372"/>
        <v/>
      </c>
      <c r="U2063" s="190"/>
      <c r="V2063" s="191"/>
      <c r="W2063" s="188"/>
      <c r="X2063" s="188"/>
      <c r="Y2063" s="174" t="str">
        <f t="shared" si="373"/>
        <v/>
      </c>
      <c r="Z2063" s="174" t="str">
        <f t="shared" si="374"/>
        <v/>
      </c>
      <c r="AA2063" s="137"/>
      <c r="AB2063" s="185">
        <f t="shared" si="365"/>
        <v>9.6447999999999823</v>
      </c>
      <c r="AC2063" s="139">
        <f t="shared" si="362"/>
        <v>0.20961159674286001</v>
      </c>
      <c r="AD2063" s="138">
        <f t="shared" si="366"/>
        <v>3.9541711227589205E-4</v>
      </c>
      <c r="AE2063" s="139" t="str">
        <f t="shared" si="363"/>
        <v/>
      </c>
      <c r="AF2063" s="139" t="str">
        <f t="shared" si="364"/>
        <v/>
      </c>
      <c r="AG2063" s="139"/>
    </row>
    <row r="2064" spans="14:33" ht="20.100000000000001" customHeight="1" x14ac:dyDescent="0.25">
      <c r="N2064" s="142">
        <v>1506</v>
      </c>
      <c r="O2064" s="134">
        <f t="shared" si="367"/>
        <v>2.024</v>
      </c>
      <c r="P2064" s="189">
        <f t="shared" si="368"/>
        <v>5.1445795857717774E-2</v>
      </c>
      <c r="Q2064" s="189">
        <f t="shared" si="369"/>
        <v>0.97851492412658847</v>
      </c>
      <c r="R2064" s="134">
        <f t="shared" si="370"/>
        <v>5.1445795857717774E-2</v>
      </c>
      <c r="S2064" s="134" t="str">
        <f t="shared" si="371"/>
        <v/>
      </c>
      <c r="T2064" s="134" t="str">
        <f t="shared" si="372"/>
        <v/>
      </c>
      <c r="U2064" s="190"/>
      <c r="V2064" s="191"/>
      <c r="W2064" s="188"/>
      <c r="X2064" s="188"/>
      <c r="Y2064" s="174" t="str">
        <f t="shared" si="373"/>
        <v/>
      </c>
      <c r="Z2064" s="174" t="str">
        <f t="shared" si="374"/>
        <v/>
      </c>
      <c r="AA2064" s="137"/>
      <c r="AB2064" s="185">
        <f t="shared" si="365"/>
        <v>9.6511999999999816</v>
      </c>
      <c r="AC2064" s="139">
        <f t="shared" si="362"/>
        <v>0.20921617963058411</v>
      </c>
      <c r="AD2064" s="138">
        <f t="shared" si="366"/>
        <v>3.9480777993772254E-4</v>
      </c>
      <c r="AE2064" s="139" t="str">
        <f t="shared" si="363"/>
        <v/>
      </c>
      <c r="AF2064" s="139" t="str">
        <f t="shared" si="364"/>
        <v/>
      </c>
      <c r="AG2064" s="139"/>
    </row>
    <row r="2065" spans="14:33" ht="20.100000000000001" customHeight="1" x14ac:dyDescent="0.25">
      <c r="N2065" s="142">
        <v>1507</v>
      </c>
      <c r="O2065" s="134">
        <f t="shared" si="367"/>
        <v>2.0280000000000005</v>
      </c>
      <c r="P2065" s="189">
        <f t="shared" si="368"/>
        <v>5.1030563920417639E-2</v>
      </c>
      <c r="Q2065" s="189">
        <f t="shared" si="369"/>
        <v>0.97871987599773491</v>
      </c>
      <c r="R2065" s="134">
        <f t="shared" si="370"/>
        <v>5.1030563920417639E-2</v>
      </c>
      <c r="S2065" s="134" t="str">
        <f t="shared" si="371"/>
        <v/>
      </c>
      <c r="T2065" s="134" t="str">
        <f t="shared" si="372"/>
        <v/>
      </c>
      <c r="U2065" s="190"/>
      <c r="V2065" s="191"/>
      <c r="W2065" s="188"/>
      <c r="X2065" s="188"/>
      <c r="Y2065" s="174" t="str">
        <f t="shared" si="373"/>
        <v/>
      </c>
      <c r="Z2065" s="174" t="str">
        <f t="shared" si="374"/>
        <v/>
      </c>
      <c r="AA2065" s="137"/>
      <c r="AB2065" s="185">
        <f t="shared" si="365"/>
        <v>9.6575999999999809</v>
      </c>
      <c r="AC2065" s="139">
        <f t="shared" si="362"/>
        <v>0.20882137185064639</v>
      </c>
      <c r="AD2065" s="138">
        <f t="shared" si="366"/>
        <v>3.9419895349521172E-4</v>
      </c>
      <c r="AE2065" s="139" t="str">
        <f t="shared" si="363"/>
        <v/>
      </c>
      <c r="AF2065" s="139" t="str">
        <f t="shared" si="364"/>
        <v/>
      </c>
      <c r="AG2065" s="139"/>
    </row>
    <row r="2066" spans="14:33" ht="20.100000000000001" customHeight="1" x14ac:dyDescent="0.25">
      <c r="N2066" s="142">
        <v>1508</v>
      </c>
      <c r="O2066" s="134">
        <f t="shared" si="367"/>
        <v>2.032</v>
      </c>
      <c r="P2066" s="189">
        <f t="shared" si="368"/>
        <v>5.0617873531899893E-2</v>
      </c>
      <c r="Q2066" s="189">
        <f t="shared" si="369"/>
        <v>0.97892317202668633</v>
      </c>
      <c r="R2066" s="134">
        <f t="shared" si="370"/>
        <v>5.0617873531899893E-2</v>
      </c>
      <c r="S2066" s="134" t="str">
        <f t="shared" si="371"/>
        <v/>
      </c>
      <c r="T2066" s="134" t="str">
        <f t="shared" si="372"/>
        <v/>
      </c>
      <c r="U2066" s="190"/>
      <c r="V2066" s="191"/>
      <c r="W2066" s="188"/>
      <c r="X2066" s="188"/>
      <c r="Y2066" s="174" t="str">
        <f t="shared" si="373"/>
        <v/>
      </c>
      <c r="Z2066" s="174" t="str">
        <f t="shared" si="374"/>
        <v/>
      </c>
      <c r="AA2066" s="137"/>
      <c r="AB2066" s="185">
        <f t="shared" si="365"/>
        <v>9.6639999999999802</v>
      </c>
      <c r="AC2066" s="139">
        <f t="shared" si="362"/>
        <v>0.20842717289715118</v>
      </c>
      <c r="AD2066" s="138">
        <f t="shared" si="366"/>
        <v>3.9359063407748418E-4</v>
      </c>
      <c r="AE2066" s="139" t="str">
        <f t="shared" si="363"/>
        <v/>
      </c>
      <c r="AF2066" s="139" t="str">
        <f t="shared" si="364"/>
        <v/>
      </c>
      <c r="AG2066" s="139"/>
    </row>
    <row r="2067" spans="14:33" ht="20.100000000000001" customHeight="1" x14ac:dyDescent="0.25">
      <c r="N2067" s="142">
        <v>1509</v>
      </c>
      <c r="O2067" s="134">
        <f t="shared" si="367"/>
        <v>2.0360000000000005</v>
      </c>
      <c r="P2067" s="189">
        <f t="shared" si="368"/>
        <v>5.020771729093719E-2</v>
      </c>
      <c r="Q2067" s="189">
        <f t="shared" si="369"/>
        <v>0.97912482236485621</v>
      </c>
      <c r="R2067" s="134">
        <f t="shared" si="370"/>
        <v>5.020771729093719E-2</v>
      </c>
      <c r="S2067" s="134" t="str">
        <f t="shared" si="371"/>
        <v/>
      </c>
      <c r="T2067" s="134" t="str">
        <f t="shared" si="372"/>
        <v/>
      </c>
      <c r="U2067" s="190"/>
      <c r="V2067" s="191"/>
      <c r="W2067" s="188"/>
      <c r="X2067" s="188"/>
      <c r="Y2067" s="174" t="str">
        <f t="shared" si="373"/>
        <v/>
      </c>
      <c r="Z2067" s="174" t="str">
        <f t="shared" si="374"/>
        <v/>
      </c>
      <c r="AA2067" s="137"/>
      <c r="AB2067" s="185">
        <f t="shared" si="365"/>
        <v>9.6703999999999795</v>
      </c>
      <c r="AC2067" s="139">
        <f t="shared" si="362"/>
        <v>0.2080335822630737</v>
      </c>
      <c r="AD2067" s="138">
        <f t="shared" si="366"/>
        <v>3.9298282280711416E-4</v>
      </c>
      <c r="AE2067" s="139" t="str">
        <f t="shared" si="363"/>
        <v/>
      </c>
      <c r="AF2067" s="139" t="str">
        <f t="shared" si="364"/>
        <v/>
      </c>
      <c r="AG2067" s="139"/>
    </row>
    <row r="2068" spans="14:33" ht="20.100000000000001" customHeight="1" x14ac:dyDescent="0.25">
      <c r="N2068" s="142">
        <v>1510</v>
      </c>
      <c r="O2068" s="134">
        <f t="shared" si="367"/>
        <v>2.04</v>
      </c>
      <c r="P2068" s="189">
        <f t="shared" si="368"/>
        <v>4.9800087735070775E-2</v>
      </c>
      <c r="Q2068" s="189">
        <f t="shared" si="369"/>
        <v>0.97932483713392993</v>
      </c>
      <c r="R2068" s="134">
        <f t="shared" si="370"/>
        <v>4.9800087735070775E-2</v>
      </c>
      <c r="S2068" s="134" t="str">
        <f t="shared" si="371"/>
        <v/>
      </c>
      <c r="T2068" s="134" t="str">
        <f t="shared" si="372"/>
        <v/>
      </c>
      <c r="U2068" s="190"/>
      <c r="V2068" s="191"/>
      <c r="W2068" s="188"/>
      <c r="X2068" s="188"/>
      <c r="Y2068" s="174" t="str">
        <f t="shared" si="373"/>
        <v/>
      </c>
      <c r="Z2068" s="174" t="str">
        <f t="shared" si="374"/>
        <v/>
      </c>
      <c r="AA2068" s="137"/>
      <c r="AB2068" s="185">
        <f t="shared" si="365"/>
        <v>9.6767999999999788</v>
      </c>
      <c r="AC2068" s="139">
        <f t="shared" si="362"/>
        <v>0.20764059944026658</v>
      </c>
      <c r="AD2068" s="138">
        <f t="shared" si="366"/>
        <v>3.9237552079834925E-4</v>
      </c>
      <c r="AE2068" s="139" t="str">
        <f t="shared" si="363"/>
        <v/>
      </c>
      <c r="AF2068" s="139" t="str">
        <f t="shared" si="364"/>
        <v/>
      </c>
      <c r="AG2068" s="139"/>
    </row>
    <row r="2069" spans="14:33" ht="20.100000000000001" customHeight="1" x14ac:dyDescent="0.25">
      <c r="N2069" s="142">
        <v>1511</v>
      </c>
      <c r="O2069" s="134">
        <f t="shared" si="367"/>
        <v>2.0440000000000005</v>
      </c>
      <c r="P2069" s="189">
        <f t="shared" si="368"/>
        <v>4.9394977341581492E-2</v>
      </c>
      <c r="Q2069" s="189">
        <f t="shared" si="369"/>
        <v>0.97952322642562262</v>
      </c>
      <c r="R2069" s="134">
        <f t="shared" si="370"/>
        <v>4.9394977341581492E-2</v>
      </c>
      <c r="S2069" s="134" t="str">
        <f t="shared" si="371"/>
        <v/>
      </c>
      <c r="T2069" s="134" t="str">
        <f t="shared" si="372"/>
        <v/>
      </c>
      <c r="U2069" s="190"/>
      <c r="V2069" s="191"/>
      <c r="W2069" s="188"/>
      <c r="X2069" s="188"/>
      <c r="Y2069" s="174" t="str">
        <f t="shared" si="373"/>
        <v/>
      </c>
      <c r="Z2069" s="174" t="str">
        <f t="shared" si="374"/>
        <v/>
      </c>
      <c r="AA2069" s="137"/>
      <c r="AB2069" s="185">
        <f t="shared" si="365"/>
        <v>9.683199999999978</v>
      </c>
      <c r="AC2069" s="139">
        <f t="shared" si="362"/>
        <v>0.20724822391946823</v>
      </c>
      <c r="AD2069" s="138">
        <f t="shared" si="366"/>
        <v>3.9176872915924754E-4</v>
      </c>
      <c r="AE2069" s="139" t="str">
        <f t="shared" si="363"/>
        <v/>
      </c>
      <c r="AF2069" s="139" t="str">
        <f t="shared" si="364"/>
        <v/>
      </c>
      <c r="AG2069" s="139"/>
    </row>
    <row r="2070" spans="14:33" ht="20.100000000000001" customHeight="1" x14ac:dyDescent="0.25">
      <c r="N2070" s="142">
        <v>1512</v>
      </c>
      <c r="O2070" s="134">
        <f t="shared" si="367"/>
        <v>2.048</v>
      </c>
      <c r="P2070" s="189">
        <f t="shared" si="368"/>
        <v>4.8992378528459266E-2</v>
      </c>
      <c r="Q2070" s="189">
        <f t="shared" si="369"/>
        <v>0.97972000030143902</v>
      </c>
      <c r="R2070" s="134">
        <f t="shared" si="370"/>
        <v>4.8992378528459266E-2</v>
      </c>
      <c r="S2070" s="134" t="str">
        <f t="shared" si="371"/>
        <v/>
      </c>
      <c r="T2070" s="134" t="str">
        <f t="shared" si="372"/>
        <v/>
      </c>
      <c r="U2070" s="190"/>
      <c r="V2070" s="191"/>
      <c r="W2070" s="188"/>
      <c r="X2070" s="188"/>
      <c r="Y2070" s="174" t="str">
        <f t="shared" si="373"/>
        <v/>
      </c>
      <c r="Z2070" s="174" t="str">
        <f t="shared" si="374"/>
        <v/>
      </c>
      <c r="AA2070" s="137"/>
      <c r="AB2070" s="185">
        <f t="shared" si="365"/>
        <v>9.6895999999999773</v>
      </c>
      <c r="AC2070" s="139">
        <f t="shared" si="362"/>
        <v>0.20685645519030899</v>
      </c>
      <c r="AD2070" s="138">
        <f t="shared" si="366"/>
        <v>3.9116244899092822E-4</v>
      </c>
      <c r="AE2070" s="139" t="str">
        <f t="shared" si="363"/>
        <v/>
      </c>
      <c r="AF2070" s="139" t="str">
        <f t="shared" si="364"/>
        <v/>
      </c>
      <c r="AG2070" s="139"/>
    </row>
    <row r="2071" spans="14:33" ht="20.100000000000001" customHeight="1" x14ac:dyDescent="0.25">
      <c r="N2071" s="142">
        <v>1513</v>
      </c>
      <c r="O2071" s="134">
        <f t="shared" si="367"/>
        <v>2.0520000000000005</v>
      </c>
      <c r="P2071" s="189">
        <f t="shared" si="368"/>
        <v>4.8592283655367934E-2</v>
      </c>
      <c r="Q2071" s="189">
        <f t="shared" si="369"/>
        <v>0.97991516879243945</v>
      </c>
      <c r="R2071" s="134">
        <f t="shared" si="370"/>
        <v>4.8592283655367934E-2</v>
      </c>
      <c r="S2071" s="134" t="str">
        <f t="shared" si="371"/>
        <v/>
      </c>
      <c r="T2071" s="134" t="str">
        <f t="shared" si="372"/>
        <v/>
      </c>
      <c r="U2071" s="190"/>
      <c r="V2071" s="191"/>
      <c r="W2071" s="188"/>
      <c r="X2071" s="188"/>
      <c r="Y2071" s="174" t="str">
        <f t="shared" si="373"/>
        <v/>
      </c>
      <c r="Z2071" s="174" t="str">
        <f t="shared" si="374"/>
        <v/>
      </c>
      <c r="AA2071" s="137"/>
      <c r="AB2071" s="185">
        <f t="shared" si="365"/>
        <v>9.6959999999999766</v>
      </c>
      <c r="AC2071" s="139">
        <f t="shared" si="362"/>
        <v>0.20646529274131806</v>
      </c>
      <c r="AD2071" s="138">
        <f t="shared" si="366"/>
        <v>3.905566813860728E-4</v>
      </c>
      <c r="AE2071" s="139" t="str">
        <f t="shared" si="363"/>
        <v/>
      </c>
      <c r="AF2071" s="139" t="str">
        <f t="shared" si="364"/>
        <v/>
      </c>
      <c r="AG2071" s="139"/>
    </row>
    <row r="2072" spans="14:33" ht="20.100000000000001" customHeight="1" x14ac:dyDescent="0.25">
      <c r="N2072" s="142">
        <v>1514</v>
      </c>
      <c r="O2072" s="134">
        <f t="shared" si="367"/>
        <v>2.056</v>
      </c>
      <c r="P2072" s="189">
        <f t="shared" si="368"/>
        <v>4.8194685024608441E-2</v>
      </c>
      <c r="Q2072" s="189">
        <f t="shared" si="369"/>
        <v>0.98010874189900754</v>
      </c>
      <c r="R2072" s="134">
        <f t="shared" si="370"/>
        <v>4.8194685024608441E-2</v>
      </c>
      <c r="S2072" s="134" t="str">
        <f t="shared" si="371"/>
        <v/>
      </c>
      <c r="T2072" s="134" t="str">
        <f t="shared" si="372"/>
        <v/>
      </c>
      <c r="U2072" s="190"/>
      <c r="V2072" s="191"/>
      <c r="W2072" s="188"/>
      <c r="X2072" s="188"/>
      <c r="Y2072" s="174" t="str">
        <f t="shared" si="373"/>
        <v/>
      </c>
      <c r="Z2072" s="174" t="str">
        <f t="shared" si="374"/>
        <v/>
      </c>
      <c r="AA2072" s="137"/>
      <c r="AB2072" s="185">
        <f t="shared" si="365"/>
        <v>9.7023999999999759</v>
      </c>
      <c r="AC2072" s="139">
        <f t="shared" si="362"/>
        <v>0.20607473605993198</v>
      </c>
      <c r="AD2072" s="138">
        <f t="shared" si="366"/>
        <v>3.8995142743170064E-4</v>
      </c>
      <c r="AE2072" s="139" t="str">
        <f t="shared" si="363"/>
        <v/>
      </c>
      <c r="AF2072" s="139" t="str">
        <f t="shared" si="364"/>
        <v/>
      </c>
      <c r="AG2072" s="139"/>
    </row>
    <row r="2073" spans="14:33" ht="20.100000000000001" customHeight="1" x14ac:dyDescent="0.25">
      <c r="N2073" s="142">
        <v>1515</v>
      </c>
      <c r="O2073" s="134">
        <f t="shared" si="367"/>
        <v>2.0600000000000005</v>
      </c>
      <c r="P2073" s="189">
        <f t="shared" si="368"/>
        <v>4.7799574882076964E-2</v>
      </c>
      <c r="Q2073" s="189">
        <f t="shared" si="369"/>
        <v>0.98030072959062309</v>
      </c>
      <c r="R2073" s="134">
        <f t="shared" si="370"/>
        <v>4.7799574882076964E-2</v>
      </c>
      <c r="S2073" s="134" t="str">
        <f t="shared" si="371"/>
        <v/>
      </c>
      <c r="T2073" s="134" t="str">
        <f t="shared" si="372"/>
        <v/>
      </c>
      <c r="U2073" s="190"/>
      <c r="V2073" s="191"/>
      <c r="W2073" s="188"/>
      <c r="X2073" s="188"/>
      <c r="Y2073" s="174" t="str">
        <f t="shared" si="373"/>
        <v/>
      </c>
      <c r="Z2073" s="174" t="str">
        <f t="shared" si="374"/>
        <v/>
      </c>
      <c r="AA2073" s="137"/>
      <c r="AB2073" s="185">
        <f t="shared" si="365"/>
        <v>9.7087999999999752</v>
      </c>
      <c r="AC2073" s="139">
        <f t="shared" si="362"/>
        <v>0.20568478463250028</v>
      </c>
      <c r="AD2073" s="138">
        <f t="shared" si="366"/>
        <v>3.8934668820708729E-4</v>
      </c>
      <c r="AE2073" s="139" t="str">
        <f t="shared" si="363"/>
        <v/>
      </c>
      <c r="AF2073" s="139" t="str">
        <f t="shared" si="364"/>
        <v/>
      </c>
      <c r="AG2073" s="139"/>
    </row>
    <row r="2074" spans="14:33" ht="20.100000000000001" customHeight="1" x14ac:dyDescent="0.25">
      <c r="N2074" s="142">
        <v>1516</v>
      </c>
      <c r="O2074" s="134">
        <f t="shared" si="367"/>
        <v>2.0640000000000001</v>
      </c>
      <c r="P2074" s="189">
        <f t="shared" si="368"/>
        <v>4.7406945418221713E-2</v>
      </c>
      <c r="Q2074" s="189">
        <f t="shared" si="369"/>
        <v>0.98049114180563823</v>
      </c>
      <c r="R2074" s="134">
        <f t="shared" si="370"/>
        <v>4.7406945418221713E-2</v>
      </c>
      <c r="S2074" s="134" t="str">
        <f t="shared" si="371"/>
        <v/>
      </c>
      <c r="T2074" s="134" t="str">
        <f t="shared" si="372"/>
        <v/>
      </c>
      <c r="U2074" s="190"/>
      <c r="V2074" s="191"/>
      <c r="W2074" s="188"/>
      <c r="X2074" s="188"/>
      <c r="Y2074" s="174" t="str">
        <f t="shared" si="373"/>
        <v/>
      </c>
      <c r="Z2074" s="174" t="str">
        <f t="shared" si="374"/>
        <v/>
      </c>
      <c r="AA2074" s="137"/>
      <c r="AB2074" s="185">
        <f t="shared" si="365"/>
        <v>9.7151999999999745</v>
      </c>
      <c r="AC2074" s="139">
        <f t="shared" si="362"/>
        <v>0.2052954379442932</v>
      </c>
      <c r="AD2074" s="138">
        <f t="shared" si="366"/>
        <v>3.8874246478404206E-4</v>
      </c>
      <c r="AE2074" s="139" t="str">
        <f t="shared" si="363"/>
        <v/>
      </c>
      <c r="AF2074" s="139" t="str">
        <f t="shared" si="364"/>
        <v/>
      </c>
      <c r="AG2074" s="139"/>
    </row>
    <row r="2075" spans="14:33" ht="20.100000000000001" customHeight="1" x14ac:dyDescent="0.25">
      <c r="N2075" s="142">
        <v>1517</v>
      </c>
      <c r="O2075" s="134">
        <f t="shared" si="367"/>
        <v>2.0680000000000005</v>
      </c>
      <c r="P2075" s="189">
        <f t="shared" si="368"/>
        <v>4.7016788768994199E-2</v>
      </c>
      <c r="Q2075" s="189">
        <f t="shared" si="369"/>
        <v>0.98067998845105742</v>
      </c>
      <c r="R2075" s="134">
        <f t="shared" si="370"/>
        <v>4.7016788768994199E-2</v>
      </c>
      <c r="S2075" s="134" t="str">
        <f t="shared" si="371"/>
        <v/>
      </c>
      <c r="T2075" s="134" t="str">
        <f t="shared" si="372"/>
        <v/>
      </c>
      <c r="U2075" s="190"/>
      <c r="V2075" s="191"/>
      <c r="W2075" s="188"/>
      <c r="X2075" s="188"/>
      <c r="Y2075" s="174" t="str">
        <f t="shared" si="373"/>
        <v/>
      </c>
      <c r="Z2075" s="174" t="str">
        <f t="shared" si="374"/>
        <v/>
      </c>
      <c r="AA2075" s="137"/>
      <c r="AB2075" s="185">
        <f t="shared" si="365"/>
        <v>9.7215999999999738</v>
      </c>
      <c r="AC2075" s="139">
        <f t="shared" si="362"/>
        <v>0.20490669547950915</v>
      </c>
      <c r="AD2075" s="138">
        <f t="shared" si="366"/>
        <v>3.8813875822840682E-4</v>
      </c>
      <c r="AE2075" s="139" t="str">
        <f t="shared" si="363"/>
        <v/>
      </c>
      <c r="AF2075" s="139" t="str">
        <f t="shared" si="364"/>
        <v/>
      </c>
      <c r="AG2075" s="139"/>
    </row>
    <row r="2076" spans="14:33" ht="20.100000000000001" customHeight="1" x14ac:dyDescent="0.25">
      <c r="N2076" s="142">
        <v>1518</v>
      </c>
      <c r="O2076" s="134">
        <f t="shared" si="367"/>
        <v>2.0720000000000001</v>
      </c>
      <c r="P2076" s="189">
        <f t="shared" si="368"/>
        <v>4.6629097016799043E-2</v>
      </c>
      <c r="Q2076" s="189">
        <f t="shared" si="369"/>
        <v>0.98086727940232188</v>
      </c>
      <c r="R2076" s="134">
        <f t="shared" si="370"/>
        <v>4.6629097016799043E-2</v>
      </c>
      <c r="S2076" s="134" t="str">
        <f t="shared" si="371"/>
        <v/>
      </c>
      <c r="T2076" s="134" t="str">
        <f t="shared" si="372"/>
        <v/>
      </c>
      <c r="U2076" s="190"/>
      <c r="V2076" s="191"/>
      <c r="W2076" s="188"/>
      <c r="X2076" s="188"/>
      <c r="Y2076" s="174" t="str">
        <f t="shared" si="373"/>
        <v/>
      </c>
      <c r="Z2076" s="174" t="str">
        <f t="shared" si="374"/>
        <v/>
      </c>
      <c r="AA2076" s="137"/>
      <c r="AB2076" s="185">
        <f t="shared" si="365"/>
        <v>9.7279999999999731</v>
      </c>
      <c r="AC2076" s="139">
        <f t="shared" si="362"/>
        <v>0.20451855672128075</v>
      </c>
      <c r="AD2076" s="138">
        <f t="shared" si="366"/>
        <v>3.8753556959819635E-4</v>
      </c>
      <c r="AE2076" s="139" t="str">
        <f t="shared" si="363"/>
        <v/>
      </c>
      <c r="AF2076" s="139" t="str">
        <f t="shared" si="364"/>
        <v/>
      </c>
      <c r="AG2076" s="139"/>
    </row>
    <row r="2077" spans="14:33" ht="20.100000000000001" customHeight="1" x14ac:dyDescent="0.25">
      <c r="N2077" s="142">
        <v>1519</v>
      </c>
      <c r="O2077" s="134">
        <f t="shared" si="367"/>
        <v>2.0760000000000005</v>
      </c>
      <c r="P2077" s="189">
        <f t="shared" si="368"/>
        <v>4.6243862191438501E-2</v>
      </c>
      <c r="Q2077" s="189">
        <f t="shared" si="369"/>
        <v>0.98105302450309662</v>
      </c>
      <c r="R2077" s="134">
        <f t="shared" si="370"/>
        <v>4.6243862191438501E-2</v>
      </c>
      <c r="S2077" s="134" t="str">
        <f t="shared" si="371"/>
        <v/>
      </c>
      <c r="T2077" s="134" t="str">
        <f t="shared" si="372"/>
        <v/>
      </c>
      <c r="U2077" s="190"/>
      <c r="V2077" s="191"/>
      <c r="W2077" s="188"/>
      <c r="X2077" s="188"/>
      <c r="Y2077" s="174" t="str">
        <f t="shared" si="373"/>
        <v/>
      </c>
      <c r="Z2077" s="174" t="str">
        <f t="shared" si="374"/>
        <v/>
      </c>
      <c r="AA2077" s="137"/>
      <c r="AB2077" s="185">
        <f t="shared" si="365"/>
        <v>9.7343999999999724</v>
      </c>
      <c r="AC2077" s="139">
        <f t="shared" si="362"/>
        <v>0.20413102115168255</v>
      </c>
      <c r="AD2077" s="138">
        <f t="shared" si="366"/>
        <v>3.8693289994434776E-4</v>
      </c>
      <c r="AE2077" s="139" t="str">
        <f t="shared" si="363"/>
        <v/>
      </c>
      <c r="AF2077" s="139" t="str">
        <f t="shared" si="364"/>
        <v/>
      </c>
      <c r="AG2077" s="139"/>
    </row>
    <row r="2078" spans="14:33" ht="20.100000000000001" customHeight="1" x14ac:dyDescent="0.25">
      <c r="N2078" s="142">
        <v>1520</v>
      </c>
      <c r="O2078" s="134">
        <f t="shared" si="367"/>
        <v>2.08</v>
      </c>
      <c r="P2078" s="189">
        <f t="shared" si="368"/>
        <v>4.5861076271054887E-2</v>
      </c>
      <c r="Q2078" s="189">
        <f t="shared" si="369"/>
        <v>0.98123723356506221</v>
      </c>
      <c r="R2078" s="134">
        <f t="shared" si="370"/>
        <v>4.5861076271054887E-2</v>
      </c>
      <c r="S2078" s="134" t="str">
        <f t="shared" si="371"/>
        <v/>
      </c>
      <c r="T2078" s="134" t="str">
        <f t="shared" si="372"/>
        <v/>
      </c>
      <c r="U2078" s="190"/>
      <c r="V2078" s="191"/>
      <c r="W2078" s="188"/>
      <c r="X2078" s="188"/>
      <c r="Y2078" s="174" t="str">
        <f t="shared" si="373"/>
        <v/>
      </c>
      <c r="Z2078" s="174" t="str">
        <f t="shared" si="374"/>
        <v/>
      </c>
      <c r="AA2078" s="137"/>
      <c r="AB2078" s="185">
        <f t="shared" si="365"/>
        <v>9.7407999999999717</v>
      </c>
      <c r="AC2078" s="139">
        <f t="shared" si="362"/>
        <v>0.2037440882517382</v>
      </c>
      <c r="AD2078" s="138">
        <f t="shared" si="366"/>
        <v>3.8633075031171971E-4</v>
      </c>
      <c r="AE2078" s="139" t="str">
        <f t="shared" si="363"/>
        <v/>
      </c>
      <c r="AF2078" s="139" t="str">
        <f t="shared" si="364"/>
        <v/>
      </c>
      <c r="AG2078" s="139"/>
    </row>
    <row r="2079" spans="14:33" ht="20.100000000000001" customHeight="1" x14ac:dyDescent="0.25">
      <c r="N2079" s="142">
        <v>1521</v>
      </c>
      <c r="O2079" s="134">
        <f t="shared" si="367"/>
        <v>2.0840000000000005</v>
      </c>
      <c r="P2079" s="189">
        <f t="shared" si="368"/>
        <v>4.5480731183067974E-2</v>
      </c>
      <c r="Q2079" s="189">
        <f t="shared" si="369"/>
        <v>0.98141991636771042</v>
      </c>
      <c r="R2079" s="134">
        <f t="shared" si="370"/>
        <v>4.5480731183067974E-2</v>
      </c>
      <c r="S2079" s="134" t="str">
        <f t="shared" si="371"/>
        <v/>
      </c>
      <c r="T2079" s="134" t="str">
        <f t="shared" si="372"/>
        <v/>
      </c>
      <c r="U2079" s="190"/>
      <c r="V2079" s="191"/>
      <c r="W2079" s="188"/>
      <c r="X2079" s="188"/>
      <c r="Y2079" s="174" t="str">
        <f t="shared" si="373"/>
        <v/>
      </c>
      <c r="Z2079" s="174" t="str">
        <f t="shared" si="374"/>
        <v/>
      </c>
      <c r="AA2079" s="137"/>
      <c r="AB2079" s="185">
        <f t="shared" si="365"/>
        <v>9.747199999999971</v>
      </c>
      <c r="AC2079" s="139">
        <f t="shared" si="362"/>
        <v>0.20335775750142648</v>
      </c>
      <c r="AD2079" s="138">
        <f t="shared" si="366"/>
        <v>3.8572912173712171E-4</v>
      </c>
      <c r="AE2079" s="139" t="str">
        <f t="shared" si="363"/>
        <v/>
      </c>
      <c r="AF2079" s="139" t="str">
        <f t="shared" si="364"/>
        <v/>
      </c>
      <c r="AG2079" s="139"/>
    </row>
    <row r="2080" spans="14:33" ht="20.100000000000001" customHeight="1" x14ac:dyDescent="0.25">
      <c r="N2080" s="142">
        <v>1522</v>
      </c>
      <c r="O2080" s="134">
        <f t="shared" si="367"/>
        <v>2.0880000000000001</v>
      </c>
      <c r="P2080" s="189">
        <f t="shared" si="368"/>
        <v>4.5102818805110016E-2</v>
      </c>
      <c r="Q2080" s="189">
        <f t="shared" si="369"/>
        <v>0.98160108265814239</v>
      </c>
      <c r="R2080" s="134">
        <f t="shared" si="370"/>
        <v>4.5102818805110016E-2</v>
      </c>
      <c r="S2080" s="134" t="str">
        <f t="shared" si="371"/>
        <v/>
      </c>
      <c r="T2080" s="134" t="str">
        <f t="shared" si="372"/>
        <v/>
      </c>
      <c r="U2080" s="190"/>
      <c r="V2080" s="191"/>
      <c r="W2080" s="188"/>
      <c r="X2080" s="188"/>
      <c r="Y2080" s="174" t="str">
        <f t="shared" si="373"/>
        <v/>
      </c>
      <c r="Z2080" s="174" t="str">
        <f t="shared" si="374"/>
        <v/>
      </c>
      <c r="AA2080" s="137"/>
      <c r="AB2080" s="185">
        <f t="shared" si="365"/>
        <v>9.7535999999999703</v>
      </c>
      <c r="AC2080" s="139">
        <f t="shared" si="362"/>
        <v>0.20297202837968936</v>
      </c>
      <c r="AD2080" s="138">
        <f t="shared" si="366"/>
        <v>3.8512801525114604E-4</v>
      </c>
      <c r="AE2080" s="139" t="str">
        <f t="shared" si="363"/>
        <v/>
      </c>
      <c r="AF2080" s="139" t="str">
        <f t="shared" si="364"/>
        <v/>
      </c>
      <c r="AG2080" s="139"/>
    </row>
    <row r="2081" spans="14:33" ht="20.100000000000001" customHeight="1" x14ac:dyDescent="0.25">
      <c r="N2081" s="142">
        <v>1523</v>
      </c>
      <c r="O2081" s="134">
        <f t="shared" si="367"/>
        <v>2.0920000000000005</v>
      </c>
      <c r="P2081" s="189">
        <f t="shared" si="368"/>
        <v>4.472733096595561E-2</v>
      </c>
      <c r="Q2081" s="189">
        <f t="shared" si="369"/>
        <v>0.98178074215087185</v>
      </c>
      <c r="R2081" s="134">
        <f t="shared" si="370"/>
        <v>4.472733096595561E-2</v>
      </c>
      <c r="S2081" s="134" t="str">
        <f t="shared" si="371"/>
        <v/>
      </c>
      <c r="T2081" s="134" t="str">
        <f t="shared" si="372"/>
        <v/>
      </c>
      <c r="U2081" s="190"/>
      <c r="V2081" s="191"/>
      <c r="W2081" s="188"/>
      <c r="X2081" s="188"/>
      <c r="Y2081" s="174" t="str">
        <f t="shared" si="373"/>
        <v/>
      </c>
      <c r="Z2081" s="174" t="str">
        <f t="shared" si="374"/>
        <v/>
      </c>
      <c r="AA2081" s="137"/>
      <c r="AB2081" s="185">
        <f t="shared" si="365"/>
        <v>9.7599999999999696</v>
      </c>
      <c r="AC2081" s="139">
        <f t="shared" si="362"/>
        <v>0.20258690036443822</v>
      </c>
      <c r="AD2081" s="138">
        <f t="shared" si="366"/>
        <v>3.8452743187716854E-4</v>
      </c>
      <c r="AE2081" s="139" t="str">
        <f t="shared" si="363"/>
        <v/>
      </c>
      <c r="AF2081" s="139" t="str">
        <f t="shared" si="364"/>
        <v/>
      </c>
      <c r="AG2081" s="139"/>
    </row>
    <row r="2082" spans="14:33" ht="20.100000000000001" customHeight="1" x14ac:dyDescent="0.25">
      <c r="N2082" s="142">
        <v>1524</v>
      </c>
      <c r="O2082" s="134">
        <f t="shared" si="367"/>
        <v>2.0960000000000001</v>
      </c>
      <c r="P2082" s="189">
        <f t="shared" si="368"/>
        <v>4.4354259446449183E-2</v>
      </c>
      <c r="Q2082" s="189">
        <f t="shared" si="369"/>
        <v>0.98195890452763157</v>
      </c>
      <c r="R2082" s="134">
        <f t="shared" si="370"/>
        <v>4.4354259446449183E-2</v>
      </c>
      <c r="S2082" s="134" t="str">
        <f t="shared" si="371"/>
        <v/>
      </c>
      <c r="T2082" s="134" t="str">
        <f t="shared" si="372"/>
        <v/>
      </c>
      <c r="U2082" s="190"/>
      <c r="V2082" s="191"/>
      <c r="W2082" s="188"/>
      <c r="X2082" s="188"/>
      <c r="Y2082" s="174" t="str">
        <f t="shared" si="373"/>
        <v/>
      </c>
      <c r="Z2082" s="174" t="str">
        <f t="shared" si="374"/>
        <v/>
      </c>
      <c r="AA2082" s="137"/>
      <c r="AB2082" s="185">
        <f t="shared" si="365"/>
        <v>9.7663999999999689</v>
      </c>
      <c r="AC2082" s="139">
        <f t="shared" si="362"/>
        <v>0.20220237293256105</v>
      </c>
      <c r="AD2082" s="138">
        <f t="shared" si="366"/>
        <v>3.8392737263207022E-4</v>
      </c>
      <c r="AE2082" s="139" t="str">
        <f t="shared" si="363"/>
        <v/>
      </c>
      <c r="AF2082" s="139" t="str">
        <f t="shared" si="364"/>
        <v/>
      </c>
      <c r="AG2082" s="139"/>
    </row>
    <row r="2083" spans="14:33" ht="20.100000000000001" customHeight="1" x14ac:dyDescent="0.25">
      <c r="N2083" s="142">
        <v>1525</v>
      </c>
      <c r="O2083" s="134">
        <f t="shared" si="367"/>
        <v>2.1000000000000005</v>
      </c>
      <c r="P2083" s="189">
        <f t="shared" si="368"/>
        <v>4.3983595980427156E-2</v>
      </c>
      <c r="Q2083" s="189">
        <f t="shared" si="369"/>
        <v>0.98213557943718344</v>
      </c>
      <c r="R2083" s="134">
        <f t="shared" si="370"/>
        <v>4.3983595980427156E-2</v>
      </c>
      <c r="S2083" s="134" t="str">
        <f t="shared" si="371"/>
        <v/>
      </c>
      <c r="T2083" s="134" t="str">
        <f t="shared" si="372"/>
        <v/>
      </c>
      <c r="U2083" s="190"/>
      <c r="V2083" s="191"/>
      <c r="W2083" s="188"/>
      <c r="X2083" s="188"/>
      <c r="Y2083" s="174" t="str">
        <f t="shared" si="373"/>
        <v/>
      </c>
      <c r="Z2083" s="174" t="str">
        <f t="shared" si="374"/>
        <v/>
      </c>
      <c r="AA2083" s="137"/>
      <c r="AB2083" s="185">
        <f t="shared" si="365"/>
        <v>9.7727999999999682</v>
      </c>
      <c r="AC2083" s="139">
        <f t="shared" si="362"/>
        <v>0.20181844555992898</v>
      </c>
      <c r="AD2083" s="138">
        <f t="shared" si="366"/>
        <v>3.8332783852504382E-4</v>
      </c>
      <c r="AE2083" s="139" t="str">
        <f t="shared" si="363"/>
        <v/>
      </c>
      <c r="AF2083" s="139" t="str">
        <f t="shared" si="364"/>
        <v/>
      </c>
      <c r="AG2083" s="139"/>
    </row>
    <row r="2084" spans="14:33" ht="20.100000000000001" customHeight="1" x14ac:dyDescent="0.25">
      <c r="N2084" s="142">
        <v>1526</v>
      </c>
      <c r="O2084" s="134">
        <f t="shared" si="367"/>
        <v>2.1040000000000001</v>
      </c>
      <c r="P2084" s="189">
        <f t="shared" si="368"/>
        <v>4.3615332255637435E-2</v>
      </c>
      <c r="Q2084" s="189">
        <f t="shared" si="369"/>
        <v>0.98231077649513199</v>
      </c>
      <c r="R2084" s="134">
        <f t="shared" si="370"/>
        <v>4.3615332255637435E-2</v>
      </c>
      <c r="S2084" s="134" t="str">
        <f t="shared" si="371"/>
        <v/>
      </c>
      <c r="T2084" s="134" t="str">
        <f t="shared" si="372"/>
        <v/>
      </c>
      <c r="U2084" s="190"/>
      <c r="V2084" s="191"/>
      <c r="W2084" s="188"/>
      <c r="X2084" s="188"/>
      <c r="Y2084" s="174" t="str">
        <f t="shared" si="373"/>
        <v/>
      </c>
      <c r="Z2084" s="174" t="str">
        <f t="shared" si="374"/>
        <v/>
      </c>
      <c r="AA2084" s="137"/>
      <c r="AB2084" s="185">
        <f t="shared" si="365"/>
        <v>9.7791999999999675</v>
      </c>
      <c r="AC2084" s="139">
        <f t="shared" si="362"/>
        <v>0.20143511772140393</v>
      </c>
      <c r="AD2084" s="138">
        <f t="shared" si="366"/>
        <v>3.8272883055928686E-4</v>
      </c>
      <c r="AE2084" s="139" t="str">
        <f t="shared" si="363"/>
        <v/>
      </c>
      <c r="AF2084" s="139" t="str">
        <f t="shared" si="364"/>
        <v/>
      </c>
      <c r="AG2084" s="139"/>
    </row>
    <row r="2085" spans="14:33" ht="20.100000000000001" customHeight="1" x14ac:dyDescent="0.25">
      <c r="N2085" s="142">
        <v>1527</v>
      </c>
      <c r="O2085" s="134">
        <f t="shared" si="367"/>
        <v>2.1080000000000005</v>
      </c>
      <c r="P2085" s="189">
        <f t="shared" si="368"/>
        <v>4.3249459914653815E-2</v>
      </c>
      <c r="Q2085" s="189">
        <f t="shared" si="369"/>
        <v>0.98248450528374232</v>
      </c>
      <c r="R2085" s="134">
        <f t="shared" si="370"/>
        <v>4.3249459914653815E-2</v>
      </c>
      <c r="S2085" s="134" t="str">
        <f t="shared" si="371"/>
        <v/>
      </c>
      <c r="T2085" s="134" t="str">
        <f t="shared" si="372"/>
        <v/>
      </c>
      <c r="U2085" s="190"/>
      <c r="V2085" s="191"/>
      <c r="W2085" s="188"/>
      <c r="X2085" s="188"/>
      <c r="Y2085" s="174" t="str">
        <f t="shared" si="373"/>
        <v/>
      </c>
      <c r="Z2085" s="174" t="str">
        <f t="shared" si="374"/>
        <v/>
      </c>
      <c r="AA2085" s="137"/>
      <c r="AB2085" s="185">
        <f t="shared" si="365"/>
        <v>9.7855999999999668</v>
      </c>
      <c r="AC2085" s="139">
        <f t="shared" si="362"/>
        <v>0.20105238889084465</v>
      </c>
      <c r="AD2085" s="138">
        <f t="shared" si="366"/>
        <v>3.8213034973094695E-4</v>
      </c>
      <c r="AE2085" s="139" t="str">
        <f t="shared" si="363"/>
        <v/>
      </c>
      <c r="AF2085" s="139" t="str">
        <f t="shared" si="364"/>
        <v/>
      </c>
      <c r="AG2085" s="139"/>
    </row>
    <row r="2086" spans="14:33" ht="20.100000000000001" customHeight="1" x14ac:dyDescent="0.25">
      <c r="N2086" s="142">
        <v>1528</v>
      </c>
      <c r="O2086" s="134">
        <f t="shared" si="367"/>
        <v>2.1120000000000001</v>
      </c>
      <c r="P2086" s="189">
        <f t="shared" si="368"/>
        <v>4.2885970555787321E-2</v>
      </c>
      <c r="Q2086" s="189">
        <f t="shared" si="369"/>
        <v>0.98265677535176066</v>
      </c>
      <c r="R2086" s="134">
        <f t="shared" si="370"/>
        <v>4.2885970555787321E-2</v>
      </c>
      <c r="S2086" s="134" t="str">
        <f t="shared" si="371"/>
        <v/>
      </c>
      <c r="T2086" s="134" t="str">
        <f t="shared" si="372"/>
        <v/>
      </c>
      <c r="U2086" s="190"/>
      <c r="V2086" s="191"/>
      <c r="W2086" s="188"/>
      <c r="X2086" s="188"/>
      <c r="Y2086" s="174" t="str">
        <f t="shared" si="373"/>
        <v/>
      </c>
      <c r="Z2086" s="174" t="str">
        <f t="shared" si="374"/>
        <v/>
      </c>
      <c r="AA2086" s="137"/>
      <c r="AB2086" s="185">
        <f t="shared" si="365"/>
        <v>9.7919999999999661</v>
      </c>
      <c r="AC2086" s="139">
        <f t="shared" si="362"/>
        <v>0.2006702585411137</v>
      </c>
      <c r="AD2086" s="138">
        <f t="shared" si="366"/>
        <v>3.8153239702864994E-4</v>
      </c>
      <c r="AE2086" s="139" t="str">
        <f t="shared" si="363"/>
        <v/>
      </c>
      <c r="AF2086" s="139" t="str">
        <f t="shared" si="364"/>
        <v/>
      </c>
      <c r="AG2086" s="139"/>
    </row>
    <row r="2087" spans="14:33" ht="20.100000000000001" customHeight="1" x14ac:dyDescent="0.25">
      <c r="N2087" s="142">
        <v>1529</v>
      </c>
      <c r="O2087" s="134">
        <f t="shared" si="367"/>
        <v>2.1160000000000005</v>
      </c>
      <c r="P2087" s="189">
        <f t="shared" si="368"/>
        <v>4.2524855733992464E-2</v>
      </c>
      <c r="Q2087" s="189">
        <f t="shared" si="369"/>
        <v>0.98282759621423987</v>
      </c>
      <c r="R2087" s="134">
        <f t="shared" si="370"/>
        <v>4.2524855733992464E-2</v>
      </c>
      <c r="S2087" s="134" t="str">
        <f t="shared" si="371"/>
        <v/>
      </c>
      <c r="T2087" s="134" t="str">
        <f t="shared" si="372"/>
        <v/>
      </c>
      <c r="U2087" s="190"/>
      <c r="V2087" s="191"/>
      <c r="W2087" s="188"/>
      <c r="X2087" s="188"/>
      <c r="Y2087" s="174" t="str">
        <f t="shared" si="373"/>
        <v/>
      </c>
      <c r="Z2087" s="174" t="str">
        <f t="shared" si="374"/>
        <v/>
      </c>
      <c r="AA2087" s="137"/>
      <c r="AB2087" s="185">
        <f t="shared" si="365"/>
        <v>9.7983999999999654</v>
      </c>
      <c r="AC2087" s="139">
        <f t="shared" si="362"/>
        <v>0.20028872614408505</v>
      </c>
      <c r="AD2087" s="138">
        <f t="shared" si="366"/>
        <v>3.8093497343533178E-4</v>
      </c>
      <c r="AE2087" s="139" t="str">
        <f t="shared" si="363"/>
        <v/>
      </c>
      <c r="AF2087" s="139" t="str">
        <f t="shared" si="364"/>
        <v/>
      </c>
      <c r="AG2087" s="139"/>
    </row>
    <row r="2088" spans="14:33" ht="20.100000000000001" customHeight="1" x14ac:dyDescent="0.25">
      <c r="N2088" s="142">
        <v>1530</v>
      </c>
      <c r="O2088" s="134">
        <f t="shared" si="367"/>
        <v>2.12</v>
      </c>
      <c r="P2088" s="189">
        <f t="shared" si="368"/>
        <v>4.2166106961770311E-2</v>
      </c>
      <c r="Q2088" s="189">
        <f t="shared" si="369"/>
        <v>0.98299697735236724</v>
      </c>
      <c r="R2088" s="134">
        <f t="shared" si="370"/>
        <v>4.2166106961770311E-2</v>
      </c>
      <c r="S2088" s="134" t="str">
        <f t="shared" si="371"/>
        <v/>
      </c>
      <c r="T2088" s="134" t="str">
        <f t="shared" si="372"/>
        <v/>
      </c>
      <c r="U2088" s="190"/>
      <c r="V2088" s="191"/>
      <c r="W2088" s="188"/>
      <c r="X2088" s="188"/>
      <c r="Y2088" s="174" t="str">
        <f t="shared" si="373"/>
        <v/>
      </c>
      <c r="Z2088" s="174" t="str">
        <f t="shared" si="374"/>
        <v/>
      </c>
      <c r="AA2088" s="137"/>
      <c r="AB2088" s="185">
        <f t="shared" si="365"/>
        <v>9.8047999999999647</v>
      </c>
      <c r="AC2088" s="139">
        <f t="shared" si="362"/>
        <v>0.19990779117064972</v>
      </c>
      <c r="AD2088" s="138">
        <f t="shared" si="366"/>
        <v>3.8033807992637891E-4</v>
      </c>
      <c r="AE2088" s="139" t="str">
        <f t="shared" si="363"/>
        <v/>
      </c>
      <c r="AF2088" s="139" t="str">
        <f t="shared" si="364"/>
        <v/>
      </c>
      <c r="AG2088" s="139"/>
    </row>
    <row r="2089" spans="14:33" ht="20.100000000000001" customHeight="1" x14ac:dyDescent="0.25">
      <c r="N2089" s="142">
        <v>1531</v>
      </c>
      <c r="O2089" s="134">
        <f t="shared" si="367"/>
        <v>2.1240000000000006</v>
      </c>
      <c r="P2089" s="189">
        <f t="shared" si="368"/>
        <v>4.1809715710066385E-2</v>
      </c>
      <c r="Q2089" s="189">
        <f t="shared" si="369"/>
        <v>0.9831649282132966</v>
      </c>
      <c r="R2089" s="134">
        <f t="shared" si="370"/>
        <v>4.1809715710066385E-2</v>
      </c>
      <c r="S2089" s="134" t="str">
        <f t="shared" si="371"/>
        <v/>
      </c>
      <c r="T2089" s="134" t="str">
        <f t="shared" si="372"/>
        <v/>
      </c>
      <c r="U2089" s="190"/>
      <c r="V2089" s="191"/>
      <c r="W2089" s="188"/>
      <c r="X2089" s="188"/>
      <c r="Y2089" s="174" t="str">
        <f t="shared" si="373"/>
        <v/>
      </c>
      <c r="Z2089" s="174" t="str">
        <f t="shared" si="374"/>
        <v/>
      </c>
      <c r="AA2089" s="137"/>
      <c r="AB2089" s="185">
        <f t="shared" si="365"/>
        <v>9.8111999999999639</v>
      </c>
      <c r="AC2089" s="139">
        <f t="shared" si="362"/>
        <v>0.19952745309072334</v>
      </c>
      <c r="AD2089" s="138">
        <f t="shared" si="366"/>
        <v>3.797417174710993E-4</v>
      </c>
      <c r="AE2089" s="139" t="str">
        <f t="shared" si="363"/>
        <v/>
      </c>
      <c r="AF2089" s="139" t="str">
        <f t="shared" si="364"/>
        <v/>
      </c>
      <c r="AG2089" s="139"/>
    </row>
    <row r="2090" spans="14:33" ht="20.100000000000001" customHeight="1" x14ac:dyDescent="0.25">
      <c r="N2090" s="142">
        <v>1532</v>
      </c>
      <c r="O2090" s="134">
        <f t="shared" si="367"/>
        <v>2.1280000000000001</v>
      </c>
      <c r="P2090" s="189">
        <f t="shared" si="368"/>
        <v>4.145567340916527E-2</v>
      </c>
      <c r="Q2090" s="189">
        <f t="shared" si="369"/>
        <v>0.98333145820998391</v>
      </c>
      <c r="R2090" s="134">
        <f t="shared" si="370"/>
        <v>4.145567340916527E-2</v>
      </c>
      <c r="S2090" s="134" t="str">
        <f t="shared" si="371"/>
        <v/>
      </c>
      <c r="T2090" s="134" t="str">
        <f t="shared" si="372"/>
        <v/>
      </c>
      <c r="U2090" s="190"/>
      <c r="V2090" s="191"/>
      <c r="W2090" s="188"/>
      <c r="X2090" s="188"/>
      <c r="Y2090" s="174" t="str">
        <f t="shared" si="373"/>
        <v/>
      </c>
      <c r="Z2090" s="174" t="str">
        <f t="shared" si="374"/>
        <v/>
      </c>
      <c r="AA2090" s="137"/>
      <c r="AB2090" s="185">
        <f t="shared" si="365"/>
        <v>9.8175999999999632</v>
      </c>
      <c r="AC2090" s="139">
        <f t="shared" si="362"/>
        <v>0.19914771137325224</v>
      </c>
      <c r="AD2090" s="138">
        <f t="shared" si="366"/>
        <v>3.7914588703102936E-4</v>
      </c>
      <c r="AE2090" s="139" t="str">
        <f t="shared" si="363"/>
        <v/>
      </c>
      <c r="AF2090" s="139" t="str">
        <f t="shared" si="364"/>
        <v/>
      </c>
      <c r="AG2090" s="139"/>
    </row>
    <row r="2091" spans="14:33" ht="20.100000000000001" customHeight="1" x14ac:dyDescent="0.25">
      <c r="N2091" s="142">
        <v>1533</v>
      </c>
      <c r="O2091" s="134">
        <f t="shared" si="367"/>
        <v>2.1320000000000006</v>
      </c>
      <c r="P2091" s="189">
        <f t="shared" si="368"/>
        <v>4.1103971449579904E-2</v>
      </c>
      <c r="Q2091" s="189">
        <f t="shared" si="369"/>
        <v>0.98349657672102675</v>
      </c>
      <c r="R2091" s="134">
        <f t="shared" si="370"/>
        <v>4.1103971449579904E-2</v>
      </c>
      <c r="S2091" s="134" t="str">
        <f t="shared" si="371"/>
        <v/>
      </c>
      <c r="T2091" s="134" t="str">
        <f t="shared" si="372"/>
        <v/>
      </c>
      <c r="U2091" s="190"/>
      <c r="V2091" s="191"/>
      <c r="W2091" s="188"/>
      <c r="X2091" s="188"/>
      <c r="Y2091" s="174" t="str">
        <f t="shared" si="373"/>
        <v/>
      </c>
      <c r="Z2091" s="174" t="str">
        <f t="shared" si="374"/>
        <v/>
      </c>
      <c r="AA2091" s="137"/>
      <c r="AB2091" s="185">
        <f t="shared" si="365"/>
        <v>9.8239999999999625</v>
      </c>
      <c r="AC2091" s="139">
        <f t="shared" si="362"/>
        <v>0.19876856548622121</v>
      </c>
      <c r="AD2091" s="138">
        <f t="shared" si="366"/>
        <v>3.7855058956193233E-4</v>
      </c>
      <c r="AE2091" s="139" t="str">
        <f t="shared" si="363"/>
        <v/>
      </c>
      <c r="AF2091" s="139" t="str">
        <f t="shared" si="364"/>
        <v/>
      </c>
      <c r="AG2091" s="139"/>
    </row>
    <row r="2092" spans="14:33" ht="20.100000000000001" customHeight="1" x14ac:dyDescent="0.25">
      <c r="N2092" s="142">
        <v>1534</v>
      </c>
      <c r="O2092" s="134">
        <f t="shared" si="367"/>
        <v>2.1360000000000001</v>
      </c>
      <c r="P2092" s="189">
        <f t="shared" si="368"/>
        <v>4.0754601182937548E-2</v>
      </c>
      <c r="Q2092" s="189">
        <f t="shared" si="369"/>
        <v>0.98366029309050618</v>
      </c>
      <c r="R2092" s="134">
        <f t="shared" si="370"/>
        <v>4.0754601182937548E-2</v>
      </c>
      <c r="S2092" s="134" t="str">
        <f t="shared" si="371"/>
        <v/>
      </c>
      <c r="T2092" s="134" t="str">
        <f t="shared" si="372"/>
        <v/>
      </c>
      <c r="U2092" s="190"/>
      <c r="V2092" s="191"/>
      <c r="W2092" s="188"/>
      <c r="X2092" s="188"/>
      <c r="Y2092" s="174" t="str">
        <f t="shared" si="373"/>
        <v/>
      </c>
      <c r="Z2092" s="174" t="str">
        <f t="shared" si="374"/>
        <v/>
      </c>
      <c r="AA2092" s="137"/>
      <c r="AB2092" s="185">
        <f t="shared" si="365"/>
        <v>9.8303999999999618</v>
      </c>
      <c r="AC2092" s="139">
        <f t="shared" ref="AC2092:AC2155" si="375">_xlfn.CHISQ.DIST.RT(AB2092,$AB$553)</f>
        <v>0.19839001489665928</v>
      </c>
      <c r="AD2092" s="138">
        <f t="shared" si="366"/>
        <v>3.7795582601257705E-4</v>
      </c>
      <c r="AE2092" s="139" t="str">
        <f t="shared" ref="AE2092:AE2155" si="376">IF(AC2092&lt;($AA$556),AD2092,"")</f>
        <v/>
      </c>
      <c r="AF2092" s="139" t="str">
        <f t="shared" ref="AF2092:AF2155" si="377">IF(AC2092&lt;$AA$563,AD2092,"")</f>
        <v/>
      </c>
      <c r="AG2092" s="139"/>
    </row>
    <row r="2093" spans="14:33" ht="20.100000000000001" customHeight="1" x14ac:dyDescent="0.25">
      <c r="N2093" s="142">
        <v>1535</v>
      </c>
      <c r="O2093" s="134">
        <f t="shared" si="367"/>
        <v>2.1400000000000006</v>
      </c>
      <c r="P2093" s="189">
        <f t="shared" si="368"/>
        <v>4.0407553922860252E-2</v>
      </c>
      <c r="Q2093" s="189">
        <f t="shared" si="369"/>
        <v>0.98382261662783388</v>
      </c>
      <c r="R2093" s="134">
        <f t="shared" si="370"/>
        <v>4.0407553922860252E-2</v>
      </c>
      <c r="S2093" s="134" t="str">
        <f t="shared" si="371"/>
        <v/>
      </c>
      <c r="T2093" s="134" t="str">
        <f t="shared" si="372"/>
        <v/>
      </c>
      <c r="U2093" s="190"/>
      <c r="V2093" s="191"/>
      <c r="W2093" s="188"/>
      <c r="X2093" s="188"/>
      <c r="Y2093" s="174" t="str">
        <f t="shared" si="373"/>
        <v/>
      </c>
      <c r="Z2093" s="174" t="str">
        <f t="shared" si="374"/>
        <v/>
      </c>
      <c r="AA2093" s="137"/>
      <c r="AB2093" s="185">
        <f t="shared" ref="AB2093:AB2156" si="378">AB2092+$AF$553</f>
        <v>9.8367999999999611</v>
      </c>
      <c r="AC2093" s="139">
        <f t="shared" si="375"/>
        <v>0.1980120590706467</v>
      </c>
      <c r="AD2093" s="138">
        <f t="shared" ref="AD2093:AD2156" si="379">AC2093-AC2094</f>
        <v>3.7736159732515429E-4</v>
      </c>
      <c r="AE2093" s="139" t="str">
        <f t="shared" si="376"/>
        <v/>
      </c>
      <c r="AF2093" s="139" t="str">
        <f t="shared" si="377"/>
        <v/>
      </c>
      <c r="AG2093" s="139"/>
    </row>
    <row r="2094" spans="14:33" ht="20.100000000000001" customHeight="1" x14ac:dyDescent="0.25">
      <c r="N2094" s="142">
        <v>1536</v>
      </c>
      <c r="O2094" s="134">
        <f t="shared" ref="O2094:O2157" si="380">O$552+(N2094*O$555)</f>
        <v>2.1440000000000001</v>
      </c>
      <c r="P2094" s="189">
        <f t="shared" ref="P2094:P2157" si="381">_xlfn.NORM.DIST(O2094,O$549,O$550,0)</f>
        <v>4.0062820945842105E-2</v>
      </c>
      <c r="Q2094" s="189">
        <f t="shared" ref="Q2094:Q2157" si="382">_xlfn.NORM.DIST(O2094,O$549,O$550,1)</f>
        <v>0.9839835566076014</v>
      </c>
      <c r="R2094" s="134">
        <f t="shared" ref="R2094:R2157" si="383">IF(OR(Q2094&lt;$S$554,Q2094&gt;$S$555),P2094,"")</f>
        <v>4.0062820945842105E-2</v>
      </c>
      <c r="S2094" s="134" t="str">
        <f t="shared" ref="S2094:S2157" si="384">IF(AND(Q2094&gt;$S$554,Q2094&lt;$S$555),P2094,"")</f>
        <v/>
      </c>
      <c r="T2094" s="134" t="str">
        <f t="shared" ref="T2094:T2157" si="385">IF(P2094=MAX(P$558:P$2558),P2094,"")</f>
        <v/>
      </c>
      <c r="U2094" s="190"/>
      <c r="V2094" s="191"/>
      <c r="W2094" s="188"/>
      <c r="X2094" s="188"/>
      <c r="Y2094" s="174" t="str">
        <f t="shared" si="373"/>
        <v/>
      </c>
      <c r="Z2094" s="174" t="str">
        <f t="shared" si="374"/>
        <v/>
      </c>
      <c r="AA2094" s="137"/>
      <c r="AB2094" s="185">
        <f t="shared" si="378"/>
        <v>9.8431999999999604</v>
      </c>
      <c r="AC2094" s="139">
        <f t="shared" si="375"/>
        <v>0.19763469747332155</v>
      </c>
      <c r="AD2094" s="138">
        <f t="shared" si="379"/>
        <v>3.767679044348049E-4</v>
      </c>
      <c r="AE2094" s="139" t="str">
        <f t="shared" si="376"/>
        <v/>
      </c>
      <c r="AF2094" s="139" t="str">
        <f t="shared" si="377"/>
        <v/>
      </c>
      <c r="AG2094" s="139"/>
    </row>
    <row r="2095" spans="14:33" ht="20.100000000000001" customHeight="1" x14ac:dyDescent="0.25">
      <c r="N2095" s="142">
        <v>1537</v>
      </c>
      <c r="O2095" s="134">
        <f t="shared" si="380"/>
        <v>2.1479999999999997</v>
      </c>
      <c r="P2095" s="189">
        <f t="shared" si="381"/>
        <v>3.972039349212067E-2</v>
      </c>
      <c r="Q2095" s="189">
        <f t="shared" si="382"/>
        <v>0.98414312226943323</v>
      </c>
      <c r="R2095" s="134">
        <f t="shared" si="383"/>
        <v>3.972039349212067E-2</v>
      </c>
      <c r="S2095" s="134" t="str">
        <f t="shared" si="384"/>
        <v/>
      </c>
      <c r="T2095" s="134" t="str">
        <f t="shared" si="385"/>
        <v/>
      </c>
      <c r="U2095" s="190"/>
      <c r="V2095" s="191"/>
      <c r="W2095" s="188"/>
      <c r="X2095" s="188"/>
      <c r="Y2095" s="174" t="str">
        <f t="shared" si="373"/>
        <v/>
      </c>
      <c r="Z2095" s="174" t="str">
        <f t="shared" si="374"/>
        <v/>
      </c>
      <c r="AA2095" s="137"/>
      <c r="AB2095" s="185">
        <f t="shared" si="378"/>
        <v>9.8495999999999597</v>
      </c>
      <c r="AC2095" s="139">
        <f t="shared" si="375"/>
        <v>0.19725792956888674</v>
      </c>
      <c r="AD2095" s="138">
        <f t="shared" si="379"/>
        <v>3.7617474827067454E-4</v>
      </c>
      <c r="AE2095" s="139" t="str">
        <f t="shared" si="376"/>
        <v/>
      </c>
      <c r="AF2095" s="139" t="str">
        <f t="shared" si="377"/>
        <v/>
      </c>
      <c r="AG2095" s="139"/>
    </row>
    <row r="2096" spans="14:33" ht="20.100000000000001" customHeight="1" x14ac:dyDescent="0.25">
      <c r="N2096" s="142">
        <v>1538</v>
      </c>
      <c r="O2096" s="134">
        <f t="shared" si="380"/>
        <v>2.1520000000000001</v>
      </c>
      <c r="P2096" s="189">
        <f t="shared" si="381"/>
        <v>3.9380262766544827E-2</v>
      </c>
      <c r="Q2096" s="189">
        <f t="shared" si="382"/>
        <v>0.9843013228178441</v>
      </c>
      <c r="R2096" s="134">
        <f t="shared" si="383"/>
        <v>3.9380262766544827E-2</v>
      </c>
      <c r="S2096" s="134" t="str">
        <f t="shared" si="384"/>
        <v/>
      </c>
      <c r="T2096" s="134" t="str">
        <f t="shared" si="385"/>
        <v/>
      </c>
      <c r="U2096" s="190"/>
      <c r="V2096" s="191"/>
      <c r="W2096" s="188"/>
      <c r="X2096" s="188"/>
      <c r="Y2096" s="174" t="str">
        <f t="shared" si="373"/>
        <v/>
      </c>
      <c r="Z2096" s="174" t="str">
        <f t="shared" si="374"/>
        <v/>
      </c>
      <c r="AA2096" s="137"/>
      <c r="AB2096" s="185">
        <f t="shared" si="378"/>
        <v>9.855999999999959</v>
      </c>
      <c r="AC2096" s="139">
        <f t="shared" si="375"/>
        <v>0.19688175482061607</v>
      </c>
      <c r="AD2096" s="138">
        <f t="shared" si="379"/>
        <v>3.7558212975469241E-4</v>
      </c>
      <c r="AE2096" s="139" t="str">
        <f t="shared" si="376"/>
        <v/>
      </c>
      <c r="AF2096" s="139" t="str">
        <f t="shared" si="377"/>
        <v/>
      </c>
      <c r="AG2096" s="139"/>
    </row>
    <row r="2097" spans="14:33" ht="20.100000000000001" customHeight="1" x14ac:dyDescent="0.25">
      <c r="N2097" s="142">
        <v>1539</v>
      </c>
      <c r="O2097" s="134">
        <f t="shared" si="380"/>
        <v>2.1559999999999997</v>
      </c>
      <c r="P2097" s="189">
        <f t="shared" si="381"/>
        <v>3.9042419939437932E-2</v>
      </c>
      <c r="Q2097" s="189">
        <f t="shared" si="382"/>
        <v>0.98445816742209846</v>
      </c>
      <c r="R2097" s="134">
        <f t="shared" si="383"/>
        <v>3.9042419939437932E-2</v>
      </c>
      <c r="S2097" s="134" t="str">
        <f t="shared" si="384"/>
        <v/>
      </c>
      <c r="T2097" s="134" t="str">
        <f t="shared" si="385"/>
        <v/>
      </c>
      <c r="U2097" s="190"/>
      <c r="V2097" s="191"/>
      <c r="W2097" s="188"/>
      <c r="X2097" s="188"/>
      <c r="Y2097" s="174" t="str">
        <f t="shared" si="373"/>
        <v/>
      </c>
      <c r="Z2097" s="174" t="str">
        <f t="shared" si="374"/>
        <v/>
      </c>
      <c r="AA2097" s="137"/>
      <c r="AB2097" s="185">
        <f t="shared" si="378"/>
        <v>9.8623999999999583</v>
      </c>
      <c r="AC2097" s="139">
        <f t="shared" si="375"/>
        <v>0.19650617269086137</v>
      </c>
      <c r="AD2097" s="138">
        <f t="shared" si="379"/>
        <v>3.7499004980223738E-4</v>
      </c>
      <c r="AE2097" s="139" t="str">
        <f t="shared" si="376"/>
        <v/>
      </c>
      <c r="AF2097" s="139" t="str">
        <f t="shared" si="377"/>
        <v/>
      </c>
      <c r="AG2097" s="139"/>
    </row>
    <row r="2098" spans="14:33" ht="20.100000000000001" customHeight="1" x14ac:dyDescent="0.25">
      <c r="N2098" s="142">
        <v>1540</v>
      </c>
      <c r="O2098" s="134">
        <f t="shared" si="380"/>
        <v>2.16</v>
      </c>
      <c r="P2098" s="189">
        <f t="shared" si="381"/>
        <v>3.8706856147455608E-2</v>
      </c>
      <c r="Q2098" s="189">
        <f t="shared" si="382"/>
        <v>0.98461366521607452</v>
      </c>
      <c r="R2098" s="134">
        <f t="shared" si="383"/>
        <v>3.8706856147455608E-2</v>
      </c>
      <c r="S2098" s="134" t="str">
        <f t="shared" si="384"/>
        <v/>
      </c>
      <c r="T2098" s="134" t="str">
        <f t="shared" si="385"/>
        <v/>
      </c>
      <c r="U2098" s="190"/>
      <c r="V2098" s="191"/>
      <c r="W2098" s="188"/>
      <c r="X2098" s="188"/>
      <c r="Y2098" s="174" t="str">
        <f t="shared" si="373"/>
        <v/>
      </c>
      <c r="Z2098" s="174" t="str">
        <f t="shared" si="374"/>
        <v/>
      </c>
      <c r="AA2098" s="137"/>
      <c r="AB2098" s="185">
        <f t="shared" si="378"/>
        <v>9.8687999999999576</v>
      </c>
      <c r="AC2098" s="139">
        <f t="shared" si="375"/>
        <v>0.19613118264105914</v>
      </c>
      <c r="AD2098" s="138">
        <f t="shared" si="379"/>
        <v>3.7439850932308172E-4</v>
      </c>
      <c r="AE2098" s="139" t="str">
        <f t="shared" si="376"/>
        <v/>
      </c>
      <c r="AF2098" s="139" t="str">
        <f t="shared" si="377"/>
        <v/>
      </c>
      <c r="AG2098" s="139"/>
    </row>
    <row r="2099" spans="14:33" ht="20.100000000000001" customHeight="1" x14ac:dyDescent="0.25">
      <c r="N2099" s="142">
        <v>1541</v>
      </c>
      <c r="O2099" s="134">
        <f t="shared" si="380"/>
        <v>2.1639999999999997</v>
      </c>
      <c r="P2099" s="189">
        <f t="shared" si="381"/>
        <v>3.8373562494439975E-2</v>
      </c>
      <c r="Q2099" s="189">
        <f t="shared" si="382"/>
        <v>0.98476782529813145</v>
      </c>
      <c r="R2099" s="134">
        <f t="shared" si="383"/>
        <v>3.8373562494439975E-2</v>
      </c>
      <c r="S2099" s="134" t="str">
        <f t="shared" si="384"/>
        <v/>
      </c>
      <c r="T2099" s="134" t="str">
        <f t="shared" si="385"/>
        <v/>
      </c>
      <c r="U2099" s="190"/>
      <c r="V2099" s="191"/>
      <c r="W2099" s="188"/>
      <c r="X2099" s="188"/>
      <c r="Y2099" s="174" t="str">
        <f t="shared" si="373"/>
        <v/>
      </c>
      <c r="Z2099" s="174" t="str">
        <f t="shared" si="374"/>
        <v/>
      </c>
      <c r="AA2099" s="137"/>
      <c r="AB2099" s="185">
        <f t="shared" si="378"/>
        <v>9.8751999999999569</v>
      </c>
      <c r="AC2099" s="139">
        <f t="shared" si="375"/>
        <v>0.19575678413173606</v>
      </c>
      <c r="AD2099" s="138">
        <f t="shared" si="379"/>
        <v>3.7380750921919836E-4</v>
      </c>
      <c r="AE2099" s="139" t="str">
        <f t="shared" si="376"/>
        <v/>
      </c>
      <c r="AF2099" s="139" t="str">
        <f t="shared" si="377"/>
        <v/>
      </c>
      <c r="AG2099" s="139"/>
    </row>
    <row r="2100" spans="14:33" ht="20.100000000000001" customHeight="1" x14ac:dyDescent="0.25">
      <c r="N2100" s="142">
        <v>1542</v>
      </c>
      <c r="O2100" s="134">
        <f t="shared" si="380"/>
        <v>2.1680000000000001</v>
      </c>
      <c r="P2100" s="189">
        <f t="shared" si="381"/>
        <v>3.8042530052267994E-2</v>
      </c>
      <c r="Q2100" s="189">
        <f t="shared" si="382"/>
        <v>0.98492065673097928</v>
      </c>
      <c r="R2100" s="134">
        <f t="shared" si="383"/>
        <v>3.8042530052267994E-2</v>
      </c>
      <c r="S2100" s="134" t="str">
        <f t="shared" si="384"/>
        <v/>
      </c>
      <c r="T2100" s="134" t="str">
        <f t="shared" si="385"/>
        <v/>
      </c>
      <c r="U2100" s="190"/>
      <c r="V2100" s="191"/>
      <c r="W2100" s="188"/>
      <c r="X2100" s="188"/>
      <c r="Y2100" s="174" t="str">
        <f t="shared" si="373"/>
        <v/>
      </c>
      <c r="Z2100" s="174" t="str">
        <f t="shared" si="374"/>
        <v/>
      </c>
      <c r="AA2100" s="137"/>
      <c r="AB2100" s="185">
        <f t="shared" si="378"/>
        <v>9.8815999999999562</v>
      </c>
      <c r="AC2100" s="139">
        <f t="shared" si="375"/>
        <v>0.19538297662251686</v>
      </c>
      <c r="AD2100" s="138">
        <f t="shared" si="379"/>
        <v>3.7321705038617647E-4</v>
      </c>
      <c r="AE2100" s="139" t="str">
        <f t="shared" si="376"/>
        <v/>
      </c>
      <c r="AF2100" s="139" t="str">
        <f t="shared" si="377"/>
        <v/>
      </c>
      <c r="AG2100" s="139"/>
    </row>
    <row r="2101" spans="14:33" ht="20.100000000000001" customHeight="1" x14ac:dyDescent="0.25">
      <c r="N2101" s="142">
        <v>1543</v>
      </c>
      <c r="O2101" s="134">
        <f t="shared" si="380"/>
        <v>2.1719999999999997</v>
      </c>
      <c r="P2101" s="189">
        <f t="shared" si="381"/>
        <v>3.7713749861696219E-2</v>
      </c>
      <c r="Q2101" s="189">
        <f t="shared" si="382"/>
        <v>0.98507216854155311</v>
      </c>
      <c r="R2101" s="134">
        <f t="shared" si="383"/>
        <v>3.7713749861696219E-2</v>
      </c>
      <c r="S2101" s="134" t="str">
        <f t="shared" si="384"/>
        <v/>
      </c>
      <c r="T2101" s="134" t="str">
        <f t="shared" si="385"/>
        <v/>
      </c>
      <c r="U2101" s="190"/>
      <c r="V2101" s="191"/>
      <c r="W2101" s="188"/>
      <c r="X2101" s="188"/>
      <c r="Y2101" s="174" t="str">
        <f t="shared" si="373"/>
        <v/>
      </c>
      <c r="Z2101" s="174" t="str">
        <f t="shared" si="374"/>
        <v/>
      </c>
      <c r="AA2101" s="137"/>
      <c r="AB2101" s="185">
        <f t="shared" si="378"/>
        <v>9.8879999999999555</v>
      </c>
      <c r="AC2101" s="139">
        <f t="shared" si="375"/>
        <v>0.19500975957213068</v>
      </c>
      <c r="AD2101" s="138">
        <f t="shared" si="379"/>
        <v>3.7262713371438716E-4</v>
      </c>
      <c r="AE2101" s="139" t="str">
        <f t="shared" si="376"/>
        <v/>
      </c>
      <c r="AF2101" s="139" t="str">
        <f t="shared" si="377"/>
        <v/>
      </c>
      <c r="AG2101" s="139"/>
    </row>
    <row r="2102" spans="14:33" ht="20.100000000000001" customHeight="1" x14ac:dyDescent="0.25">
      <c r="N2102" s="142">
        <v>1544</v>
      </c>
      <c r="O2102" s="134">
        <f t="shared" si="380"/>
        <v>2.1760000000000002</v>
      </c>
      <c r="P2102" s="189">
        <f t="shared" si="381"/>
        <v>3.7387212933199583E-2</v>
      </c>
      <c r="Q2102" s="189">
        <f t="shared" si="382"/>
        <v>0.98522236972089028</v>
      </c>
      <c r="R2102" s="134">
        <f t="shared" si="383"/>
        <v>3.7387212933199583E-2</v>
      </c>
      <c r="S2102" s="134" t="str">
        <f t="shared" si="384"/>
        <v/>
      </c>
      <c r="T2102" s="134" t="str">
        <f t="shared" si="385"/>
        <v/>
      </c>
      <c r="U2102" s="190"/>
      <c r="V2102" s="191"/>
      <c r="W2102" s="188"/>
      <c r="X2102" s="188"/>
      <c r="Y2102" s="174" t="str">
        <f t="shared" si="373"/>
        <v/>
      </c>
      <c r="Z2102" s="174" t="str">
        <f t="shared" si="374"/>
        <v/>
      </c>
      <c r="AA2102" s="137"/>
      <c r="AB2102" s="185">
        <f t="shared" si="378"/>
        <v>9.8943999999999548</v>
      </c>
      <c r="AC2102" s="139">
        <f t="shared" si="375"/>
        <v>0.19463713243841629</v>
      </c>
      <c r="AD2102" s="138">
        <f t="shared" si="379"/>
        <v>3.7203776008593037E-4</v>
      </c>
      <c r="AE2102" s="139" t="str">
        <f t="shared" si="376"/>
        <v/>
      </c>
      <c r="AF2102" s="139" t="str">
        <f t="shared" si="377"/>
        <v/>
      </c>
      <c r="AG2102" s="139"/>
    </row>
    <row r="2103" spans="14:33" ht="20.100000000000001" customHeight="1" x14ac:dyDescent="0.25">
      <c r="N2103" s="142">
        <v>1545</v>
      </c>
      <c r="O2103" s="134">
        <f t="shared" si="380"/>
        <v>2.1799999999999997</v>
      </c>
      <c r="P2103" s="189">
        <f t="shared" si="381"/>
        <v>3.7062910247806502E-2</v>
      </c>
      <c r="Q2103" s="189">
        <f t="shared" si="382"/>
        <v>0.98537126922401075</v>
      </c>
      <c r="R2103" s="134">
        <f t="shared" si="383"/>
        <v>3.7062910247806502E-2</v>
      </c>
      <c r="S2103" s="134" t="str">
        <f t="shared" si="384"/>
        <v/>
      </c>
      <c r="T2103" s="134" t="str">
        <f t="shared" si="385"/>
        <v/>
      </c>
      <c r="U2103" s="190"/>
      <c r="V2103" s="191"/>
      <c r="W2103" s="188"/>
      <c r="X2103" s="188"/>
      <c r="Y2103" s="174" t="str">
        <f t="shared" si="373"/>
        <v/>
      </c>
      <c r="Z2103" s="174" t="str">
        <f t="shared" si="374"/>
        <v/>
      </c>
      <c r="AA2103" s="137"/>
      <c r="AB2103" s="185">
        <f t="shared" si="378"/>
        <v>9.9007999999999541</v>
      </c>
      <c r="AC2103" s="139">
        <f t="shared" si="375"/>
        <v>0.19426509467833036</v>
      </c>
      <c r="AD2103" s="138">
        <f t="shared" si="379"/>
        <v>3.71448930377688E-4</v>
      </c>
      <c r="AE2103" s="139" t="str">
        <f t="shared" si="376"/>
        <v/>
      </c>
      <c r="AF2103" s="139" t="str">
        <f t="shared" si="377"/>
        <v/>
      </c>
      <c r="AG2103" s="139"/>
    </row>
    <row r="2104" spans="14:33" ht="20.100000000000001" customHeight="1" x14ac:dyDescent="0.25">
      <c r="N2104" s="142">
        <v>1546</v>
      </c>
      <c r="O2104" s="134">
        <f t="shared" si="380"/>
        <v>2.1840000000000002</v>
      </c>
      <c r="P2104" s="189">
        <f t="shared" si="381"/>
        <v>3.6740832757928006E-2</v>
      </c>
      <c r="Q2104" s="189">
        <f t="shared" si="382"/>
        <v>0.98551887596980126</v>
      </c>
      <c r="R2104" s="134">
        <f t="shared" si="383"/>
        <v>3.6740832757928006E-2</v>
      </c>
      <c r="S2104" s="134" t="str">
        <f t="shared" si="384"/>
        <v/>
      </c>
      <c r="T2104" s="134" t="str">
        <f t="shared" si="385"/>
        <v/>
      </c>
      <c r="U2104" s="190"/>
      <c r="V2104" s="191"/>
      <c r="W2104" s="188"/>
      <c r="X2104" s="188"/>
      <c r="Y2104" s="174" t="str">
        <f t="shared" ref="Y2104:Y2167" si="386">IF($X2104&gt;(Y$555),$W2104,"")</f>
        <v/>
      </c>
      <c r="Z2104" s="174" t="str">
        <f t="shared" ref="Z2104:Z2167" si="387">IF($X2104&gt;(AA$557),$W2104,"")</f>
        <v/>
      </c>
      <c r="AA2104" s="137"/>
      <c r="AB2104" s="185">
        <f t="shared" si="378"/>
        <v>9.9071999999999534</v>
      </c>
      <c r="AC2104" s="139">
        <f t="shared" si="375"/>
        <v>0.19389364574795268</v>
      </c>
      <c r="AD2104" s="138">
        <f t="shared" si="379"/>
        <v>3.7086064545960307E-4</v>
      </c>
      <c r="AE2104" s="139" t="str">
        <f t="shared" si="376"/>
        <v/>
      </c>
      <c r="AF2104" s="139" t="str">
        <f t="shared" si="377"/>
        <v/>
      </c>
      <c r="AG2104" s="139"/>
    </row>
    <row r="2105" spans="14:33" ht="20.100000000000001" customHeight="1" x14ac:dyDescent="0.25">
      <c r="N2105" s="142">
        <v>1547</v>
      </c>
      <c r="O2105" s="134">
        <f t="shared" si="380"/>
        <v>2.1879999999999997</v>
      </c>
      <c r="P2105" s="189">
        <f t="shared" si="381"/>
        <v>3.6420971388182989E-2</v>
      </c>
      <c r="Q2105" s="189">
        <f t="shared" si="382"/>
        <v>0.9856651988409022</v>
      </c>
      <c r="R2105" s="134">
        <f t="shared" si="383"/>
        <v>3.6420971388182989E-2</v>
      </c>
      <c r="S2105" s="134" t="str">
        <f t="shared" si="384"/>
        <v/>
      </c>
      <c r="T2105" s="134" t="str">
        <f t="shared" si="385"/>
        <v/>
      </c>
      <c r="U2105" s="190"/>
      <c r="V2105" s="191"/>
      <c r="W2105" s="188"/>
      <c r="X2105" s="188"/>
      <c r="Y2105" s="174" t="str">
        <f t="shared" si="386"/>
        <v/>
      </c>
      <c r="Z2105" s="174" t="str">
        <f t="shared" si="387"/>
        <v/>
      </c>
      <c r="AA2105" s="137"/>
      <c r="AB2105" s="185">
        <f t="shared" si="378"/>
        <v>9.9135999999999527</v>
      </c>
      <c r="AC2105" s="139">
        <f t="shared" si="375"/>
        <v>0.19352278510249307</v>
      </c>
      <c r="AD2105" s="138">
        <f t="shared" si="379"/>
        <v>3.7027290619512376E-4</v>
      </c>
      <c r="AE2105" s="139" t="str">
        <f t="shared" si="376"/>
        <v/>
      </c>
      <c r="AF2105" s="139" t="str">
        <f t="shared" si="377"/>
        <v/>
      </c>
      <c r="AG2105" s="139"/>
    </row>
    <row r="2106" spans="14:33" ht="20.100000000000001" customHeight="1" x14ac:dyDescent="0.25">
      <c r="N2106" s="142">
        <v>1548</v>
      </c>
      <c r="O2106" s="134">
        <f t="shared" si="380"/>
        <v>2.1920000000000002</v>
      </c>
      <c r="P2106" s="189">
        <f t="shared" si="381"/>
        <v>3.6103317036217532E-2</v>
      </c>
      <c r="Q2106" s="189">
        <f t="shared" si="382"/>
        <v>0.98581024668359829</v>
      </c>
      <c r="R2106" s="134">
        <f t="shared" si="383"/>
        <v>3.6103317036217532E-2</v>
      </c>
      <c r="S2106" s="134" t="str">
        <f t="shared" si="384"/>
        <v/>
      </c>
      <c r="T2106" s="134" t="str">
        <f t="shared" si="385"/>
        <v/>
      </c>
      <c r="U2106" s="190"/>
      <c r="V2106" s="191"/>
      <c r="W2106" s="188"/>
      <c r="X2106" s="188"/>
      <c r="Y2106" s="174" t="str">
        <f t="shared" si="386"/>
        <v/>
      </c>
      <c r="Z2106" s="174" t="str">
        <f t="shared" si="387"/>
        <v/>
      </c>
      <c r="AA2106" s="137"/>
      <c r="AB2106" s="185">
        <f t="shared" si="378"/>
        <v>9.919999999999952</v>
      </c>
      <c r="AC2106" s="139">
        <f t="shared" si="375"/>
        <v>0.19315251219629795</v>
      </c>
      <c r="AD2106" s="138">
        <f t="shared" si="379"/>
        <v>3.6968571344139778E-4</v>
      </c>
      <c r="AE2106" s="139" t="str">
        <f t="shared" si="376"/>
        <v/>
      </c>
      <c r="AF2106" s="139" t="str">
        <f t="shared" si="377"/>
        <v/>
      </c>
      <c r="AG2106" s="139"/>
    </row>
    <row r="2107" spans="14:33" ht="20.100000000000001" customHeight="1" x14ac:dyDescent="0.25">
      <c r="N2107" s="142">
        <v>1549</v>
      </c>
      <c r="O2107" s="134">
        <f t="shared" si="380"/>
        <v>2.1959999999999997</v>
      </c>
      <c r="P2107" s="189">
        <f t="shared" si="381"/>
        <v>3.5787860573520222E-2</v>
      </c>
      <c r="Q2107" s="189">
        <f t="shared" si="382"/>
        <v>0.98595402830771206</v>
      </c>
      <c r="R2107" s="134">
        <f t="shared" si="383"/>
        <v>3.5787860573520222E-2</v>
      </c>
      <c r="S2107" s="134" t="str">
        <f t="shared" si="384"/>
        <v/>
      </c>
      <c r="T2107" s="134" t="str">
        <f t="shared" si="385"/>
        <v/>
      </c>
      <c r="U2107" s="190"/>
      <c r="V2107" s="191"/>
      <c r="W2107" s="188"/>
      <c r="X2107" s="188"/>
      <c r="Y2107" s="174" t="str">
        <f t="shared" si="386"/>
        <v/>
      </c>
      <c r="Z2107" s="174" t="str">
        <f t="shared" si="387"/>
        <v/>
      </c>
      <c r="AA2107" s="137"/>
      <c r="AB2107" s="185">
        <f t="shared" si="378"/>
        <v>9.9263999999999513</v>
      </c>
      <c r="AC2107" s="139">
        <f t="shared" si="375"/>
        <v>0.19278282648285655</v>
      </c>
      <c r="AD2107" s="138">
        <f t="shared" si="379"/>
        <v>3.6909906804966086E-4</v>
      </c>
      <c r="AE2107" s="139" t="str">
        <f t="shared" si="376"/>
        <v/>
      </c>
      <c r="AF2107" s="139" t="str">
        <f t="shared" si="377"/>
        <v/>
      </c>
      <c r="AG2107" s="139"/>
    </row>
    <row r="2108" spans="14:33" ht="20.100000000000001" customHeight="1" x14ac:dyDescent="0.25">
      <c r="N2108" s="142">
        <v>1550</v>
      </c>
      <c r="O2108" s="134">
        <f t="shared" si="380"/>
        <v>2.2000000000000002</v>
      </c>
      <c r="P2108" s="189">
        <f t="shared" si="381"/>
        <v>3.5474592846231424E-2</v>
      </c>
      <c r="Q2108" s="189">
        <f t="shared" si="382"/>
        <v>0.98609655248650141</v>
      </c>
      <c r="R2108" s="134">
        <f t="shared" si="383"/>
        <v>3.5474592846231424E-2</v>
      </c>
      <c r="S2108" s="134" t="str">
        <f t="shared" si="384"/>
        <v/>
      </c>
      <c r="T2108" s="134" t="str">
        <f t="shared" si="385"/>
        <v/>
      </c>
      <c r="U2108" s="190"/>
      <c r="V2108" s="191"/>
      <c r="W2108" s="188"/>
      <c r="X2108" s="188"/>
      <c r="Y2108" s="174" t="str">
        <f t="shared" si="386"/>
        <v/>
      </c>
      <c r="Z2108" s="174" t="str">
        <f t="shared" si="387"/>
        <v/>
      </c>
      <c r="AA2108" s="137"/>
      <c r="AB2108" s="185">
        <f t="shared" si="378"/>
        <v>9.9327999999999506</v>
      </c>
      <c r="AC2108" s="139">
        <f t="shared" si="375"/>
        <v>0.19241372741480689</v>
      </c>
      <c r="AD2108" s="138">
        <f t="shared" si="379"/>
        <v>3.6851297086384904E-4</v>
      </c>
      <c r="AE2108" s="139" t="str">
        <f t="shared" si="376"/>
        <v/>
      </c>
      <c r="AF2108" s="139" t="str">
        <f t="shared" si="377"/>
        <v/>
      </c>
      <c r="AG2108" s="139"/>
    </row>
    <row r="2109" spans="14:33" ht="20.100000000000001" customHeight="1" x14ac:dyDescent="0.25">
      <c r="N2109" s="142">
        <v>1551</v>
      </c>
      <c r="O2109" s="134">
        <f t="shared" si="380"/>
        <v>2.2039999999999997</v>
      </c>
      <c r="P2109" s="189">
        <f t="shared" si="381"/>
        <v>3.5163504675948587E-2</v>
      </c>
      <c r="Q2109" s="189">
        <f t="shared" si="382"/>
        <v>0.98623782795655901</v>
      </c>
      <c r="R2109" s="134">
        <f t="shared" si="383"/>
        <v>3.5163504675948587E-2</v>
      </c>
      <c r="S2109" s="134" t="str">
        <f t="shared" si="384"/>
        <v/>
      </c>
      <c r="T2109" s="134" t="str">
        <f t="shared" si="385"/>
        <v/>
      </c>
      <c r="U2109" s="190"/>
      <c r="V2109" s="191"/>
      <c r="W2109" s="188"/>
      <c r="X2109" s="188"/>
      <c r="Y2109" s="174" t="str">
        <f t="shared" si="386"/>
        <v/>
      </c>
      <c r="Z2109" s="174" t="str">
        <f t="shared" si="387"/>
        <v/>
      </c>
      <c r="AA2109" s="137"/>
      <c r="AB2109" s="185">
        <f t="shared" si="378"/>
        <v>9.9391999999999499</v>
      </c>
      <c r="AC2109" s="139">
        <f t="shared" si="375"/>
        <v>0.19204521444394304</v>
      </c>
      <c r="AD2109" s="138">
        <f t="shared" si="379"/>
        <v>3.6792742272193091E-4</v>
      </c>
      <c r="AE2109" s="139" t="str">
        <f t="shared" si="376"/>
        <v/>
      </c>
      <c r="AF2109" s="139" t="str">
        <f t="shared" si="377"/>
        <v/>
      </c>
      <c r="AG2109" s="139"/>
    </row>
    <row r="2110" spans="14:33" ht="20.100000000000001" customHeight="1" x14ac:dyDescent="0.25">
      <c r="N2110" s="142">
        <v>1552</v>
      </c>
      <c r="O2110" s="134">
        <f t="shared" si="380"/>
        <v>2.2080000000000002</v>
      </c>
      <c r="P2110" s="189">
        <f t="shared" si="381"/>
        <v>3.4854586860525415E-2</v>
      </c>
      <c r="Q2110" s="189">
        <f t="shared" si="382"/>
        <v>0.98637786341771649</v>
      </c>
      <c r="R2110" s="134">
        <f t="shared" si="383"/>
        <v>3.4854586860525415E-2</v>
      </c>
      <c r="S2110" s="134" t="str">
        <f t="shared" si="384"/>
        <v/>
      </c>
      <c r="T2110" s="134" t="str">
        <f t="shared" si="385"/>
        <v/>
      </c>
      <c r="U2110" s="190"/>
      <c r="V2110" s="191"/>
      <c r="W2110" s="188"/>
      <c r="X2110" s="188"/>
      <c r="Y2110" s="174" t="str">
        <f t="shared" si="386"/>
        <v/>
      </c>
      <c r="Z2110" s="174" t="str">
        <f t="shared" si="387"/>
        <v/>
      </c>
      <c r="AA2110" s="137"/>
      <c r="AB2110" s="185">
        <f t="shared" si="378"/>
        <v>9.9455999999999491</v>
      </c>
      <c r="AC2110" s="139">
        <f t="shared" si="375"/>
        <v>0.19167728702122111</v>
      </c>
      <c r="AD2110" s="138">
        <f t="shared" si="379"/>
        <v>3.6734242445590759E-4</v>
      </c>
      <c r="AE2110" s="139" t="str">
        <f t="shared" si="376"/>
        <v/>
      </c>
      <c r="AF2110" s="139" t="str">
        <f t="shared" si="377"/>
        <v/>
      </c>
      <c r="AG2110" s="139"/>
    </row>
    <row r="2111" spans="14:33" ht="20.100000000000001" customHeight="1" x14ac:dyDescent="0.25">
      <c r="N2111" s="142">
        <v>1553</v>
      </c>
      <c r="O2111" s="134">
        <f t="shared" si="380"/>
        <v>2.2119999999999997</v>
      </c>
      <c r="P2111" s="189">
        <f t="shared" si="381"/>
        <v>3.4547830174866838E-2</v>
      </c>
      <c r="Q2111" s="189">
        <f t="shared" si="382"/>
        <v>0.98651666753295053</v>
      </c>
      <c r="R2111" s="134">
        <f t="shared" si="383"/>
        <v>3.4547830174866838E-2</v>
      </c>
      <c r="S2111" s="134" t="str">
        <f t="shared" si="384"/>
        <v/>
      </c>
      <c r="T2111" s="134" t="str">
        <f t="shared" si="385"/>
        <v/>
      </c>
      <c r="U2111" s="190"/>
      <c r="V2111" s="191"/>
      <c r="W2111" s="188"/>
      <c r="X2111" s="188"/>
      <c r="Y2111" s="174" t="str">
        <f t="shared" si="386"/>
        <v/>
      </c>
      <c r="Z2111" s="174" t="str">
        <f t="shared" si="387"/>
        <v/>
      </c>
      <c r="AA2111" s="137"/>
      <c r="AB2111" s="185">
        <f t="shared" si="378"/>
        <v>9.9519999999999484</v>
      </c>
      <c r="AC2111" s="139">
        <f t="shared" si="375"/>
        <v>0.1913099445967652</v>
      </c>
      <c r="AD2111" s="138">
        <f t="shared" si="379"/>
        <v>3.6675797689120215E-4</v>
      </c>
      <c r="AE2111" s="139" t="str">
        <f t="shared" si="376"/>
        <v/>
      </c>
      <c r="AF2111" s="139" t="str">
        <f t="shared" si="377"/>
        <v/>
      </c>
      <c r="AG2111" s="139"/>
    </row>
    <row r="2112" spans="14:33" ht="20.100000000000001" customHeight="1" x14ac:dyDescent="0.25">
      <c r="N2112" s="142">
        <v>1554</v>
      </c>
      <c r="O2112" s="134">
        <f t="shared" si="380"/>
        <v>2.2160000000000002</v>
      </c>
      <c r="P2112" s="189">
        <f t="shared" si="381"/>
        <v>3.4243225371718061E-2</v>
      </c>
      <c r="Q2112" s="189">
        <f t="shared" si="382"/>
        <v>0.98665424892829301</v>
      </c>
      <c r="R2112" s="134">
        <f t="shared" si="383"/>
        <v>3.4243225371718061E-2</v>
      </c>
      <c r="S2112" s="134" t="str">
        <f t="shared" si="384"/>
        <v/>
      </c>
      <c r="T2112" s="134" t="str">
        <f t="shared" si="385"/>
        <v/>
      </c>
      <c r="U2112" s="190"/>
      <c r="V2112" s="191"/>
      <c r="W2112" s="188"/>
      <c r="X2112" s="188"/>
      <c r="Y2112" s="174" t="str">
        <f t="shared" si="386"/>
        <v/>
      </c>
      <c r="Z2112" s="174" t="str">
        <f t="shared" si="387"/>
        <v/>
      </c>
      <c r="AA2112" s="137"/>
      <c r="AB2112" s="185">
        <f t="shared" si="378"/>
        <v>9.9583999999999477</v>
      </c>
      <c r="AC2112" s="139">
        <f t="shared" si="375"/>
        <v>0.190943186619874</v>
      </c>
      <c r="AD2112" s="138">
        <f t="shared" si="379"/>
        <v>3.6617408084652081E-4</v>
      </c>
      <c r="AE2112" s="139" t="str">
        <f t="shared" si="376"/>
        <v/>
      </c>
      <c r="AF2112" s="139" t="str">
        <f t="shared" si="377"/>
        <v/>
      </c>
      <c r="AG2112" s="139"/>
    </row>
    <row r="2113" spans="14:33" ht="20.100000000000001" customHeight="1" x14ac:dyDescent="0.25">
      <c r="N2113" s="142">
        <v>1555</v>
      </c>
      <c r="O2113" s="134">
        <f t="shared" si="380"/>
        <v>2.2199999999999998</v>
      </c>
      <c r="P2113" s="189">
        <f t="shared" si="381"/>
        <v>3.3940763182449214E-2</v>
      </c>
      <c r="Q2113" s="189">
        <f t="shared" si="382"/>
        <v>0.98679061619274366</v>
      </c>
      <c r="R2113" s="134">
        <f t="shared" si="383"/>
        <v>3.3940763182449214E-2</v>
      </c>
      <c r="S2113" s="134" t="str">
        <f t="shared" si="384"/>
        <v/>
      </c>
      <c r="T2113" s="134" t="str">
        <f t="shared" si="385"/>
        <v/>
      </c>
      <c r="U2113" s="190"/>
      <c r="V2113" s="191"/>
      <c r="W2113" s="188"/>
      <c r="X2113" s="188"/>
      <c r="Y2113" s="174" t="str">
        <f t="shared" si="386"/>
        <v/>
      </c>
      <c r="Z2113" s="174" t="str">
        <f t="shared" si="387"/>
        <v/>
      </c>
      <c r="AA2113" s="137"/>
      <c r="AB2113" s="185">
        <f t="shared" si="378"/>
        <v>9.964799999999947</v>
      </c>
      <c r="AC2113" s="139">
        <f t="shared" si="375"/>
        <v>0.19057701253902748</v>
      </c>
      <c r="AD2113" s="138">
        <f t="shared" si="379"/>
        <v>3.6559073713521295E-4</v>
      </c>
      <c r="AE2113" s="139" t="str">
        <f t="shared" si="376"/>
        <v/>
      </c>
      <c r="AF2113" s="139" t="str">
        <f t="shared" si="377"/>
        <v/>
      </c>
      <c r="AG2113" s="139"/>
    </row>
    <row r="2114" spans="14:33" ht="20.100000000000001" customHeight="1" x14ac:dyDescent="0.25">
      <c r="N2114" s="142">
        <v>1556</v>
      </c>
      <c r="O2114" s="134">
        <f t="shared" si="380"/>
        <v>2.2240000000000002</v>
      </c>
      <c r="P2114" s="189">
        <f t="shared" si="381"/>
        <v>3.3640434317833839E-2</v>
      </c>
      <c r="Q2114" s="189">
        <f t="shared" si="382"/>
        <v>0.98692577787818636</v>
      </c>
      <c r="R2114" s="134">
        <f t="shared" si="383"/>
        <v>3.3640434317833839E-2</v>
      </c>
      <c r="S2114" s="134" t="str">
        <f t="shared" si="384"/>
        <v/>
      </c>
      <c r="T2114" s="134" t="str">
        <f t="shared" si="385"/>
        <v/>
      </c>
      <c r="U2114" s="190"/>
      <c r="V2114" s="191"/>
      <c r="W2114" s="188"/>
      <c r="X2114" s="188"/>
      <c r="Y2114" s="174" t="str">
        <f t="shared" si="386"/>
        <v/>
      </c>
      <c r="Z2114" s="174" t="str">
        <f t="shared" si="387"/>
        <v/>
      </c>
      <c r="AA2114" s="137"/>
      <c r="AB2114" s="185">
        <f t="shared" si="378"/>
        <v>9.9711999999999463</v>
      </c>
      <c r="AC2114" s="139">
        <f t="shared" si="375"/>
        <v>0.19021142180189227</v>
      </c>
      <c r="AD2114" s="138">
        <f t="shared" si="379"/>
        <v>3.6500794656324498E-4</v>
      </c>
      <c r="AE2114" s="139" t="str">
        <f t="shared" si="376"/>
        <v/>
      </c>
      <c r="AF2114" s="139" t="str">
        <f t="shared" si="377"/>
        <v/>
      </c>
      <c r="AG2114" s="139"/>
    </row>
    <row r="2115" spans="14:33" ht="20.100000000000001" customHeight="1" x14ac:dyDescent="0.25">
      <c r="N2115" s="142">
        <v>1557</v>
      </c>
      <c r="O2115" s="134">
        <f t="shared" si="380"/>
        <v>2.2279999999999998</v>
      </c>
      <c r="P2115" s="189">
        <f t="shared" si="381"/>
        <v>3.3342229468823328E-2</v>
      </c>
      <c r="Q2115" s="189">
        <f t="shared" si="382"/>
        <v>0.98705974249930806</v>
      </c>
      <c r="R2115" s="134">
        <f t="shared" si="383"/>
        <v>3.3342229468823328E-2</v>
      </c>
      <c r="S2115" s="134" t="str">
        <f t="shared" si="384"/>
        <v/>
      </c>
      <c r="T2115" s="134" t="str">
        <f t="shared" si="385"/>
        <v/>
      </c>
      <c r="U2115" s="190"/>
      <c r="V2115" s="191"/>
      <c r="W2115" s="188"/>
      <c r="X2115" s="188"/>
      <c r="Y2115" s="174" t="str">
        <f t="shared" si="386"/>
        <v/>
      </c>
      <c r="Z2115" s="174" t="str">
        <f t="shared" si="387"/>
        <v/>
      </c>
      <c r="AA2115" s="137"/>
      <c r="AB2115" s="185">
        <f t="shared" si="378"/>
        <v>9.9775999999999456</v>
      </c>
      <c r="AC2115" s="139">
        <f t="shared" si="375"/>
        <v>0.18984641385532902</v>
      </c>
      <c r="AD2115" s="138">
        <f t="shared" si="379"/>
        <v>3.6442570993150403E-4</v>
      </c>
      <c r="AE2115" s="139" t="str">
        <f t="shared" si="376"/>
        <v/>
      </c>
      <c r="AF2115" s="139" t="str">
        <f t="shared" si="377"/>
        <v/>
      </c>
      <c r="AG2115" s="139"/>
    </row>
    <row r="2116" spans="14:33" ht="20.100000000000001" customHeight="1" x14ac:dyDescent="0.25">
      <c r="N2116" s="142">
        <v>1558</v>
      </c>
      <c r="O2116" s="134">
        <f t="shared" si="380"/>
        <v>2.2320000000000002</v>
      </c>
      <c r="P2116" s="189">
        <f t="shared" si="381"/>
        <v>3.3046139307314801E-2</v>
      </c>
      <c r="Q2116" s="189">
        <f t="shared" si="382"/>
        <v>0.98719251853352108</v>
      </c>
      <c r="R2116" s="134">
        <f t="shared" si="383"/>
        <v>3.3046139307314801E-2</v>
      </c>
      <c r="S2116" s="134" t="str">
        <f t="shared" si="384"/>
        <v/>
      </c>
      <c r="T2116" s="134" t="str">
        <f t="shared" si="385"/>
        <v/>
      </c>
      <c r="U2116" s="190"/>
      <c r="V2116" s="191"/>
      <c r="W2116" s="188"/>
      <c r="X2116" s="188"/>
      <c r="Y2116" s="174" t="str">
        <f t="shared" si="386"/>
        <v/>
      </c>
      <c r="Z2116" s="174" t="str">
        <f t="shared" si="387"/>
        <v/>
      </c>
      <c r="AA2116" s="137"/>
      <c r="AB2116" s="185">
        <f t="shared" si="378"/>
        <v>9.9839999999999449</v>
      </c>
      <c r="AC2116" s="139">
        <f t="shared" si="375"/>
        <v>0.18948198814539752</v>
      </c>
      <c r="AD2116" s="138">
        <f t="shared" si="379"/>
        <v>3.6384402803371629E-4</v>
      </c>
      <c r="AE2116" s="139" t="str">
        <f t="shared" si="376"/>
        <v/>
      </c>
      <c r="AF2116" s="139" t="str">
        <f t="shared" si="377"/>
        <v/>
      </c>
      <c r="AG2116" s="139"/>
    </row>
    <row r="2117" spans="14:33" ht="20.100000000000001" customHeight="1" x14ac:dyDescent="0.25">
      <c r="N2117" s="142">
        <v>1559</v>
      </c>
      <c r="O2117" s="134">
        <f t="shared" si="380"/>
        <v>2.2359999999999998</v>
      </c>
      <c r="P2117" s="189">
        <f t="shared" si="381"/>
        <v>3.2752154486914951E-2</v>
      </c>
      <c r="Q2117" s="189">
        <f t="shared" si="382"/>
        <v>0.98732411442088885</v>
      </c>
      <c r="R2117" s="134">
        <f t="shared" si="383"/>
        <v>3.2752154486914951E-2</v>
      </c>
      <c r="S2117" s="134" t="str">
        <f t="shared" si="384"/>
        <v/>
      </c>
      <c r="T2117" s="134" t="str">
        <f t="shared" si="385"/>
        <v/>
      </c>
      <c r="U2117" s="190"/>
      <c r="V2117" s="191"/>
      <c r="W2117" s="188"/>
      <c r="X2117" s="188"/>
      <c r="Y2117" s="174" t="str">
        <f t="shared" si="386"/>
        <v/>
      </c>
      <c r="Z2117" s="174" t="str">
        <f t="shared" si="387"/>
        <v/>
      </c>
      <c r="AA2117" s="137"/>
      <c r="AB2117" s="185">
        <f t="shared" si="378"/>
        <v>9.9903999999999442</v>
      </c>
      <c r="AC2117" s="139">
        <f t="shared" si="375"/>
        <v>0.1891181441173638</v>
      </c>
      <c r="AD2117" s="138">
        <f t="shared" si="379"/>
        <v>3.6326290165786257E-4</v>
      </c>
      <c r="AE2117" s="139" t="str">
        <f t="shared" si="376"/>
        <v/>
      </c>
      <c r="AF2117" s="139" t="str">
        <f t="shared" si="377"/>
        <v/>
      </c>
      <c r="AG2117" s="139"/>
    </row>
    <row r="2118" spans="14:33" ht="20.100000000000001" customHeight="1" x14ac:dyDescent="0.25">
      <c r="N2118" s="142">
        <v>1560</v>
      </c>
      <c r="O2118" s="134">
        <f t="shared" si="380"/>
        <v>2.2400000000000002</v>
      </c>
      <c r="P2118" s="189">
        <f t="shared" si="381"/>
        <v>3.2460265643697445E-2</v>
      </c>
      <c r="Q2118" s="189">
        <f t="shared" si="382"/>
        <v>0.98745453856405341</v>
      </c>
      <c r="R2118" s="134">
        <f t="shared" si="383"/>
        <v>3.2460265643697445E-2</v>
      </c>
      <c r="S2118" s="134" t="str">
        <f t="shared" si="384"/>
        <v/>
      </c>
      <c r="T2118" s="134" t="str">
        <f t="shared" si="385"/>
        <v/>
      </c>
      <c r="U2118" s="190"/>
      <c r="V2118" s="191"/>
      <c r="W2118" s="188"/>
      <c r="X2118" s="188"/>
      <c r="Y2118" s="174" t="str">
        <f t="shared" si="386"/>
        <v/>
      </c>
      <c r="Z2118" s="174" t="str">
        <f t="shared" si="387"/>
        <v/>
      </c>
      <c r="AA2118" s="137"/>
      <c r="AB2118" s="185">
        <f t="shared" si="378"/>
        <v>9.9967999999999435</v>
      </c>
      <c r="AC2118" s="139">
        <f t="shared" si="375"/>
        <v>0.18875488121570594</v>
      </c>
      <c r="AD2118" s="138">
        <f t="shared" si="379"/>
        <v>3.6268233158598395E-4</v>
      </c>
      <c r="AE2118" s="139" t="str">
        <f t="shared" si="376"/>
        <v/>
      </c>
      <c r="AF2118" s="139" t="str">
        <f t="shared" si="377"/>
        <v/>
      </c>
      <c r="AG2118" s="139"/>
    </row>
    <row r="2119" spans="14:33" ht="20.100000000000001" customHeight="1" x14ac:dyDescent="0.25">
      <c r="N2119" s="142">
        <v>1561</v>
      </c>
      <c r="O2119" s="134">
        <f t="shared" si="380"/>
        <v>2.2439999999999998</v>
      </c>
      <c r="P2119" s="189">
        <f t="shared" si="381"/>
        <v>3.2170463396955971E-2</v>
      </c>
      <c r="Q2119" s="189">
        <f t="shared" si="382"/>
        <v>0.98758379932816776</v>
      </c>
      <c r="R2119" s="134">
        <f t="shared" si="383"/>
        <v>3.2170463396955971E-2</v>
      </c>
      <c r="S2119" s="134" t="str">
        <f t="shared" si="384"/>
        <v/>
      </c>
      <c r="T2119" s="134" t="str">
        <f t="shared" si="385"/>
        <v/>
      </c>
      <c r="U2119" s="190"/>
      <c r="V2119" s="191"/>
      <c r="W2119" s="188"/>
      <c r="X2119" s="188"/>
      <c r="Y2119" s="174" t="str">
        <f t="shared" si="386"/>
        <v/>
      </c>
      <c r="Z2119" s="174" t="str">
        <f t="shared" si="387"/>
        <v/>
      </c>
      <c r="AA2119" s="137"/>
      <c r="AB2119" s="185">
        <f t="shared" si="378"/>
        <v>10.003199999999943</v>
      </c>
      <c r="AC2119" s="139">
        <f t="shared" si="375"/>
        <v>0.18839219888411995</v>
      </c>
      <c r="AD2119" s="138">
        <f t="shared" si="379"/>
        <v>3.6210231859284958E-4</v>
      </c>
      <c r="AE2119" s="139" t="str">
        <f t="shared" si="376"/>
        <v/>
      </c>
      <c r="AF2119" s="139" t="str">
        <f t="shared" si="377"/>
        <v/>
      </c>
      <c r="AG2119" s="139"/>
    </row>
    <row r="2120" spans="14:33" ht="20.100000000000001" customHeight="1" x14ac:dyDescent="0.25">
      <c r="N2120" s="142">
        <v>1562</v>
      </c>
      <c r="O2120" s="134">
        <f t="shared" si="380"/>
        <v>2.2480000000000002</v>
      </c>
      <c r="P2120" s="189">
        <f t="shared" si="381"/>
        <v>3.1882738349951027E-2</v>
      </c>
      <c r="Q2120" s="189">
        <f t="shared" si="382"/>
        <v>0.9877119050408294</v>
      </c>
      <c r="R2120" s="134">
        <f t="shared" si="383"/>
        <v>3.1882738349951027E-2</v>
      </c>
      <c r="S2120" s="134" t="str">
        <f t="shared" si="384"/>
        <v/>
      </c>
      <c r="T2120" s="134" t="str">
        <f t="shared" si="385"/>
        <v/>
      </c>
      <c r="U2120" s="190"/>
      <c r="V2120" s="191"/>
      <c r="W2120" s="188"/>
      <c r="X2120" s="188"/>
      <c r="Y2120" s="174" t="str">
        <f t="shared" si="386"/>
        <v/>
      </c>
      <c r="Z2120" s="174" t="str">
        <f t="shared" si="387"/>
        <v/>
      </c>
      <c r="AA2120" s="137"/>
      <c r="AB2120" s="185">
        <f t="shared" si="378"/>
        <v>10.009599999999942</v>
      </c>
      <c r="AC2120" s="139">
        <f t="shared" si="375"/>
        <v>0.18803009656552711</v>
      </c>
      <c r="AD2120" s="138">
        <f t="shared" si="379"/>
        <v>3.6152286344889872E-4</v>
      </c>
      <c r="AE2120" s="139" t="str">
        <f t="shared" si="376"/>
        <v/>
      </c>
      <c r="AF2120" s="139" t="str">
        <f t="shared" si="377"/>
        <v/>
      </c>
      <c r="AG2120" s="139"/>
    </row>
    <row r="2121" spans="14:33" ht="20.100000000000001" customHeight="1" x14ac:dyDescent="0.25">
      <c r="N2121" s="142">
        <v>1563</v>
      </c>
      <c r="O2121" s="134">
        <f t="shared" si="380"/>
        <v>2.2519999999999998</v>
      </c>
      <c r="P2121" s="189">
        <f t="shared" si="381"/>
        <v>3.1597081090652235E-2</v>
      </c>
      <c r="Q2121" s="189">
        <f t="shared" si="382"/>
        <v>0.98783886399201826</v>
      </c>
      <c r="R2121" s="134">
        <f t="shared" si="383"/>
        <v>3.1597081090652235E-2</v>
      </c>
      <c r="S2121" s="134" t="str">
        <f t="shared" si="384"/>
        <v/>
      </c>
      <c r="T2121" s="134" t="str">
        <f t="shared" si="385"/>
        <v/>
      </c>
      <c r="U2121" s="190"/>
      <c r="V2121" s="191"/>
      <c r="W2121" s="188"/>
      <c r="X2121" s="188"/>
      <c r="Y2121" s="174" t="str">
        <f t="shared" si="386"/>
        <v/>
      </c>
      <c r="Z2121" s="174" t="str">
        <f t="shared" si="387"/>
        <v/>
      </c>
      <c r="AA2121" s="137"/>
      <c r="AB2121" s="185">
        <f t="shared" si="378"/>
        <v>10.015999999999941</v>
      </c>
      <c r="AC2121" s="139">
        <f t="shared" si="375"/>
        <v>0.18766857370207821</v>
      </c>
      <c r="AD2121" s="138">
        <f t="shared" si="379"/>
        <v>3.609439669166048E-4</v>
      </c>
      <c r="AE2121" s="139" t="str">
        <f t="shared" si="376"/>
        <v/>
      </c>
      <c r="AF2121" s="139" t="str">
        <f t="shared" si="377"/>
        <v/>
      </c>
      <c r="AG2121" s="139"/>
    </row>
    <row r="2122" spans="14:33" ht="20.100000000000001" customHeight="1" x14ac:dyDescent="0.25">
      <c r="N2122" s="142">
        <v>1564</v>
      </c>
      <c r="O2122" s="134">
        <f t="shared" si="380"/>
        <v>2.2560000000000002</v>
      </c>
      <c r="P2122" s="189">
        <f t="shared" si="381"/>
        <v>3.1313482192474262E-2</v>
      </c>
      <c r="Q2122" s="189">
        <f t="shared" si="382"/>
        <v>0.98796468443403673</v>
      </c>
      <c r="R2122" s="134">
        <f t="shared" si="383"/>
        <v>3.1313482192474262E-2</v>
      </c>
      <c r="S2122" s="134" t="str">
        <f t="shared" si="384"/>
        <v/>
      </c>
      <c r="T2122" s="134" t="str">
        <f t="shared" si="385"/>
        <v/>
      </c>
      <c r="U2122" s="190"/>
      <c r="V2122" s="191"/>
      <c r="W2122" s="188"/>
      <c r="X2122" s="188"/>
      <c r="Y2122" s="174" t="str">
        <f t="shared" si="386"/>
        <v/>
      </c>
      <c r="Z2122" s="174" t="str">
        <f t="shared" si="387"/>
        <v/>
      </c>
      <c r="AA2122" s="137"/>
      <c r="AB2122" s="185">
        <f t="shared" si="378"/>
        <v>10.022399999999941</v>
      </c>
      <c r="AC2122" s="139">
        <f t="shared" si="375"/>
        <v>0.1873076297351616</v>
      </c>
      <c r="AD2122" s="138">
        <f t="shared" si="379"/>
        <v>3.6036562975366726E-4</v>
      </c>
      <c r="AE2122" s="139" t="str">
        <f t="shared" si="376"/>
        <v/>
      </c>
      <c r="AF2122" s="139" t="str">
        <f t="shared" si="377"/>
        <v/>
      </c>
      <c r="AG2122" s="139"/>
    </row>
    <row r="2123" spans="14:33" ht="20.100000000000001" customHeight="1" x14ac:dyDescent="0.25">
      <c r="N2123" s="142">
        <v>1565</v>
      </c>
      <c r="O2123" s="134">
        <f t="shared" si="380"/>
        <v>2.2599999999999998</v>
      </c>
      <c r="P2123" s="189">
        <f t="shared" si="381"/>
        <v>3.103193221500827E-2</v>
      </c>
      <c r="Q2123" s="189">
        <f t="shared" si="382"/>
        <v>0.98808937458145296</v>
      </c>
      <c r="R2123" s="134">
        <f t="shared" si="383"/>
        <v>3.103193221500827E-2</v>
      </c>
      <c r="S2123" s="134" t="str">
        <f t="shared" si="384"/>
        <v/>
      </c>
      <c r="T2123" s="134" t="str">
        <f t="shared" si="385"/>
        <v/>
      </c>
      <c r="U2123" s="190"/>
      <c r="V2123" s="191"/>
      <c r="W2123" s="188"/>
      <c r="X2123" s="188"/>
      <c r="Y2123" s="174" t="str">
        <f t="shared" si="386"/>
        <v/>
      </c>
      <c r="Z2123" s="174" t="str">
        <f t="shared" si="387"/>
        <v/>
      </c>
      <c r="AA2123" s="137"/>
      <c r="AB2123" s="185">
        <f t="shared" si="378"/>
        <v>10.02879999999994</v>
      </c>
      <c r="AC2123" s="139">
        <f t="shared" si="375"/>
        <v>0.18694726410540793</v>
      </c>
      <c r="AD2123" s="138">
        <f t="shared" si="379"/>
        <v>3.5978785271087443E-4</v>
      </c>
      <c r="AE2123" s="139" t="str">
        <f t="shared" si="376"/>
        <v/>
      </c>
      <c r="AF2123" s="139" t="str">
        <f t="shared" si="377"/>
        <v/>
      </c>
      <c r="AG2123" s="139"/>
    </row>
    <row r="2124" spans="14:33" ht="20.100000000000001" customHeight="1" x14ac:dyDescent="0.25">
      <c r="N2124" s="142">
        <v>1566</v>
      </c>
      <c r="O2124" s="134">
        <f t="shared" si="380"/>
        <v>2.2640000000000002</v>
      </c>
      <c r="P2124" s="189">
        <f t="shared" si="381"/>
        <v>3.0752421704747027E-2</v>
      </c>
      <c r="Q2124" s="189">
        <f t="shared" si="382"/>
        <v>0.98821294261104697</v>
      </c>
      <c r="R2124" s="134">
        <f t="shared" si="383"/>
        <v>3.0752421704747027E-2</v>
      </c>
      <c r="S2124" s="134" t="str">
        <f t="shared" si="384"/>
        <v/>
      </c>
      <c r="T2124" s="134" t="str">
        <f t="shared" si="385"/>
        <v/>
      </c>
      <c r="U2124" s="190"/>
      <c r="V2124" s="191"/>
      <c r="W2124" s="188"/>
      <c r="X2124" s="188"/>
      <c r="Y2124" s="174" t="str">
        <f t="shared" si="386"/>
        <v/>
      </c>
      <c r="Z2124" s="174" t="str">
        <f t="shared" si="387"/>
        <v/>
      </c>
      <c r="AA2124" s="137"/>
      <c r="AB2124" s="185">
        <f t="shared" si="378"/>
        <v>10.035199999999939</v>
      </c>
      <c r="AC2124" s="139">
        <f t="shared" si="375"/>
        <v>0.18658747625269706</v>
      </c>
      <c r="AD2124" s="138">
        <f t="shared" si="379"/>
        <v>3.592106365336023E-4</v>
      </c>
      <c r="AE2124" s="139" t="str">
        <f t="shared" si="376"/>
        <v/>
      </c>
      <c r="AF2124" s="139" t="str">
        <f t="shared" si="377"/>
        <v/>
      </c>
      <c r="AG2124" s="139"/>
    </row>
    <row r="2125" spans="14:33" ht="20.100000000000001" customHeight="1" x14ac:dyDescent="0.25">
      <c r="N2125" s="142">
        <v>1567</v>
      </c>
      <c r="O2125" s="134">
        <f t="shared" si="380"/>
        <v>2.2679999999999998</v>
      </c>
      <c r="P2125" s="189">
        <f t="shared" si="381"/>
        <v>3.0474941195805429E-2</v>
      </c>
      <c r="Q2125" s="189">
        <f t="shared" si="382"/>
        <v>0.98833539666175985</v>
      </c>
      <c r="R2125" s="134">
        <f t="shared" si="383"/>
        <v>3.0474941195805429E-2</v>
      </c>
      <c r="S2125" s="134" t="str">
        <f t="shared" si="384"/>
        <v/>
      </c>
      <c r="T2125" s="134" t="str">
        <f t="shared" si="385"/>
        <v/>
      </c>
      <c r="U2125" s="190"/>
      <c r="V2125" s="191"/>
      <c r="W2125" s="188"/>
      <c r="X2125" s="188"/>
      <c r="Y2125" s="174" t="str">
        <f t="shared" si="386"/>
        <v/>
      </c>
      <c r="Z2125" s="174" t="str">
        <f t="shared" si="387"/>
        <v/>
      </c>
      <c r="AA2125" s="137"/>
      <c r="AB2125" s="185">
        <f t="shared" si="378"/>
        <v>10.041599999999939</v>
      </c>
      <c r="AC2125" s="139">
        <f t="shared" si="375"/>
        <v>0.18622826561616346</v>
      </c>
      <c r="AD2125" s="138">
        <f t="shared" si="379"/>
        <v>3.5863398196020468E-4</v>
      </c>
      <c r="AE2125" s="139" t="str">
        <f t="shared" si="376"/>
        <v/>
      </c>
      <c r="AF2125" s="139" t="str">
        <f t="shared" si="377"/>
        <v/>
      </c>
      <c r="AG2125" s="139"/>
    </row>
    <row r="2126" spans="14:33" ht="20.100000000000001" customHeight="1" x14ac:dyDescent="0.25">
      <c r="N2126" s="142">
        <v>1568</v>
      </c>
      <c r="O2126" s="134">
        <f t="shared" si="380"/>
        <v>2.2720000000000002</v>
      </c>
      <c r="P2126" s="189">
        <f t="shared" si="381"/>
        <v>3.0199481210634573E-2</v>
      </c>
      <c r="Q2126" s="189">
        <f t="shared" si="382"/>
        <v>0.98845674483464563</v>
      </c>
      <c r="R2126" s="134">
        <f t="shared" si="383"/>
        <v>3.0199481210634573E-2</v>
      </c>
      <c r="S2126" s="134" t="str">
        <f t="shared" si="384"/>
        <v/>
      </c>
      <c r="T2126" s="134" t="str">
        <f t="shared" si="385"/>
        <v/>
      </c>
      <c r="U2126" s="190"/>
      <c r="V2126" s="191"/>
      <c r="W2126" s="188"/>
      <c r="X2126" s="188"/>
      <c r="Y2126" s="174" t="str">
        <f t="shared" si="386"/>
        <v/>
      </c>
      <c r="Z2126" s="174" t="str">
        <f t="shared" si="387"/>
        <v/>
      </c>
      <c r="AA2126" s="137"/>
      <c r="AB2126" s="185">
        <f t="shared" si="378"/>
        <v>10.047999999999938</v>
      </c>
      <c r="AC2126" s="139">
        <f t="shared" si="375"/>
        <v>0.18586963163420325</v>
      </c>
      <c r="AD2126" s="138">
        <f t="shared" si="379"/>
        <v>3.5805788972462227E-4</v>
      </c>
      <c r="AE2126" s="139" t="str">
        <f t="shared" si="376"/>
        <v/>
      </c>
      <c r="AF2126" s="139" t="str">
        <f t="shared" si="377"/>
        <v/>
      </c>
      <c r="AG2126" s="139"/>
    </row>
    <row r="2127" spans="14:33" ht="20.100000000000001" customHeight="1" x14ac:dyDescent="0.25">
      <c r="N2127" s="142">
        <v>1569</v>
      </c>
      <c r="O2127" s="134">
        <f t="shared" si="380"/>
        <v>2.2759999999999998</v>
      </c>
      <c r="P2127" s="189">
        <f t="shared" si="381"/>
        <v>2.9926032260731296E-2</v>
      </c>
      <c r="Q2127" s="189">
        <f t="shared" si="382"/>
        <v>0.98857699519282571</v>
      </c>
      <c r="R2127" s="134">
        <f t="shared" si="383"/>
        <v>2.9926032260731296E-2</v>
      </c>
      <c r="S2127" s="134" t="str">
        <f t="shared" si="384"/>
        <v/>
      </c>
      <c r="T2127" s="134" t="str">
        <f t="shared" si="385"/>
        <v/>
      </c>
      <c r="U2127" s="190"/>
      <c r="V2127" s="191"/>
      <c r="W2127" s="188"/>
      <c r="X2127" s="188"/>
      <c r="Y2127" s="174" t="str">
        <f t="shared" si="386"/>
        <v/>
      </c>
      <c r="Z2127" s="174" t="str">
        <f t="shared" si="387"/>
        <v/>
      </c>
      <c r="AA2127" s="137"/>
      <c r="AB2127" s="185">
        <f t="shared" si="378"/>
        <v>10.054399999999937</v>
      </c>
      <c r="AC2127" s="139">
        <f t="shared" si="375"/>
        <v>0.18551157374447863</v>
      </c>
      <c r="AD2127" s="138">
        <f t="shared" si="379"/>
        <v>3.5748236055291316E-4</v>
      </c>
      <c r="AE2127" s="139" t="str">
        <f t="shared" si="376"/>
        <v/>
      </c>
      <c r="AF2127" s="139" t="str">
        <f t="shared" si="377"/>
        <v/>
      </c>
      <c r="AG2127" s="139"/>
    </row>
    <row r="2128" spans="14:33" ht="20.100000000000001" customHeight="1" x14ac:dyDescent="0.25">
      <c r="N2128" s="142">
        <v>1570</v>
      </c>
      <c r="O2128" s="134">
        <f t="shared" si="380"/>
        <v>2.2800000000000002</v>
      </c>
      <c r="P2128" s="189">
        <f t="shared" si="381"/>
        <v>2.965458484734125E-2</v>
      </c>
      <c r="Q2128" s="189">
        <f t="shared" si="382"/>
        <v>0.9886961557614472</v>
      </c>
      <c r="R2128" s="134">
        <f t="shared" si="383"/>
        <v>2.965458484734125E-2</v>
      </c>
      <c r="S2128" s="134" t="str">
        <f t="shared" si="384"/>
        <v/>
      </c>
      <c r="T2128" s="134" t="str">
        <f t="shared" si="385"/>
        <v/>
      </c>
      <c r="U2128" s="190"/>
      <c r="V2128" s="191"/>
      <c r="W2128" s="188"/>
      <c r="X2128" s="188"/>
      <c r="Y2128" s="174" t="str">
        <f t="shared" si="386"/>
        <v/>
      </c>
      <c r="Z2128" s="174" t="str">
        <f t="shared" si="387"/>
        <v/>
      </c>
      <c r="AA2128" s="137"/>
      <c r="AB2128" s="185">
        <f t="shared" si="378"/>
        <v>10.060799999999936</v>
      </c>
      <c r="AC2128" s="139">
        <f t="shared" si="375"/>
        <v>0.18515409138392572</v>
      </c>
      <c r="AD2128" s="138">
        <f t="shared" si="379"/>
        <v>3.5690739516666681E-4</v>
      </c>
      <c r="AE2128" s="139" t="str">
        <f t="shared" si="376"/>
        <v/>
      </c>
      <c r="AF2128" s="139" t="str">
        <f t="shared" si="377"/>
        <v/>
      </c>
      <c r="AG2128" s="139"/>
    </row>
    <row r="2129" spans="14:33" ht="20.100000000000001" customHeight="1" x14ac:dyDescent="0.25">
      <c r="N2129" s="142">
        <v>1571</v>
      </c>
      <c r="O2129" s="134">
        <f t="shared" si="380"/>
        <v>2.2839999999999998</v>
      </c>
      <c r="P2129" s="189">
        <f t="shared" si="381"/>
        <v>2.9385129462157305E-2</v>
      </c>
      <c r="Q2129" s="189">
        <f t="shared" si="382"/>
        <v>0.9888142345276425</v>
      </c>
      <c r="R2129" s="134">
        <f t="shared" si="383"/>
        <v>2.9385129462157305E-2</v>
      </c>
      <c r="S2129" s="134" t="str">
        <f t="shared" si="384"/>
        <v/>
      </c>
      <c r="T2129" s="134" t="str">
        <f t="shared" si="385"/>
        <v/>
      </c>
      <c r="U2129" s="190"/>
      <c r="V2129" s="191"/>
      <c r="W2129" s="188"/>
      <c r="X2129" s="188"/>
      <c r="Y2129" s="174" t="str">
        <f t="shared" si="386"/>
        <v/>
      </c>
      <c r="Z2129" s="174" t="str">
        <f t="shared" si="387"/>
        <v/>
      </c>
      <c r="AA2129" s="137"/>
      <c r="AB2129" s="185">
        <f t="shared" si="378"/>
        <v>10.067199999999936</v>
      </c>
      <c r="AC2129" s="139">
        <f t="shared" si="375"/>
        <v>0.18479718398875905</v>
      </c>
      <c r="AD2129" s="138">
        <f t="shared" si="379"/>
        <v>3.5633299428042275E-4</v>
      </c>
      <c r="AE2129" s="139" t="str">
        <f t="shared" si="376"/>
        <v/>
      </c>
      <c r="AF2129" s="139" t="str">
        <f t="shared" si="377"/>
        <v/>
      </c>
      <c r="AG2129" s="139"/>
    </row>
    <row r="2130" spans="14:33" ht="20.100000000000001" customHeight="1" x14ac:dyDescent="0.25">
      <c r="N2130" s="142">
        <v>1572</v>
      </c>
      <c r="O2130" s="134">
        <f t="shared" si="380"/>
        <v>2.2880000000000003</v>
      </c>
      <c r="P2130" s="189">
        <f t="shared" si="381"/>
        <v>2.9117656588011548E-2</v>
      </c>
      <c r="Q2130" s="189">
        <f t="shared" si="382"/>
        <v>0.98893123944049288</v>
      </c>
      <c r="R2130" s="134">
        <f t="shared" si="383"/>
        <v>2.9117656588011548E-2</v>
      </c>
      <c r="S2130" s="134" t="str">
        <f t="shared" si="384"/>
        <v/>
      </c>
      <c r="T2130" s="134" t="str">
        <f t="shared" si="385"/>
        <v/>
      </c>
      <c r="U2130" s="190"/>
      <c r="V2130" s="191"/>
      <c r="W2130" s="188"/>
      <c r="X2130" s="188"/>
      <c r="Y2130" s="174" t="str">
        <f t="shared" si="386"/>
        <v/>
      </c>
      <c r="Z2130" s="174" t="str">
        <f t="shared" si="387"/>
        <v/>
      </c>
      <c r="AA2130" s="137"/>
      <c r="AB2130" s="185">
        <f t="shared" si="378"/>
        <v>10.073599999999935</v>
      </c>
      <c r="AC2130" s="139">
        <f t="shared" si="375"/>
        <v>0.18444085099447863</v>
      </c>
      <c r="AD2130" s="138">
        <f t="shared" si="379"/>
        <v>3.5575915860353025E-4</v>
      </c>
      <c r="AE2130" s="139" t="str">
        <f t="shared" si="376"/>
        <v/>
      </c>
      <c r="AF2130" s="139" t="str">
        <f t="shared" si="377"/>
        <v/>
      </c>
      <c r="AG2130" s="139"/>
    </row>
    <row r="2131" spans="14:33" ht="20.100000000000001" customHeight="1" x14ac:dyDescent="0.25">
      <c r="N2131" s="142">
        <v>1573</v>
      </c>
      <c r="O2131" s="134">
        <f t="shared" si="380"/>
        <v>2.2919999999999998</v>
      </c>
      <c r="P2131" s="189">
        <f t="shared" si="381"/>
        <v>2.8852156699562519E-2</v>
      </c>
      <c r="Q2131" s="189">
        <f t="shared" si="382"/>
        <v>0.98904717841099454</v>
      </c>
      <c r="R2131" s="134">
        <f t="shared" si="383"/>
        <v>2.8852156699562519E-2</v>
      </c>
      <c r="S2131" s="134" t="str">
        <f t="shared" si="384"/>
        <v/>
      </c>
      <c r="T2131" s="134" t="str">
        <f t="shared" si="385"/>
        <v/>
      </c>
      <c r="U2131" s="190"/>
      <c r="V2131" s="191"/>
      <c r="W2131" s="188"/>
      <c r="X2131" s="188"/>
      <c r="Y2131" s="174" t="str">
        <f t="shared" si="386"/>
        <v/>
      </c>
      <c r="Z2131" s="174" t="str">
        <f t="shared" si="387"/>
        <v/>
      </c>
      <c r="AA2131" s="137"/>
      <c r="AB2131" s="185">
        <f t="shared" si="378"/>
        <v>10.079999999999934</v>
      </c>
      <c r="AC2131" s="139">
        <f t="shared" si="375"/>
        <v>0.1840850918358751</v>
      </c>
      <c r="AD2131" s="138">
        <f t="shared" si="379"/>
        <v>3.5518588883917679E-4</v>
      </c>
      <c r="AE2131" s="139" t="str">
        <f t="shared" si="376"/>
        <v/>
      </c>
      <c r="AF2131" s="139" t="str">
        <f t="shared" si="377"/>
        <v/>
      </c>
      <c r="AG2131" s="139"/>
    </row>
    <row r="2132" spans="14:33" ht="20.100000000000001" customHeight="1" x14ac:dyDescent="0.25">
      <c r="N2132" s="142">
        <v>1574</v>
      </c>
      <c r="O2132" s="134">
        <f t="shared" si="380"/>
        <v>2.2960000000000003</v>
      </c>
      <c r="P2132" s="189">
        <f t="shared" si="381"/>
        <v>2.8588620263976003E-2</v>
      </c>
      <c r="Q2132" s="189">
        <f t="shared" si="382"/>
        <v>0.98916205931202683</v>
      </c>
      <c r="R2132" s="134">
        <f t="shared" si="383"/>
        <v>2.8588620263976003E-2</v>
      </c>
      <c r="S2132" s="134" t="str">
        <f t="shared" si="384"/>
        <v/>
      </c>
      <c r="T2132" s="134" t="str">
        <f t="shared" si="385"/>
        <v/>
      </c>
      <c r="U2132" s="190"/>
      <c r="V2132" s="191"/>
      <c r="W2132" s="188"/>
      <c r="X2132" s="188"/>
      <c r="Y2132" s="174" t="str">
        <f t="shared" si="386"/>
        <v/>
      </c>
      <c r="Z2132" s="174" t="str">
        <f t="shared" si="387"/>
        <v/>
      </c>
      <c r="AA2132" s="137"/>
      <c r="AB2132" s="185">
        <f t="shared" si="378"/>
        <v>10.086399999999934</v>
      </c>
      <c r="AC2132" s="139">
        <f t="shared" si="375"/>
        <v>0.18372990594703592</v>
      </c>
      <c r="AD2132" s="138">
        <f t="shared" si="379"/>
        <v>3.5461318568419387E-4</v>
      </c>
      <c r="AE2132" s="139" t="str">
        <f t="shared" si="376"/>
        <v/>
      </c>
      <c r="AF2132" s="139" t="str">
        <f t="shared" si="377"/>
        <v/>
      </c>
      <c r="AG2132" s="139"/>
    </row>
    <row r="2133" spans="14:33" ht="20.100000000000001" customHeight="1" x14ac:dyDescent="0.25">
      <c r="N2133" s="142">
        <v>1575</v>
      </c>
      <c r="O2133" s="134">
        <f t="shared" si="380"/>
        <v>2.2999999999999998</v>
      </c>
      <c r="P2133" s="189">
        <f t="shared" si="381"/>
        <v>2.8327037741601186E-2</v>
      </c>
      <c r="Q2133" s="189">
        <f t="shared" si="382"/>
        <v>0.98927588997832416</v>
      </c>
      <c r="R2133" s="134">
        <f t="shared" si="383"/>
        <v>2.8327037741601186E-2</v>
      </c>
      <c r="S2133" s="134" t="str">
        <f t="shared" si="384"/>
        <v/>
      </c>
      <c r="T2133" s="134" t="str">
        <f t="shared" si="385"/>
        <v/>
      </c>
      <c r="U2133" s="190"/>
      <c r="V2133" s="191"/>
      <c r="W2133" s="188"/>
      <c r="X2133" s="188"/>
      <c r="Y2133" s="174" t="str">
        <f t="shared" si="386"/>
        <v/>
      </c>
      <c r="Z2133" s="174" t="str">
        <f t="shared" si="387"/>
        <v/>
      </c>
      <c r="AA2133" s="137"/>
      <c r="AB2133" s="185">
        <f t="shared" si="378"/>
        <v>10.092799999999933</v>
      </c>
      <c r="AC2133" s="139">
        <f t="shared" si="375"/>
        <v>0.18337529276135173</v>
      </c>
      <c r="AD2133" s="138">
        <f t="shared" si="379"/>
        <v>3.540410498303892E-4</v>
      </c>
      <c r="AE2133" s="139" t="str">
        <f t="shared" si="376"/>
        <v/>
      </c>
      <c r="AF2133" s="139" t="str">
        <f t="shared" si="377"/>
        <v/>
      </c>
      <c r="AG2133" s="139"/>
    </row>
    <row r="2134" spans="14:33" ht="20.100000000000001" customHeight="1" x14ac:dyDescent="0.25">
      <c r="N2134" s="142">
        <v>1576</v>
      </c>
      <c r="O2134" s="134">
        <f t="shared" si="380"/>
        <v>2.3040000000000003</v>
      </c>
      <c r="P2134" s="189">
        <f t="shared" si="381"/>
        <v>2.8067399586640077E-2</v>
      </c>
      <c r="Q2134" s="189">
        <f t="shared" si="382"/>
        <v>0.98938867820644982</v>
      </c>
      <c r="R2134" s="134">
        <f t="shared" si="383"/>
        <v>2.8067399586640077E-2</v>
      </c>
      <c r="S2134" s="134" t="str">
        <f t="shared" si="384"/>
        <v/>
      </c>
      <c r="T2134" s="134" t="str">
        <f t="shared" si="385"/>
        <v/>
      </c>
      <c r="U2134" s="190"/>
      <c r="V2134" s="191"/>
      <c r="W2134" s="188"/>
      <c r="X2134" s="188"/>
      <c r="Y2134" s="174" t="str">
        <f t="shared" si="386"/>
        <v/>
      </c>
      <c r="Z2134" s="174" t="str">
        <f t="shared" si="387"/>
        <v/>
      </c>
      <c r="AA2134" s="137"/>
      <c r="AB2134" s="185">
        <f t="shared" si="378"/>
        <v>10.099199999999932</v>
      </c>
      <c r="AC2134" s="139">
        <f t="shared" si="375"/>
        <v>0.18302125171152134</v>
      </c>
      <c r="AD2134" s="138">
        <f t="shared" si="379"/>
        <v>3.5346948196285366E-4</v>
      </c>
      <c r="AE2134" s="139" t="str">
        <f t="shared" si="376"/>
        <v/>
      </c>
      <c r="AF2134" s="139" t="str">
        <f t="shared" si="377"/>
        <v/>
      </c>
      <c r="AG2134" s="139"/>
    </row>
    <row r="2135" spans="14:33" ht="20.100000000000001" customHeight="1" x14ac:dyDescent="0.25">
      <c r="N2135" s="142">
        <v>1577</v>
      </c>
      <c r="O2135" s="134">
        <f t="shared" si="380"/>
        <v>2.3079999999999998</v>
      </c>
      <c r="P2135" s="189">
        <f t="shared" si="381"/>
        <v>2.7809696247812415E-2</v>
      </c>
      <c r="Q2135" s="189">
        <f t="shared" si="382"/>
        <v>0.98950043175477242</v>
      </c>
      <c r="R2135" s="134">
        <f t="shared" si="383"/>
        <v>2.7809696247812415E-2</v>
      </c>
      <c r="S2135" s="134" t="str">
        <f t="shared" si="384"/>
        <v/>
      </c>
      <c r="T2135" s="134" t="str">
        <f t="shared" si="385"/>
        <v/>
      </c>
      <c r="U2135" s="190"/>
      <c r="V2135" s="191"/>
      <c r="W2135" s="188"/>
      <c r="X2135" s="188"/>
      <c r="Y2135" s="174" t="str">
        <f t="shared" si="386"/>
        <v/>
      </c>
      <c r="Z2135" s="174" t="str">
        <f t="shared" si="387"/>
        <v/>
      </c>
      <c r="AA2135" s="137"/>
      <c r="AB2135" s="185">
        <f t="shared" si="378"/>
        <v>10.105599999999932</v>
      </c>
      <c r="AC2135" s="139">
        <f t="shared" si="375"/>
        <v>0.18266778222955848</v>
      </c>
      <c r="AD2135" s="138">
        <f t="shared" si="379"/>
        <v>3.5289848276096047E-4</v>
      </c>
      <c r="AE2135" s="139" t="str">
        <f t="shared" si="376"/>
        <v/>
      </c>
      <c r="AF2135" s="139" t="str">
        <f t="shared" si="377"/>
        <v/>
      </c>
      <c r="AG2135" s="139"/>
    </row>
    <row r="2136" spans="14:33" ht="20.100000000000001" customHeight="1" x14ac:dyDescent="0.25">
      <c r="N2136" s="142">
        <v>1578</v>
      </c>
      <c r="O2136" s="134">
        <f t="shared" si="380"/>
        <v>2.3120000000000003</v>
      </c>
      <c r="P2136" s="189">
        <f t="shared" si="381"/>
        <v>2.7553918169013935E-2</v>
      </c>
      <c r="Q2136" s="189">
        <f t="shared" si="382"/>
        <v>0.98961115834344582</v>
      </c>
      <c r="R2136" s="134">
        <f t="shared" si="383"/>
        <v>2.7553918169013935E-2</v>
      </c>
      <c r="S2136" s="134" t="str">
        <f t="shared" si="384"/>
        <v/>
      </c>
      <c r="T2136" s="134" t="str">
        <f t="shared" si="385"/>
        <v/>
      </c>
      <c r="U2136" s="190"/>
      <c r="V2136" s="191"/>
      <c r="W2136" s="188"/>
      <c r="X2136" s="188"/>
      <c r="Y2136" s="174" t="str">
        <f t="shared" si="386"/>
        <v/>
      </c>
      <c r="Z2136" s="174" t="str">
        <f t="shared" si="387"/>
        <v/>
      </c>
      <c r="AA2136" s="137"/>
      <c r="AB2136" s="185">
        <f t="shared" si="378"/>
        <v>10.111999999999931</v>
      </c>
      <c r="AC2136" s="139">
        <f t="shared" si="375"/>
        <v>0.18231488374679752</v>
      </c>
      <c r="AD2136" s="138">
        <f t="shared" si="379"/>
        <v>3.5232805289917013E-4</v>
      </c>
      <c r="AE2136" s="139" t="str">
        <f t="shared" si="376"/>
        <v/>
      </c>
      <c r="AF2136" s="139" t="str">
        <f t="shared" si="377"/>
        <v/>
      </c>
      <c r="AG2136" s="139"/>
    </row>
    <row r="2137" spans="14:33" ht="20.100000000000001" customHeight="1" x14ac:dyDescent="0.25">
      <c r="N2137" s="142">
        <v>1579</v>
      </c>
      <c r="O2137" s="134">
        <f t="shared" si="380"/>
        <v>2.3159999999999998</v>
      </c>
      <c r="P2137" s="189">
        <f t="shared" si="381"/>
        <v>2.730005578996984E-2</v>
      </c>
      <c r="Q2137" s="189">
        <f t="shared" si="382"/>
        <v>0.98972086565439099</v>
      </c>
      <c r="R2137" s="134">
        <f t="shared" si="383"/>
        <v>2.730005578996984E-2</v>
      </c>
      <c r="S2137" s="134" t="str">
        <f t="shared" si="384"/>
        <v/>
      </c>
      <c r="T2137" s="134" t="str">
        <f t="shared" si="385"/>
        <v/>
      </c>
      <c r="U2137" s="190"/>
      <c r="V2137" s="191"/>
      <c r="W2137" s="188"/>
      <c r="X2137" s="188"/>
      <c r="Y2137" s="174" t="str">
        <f t="shared" si="386"/>
        <v/>
      </c>
      <c r="Z2137" s="174" t="str">
        <f t="shared" si="387"/>
        <v/>
      </c>
      <c r="AA2137" s="137"/>
      <c r="AB2137" s="185">
        <f t="shared" si="378"/>
        <v>10.11839999999993</v>
      </c>
      <c r="AC2137" s="139">
        <f t="shared" si="375"/>
        <v>0.18196255569389835</v>
      </c>
      <c r="AD2137" s="138">
        <f t="shared" si="379"/>
        <v>3.517581930446434E-4</v>
      </c>
      <c r="AE2137" s="139" t="str">
        <f t="shared" si="376"/>
        <v/>
      </c>
      <c r="AF2137" s="139" t="str">
        <f t="shared" si="377"/>
        <v/>
      </c>
      <c r="AG2137" s="139"/>
    </row>
    <row r="2138" spans="14:33" ht="20.100000000000001" customHeight="1" x14ac:dyDescent="0.25">
      <c r="N2138" s="142">
        <v>1580</v>
      </c>
      <c r="O2138" s="134">
        <f t="shared" si="380"/>
        <v>2.3200000000000003</v>
      </c>
      <c r="P2138" s="189">
        <f t="shared" si="381"/>
        <v>2.7048099546881761E-2</v>
      </c>
      <c r="Q2138" s="189">
        <f t="shared" si="382"/>
        <v>0.98982956133128031</v>
      </c>
      <c r="R2138" s="134">
        <f t="shared" si="383"/>
        <v>2.7048099546881761E-2</v>
      </c>
      <c r="S2138" s="134" t="str">
        <f t="shared" si="384"/>
        <v/>
      </c>
      <c r="T2138" s="134" t="str">
        <f t="shared" si="385"/>
        <v/>
      </c>
      <c r="U2138" s="190"/>
      <c r="V2138" s="191"/>
      <c r="W2138" s="188"/>
      <c r="X2138" s="188"/>
      <c r="Y2138" s="174" t="str">
        <f t="shared" si="386"/>
        <v/>
      </c>
      <c r="Z2138" s="174" t="str">
        <f t="shared" si="387"/>
        <v/>
      </c>
      <c r="AA2138" s="137"/>
      <c r="AB2138" s="185">
        <f t="shared" si="378"/>
        <v>10.124799999999929</v>
      </c>
      <c r="AC2138" s="139">
        <f t="shared" si="375"/>
        <v>0.18161079750085371</v>
      </c>
      <c r="AD2138" s="138">
        <f t="shared" si="379"/>
        <v>3.5118890385998913E-4</v>
      </c>
      <c r="AE2138" s="139" t="str">
        <f t="shared" si="376"/>
        <v/>
      </c>
      <c r="AF2138" s="139" t="str">
        <f t="shared" si="377"/>
        <v/>
      </c>
      <c r="AG2138" s="139"/>
    </row>
    <row r="2139" spans="14:33" ht="20.100000000000001" customHeight="1" x14ac:dyDescent="0.25">
      <c r="N2139" s="142">
        <v>1581</v>
      </c>
      <c r="O2139" s="134">
        <f t="shared" si="380"/>
        <v>2.3239999999999998</v>
      </c>
      <c r="P2139" s="189">
        <f t="shared" si="381"/>
        <v>2.6798039873069942E-2</v>
      </c>
      <c r="Q2139" s="189">
        <f t="shared" si="382"/>
        <v>0.98993725297952517</v>
      </c>
      <c r="R2139" s="134">
        <f t="shared" si="383"/>
        <v>2.6798039873069942E-2</v>
      </c>
      <c r="S2139" s="134" t="str">
        <f t="shared" si="384"/>
        <v/>
      </c>
      <c r="T2139" s="134" t="str">
        <f t="shared" si="385"/>
        <v/>
      </c>
      <c r="U2139" s="190"/>
      <c r="V2139" s="191"/>
      <c r="W2139" s="188"/>
      <c r="X2139" s="188"/>
      <c r="Y2139" s="174" t="str">
        <f t="shared" si="386"/>
        <v/>
      </c>
      <c r="Z2139" s="174" t="str">
        <f t="shared" si="387"/>
        <v/>
      </c>
      <c r="AA2139" s="137"/>
      <c r="AB2139" s="185">
        <f t="shared" si="378"/>
        <v>10.131199999999929</v>
      </c>
      <c r="AC2139" s="139">
        <f t="shared" si="375"/>
        <v>0.18125960859699372</v>
      </c>
      <c r="AD2139" s="138">
        <f t="shared" si="379"/>
        <v>3.5062018600143241E-4</v>
      </c>
      <c r="AE2139" s="139" t="str">
        <f t="shared" si="376"/>
        <v/>
      </c>
      <c r="AF2139" s="139" t="str">
        <f t="shared" si="377"/>
        <v/>
      </c>
      <c r="AG2139" s="139"/>
    </row>
    <row r="2140" spans="14:33" ht="20.100000000000001" customHeight="1" x14ac:dyDescent="0.25">
      <c r="N2140" s="142">
        <v>1582</v>
      </c>
      <c r="O2140" s="134">
        <f t="shared" si="380"/>
        <v>2.3280000000000003</v>
      </c>
      <c r="P2140" s="189">
        <f t="shared" si="381"/>
        <v>2.6549867199608775E-2</v>
      </c>
      <c r="Q2140" s="189">
        <f t="shared" si="382"/>
        <v>0.9900439481662654</v>
      </c>
      <c r="R2140" s="134">
        <f t="shared" si="383"/>
        <v>2.6549867199608775E-2</v>
      </c>
      <c r="S2140" s="134" t="str">
        <f t="shared" si="384"/>
        <v/>
      </c>
      <c r="T2140" s="134" t="str">
        <f t="shared" si="385"/>
        <v/>
      </c>
      <c r="U2140" s="190"/>
      <c r="V2140" s="191"/>
      <c r="W2140" s="188"/>
      <c r="X2140" s="188"/>
      <c r="Y2140" s="174" t="str">
        <f t="shared" si="386"/>
        <v/>
      </c>
      <c r="Z2140" s="174" t="str">
        <f t="shared" si="387"/>
        <v/>
      </c>
      <c r="AA2140" s="137"/>
      <c r="AB2140" s="185">
        <f t="shared" si="378"/>
        <v>10.137599999999928</v>
      </c>
      <c r="AC2140" s="139">
        <f t="shared" si="375"/>
        <v>0.18090898841099229</v>
      </c>
      <c r="AD2140" s="138">
        <f t="shared" si="379"/>
        <v>3.5005204011934188E-4</v>
      </c>
      <c r="AE2140" s="139" t="str">
        <f t="shared" si="376"/>
        <v/>
      </c>
      <c r="AF2140" s="139" t="str">
        <f t="shared" si="377"/>
        <v/>
      </c>
      <c r="AG2140" s="139"/>
    </row>
    <row r="2141" spans="14:33" ht="20.100000000000001" customHeight="1" x14ac:dyDescent="0.25">
      <c r="N2141" s="142">
        <v>1583</v>
      </c>
      <c r="O2141" s="134">
        <f t="shared" si="380"/>
        <v>2.3319999999999999</v>
      </c>
      <c r="P2141" s="189">
        <f t="shared" si="381"/>
        <v>2.6303571955957613E-2</v>
      </c>
      <c r="Q2141" s="189">
        <f t="shared" si="382"/>
        <v>0.99014965442036185</v>
      </c>
      <c r="R2141" s="134">
        <f t="shared" si="383"/>
        <v>2.6303571955957613E-2</v>
      </c>
      <c r="S2141" s="134" t="str">
        <f t="shared" si="384"/>
        <v/>
      </c>
      <c r="T2141" s="134" t="str">
        <f t="shared" si="385"/>
        <v/>
      </c>
      <c r="U2141" s="190"/>
      <c r="V2141" s="191"/>
      <c r="W2141" s="188"/>
      <c r="X2141" s="188"/>
      <c r="Y2141" s="174" t="str">
        <f t="shared" si="386"/>
        <v/>
      </c>
      <c r="Z2141" s="174" t="str">
        <f t="shared" si="387"/>
        <v/>
      </c>
      <c r="AA2141" s="137"/>
      <c r="AB2141" s="185">
        <f t="shared" si="378"/>
        <v>10.143999999999927</v>
      </c>
      <c r="AC2141" s="139">
        <f t="shared" si="375"/>
        <v>0.18055893637087295</v>
      </c>
      <c r="AD2141" s="138">
        <f t="shared" si="379"/>
        <v>3.4948446685881263E-4</v>
      </c>
      <c r="AE2141" s="139" t="str">
        <f t="shared" si="376"/>
        <v/>
      </c>
      <c r="AF2141" s="139" t="str">
        <f t="shared" si="377"/>
        <v/>
      </c>
      <c r="AG2141" s="139"/>
    </row>
    <row r="2142" spans="14:33" ht="20.100000000000001" customHeight="1" x14ac:dyDescent="0.25">
      <c r="N2142" s="142">
        <v>1584</v>
      </c>
      <c r="O2142" s="134">
        <f t="shared" si="380"/>
        <v>2.3360000000000003</v>
      </c>
      <c r="P2142" s="189">
        <f t="shared" si="381"/>
        <v>2.6059144570584933E-2</v>
      </c>
      <c r="Q2142" s="189">
        <f t="shared" si="382"/>
        <v>0.99025437923239079</v>
      </c>
      <c r="R2142" s="134">
        <f t="shared" si="383"/>
        <v>2.6059144570584933E-2</v>
      </c>
      <c r="S2142" s="134" t="str">
        <f t="shared" si="384"/>
        <v/>
      </c>
      <c r="T2142" s="134" t="str">
        <f t="shared" si="385"/>
        <v/>
      </c>
      <c r="U2142" s="190"/>
      <c r="V2142" s="191"/>
      <c r="W2142" s="188"/>
      <c r="X2142" s="188"/>
      <c r="Y2142" s="174" t="str">
        <f t="shared" si="386"/>
        <v/>
      </c>
      <c r="Z2142" s="174" t="str">
        <f t="shared" si="387"/>
        <v/>
      </c>
      <c r="AA2142" s="137"/>
      <c r="AB2142" s="185">
        <f t="shared" si="378"/>
        <v>10.150399999999927</v>
      </c>
      <c r="AC2142" s="139">
        <f t="shared" si="375"/>
        <v>0.18020945190401413</v>
      </c>
      <c r="AD2142" s="138">
        <f t="shared" si="379"/>
        <v>3.48917466858778E-4</v>
      </c>
      <c r="AE2142" s="139" t="str">
        <f t="shared" si="376"/>
        <v/>
      </c>
      <c r="AF2142" s="139" t="str">
        <f t="shared" si="377"/>
        <v/>
      </c>
      <c r="AG2142" s="139"/>
    </row>
    <row r="2143" spans="14:33" ht="20.100000000000001" customHeight="1" x14ac:dyDescent="0.25">
      <c r="N2143" s="142">
        <v>1585</v>
      </c>
      <c r="O2143" s="134">
        <f t="shared" si="380"/>
        <v>2.34</v>
      </c>
      <c r="P2143" s="189">
        <f t="shared" si="381"/>
        <v>2.581657547158769E-2</v>
      </c>
      <c r="Q2143" s="189">
        <f t="shared" si="382"/>
        <v>0.99035813005464168</v>
      </c>
      <c r="R2143" s="134">
        <f t="shared" si="383"/>
        <v>2.581657547158769E-2</v>
      </c>
      <c r="S2143" s="134" t="str">
        <f t="shared" si="384"/>
        <v/>
      </c>
      <c r="T2143" s="134" t="str">
        <f t="shared" si="385"/>
        <v/>
      </c>
      <c r="U2143" s="190"/>
      <c r="V2143" s="191"/>
      <c r="W2143" s="188"/>
      <c r="X2143" s="188"/>
      <c r="Y2143" s="174" t="str">
        <f t="shared" si="386"/>
        <v/>
      </c>
      <c r="Z2143" s="174" t="str">
        <f t="shared" si="387"/>
        <v/>
      </c>
      <c r="AA2143" s="137"/>
      <c r="AB2143" s="185">
        <f t="shared" si="378"/>
        <v>10.156799999999926</v>
      </c>
      <c r="AC2143" s="139">
        <f t="shared" si="375"/>
        <v>0.17986053443715536</v>
      </c>
      <c r="AD2143" s="138">
        <f t="shared" si="379"/>
        <v>3.4835104075295331E-4</v>
      </c>
      <c r="AE2143" s="139" t="str">
        <f t="shared" si="376"/>
        <v/>
      </c>
      <c r="AF2143" s="139" t="str">
        <f t="shared" si="377"/>
        <v/>
      </c>
      <c r="AG2143" s="139"/>
    </row>
    <row r="2144" spans="14:33" ht="20.100000000000001" customHeight="1" x14ac:dyDescent="0.25">
      <c r="N2144" s="142">
        <v>1586</v>
      </c>
      <c r="O2144" s="134">
        <f t="shared" si="380"/>
        <v>2.3440000000000003</v>
      </c>
      <c r="P2144" s="189">
        <f t="shared" si="381"/>
        <v>2.5575855087304096E-2</v>
      </c>
      <c r="Q2144" s="189">
        <f t="shared" si="382"/>
        <v>0.99046091430111638</v>
      </c>
      <c r="R2144" s="134">
        <f t="shared" si="383"/>
        <v>2.5575855087304096E-2</v>
      </c>
      <c r="S2144" s="134" t="str">
        <f t="shared" si="384"/>
        <v/>
      </c>
      <c r="T2144" s="134" t="str">
        <f t="shared" si="385"/>
        <v/>
      </c>
      <c r="U2144" s="190"/>
      <c r="V2144" s="191"/>
      <c r="W2144" s="188"/>
      <c r="X2144" s="188"/>
      <c r="Y2144" s="174" t="str">
        <f t="shared" si="386"/>
        <v/>
      </c>
      <c r="Z2144" s="174" t="str">
        <f t="shared" si="387"/>
        <v/>
      </c>
      <c r="AA2144" s="137"/>
      <c r="AB2144" s="185">
        <f t="shared" si="378"/>
        <v>10.163199999999925</v>
      </c>
      <c r="AC2144" s="139">
        <f t="shared" si="375"/>
        <v>0.1795121833964024</v>
      </c>
      <c r="AD2144" s="138">
        <f t="shared" si="379"/>
        <v>3.4778518916836476E-4</v>
      </c>
      <c r="AE2144" s="139" t="str">
        <f t="shared" si="376"/>
        <v/>
      </c>
      <c r="AF2144" s="139" t="str">
        <f t="shared" si="377"/>
        <v/>
      </c>
      <c r="AG2144" s="139"/>
    </row>
    <row r="2145" spans="14:33" ht="20.100000000000001" customHeight="1" x14ac:dyDescent="0.25">
      <c r="N2145" s="142">
        <v>1587</v>
      </c>
      <c r="O2145" s="134">
        <f t="shared" si="380"/>
        <v>2.3479999999999999</v>
      </c>
      <c r="P2145" s="189">
        <f t="shared" si="381"/>
        <v>2.53369738469215E-2</v>
      </c>
      <c r="Q2145" s="189">
        <f t="shared" si="382"/>
        <v>0.99056273934753192</v>
      </c>
      <c r="R2145" s="134">
        <f t="shared" si="383"/>
        <v>2.53369738469215E-2</v>
      </c>
      <c r="S2145" s="134" t="str">
        <f t="shared" si="384"/>
        <v/>
      </c>
      <c r="T2145" s="134" t="str">
        <f t="shared" si="385"/>
        <v/>
      </c>
      <c r="U2145" s="190"/>
      <c r="V2145" s="191"/>
      <c r="W2145" s="188"/>
      <c r="X2145" s="188"/>
      <c r="Y2145" s="174" t="str">
        <f t="shared" si="386"/>
        <v/>
      </c>
      <c r="Z2145" s="174" t="str">
        <f t="shared" si="387"/>
        <v/>
      </c>
      <c r="AA2145" s="137"/>
      <c r="AB2145" s="185">
        <f t="shared" si="378"/>
        <v>10.169599999999924</v>
      </c>
      <c r="AC2145" s="139">
        <f t="shared" si="375"/>
        <v>0.17916439820723404</v>
      </c>
      <c r="AD2145" s="138">
        <f t="shared" si="379"/>
        <v>3.4721991272784747E-4</v>
      </c>
      <c r="AE2145" s="139" t="str">
        <f t="shared" si="376"/>
        <v/>
      </c>
      <c r="AF2145" s="139" t="str">
        <f t="shared" si="377"/>
        <v/>
      </c>
      <c r="AG2145" s="139"/>
    </row>
    <row r="2146" spans="14:33" ht="20.100000000000001" customHeight="1" x14ac:dyDescent="0.25">
      <c r="N2146" s="142">
        <v>1588</v>
      </c>
      <c r="O2146" s="134">
        <f t="shared" si="380"/>
        <v>2.3520000000000003</v>
      </c>
      <c r="P2146" s="189">
        <f t="shared" si="381"/>
        <v>2.5099922181077736E-2</v>
      </c>
      <c r="Q2146" s="189">
        <f t="shared" si="382"/>
        <v>0.9906636125313244</v>
      </c>
      <c r="R2146" s="134">
        <f t="shared" si="383"/>
        <v>2.5099922181077736E-2</v>
      </c>
      <c r="S2146" s="134" t="str">
        <f t="shared" si="384"/>
        <v/>
      </c>
      <c r="T2146" s="134" t="str">
        <f t="shared" si="385"/>
        <v/>
      </c>
      <c r="U2146" s="190"/>
      <c r="V2146" s="191"/>
      <c r="W2146" s="188"/>
      <c r="X2146" s="188"/>
      <c r="Y2146" s="174" t="str">
        <f t="shared" si="386"/>
        <v/>
      </c>
      <c r="Z2146" s="174" t="str">
        <f t="shared" si="387"/>
        <v/>
      </c>
      <c r="AA2146" s="137"/>
      <c r="AB2146" s="185">
        <f t="shared" si="378"/>
        <v>10.175999999999924</v>
      </c>
      <c r="AC2146" s="139">
        <f t="shared" si="375"/>
        <v>0.17881717829450619</v>
      </c>
      <c r="AD2146" s="138">
        <f t="shared" si="379"/>
        <v>3.4665521204749195E-4</v>
      </c>
      <c r="AE2146" s="139" t="str">
        <f t="shared" si="376"/>
        <v/>
      </c>
      <c r="AF2146" s="139" t="str">
        <f t="shared" si="377"/>
        <v/>
      </c>
      <c r="AG2146" s="139"/>
    </row>
    <row r="2147" spans="14:33" ht="20.100000000000001" customHeight="1" x14ac:dyDescent="0.25">
      <c r="N2147" s="142">
        <v>1589</v>
      </c>
      <c r="O2147" s="134">
        <f t="shared" si="380"/>
        <v>2.3559999999999999</v>
      </c>
      <c r="P2147" s="189">
        <f t="shared" si="381"/>
        <v>2.4864690522457555E-2</v>
      </c>
      <c r="Q2147" s="189">
        <f t="shared" si="382"/>
        <v>0.99076354115165666</v>
      </c>
      <c r="R2147" s="134">
        <f t="shared" si="383"/>
        <v>2.4864690522457555E-2</v>
      </c>
      <c r="S2147" s="134" t="str">
        <f t="shared" si="384"/>
        <v/>
      </c>
      <c r="T2147" s="134" t="str">
        <f t="shared" si="385"/>
        <v/>
      </c>
      <c r="U2147" s="190"/>
      <c r="V2147" s="191"/>
      <c r="W2147" s="188"/>
      <c r="X2147" s="188"/>
      <c r="Y2147" s="174" t="str">
        <f t="shared" si="386"/>
        <v/>
      </c>
      <c r="Z2147" s="174" t="str">
        <f t="shared" si="387"/>
        <v/>
      </c>
      <c r="AA2147" s="137"/>
      <c r="AB2147" s="185">
        <f t="shared" si="378"/>
        <v>10.182399999999923</v>
      </c>
      <c r="AC2147" s="139">
        <f t="shared" si="375"/>
        <v>0.1784705230824587</v>
      </c>
      <c r="AD2147" s="138">
        <f t="shared" si="379"/>
        <v>3.4609108773756003E-4</v>
      </c>
      <c r="AE2147" s="139" t="str">
        <f t="shared" si="376"/>
        <v/>
      </c>
      <c r="AF2147" s="139" t="str">
        <f t="shared" si="377"/>
        <v/>
      </c>
      <c r="AG2147" s="139"/>
    </row>
    <row r="2148" spans="14:33" ht="20.100000000000001" customHeight="1" x14ac:dyDescent="0.25">
      <c r="N2148" s="142">
        <v>1590</v>
      </c>
      <c r="O2148" s="134">
        <f t="shared" si="380"/>
        <v>2.3600000000000003</v>
      </c>
      <c r="P2148" s="189">
        <f t="shared" si="381"/>
        <v>2.4631269306382486E-2</v>
      </c>
      <c r="Q2148" s="189">
        <f t="shared" si="382"/>
        <v>0.99086253246942735</v>
      </c>
      <c r="R2148" s="134">
        <f t="shared" si="383"/>
        <v>2.4631269306382486E-2</v>
      </c>
      <c r="S2148" s="134" t="str">
        <f t="shared" si="384"/>
        <v/>
      </c>
      <c r="T2148" s="134" t="str">
        <f t="shared" si="385"/>
        <v/>
      </c>
      <c r="U2148" s="190"/>
      <c r="V2148" s="191"/>
      <c r="W2148" s="188"/>
      <c r="X2148" s="188"/>
      <c r="Y2148" s="174" t="str">
        <f t="shared" si="386"/>
        <v/>
      </c>
      <c r="Z2148" s="174" t="str">
        <f t="shared" si="387"/>
        <v/>
      </c>
      <c r="AA2148" s="137"/>
      <c r="AB2148" s="185">
        <f t="shared" si="378"/>
        <v>10.188799999999922</v>
      </c>
      <c r="AC2148" s="139">
        <f t="shared" si="375"/>
        <v>0.17812443199472114</v>
      </c>
      <c r="AD2148" s="138">
        <f t="shared" si="379"/>
        <v>3.4552754040387268E-4</v>
      </c>
      <c r="AE2148" s="139" t="str">
        <f t="shared" si="376"/>
        <v/>
      </c>
      <c r="AF2148" s="139" t="str">
        <f t="shared" si="377"/>
        <v/>
      </c>
      <c r="AG2148" s="139"/>
    </row>
    <row r="2149" spans="14:33" ht="20.100000000000001" customHeight="1" x14ac:dyDescent="0.25">
      <c r="N2149" s="142">
        <v>1591</v>
      </c>
      <c r="O2149" s="134">
        <f t="shared" si="380"/>
        <v>2.3639999999999999</v>
      </c>
      <c r="P2149" s="189">
        <f t="shared" si="381"/>
        <v>2.4399648971395776E-2</v>
      </c>
      <c r="Q2149" s="189">
        <f t="shared" si="382"/>
        <v>0.9909605937072824</v>
      </c>
      <c r="R2149" s="134">
        <f t="shared" si="383"/>
        <v>2.4399648971395776E-2</v>
      </c>
      <c r="S2149" s="134" t="str">
        <f t="shared" si="384"/>
        <v/>
      </c>
      <c r="T2149" s="134" t="str">
        <f t="shared" si="385"/>
        <v/>
      </c>
      <c r="U2149" s="190"/>
      <c r="V2149" s="191"/>
      <c r="W2149" s="188"/>
      <c r="X2149" s="188"/>
      <c r="Y2149" s="174" t="str">
        <f t="shared" si="386"/>
        <v/>
      </c>
      <c r="Z2149" s="174" t="str">
        <f t="shared" si="387"/>
        <v/>
      </c>
      <c r="AA2149" s="137"/>
      <c r="AB2149" s="185">
        <f t="shared" si="378"/>
        <v>10.195199999999922</v>
      </c>
      <c r="AC2149" s="139">
        <f t="shared" si="375"/>
        <v>0.17777890445431727</v>
      </c>
      <c r="AD2149" s="138">
        <f t="shared" si="379"/>
        <v>3.4496457064578379E-4</v>
      </c>
      <c r="AE2149" s="139" t="str">
        <f t="shared" si="376"/>
        <v/>
      </c>
      <c r="AF2149" s="139" t="str">
        <f t="shared" si="377"/>
        <v/>
      </c>
      <c r="AG2149" s="139"/>
    </row>
    <row r="2150" spans="14:33" ht="20.100000000000001" customHeight="1" x14ac:dyDescent="0.25">
      <c r="N2150" s="142">
        <v>1592</v>
      </c>
      <c r="O2150" s="134">
        <f t="shared" si="380"/>
        <v>2.3680000000000003</v>
      </c>
      <c r="P2150" s="189">
        <f t="shared" si="381"/>
        <v>2.416981995984083E-2</v>
      </c>
      <c r="Q2150" s="189">
        <f t="shared" si="382"/>
        <v>0.99105773204962955</v>
      </c>
      <c r="R2150" s="134">
        <f t="shared" si="383"/>
        <v>2.416981995984083E-2</v>
      </c>
      <c r="S2150" s="134" t="str">
        <f t="shared" si="384"/>
        <v/>
      </c>
      <c r="T2150" s="134" t="str">
        <f t="shared" si="385"/>
        <v/>
      </c>
      <c r="U2150" s="190"/>
      <c r="V2150" s="191"/>
      <c r="W2150" s="188"/>
      <c r="X2150" s="188"/>
      <c r="Y2150" s="174" t="str">
        <f t="shared" si="386"/>
        <v/>
      </c>
      <c r="Z2150" s="174" t="str">
        <f t="shared" si="387"/>
        <v/>
      </c>
      <c r="AA2150" s="137"/>
      <c r="AB2150" s="185">
        <f t="shared" si="378"/>
        <v>10.201599999999921</v>
      </c>
      <c r="AC2150" s="139">
        <f t="shared" si="375"/>
        <v>0.17743393988367148</v>
      </c>
      <c r="AD2150" s="138">
        <f t="shared" si="379"/>
        <v>3.4440217905698511E-4</v>
      </c>
      <c r="AE2150" s="139" t="str">
        <f t="shared" si="376"/>
        <v/>
      </c>
      <c r="AF2150" s="139" t="str">
        <f t="shared" si="377"/>
        <v/>
      </c>
      <c r="AG2150" s="139"/>
    </row>
    <row r="2151" spans="14:33" ht="20.100000000000001" customHeight="1" x14ac:dyDescent="0.25">
      <c r="N2151" s="142">
        <v>1593</v>
      </c>
      <c r="O2151" s="134">
        <f t="shared" si="380"/>
        <v>2.3719999999999999</v>
      </c>
      <c r="P2151" s="189">
        <f t="shared" si="381"/>
        <v>2.3941772718434669E-2</v>
      </c>
      <c r="Q2151" s="189">
        <f t="shared" si="382"/>
        <v>0.99115395464265443</v>
      </c>
      <c r="R2151" s="134">
        <f t="shared" si="383"/>
        <v>2.3941772718434669E-2</v>
      </c>
      <c r="S2151" s="134" t="str">
        <f t="shared" si="384"/>
        <v/>
      </c>
      <c r="T2151" s="134" t="str">
        <f t="shared" si="385"/>
        <v/>
      </c>
      <c r="U2151" s="190"/>
      <c r="V2151" s="191"/>
      <c r="W2151" s="188"/>
      <c r="X2151" s="188"/>
      <c r="Y2151" s="174" t="str">
        <f t="shared" si="386"/>
        <v/>
      </c>
      <c r="Z2151" s="174" t="str">
        <f t="shared" si="387"/>
        <v/>
      </c>
      <c r="AA2151" s="137"/>
      <c r="AB2151" s="185">
        <f t="shared" si="378"/>
        <v>10.20799999999992</v>
      </c>
      <c r="AC2151" s="139">
        <f t="shared" si="375"/>
        <v>0.1770895377046145</v>
      </c>
      <c r="AD2151" s="138">
        <f t="shared" si="379"/>
        <v>3.4384036622617242E-4</v>
      </c>
      <c r="AE2151" s="139" t="str">
        <f t="shared" si="376"/>
        <v/>
      </c>
      <c r="AF2151" s="139" t="str">
        <f t="shared" si="377"/>
        <v/>
      </c>
      <c r="AG2151" s="139"/>
    </row>
    <row r="2152" spans="14:33" ht="20.100000000000001" customHeight="1" x14ac:dyDescent="0.25">
      <c r="N2152" s="142">
        <v>1594</v>
      </c>
      <c r="O2152" s="134">
        <f t="shared" si="380"/>
        <v>2.3760000000000003</v>
      </c>
      <c r="P2152" s="189">
        <f t="shared" si="381"/>
        <v>2.3715497698834836E-2</v>
      </c>
      <c r="Q2152" s="189">
        <f t="shared" si="382"/>
        <v>0.99124926859433915</v>
      </c>
      <c r="R2152" s="134">
        <f t="shared" si="383"/>
        <v>2.3715497698834836E-2</v>
      </c>
      <c r="S2152" s="134" t="str">
        <f t="shared" si="384"/>
        <v/>
      </c>
      <c r="T2152" s="134" t="str">
        <f t="shared" si="385"/>
        <v/>
      </c>
      <c r="U2152" s="190"/>
      <c r="V2152" s="191"/>
      <c r="W2152" s="188"/>
      <c r="X2152" s="188"/>
      <c r="Y2152" s="174" t="str">
        <f t="shared" si="386"/>
        <v/>
      </c>
      <c r="Z2152" s="174" t="str">
        <f t="shared" si="387"/>
        <v/>
      </c>
      <c r="AA2152" s="137"/>
      <c r="AB2152" s="185">
        <f t="shared" si="378"/>
        <v>10.21439999999992</v>
      </c>
      <c r="AC2152" s="139">
        <f t="shared" si="375"/>
        <v>0.17674569733838832</v>
      </c>
      <c r="AD2152" s="138">
        <f t="shared" si="379"/>
        <v>3.4327913273612953E-4</v>
      </c>
      <c r="AE2152" s="139" t="str">
        <f t="shared" si="376"/>
        <v/>
      </c>
      <c r="AF2152" s="139" t="str">
        <f t="shared" si="377"/>
        <v/>
      </c>
      <c r="AG2152" s="139"/>
    </row>
    <row r="2153" spans="14:33" ht="20.100000000000001" customHeight="1" x14ac:dyDescent="0.25">
      <c r="N2153" s="142">
        <v>1595</v>
      </c>
      <c r="O2153" s="134">
        <f t="shared" si="380"/>
        <v>2.38</v>
      </c>
      <c r="P2153" s="189">
        <f t="shared" si="381"/>
        <v>2.3490985358201363E-2</v>
      </c>
      <c r="Q2153" s="189">
        <f t="shared" si="382"/>
        <v>0.99134368097448344</v>
      </c>
      <c r="R2153" s="134">
        <f t="shared" si="383"/>
        <v>2.3490985358201363E-2</v>
      </c>
      <c r="S2153" s="134" t="str">
        <f t="shared" si="384"/>
        <v/>
      </c>
      <c r="T2153" s="134" t="str">
        <f t="shared" si="385"/>
        <v/>
      </c>
      <c r="U2153" s="190"/>
      <c r="V2153" s="191"/>
      <c r="W2153" s="188"/>
      <c r="X2153" s="188"/>
      <c r="Y2153" s="174" t="str">
        <f t="shared" si="386"/>
        <v/>
      </c>
      <c r="Z2153" s="174" t="str">
        <f t="shared" si="387"/>
        <v/>
      </c>
      <c r="AA2153" s="137"/>
      <c r="AB2153" s="185">
        <f t="shared" si="378"/>
        <v>10.220799999999919</v>
      </c>
      <c r="AC2153" s="139">
        <f t="shared" si="375"/>
        <v>0.17640241820565219</v>
      </c>
      <c r="AD2153" s="138">
        <f t="shared" si="379"/>
        <v>3.427184791640614E-4</v>
      </c>
      <c r="AE2153" s="139" t="str">
        <f t="shared" si="376"/>
        <v/>
      </c>
      <c r="AF2153" s="139" t="str">
        <f t="shared" si="377"/>
        <v/>
      </c>
      <c r="AG2153" s="139"/>
    </row>
    <row r="2154" spans="14:33" ht="20.100000000000001" customHeight="1" x14ac:dyDescent="0.25">
      <c r="N2154" s="142">
        <v>1596</v>
      </c>
      <c r="O2154" s="134">
        <f t="shared" si="380"/>
        <v>2.3840000000000003</v>
      </c>
      <c r="P2154" s="189">
        <f t="shared" si="381"/>
        <v>2.326822615975228E-2</v>
      </c>
      <c r="Q2154" s="189">
        <f t="shared" si="382"/>
        <v>0.99143719881472747</v>
      </c>
      <c r="R2154" s="134">
        <f t="shared" si="383"/>
        <v>2.326822615975228E-2</v>
      </c>
      <c r="S2154" s="134" t="str">
        <f t="shared" si="384"/>
        <v/>
      </c>
      <c r="T2154" s="134" t="str">
        <f t="shared" si="385"/>
        <v/>
      </c>
      <c r="U2154" s="190"/>
      <c r="V2154" s="191"/>
      <c r="W2154" s="188"/>
      <c r="X2154" s="188"/>
      <c r="Y2154" s="174" t="str">
        <f t="shared" si="386"/>
        <v/>
      </c>
      <c r="Z2154" s="174" t="str">
        <f t="shared" si="387"/>
        <v/>
      </c>
      <c r="AA2154" s="137"/>
      <c r="AB2154" s="185">
        <f t="shared" si="378"/>
        <v>10.227199999999918</v>
      </c>
      <c r="AC2154" s="139">
        <f t="shared" si="375"/>
        <v>0.17605969972648813</v>
      </c>
      <c r="AD2154" s="138">
        <f t="shared" si="379"/>
        <v>3.4215840608184389E-4</v>
      </c>
      <c r="AE2154" s="139" t="str">
        <f t="shared" si="376"/>
        <v/>
      </c>
      <c r="AF2154" s="139" t="str">
        <f t="shared" si="377"/>
        <v/>
      </c>
      <c r="AG2154" s="139"/>
    </row>
    <row r="2155" spans="14:33" ht="20.100000000000001" customHeight="1" x14ac:dyDescent="0.25">
      <c r="N2155" s="142">
        <v>1597</v>
      </c>
      <c r="O2155" s="134">
        <f t="shared" si="380"/>
        <v>2.3879999999999999</v>
      </c>
      <c r="P2155" s="189">
        <f t="shared" si="381"/>
        <v>2.3047210573314027E-2</v>
      </c>
      <c r="Q2155" s="189">
        <f t="shared" si="382"/>
        <v>0.99152982910857712</v>
      </c>
      <c r="R2155" s="134">
        <f t="shared" si="383"/>
        <v>2.3047210573314027E-2</v>
      </c>
      <c r="S2155" s="134" t="str">
        <f t="shared" si="384"/>
        <v/>
      </c>
      <c r="T2155" s="134" t="str">
        <f t="shared" si="385"/>
        <v/>
      </c>
      <c r="U2155" s="190"/>
      <c r="V2155" s="191"/>
      <c r="W2155" s="188"/>
      <c r="X2155" s="188"/>
      <c r="Y2155" s="174" t="str">
        <f t="shared" si="386"/>
        <v/>
      </c>
      <c r="Z2155" s="174" t="str">
        <f t="shared" si="387"/>
        <v/>
      </c>
      <c r="AA2155" s="137"/>
      <c r="AB2155" s="185">
        <f t="shared" si="378"/>
        <v>10.233599999999917</v>
      </c>
      <c r="AC2155" s="139">
        <f t="shared" si="375"/>
        <v>0.17571754132040629</v>
      </c>
      <c r="AD2155" s="138">
        <f t="shared" si="379"/>
        <v>3.4159891405599607E-4</v>
      </c>
      <c r="AE2155" s="139" t="str">
        <f t="shared" si="376"/>
        <v/>
      </c>
      <c r="AF2155" s="139" t="str">
        <f t="shared" si="377"/>
        <v/>
      </c>
      <c r="AG2155" s="139"/>
    </row>
    <row r="2156" spans="14:33" ht="20.100000000000001" customHeight="1" x14ac:dyDescent="0.25">
      <c r="N2156" s="142">
        <v>1598</v>
      </c>
      <c r="O2156" s="134">
        <f t="shared" si="380"/>
        <v>2.3920000000000003</v>
      </c>
      <c r="P2156" s="189">
        <f t="shared" si="381"/>
        <v>2.2827929075865509E-2</v>
      </c>
      <c r="Q2156" s="189">
        <f t="shared" si="382"/>
        <v>0.9916215788114322</v>
      </c>
      <c r="R2156" s="134">
        <f t="shared" si="383"/>
        <v>2.2827929075865509E-2</v>
      </c>
      <c r="S2156" s="134" t="str">
        <f t="shared" si="384"/>
        <v/>
      </c>
      <c r="T2156" s="134" t="str">
        <f t="shared" si="385"/>
        <v/>
      </c>
      <c r="U2156" s="190"/>
      <c r="V2156" s="191"/>
      <c r="W2156" s="188"/>
      <c r="X2156" s="188"/>
      <c r="Y2156" s="174" t="str">
        <f t="shared" si="386"/>
        <v/>
      </c>
      <c r="Z2156" s="174" t="str">
        <f t="shared" si="387"/>
        <v/>
      </c>
      <c r="AA2156" s="137"/>
      <c r="AB2156" s="185">
        <f t="shared" si="378"/>
        <v>10.239999999999917</v>
      </c>
      <c r="AC2156" s="139">
        <f t="shared" ref="AC2156:AC2219" si="388">_xlfn.CHISQ.DIST.RT(AB2156,$AB$553)</f>
        <v>0.17537594240635029</v>
      </c>
      <c r="AD2156" s="138">
        <f t="shared" si="379"/>
        <v>3.4104000364729159E-4</v>
      </c>
      <c r="AE2156" s="139" t="str">
        <f t="shared" ref="AE2156:AE2219" si="389">IF(AC2156&lt;($AA$556),AD2156,"")</f>
        <v/>
      </c>
      <c r="AF2156" s="139" t="str">
        <f t="shared" ref="AF2156:AF2219" si="390">IF(AC2156&lt;$AA$563,AD2156,"")</f>
        <v/>
      </c>
      <c r="AG2156" s="139"/>
    </row>
    <row r="2157" spans="14:33" ht="20.100000000000001" customHeight="1" x14ac:dyDescent="0.25">
      <c r="N2157" s="142">
        <v>1599</v>
      </c>
      <c r="O2157" s="134">
        <f t="shared" si="380"/>
        <v>2.3959999999999999</v>
      </c>
      <c r="P2157" s="189">
        <f t="shared" si="381"/>
        <v>2.2610372152077028E-2</v>
      </c>
      <c r="Q2157" s="189">
        <f t="shared" si="382"/>
        <v>0.99171245484061532</v>
      </c>
      <c r="R2157" s="134">
        <f t="shared" si="383"/>
        <v>2.2610372152077028E-2</v>
      </c>
      <c r="S2157" s="134" t="str">
        <f t="shared" si="384"/>
        <v/>
      </c>
      <c r="T2157" s="134" t="str">
        <f t="shared" si="385"/>
        <v/>
      </c>
      <c r="U2157" s="190"/>
      <c r="V2157" s="191"/>
      <c r="W2157" s="188"/>
      <c r="X2157" s="188"/>
      <c r="Y2157" s="174" t="str">
        <f t="shared" si="386"/>
        <v/>
      </c>
      <c r="Z2157" s="174" t="str">
        <f t="shared" si="387"/>
        <v/>
      </c>
      <c r="AA2157" s="137"/>
      <c r="AB2157" s="185">
        <f t="shared" ref="AB2157:AB2220" si="391">AB2156+$AF$553</f>
        <v>10.246399999999916</v>
      </c>
      <c r="AC2157" s="139">
        <f t="shared" si="388"/>
        <v>0.175034902402703</v>
      </c>
      <c r="AD2157" s="138">
        <f t="shared" ref="AD2157:AD2220" si="392">AC2157-AC2158</f>
        <v>3.4048167541100849E-4</v>
      </c>
      <c r="AE2157" s="139" t="str">
        <f t="shared" si="389"/>
        <v/>
      </c>
      <c r="AF2157" s="139" t="str">
        <f t="shared" si="390"/>
        <v/>
      </c>
      <c r="AG2157" s="139"/>
    </row>
    <row r="2158" spans="14:33" ht="20.100000000000001" customHeight="1" x14ac:dyDescent="0.25">
      <c r="N2158" s="142">
        <v>1600</v>
      </c>
      <c r="O2158" s="134">
        <f t="shared" ref="O2158:O2221" si="393">O$552+(N2158*O$555)</f>
        <v>2.4000000000000004</v>
      </c>
      <c r="P2158" s="189">
        <f t="shared" ref="P2158:P2221" si="394">_xlfn.NORM.DIST(O2158,O$549,O$550,0)</f>
        <v>2.2394530294842882E-2</v>
      </c>
      <c r="Q2158" s="189">
        <f t="shared" ref="Q2158:Q2221" si="395">_xlfn.NORM.DIST(O2158,O$549,O$550,1)</f>
        <v>0.99180246407540384</v>
      </c>
      <c r="R2158" s="134">
        <f t="shared" ref="R2158:R2221" si="396">IF(OR(Q2158&lt;$S$554,Q2158&gt;$S$555),P2158,"")</f>
        <v>2.2394530294842882E-2</v>
      </c>
      <c r="S2158" s="134" t="str">
        <f t="shared" ref="S2158:S2221" si="397">IF(AND(Q2158&gt;$S$554,Q2158&lt;$S$555),P2158,"")</f>
        <v/>
      </c>
      <c r="T2158" s="134" t="str">
        <f t="shared" ref="T2158:T2221" si="398">IF(P2158=MAX(P$558:P$2558),P2158,"")</f>
        <v/>
      </c>
      <c r="U2158" s="190"/>
      <c r="V2158" s="191"/>
      <c r="W2158" s="188"/>
      <c r="X2158" s="188"/>
      <c r="Y2158" s="174" t="str">
        <f t="shared" si="386"/>
        <v/>
      </c>
      <c r="Z2158" s="174" t="str">
        <f t="shared" si="387"/>
        <v/>
      </c>
      <c r="AA2158" s="137"/>
      <c r="AB2158" s="185">
        <f t="shared" si="391"/>
        <v>10.252799999999915</v>
      </c>
      <c r="AC2158" s="139">
        <f t="shared" si="388"/>
        <v>0.17469442072729199</v>
      </c>
      <c r="AD2158" s="138">
        <f t="shared" si="392"/>
        <v>3.399239298973733E-4</v>
      </c>
      <c r="AE2158" s="139" t="str">
        <f t="shared" si="389"/>
        <v/>
      </c>
      <c r="AF2158" s="139" t="str">
        <f t="shared" si="390"/>
        <v/>
      </c>
      <c r="AG2158" s="139"/>
    </row>
    <row r="2159" spans="14:33" ht="20.100000000000001" customHeight="1" x14ac:dyDescent="0.25">
      <c r="N2159" s="142">
        <v>1601</v>
      </c>
      <c r="O2159" s="134">
        <f t="shared" si="393"/>
        <v>2.4039999999999999</v>
      </c>
      <c r="P2159" s="189">
        <f t="shared" si="394"/>
        <v>2.2180394005808821E-2</v>
      </c>
      <c r="Q2159" s="189">
        <f t="shared" si="395"/>
        <v>0.99189161335706455</v>
      </c>
      <c r="R2159" s="134">
        <f t="shared" si="396"/>
        <v>2.2180394005808821E-2</v>
      </c>
      <c r="S2159" s="134" t="str">
        <f t="shared" si="397"/>
        <v/>
      </c>
      <c r="T2159" s="134" t="str">
        <f t="shared" si="398"/>
        <v/>
      </c>
      <c r="U2159" s="190"/>
      <c r="V2159" s="191"/>
      <c r="W2159" s="188"/>
      <c r="X2159" s="188"/>
      <c r="Y2159" s="174" t="str">
        <f t="shared" si="386"/>
        <v/>
      </c>
      <c r="Z2159" s="174" t="str">
        <f t="shared" si="387"/>
        <v/>
      </c>
      <c r="AA2159" s="137"/>
      <c r="AB2159" s="185">
        <f t="shared" si="391"/>
        <v>10.259199999999915</v>
      </c>
      <c r="AC2159" s="139">
        <f t="shared" si="388"/>
        <v>0.17435449679739462</v>
      </c>
      <c r="AD2159" s="138">
        <f t="shared" si="392"/>
        <v>3.3936676765050633E-4</v>
      </c>
      <c r="AE2159" s="139" t="str">
        <f t="shared" si="389"/>
        <v/>
      </c>
      <c r="AF2159" s="139" t="str">
        <f t="shared" si="390"/>
        <v/>
      </c>
      <c r="AG2159" s="139"/>
    </row>
    <row r="2160" spans="14:33" ht="20.100000000000001" customHeight="1" x14ac:dyDescent="0.25">
      <c r="N2160" s="142">
        <v>1602</v>
      </c>
      <c r="O2160" s="134">
        <f t="shared" si="393"/>
        <v>2.4080000000000004</v>
      </c>
      <c r="P2160" s="189">
        <f t="shared" si="394"/>
        <v>2.1967953795893193E-2</v>
      </c>
      <c r="Q2160" s="189">
        <f t="shared" si="395"/>
        <v>0.9919799094888887</v>
      </c>
      <c r="R2160" s="134">
        <f t="shared" si="396"/>
        <v>2.1967953795893193E-2</v>
      </c>
      <c r="S2160" s="134" t="str">
        <f t="shared" si="397"/>
        <v/>
      </c>
      <c r="T2160" s="134" t="str">
        <f t="shared" si="398"/>
        <v/>
      </c>
      <c r="U2160" s="190"/>
      <c r="V2160" s="191"/>
      <c r="W2160" s="188"/>
      <c r="X2160" s="188"/>
      <c r="Y2160" s="174" t="str">
        <f t="shared" si="386"/>
        <v/>
      </c>
      <c r="Z2160" s="174" t="str">
        <f t="shared" si="387"/>
        <v/>
      </c>
      <c r="AA2160" s="137"/>
      <c r="AB2160" s="185">
        <f t="shared" si="391"/>
        <v>10.265599999999914</v>
      </c>
      <c r="AC2160" s="139">
        <f t="shared" si="388"/>
        <v>0.17401513002974411</v>
      </c>
      <c r="AD2160" s="138">
        <f t="shared" si="392"/>
        <v>3.3881018921036454E-4</v>
      </c>
      <c r="AE2160" s="139" t="str">
        <f t="shared" si="389"/>
        <v/>
      </c>
      <c r="AF2160" s="139" t="str">
        <f t="shared" si="390"/>
        <v/>
      </c>
      <c r="AG2160" s="139"/>
    </row>
    <row r="2161" spans="14:33" ht="20.100000000000001" customHeight="1" x14ac:dyDescent="0.25">
      <c r="N2161" s="142">
        <v>1603</v>
      </c>
      <c r="O2161" s="134">
        <f t="shared" si="393"/>
        <v>2.4119999999999999</v>
      </c>
      <c r="P2161" s="189">
        <f t="shared" si="394"/>
        <v>2.1757200185802975E-2</v>
      </c>
      <c r="Q2161" s="189">
        <f t="shared" si="395"/>
        <v>0.99206735923623102</v>
      </c>
      <c r="R2161" s="134">
        <f t="shared" si="396"/>
        <v>2.1757200185802975E-2</v>
      </c>
      <c r="S2161" s="134" t="str">
        <f t="shared" si="397"/>
        <v/>
      </c>
      <c r="T2161" s="134" t="str">
        <f t="shared" si="398"/>
        <v/>
      </c>
      <c r="U2161" s="190"/>
      <c r="V2161" s="191"/>
      <c r="W2161" s="188"/>
      <c r="X2161" s="188"/>
      <c r="Y2161" s="174" t="str">
        <f t="shared" si="386"/>
        <v/>
      </c>
      <c r="Z2161" s="174" t="str">
        <f t="shared" si="387"/>
        <v/>
      </c>
      <c r="AA2161" s="137"/>
      <c r="AB2161" s="185">
        <f t="shared" si="391"/>
        <v>10.271999999999913</v>
      </c>
      <c r="AC2161" s="139">
        <f t="shared" si="388"/>
        <v>0.17367631984053375</v>
      </c>
      <c r="AD2161" s="138">
        <f t="shared" si="392"/>
        <v>3.3825419510988275E-4</v>
      </c>
      <c r="AE2161" s="139" t="str">
        <f t="shared" si="389"/>
        <v/>
      </c>
      <c r="AF2161" s="139" t="str">
        <f t="shared" si="390"/>
        <v/>
      </c>
      <c r="AG2161" s="139"/>
    </row>
    <row r="2162" spans="14:33" ht="20.100000000000001" customHeight="1" x14ac:dyDescent="0.25">
      <c r="N2162" s="142">
        <v>1604</v>
      </c>
      <c r="O2162" s="134">
        <f t="shared" si="393"/>
        <v>2.4160000000000004</v>
      </c>
      <c r="P2162" s="189">
        <f t="shared" si="394"/>
        <v>2.154812370654343E-2</v>
      </c>
      <c r="Q2162" s="189">
        <f t="shared" si="395"/>
        <v>0.99215396932654909</v>
      </c>
      <c r="R2162" s="134">
        <f t="shared" si="396"/>
        <v>2.154812370654343E-2</v>
      </c>
      <c r="S2162" s="134" t="str">
        <f t="shared" si="397"/>
        <v/>
      </c>
      <c r="T2162" s="134" t="str">
        <f t="shared" si="398"/>
        <v/>
      </c>
      <c r="U2162" s="190"/>
      <c r="V2162" s="191"/>
      <c r="W2162" s="188"/>
      <c r="X2162" s="188"/>
      <c r="Y2162" s="174" t="str">
        <f t="shared" si="386"/>
        <v/>
      </c>
      <c r="Z2162" s="174" t="str">
        <f t="shared" si="387"/>
        <v/>
      </c>
      <c r="AA2162" s="137"/>
      <c r="AB2162" s="185">
        <f t="shared" si="391"/>
        <v>10.278399999999912</v>
      </c>
      <c r="AC2162" s="139">
        <f t="shared" si="388"/>
        <v>0.17333806564542387</v>
      </c>
      <c r="AD2162" s="138">
        <f t="shared" si="392"/>
        <v>3.3769878587824875E-4</v>
      </c>
      <c r="AE2162" s="139" t="str">
        <f t="shared" si="389"/>
        <v/>
      </c>
      <c r="AF2162" s="139" t="str">
        <f t="shared" si="390"/>
        <v/>
      </c>
      <c r="AG2162" s="139"/>
    </row>
    <row r="2163" spans="14:33" ht="20.100000000000001" customHeight="1" x14ac:dyDescent="0.25">
      <c r="N2163" s="142">
        <v>1605</v>
      </c>
      <c r="O2163" s="134">
        <f t="shared" si="393"/>
        <v>2.42</v>
      </c>
      <c r="P2163" s="189">
        <f t="shared" si="394"/>
        <v>2.1340714899922782E-2</v>
      </c>
      <c r="Q2163" s="189">
        <f t="shared" si="395"/>
        <v>0.99223974644944635</v>
      </c>
      <c r="R2163" s="134">
        <f t="shared" si="396"/>
        <v>2.1340714899922782E-2</v>
      </c>
      <c r="S2163" s="134" t="str">
        <f t="shared" si="397"/>
        <v/>
      </c>
      <c r="T2163" s="134" t="str">
        <f t="shared" si="398"/>
        <v/>
      </c>
      <c r="U2163" s="190"/>
      <c r="V2163" s="191"/>
      <c r="W2163" s="188"/>
      <c r="X2163" s="188"/>
      <c r="Y2163" s="174" t="str">
        <f t="shared" si="386"/>
        <v/>
      </c>
      <c r="Z2163" s="174" t="str">
        <f t="shared" si="387"/>
        <v/>
      </c>
      <c r="AA2163" s="137"/>
      <c r="AB2163" s="185">
        <f t="shared" si="391"/>
        <v>10.284799999999912</v>
      </c>
      <c r="AC2163" s="139">
        <f t="shared" si="388"/>
        <v>0.17300036685954562</v>
      </c>
      <c r="AD2163" s="138">
        <f t="shared" si="392"/>
        <v>3.3714396203779473E-4</v>
      </c>
      <c r="AE2163" s="139" t="str">
        <f t="shared" si="389"/>
        <v/>
      </c>
      <c r="AF2163" s="139" t="str">
        <f t="shared" si="390"/>
        <v/>
      </c>
      <c r="AG2163" s="139"/>
    </row>
    <row r="2164" spans="14:33" ht="20.100000000000001" customHeight="1" x14ac:dyDescent="0.25">
      <c r="N2164" s="142">
        <v>1606</v>
      </c>
      <c r="O2164" s="134">
        <f t="shared" si="393"/>
        <v>2.4240000000000004</v>
      </c>
      <c r="P2164" s="189">
        <f t="shared" si="394"/>
        <v>2.1134964319050459E-2</v>
      </c>
      <c r="Q2164" s="189">
        <f t="shared" si="395"/>
        <v>0.99232469725671568</v>
      </c>
      <c r="R2164" s="134">
        <f t="shared" si="396"/>
        <v>2.1134964319050459E-2</v>
      </c>
      <c r="S2164" s="134" t="str">
        <f t="shared" si="397"/>
        <v/>
      </c>
      <c r="T2164" s="134" t="str">
        <f t="shared" si="398"/>
        <v/>
      </c>
      <c r="U2164" s="190"/>
      <c r="V2164" s="191"/>
      <c r="W2164" s="188"/>
      <c r="X2164" s="188"/>
      <c r="Y2164" s="174" t="str">
        <f t="shared" si="386"/>
        <v/>
      </c>
      <c r="Z2164" s="174" t="str">
        <f t="shared" si="387"/>
        <v/>
      </c>
      <c r="AA2164" s="137"/>
      <c r="AB2164" s="185">
        <f t="shared" si="391"/>
        <v>10.291199999999911</v>
      </c>
      <c r="AC2164" s="139">
        <f t="shared" si="388"/>
        <v>0.17266322289750782</v>
      </c>
      <c r="AD2164" s="138">
        <f t="shared" si="392"/>
        <v>3.3658972410685606E-4</v>
      </c>
      <c r="AE2164" s="139" t="str">
        <f t="shared" si="389"/>
        <v/>
      </c>
      <c r="AF2164" s="139" t="str">
        <f t="shared" si="390"/>
        <v/>
      </c>
      <c r="AG2164" s="139"/>
    </row>
    <row r="2165" spans="14:33" ht="20.100000000000001" customHeight="1" x14ac:dyDescent="0.25">
      <c r="N2165" s="142">
        <v>1607</v>
      </c>
      <c r="O2165" s="134">
        <f t="shared" si="393"/>
        <v>2.4279999999999999</v>
      </c>
      <c r="P2165" s="189">
        <f t="shared" si="394"/>
        <v>2.0930862528830304E-2</v>
      </c>
      <c r="Q2165" s="189">
        <f t="shared" si="395"/>
        <v>0.99240882836238575</v>
      </c>
      <c r="R2165" s="134">
        <f t="shared" si="396"/>
        <v>2.0930862528830304E-2</v>
      </c>
      <c r="S2165" s="134" t="str">
        <f t="shared" si="397"/>
        <v/>
      </c>
      <c r="T2165" s="134" t="str">
        <f t="shared" si="398"/>
        <v/>
      </c>
      <c r="U2165" s="190"/>
      <c r="V2165" s="191"/>
      <c r="W2165" s="188"/>
      <c r="X2165" s="188"/>
      <c r="Y2165" s="174" t="str">
        <f t="shared" si="386"/>
        <v/>
      </c>
      <c r="Z2165" s="174" t="str">
        <f t="shared" si="387"/>
        <v/>
      </c>
      <c r="AA2165" s="137"/>
      <c r="AB2165" s="185">
        <f t="shared" si="391"/>
        <v>10.29759999999991</v>
      </c>
      <c r="AC2165" s="139">
        <f t="shared" si="388"/>
        <v>0.17232663317340097</v>
      </c>
      <c r="AD2165" s="138">
        <f t="shared" si="392"/>
        <v>3.3603607259796719E-4</v>
      </c>
      <c r="AE2165" s="139" t="str">
        <f t="shared" si="389"/>
        <v/>
      </c>
      <c r="AF2165" s="139" t="str">
        <f t="shared" si="390"/>
        <v/>
      </c>
      <c r="AG2165" s="139"/>
    </row>
    <row r="2166" spans="14:33" ht="20.100000000000001" customHeight="1" x14ac:dyDescent="0.25">
      <c r="N2166" s="142">
        <v>1608</v>
      </c>
      <c r="O2166" s="134">
        <f t="shared" si="393"/>
        <v>2.4320000000000004</v>
      </c>
      <c r="P2166" s="189">
        <f t="shared" si="394"/>
        <v>2.0728400106447466E-2</v>
      </c>
      <c r="Q2166" s="189">
        <f t="shared" si="395"/>
        <v>0.9924921463427695</v>
      </c>
      <c r="R2166" s="134">
        <f t="shared" si="396"/>
        <v>2.0728400106447466E-2</v>
      </c>
      <c r="S2166" s="134" t="str">
        <f t="shared" si="397"/>
        <v/>
      </c>
      <c r="T2166" s="134" t="str">
        <f t="shared" si="398"/>
        <v/>
      </c>
      <c r="U2166" s="190"/>
      <c r="V2166" s="191"/>
      <c r="W2166" s="188"/>
      <c r="X2166" s="188"/>
      <c r="Y2166" s="174" t="str">
        <f t="shared" si="386"/>
        <v/>
      </c>
      <c r="Z2166" s="174" t="str">
        <f t="shared" si="387"/>
        <v/>
      </c>
      <c r="AA2166" s="137"/>
      <c r="AB2166" s="185">
        <f t="shared" si="391"/>
        <v>10.30399999999991</v>
      </c>
      <c r="AC2166" s="139">
        <f t="shared" si="388"/>
        <v>0.171990597100803</v>
      </c>
      <c r="AD2166" s="138">
        <f t="shared" si="392"/>
        <v>3.3548300801763964E-4</v>
      </c>
      <c r="AE2166" s="139" t="str">
        <f t="shared" si="389"/>
        <v/>
      </c>
      <c r="AF2166" s="139" t="str">
        <f t="shared" si="390"/>
        <v/>
      </c>
      <c r="AG2166" s="139"/>
    </row>
    <row r="2167" spans="14:33" ht="20.100000000000001" customHeight="1" x14ac:dyDescent="0.25">
      <c r="N2167" s="142">
        <v>1609</v>
      </c>
      <c r="O2167" s="134">
        <f t="shared" si="393"/>
        <v>2.4359999999999999</v>
      </c>
      <c r="P2167" s="189">
        <f t="shared" si="394"/>
        <v>2.0527567641850292E-2</v>
      </c>
      <c r="Q2167" s="189">
        <f t="shared" si="395"/>
        <v>0.99257465773651377</v>
      </c>
      <c r="R2167" s="134">
        <f t="shared" si="396"/>
        <v>2.0527567641850292E-2</v>
      </c>
      <c r="S2167" s="134" t="str">
        <f t="shared" si="397"/>
        <v/>
      </c>
      <c r="T2167" s="134" t="str">
        <f t="shared" si="398"/>
        <v/>
      </c>
      <c r="U2167" s="190"/>
      <c r="V2167" s="191"/>
      <c r="W2167" s="188"/>
      <c r="X2167" s="188"/>
      <c r="Y2167" s="174" t="str">
        <f t="shared" si="386"/>
        <v/>
      </c>
      <c r="Z2167" s="174" t="str">
        <f t="shared" si="387"/>
        <v/>
      </c>
      <c r="AA2167" s="137"/>
      <c r="AB2167" s="185">
        <f t="shared" si="391"/>
        <v>10.310399999999909</v>
      </c>
      <c r="AC2167" s="139">
        <f t="shared" si="388"/>
        <v>0.17165511409278536</v>
      </c>
      <c r="AD2167" s="138">
        <f t="shared" si="392"/>
        <v>3.349305308684436E-4</v>
      </c>
      <c r="AE2167" s="139" t="str">
        <f t="shared" si="389"/>
        <v/>
      </c>
      <c r="AF2167" s="139" t="str">
        <f t="shared" si="390"/>
        <v/>
      </c>
      <c r="AG2167" s="139"/>
    </row>
    <row r="2168" spans="14:33" ht="20.100000000000001" customHeight="1" x14ac:dyDescent="0.25">
      <c r="N2168" s="142">
        <v>1610</v>
      </c>
      <c r="O2168" s="134">
        <f t="shared" si="393"/>
        <v>2.4400000000000004</v>
      </c>
      <c r="P2168" s="189">
        <f t="shared" si="394"/>
        <v>2.032835573822582E-2</v>
      </c>
      <c r="Q2168" s="189">
        <f t="shared" si="395"/>
        <v>0.99265636904465171</v>
      </c>
      <c r="R2168" s="134">
        <f t="shared" si="396"/>
        <v>2.032835573822582E-2</v>
      </c>
      <c r="S2168" s="134" t="str">
        <f t="shared" si="397"/>
        <v/>
      </c>
      <c r="T2168" s="134" t="str">
        <f t="shared" si="398"/>
        <v/>
      </c>
      <c r="U2168" s="190"/>
      <c r="V2168" s="191"/>
      <c r="W2168" s="188"/>
      <c r="X2168" s="188"/>
      <c r="Y2168" s="174" t="str">
        <f t="shared" ref="Y2168:Y2231" si="399">IF($X2168&gt;(Y$555),$W2168,"")</f>
        <v/>
      </c>
      <c r="Z2168" s="174" t="str">
        <f t="shared" ref="Z2168:Z2231" si="400">IF($X2168&gt;(AA$557),$W2168,"")</f>
        <v/>
      </c>
      <c r="AA2168" s="137"/>
      <c r="AB2168" s="185">
        <f t="shared" si="391"/>
        <v>10.316799999999908</v>
      </c>
      <c r="AC2168" s="139">
        <f t="shared" si="388"/>
        <v>0.17132018356191692</v>
      </c>
      <c r="AD2168" s="138">
        <f t="shared" si="392"/>
        <v>3.3437864164670428E-4</v>
      </c>
      <c r="AE2168" s="139" t="str">
        <f t="shared" si="389"/>
        <v/>
      </c>
      <c r="AF2168" s="139" t="str">
        <f t="shared" si="390"/>
        <v/>
      </c>
      <c r="AG2168" s="139"/>
    </row>
    <row r="2169" spans="14:33" ht="20.100000000000001" customHeight="1" x14ac:dyDescent="0.25">
      <c r="N2169" s="142">
        <v>1611</v>
      </c>
      <c r="O2169" s="134">
        <f t="shared" si="393"/>
        <v>2.444</v>
      </c>
      <c r="P2169" s="189">
        <f t="shared" si="394"/>
        <v>2.0130755012470348E-2</v>
      </c>
      <c r="Q2169" s="189">
        <f t="shared" si="395"/>
        <v>0.99273728673065609</v>
      </c>
      <c r="R2169" s="134">
        <f t="shared" si="396"/>
        <v>2.0130755012470348E-2</v>
      </c>
      <c r="S2169" s="134" t="str">
        <f t="shared" si="397"/>
        <v/>
      </c>
      <c r="T2169" s="134" t="str">
        <f t="shared" si="398"/>
        <v/>
      </c>
      <c r="U2169" s="190"/>
      <c r="V2169" s="191"/>
      <c r="W2169" s="188"/>
      <c r="X2169" s="188"/>
      <c r="Y2169" s="174" t="str">
        <f t="shared" si="399"/>
        <v/>
      </c>
      <c r="Z2169" s="174" t="str">
        <f t="shared" si="400"/>
        <v/>
      </c>
      <c r="AA2169" s="137"/>
      <c r="AB2169" s="185">
        <f t="shared" si="391"/>
        <v>10.323199999999908</v>
      </c>
      <c r="AC2169" s="139">
        <f t="shared" si="388"/>
        <v>0.17098580492027021</v>
      </c>
      <c r="AD2169" s="138">
        <f t="shared" si="392"/>
        <v>3.3382734084372312E-4</v>
      </c>
      <c r="AE2169" s="139" t="str">
        <f t="shared" si="389"/>
        <v/>
      </c>
      <c r="AF2169" s="139" t="str">
        <f t="shared" si="390"/>
        <v/>
      </c>
      <c r="AG2169" s="139"/>
    </row>
    <row r="2170" spans="14:33" ht="20.100000000000001" customHeight="1" x14ac:dyDescent="0.25">
      <c r="N2170" s="142">
        <v>1612</v>
      </c>
      <c r="O2170" s="134">
        <f t="shared" si="393"/>
        <v>2.4480000000000004</v>
      </c>
      <c r="P2170" s="189">
        <f t="shared" si="394"/>
        <v>1.9934756095653629E-2</v>
      </c>
      <c r="Q2170" s="189">
        <f t="shared" si="395"/>
        <v>0.99281741722049599</v>
      </c>
      <c r="R2170" s="134">
        <f t="shared" si="396"/>
        <v>1.9934756095653629E-2</v>
      </c>
      <c r="S2170" s="134" t="str">
        <f t="shared" si="397"/>
        <v/>
      </c>
      <c r="T2170" s="134" t="str">
        <f t="shared" si="398"/>
        <v/>
      </c>
      <c r="U2170" s="190"/>
      <c r="V2170" s="191"/>
      <c r="W2170" s="188"/>
      <c r="X2170" s="188"/>
      <c r="Y2170" s="174" t="str">
        <f t="shared" si="399"/>
        <v/>
      </c>
      <c r="Z2170" s="174" t="str">
        <f t="shared" si="400"/>
        <v/>
      </c>
      <c r="AA2170" s="137"/>
      <c r="AB2170" s="185">
        <f t="shared" si="391"/>
        <v>10.329599999999907</v>
      </c>
      <c r="AC2170" s="139">
        <f t="shared" si="388"/>
        <v>0.17065197757942649</v>
      </c>
      <c r="AD2170" s="138">
        <f t="shared" si="392"/>
        <v>3.3327662894599985E-4</v>
      </c>
      <c r="AE2170" s="139" t="str">
        <f t="shared" si="389"/>
        <v/>
      </c>
      <c r="AF2170" s="139" t="str">
        <f t="shared" si="390"/>
        <v/>
      </c>
      <c r="AG2170" s="139"/>
    </row>
    <row r="2171" spans="14:33" ht="20.100000000000001" customHeight="1" x14ac:dyDescent="0.25">
      <c r="N2171" s="142">
        <v>1613</v>
      </c>
      <c r="O2171" s="134">
        <f t="shared" si="393"/>
        <v>2.452</v>
      </c>
      <c r="P2171" s="189">
        <f t="shared" si="394"/>
        <v>1.9740349633478135E-2</v>
      </c>
      <c r="Q2171" s="189">
        <f t="shared" si="395"/>
        <v>0.99289676690269357</v>
      </c>
      <c r="R2171" s="134">
        <f t="shared" si="396"/>
        <v>1.9740349633478135E-2</v>
      </c>
      <c r="S2171" s="134" t="str">
        <f t="shared" si="397"/>
        <v/>
      </c>
      <c r="T2171" s="134" t="str">
        <f t="shared" si="398"/>
        <v/>
      </c>
      <c r="U2171" s="190"/>
      <c r="V2171" s="191"/>
      <c r="W2171" s="188"/>
      <c r="X2171" s="188"/>
      <c r="Y2171" s="174" t="str">
        <f t="shared" si="399"/>
        <v/>
      </c>
      <c r="Z2171" s="174" t="str">
        <f t="shared" si="400"/>
        <v/>
      </c>
      <c r="AA2171" s="137"/>
      <c r="AB2171" s="185">
        <f t="shared" si="391"/>
        <v>10.335999999999906</v>
      </c>
      <c r="AC2171" s="139">
        <f t="shared" si="388"/>
        <v>0.17031870095048049</v>
      </c>
      <c r="AD2171" s="138">
        <f t="shared" si="392"/>
        <v>3.3272650643431656E-4</v>
      </c>
      <c r="AE2171" s="139" t="str">
        <f t="shared" si="389"/>
        <v/>
      </c>
      <c r="AF2171" s="139" t="str">
        <f t="shared" si="390"/>
        <v/>
      </c>
      <c r="AG2171" s="139"/>
    </row>
    <row r="2172" spans="14:33" ht="20.100000000000001" customHeight="1" x14ac:dyDescent="0.25">
      <c r="N2172" s="142">
        <v>1614</v>
      </c>
      <c r="O2172" s="134">
        <f t="shared" si="393"/>
        <v>2.4560000000000004</v>
      </c>
      <c r="P2172" s="189">
        <f t="shared" si="394"/>
        <v>1.9547526286731981E-2</v>
      </c>
      <c r="Q2172" s="189">
        <f t="shared" si="395"/>
        <v>0.99297534212838379</v>
      </c>
      <c r="R2172" s="134">
        <f t="shared" si="396"/>
        <v>1.9547526286731981E-2</v>
      </c>
      <c r="S2172" s="134" t="str">
        <f t="shared" si="397"/>
        <v/>
      </c>
      <c r="T2172" s="134" t="str">
        <f t="shared" si="398"/>
        <v/>
      </c>
      <c r="U2172" s="190"/>
      <c r="V2172" s="191"/>
      <c r="W2172" s="188"/>
      <c r="X2172" s="188"/>
      <c r="Y2172" s="174" t="str">
        <f t="shared" si="399"/>
        <v/>
      </c>
      <c r="Z2172" s="174" t="str">
        <f t="shared" si="400"/>
        <v/>
      </c>
      <c r="AA2172" s="137"/>
      <c r="AB2172" s="185">
        <f t="shared" si="391"/>
        <v>10.342399999999905</v>
      </c>
      <c r="AC2172" s="139">
        <f t="shared" si="388"/>
        <v>0.16998597444404617</v>
      </c>
      <c r="AD2172" s="138">
        <f t="shared" si="392"/>
        <v>3.3217697378454258E-4</v>
      </c>
      <c r="AE2172" s="139" t="str">
        <f t="shared" si="389"/>
        <v/>
      </c>
      <c r="AF2172" s="139" t="str">
        <f t="shared" si="390"/>
        <v/>
      </c>
      <c r="AG2172" s="139"/>
    </row>
    <row r="2173" spans="14:33" ht="20.100000000000001" customHeight="1" x14ac:dyDescent="0.25">
      <c r="N2173" s="142">
        <v>1615</v>
      </c>
      <c r="O2173" s="134">
        <f t="shared" si="393"/>
        <v>2.46</v>
      </c>
      <c r="P2173" s="189">
        <f t="shared" si="394"/>
        <v>1.9356276731736961E-2</v>
      </c>
      <c r="Q2173" s="189">
        <f t="shared" si="395"/>
        <v>0.99305314921137566</v>
      </c>
      <c r="R2173" s="134">
        <f t="shared" si="396"/>
        <v>1.9356276731736961E-2</v>
      </c>
      <c r="S2173" s="134" t="str">
        <f t="shared" si="397"/>
        <v/>
      </c>
      <c r="T2173" s="134" t="str">
        <f t="shared" si="398"/>
        <v/>
      </c>
      <c r="U2173" s="190"/>
      <c r="V2173" s="191"/>
      <c r="W2173" s="188"/>
      <c r="X2173" s="188"/>
      <c r="Y2173" s="174" t="str">
        <f t="shared" si="399"/>
        <v/>
      </c>
      <c r="Z2173" s="174" t="str">
        <f t="shared" si="400"/>
        <v/>
      </c>
      <c r="AA2173" s="137"/>
      <c r="AB2173" s="185">
        <f t="shared" si="391"/>
        <v>10.348799999999905</v>
      </c>
      <c r="AC2173" s="139">
        <f t="shared" si="388"/>
        <v>0.16965379747026163</v>
      </c>
      <c r="AD2173" s="138">
        <f t="shared" si="392"/>
        <v>3.3162803146727371E-4</v>
      </c>
      <c r="AE2173" s="139" t="str">
        <f t="shared" si="389"/>
        <v/>
      </c>
      <c r="AF2173" s="139" t="str">
        <f t="shared" si="390"/>
        <v/>
      </c>
      <c r="AG2173" s="139"/>
    </row>
    <row r="2174" spans="14:33" ht="20.100000000000001" customHeight="1" x14ac:dyDescent="0.25">
      <c r="N2174" s="142">
        <v>1616</v>
      </c>
      <c r="O2174" s="134">
        <f t="shared" si="393"/>
        <v>2.4640000000000004</v>
      </c>
      <c r="P2174" s="189">
        <f t="shared" si="394"/>
        <v>1.9166591660790239E-2</v>
      </c>
      <c r="Q2174" s="189">
        <f t="shared" si="395"/>
        <v>0.9931301944282156</v>
      </c>
      <c r="R2174" s="134">
        <f t="shared" si="396"/>
        <v>1.9166591660790239E-2</v>
      </c>
      <c r="S2174" s="134" t="str">
        <f t="shared" si="397"/>
        <v/>
      </c>
      <c r="T2174" s="134" t="str">
        <f t="shared" si="398"/>
        <v/>
      </c>
      <c r="U2174" s="190"/>
      <c r="V2174" s="191"/>
      <c r="W2174" s="188"/>
      <c r="X2174" s="188"/>
      <c r="Y2174" s="174" t="str">
        <f t="shared" si="399"/>
        <v/>
      </c>
      <c r="Z2174" s="174" t="str">
        <f t="shared" si="400"/>
        <v/>
      </c>
      <c r="AA2174" s="137"/>
      <c r="AB2174" s="185">
        <f t="shared" si="391"/>
        <v>10.355199999999904</v>
      </c>
      <c r="AC2174" s="139">
        <f t="shared" si="388"/>
        <v>0.16932216943879436</v>
      </c>
      <c r="AD2174" s="138">
        <f t="shared" si="392"/>
        <v>3.3107967994797094E-4</v>
      </c>
      <c r="AE2174" s="139" t="str">
        <f t="shared" si="389"/>
        <v/>
      </c>
      <c r="AF2174" s="139" t="str">
        <f t="shared" si="390"/>
        <v/>
      </c>
      <c r="AG2174" s="139"/>
    </row>
    <row r="2175" spans="14:33" ht="20.100000000000001" customHeight="1" x14ac:dyDescent="0.25">
      <c r="N2175" s="142">
        <v>1617</v>
      </c>
      <c r="O2175" s="134">
        <f t="shared" si="393"/>
        <v>2.468</v>
      </c>
      <c r="P2175" s="189">
        <f t="shared" si="394"/>
        <v>1.897846178260116E-2</v>
      </c>
      <c r="Q2175" s="189">
        <f t="shared" si="395"/>
        <v>0.99320648401825162</v>
      </c>
      <c r="R2175" s="134">
        <f t="shared" si="396"/>
        <v>1.897846178260116E-2</v>
      </c>
      <c r="S2175" s="134" t="str">
        <f t="shared" si="397"/>
        <v/>
      </c>
      <c r="T2175" s="134" t="str">
        <f t="shared" si="398"/>
        <v/>
      </c>
      <c r="U2175" s="190"/>
      <c r="V2175" s="191"/>
      <c r="W2175" s="188"/>
      <c r="X2175" s="188"/>
      <c r="Y2175" s="174" t="str">
        <f t="shared" si="399"/>
        <v/>
      </c>
      <c r="Z2175" s="174" t="str">
        <f t="shared" si="400"/>
        <v/>
      </c>
      <c r="AA2175" s="137"/>
      <c r="AB2175" s="185">
        <f t="shared" si="391"/>
        <v>10.361599999999903</v>
      </c>
      <c r="AC2175" s="139">
        <f t="shared" si="388"/>
        <v>0.16899108975884639</v>
      </c>
      <c r="AD2175" s="138">
        <f t="shared" si="392"/>
        <v>3.3053191968701601E-4</v>
      </c>
      <c r="AE2175" s="139" t="str">
        <f t="shared" si="389"/>
        <v/>
      </c>
      <c r="AF2175" s="139" t="str">
        <f t="shared" si="390"/>
        <v/>
      </c>
      <c r="AG2175" s="139"/>
    </row>
    <row r="2176" spans="14:33" ht="20.100000000000001" customHeight="1" x14ac:dyDescent="0.25">
      <c r="N2176" s="142">
        <v>1618</v>
      </c>
      <c r="O2176" s="134">
        <f t="shared" si="393"/>
        <v>2.4720000000000004</v>
      </c>
      <c r="P2176" s="189">
        <f t="shared" si="394"/>
        <v>1.8791877822721813E-2</v>
      </c>
      <c r="Q2176" s="189">
        <f t="shared" si="395"/>
        <v>0.99328202418370004</v>
      </c>
      <c r="R2176" s="134">
        <f t="shared" si="396"/>
        <v>1.8791877822721813E-2</v>
      </c>
      <c r="S2176" s="134" t="str">
        <f t="shared" si="397"/>
        <v/>
      </c>
      <c r="T2176" s="134" t="str">
        <f t="shared" si="398"/>
        <v/>
      </c>
      <c r="U2176" s="190"/>
      <c r="V2176" s="191"/>
      <c r="W2176" s="188"/>
      <c r="X2176" s="188"/>
      <c r="Y2176" s="174" t="str">
        <f t="shared" si="399"/>
        <v/>
      </c>
      <c r="Z2176" s="174" t="str">
        <f t="shared" si="400"/>
        <v/>
      </c>
      <c r="AA2176" s="137"/>
      <c r="AB2176" s="185">
        <f t="shared" si="391"/>
        <v>10.367999999999903</v>
      </c>
      <c r="AC2176" s="139">
        <f t="shared" si="388"/>
        <v>0.16866055783915937</v>
      </c>
      <c r="AD2176" s="138">
        <f t="shared" si="392"/>
        <v>3.2998475113954484E-4</v>
      </c>
      <c r="AE2176" s="139" t="str">
        <f t="shared" si="389"/>
        <v/>
      </c>
      <c r="AF2176" s="139" t="str">
        <f t="shared" si="390"/>
        <v/>
      </c>
      <c r="AG2176" s="139"/>
    </row>
    <row r="2177" spans="14:33" ht="20.100000000000001" customHeight="1" x14ac:dyDescent="0.25">
      <c r="N2177" s="142">
        <v>1619</v>
      </c>
      <c r="O2177" s="134">
        <f t="shared" si="393"/>
        <v>2.476</v>
      </c>
      <c r="P2177" s="189">
        <f t="shared" si="394"/>
        <v>1.8606830523972679E-2</v>
      </c>
      <c r="Q2177" s="189">
        <f t="shared" si="395"/>
        <v>0.99335682108971413</v>
      </c>
      <c r="R2177" s="134">
        <f t="shared" si="396"/>
        <v>1.8606830523972679E-2</v>
      </c>
      <c r="S2177" s="134" t="str">
        <f t="shared" si="397"/>
        <v/>
      </c>
      <c r="T2177" s="134" t="str">
        <f t="shared" si="398"/>
        <v/>
      </c>
      <c r="U2177" s="190"/>
      <c r="V2177" s="191"/>
      <c r="W2177" s="188"/>
      <c r="X2177" s="188"/>
      <c r="Y2177" s="174" t="str">
        <f t="shared" si="399"/>
        <v/>
      </c>
      <c r="Z2177" s="174" t="str">
        <f t="shared" si="400"/>
        <v/>
      </c>
      <c r="AA2177" s="137"/>
      <c r="AB2177" s="185">
        <f t="shared" si="391"/>
        <v>10.374399999999902</v>
      </c>
      <c r="AC2177" s="139">
        <f t="shared" si="388"/>
        <v>0.16833057308801982</v>
      </c>
      <c r="AD2177" s="138">
        <f t="shared" si="392"/>
        <v>3.2943817475622472E-4</v>
      </c>
      <c r="AE2177" s="139" t="str">
        <f t="shared" si="389"/>
        <v/>
      </c>
      <c r="AF2177" s="139" t="str">
        <f t="shared" si="390"/>
        <v/>
      </c>
      <c r="AG2177" s="139"/>
    </row>
    <row r="2178" spans="14:33" ht="20.100000000000001" customHeight="1" x14ac:dyDescent="0.25">
      <c r="N2178" s="142">
        <v>1620</v>
      </c>
      <c r="O2178" s="134">
        <f t="shared" si="393"/>
        <v>2.4800000000000004</v>
      </c>
      <c r="P2178" s="189">
        <f t="shared" si="394"/>
        <v>1.8423310646862031E-2</v>
      </c>
      <c r="Q2178" s="189">
        <f t="shared" si="395"/>
        <v>0.9934308808644533</v>
      </c>
      <c r="R2178" s="134">
        <f t="shared" si="396"/>
        <v>1.8423310646862031E-2</v>
      </c>
      <c r="S2178" s="134" t="str">
        <f t="shared" si="397"/>
        <v/>
      </c>
      <c r="T2178" s="134" t="str">
        <f t="shared" si="398"/>
        <v/>
      </c>
      <c r="U2178" s="190"/>
      <c r="V2178" s="191"/>
      <c r="W2178" s="188"/>
      <c r="X2178" s="188"/>
      <c r="Y2178" s="174" t="str">
        <f t="shared" si="399"/>
        <v/>
      </c>
      <c r="Z2178" s="174" t="str">
        <f t="shared" si="400"/>
        <v/>
      </c>
      <c r="AA2178" s="137"/>
      <c r="AB2178" s="185">
        <f t="shared" si="391"/>
        <v>10.380799999999901</v>
      </c>
      <c r="AC2178" s="139">
        <f t="shared" si="388"/>
        <v>0.1680011349132636</v>
      </c>
      <c r="AD2178" s="138">
        <f t="shared" si="392"/>
        <v>3.2889219098125588E-4</v>
      </c>
      <c r="AE2178" s="139" t="str">
        <f t="shared" si="389"/>
        <v/>
      </c>
      <c r="AF2178" s="139" t="str">
        <f t="shared" si="390"/>
        <v/>
      </c>
      <c r="AG2178" s="139"/>
    </row>
    <row r="2179" spans="14:33" ht="20.100000000000001" customHeight="1" x14ac:dyDescent="0.25">
      <c r="N2179" s="142">
        <v>1621</v>
      </c>
      <c r="O2179" s="134">
        <f t="shared" si="393"/>
        <v>2.484</v>
      </c>
      <c r="P2179" s="189">
        <f t="shared" si="394"/>
        <v>1.824130897000055E-2</v>
      </c>
      <c r="Q2179" s="189">
        <f t="shared" si="395"/>
        <v>0.9935042095991552</v>
      </c>
      <c r="R2179" s="134">
        <f t="shared" si="396"/>
        <v>1.824130897000055E-2</v>
      </c>
      <c r="S2179" s="134" t="str">
        <f t="shared" si="397"/>
        <v/>
      </c>
      <c r="T2179" s="134" t="str">
        <f t="shared" si="398"/>
        <v/>
      </c>
      <c r="U2179" s="190"/>
      <c r="V2179" s="191"/>
      <c r="W2179" s="188"/>
      <c r="X2179" s="188"/>
      <c r="Y2179" s="174" t="str">
        <f t="shared" si="399"/>
        <v/>
      </c>
      <c r="Z2179" s="174" t="str">
        <f t="shared" si="400"/>
        <v/>
      </c>
      <c r="AA2179" s="137"/>
      <c r="AB2179" s="185">
        <f t="shared" si="391"/>
        <v>10.387199999999901</v>
      </c>
      <c r="AC2179" s="139">
        <f t="shared" si="388"/>
        <v>0.16767224272228234</v>
      </c>
      <c r="AD2179" s="138">
        <f t="shared" si="392"/>
        <v>3.2834680025525809E-4</v>
      </c>
      <c r="AE2179" s="139" t="str">
        <f t="shared" si="389"/>
        <v/>
      </c>
      <c r="AF2179" s="139" t="str">
        <f t="shared" si="390"/>
        <v/>
      </c>
      <c r="AG2179" s="139"/>
    </row>
    <row r="2180" spans="14:33" ht="20.100000000000001" customHeight="1" x14ac:dyDescent="0.25">
      <c r="N2180" s="142">
        <v>1622</v>
      </c>
      <c r="O2180" s="134">
        <f t="shared" si="393"/>
        <v>2.4880000000000004</v>
      </c>
      <c r="P2180" s="189">
        <f t="shared" si="394"/>
        <v>1.8060816290509676E-2</v>
      </c>
      <c r="Q2180" s="189">
        <f t="shared" si="395"/>
        <v>0.99357681334820891</v>
      </c>
      <c r="R2180" s="134">
        <f t="shared" si="396"/>
        <v>1.8060816290509676E-2</v>
      </c>
      <c r="S2180" s="134" t="str">
        <f t="shared" si="397"/>
        <v/>
      </c>
      <c r="T2180" s="134" t="str">
        <f t="shared" si="398"/>
        <v/>
      </c>
      <c r="U2180" s="190"/>
      <c r="V2180" s="191"/>
      <c r="W2180" s="188"/>
      <c r="X2180" s="188"/>
      <c r="Y2180" s="174" t="str">
        <f t="shared" si="399"/>
        <v/>
      </c>
      <c r="Z2180" s="174" t="str">
        <f t="shared" si="400"/>
        <v/>
      </c>
      <c r="AA2180" s="137"/>
      <c r="AB2180" s="185">
        <f t="shared" si="391"/>
        <v>10.3935999999999</v>
      </c>
      <c r="AC2180" s="139">
        <f t="shared" si="388"/>
        <v>0.16734389592202709</v>
      </c>
      <c r="AD2180" s="138">
        <f t="shared" si="392"/>
        <v>3.278020030131612E-4</v>
      </c>
      <c r="AE2180" s="139" t="str">
        <f t="shared" si="389"/>
        <v/>
      </c>
      <c r="AF2180" s="139" t="str">
        <f t="shared" si="390"/>
        <v/>
      </c>
      <c r="AG2180" s="139"/>
    </row>
    <row r="2181" spans="14:33" ht="20.100000000000001" customHeight="1" x14ac:dyDescent="0.25">
      <c r="N2181" s="142">
        <v>1623</v>
      </c>
      <c r="O2181" s="134">
        <f t="shared" si="393"/>
        <v>2.492</v>
      </c>
      <c r="P2181" s="189">
        <f t="shared" si="394"/>
        <v>1.7881823424425094E-2</v>
      </c>
      <c r="Q2181" s="189">
        <f t="shared" si="395"/>
        <v>0.99364869812922962</v>
      </c>
      <c r="R2181" s="134">
        <f t="shared" si="396"/>
        <v>1.7881823424425094E-2</v>
      </c>
      <c r="S2181" s="134" t="str">
        <f t="shared" si="397"/>
        <v/>
      </c>
      <c r="T2181" s="134" t="str">
        <f t="shared" si="398"/>
        <v/>
      </c>
      <c r="U2181" s="190"/>
      <c r="V2181" s="191"/>
      <c r="W2181" s="188"/>
      <c r="X2181" s="188"/>
      <c r="Y2181" s="174" t="str">
        <f t="shared" si="399"/>
        <v/>
      </c>
      <c r="Z2181" s="174" t="str">
        <f t="shared" si="400"/>
        <v/>
      </c>
      <c r="AA2181" s="137"/>
      <c r="AB2181" s="185">
        <f t="shared" si="391"/>
        <v>10.399999999999899</v>
      </c>
      <c r="AC2181" s="139">
        <f t="shared" si="388"/>
        <v>0.16701609391901392</v>
      </c>
      <c r="AD2181" s="138">
        <f t="shared" si="392"/>
        <v>3.2725779968476032E-4</v>
      </c>
      <c r="AE2181" s="139" t="str">
        <f t="shared" si="389"/>
        <v/>
      </c>
      <c r="AF2181" s="139" t="str">
        <f t="shared" si="390"/>
        <v/>
      </c>
      <c r="AG2181" s="139"/>
    </row>
    <row r="2182" spans="14:33" ht="20.100000000000001" customHeight="1" x14ac:dyDescent="0.25">
      <c r="N2182" s="142">
        <v>1624</v>
      </c>
      <c r="O2182" s="134">
        <f t="shared" si="393"/>
        <v>2.4960000000000004</v>
      </c>
      <c r="P2182" s="189">
        <f t="shared" si="394"/>
        <v>1.7704321207094198E-2</v>
      </c>
      <c r="Q2182" s="189">
        <f t="shared" si="395"/>
        <v>0.9937198699231351</v>
      </c>
      <c r="R2182" s="134">
        <f t="shared" si="396"/>
        <v>1.7704321207094198E-2</v>
      </c>
      <c r="S2182" s="134" t="str">
        <f t="shared" si="397"/>
        <v/>
      </c>
      <c r="T2182" s="134" t="str">
        <f t="shared" si="398"/>
        <v/>
      </c>
      <c r="U2182" s="190"/>
      <c r="V2182" s="191"/>
      <c r="W2182" s="188"/>
      <c r="X2182" s="188"/>
      <c r="Y2182" s="174" t="str">
        <f t="shared" si="399"/>
        <v/>
      </c>
      <c r="Z2182" s="174" t="str">
        <f t="shared" si="400"/>
        <v/>
      </c>
      <c r="AA2182" s="137"/>
      <c r="AB2182" s="185">
        <f t="shared" si="391"/>
        <v>10.406399999999898</v>
      </c>
      <c r="AC2182" s="139">
        <f t="shared" si="388"/>
        <v>0.16668883611932916</v>
      </c>
      <c r="AD2182" s="138">
        <f t="shared" si="392"/>
        <v>3.2671419069493779E-4</v>
      </c>
      <c r="AE2182" s="139" t="str">
        <f t="shared" si="389"/>
        <v/>
      </c>
      <c r="AF2182" s="139" t="str">
        <f t="shared" si="390"/>
        <v/>
      </c>
      <c r="AG2182" s="139"/>
    </row>
    <row r="2183" spans="14:33" ht="20.100000000000001" customHeight="1" x14ac:dyDescent="0.25">
      <c r="N2183" s="142">
        <v>1625</v>
      </c>
      <c r="O2183" s="134">
        <f t="shared" si="393"/>
        <v>2.5</v>
      </c>
      <c r="P2183" s="189">
        <f t="shared" si="394"/>
        <v>1.752830049356854E-2</v>
      </c>
      <c r="Q2183" s="189">
        <f t="shared" si="395"/>
        <v>0.99379033467422384</v>
      </c>
      <c r="R2183" s="134">
        <f t="shared" si="396"/>
        <v>1.752830049356854E-2</v>
      </c>
      <c r="S2183" s="134" t="str">
        <f t="shared" si="397"/>
        <v/>
      </c>
      <c r="T2183" s="134" t="str">
        <f t="shared" si="398"/>
        <v/>
      </c>
      <c r="U2183" s="190"/>
      <c r="V2183" s="191"/>
      <c r="W2183" s="188"/>
      <c r="X2183" s="188"/>
      <c r="Y2183" s="174" t="str">
        <f t="shared" si="399"/>
        <v/>
      </c>
      <c r="Z2183" s="174" t="str">
        <f t="shared" si="400"/>
        <v/>
      </c>
      <c r="AA2183" s="137"/>
      <c r="AB2183" s="185">
        <f t="shared" si="391"/>
        <v>10.412799999999898</v>
      </c>
      <c r="AC2183" s="139">
        <f t="shared" si="388"/>
        <v>0.16636212192863423</v>
      </c>
      <c r="AD2183" s="138">
        <f t="shared" si="392"/>
        <v>3.2617117646366323E-4</v>
      </c>
      <c r="AE2183" s="139" t="str">
        <f t="shared" si="389"/>
        <v/>
      </c>
      <c r="AF2183" s="139" t="str">
        <f t="shared" si="390"/>
        <v/>
      </c>
      <c r="AG2183" s="139"/>
    </row>
    <row r="2184" spans="14:33" ht="20.100000000000001" customHeight="1" x14ac:dyDescent="0.25">
      <c r="N2184" s="142">
        <v>1626</v>
      </c>
      <c r="O2184" s="134">
        <f t="shared" si="393"/>
        <v>2.5040000000000004</v>
      </c>
      <c r="P2184" s="189">
        <f t="shared" si="394"/>
        <v>1.7353752158990383E-2</v>
      </c>
      <c r="Q2184" s="189">
        <f t="shared" si="395"/>
        <v>0.99386009829025468</v>
      </c>
      <c r="R2184" s="134">
        <f t="shared" si="396"/>
        <v>1.7353752158990383E-2</v>
      </c>
      <c r="S2184" s="134" t="str">
        <f t="shared" si="397"/>
        <v/>
      </c>
      <c r="T2184" s="134" t="str">
        <f t="shared" si="398"/>
        <v/>
      </c>
      <c r="U2184" s="190"/>
      <c r="V2184" s="191"/>
      <c r="W2184" s="188"/>
      <c r="X2184" s="188"/>
      <c r="Y2184" s="174" t="str">
        <f t="shared" si="399"/>
        <v/>
      </c>
      <c r="Z2184" s="174" t="str">
        <f t="shared" si="400"/>
        <v/>
      </c>
      <c r="AA2184" s="137"/>
      <c r="AB2184" s="185">
        <f t="shared" si="391"/>
        <v>10.419199999999897</v>
      </c>
      <c r="AC2184" s="139">
        <f t="shared" si="388"/>
        <v>0.16603595075217056</v>
      </c>
      <c r="AD2184" s="138">
        <f t="shared" si="392"/>
        <v>3.2562875740599351E-4</v>
      </c>
      <c r="AE2184" s="139" t="str">
        <f t="shared" si="389"/>
        <v/>
      </c>
      <c r="AF2184" s="139" t="str">
        <f t="shared" si="390"/>
        <v/>
      </c>
      <c r="AG2184" s="139"/>
    </row>
    <row r="2185" spans="14:33" ht="20.100000000000001" customHeight="1" x14ac:dyDescent="0.25">
      <c r="N2185" s="142">
        <v>1627</v>
      </c>
      <c r="O2185" s="134">
        <f t="shared" si="393"/>
        <v>2.508</v>
      </c>
      <c r="P2185" s="189">
        <f t="shared" si="394"/>
        <v>1.7180667098974263E-2</v>
      </c>
      <c r="Q2185" s="189">
        <f t="shared" si="395"/>
        <v>0.99392916664252762</v>
      </c>
      <c r="R2185" s="134">
        <f t="shared" si="396"/>
        <v>1.7180667098974263E-2</v>
      </c>
      <c r="S2185" s="134" t="str">
        <f t="shared" si="397"/>
        <v/>
      </c>
      <c r="T2185" s="134" t="str">
        <f t="shared" si="398"/>
        <v/>
      </c>
      <c r="U2185" s="190"/>
      <c r="V2185" s="191"/>
      <c r="W2185" s="188"/>
      <c r="X2185" s="188"/>
      <c r="Y2185" s="174" t="str">
        <f t="shared" si="399"/>
        <v/>
      </c>
      <c r="Z2185" s="174" t="str">
        <f t="shared" si="400"/>
        <v/>
      </c>
      <c r="AA2185" s="137"/>
      <c r="AB2185" s="185">
        <f t="shared" si="391"/>
        <v>10.425599999999896</v>
      </c>
      <c r="AC2185" s="139">
        <f t="shared" si="388"/>
        <v>0.16571032199476457</v>
      </c>
      <c r="AD2185" s="138">
        <f t="shared" si="392"/>
        <v>3.2508693393171195E-4</v>
      </c>
      <c r="AE2185" s="139" t="str">
        <f t="shared" si="389"/>
        <v/>
      </c>
      <c r="AF2185" s="139" t="str">
        <f t="shared" si="390"/>
        <v/>
      </c>
      <c r="AG2185" s="139"/>
    </row>
    <row r="2186" spans="14:33" ht="20.100000000000001" customHeight="1" x14ac:dyDescent="0.25">
      <c r="N2186" s="142">
        <v>1628</v>
      </c>
      <c r="O2186" s="134">
        <f t="shared" si="393"/>
        <v>2.5120000000000005</v>
      </c>
      <c r="P2186" s="189">
        <f t="shared" si="394"/>
        <v>1.7009036229982642E-2</v>
      </c>
      <c r="Q2186" s="189">
        <f t="shared" si="395"/>
        <v>0.99399754556596687</v>
      </c>
      <c r="R2186" s="134">
        <f t="shared" si="396"/>
        <v>1.7009036229982642E-2</v>
      </c>
      <c r="S2186" s="134" t="str">
        <f t="shared" si="397"/>
        <v/>
      </c>
      <c r="T2186" s="134" t="str">
        <f t="shared" si="398"/>
        <v/>
      </c>
      <c r="U2186" s="190"/>
      <c r="V2186" s="191"/>
      <c r="W2186" s="188"/>
      <c r="X2186" s="188"/>
      <c r="Y2186" s="174" t="str">
        <f t="shared" si="399"/>
        <v/>
      </c>
      <c r="Z2186" s="174" t="str">
        <f t="shared" si="400"/>
        <v/>
      </c>
      <c r="AA2186" s="137"/>
      <c r="AB2186" s="185">
        <f t="shared" si="391"/>
        <v>10.431999999999896</v>
      </c>
      <c r="AC2186" s="139">
        <f t="shared" si="388"/>
        <v>0.16538523506083286</v>
      </c>
      <c r="AD2186" s="138">
        <f t="shared" si="392"/>
        <v>3.2454570644638303E-4</v>
      </c>
      <c r="AE2186" s="139" t="str">
        <f t="shared" si="389"/>
        <v/>
      </c>
      <c r="AF2186" s="139" t="str">
        <f t="shared" si="390"/>
        <v/>
      </c>
      <c r="AG2186" s="139"/>
    </row>
    <row r="2187" spans="14:33" ht="20.100000000000001" customHeight="1" x14ac:dyDescent="0.25">
      <c r="N2187" s="142">
        <v>1629</v>
      </c>
      <c r="O2187" s="134">
        <f t="shared" si="393"/>
        <v>2.516</v>
      </c>
      <c r="P2187" s="189">
        <f t="shared" si="394"/>
        <v>1.6838850489696671E-2</v>
      </c>
      <c r="Q2187" s="189">
        <f t="shared" si="395"/>
        <v>0.99406524085920478</v>
      </c>
      <c r="R2187" s="134">
        <f t="shared" si="396"/>
        <v>1.6838850489696671E-2</v>
      </c>
      <c r="S2187" s="134" t="str">
        <f t="shared" si="397"/>
        <v/>
      </c>
      <c r="T2187" s="134" t="str">
        <f t="shared" si="398"/>
        <v/>
      </c>
      <c r="U2187" s="190"/>
      <c r="V2187" s="191"/>
      <c r="W2187" s="188"/>
      <c r="X2187" s="188"/>
      <c r="Y2187" s="174" t="str">
        <f t="shared" si="399"/>
        <v/>
      </c>
      <c r="Z2187" s="174" t="str">
        <f t="shared" si="400"/>
        <v/>
      </c>
      <c r="AA2187" s="137"/>
      <c r="AB2187" s="185">
        <f t="shared" si="391"/>
        <v>10.438399999999895</v>
      </c>
      <c r="AC2187" s="139">
        <f t="shared" si="388"/>
        <v>0.16506068935438648</v>
      </c>
      <c r="AD2187" s="138">
        <f t="shared" si="392"/>
        <v>3.2400507534957601E-4</v>
      </c>
      <c r="AE2187" s="139" t="str">
        <f t="shared" si="389"/>
        <v/>
      </c>
      <c r="AF2187" s="139" t="str">
        <f t="shared" si="390"/>
        <v/>
      </c>
      <c r="AG2187" s="139"/>
    </row>
    <row r="2188" spans="14:33" ht="20.100000000000001" customHeight="1" x14ac:dyDescent="0.25">
      <c r="N2188" s="142">
        <v>1630</v>
      </c>
      <c r="O2188" s="134">
        <f t="shared" si="393"/>
        <v>2.5200000000000005</v>
      </c>
      <c r="P2188" s="189">
        <f t="shared" si="394"/>
        <v>1.6670100837381043E-2</v>
      </c>
      <c r="Q2188" s="189">
        <f t="shared" si="395"/>
        <v>0.99413225828466745</v>
      </c>
      <c r="R2188" s="134">
        <f t="shared" si="396"/>
        <v>1.6670100837381043E-2</v>
      </c>
      <c r="S2188" s="134" t="str">
        <f t="shared" si="397"/>
        <v/>
      </c>
      <c r="T2188" s="134" t="str">
        <f t="shared" si="398"/>
        <v/>
      </c>
      <c r="U2188" s="190"/>
      <c r="V2188" s="191"/>
      <c r="W2188" s="188"/>
      <c r="X2188" s="188"/>
      <c r="Y2188" s="174" t="str">
        <f t="shared" si="399"/>
        <v/>
      </c>
      <c r="Z2188" s="174" t="str">
        <f t="shared" si="400"/>
        <v/>
      </c>
      <c r="AA2188" s="137"/>
      <c r="AB2188" s="185">
        <f t="shared" si="391"/>
        <v>10.444799999999894</v>
      </c>
      <c r="AC2188" s="139">
        <f t="shared" si="388"/>
        <v>0.1647366842790369</v>
      </c>
      <c r="AD2188" s="138">
        <f t="shared" si="392"/>
        <v>3.2346504103678009E-4</v>
      </c>
      <c r="AE2188" s="139" t="str">
        <f t="shared" si="389"/>
        <v/>
      </c>
      <c r="AF2188" s="139" t="str">
        <f t="shared" si="390"/>
        <v/>
      </c>
      <c r="AG2188" s="139"/>
    </row>
    <row r="2189" spans="14:33" ht="20.100000000000001" customHeight="1" x14ac:dyDescent="0.25">
      <c r="N2189" s="142">
        <v>1631</v>
      </c>
      <c r="O2189" s="134">
        <f t="shared" si="393"/>
        <v>2.524</v>
      </c>
      <c r="P2189" s="189">
        <f t="shared" si="394"/>
        <v>1.6502778254243983E-2</v>
      </c>
      <c r="Q2189" s="189">
        <f t="shared" si="395"/>
        <v>0.99419860356866174</v>
      </c>
      <c r="R2189" s="134">
        <f t="shared" si="396"/>
        <v>1.6502778254243983E-2</v>
      </c>
      <c r="S2189" s="134" t="str">
        <f t="shared" si="397"/>
        <v/>
      </c>
      <c r="T2189" s="134" t="str">
        <f t="shared" si="398"/>
        <v/>
      </c>
      <c r="U2189" s="190"/>
      <c r="V2189" s="191"/>
      <c r="W2189" s="188"/>
      <c r="X2189" s="188"/>
      <c r="Y2189" s="174" t="str">
        <f t="shared" si="399"/>
        <v/>
      </c>
      <c r="Z2189" s="174" t="str">
        <f t="shared" si="400"/>
        <v/>
      </c>
      <c r="AA2189" s="137"/>
      <c r="AB2189" s="185">
        <f t="shared" si="391"/>
        <v>10.451199999999893</v>
      </c>
      <c r="AC2189" s="139">
        <f t="shared" si="388"/>
        <v>0.16441321923800012</v>
      </c>
      <c r="AD2189" s="138">
        <f t="shared" si="392"/>
        <v>3.2292560389829417E-4</v>
      </c>
      <c r="AE2189" s="139" t="str">
        <f t="shared" si="389"/>
        <v/>
      </c>
      <c r="AF2189" s="139" t="str">
        <f t="shared" si="390"/>
        <v/>
      </c>
      <c r="AG2189" s="139"/>
    </row>
    <row r="2190" spans="14:33" ht="20.100000000000001" customHeight="1" x14ac:dyDescent="0.25">
      <c r="N2190" s="142">
        <v>1632</v>
      </c>
      <c r="O2190" s="134">
        <f t="shared" si="393"/>
        <v>2.5280000000000005</v>
      </c>
      <c r="P2190" s="189">
        <f t="shared" si="394"/>
        <v>1.6336873743791388E-2</v>
      </c>
      <c r="Q2190" s="189">
        <f t="shared" si="395"/>
        <v>0.99426428240146403</v>
      </c>
      <c r="R2190" s="134">
        <f t="shared" si="396"/>
        <v>1.6336873743791388E-2</v>
      </c>
      <c r="S2190" s="134" t="str">
        <f t="shared" si="397"/>
        <v/>
      </c>
      <c r="T2190" s="134" t="str">
        <f t="shared" si="398"/>
        <v/>
      </c>
      <c r="U2190" s="190"/>
      <c r="V2190" s="191"/>
      <c r="W2190" s="188"/>
      <c r="X2190" s="188"/>
      <c r="Y2190" s="174" t="str">
        <f t="shared" si="399"/>
        <v/>
      </c>
      <c r="Z2190" s="174" t="str">
        <f t="shared" si="400"/>
        <v/>
      </c>
      <c r="AA2190" s="137"/>
      <c r="AB2190" s="185">
        <f t="shared" si="391"/>
        <v>10.457599999999893</v>
      </c>
      <c r="AC2190" s="139">
        <f t="shared" si="388"/>
        <v>0.16409029363410182</v>
      </c>
      <c r="AD2190" s="138">
        <f t="shared" si="392"/>
        <v>3.2238676431958768E-4</v>
      </c>
      <c r="AE2190" s="139" t="str">
        <f t="shared" si="389"/>
        <v/>
      </c>
      <c r="AF2190" s="139" t="str">
        <f t="shared" si="390"/>
        <v/>
      </c>
      <c r="AG2190" s="139"/>
    </row>
    <row r="2191" spans="14:33" ht="20.100000000000001" customHeight="1" x14ac:dyDescent="0.25">
      <c r="N2191" s="142">
        <v>1633</v>
      </c>
      <c r="O2191" s="134">
        <f t="shared" si="393"/>
        <v>2.532</v>
      </c>
      <c r="P2191" s="189">
        <f t="shared" si="394"/>
        <v>1.6172378332176187E-2</v>
      </c>
      <c r="Q2191" s="189">
        <f t="shared" si="395"/>
        <v>0.99432930043740952</v>
      </c>
      <c r="R2191" s="134">
        <f t="shared" si="396"/>
        <v>1.6172378332176187E-2</v>
      </c>
      <c r="S2191" s="134" t="str">
        <f t="shared" si="397"/>
        <v/>
      </c>
      <c r="T2191" s="134" t="str">
        <f t="shared" si="398"/>
        <v/>
      </c>
      <c r="U2191" s="190"/>
      <c r="V2191" s="191"/>
      <c r="W2191" s="188"/>
      <c r="X2191" s="188"/>
      <c r="Y2191" s="174" t="str">
        <f t="shared" si="399"/>
        <v/>
      </c>
      <c r="Z2191" s="174" t="str">
        <f t="shared" si="400"/>
        <v/>
      </c>
      <c r="AA2191" s="137"/>
      <c r="AB2191" s="185">
        <f t="shared" si="391"/>
        <v>10.463999999999892</v>
      </c>
      <c r="AC2191" s="139">
        <f t="shared" si="388"/>
        <v>0.16376790686978224</v>
      </c>
      <c r="AD2191" s="138">
        <f t="shared" si="392"/>
        <v>3.2184852268157815E-4</v>
      </c>
      <c r="AE2191" s="139" t="str">
        <f t="shared" si="389"/>
        <v/>
      </c>
      <c r="AF2191" s="139" t="str">
        <f t="shared" si="390"/>
        <v/>
      </c>
      <c r="AG2191" s="139"/>
    </row>
    <row r="2192" spans="14:33" ht="20.100000000000001" customHeight="1" x14ac:dyDescent="0.25">
      <c r="N2192" s="142">
        <v>1634</v>
      </c>
      <c r="O2192" s="134">
        <f t="shared" si="393"/>
        <v>2.5360000000000005</v>
      </c>
      <c r="P2192" s="189">
        <f t="shared" si="394"/>
        <v>1.6009283068541783E-2</v>
      </c>
      <c r="Q2192" s="189">
        <f t="shared" si="395"/>
        <v>0.99439366329498435</v>
      </c>
      <c r="R2192" s="134">
        <f t="shared" si="396"/>
        <v>1.6009283068541783E-2</v>
      </c>
      <c r="S2192" s="134" t="str">
        <f t="shared" si="397"/>
        <v/>
      </c>
      <c r="T2192" s="134" t="str">
        <f t="shared" si="398"/>
        <v/>
      </c>
      <c r="U2192" s="190"/>
      <c r="V2192" s="191"/>
      <c r="W2192" s="188"/>
      <c r="X2192" s="188"/>
      <c r="Y2192" s="174" t="str">
        <f t="shared" si="399"/>
        <v/>
      </c>
      <c r="Z2192" s="174" t="str">
        <f t="shared" si="400"/>
        <v/>
      </c>
      <c r="AA2192" s="137"/>
      <c r="AB2192" s="185">
        <f t="shared" si="391"/>
        <v>10.470399999999891</v>
      </c>
      <c r="AC2192" s="139">
        <f t="shared" si="388"/>
        <v>0.16344605834710066</v>
      </c>
      <c r="AD2192" s="138">
        <f t="shared" si="392"/>
        <v>3.2131087935938218E-4</v>
      </c>
      <c r="AE2192" s="139" t="str">
        <f t="shared" si="389"/>
        <v/>
      </c>
      <c r="AF2192" s="139" t="str">
        <f t="shared" si="390"/>
        <v/>
      </c>
      <c r="AG2192" s="139"/>
    </row>
    <row r="2193" spans="14:33" ht="20.100000000000001" customHeight="1" x14ac:dyDescent="0.25">
      <c r="N2193" s="142">
        <v>1635</v>
      </c>
      <c r="O2193" s="134">
        <f t="shared" si="393"/>
        <v>2.54</v>
      </c>
      <c r="P2193" s="189">
        <f t="shared" si="394"/>
        <v>1.5847579025360818E-2</v>
      </c>
      <c r="Q2193" s="189">
        <f t="shared" si="395"/>
        <v>0.99445737655691735</v>
      </c>
      <c r="R2193" s="134">
        <f t="shared" si="396"/>
        <v>1.5847579025360818E-2</v>
      </c>
      <c r="S2193" s="134" t="str">
        <f t="shared" si="397"/>
        <v/>
      </c>
      <c r="T2193" s="134" t="str">
        <f t="shared" si="398"/>
        <v/>
      </c>
      <c r="U2193" s="190"/>
      <c r="V2193" s="191"/>
      <c r="W2193" s="188"/>
      <c r="X2193" s="188"/>
      <c r="Y2193" s="174" t="str">
        <f t="shared" si="399"/>
        <v/>
      </c>
      <c r="Z2193" s="174" t="str">
        <f t="shared" si="400"/>
        <v/>
      </c>
      <c r="AA2193" s="137"/>
      <c r="AB2193" s="185">
        <f t="shared" si="391"/>
        <v>10.476799999999891</v>
      </c>
      <c r="AC2193" s="139">
        <f t="shared" si="388"/>
        <v>0.16312474746774128</v>
      </c>
      <c r="AD2193" s="138">
        <f t="shared" si="392"/>
        <v>3.2077383472453591E-4</v>
      </c>
      <c r="AE2193" s="139" t="str">
        <f t="shared" si="389"/>
        <v/>
      </c>
      <c r="AF2193" s="139" t="str">
        <f t="shared" si="390"/>
        <v/>
      </c>
      <c r="AG2193" s="139"/>
    </row>
    <row r="2194" spans="14:33" ht="20.100000000000001" customHeight="1" x14ac:dyDescent="0.25">
      <c r="N2194" s="142">
        <v>1636</v>
      </c>
      <c r="O2194" s="134">
        <f t="shared" si="393"/>
        <v>2.5440000000000005</v>
      </c>
      <c r="P2194" s="189">
        <f t="shared" si="394"/>
        <v>1.56872572987681E-2</v>
      </c>
      <c r="Q2194" s="189">
        <f t="shared" si="395"/>
        <v>0.99452044577027487</v>
      </c>
      <c r="R2194" s="134">
        <f t="shared" si="396"/>
        <v>1.56872572987681E-2</v>
      </c>
      <c r="S2194" s="134" t="str">
        <f t="shared" si="397"/>
        <v/>
      </c>
      <c r="T2194" s="134" t="str">
        <f t="shared" si="398"/>
        <v/>
      </c>
      <c r="U2194" s="190"/>
      <c r="V2194" s="191"/>
      <c r="W2194" s="188"/>
      <c r="X2194" s="188"/>
      <c r="Y2194" s="174" t="str">
        <f t="shared" si="399"/>
        <v/>
      </c>
      <c r="Z2194" s="174" t="str">
        <f t="shared" si="400"/>
        <v/>
      </c>
      <c r="AA2194" s="137"/>
      <c r="AB2194" s="185">
        <f t="shared" si="391"/>
        <v>10.48319999999989</v>
      </c>
      <c r="AC2194" s="139">
        <f t="shared" si="388"/>
        <v>0.16280397363301674</v>
      </c>
      <c r="AD2194" s="138">
        <f t="shared" si="392"/>
        <v>3.2023738914305211E-4</v>
      </c>
      <c r="AE2194" s="139" t="str">
        <f t="shared" si="389"/>
        <v/>
      </c>
      <c r="AF2194" s="139" t="str">
        <f t="shared" si="390"/>
        <v/>
      </c>
      <c r="AG2194" s="139"/>
    </row>
    <row r="2195" spans="14:33" ht="20.100000000000001" customHeight="1" x14ac:dyDescent="0.25">
      <c r="N2195" s="142">
        <v>1637</v>
      </c>
      <c r="O2195" s="134">
        <f t="shared" si="393"/>
        <v>2.548</v>
      </c>
      <c r="P2195" s="189">
        <f t="shared" si="394"/>
        <v>1.5528309008888823E-2</v>
      </c>
      <c r="Q2195" s="189">
        <f t="shared" si="395"/>
        <v>0.99458287644655541</v>
      </c>
      <c r="R2195" s="134">
        <f t="shared" si="396"/>
        <v>1.5528309008888823E-2</v>
      </c>
      <c r="S2195" s="134" t="str">
        <f t="shared" si="397"/>
        <v/>
      </c>
      <c r="T2195" s="134" t="str">
        <f t="shared" si="398"/>
        <v/>
      </c>
      <c r="U2195" s="190"/>
      <c r="V2195" s="191"/>
      <c r="W2195" s="188"/>
      <c r="X2195" s="188"/>
      <c r="Y2195" s="174" t="str">
        <f t="shared" si="399"/>
        <v/>
      </c>
      <c r="Z2195" s="174" t="str">
        <f t="shared" si="400"/>
        <v/>
      </c>
      <c r="AA2195" s="137"/>
      <c r="AB2195" s="185">
        <f t="shared" si="391"/>
        <v>10.489599999999889</v>
      </c>
      <c r="AC2195" s="139">
        <f t="shared" si="388"/>
        <v>0.16248373624387369</v>
      </c>
      <c r="AD2195" s="138">
        <f t="shared" si="392"/>
        <v>3.1970154297619735E-4</v>
      </c>
      <c r="AE2195" s="139" t="str">
        <f t="shared" si="389"/>
        <v/>
      </c>
      <c r="AF2195" s="139" t="str">
        <f t="shared" si="390"/>
        <v/>
      </c>
      <c r="AG2195" s="139"/>
    </row>
    <row r="2196" spans="14:33" ht="20.100000000000001" customHeight="1" x14ac:dyDescent="0.25">
      <c r="N2196" s="142">
        <v>1638</v>
      </c>
      <c r="O2196" s="134">
        <f t="shared" si="393"/>
        <v>2.5520000000000005</v>
      </c>
      <c r="P2196" s="189">
        <f t="shared" si="394"/>
        <v>1.537072530016103E-2</v>
      </c>
      <c r="Q2196" s="189">
        <f t="shared" si="395"/>
        <v>0.99464467406178647</v>
      </c>
      <c r="R2196" s="134">
        <f t="shared" si="396"/>
        <v>1.537072530016103E-2</v>
      </c>
      <c r="S2196" s="134" t="str">
        <f t="shared" si="397"/>
        <v/>
      </c>
      <c r="T2196" s="134" t="str">
        <f t="shared" si="398"/>
        <v/>
      </c>
      <c r="U2196" s="190"/>
      <c r="V2196" s="191"/>
      <c r="W2196" s="188"/>
      <c r="X2196" s="188"/>
      <c r="Y2196" s="174" t="str">
        <f t="shared" si="399"/>
        <v/>
      </c>
      <c r="Z2196" s="174" t="str">
        <f t="shared" si="400"/>
        <v/>
      </c>
      <c r="AA2196" s="137"/>
      <c r="AB2196" s="185">
        <f t="shared" si="391"/>
        <v>10.495999999999889</v>
      </c>
      <c r="AC2196" s="139">
        <f t="shared" si="388"/>
        <v>0.16216403470089749</v>
      </c>
      <c r="AD2196" s="138">
        <f t="shared" si="392"/>
        <v>3.1916629658065854E-4</v>
      </c>
      <c r="AE2196" s="139" t="str">
        <f t="shared" si="389"/>
        <v/>
      </c>
      <c r="AF2196" s="139" t="str">
        <f t="shared" si="390"/>
        <v/>
      </c>
      <c r="AG2196" s="139"/>
    </row>
    <row r="2197" spans="14:33" ht="20.100000000000001" customHeight="1" x14ac:dyDescent="0.25">
      <c r="N2197" s="142">
        <v>1639</v>
      </c>
      <c r="O2197" s="134">
        <f t="shared" si="393"/>
        <v>2.556</v>
      </c>
      <c r="P2197" s="189">
        <f t="shared" si="394"/>
        <v>1.5214497341653437E-2</v>
      </c>
      <c r="Q2197" s="189">
        <f t="shared" si="395"/>
        <v>0.99470584405662255</v>
      </c>
      <c r="R2197" s="134">
        <f t="shared" si="396"/>
        <v>1.5214497341653437E-2</v>
      </c>
      <c r="S2197" s="134" t="str">
        <f t="shared" si="397"/>
        <v/>
      </c>
      <c r="T2197" s="134" t="str">
        <f t="shared" si="398"/>
        <v/>
      </c>
      <c r="U2197" s="190"/>
      <c r="V2197" s="191"/>
      <c r="W2197" s="188"/>
      <c r="X2197" s="188"/>
      <c r="Y2197" s="174" t="str">
        <f t="shared" si="399"/>
        <v/>
      </c>
      <c r="Z2197" s="174" t="str">
        <f t="shared" si="400"/>
        <v/>
      </c>
      <c r="AA2197" s="137"/>
      <c r="AB2197" s="185">
        <f t="shared" si="391"/>
        <v>10.502399999999888</v>
      </c>
      <c r="AC2197" s="139">
        <f t="shared" si="388"/>
        <v>0.16184486840431683</v>
      </c>
      <c r="AD2197" s="138">
        <f t="shared" si="392"/>
        <v>3.1863165030818208E-4</v>
      </c>
      <c r="AE2197" s="139" t="str">
        <f t="shared" si="389"/>
        <v/>
      </c>
      <c r="AF2197" s="139" t="str">
        <f t="shared" si="390"/>
        <v/>
      </c>
      <c r="AG2197" s="139"/>
    </row>
    <row r="2198" spans="14:33" ht="20.100000000000001" customHeight="1" x14ac:dyDescent="0.25">
      <c r="N2198" s="142">
        <v>1640</v>
      </c>
      <c r="O2198" s="134">
        <f t="shared" si="393"/>
        <v>2.5600000000000005</v>
      </c>
      <c r="P2198" s="189">
        <f t="shared" si="394"/>
        <v>1.505961632737743E-2</v>
      </c>
      <c r="Q2198" s="189">
        <f t="shared" si="395"/>
        <v>0.99476639183644422</v>
      </c>
      <c r="R2198" s="134">
        <f t="shared" si="396"/>
        <v>1.505961632737743E-2</v>
      </c>
      <c r="S2198" s="134" t="str">
        <f t="shared" si="397"/>
        <v/>
      </c>
      <c r="T2198" s="134" t="str">
        <f t="shared" si="398"/>
        <v/>
      </c>
      <c r="U2198" s="190"/>
      <c r="V2198" s="191"/>
      <c r="W2198" s="188"/>
      <c r="X2198" s="188"/>
      <c r="Y2198" s="174" t="str">
        <f t="shared" si="399"/>
        <v/>
      </c>
      <c r="Z2198" s="174" t="str">
        <f t="shared" si="400"/>
        <v/>
      </c>
      <c r="AA2198" s="137"/>
      <c r="AB2198" s="185">
        <f t="shared" si="391"/>
        <v>10.508799999999887</v>
      </c>
      <c r="AC2198" s="139">
        <f t="shared" si="388"/>
        <v>0.16152623675400865</v>
      </c>
      <c r="AD2198" s="138">
        <f t="shared" si="392"/>
        <v>3.1809760450615676E-4</v>
      </c>
      <c r="AE2198" s="139" t="str">
        <f t="shared" si="389"/>
        <v/>
      </c>
      <c r="AF2198" s="139" t="str">
        <f t="shared" si="390"/>
        <v/>
      </c>
      <c r="AG2198" s="139"/>
    </row>
    <row r="2199" spans="14:33" ht="20.100000000000001" customHeight="1" x14ac:dyDescent="0.25">
      <c r="N2199" s="142">
        <v>1641</v>
      </c>
      <c r="O2199" s="134">
        <f t="shared" si="393"/>
        <v>2.5640000000000001</v>
      </c>
      <c r="P2199" s="189">
        <f t="shared" si="394"/>
        <v>1.4906073476594639E-2</v>
      </c>
      <c r="Q2199" s="189">
        <f t="shared" si="395"/>
        <v>0.99482632277145844</v>
      </c>
      <c r="R2199" s="134">
        <f t="shared" si="396"/>
        <v>1.4906073476594639E-2</v>
      </c>
      <c r="S2199" s="134" t="str">
        <f t="shared" si="397"/>
        <v/>
      </c>
      <c r="T2199" s="134" t="str">
        <f t="shared" si="398"/>
        <v/>
      </c>
      <c r="U2199" s="190"/>
      <c r="V2199" s="191"/>
      <c r="W2199" s="188"/>
      <c r="X2199" s="188"/>
      <c r="Y2199" s="174" t="str">
        <f t="shared" si="399"/>
        <v/>
      </c>
      <c r="Z2199" s="174" t="str">
        <f t="shared" si="400"/>
        <v/>
      </c>
      <c r="AA2199" s="137"/>
      <c r="AB2199" s="185">
        <f t="shared" si="391"/>
        <v>10.515199999999886</v>
      </c>
      <c r="AC2199" s="139">
        <f t="shared" si="388"/>
        <v>0.16120813914950249</v>
      </c>
      <c r="AD2199" s="138">
        <f t="shared" si="392"/>
        <v>3.1756415951661454E-4</v>
      </c>
      <c r="AE2199" s="139" t="str">
        <f t="shared" si="389"/>
        <v/>
      </c>
      <c r="AF2199" s="139" t="str">
        <f t="shared" si="390"/>
        <v/>
      </c>
      <c r="AG2199" s="139"/>
    </row>
    <row r="2200" spans="14:33" ht="20.100000000000001" customHeight="1" x14ac:dyDescent="0.25">
      <c r="N2200" s="142">
        <v>1642</v>
      </c>
      <c r="O2200" s="134">
        <f t="shared" si="393"/>
        <v>2.5680000000000005</v>
      </c>
      <c r="P2200" s="189">
        <f t="shared" si="394"/>
        <v>1.4753860034118622E-2</v>
      </c>
      <c r="Q2200" s="189">
        <f t="shared" si="395"/>
        <v>0.9948856421968002</v>
      </c>
      <c r="R2200" s="134">
        <f t="shared" si="396"/>
        <v>1.4753860034118622E-2</v>
      </c>
      <c r="S2200" s="134" t="str">
        <f t="shared" si="397"/>
        <v/>
      </c>
      <c r="T2200" s="134" t="str">
        <f t="shared" si="398"/>
        <v/>
      </c>
      <c r="U2200" s="190"/>
      <c r="V2200" s="191"/>
      <c r="W2200" s="188"/>
      <c r="X2200" s="188"/>
      <c r="Y2200" s="174" t="str">
        <f t="shared" si="399"/>
        <v/>
      </c>
      <c r="Z2200" s="174" t="str">
        <f t="shared" si="400"/>
        <v/>
      </c>
      <c r="AA2200" s="137"/>
      <c r="AB2200" s="185">
        <f t="shared" si="391"/>
        <v>10.521599999999886</v>
      </c>
      <c r="AC2200" s="139">
        <f t="shared" si="388"/>
        <v>0.16089057498998588</v>
      </c>
      <c r="AD2200" s="138">
        <f t="shared" si="392"/>
        <v>3.1703131567736853E-4</v>
      </c>
      <c r="AE2200" s="139" t="str">
        <f t="shared" si="389"/>
        <v/>
      </c>
      <c r="AF2200" s="139" t="str">
        <f t="shared" si="390"/>
        <v/>
      </c>
      <c r="AG2200" s="139"/>
    </row>
    <row r="2201" spans="14:33" ht="20.100000000000001" customHeight="1" x14ac:dyDescent="0.25">
      <c r="N2201" s="142">
        <v>1643</v>
      </c>
      <c r="O2201" s="134">
        <f t="shared" si="393"/>
        <v>2.5720000000000001</v>
      </c>
      <c r="P2201" s="189">
        <f t="shared" si="394"/>
        <v>1.4602967270612131E-2</v>
      </c>
      <c r="Q2201" s="189">
        <f t="shared" si="395"/>
        <v>0.99494435541263548</v>
      </c>
      <c r="R2201" s="134">
        <f t="shared" si="396"/>
        <v>1.4602967270612131E-2</v>
      </c>
      <c r="S2201" s="134" t="str">
        <f t="shared" si="397"/>
        <v/>
      </c>
      <c r="T2201" s="134" t="str">
        <f t="shared" si="398"/>
        <v/>
      </c>
      <c r="U2201" s="190"/>
      <c r="V2201" s="191"/>
      <c r="W2201" s="188"/>
      <c r="X2201" s="188"/>
      <c r="Y2201" s="174" t="str">
        <f t="shared" si="399"/>
        <v/>
      </c>
      <c r="Z2201" s="174" t="str">
        <f t="shared" si="400"/>
        <v/>
      </c>
      <c r="AA2201" s="137"/>
      <c r="AB2201" s="185">
        <f t="shared" si="391"/>
        <v>10.527999999999885</v>
      </c>
      <c r="AC2201" s="139">
        <f t="shared" si="388"/>
        <v>0.16057354367430851</v>
      </c>
      <c r="AD2201" s="138">
        <f t="shared" si="392"/>
        <v>3.1649907332148564E-4</v>
      </c>
      <c r="AE2201" s="139" t="str">
        <f t="shared" si="389"/>
        <v/>
      </c>
      <c r="AF2201" s="139" t="str">
        <f t="shared" si="390"/>
        <v/>
      </c>
      <c r="AG2201" s="139"/>
    </row>
    <row r="2202" spans="14:33" ht="20.100000000000001" customHeight="1" x14ac:dyDescent="0.25">
      <c r="N2202" s="142">
        <v>1644</v>
      </c>
      <c r="O2202" s="134">
        <f t="shared" si="393"/>
        <v>2.5760000000000005</v>
      </c>
      <c r="P2202" s="189">
        <f t="shared" si="394"/>
        <v>1.4453386482878703E-2</v>
      </c>
      <c r="Q2202" s="189">
        <f t="shared" si="395"/>
        <v>0.99500246768426504</v>
      </c>
      <c r="R2202" s="134">
        <f t="shared" si="396"/>
        <v>1.4453386482878703E-2</v>
      </c>
      <c r="S2202" s="134" t="str">
        <f t="shared" si="397"/>
        <v/>
      </c>
      <c r="T2202" s="134" t="str">
        <f t="shared" si="398"/>
        <v/>
      </c>
      <c r="U2202" s="190"/>
      <c r="V2202" s="191"/>
      <c r="W2202" s="188"/>
      <c r="X2202" s="188"/>
      <c r="Y2202" s="174" t="str">
        <f t="shared" si="399"/>
        <v/>
      </c>
      <c r="Z2202" s="174" t="str">
        <f t="shared" si="400"/>
        <v/>
      </c>
      <c r="AA2202" s="137"/>
      <c r="AB2202" s="185">
        <f t="shared" si="391"/>
        <v>10.534399999999884</v>
      </c>
      <c r="AC2202" s="139">
        <f t="shared" si="388"/>
        <v>0.16025704460098703</v>
      </c>
      <c r="AD2202" s="138">
        <f t="shared" si="392"/>
        <v>3.1596743277717554E-4</v>
      </c>
      <c r="AE2202" s="139" t="str">
        <f t="shared" si="389"/>
        <v/>
      </c>
      <c r="AF2202" s="139" t="str">
        <f t="shared" si="390"/>
        <v/>
      </c>
      <c r="AG2202" s="139"/>
    </row>
    <row r="2203" spans="14:33" ht="20.100000000000001" customHeight="1" x14ac:dyDescent="0.25">
      <c r="N2203" s="142">
        <v>1645</v>
      </c>
      <c r="O2203" s="134">
        <f t="shared" si="393"/>
        <v>2.58</v>
      </c>
      <c r="P2203" s="189">
        <f t="shared" si="394"/>
        <v>1.430510899414969E-2</v>
      </c>
      <c r="Q2203" s="189">
        <f t="shared" si="395"/>
        <v>0.99505998424222941</v>
      </c>
      <c r="R2203" s="134">
        <f t="shared" si="396"/>
        <v>1.430510899414969E-2</v>
      </c>
      <c r="S2203" s="134" t="str">
        <f t="shared" si="397"/>
        <v/>
      </c>
      <c r="T2203" s="134" t="str">
        <f t="shared" si="398"/>
        <v/>
      </c>
      <c r="U2203" s="190"/>
      <c r="V2203" s="191"/>
      <c r="W2203" s="188"/>
      <c r="X2203" s="188"/>
      <c r="Y2203" s="174" t="str">
        <f t="shared" si="399"/>
        <v/>
      </c>
      <c r="Z2203" s="174" t="str">
        <f t="shared" si="400"/>
        <v/>
      </c>
      <c r="AA2203" s="137"/>
      <c r="AB2203" s="185">
        <f t="shared" si="391"/>
        <v>10.540799999999884</v>
      </c>
      <c r="AC2203" s="139">
        <f t="shared" si="388"/>
        <v>0.15994107716820985</v>
      </c>
      <c r="AD2203" s="138">
        <f t="shared" si="392"/>
        <v>3.1543639436845683E-4</v>
      </c>
      <c r="AE2203" s="139" t="str">
        <f t="shared" si="389"/>
        <v/>
      </c>
      <c r="AF2203" s="139" t="str">
        <f t="shared" si="390"/>
        <v/>
      </c>
      <c r="AG2203" s="139"/>
    </row>
    <row r="2204" spans="14:33" ht="20.100000000000001" customHeight="1" x14ac:dyDescent="0.25">
      <c r="N2204" s="142">
        <v>1646</v>
      </c>
      <c r="O2204" s="134">
        <f t="shared" si="393"/>
        <v>2.5840000000000005</v>
      </c>
      <c r="P2204" s="189">
        <f t="shared" si="394"/>
        <v>1.4158126154365782E-2</v>
      </c>
      <c r="Q2204" s="189">
        <f t="shared" si="395"/>
        <v>0.99511691028241556</v>
      </c>
      <c r="R2204" s="134">
        <f t="shared" si="396"/>
        <v>1.4158126154365782E-2</v>
      </c>
      <c r="S2204" s="134" t="str">
        <f t="shared" si="397"/>
        <v/>
      </c>
      <c r="T2204" s="134" t="str">
        <f t="shared" si="398"/>
        <v/>
      </c>
      <c r="U2204" s="190"/>
      <c r="V2204" s="191"/>
      <c r="W2204" s="188"/>
      <c r="X2204" s="188"/>
      <c r="Y2204" s="174" t="str">
        <f t="shared" si="399"/>
        <v/>
      </c>
      <c r="Z2204" s="174" t="str">
        <f t="shared" si="400"/>
        <v/>
      </c>
      <c r="AA2204" s="137"/>
      <c r="AB2204" s="185">
        <f t="shared" si="391"/>
        <v>10.547199999999883</v>
      </c>
      <c r="AC2204" s="139">
        <f t="shared" si="388"/>
        <v>0.15962564077384139</v>
      </c>
      <c r="AD2204" s="138">
        <f t="shared" si="392"/>
        <v>3.1490595841368596E-4</v>
      </c>
      <c r="AE2204" s="139" t="str">
        <f t="shared" si="389"/>
        <v/>
      </c>
      <c r="AF2204" s="139" t="str">
        <f t="shared" si="390"/>
        <v/>
      </c>
      <c r="AG2204" s="139"/>
    </row>
    <row r="2205" spans="14:33" ht="20.100000000000001" customHeight="1" x14ac:dyDescent="0.25">
      <c r="N2205" s="142">
        <v>1647</v>
      </c>
      <c r="O2205" s="134">
        <f t="shared" si="393"/>
        <v>2.5880000000000001</v>
      </c>
      <c r="P2205" s="189">
        <f t="shared" si="394"/>
        <v>1.4012429340453998E-2</v>
      </c>
      <c r="Q2205" s="189">
        <f t="shared" si="395"/>
        <v>0.99517325096616427</v>
      </c>
      <c r="R2205" s="134">
        <f t="shared" si="396"/>
        <v>1.4012429340453998E-2</v>
      </c>
      <c r="S2205" s="134" t="str">
        <f t="shared" si="397"/>
        <v/>
      </c>
      <c r="T2205" s="134" t="str">
        <f t="shared" si="398"/>
        <v/>
      </c>
      <c r="U2205" s="190"/>
      <c r="V2205" s="191"/>
      <c r="W2205" s="188"/>
      <c r="X2205" s="188"/>
      <c r="Y2205" s="174" t="str">
        <f t="shared" si="399"/>
        <v/>
      </c>
      <c r="Z2205" s="174" t="str">
        <f t="shared" si="400"/>
        <v/>
      </c>
      <c r="AA2205" s="137"/>
      <c r="AB2205" s="185">
        <f t="shared" si="391"/>
        <v>10.553599999999882</v>
      </c>
      <c r="AC2205" s="139">
        <f t="shared" si="388"/>
        <v>0.15931073481542771</v>
      </c>
      <c r="AD2205" s="138">
        <f t="shared" si="392"/>
        <v>3.14376125228083E-4</v>
      </c>
      <c r="AE2205" s="139" t="str">
        <f t="shared" si="389"/>
        <v/>
      </c>
      <c r="AF2205" s="139" t="str">
        <f t="shared" si="390"/>
        <v/>
      </c>
      <c r="AG2205" s="139"/>
    </row>
    <row r="2206" spans="14:33" ht="20.100000000000001" customHeight="1" x14ac:dyDescent="0.25">
      <c r="N2206" s="142">
        <v>1648</v>
      </c>
      <c r="O2206" s="134">
        <f t="shared" si="393"/>
        <v>2.5920000000000005</v>
      </c>
      <c r="P2206" s="189">
        <f t="shared" si="394"/>
        <v>1.386800995659916E-2</v>
      </c>
      <c r="Q2206" s="189">
        <f t="shared" si="395"/>
        <v>0.99522901142037812</v>
      </c>
      <c r="R2206" s="134">
        <f t="shared" si="396"/>
        <v>1.386800995659916E-2</v>
      </c>
      <c r="S2206" s="134" t="str">
        <f t="shared" si="397"/>
        <v/>
      </c>
      <c r="T2206" s="134" t="str">
        <f t="shared" si="398"/>
        <v/>
      </c>
      <c r="U2206" s="190"/>
      <c r="V2206" s="191"/>
      <c r="W2206" s="188"/>
      <c r="X2206" s="188"/>
      <c r="Y2206" s="174" t="str">
        <f t="shared" si="399"/>
        <v/>
      </c>
      <c r="Z2206" s="174" t="str">
        <f t="shared" si="400"/>
        <v/>
      </c>
      <c r="AA2206" s="137"/>
      <c r="AB2206" s="185">
        <f t="shared" si="391"/>
        <v>10.559999999999881</v>
      </c>
      <c r="AC2206" s="139">
        <f t="shared" si="388"/>
        <v>0.15899635869019962</v>
      </c>
      <c r="AD2206" s="138">
        <f t="shared" si="392"/>
        <v>3.1384689512090058E-4</v>
      </c>
      <c r="AE2206" s="139" t="str">
        <f t="shared" si="389"/>
        <v/>
      </c>
      <c r="AF2206" s="139" t="str">
        <f t="shared" si="390"/>
        <v/>
      </c>
      <c r="AG2206" s="139"/>
    </row>
    <row r="2207" spans="14:33" ht="20.100000000000001" customHeight="1" x14ac:dyDescent="0.25">
      <c r="N2207" s="142">
        <v>1649</v>
      </c>
      <c r="O2207" s="134">
        <f t="shared" si="393"/>
        <v>2.5960000000000001</v>
      </c>
      <c r="P2207" s="189">
        <f t="shared" si="394"/>
        <v>1.3724859434510971E-2</v>
      </c>
      <c r="Q2207" s="189">
        <f t="shared" si="395"/>
        <v>0.99528419673763147</v>
      </c>
      <c r="R2207" s="134">
        <f t="shared" si="396"/>
        <v>1.3724859434510971E-2</v>
      </c>
      <c r="S2207" s="134" t="str">
        <f t="shared" si="397"/>
        <v/>
      </c>
      <c r="T2207" s="134" t="str">
        <f t="shared" si="398"/>
        <v/>
      </c>
      <c r="U2207" s="190"/>
      <c r="V2207" s="191"/>
      <c r="W2207" s="188"/>
      <c r="X2207" s="188"/>
      <c r="Y2207" s="174" t="str">
        <f t="shared" si="399"/>
        <v/>
      </c>
      <c r="Z2207" s="174" t="str">
        <f t="shared" si="400"/>
        <v/>
      </c>
      <c r="AA2207" s="137"/>
      <c r="AB2207" s="185">
        <f t="shared" si="391"/>
        <v>10.566399999999881</v>
      </c>
      <c r="AC2207" s="139">
        <f t="shared" si="388"/>
        <v>0.15868251179507872</v>
      </c>
      <c r="AD2207" s="138">
        <f t="shared" si="392"/>
        <v>3.1331826839756105E-4</v>
      </c>
      <c r="AE2207" s="139" t="str">
        <f t="shared" si="389"/>
        <v/>
      </c>
      <c r="AF2207" s="139" t="str">
        <f t="shared" si="390"/>
        <v/>
      </c>
      <c r="AG2207" s="139"/>
    </row>
    <row r="2208" spans="14:33" ht="20.100000000000001" customHeight="1" x14ac:dyDescent="0.25">
      <c r="N2208" s="142">
        <v>1650</v>
      </c>
      <c r="O2208" s="134">
        <f t="shared" si="393"/>
        <v>2.6000000000000005</v>
      </c>
      <c r="P2208" s="189">
        <f t="shared" si="394"/>
        <v>1.3582969233685602E-2</v>
      </c>
      <c r="Q2208" s="189">
        <f t="shared" si="395"/>
        <v>0.99533881197628127</v>
      </c>
      <c r="R2208" s="134">
        <f t="shared" si="396"/>
        <v>1.3582969233685602E-2</v>
      </c>
      <c r="S2208" s="134" t="str">
        <f t="shared" si="397"/>
        <v/>
      </c>
      <c r="T2208" s="134" t="str">
        <f t="shared" si="398"/>
        <v/>
      </c>
      <c r="U2208" s="190"/>
      <c r="V2208" s="191"/>
      <c r="W2208" s="188"/>
      <c r="X2208" s="188"/>
      <c r="Y2208" s="174" t="str">
        <f t="shared" si="399"/>
        <v/>
      </c>
      <c r="Z2208" s="174" t="str">
        <f t="shared" si="400"/>
        <v/>
      </c>
      <c r="AA2208" s="137"/>
      <c r="AB2208" s="185">
        <f t="shared" si="391"/>
        <v>10.57279999999988</v>
      </c>
      <c r="AC2208" s="139">
        <f t="shared" si="388"/>
        <v>0.15836919352668116</v>
      </c>
      <c r="AD2208" s="138">
        <f t="shared" si="392"/>
        <v>3.1279024535868505E-4</v>
      </c>
      <c r="AE2208" s="139" t="str">
        <f t="shared" si="389"/>
        <v/>
      </c>
      <c r="AF2208" s="139" t="str">
        <f t="shared" si="390"/>
        <v/>
      </c>
      <c r="AG2208" s="139"/>
    </row>
    <row r="2209" spans="14:33" ht="20.100000000000001" customHeight="1" x14ac:dyDescent="0.25">
      <c r="N2209" s="142">
        <v>1651</v>
      </c>
      <c r="O2209" s="134">
        <f t="shared" si="393"/>
        <v>2.6040000000000001</v>
      </c>
      <c r="P2209" s="189">
        <f t="shared" si="394"/>
        <v>1.3442330841662849E-2</v>
      </c>
      <c r="Q2209" s="189">
        <f t="shared" si="395"/>
        <v>0.9953928621605781</v>
      </c>
      <c r="R2209" s="134">
        <f t="shared" si="396"/>
        <v>1.3442330841662849E-2</v>
      </c>
      <c r="S2209" s="134" t="str">
        <f t="shared" si="397"/>
        <v/>
      </c>
      <c r="T2209" s="134" t="str">
        <f t="shared" si="398"/>
        <v/>
      </c>
      <c r="U2209" s="190"/>
      <c r="V2209" s="191"/>
      <c r="W2209" s="188"/>
      <c r="X2209" s="188"/>
      <c r="Y2209" s="174" t="str">
        <f t="shared" si="399"/>
        <v/>
      </c>
      <c r="Z2209" s="174" t="str">
        <f t="shared" si="400"/>
        <v/>
      </c>
      <c r="AA2209" s="137"/>
      <c r="AB2209" s="185">
        <f t="shared" si="391"/>
        <v>10.579199999999879</v>
      </c>
      <c r="AC2209" s="139">
        <f t="shared" si="388"/>
        <v>0.15805640328132248</v>
      </c>
      <c r="AD2209" s="138">
        <f t="shared" si="392"/>
        <v>3.1226282630039681E-4</v>
      </c>
      <c r="AE2209" s="139" t="str">
        <f t="shared" si="389"/>
        <v/>
      </c>
      <c r="AF2209" s="139" t="str">
        <f t="shared" si="390"/>
        <v/>
      </c>
      <c r="AG2209" s="139"/>
    </row>
    <row r="2210" spans="14:33" ht="20.100000000000001" customHeight="1" x14ac:dyDescent="0.25">
      <c r="N2210" s="142">
        <v>1652</v>
      </c>
      <c r="O2210" s="134">
        <f t="shared" si="393"/>
        <v>2.6080000000000005</v>
      </c>
      <c r="P2210" s="189">
        <f t="shared" si="394"/>
        <v>1.3302935774278003E-2</v>
      </c>
      <c r="Q2210" s="189">
        <f t="shared" si="395"/>
        <v>0.99544635228077949</v>
      </c>
      <c r="R2210" s="134">
        <f t="shared" si="396"/>
        <v>1.3302935774278003E-2</v>
      </c>
      <c r="S2210" s="134" t="str">
        <f t="shared" si="397"/>
        <v/>
      </c>
      <c r="T2210" s="134" t="str">
        <f t="shared" si="398"/>
        <v/>
      </c>
      <c r="U2210" s="190"/>
      <c r="V2210" s="191"/>
      <c r="W2210" s="188"/>
      <c r="X2210" s="188"/>
      <c r="Y2210" s="174" t="str">
        <f t="shared" si="399"/>
        <v/>
      </c>
      <c r="Z2210" s="174" t="str">
        <f t="shared" si="400"/>
        <v/>
      </c>
      <c r="AA2210" s="137"/>
      <c r="AB2210" s="185">
        <f t="shared" si="391"/>
        <v>10.585599999999879</v>
      </c>
      <c r="AC2210" s="139">
        <f t="shared" si="388"/>
        <v>0.15774414045502208</v>
      </c>
      <c r="AD2210" s="138">
        <f t="shared" si="392"/>
        <v>3.1173601151429642E-4</v>
      </c>
      <c r="AE2210" s="139" t="str">
        <f t="shared" si="389"/>
        <v/>
      </c>
      <c r="AF2210" s="139" t="str">
        <f t="shared" si="390"/>
        <v/>
      </c>
      <c r="AG2210" s="139"/>
    </row>
    <row r="2211" spans="14:33" ht="20.100000000000001" customHeight="1" x14ac:dyDescent="0.25">
      <c r="N2211" s="142">
        <v>1653</v>
      </c>
      <c r="O2211" s="134">
        <f t="shared" si="393"/>
        <v>2.6120000000000001</v>
      </c>
      <c r="P2211" s="189">
        <f t="shared" si="394"/>
        <v>1.3164775575909208E-2</v>
      </c>
      <c r="Q2211" s="189">
        <f t="shared" si="395"/>
        <v>0.99549928729326309</v>
      </c>
      <c r="R2211" s="134">
        <f t="shared" si="396"/>
        <v>1.3164775575909208E-2</v>
      </c>
      <c r="S2211" s="134" t="str">
        <f t="shared" si="397"/>
        <v/>
      </c>
      <c r="T2211" s="134" t="str">
        <f t="shared" si="398"/>
        <v/>
      </c>
      <c r="U2211" s="190"/>
      <c r="V2211" s="191"/>
      <c r="W2211" s="188"/>
      <c r="X2211" s="188"/>
      <c r="Y2211" s="174" t="str">
        <f t="shared" si="399"/>
        <v/>
      </c>
      <c r="Z2211" s="174" t="str">
        <f t="shared" si="400"/>
        <v/>
      </c>
      <c r="AA2211" s="137"/>
      <c r="AB2211" s="185">
        <f t="shared" si="391"/>
        <v>10.591999999999878</v>
      </c>
      <c r="AC2211" s="139">
        <f t="shared" si="388"/>
        <v>0.15743240444350778</v>
      </c>
      <c r="AD2211" s="138">
        <f t="shared" si="392"/>
        <v>3.1120980128740428E-4</v>
      </c>
      <c r="AE2211" s="139" t="str">
        <f t="shared" si="389"/>
        <v/>
      </c>
      <c r="AF2211" s="139" t="str">
        <f t="shared" si="390"/>
        <v/>
      </c>
      <c r="AG2211" s="139"/>
    </row>
    <row r="2212" spans="14:33" ht="20.100000000000001" customHeight="1" x14ac:dyDescent="0.25">
      <c r="N2212" s="142">
        <v>1654</v>
      </c>
      <c r="O2212" s="134">
        <f t="shared" si="393"/>
        <v>2.6160000000000005</v>
      </c>
      <c r="P2212" s="189">
        <f t="shared" si="394"/>
        <v>1.3027841819719652E-2</v>
      </c>
      <c r="Q2212" s="189">
        <f t="shared" si="395"/>
        <v>0.99555167212064166</v>
      </c>
      <c r="R2212" s="134">
        <f t="shared" si="396"/>
        <v>1.3027841819719652E-2</v>
      </c>
      <c r="S2212" s="134" t="str">
        <f t="shared" si="397"/>
        <v/>
      </c>
      <c r="T2212" s="134" t="str">
        <f t="shared" si="398"/>
        <v/>
      </c>
      <c r="U2212" s="190"/>
      <c r="V2212" s="191"/>
      <c r="W2212" s="188"/>
      <c r="X2212" s="188"/>
      <c r="Y2212" s="174" t="str">
        <f t="shared" si="399"/>
        <v/>
      </c>
      <c r="Z2212" s="174" t="str">
        <f t="shared" si="400"/>
        <v/>
      </c>
      <c r="AA2212" s="137"/>
      <c r="AB2212" s="185">
        <f t="shared" si="391"/>
        <v>10.598399999999877</v>
      </c>
      <c r="AC2212" s="139">
        <f t="shared" si="388"/>
        <v>0.15712119464222038</v>
      </c>
      <c r="AD2212" s="138">
        <f t="shared" si="392"/>
        <v>3.1068419590227214E-4</v>
      </c>
      <c r="AE2212" s="139" t="str">
        <f t="shared" si="389"/>
        <v/>
      </c>
      <c r="AF2212" s="139" t="str">
        <f t="shared" si="390"/>
        <v/>
      </c>
      <c r="AG2212" s="139"/>
    </row>
    <row r="2213" spans="14:33" ht="20.100000000000001" customHeight="1" x14ac:dyDescent="0.25">
      <c r="N2213" s="142">
        <v>1655</v>
      </c>
      <c r="O2213" s="134">
        <f t="shared" si="393"/>
        <v>2.62</v>
      </c>
      <c r="P2213" s="189">
        <f t="shared" si="394"/>
        <v>1.2892126107895304E-2</v>
      </c>
      <c r="Q2213" s="189">
        <f t="shared" si="395"/>
        <v>0.99560351165187866</v>
      </c>
      <c r="R2213" s="134">
        <f t="shared" si="396"/>
        <v>1.2892126107895304E-2</v>
      </c>
      <c r="S2213" s="134" t="str">
        <f t="shared" si="397"/>
        <v/>
      </c>
      <c r="T2213" s="134" t="str">
        <f t="shared" si="398"/>
        <v/>
      </c>
      <c r="U2213" s="190"/>
      <c r="V2213" s="191"/>
      <c r="W2213" s="188"/>
      <c r="X2213" s="188"/>
      <c r="Y2213" s="174" t="str">
        <f t="shared" si="399"/>
        <v/>
      </c>
      <c r="Z2213" s="174" t="str">
        <f t="shared" si="400"/>
        <v/>
      </c>
      <c r="AA2213" s="137"/>
      <c r="AB2213" s="185">
        <f t="shared" si="391"/>
        <v>10.604799999999877</v>
      </c>
      <c r="AC2213" s="139">
        <f t="shared" si="388"/>
        <v>0.15681051044631811</v>
      </c>
      <c r="AD2213" s="138">
        <f t="shared" si="392"/>
        <v>3.1015919563684435E-4</v>
      </c>
      <c r="AE2213" s="139" t="str">
        <f t="shared" si="389"/>
        <v/>
      </c>
      <c r="AF2213" s="139" t="str">
        <f t="shared" si="390"/>
        <v/>
      </c>
      <c r="AG2213" s="139"/>
    </row>
    <row r="2214" spans="14:33" ht="20.100000000000001" customHeight="1" x14ac:dyDescent="0.25">
      <c r="N2214" s="142">
        <v>1656</v>
      </c>
      <c r="O2214" s="134">
        <f t="shared" si="393"/>
        <v>2.6240000000000006</v>
      </c>
      <c r="P2214" s="189">
        <f t="shared" si="394"/>
        <v>1.2757620071877498E-2</v>
      </c>
      <c r="Q2214" s="189">
        <f t="shared" si="395"/>
        <v>0.99565481074240458</v>
      </c>
      <c r="R2214" s="134">
        <f t="shared" si="396"/>
        <v>1.2757620071877498E-2</v>
      </c>
      <c r="S2214" s="134" t="str">
        <f t="shared" si="397"/>
        <v/>
      </c>
      <c r="T2214" s="134" t="str">
        <f t="shared" si="398"/>
        <v/>
      </c>
      <c r="U2214" s="190"/>
      <c r="V2214" s="191"/>
      <c r="W2214" s="188"/>
      <c r="X2214" s="188"/>
      <c r="Y2214" s="174" t="str">
        <f t="shared" si="399"/>
        <v/>
      </c>
      <c r="Z2214" s="174" t="str">
        <f t="shared" si="400"/>
        <v/>
      </c>
      <c r="AA2214" s="137"/>
      <c r="AB2214" s="185">
        <f t="shared" si="391"/>
        <v>10.611199999999876</v>
      </c>
      <c r="AC2214" s="139">
        <f t="shared" si="388"/>
        <v>0.15650035125068126</v>
      </c>
      <c r="AD2214" s="138">
        <f t="shared" si="392"/>
        <v>3.0963480076470762E-4</v>
      </c>
      <c r="AE2214" s="139" t="str">
        <f t="shared" si="389"/>
        <v/>
      </c>
      <c r="AF2214" s="139" t="str">
        <f t="shared" si="390"/>
        <v/>
      </c>
      <c r="AG2214" s="139"/>
    </row>
    <row r="2215" spans="14:33" ht="20.100000000000001" customHeight="1" x14ac:dyDescent="0.25">
      <c r="N2215" s="142">
        <v>1657</v>
      </c>
      <c r="O2215" s="134">
        <f t="shared" si="393"/>
        <v>2.6280000000000001</v>
      </c>
      <c r="P2215" s="189">
        <f t="shared" si="394"/>
        <v>1.2624315372591137E-2</v>
      </c>
      <c r="Q2215" s="189">
        <f t="shared" si="395"/>
        <v>0.99570557421423467</v>
      </c>
      <c r="R2215" s="134">
        <f t="shared" si="396"/>
        <v>1.2624315372591137E-2</v>
      </c>
      <c r="S2215" s="134" t="str">
        <f t="shared" si="397"/>
        <v/>
      </c>
      <c r="T2215" s="134" t="str">
        <f t="shared" si="398"/>
        <v/>
      </c>
      <c r="U2215" s="190"/>
      <c r="V2215" s="191"/>
      <c r="W2215" s="188"/>
      <c r="X2215" s="188"/>
      <c r="Y2215" s="174" t="str">
        <f t="shared" si="399"/>
        <v/>
      </c>
      <c r="Z2215" s="174" t="str">
        <f t="shared" si="400"/>
        <v/>
      </c>
      <c r="AA2215" s="137"/>
      <c r="AB2215" s="185">
        <f t="shared" si="391"/>
        <v>10.617599999999875</v>
      </c>
      <c r="AC2215" s="139">
        <f t="shared" si="388"/>
        <v>0.15619071644991656</v>
      </c>
      <c r="AD2215" s="138">
        <f t="shared" si="392"/>
        <v>3.0911101155536858E-4</v>
      </c>
      <c r="AE2215" s="139" t="str">
        <f t="shared" si="389"/>
        <v/>
      </c>
      <c r="AF2215" s="139" t="str">
        <f t="shared" si="390"/>
        <v/>
      </c>
      <c r="AG2215" s="139"/>
    </row>
    <row r="2216" spans="14:33" ht="20.100000000000001" customHeight="1" x14ac:dyDescent="0.25">
      <c r="N2216" s="142">
        <v>1658</v>
      </c>
      <c r="O2216" s="134">
        <f t="shared" si="393"/>
        <v>2.6320000000000006</v>
      </c>
      <c r="P2216" s="189">
        <f t="shared" si="394"/>
        <v>1.2492203700667837E-2</v>
      </c>
      <c r="Q2216" s="189">
        <f t="shared" si="395"/>
        <v>0.99575580685608722</v>
      </c>
      <c r="R2216" s="134">
        <f t="shared" si="396"/>
        <v>1.2492203700667837E-2</v>
      </c>
      <c r="S2216" s="134" t="str">
        <f t="shared" si="397"/>
        <v/>
      </c>
      <c r="T2216" s="134" t="str">
        <f t="shared" si="398"/>
        <v/>
      </c>
      <c r="U2216" s="190"/>
      <c r="V2216" s="191"/>
      <c r="W2216" s="188"/>
      <c r="X2216" s="188"/>
      <c r="Y2216" s="174" t="str">
        <f t="shared" si="399"/>
        <v/>
      </c>
      <c r="Z2216" s="174" t="str">
        <f t="shared" si="400"/>
        <v/>
      </c>
      <c r="AA2216" s="137"/>
      <c r="AB2216" s="185">
        <f t="shared" si="391"/>
        <v>10.623999999999874</v>
      </c>
      <c r="AC2216" s="139">
        <f t="shared" si="388"/>
        <v>0.15588160543836119</v>
      </c>
      <c r="AD2216" s="138">
        <f t="shared" si="392"/>
        <v>3.0858782827289377E-4</v>
      </c>
      <c r="AE2216" s="139" t="str">
        <f t="shared" si="389"/>
        <v/>
      </c>
      <c r="AF2216" s="139" t="str">
        <f t="shared" si="390"/>
        <v/>
      </c>
      <c r="AG2216" s="139"/>
    </row>
    <row r="2217" spans="14:33" ht="20.100000000000001" customHeight="1" x14ac:dyDescent="0.25">
      <c r="N2217" s="142">
        <v>1659</v>
      </c>
      <c r="O2217" s="134">
        <f t="shared" si="393"/>
        <v>2.6360000000000001</v>
      </c>
      <c r="P2217" s="189">
        <f t="shared" si="394"/>
        <v>1.2361276776664673E-2</v>
      </c>
      <c r="Q2217" s="189">
        <f t="shared" si="395"/>
        <v>0.99580551342350254</v>
      </c>
      <c r="R2217" s="134">
        <f t="shared" si="396"/>
        <v>1.2361276776664673E-2</v>
      </c>
      <c r="S2217" s="134" t="str">
        <f t="shared" si="397"/>
        <v/>
      </c>
      <c r="T2217" s="134" t="str">
        <f t="shared" si="398"/>
        <v/>
      </c>
      <c r="U2217" s="190"/>
      <c r="V2217" s="191"/>
      <c r="W2217" s="188"/>
      <c r="X2217" s="188"/>
      <c r="Y2217" s="174" t="str">
        <f t="shared" si="399"/>
        <v/>
      </c>
      <c r="Z2217" s="174" t="str">
        <f t="shared" si="400"/>
        <v/>
      </c>
      <c r="AA2217" s="137"/>
      <c r="AB2217" s="185">
        <f t="shared" si="391"/>
        <v>10.630399999999874</v>
      </c>
      <c r="AC2217" s="139">
        <f t="shared" si="388"/>
        <v>0.15557301761008829</v>
      </c>
      <c r="AD2217" s="138">
        <f t="shared" si="392"/>
        <v>3.0806525117785255E-4</v>
      </c>
      <c r="AE2217" s="139" t="str">
        <f t="shared" si="389"/>
        <v/>
      </c>
      <c r="AF2217" s="139" t="str">
        <f t="shared" si="390"/>
        <v/>
      </c>
      <c r="AG2217" s="139"/>
    </row>
    <row r="2218" spans="14:33" ht="20.100000000000001" customHeight="1" x14ac:dyDescent="0.25">
      <c r="N2218" s="142">
        <v>1660</v>
      </c>
      <c r="O2218" s="134">
        <f t="shared" si="393"/>
        <v>2.6400000000000006</v>
      </c>
      <c r="P2218" s="189">
        <f t="shared" si="394"/>
        <v>1.2231526351277954E-2</v>
      </c>
      <c r="Q2218" s="189">
        <f t="shared" si="395"/>
        <v>0.99585469863896392</v>
      </c>
      <c r="R2218" s="134">
        <f t="shared" si="396"/>
        <v>1.2231526351277954E-2</v>
      </c>
      <c r="S2218" s="134" t="str">
        <f t="shared" si="397"/>
        <v/>
      </c>
      <c r="T2218" s="134" t="str">
        <f t="shared" si="398"/>
        <v/>
      </c>
      <c r="U2218" s="190"/>
      <c r="V2218" s="191"/>
      <c r="W2218" s="188"/>
      <c r="X2218" s="188"/>
      <c r="Y2218" s="174" t="str">
        <f t="shared" si="399"/>
        <v/>
      </c>
      <c r="Z2218" s="174" t="str">
        <f t="shared" si="400"/>
        <v/>
      </c>
      <c r="AA2218" s="137"/>
      <c r="AB2218" s="185">
        <f t="shared" si="391"/>
        <v>10.636799999999873</v>
      </c>
      <c r="AC2218" s="139">
        <f t="shared" si="388"/>
        <v>0.15526495235891044</v>
      </c>
      <c r="AD2218" s="138">
        <f t="shared" si="392"/>
        <v>3.0754328052626234E-4</v>
      </c>
      <c r="AE2218" s="139" t="str">
        <f t="shared" si="389"/>
        <v/>
      </c>
      <c r="AF2218" s="139" t="str">
        <f t="shared" si="390"/>
        <v/>
      </c>
      <c r="AG2218" s="139"/>
    </row>
    <row r="2219" spans="14:33" ht="20.100000000000001" customHeight="1" x14ac:dyDescent="0.25">
      <c r="N2219" s="142">
        <v>1661</v>
      </c>
      <c r="O2219" s="134">
        <f t="shared" si="393"/>
        <v>2.6440000000000001</v>
      </c>
      <c r="P2219" s="189">
        <f t="shared" si="394"/>
        <v>1.2102944205552734E-2</v>
      </c>
      <c r="Q2219" s="189">
        <f t="shared" si="395"/>
        <v>0.99590336719201766</v>
      </c>
      <c r="R2219" s="134">
        <f t="shared" si="396"/>
        <v>1.2102944205552734E-2</v>
      </c>
      <c r="S2219" s="134" t="str">
        <f t="shared" si="397"/>
        <v/>
      </c>
      <c r="T2219" s="134" t="str">
        <f t="shared" si="398"/>
        <v/>
      </c>
      <c r="U2219" s="190"/>
      <c r="V2219" s="191"/>
      <c r="W2219" s="188"/>
      <c r="X2219" s="188"/>
      <c r="Y2219" s="174" t="str">
        <f t="shared" si="399"/>
        <v/>
      </c>
      <c r="Z2219" s="174" t="str">
        <f t="shared" si="400"/>
        <v/>
      </c>
      <c r="AA2219" s="137"/>
      <c r="AB2219" s="185">
        <f t="shared" si="391"/>
        <v>10.643199999999872</v>
      </c>
      <c r="AC2219" s="139">
        <f t="shared" si="388"/>
        <v>0.15495740907838418</v>
      </c>
      <c r="AD2219" s="138">
        <f t="shared" si="392"/>
        <v>3.0702191656914457E-4</v>
      </c>
      <c r="AE2219" s="139" t="str">
        <f t="shared" si="389"/>
        <v/>
      </c>
      <c r="AF2219" s="139" t="str">
        <f t="shared" si="390"/>
        <v/>
      </c>
      <c r="AG2219" s="139"/>
    </row>
    <row r="2220" spans="14:33" ht="20.100000000000001" customHeight="1" x14ac:dyDescent="0.25">
      <c r="N2220" s="142">
        <v>1662</v>
      </c>
      <c r="O2220" s="134">
        <f t="shared" si="393"/>
        <v>2.6480000000000006</v>
      </c>
      <c r="P2220" s="189">
        <f t="shared" si="394"/>
        <v>1.1975522151087254E-2</v>
      </c>
      <c r="Q2220" s="189">
        <f t="shared" si="395"/>
        <v>0.99595152373939533</v>
      </c>
      <c r="R2220" s="134">
        <f t="shared" si="396"/>
        <v>1.1975522151087254E-2</v>
      </c>
      <c r="S2220" s="134" t="str">
        <f t="shared" si="397"/>
        <v/>
      </c>
      <c r="T2220" s="134" t="str">
        <f t="shared" si="398"/>
        <v/>
      </c>
      <c r="U2220" s="190"/>
      <c r="V2220" s="191"/>
      <c r="W2220" s="188"/>
      <c r="X2220" s="188"/>
      <c r="Y2220" s="174" t="str">
        <f t="shared" si="399"/>
        <v/>
      </c>
      <c r="Z2220" s="174" t="str">
        <f t="shared" si="400"/>
        <v/>
      </c>
      <c r="AA2220" s="137"/>
      <c r="AB2220" s="185">
        <f t="shared" si="391"/>
        <v>10.649599999999872</v>
      </c>
      <c r="AC2220" s="139">
        <f t="shared" ref="AC2220:AC2283" si="401">_xlfn.CHISQ.DIST.RT(AB2220,$AB$553)</f>
        <v>0.15465038716181503</v>
      </c>
      <c r="AD2220" s="138">
        <f t="shared" si="392"/>
        <v>3.0650115955416224E-4</v>
      </c>
      <c r="AE2220" s="139" t="str">
        <f t="shared" ref="AE2220:AE2283" si="402">IF(AC2220&lt;($AA$556),AD2220,"")</f>
        <v/>
      </c>
      <c r="AF2220" s="139" t="str">
        <f t="shared" ref="AF2220:AF2283" si="403">IF(AC2220&lt;$AA$563,AD2220,"")</f>
        <v/>
      </c>
      <c r="AG2220" s="139"/>
    </row>
    <row r="2221" spans="14:33" ht="20.100000000000001" customHeight="1" x14ac:dyDescent="0.25">
      <c r="N2221" s="142">
        <v>1663</v>
      </c>
      <c r="O2221" s="134">
        <f t="shared" si="393"/>
        <v>2.6520000000000001</v>
      </c>
      <c r="P2221" s="189">
        <f t="shared" si="394"/>
        <v>1.1849252030233286E-2</v>
      </c>
      <c r="Q2221" s="189">
        <f t="shared" si="395"/>
        <v>0.99599917290513651</v>
      </c>
      <c r="R2221" s="134">
        <f t="shared" si="396"/>
        <v>1.1849252030233286E-2</v>
      </c>
      <c r="S2221" s="134" t="str">
        <f t="shared" si="397"/>
        <v/>
      </c>
      <c r="T2221" s="134" t="str">
        <f t="shared" si="398"/>
        <v/>
      </c>
      <c r="U2221" s="190"/>
      <c r="V2221" s="191"/>
      <c r="W2221" s="188"/>
      <c r="X2221" s="188"/>
      <c r="Y2221" s="174" t="str">
        <f t="shared" si="399"/>
        <v/>
      </c>
      <c r="Z2221" s="174" t="str">
        <f t="shared" si="400"/>
        <v/>
      </c>
      <c r="AA2221" s="137"/>
      <c r="AB2221" s="185">
        <f t="shared" ref="AB2221:AB2284" si="404">AB2220+$AF$553</f>
        <v>10.655999999999871</v>
      </c>
      <c r="AC2221" s="139">
        <f t="shared" si="401"/>
        <v>0.15434388600226087</v>
      </c>
      <c r="AD2221" s="138">
        <f t="shared" ref="AD2221:AD2284" si="405">AC2221-AC2222</f>
        <v>3.0598100972337172E-4</v>
      </c>
      <c r="AE2221" s="139" t="str">
        <f t="shared" si="402"/>
        <v/>
      </c>
      <c r="AF2221" s="139" t="str">
        <f t="shared" si="403"/>
        <v/>
      </c>
      <c r="AG2221" s="139"/>
    </row>
    <row r="2222" spans="14:33" ht="20.100000000000001" customHeight="1" x14ac:dyDescent="0.25">
      <c r="N2222" s="142">
        <v>1664</v>
      </c>
      <c r="O2222" s="134">
        <f t="shared" ref="O2222:O2285" si="406">O$552+(N2222*O$555)</f>
        <v>2.6560000000000006</v>
      </c>
      <c r="P2222" s="189">
        <f t="shared" ref="P2222:P2285" si="407">_xlfn.NORM.DIST(O2222,O$549,O$550,0)</f>
        <v>1.1724125716291472E-2</v>
      </c>
      <c r="Q2222" s="189">
        <f t="shared" ref="Q2222:Q2285" si="408">_xlfn.NORM.DIST(O2222,O$549,O$550,1)</f>
        <v>0.99604631928071174</v>
      </c>
      <c r="R2222" s="134">
        <f t="shared" ref="R2222:R2285" si="409">IF(OR(Q2222&lt;$S$554,Q2222&gt;$S$555),P2222,"")</f>
        <v>1.1724125716291472E-2</v>
      </c>
      <c r="S2222" s="134" t="str">
        <f t="shared" ref="S2222:S2285" si="410">IF(AND(Q2222&gt;$S$554,Q2222&lt;$S$555),P2222,"")</f>
        <v/>
      </c>
      <c r="T2222" s="134" t="str">
        <f t="shared" ref="T2222:T2285" si="411">IF(P2222=MAX(P$558:P$2558),P2222,"")</f>
        <v/>
      </c>
      <c r="U2222" s="190"/>
      <c r="V2222" s="191"/>
      <c r="W2222" s="188"/>
      <c r="X2222" s="188"/>
      <c r="Y2222" s="174" t="str">
        <f t="shared" si="399"/>
        <v/>
      </c>
      <c r="Z2222" s="174" t="str">
        <f t="shared" si="400"/>
        <v/>
      </c>
      <c r="AA2222" s="137"/>
      <c r="AB2222" s="185">
        <f t="shared" si="404"/>
        <v>10.66239999999987</v>
      </c>
      <c r="AC2222" s="139">
        <f t="shared" si="401"/>
        <v>0.1540379049925375</v>
      </c>
      <c r="AD2222" s="138">
        <f t="shared" si="405"/>
        <v>3.0546146731566526E-4</v>
      </c>
      <c r="AE2222" s="139" t="str">
        <f t="shared" si="402"/>
        <v/>
      </c>
      <c r="AF2222" s="139" t="str">
        <f t="shared" si="403"/>
        <v/>
      </c>
      <c r="AG2222" s="139"/>
    </row>
    <row r="2223" spans="14:33" ht="20.100000000000001" customHeight="1" x14ac:dyDescent="0.25">
      <c r="N2223" s="142">
        <v>1665</v>
      </c>
      <c r="O2223" s="134">
        <f t="shared" si="406"/>
        <v>2.66</v>
      </c>
      <c r="P2223" s="189">
        <f t="shared" si="407"/>
        <v>1.1600135113702561E-2</v>
      </c>
      <c r="Q2223" s="189">
        <f t="shared" si="408"/>
        <v>0.99609296742514719</v>
      </c>
      <c r="R2223" s="134">
        <f t="shared" si="409"/>
        <v>1.1600135113702561E-2</v>
      </c>
      <c r="S2223" s="134" t="str">
        <f t="shared" si="410"/>
        <v/>
      </c>
      <c r="T2223" s="134" t="str">
        <f t="shared" si="411"/>
        <v/>
      </c>
      <c r="U2223" s="190"/>
      <c r="V2223" s="191"/>
      <c r="W2223" s="188"/>
      <c r="X2223" s="188"/>
      <c r="Y2223" s="174" t="str">
        <f t="shared" si="399"/>
        <v/>
      </c>
      <c r="Z2223" s="174" t="str">
        <f t="shared" si="400"/>
        <v/>
      </c>
      <c r="AA2223" s="137"/>
      <c r="AB2223" s="185">
        <f t="shared" si="404"/>
        <v>10.668799999999869</v>
      </c>
      <c r="AC2223" s="139">
        <f t="shared" si="401"/>
        <v>0.15373244352522183</v>
      </c>
      <c r="AD2223" s="138">
        <f t="shared" si="405"/>
        <v>3.0494253256482806E-4</v>
      </c>
      <c r="AE2223" s="139" t="str">
        <f t="shared" si="402"/>
        <v/>
      </c>
      <c r="AF2223" s="139" t="str">
        <f t="shared" si="403"/>
        <v/>
      </c>
      <c r="AG2223" s="139"/>
    </row>
    <row r="2224" spans="14:33" ht="20.100000000000001" customHeight="1" x14ac:dyDescent="0.25">
      <c r="N2224" s="142">
        <v>1666</v>
      </c>
      <c r="O2224" s="134">
        <f t="shared" si="406"/>
        <v>2.6639999999999997</v>
      </c>
      <c r="P2224" s="189">
        <f t="shared" si="407"/>
        <v>1.1477272158233767E-2</v>
      </c>
      <c r="Q2224" s="189">
        <f t="shared" si="408"/>
        <v>0.99613912186514941</v>
      </c>
      <c r="R2224" s="134">
        <f t="shared" si="409"/>
        <v>1.1477272158233767E-2</v>
      </c>
      <c r="S2224" s="134" t="str">
        <f t="shared" si="410"/>
        <v/>
      </c>
      <c r="T2224" s="134" t="str">
        <f t="shared" si="411"/>
        <v/>
      </c>
      <c r="U2224" s="190"/>
      <c r="V2224" s="191"/>
      <c r="W2224" s="188"/>
      <c r="X2224" s="188"/>
      <c r="Y2224" s="174" t="str">
        <f t="shared" si="399"/>
        <v/>
      </c>
      <c r="Z2224" s="174" t="str">
        <f t="shared" si="400"/>
        <v/>
      </c>
      <c r="AA2224" s="137"/>
      <c r="AB2224" s="185">
        <f t="shared" si="404"/>
        <v>10.675199999999869</v>
      </c>
      <c r="AC2224" s="139">
        <f t="shared" si="401"/>
        <v>0.15342750099265701</v>
      </c>
      <c r="AD2224" s="138">
        <f t="shared" si="405"/>
        <v>3.0442420570062079E-4</v>
      </c>
      <c r="AE2224" s="139" t="str">
        <f t="shared" si="402"/>
        <v/>
      </c>
      <c r="AF2224" s="139" t="str">
        <f t="shared" si="403"/>
        <v/>
      </c>
      <c r="AG2224" s="139"/>
    </row>
    <row r="2225" spans="14:33" ht="20.100000000000001" customHeight="1" x14ac:dyDescent="0.25">
      <c r="N2225" s="142">
        <v>1667</v>
      </c>
      <c r="O2225" s="134">
        <f t="shared" si="406"/>
        <v>2.6680000000000001</v>
      </c>
      <c r="P2225" s="189">
        <f t="shared" si="407"/>
        <v>1.1355528817160915E-2</v>
      </c>
      <c r="Q2225" s="189">
        <f t="shared" si="408"/>
        <v>0.99618478709523084</v>
      </c>
      <c r="R2225" s="134">
        <f t="shared" si="409"/>
        <v>1.1355528817160915E-2</v>
      </c>
      <c r="S2225" s="134" t="str">
        <f t="shared" si="410"/>
        <v/>
      </c>
      <c r="T2225" s="134" t="str">
        <f t="shared" si="411"/>
        <v/>
      </c>
      <c r="U2225" s="190"/>
      <c r="V2225" s="191"/>
      <c r="W2225" s="188"/>
      <c r="X2225" s="188"/>
      <c r="Y2225" s="174" t="str">
        <f t="shared" si="399"/>
        <v/>
      </c>
      <c r="Z2225" s="174" t="str">
        <f t="shared" si="400"/>
        <v/>
      </c>
      <c r="AA2225" s="137"/>
      <c r="AB2225" s="185">
        <f t="shared" si="404"/>
        <v>10.681599999999868</v>
      </c>
      <c r="AC2225" s="139">
        <f t="shared" si="401"/>
        <v>0.15312307678695639</v>
      </c>
      <c r="AD2225" s="138">
        <f t="shared" si="405"/>
        <v>3.0390648694875178E-4</v>
      </c>
      <c r="AE2225" s="139" t="str">
        <f t="shared" si="402"/>
        <v/>
      </c>
      <c r="AF2225" s="139" t="str">
        <f t="shared" si="403"/>
        <v/>
      </c>
      <c r="AG2225" s="139"/>
    </row>
    <row r="2226" spans="14:33" ht="20.100000000000001" customHeight="1" x14ac:dyDescent="0.25">
      <c r="N2226" s="142">
        <v>1668</v>
      </c>
      <c r="O2226" s="134">
        <f t="shared" si="406"/>
        <v>2.6719999999999997</v>
      </c>
      <c r="P2226" s="189">
        <f t="shared" si="407"/>
        <v>1.1234897089446165E-2</v>
      </c>
      <c r="Q2226" s="189">
        <f t="shared" si="408"/>
        <v>0.99622996757783644</v>
      </c>
      <c r="R2226" s="134">
        <f t="shared" si="409"/>
        <v>1.1234897089446165E-2</v>
      </c>
      <c r="S2226" s="134" t="str">
        <f t="shared" si="410"/>
        <v/>
      </c>
      <c r="T2226" s="134" t="str">
        <f t="shared" si="411"/>
        <v/>
      </c>
      <c r="U2226" s="190"/>
      <c r="V2226" s="191"/>
      <c r="W2226" s="188"/>
      <c r="X2226" s="188"/>
      <c r="Y2226" s="174" t="str">
        <f t="shared" si="399"/>
        <v/>
      </c>
      <c r="Z2226" s="174" t="str">
        <f t="shared" si="400"/>
        <v/>
      </c>
      <c r="AA2226" s="137"/>
      <c r="AB2226" s="185">
        <f t="shared" si="404"/>
        <v>10.687999999999867</v>
      </c>
      <c r="AC2226" s="139">
        <f t="shared" si="401"/>
        <v>0.15281917030000763</v>
      </c>
      <c r="AD2226" s="138">
        <f t="shared" si="405"/>
        <v>3.0338937652987785E-4</v>
      </c>
      <c r="AE2226" s="139" t="str">
        <f t="shared" si="402"/>
        <v/>
      </c>
      <c r="AF2226" s="139" t="str">
        <f t="shared" si="403"/>
        <v/>
      </c>
      <c r="AG2226" s="139"/>
    </row>
    <row r="2227" spans="14:33" ht="20.100000000000001" customHeight="1" x14ac:dyDescent="0.25">
      <c r="N2227" s="142">
        <v>1669</v>
      </c>
      <c r="O2227" s="134">
        <f t="shared" si="406"/>
        <v>2.6760000000000002</v>
      </c>
      <c r="P2227" s="189">
        <f t="shared" si="407"/>
        <v>1.1115369005911058E-2</v>
      </c>
      <c r="Q2227" s="189">
        <f t="shared" si="408"/>
        <v>0.99627466774347062</v>
      </c>
      <c r="R2227" s="134">
        <f t="shared" si="409"/>
        <v>1.1115369005911058E-2</v>
      </c>
      <c r="S2227" s="134" t="str">
        <f t="shared" si="410"/>
        <v/>
      </c>
      <c r="T2227" s="134" t="str">
        <f t="shared" si="411"/>
        <v/>
      </c>
      <c r="U2227" s="190"/>
      <c r="V2227" s="191"/>
      <c r="W2227" s="188"/>
      <c r="X2227" s="188"/>
      <c r="Y2227" s="174" t="str">
        <f t="shared" si="399"/>
        <v/>
      </c>
      <c r="Z2227" s="174" t="str">
        <f t="shared" si="400"/>
        <v/>
      </c>
      <c r="AA2227" s="137"/>
      <c r="AB2227" s="185">
        <f t="shared" si="404"/>
        <v>10.694399999999867</v>
      </c>
      <c r="AC2227" s="139">
        <f t="shared" si="401"/>
        <v>0.15251578092347776</v>
      </c>
      <c r="AD2227" s="138">
        <f t="shared" si="405"/>
        <v>3.0287287466146395E-4</v>
      </c>
      <c r="AE2227" s="139" t="str">
        <f t="shared" si="402"/>
        <v/>
      </c>
      <c r="AF2227" s="139" t="str">
        <f t="shared" si="403"/>
        <v/>
      </c>
      <c r="AG2227" s="139"/>
    </row>
    <row r="2228" spans="14:33" ht="20.100000000000001" customHeight="1" x14ac:dyDescent="0.25">
      <c r="N2228" s="142">
        <v>1670</v>
      </c>
      <c r="O2228" s="134">
        <f t="shared" si="406"/>
        <v>2.6799999999999997</v>
      </c>
      <c r="P2228" s="189">
        <f t="shared" si="407"/>
        <v>1.0996936629405587E-2</v>
      </c>
      <c r="Q2228" s="189">
        <f t="shared" si="408"/>
        <v>0.99631889199082502</v>
      </c>
      <c r="R2228" s="134">
        <f t="shared" si="409"/>
        <v>1.0996936629405587E-2</v>
      </c>
      <c r="S2228" s="134" t="str">
        <f t="shared" si="410"/>
        <v/>
      </c>
      <c r="T2228" s="134" t="str">
        <f t="shared" si="411"/>
        <v/>
      </c>
      <c r="U2228" s="190"/>
      <c r="V2228" s="191"/>
      <c r="W2228" s="188"/>
      <c r="X2228" s="188"/>
      <c r="Y2228" s="174" t="str">
        <f t="shared" si="399"/>
        <v/>
      </c>
      <c r="Z2228" s="174" t="str">
        <f t="shared" si="400"/>
        <v/>
      </c>
      <c r="AA2228" s="137"/>
      <c r="AB2228" s="185">
        <f t="shared" si="404"/>
        <v>10.700799999999866</v>
      </c>
      <c r="AC2228" s="139">
        <f t="shared" si="401"/>
        <v>0.15221290804881629</v>
      </c>
      <c r="AD2228" s="138">
        <f t="shared" si="405"/>
        <v>3.0235698155572921E-4</v>
      </c>
      <c r="AE2228" s="139" t="str">
        <f t="shared" si="402"/>
        <v/>
      </c>
      <c r="AF2228" s="139" t="str">
        <f t="shared" si="403"/>
        <v/>
      </c>
      <c r="AG2228" s="139"/>
    </row>
    <row r="2229" spans="14:33" ht="20.100000000000001" customHeight="1" x14ac:dyDescent="0.25">
      <c r="N2229" s="142">
        <v>1671</v>
      </c>
      <c r="O2229" s="134">
        <f t="shared" si="406"/>
        <v>2.6840000000000002</v>
      </c>
      <c r="P2229" s="189">
        <f t="shared" si="407"/>
        <v>1.0879592054972511E-2</v>
      </c>
      <c r="Q2229" s="189">
        <f t="shared" si="408"/>
        <v>0.99636264468690716</v>
      </c>
      <c r="R2229" s="134">
        <f t="shared" si="409"/>
        <v>1.0879592054972511E-2</v>
      </c>
      <c r="S2229" s="134" t="str">
        <f t="shared" si="410"/>
        <v/>
      </c>
      <c r="T2229" s="134" t="str">
        <f t="shared" si="411"/>
        <v/>
      </c>
      <c r="U2229" s="190"/>
      <c r="V2229" s="191"/>
      <c r="W2229" s="188"/>
      <c r="X2229" s="188"/>
      <c r="Y2229" s="174" t="str">
        <f t="shared" si="399"/>
        <v/>
      </c>
      <c r="Z2229" s="174" t="str">
        <f t="shared" si="400"/>
        <v/>
      </c>
      <c r="AA2229" s="137"/>
      <c r="AB2229" s="185">
        <f t="shared" si="404"/>
        <v>10.707199999999865</v>
      </c>
      <c r="AC2229" s="139">
        <f t="shared" si="401"/>
        <v>0.15191055106726056</v>
      </c>
      <c r="AD2229" s="138">
        <f t="shared" si="405"/>
        <v>3.0184169742120126E-4</v>
      </c>
      <c r="AE2229" s="139" t="str">
        <f t="shared" si="402"/>
        <v/>
      </c>
      <c r="AF2229" s="139" t="str">
        <f t="shared" si="403"/>
        <v/>
      </c>
      <c r="AG2229" s="139"/>
    </row>
    <row r="2230" spans="14:33" ht="20.100000000000001" customHeight="1" x14ac:dyDescent="0.25">
      <c r="N2230" s="142">
        <v>1672</v>
      </c>
      <c r="O2230" s="134">
        <f t="shared" si="406"/>
        <v>2.6879999999999997</v>
      </c>
      <c r="P2230" s="189">
        <f t="shared" si="407"/>
        <v>1.0763327410007753E-2</v>
      </c>
      <c r="Q2230" s="189">
        <f t="shared" si="408"/>
        <v>0.99640593016716927</v>
      </c>
      <c r="R2230" s="134">
        <f t="shared" si="409"/>
        <v>1.0763327410007753E-2</v>
      </c>
      <c r="S2230" s="134" t="str">
        <f t="shared" si="410"/>
        <v/>
      </c>
      <c r="T2230" s="134" t="str">
        <f t="shared" si="411"/>
        <v/>
      </c>
      <c r="U2230" s="190"/>
      <c r="V2230" s="191"/>
      <c r="W2230" s="188"/>
      <c r="X2230" s="188"/>
      <c r="Y2230" s="174" t="str">
        <f t="shared" si="399"/>
        <v/>
      </c>
      <c r="Z2230" s="174" t="str">
        <f t="shared" si="400"/>
        <v/>
      </c>
      <c r="AA2230" s="137"/>
      <c r="AB2230" s="185">
        <f t="shared" si="404"/>
        <v>10.713599999999865</v>
      </c>
      <c r="AC2230" s="139">
        <f t="shared" si="401"/>
        <v>0.15160870936983936</v>
      </c>
      <c r="AD2230" s="138">
        <f t="shared" si="405"/>
        <v>3.0132702246207788E-4</v>
      </c>
      <c r="AE2230" s="139" t="str">
        <f t="shared" si="402"/>
        <v/>
      </c>
      <c r="AF2230" s="139" t="str">
        <f t="shared" si="403"/>
        <v/>
      </c>
      <c r="AG2230" s="139"/>
    </row>
    <row r="2231" spans="14:33" ht="20.100000000000001" customHeight="1" x14ac:dyDescent="0.25">
      <c r="N2231" s="142">
        <v>1673</v>
      </c>
      <c r="O2231" s="134">
        <f t="shared" si="406"/>
        <v>2.6920000000000002</v>
      </c>
      <c r="P2231" s="189">
        <f t="shared" si="407"/>
        <v>1.064813485441613E-2</v>
      </c>
      <c r="Q2231" s="189">
        <f t="shared" si="408"/>
        <v>0.99644875273563827</v>
      </c>
      <c r="R2231" s="134">
        <f t="shared" si="409"/>
        <v>1.064813485441613E-2</v>
      </c>
      <c r="S2231" s="134" t="str">
        <f t="shared" si="410"/>
        <v/>
      </c>
      <c r="T2231" s="134" t="str">
        <f t="shared" si="411"/>
        <v/>
      </c>
      <c r="U2231" s="190"/>
      <c r="V2231" s="191"/>
      <c r="W2231" s="188"/>
      <c r="X2231" s="188"/>
      <c r="Y2231" s="174" t="str">
        <f t="shared" si="399"/>
        <v/>
      </c>
      <c r="Z2231" s="174" t="str">
        <f t="shared" si="400"/>
        <v/>
      </c>
      <c r="AA2231" s="137"/>
      <c r="AB2231" s="185">
        <f t="shared" si="404"/>
        <v>10.719999999999864</v>
      </c>
      <c r="AC2231" s="139">
        <f t="shared" si="401"/>
        <v>0.15130738234737728</v>
      </c>
      <c r="AD2231" s="138">
        <f t="shared" si="405"/>
        <v>3.0081295687842124E-4</v>
      </c>
      <c r="AE2231" s="139" t="str">
        <f t="shared" si="402"/>
        <v/>
      </c>
      <c r="AF2231" s="139" t="str">
        <f t="shared" si="403"/>
        <v/>
      </c>
      <c r="AG2231" s="139"/>
    </row>
    <row r="2232" spans="14:33" ht="20.100000000000001" customHeight="1" x14ac:dyDescent="0.25">
      <c r="N2232" s="142">
        <v>1674</v>
      </c>
      <c r="O2232" s="134">
        <f t="shared" si="406"/>
        <v>2.6959999999999997</v>
      </c>
      <c r="P2232" s="189">
        <f t="shared" si="407"/>
        <v>1.0534006580763219E-2</v>
      </c>
      <c r="Q2232" s="189">
        <f t="shared" si="408"/>
        <v>0.99649111666504575</v>
      </c>
      <c r="R2232" s="134">
        <f t="shared" si="409"/>
        <v>1.0534006580763219E-2</v>
      </c>
      <c r="S2232" s="134" t="str">
        <f t="shared" si="410"/>
        <v/>
      </c>
      <c r="T2232" s="134" t="str">
        <f t="shared" si="411"/>
        <v/>
      </c>
      <c r="U2232" s="190"/>
      <c r="V2232" s="191"/>
      <c r="W2232" s="188"/>
      <c r="X2232" s="188"/>
      <c r="Y2232" s="174" t="str">
        <f t="shared" ref="Y2232:Y2295" si="412">IF($X2232&gt;(Y$555),$W2232,"")</f>
        <v/>
      </c>
      <c r="Z2232" s="174" t="str">
        <f t="shared" ref="Z2232:Z2295" si="413">IF($X2232&gt;(AA$557),$W2232,"")</f>
        <v/>
      </c>
      <c r="AA2232" s="137"/>
      <c r="AB2232" s="185">
        <f t="shared" si="404"/>
        <v>10.726399999999863</v>
      </c>
      <c r="AC2232" s="139">
        <f t="shared" si="401"/>
        <v>0.15100656939049886</v>
      </c>
      <c r="AD2232" s="138">
        <f t="shared" si="405"/>
        <v>3.002995008660192E-4</v>
      </c>
      <c r="AE2232" s="139" t="str">
        <f t="shared" si="402"/>
        <v/>
      </c>
      <c r="AF2232" s="139" t="str">
        <f t="shared" si="403"/>
        <v/>
      </c>
      <c r="AG2232" s="139"/>
    </row>
    <row r="2233" spans="14:33" ht="20.100000000000001" customHeight="1" x14ac:dyDescent="0.25">
      <c r="N2233" s="142">
        <v>1675</v>
      </c>
      <c r="O2233" s="134">
        <f t="shared" si="406"/>
        <v>2.7</v>
      </c>
      <c r="P2233" s="189">
        <f t="shared" si="407"/>
        <v>1.0420934814422592E-2</v>
      </c>
      <c r="Q2233" s="189">
        <f t="shared" si="408"/>
        <v>0.99653302619695938</v>
      </c>
      <c r="R2233" s="134">
        <f t="shared" si="409"/>
        <v>1.0420934814422592E-2</v>
      </c>
      <c r="S2233" s="134" t="str">
        <f t="shared" si="410"/>
        <v/>
      </c>
      <c r="T2233" s="134" t="str">
        <f t="shared" si="411"/>
        <v/>
      </c>
      <c r="U2233" s="190"/>
      <c r="V2233" s="191"/>
      <c r="W2233" s="188"/>
      <c r="X2233" s="188"/>
      <c r="Y2233" s="174" t="str">
        <f t="shared" si="412"/>
        <v/>
      </c>
      <c r="Z2233" s="174" t="str">
        <f t="shared" si="413"/>
        <v/>
      </c>
      <c r="AA2233" s="137"/>
      <c r="AB2233" s="185">
        <f t="shared" si="404"/>
        <v>10.732799999999862</v>
      </c>
      <c r="AC2233" s="139">
        <f t="shared" si="401"/>
        <v>0.15070626988963284</v>
      </c>
      <c r="AD2233" s="138">
        <f t="shared" si="405"/>
        <v>2.9978665461655174E-4</v>
      </c>
      <c r="AE2233" s="139" t="str">
        <f t="shared" si="402"/>
        <v/>
      </c>
      <c r="AF2233" s="139" t="str">
        <f t="shared" si="403"/>
        <v/>
      </c>
      <c r="AG2233" s="139"/>
    </row>
    <row r="2234" spans="14:33" ht="20.100000000000001" customHeight="1" x14ac:dyDescent="0.25">
      <c r="N2234" s="142">
        <v>1676</v>
      </c>
      <c r="O2234" s="134">
        <f t="shared" si="406"/>
        <v>2.7039999999999997</v>
      </c>
      <c r="P2234" s="189">
        <f t="shared" si="407"/>
        <v>1.0308911813719294E-2</v>
      </c>
      <c r="Q2234" s="189">
        <f t="shared" si="408"/>
        <v>0.99657448554191386</v>
      </c>
      <c r="R2234" s="134">
        <f t="shared" si="409"/>
        <v>1.0308911813719294E-2</v>
      </c>
      <c r="S2234" s="134" t="str">
        <f t="shared" si="410"/>
        <v/>
      </c>
      <c r="T2234" s="134" t="str">
        <f t="shared" si="411"/>
        <v/>
      </c>
      <c r="U2234" s="190"/>
      <c r="V2234" s="191"/>
      <c r="W2234" s="188"/>
      <c r="X2234" s="188"/>
      <c r="Y2234" s="174" t="str">
        <f t="shared" si="412"/>
        <v/>
      </c>
      <c r="Z2234" s="174" t="str">
        <f t="shared" si="413"/>
        <v/>
      </c>
      <c r="AA2234" s="137"/>
      <c r="AB2234" s="185">
        <f t="shared" si="404"/>
        <v>10.739199999999862</v>
      </c>
      <c r="AC2234" s="139">
        <f t="shared" si="401"/>
        <v>0.15040648323501629</v>
      </c>
      <c r="AD2234" s="138">
        <f t="shared" si="405"/>
        <v>2.9927441831717472E-4</v>
      </c>
      <c r="AE2234" s="139" t="str">
        <f t="shared" si="402"/>
        <v/>
      </c>
      <c r="AF2234" s="139" t="str">
        <f t="shared" si="403"/>
        <v/>
      </c>
      <c r="AG2234" s="139"/>
    </row>
    <row r="2235" spans="14:33" ht="20.100000000000001" customHeight="1" x14ac:dyDescent="0.25">
      <c r="N2235" s="142">
        <v>1677</v>
      </c>
      <c r="O2235" s="134">
        <f t="shared" si="406"/>
        <v>2.7080000000000002</v>
      </c>
      <c r="P2235" s="189">
        <f t="shared" si="407"/>
        <v>1.0197929870068748E-2</v>
      </c>
      <c r="Q2235" s="189">
        <f t="shared" si="408"/>
        <v>0.9966154988795437</v>
      </c>
      <c r="R2235" s="134">
        <f t="shared" si="409"/>
        <v>1.0197929870068748E-2</v>
      </c>
      <c r="S2235" s="134" t="str">
        <f t="shared" si="410"/>
        <v/>
      </c>
      <c r="T2235" s="134" t="str">
        <f t="shared" si="411"/>
        <v/>
      </c>
      <c r="U2235" s="190"/>
      <c r="V2235" s="191"/>
      <c r="W2235" s="188"/>
      <c r="X2235" s="188"/>
      <c r="Y2235" s="174" t="str">
        <f t="shared" si="412"/>
        <v/>
      </c>
      <c r="Z2235" s="174" t="str">
        <f t="shared" si="413"/>
        <v/>
      </c>
      <c r="AA2235" s="137"/>
      <c r="AB2235" s="185">
        <f t="shared" si="404"/>
        <v>10.745599999999861</v>
      </c>
      <c r="AC2235" s="139">
        <f t="shared" si="401"/>
        <v>0.15010720881669912</v>
      </c>
      <c r="AD2235" s="138">
        <f t="shared" si="405"/>
        <v>2.9876279215179657E-4</v>
      </c>
      <c r="AE2235" s="139" t="str">
        <f t="shared" si="402"/>
        <v/>
      </c>
      <c r="AF2235" s="139" t="str">
        <f t="shared" si="403"/>
        <v/>
      </c>
      <c r="AG2235" s="139"/>
    </row>
    <row r="2236" spans="14:33" ht="20.100000000000001" customHeight="1" x14ac:dyDescent="0.25">
      <c r="N2236" s="142">
        <v>1678</v>
      </c>
      <c r="O2236" s="134">
        <f t="shared" si="406"/>
        <v>2.7119999999999997</v>
      </c>
      <c r="P2236" s="189">
        <f t="shared" si="407"/>
        <v>1.008798130811189E-2</v>
      </c>
      <c r="Q2236" s="189">
        <f t="shared" si="408"/>
        <v>0.99665607035871517</v>
      </c>
      <c r="R2236" s="134">
        <f t="shared" si="409"/>
        <v>1.008798130811189E-2</v>
      </c>
      <c r="S2236" s="134" t="str">
        <f t="shared" si="410"/>
        <v/>
      </c>
      <c r="T2236" s="134" t="str">
        <f t="shared" si="411"/>
        <v/>
      </c>
      <c r="U2236" s="190"/>
      <c r="V2236" s="191"/>
      <c r="W2236" s="188"/>
      <c r="X2236" s="188"/>
      <c r="Y2236" s="174" t="str">
        <f t="shared" si="412"/>
        <v/>
      </c>
      <c r="Z2236" s="174" t="str">
        <f t="shared" si="413"/>
        <v/>
      </c>
      <c r="AA2236" s="137"/>
      <c r="AB2236" s="185">
        <f t="shared" si="404"/>
        <v>10.75199999999986</v>
      </c>
      <c r="AC2236" s="139">
        <f t="shared" si="401"/>
        <v>0.14980844602454732</v>
      </c>
      <c r="AD2236" s="138">
        <f t="shared" si="405"/>
        <v>2.9825177629927424E-4</v>
      </c>
      <c r="AE2236" s="139" t="str">
        <f t="shared" si="402"/>
        <v/>
      </c>
      <c r="AF2236" s="139" t="str">
        <f t="shared" si="403"/>
        <v/>
      </c>
      <c r="AG2236" s="139"/>
    </row>
    <row r="2237" spans="14:33" ht="20.100000000000001" customHeight="1" x14ac:dyDescent="0.25">
      <c r="N2237" s="142">
        <v>1679</v>
      </c>
      <c r="O2237" s="134">
        <f t="shared" si="406"/>
        <v>2.7160000000000002</v>
      </c>
      <c r="P2237" s="189">
        <f t="shared" si="407"/>
        <v>9.9790584858458903E-3</v>
      </c>
      <c r="Q2237" s="189">
        <f t="shared" si="408"/>
        <v>0.99669620409766002</v>
      </c>
      <c r="R2237" s="134">
        <f t="shared" si="409"/>
        <v>9.9790584858458903E-3</v>
      </c>
      <c r="S2237" s="134" t="str">
        <f t="shared" si="410"/>
        <v/>
      </c>
      <c r="T2237" s="134" t="str">
        <f t="shared" si="411"/>
        <v/>
      </c>
      <c r="U2237" s="190"/>
      <c r="V2237" s="191"/>
      <c r="W2237" s="188"/>
      <c r="X2237" s="188"/>
      <c r="Y2237" s="174" t="str">
        <f t="shared" si="412"/>
        <v/>
      </c>
      <c r="Z2237" s="174" t="str">
        <f t="shared" si="413"/>
        <v/>
      </c>
      <c r="AA2237" s="137"/>
      <c r="AB2237" s="185">
        <f t="shared" si="404"/>
        <v>10.75839999999986</v>
      </c>
      <c r="AC2237" s="139">
        <f t="shared" si="401"/>
        <v>0.14951019424824805</v>
      </c>
      <c r="AD2237" s="138">
        <f t="shared" si="405"/>
        <v>2.9774137093463438E-4</v>
      </c>
      <c r="AE2237" s="139" t="str">
        <f t="shared" si="402"/>
        <v/>
      </c>
      <c r="AF2237" s="139" t="str">
        <f t="shared" si="403"/>
        <v/>
      </c>
      <c r="AG2237" s="139"/>
    </row>
    <row r="2238" spans="14:33" ht="20.100000000000001" customHeight="1" x14ac:dyDescent="0.25">
      <c r="N2238" s="142">
        <v>1680</v>
      </c>
      <c r="O2238" s="134">
        <f t="shared" si="406"/>
        <v>2.7199999999999998</v>
      </c>
      <c r="P2238" s="189">
        <f t="shared" si="407"/>
        <v>9.8711537947511439E-3</v>
      </c>
      <c r="Q2238" s="189">
        <f t="shared" si="408"/>
        <v>0.99673590418410873</v>
      </c>
      <c r="R2238" s="134">
        <f t="shared" si="409"/>
        <v>9.8711537947511439E-3</v>
      </c>
      <c r="S2238" s="134" t="str">
        <f t="shared" si="410"/>
        <v/>
      </c>
      <c r="T2238" s="134" t="str">
        <f t="shared" si="411"/>
        <v/>
      </c>
      <c r="U2238" s="190"/>
      <c r="V2238" s="191"/>
      <c r="W2238" s="188"/>
      <c r="X2238" s="188"/>
      <c r="Y2238" s="174" t="str">
        <f t="shared" si="412"/>
        <v/>
      </c>
      <c r="Z2238" s="174" t="str">
        <f t="shared" si="413"/>
        <v/>
      </c>
      <c r="AA2238" s="137"/>
      <c r="AB2238" s="185">
        <f t="shared" si="404"/>
        <v>10.764799999999859</v>
      </c>
      <c r="AC2238" s="139">
        <f t="shared" si="401"/>
        <v>0.14921245287731341</v>
      </c>
      <c r="AD2238" s="138">
        <f t="shared" si="405"/>
        <v>2.972315762292399E-4</v>
      </c>
      <c r="AE2238" s="139" t="str">
        <f t="shared" si="402"/>
        <v/>
      </c>
      <c r="AF2238" s="139" t="str">
        <f t="shared" si="403"/>
        <v/>
      </c>
      <c r="AG2238" s="139"/>
    </row>
    <row r="2239" spans="14:33" ht="20.100000000000001" customHeight="1" x14ac:dyDescent="0.25">
      <c r="N2239" s="142">
        <v>1681</v>
      </c>
      <c r="O2239" s="134">
        <f t="shared" si="406"/>
        <v>2.7240000000000002</v>
      </c>
      <c r="P2239" s="189">
        <f t="shared" si="407"/>
        <v>9.7642596599138518E-3</v>
      </c>
      <c r="Q2239" s="189">
        <f t="shared" si="408"/>
        <v>0.99677517467542487</v>
      </c>
      <c r="R2239" s="134">
        <f t="shared" si="409"/>
        <v>9.7642596599138518E-3</v>
      </c>
      <c r="S2239" s="134" t="str">
        <f t="shared" si="410"/>
        <v/>
      </c>
      <c r="T2239" s="134" t="str">
        <f t="shared" si="411"/>
        <v/>
      </c>
      <c r="U2239" s="190"/>
      <c r="V2239" s="191"/>
      <c r="W2239" s="188"/>
      <c r="X2239" s="188"/>
      <c r="Y2239" s="174" t="str">
        <f t="shared" si="412"/>
        <v/>
      </c>
      <c r="Z2239" s="174" t="str">
        <f t="shared" si="413"/>
        <v/>
      </c>
      <c r="AA2239" s="137"/>
      <c r="AB2239" s="185">
        <f t="shared" si="404"/>
        <v>10.771199999999858</v>
      </c>
      <c r="AC2239" s="139">
        <f t="shared" si="401"/>
        <v>0.14891522130108417</v>
      </c>
      <c r="AD2239" s="138">
        <f t="shared" si="405"/>
        <v>2.9672239234959652E-4</v>
      </c>
      <c r="AE2239" s="139" t="str">
        <f t="shared" si="402"/>
        <v/>
      </c>
      <c r="AF2239" s="139" t="str">
        <f t="shared" si="403"/>
        <v/>
      </c>
      <c r="AG2239" s="139"/>
    </row>
    <row r="2240" spans="14:33" ht="20.100000000000001" customHeight="1" x14ac:dyDescent="0.25">
      <c r="N2240" s="142">
        <v>1682</v>
      </c>
      <c r="O2240" s="134">
        <f t="shared" si="406"/>
        <v>2.7279999999999998</v>
      </c>
      <c r="P2240" s="189">
        <f t="shared" si="407"/>
        <v>9.6583685401450091E-3</v>
      </c>
      <c r="Q2240" s="189">
        <f t="shared" si="408"/>
        <v>0.99681401959873994</v>
      </c>
      <c r="R2240" s="134">
        <f t="shared" si="409"/>
        <v>9.6583685401450091E-3</v>
      </c>
      <c r="S2240" s="134" t="str">
        <f t="shared" si="410"/>
        <v/>
      </c>
      <c r="T2240" s="134" t="str">
        <f t="shared" si="411"/>
        <v/>
      </c>
      <c r="U2240" s="190"/>
      <c r="V2240" s="191"/>
      <c r="W2240" s="188"/>
      <c r="X2240" s="188"/>
      <c r="Y2240" s="174" t="str">
        <f t="shared" si="412"/>
        <v/>
      </c>
      <c r="Z2240" s="174" t="str">
        <f t="shared" si="413"/>
        <v/>
      </c>
      <c r="AA2240" s="137"/>
      <c r="AB2240" s="185">
        <f t="shared" si="404"/>
        <v>10.777599999999858</v>
      </c>
      <c r="AC2240" s="139">
        <f t="shared" si="401"/>
        <v>0.14861849890873458</v>
      </c>
      <c r="AD2240" s="138">
        <f t="shared" si="405"/>
        <v>2.9621381945901804E-4</v>
      </c>
      <c r="AE2240" s="139" t="str">
        <f t="shared" si="402"/>
        <v/>
      </c>
      <c r="AF2240" s="139" t="str">
        <f t="shared" si="403"/>
        <v/>
      </c>
      <c r="AG2240" s="139"/>
    </row>
    <row r="2241" spans="1:33" ht="20.100000000000001" customHeight="1" x14ac:dyDescent="0.25">
      <c r="N2241" s="142">
        <v>1683</v>
      </c>
      <c r="O2241" s="134">
        <f t="shared" si="406"/>
        <v>2.7320000000000002</v>
      </c>
      <c r="P2241" s="189">
        <f t="shared" si="407"/>
        <v>9.5534729280950109E-3</v>
      </c>
      <c r="Q2241" s="189">
        <f t="shared" si="408"/>
        <v>0.9968524429510881</v>
      </c>
      <c r="R2241" s="134">
        <f t="shared" si="409"/>
        <v>9.5534729280950109E-3</v>
      </c>
      <c r="S2241" s="134" t="str">
        <f t="shared" si="410"/>
        <v/>
      </c>
      <c r="T2241" s="134" t="str">
        <f t="shared" si="411"/>
        <v/>
      </c>
      <c r="U2241" s="190"/>
      <c r="V2241" s="191"/>
      <c r="W2241" s="188"/>
      <c r="X2241" s="188"/>
      <c r="Y2241" s="174" t="str">
        <f t="shared" si="412"/>
        <v/>
      </c>
      <c r="Z2241" s="174" t="str">
        <f t="shared" si="413"/>
        <v/>
      </c>
      <c r="AA2241" s="137"/>
      <c r="AB2241" s="185">
        <f t="shared" si="404"/>
        <v>10.783999999999857</v>
      </c>
      <c r="AC2241" s="139">
        <f t="shared" si="401"/>
        <v>0.14832228508927556</v>
      </c>
      <c r="AD2241" s="138">
        <f t="shared" si="405"/>
        <v>2.9570585771607205E-4</v>
      </c>
      <c r="AE2241" s="139" t="str">
        <f t="shared" si="402"/>
        <v/>
      </c>
      <c r="AF2241" s="139" t="str">
        <f t="shared" si="403"/>
        <v/>
      </c>
      <c r="AG2241" s="139"/>
    </row>
    <row r="2242" spans="1:33" ht="20.100000000000001" customHeight="1" x14ac:dyDescent="0.25">
      <c r="N2242" s="142">
        <v>1684</v>
      </c>
      <c r="O2242" s="134">
        <f t="shared" si="406"/>
        <v>2.7359999999999998</v>
      </c>
      <c r="P2242" s="189">
        <f t="shared" si="407"/>
        <v>9.4495653503647269E-3</v>
      </c>
      <c r="Q2242" s="189">
        <f t="shared" si="408"/>
        <v>0.99689044869954224</v>
      </c>
      <c r="R2242" s="134">
        <f t="shared" si="409"/>
        <v>9.4495653503647269E-3</v>
      </c>
      <c r="S2242" s="134" t="str">
        <f t="shared" si="410"/>
        <v/>
      </c>
      <c r="T2242" s="134" t="str">
        <f t="shared" si="411"/>
        <v/>
      </c>
      <c r="U2242" s="190"/>
      <c r="V2242" s="191"/>
      <c r="W2242" s="188"/>
      <c r="X2242" s="188"/>
      <c r="Y2242" s="174" t="str">
        <f t="shared" si="412"/>
        <v/>
      </c>
      <c r="Z2242" s="174" t="str">
        <f t="shared" si="413"/>
        <v/>
      </c>
      <c r="AA2242" s="137"/>
      <c r="AB2242" s="185">
        <f t="shared" si="404"/>
        <v>10.790399999999856</v>
      </c>
      <c r="AC2242" s="139">
        <f t="shared" si="401"/>
        <v>0.14802657923155949</v>
      </c>
      <c r="AD2242" s="138">
        <f t="shared" si="405"/>
        <v>2.9519850727571795E-4</v>
      </c>
      <c r="AE2242" s="139" t="str">
        <f t="shared" si="402"/>
        <v/>
      </c>
      <c r="AF2242" s="139" t="str">
        <f t="shared" si="403"/>
        <v/>
      </c>
      <c r="AG2242" s="139"/>
    </row>
    <row r="2243" spans="1:33" ht="20.100000000000001" customHeight="1" x14ac:dyDescent="0.25">
      <c r="N2243" s="142">
        <v>1685</v>
      </c>
      <c r="O2243" s="134">
        <f t="shared" si="406"/>
        <v>2.74</v>
      </c>
      <c r="P2243" s="189">
        <f t="shared" si="407"/>
        <v>9.3466383676122835E-3</v>
      </c>
      <c r="Q2243" s="189">
        <f t="shared" si="408"/>
        <v>0.99692804078134956</v>
      </c>
      <c r="R2243" s="134">
        <f t="shared" si="409"/>
        <v>9.3466383676122835E-3</v>
      </c>
      <c r="S2243" s="134" t="str">
        <f t="shared" si="410"/>
        <v/>
      </c>
      <c r="T2243" s="134" t="str">
        <f t="shared" si="411"/>
        <v/>
      </c>
      <c r="U2243" s="190"/>
      <c r="V2243" s="191"/>
      <c r="W2243" s="188"/>
      <c r="X2243" s="188"/>
      <c r="Y2243" s="174" t="str">
        <f t="shared" si="412"/>
        <v/>
      </c>
      <c r="Z2243" s="174" t="str">
        <f t="shared" si="413"/>
        <v/>
      </c>
      <c r="AA2243" s="137"/>
      <c r="AB2243" s="185">
        <f t="shared" si="404"/>
        <v>10.796799999999855</v>
      </c>
      <c r="AC2243" s="139">
        <f t="shared" si="401"/>
        <v>0.14773138072428377</v>
      </c>
      <c r="AD2243" s="138">
        <f t="shared" si="405"/>
        <v>2.9469176828850197E-4</v>
      </c>
      <c r="AE2243" s="139" t="str">
        <f t="shared" si="402"/>
        <v/>
      </c>
      <c r="AF2243" s="139" t="str">
        <f t="shared" si="403"/>
        <v/>
      </c>
      <c r="AG2243" s="139"/>
    </row>
    <row r="2244" spans="1:33" ht="20.100000000000001" customHeight="1" x14ac:dyDescent="0.25">
      <c r="N2244" s="142">
        <v>1686</v>
      </c>
      <c r="O2244" s="134">
        <f t="shared" si="406"/>
        <v>2.7439999999999998</v>
      </c>
      <c r="P2244" s="189">
        <f t="shared" si="407"/>
        <v>9.2446845746563342E-3</v>
      </c>
      <c r="Q2244" s="189">
        <f t="shared" si="408"/>
        <v>0.99696522310406799</v>
      </c>
      <c r="R2244" s="134">
        <f t="shared" si="409"/>
        <v>9.2446845746563342E-3</v>
      </c>
      <c r="S2244" s="134" t="str">
        <f t="shared" si="410"/>
        <v/>
      </c>
      <c r="T2244" s="134" t="str">
        <f t="shared" si="411"/>
        <v/>
      </c>
      <c r="U2244" s="190"/>
      <c r="V2244" s="191"/>
      <c r="W2244" s="188"/>
      <c r="X2244" s="188"/>
      <c r="Y2244" s="174" t="str">
        <f t="shared" si="412"/>
        <v/>
      </c>
      <c r="Z2244" s="174" t="str">
        <f t="shared" si="413"/>
        <v/>
      </c>
      <c r="AA2244" s="137"/>
      <c r="AB2244" s="185">
        <f t="shared" si="404"/>
        <v>10.803199999999855</v>
      </c>
      <c r="AC2244" s="139">
        <f t="shared" si="401"/>
        <v>0.14743668895599527</v>
      </c>
      <c r="AD2244" s="138">
        <f t="shared" si="405"/>
        <v>2.9418564090144539E-4</v>
      </c>
      <c r="AE2244" s="139" t="str">
        <f t="shared" si="402"/>
        <v/>
      </c>
      <c r="AF2244" s="139" t="str">
        <f t="shared" si="403"/>
        <v/>
      </c>
      <c r="AG2244" s="139"/>
    </row>
    <row r="2245" spans="1:33" ht="20.100000000000001" customHeight="1" x14ac:dyDescent="0.25">
      <c r="N2245" s="142">
        <v>1687</v>
      </c>
      <c r="O2245" s="134">
        <f t="shared" si="406"/>
        <v>2.7480000000000002</v>
      </c>
      <c r="P2245" s="189">
        <f t="shared" si="407"/>
        <v>9.1436966005751536E-3</v>
      </c>
      <c r="Q2245" s="189">
        <f t="shared" si="408"/>
        <v>0.99700199954570379</v>
      </c>
      <c r="R2245" s="134">
        <f t="shared" si="409"/>
        <v>9.1436966005751536E-3</v>
      </c>
      <c r="S2245" s="134" t="str">
        <f t="shared" si="410"/>
        <v/>
      </c>
      <c r="T2245" s="134" t="str">
        <f t="shared" si="411"/>
        <v/>
      </c>
      <c r="U2245" s="190"/>
      <c r="V2245" s="191"/>
      <c r="W2245" s="188"/>
      <c r="X2245" s="188"/>
      <c r="Y2245" s="174" t="str">
        <f t="shared" si="412"/>
        <v/>
      </c>
      <c r="Z2245" s="174" t="str">
        <f t="shared" si="413"/>
        <v/>
      </c>
      <c r="AA2245" s="137"/>
      <c r="AB2245" s="185">
        <f t="shared" si="404"/>
        <v>10.809599999999854</v>
      </c>
      <c r="AC2245" s="139">
        <f t="shared" si="401"/>
        <v>0.14714250331509382</v>
      </c>
      <c r="AD2245" s="138">
        <f t="shared" si="405"/>
        <v>2.936801252573229E-4</v>
      </c>
      <c r="AE2245" s="139" t="str">
        <f t="shared" si="402"/>
        <v/>
      </c>
      <c r="AF2245" s="139" t="str">
        <f t="shared" si="403"/>
        <v/>
      </c>
      <c r="AG2245" s="139"/>
    </row>
    <row r="2246" spans="1:33" ht="20.100000000000001" customHeight="1" x14ac:dyDescent="0.25">
      <c r="N2246" s="142">
        <v>1688</v>
      </c>
      <c r="O2246" s="134">
        <f t="shared" si="406"/>
        <v>2.7519999999999998</v>
      </c>
      <c r="P2246" s="189">
        <f t="shared" si="407"/>
        <v>9.0436671088022641E-3</v>
      </c>
      <c r="Q2246" s="189">
        <f t="shared" si="408"/>
        <v>0.99703837395484751</v>
      </c>
      <c r="R2246" s="134">
        <f t="shared" si="409"/>
        <v>9.0436671088022641E-3</v>
      </c>
      <c r="S2246" s="134" t="str">
        <f t="shared" si="410"/>
        <v/>
      </c>
      <c r="T2246" s="134" t="str">
        <f t="shared" si="411"/>
        <v/>
      </c>
      <c r="U2246" s="190"/>
      <c r="V2246" s="191"/>
      <c r="W2246" s="188"/>
      <c r="X2246" s="188"/>
      <c r="Y2246" s="174" t="str">
        <f t="shared" si="412"/>
        <v/>
      </c>
      <c r="Z2246" s="174" t="str">
        <f t="shared" si="413"/>
        <v/>
      </c>
      <c r="AA2246" s="137"/>
      <c r="AB2246" s="185">
        <f t="shared" si="404"/>
        <v>10.815999999999853</v>
      </c>
      <c r="AC2246" s="139">
        <f t="shared" si="401"/>
        <v>0.1468488231898365</v>
      </c>
      <c r="AD2246" s="138">
        <f t="shared" si="405"/>
        <v>2.9317522149474584E-4</v>
      </c>
      <c r="AE2246" s="139" t="str">
        <f t="shared" si="402"/>
        <v/>
      </c>
      <c r="AF2246" s="139" t="str">
        <f t="shared" si="403"/>
        <v/>
      </c>
      <c r="AG2246" s="139"/>
    </row>
    <row r="2247" spans="1:33" ht="20.100000000000001" customHeight="1" x14ac:dyDescent="0.25">
      <c r="N2247" s="142">
        <v>1689</v>
      </c>
      <c r="O2247" s="134">
        <f t="shared" si="406"/>
        <v>2.7560000000000002</v>
      </c>
      <c r="P2247" s="189">
        <f t="shared" si="407"/>
        <v>8.94458879721792E-3</v>
      </c>
      <c r="Q2247" s="189">
        <f t="shared" si="408"/>
        <v>0.99707435015081292</v>
      </c>
      <c r="R2247" s="134">
        <f t="shared" si="409"/>
        <v>8.94458879721792E-3</v>
      </c>
      <c r="S2247" s="134" t="str">
        <f t="shared" si="410"/>
        <v/>
      </c>
      <c r="T2247" s="134" t="str">
        <f t="shared" si="411"/>
        <v/>
      </c>
      <c r="U2247" s="190"/>
      <c r="V2247" s="191"/>
      <c r="W2247" s="188"/>
      <c r="X2247" s="188"/>
      <c r="Y2247" s="174" t="str">
        <f t="shared" si="412"/>
        <v/>
      </c>
      <c r="Z2247" s="174" t="str">
        <f t="shared" si="413"/>
        <v/>
      </c>
      <c r="AA2247" s="137"/>
      <c r="AB2247" s="185">
        <f t="shared" si="404"/>
        <v>10.822399999999853</v>
      </c>
      <c r="AC2247" s="139">
        <f t="shared" si="401"/>
        <v>0.14655564796834175</v>
      </c>
      <c r="AD2247" s="138">
        <f t="shared" si="405"/>
        <v>2.9267092974893938E-4</v>
      </c>
      <c r="AE2247" s="139" t="str">
        <f t="shared" si="402"/>
        <v/>
      </c>
      <c r="AF2247" s="139" t="str">
        <f t="shared" si="403"/>
        <v/>
      </c>
      <c r="AG2247" s="139"/>
    </row>
    <row r="2248" spans="1:33" ht="20.100000000000001" customHeight="1" x14ac:dyDescent="0.25">
      <c r="N2248" s="142">
        <v>1690</v>
      </c>
      <c r="O2248" s="134">
        <f t="shared" si="406"/>
        <v>2.76</v>
      </c>
      <c r="P2248" s="189">
        <f t="shared" si="407"/>
        <v>8.8464543982372315E-3</v>
      </c>
      <c r="Q2248" s="189">
        <f t="shared" si="408"/>
        <v>0.99710993192377384</v>
      </c>
      <c r="R2248" s="134">
        <f t="shared" si="409"/>
        <v>8.8464543982372315E-3</v>
      </c>
      <c r="S2248" s="134" t="str">
        <f t="shared" si="410"/>
        <v/>
      </c>
      <c r="T2248" s="134" t="str">
        <f t="shared" si="411"/>
        <v/>
      </c>
      <c r="U2248" s="190"/>
      <c r="V2248" s="191"/>
      <c r="W2248" s="188"/>
      <c r="X2248" s="188"/>
      <c r="Y2248" s="174" t="str">
        <f t="shared" si="412"/>
        <v/>
      </c>
      <c r="Z2248" s="174" t="str">
        <f t="shared" si="413"/>
        <v/>
      </c>
      <c r="AA2248" s="137"/>
      <c r="AB2248" s="185">
        <f t="shared" si="404"/>
        <v>10.828799999999852</v>
      </c>
      <c r="AC2248" s="139">
        <f t="shared" si="401"/>
        <v>0.14626297703859281</v>
      </c>
      <c r="AD2248" s="138">
        <f t="shared" si="405"/>
        <v>2.9216725015046574E-4</v>
      </c>
      <c r="AE2248" s="139" t="str">
        <f t="shared" si="402"/>
        <v/>
      </c>
      <c r="AF2248" s="139" t="str">
        <f t="shared" si="403"/>
        <v/>
      </c>
      <c r="AG2248" s="139"/>
    </row>
    <row r="2249" spans="1:33" ht="20.100000000000001" customHeight="1" x14ac:dyDescent="0.25">
      <c r="N2249" s="142">
        <v>1691</v>
      </c>
      <c r="O2249" s="134">
        <f t="shared" si="406"/>
        <v>2.7640000000000002</v>
      </c>
      <c r="P2249" s="189">
        <f t="shared" si="407"/>
        <v>8.7492566788941965E-3</v>
      </c>
      <c r="Q2249" s="189">
        <f t="shared" si="408"/>
        <v>0.99714512303490344</v>
      </c>
      <c r="R2249" s="134">
        <f t="shared" si="409"/>
        <v>8.7492566788941965E-3</v>
      </c>
      <c r="S2249" s="134" t="str">
        <f t="shared" si="410"/>
        <v/>
      </c>
      <c r="T2249" s="134" t="str">
        <f t="shared" si="411"/>
        <v/>
      </c>
      <c r="U2249" s="190"/>
      <c r="V2249" s="191"/>
      <c r="W2249" s="188"/>
      <c r="X2249" s="188"/>
      <c r="Y2249" s="174" t="str">
        <f t="shared" si="412"/>
        <v/>
      </c>
      <c r="Z2249" s="174" t="str">
        <f t="shared" si="413"/>
        <v/>
      </c>
      <c r="AA2249" s="137"/>
      <c r="AB2249" s="185">
        <f t="shared" si="404"/>
        <v>10.835199999999851</v>
      </c>
      <c r="AC2249" s="139">
        <f t="shared" si="401"/>
        <v>0.14597080978844235</v>
      </c>
      <c r="AD2249" s="138">
        <f t="shared" si="405"/>
        <v>2.9166418282652873E-4</v>
      </c>
      <c r="AE2249" s="139" t="str">
        <f t="shared" si="402"/>
        <v/>
      </c>
      <c r="AF2249" s="139" t="str">
        <f t="shared" si="403"/>
        <v/>
      </c>
      <c r="AG2249" s="139"/>
    </row>
    <row r="2250" spans="1:33" ht="20.100000000000001" customHeight="1" x14ac:dyDescent="0.25">
      <c r="N2250" s="142">
        <v>1692</v>
      </c>
      <c r="O2250" s="134">
        <f t="shared" si="406"/>
        <v>2.7679999999999998</v>
      </c>
      <c r="P2250" s="189">
        <f t="shared" si="407"/>
        <v>8.6529884409224447E-3</v>
      </c>
      <c r="Q2250" s="189">
        <f t="shared" si="408"/>
        <v>0.99717992721651194</v>
      </c>
      <c r="R2250" s="134">
        <f t="shared" si="409"/>
        <v>8.6529884409224447E-3</v>
      </c>
      <c r="S2250" s="134" t="str">
        <f t="shared" si="410"/>
        <v/>
      </c>
      <c r="T2250" s="134" t="str">
        <f t="shared" si="411"/>
        <v/>
      </c>
      <c r="U2250" s="190"/>
      <c r="V2250" s="191"/>
      <c r="W2250" s="188"/>
      <c r="X2250" s="188"/>
      <c r="Y2250" s="174" t="str">
        <f t="shared" si="412"/>
        <v/>
      </c>
      <c r="Z2250" s="174" t="str">
        <f t="shared" si="413"/>
        <v/>
      </c>
      <c r="AA2250" s="137"/>
      <c r="AB2250" s="185">
        <f t="shared" si="404"/>
        <v>10.84159999999985</v>
      </c>
      <c r="AC2250" s="139">
        <f t="shared" si="401"/>
        <v>0.14567914560561582</v>
      </c>
      <c r="AD2250" s="138">
        <f t="shared" si="405"/>
        <v>2.9116172790047412E-4</v>
      </c>
      <c r="AE2250" s="139" t="str">
        <f t="shared" si="402"/>
        <v/>
      </c>
      <c r="AF2250" s="139" t="str">
        <f t="shared" si="403"/>
        <v/>
      </c>
      <c r="AG2250" s="139"/>
    </row>
    <row r="2251" spans="1:33" ht="20.100000000000001" customHeight="1" x14ac:dyDescent="0.25">
      <c r="N2251" s="142">
        <v>1693</v>
      </c>
      <c r="O2251" s="134">
        <f t="shared" si="406"/>
        <v>2.7720000000000002</v>
      </c>
      <c r="P2251" s="189">
        <f t="shared" si="407"/>
        <v>8.5576425208319339E-3</v>
      </c>
      <c r="Q2251" s="189">
        <f t="shared" si="408"/>
        <v>0.99721434817218646</v>
      </c>
      <c r="R2251" s="134">
        <f t="shared" si="409"/>
        <v>8.5576425208319339E-3</v>
      </c>
      <c r="S2251" s="134" t="str">
        <f t="shared" si="410"/>
        <v/>
      </c>
      <c r="T2251" s="134" t="str">
        <f t="shared" si="411"/>
        <v/>
      </c>
      <c r="U2251" s="190"/>
      <c r="V2251" s="191"/>
      <c r="W2251" s="188"/>
      <c r="X2251" s="188"/>
      <c r="Y2251" s="174" t="str">
        <f t="shared" si="412"/>
        <v/>
      </c>
      <c r="Z2251" s="174" t="str">
        <f t="shared" si="413"/>
        <v/>
      </c>
      <c r="AA2251" s="137"/>
      <c r="AB2251" s="185">
        <f t="shared" si="404"/>
        <v>10.84799999999985</v>
      </c>
      <c r="AC2251" s="139">
        <f t="shared" si="401"/>
        <v>0.14538798387771534</v>
      </c>
      <c r="AD2251" s="138">
        <f t="shared" si="405"/>
        <v>2.9065988549104027E-4</v>
      </c>
      <c r="AE2251" s="139" t="str">
        <f t="shared" si="402"/>
        <v/>
      </c>
      <c r="AF2251" s="139" t="str">
        <f t="shared" si="403"/>
        <v/>
      </c>
      <c r="AG2251" s="139"/>
    </row>
    <row r="2252" spans="1:33" ht="20.100000000000001" customHeight="1" x14ac:dyDescent="0.25">
      <c r="A2252" s="15"/>
      <c r="N2252" s="142">
        <v>1694</v>
      </c>
      <c r="O2252" s="134">
        <f t="shared" si="406"/>
        <v>2.7759999999999998</v>
      </c>
      <c r="P2252" s="189">
        <f t="shared" si="407"/>
        <v>8.4632117899824232E-3</v>
      </c>
      <c r="Q2252" s="189">
        <f t="shared" si="408"/>
        <v>0.99724838957692941</v>
      </c>
      <c r="R2252" s="134">
        <f t="shared" si="409"/>
        <v>8.4632117899824232E-3</v>
      </c>
      <c r="S2252" s="134" t="str">
        <f t="shared" si="410"/>
        <v/>
      </c>
      <c r="T2252" s="134" t="str">
        <f t="shared" si="411"/>
        <v/>
      </c>
      <c r="U2252" s="190"/>
      <c r="V2252" s="191"/>
      <c r="W2252" s="188"/>
      <c r="X2252" s="188"/>
      <c r="Y2252" s="174" t="str">
        <f t="shared" si="412"/>
        <v/>
      </c>
      <c r="Z2252" s="174" t="str">
        <f t="shared" si="413"/>
        <v/>
      </c>
      <c r="AA2252" s="137"/>
      <c r="AB2252" s="185">
        <f t="shared" si="404"/>
        <v>10.854399999999849</v>
      </c>
      <c r="AC2252" s="139">
        <f t="shared" si="401"/>
        <v>0.1450973239922243</v>
      </c>
      <c r="AD2252" s="138">
        <f t="shared" si="405"/>
        <v>2.9015865571366262E-4</v>
      </c>
      <c r="AE2252" s="139" t="str">
        <f t="shared" si="402"/>
        <v/>
      </c>
      <c r="AF2252" s="139" t="str">
        <f t="shared" si="403"/>
        <v/>
      </c>
      <c r="AG2252" s="139"/>
    </row>
    <row r="2253" spans="1:33" ht="20.100000000000001" customHeight="1" x14ac:dyDescent="0.25">
      <c r="A2253" s="15"/>
      <c r="N2253" s="142">
        <v>1695</v>
      </c>
      <c r="O2253" s="134">
        <f t="shared" si="406"/>
        <v>2.7800000000000002</v>
      </c>
      <c r="P2253" s="189">
        <f t="shared" si="407"/>
        <v>8.3696891546530226E-3</v>
      </c>
      <c r="Q2253" s="189">
        <f t="shared" si="408"/>
        <v>0.99728205507729872</v>
      </c>
      <c r="R2253" s="134">
        <f t="shared" si="409"/>
        <v>8.3696891546530226E-3</v>
      </c>
      <c r="S2253" s="134" t="str">
        <f t="shared" si="410"/>
        <v/>
      </c>
      <c r="T2253" s="134" t="str">
        <f t="shared" si="411"/>
        <v/>
      </c>
      <c r="U2253" s="190"/>
      <c r="V2253" s="191"/>
      <c r="W2253" s="188"/>
      <c r="X2253" s="188"/>
      <c r="Y2253" s="174" t="str">
        <f t="shared" si="412"/>
        <v/>
      </c>
      <c r="Z2253" s="174" t="str">
        <f t="shared" si="413"/>
        <v/>
      </c>
      <c r="AA2253" s="137"/>
      <c r="AB2253" s="185">
        <f t="shared" si="404"/>
        <v>10.860799999999848</v>
      </c>
      <c r="AC2253" s="139">
        <f t="shared" si="401"/>
        <v>0.14480716533651064</v>
      </c>
      <c r="AD2253" s="138">
        <f t="shared" si="405"/>
        <v>2.8965803868008511E-4</v>
      </c>
      <c r="AE2253" s="139" t="str">
        <f t="shared" si="402"/>
        <v/>
      </c>
      <c r="AF2253" s="139" t="str">
        <f t="shared" si="403"/>
        <v/>
      </c>
      <c r="AG2253" s="139"/>
    </row>
    <row r="2254" spans="1:33" ht="20.100000000000001" customHeight="1" x14ac:dyDescent="0.25">
      <c r="A2254" s="15"/>
      <c r="N2254" s="142">
        <v>1696</v>
      </c>
      <c r="O2254" s="134">
        <f t="shared" si="406"/>
        <v>2.7839999999999998</v>
      </c>
      <c r="P2254" s="189">
        <f t="shared" si="407"/>
        <v>8.2770675561084951E-3</v>
      </c>
      <c r="Q2254" s="189">
        <f t="shared" si="408"/>
        <v>0.99731534829154744</v>
      </c>
      <c r="R2254" s="134">
        <f t="shared" si="409"/>
        <v>8.2770675561084951E-3</v>
      </c>
      <c r="S2254" s="134" t="str">
        <f t="shared" si="410"/>
        <v/>
      </c>
      <c r="T2254" s="134" t="str">
        <f t="shared" si="411"/>
        <v/>
      </c>
      <c r="U2254" s="190"/>
      <c r="V2254" s="191"/>
      <c r="W2254" s="188"/>
      <c r="X2254" s="188"/>
      <c r="Y2254" s="174" t="str">
        <f t="shared" si="412"/>
        <v/>
      </c>
      <c r="Z2254" s="174" t="str">
        <f t="shared" si="413"/>
        <v/>
      </c>
      <c r="AA2254" s="137"/>
      <c r="AB2254" s="185">
        <f t="shared" si="404"/>
        <v>10.867199999999848</v>
      </c>
      <c r="AC2254" s="139">
        <f t="shared" si="401"/>
        <v>0.14451750729783056</v>
      </c>
      <c r="AD2254" s="138">
        <f t="shared" si="405"/>
        <v>2.8915803449752753E-4</v>
      </c>
      <c r="AE2254" s="139" t="str">
        <f t="shared" si="402"/>
        <v/>
      </c>
      <c r="AF2254" s="139" t="str">
        <f t="shared" si="403"/>
        <v/>
      </c>
      <c r="AG2254" s="139"/>
    </row>
    <row r="2255" spans="1:33" ht="20.100000000000001" customHeight="1" x14ac:dyDescent="0.25">
      <c r="A2255" s="15"/>
      <c r="N2255" s="142">
        <v>1697</v>
      </c>
      <c r="O2255" s="134">
        <f t="shared" si="406"/>
        <v>2.7880000000000003</v>
      </c>
      <c r="P2255" s="189">
        <f t="shared" si="407"/>
        <v>8.1853399706617643E-3</v>
      </c>
      <c r="Q2255" s="189">
        <f t="shared" si="408"/>
        <v>0.99734827280976357</v>
      </c>
      <c r="R2255" s="134">
        <f t="shared" si="409"/>
        <v>8.1853399706617643E-3</v>
      </c>
      <c r="S2255" s="134" t="str">
        <f t="shared" si="410"/>
        <v/>
      </c>
      <c r="T2255" s="134" t="str">
        <f t="shared" si="411"/>
        <v/>
      </c>
      <c r="U2255" s="190"/>
      <c r="V2255" s="191"/>
      <c r="W2255" s="188"/>
      <c r="X2255" s="188"/>
      <c r="Y2255" s="174" t="str">
        <f t="shared" si="412"/>
        <v/>
      </c>
      <c r="Z2255" s="174" t="str">
        <f t="shared" si="413"/>
        <v/>
      </c>
      <c r="AA2255" s="137"/>
      <c r="AB2255" s="185">
        <f t="shared" si="404"/>
        <v>10.873599999999847</v>
      </c>
      <c r="AC2255" s="139">
        <f t="shared" si="401"/>
        <v>0.14422834926333303</v>
      </c>
      <c r="AD2255" s="138">
        <f t="shared" si="405"/>
        <v>2.886586432701288E-4</v>
      </c>
      <c r="AE2255" s="139" t="str">
        <f t="shared" si="402"/>
        <v/>
      </c>
      <c r="AF2255" s="139" t="str">
        <f t="shared" si="403"/>
        <v/>
      </c>
      <c r="AG2255" s="139"/>
    </row>
    <row r="2256" spans="1:33" ht="20.100000000000001" customHeight="1" x14ac:dyDescent="0.25">
      <c r="A2256" s="15"/>
      <c r="N2256" s="142">
        <v>1698</v>
      </c>
      <c r="O2256" s="134">
        <f t="shared" si="406"/>
        <v>2.7919999999999998</v>
      </c>
      <c r="P2256" s="189">
        <f t="shared" si="407"/>
        <v>8.094499409733228E-3</v>
      </c>
      <c r="Q2256" s="189">
        <f t="shared" si="408"/>
        <v>0.99738083219401052</v>
      </c>
      <c r="R2256" s="134">
        <f t="shared" si="409"/>
        <v>8.094499409733228E-3</v>
      </c>
      <c r="S2256" s="134" t="str">
        <f t="shared" si="410"/>
        <v/>
      </c>
      <c r="T2256" s="134" t="str">
        <f t="shared" si="411"/>
        <v/>
      </c>
      <c r="U2256" s="190"/>
      <c r="V2256" s="191"/>
      <c r="W2256" s="188"/>
      <c r="X2256" s="188"/>
      <c r="Y2256" s="174" t="str">
        <f t="shared" si="412"/>
        <v/>
      </c>
      <c r="Z2256" s="174" t="str">
        <f t="shared" si="413"/>
        <v/>
      </c>
      <c r="AA2256" s="137"/>
      <c r="AB2256" s="185">
        <f t="shared" si="404"/>
        <v>10.879999999999846</v>
      </c>
      <c r="AC2256" s="139">
        <f t="shared" si="401"/>
        <v>0.1439396906200629</v>
      </c>
      <c r="AD2256" s="138">
        <f t="shared" si="405"/>
        <v>2.8815986509772573E-4</v>
      </c>
      <c r="AE2256" s="139" t="str">
        <f t="shared" si="402"/>
        <v/>
      </c>
      <c r="AF2256" s="139" t="str">
        <f t="shared" si="403"/>
        <v/>
      </c>
      <c r="AG2256" s="139"/>
    </row>
    <row r="2257" spans="1:33" ht="20.100000000000001" customHeight="1" x14ac:dyDescent="0.25">
      <c r="A2257" s="15"/>
      <c r="N2257" s="142">
        <v>1699</v>
      </c>
      <c r="O2257" s="134">
        <f t="shared" si="406"/>
        <v>2.7960000000000003</v>
      </c>
      <c r="P2257" s="189">
        <f t="shared" si="407"/>
        <v>8.0045389199063163E-3</v>
      </c>
      <c r="Q2257" s="189">
        <f t="shared" si="408"/>
        <v>0.99741302997846792</v>
      </c>
      <c r="R2257" s="134">
        <f t="shared" si="409"/>
        <v>8.0045389199063163E-3</v>
      </c>
      <c r="S2257" s="134" t="str">
        <f t="shared" si="410"/>
        <v/>
      </c>
      <c r="T2257" s="134" t="str">
        <f t="shared" si="411"/>
        <v/>
      </c>
      <c r="U2257" s="190"/>
      <c r="V2257" s="191"/>
      <c r="W2257" s="188"/>
      <c r="X2257" s="188"/>
      <c r="Y2257" s="174" t="str">
        <f t="shared" si="412"/>
        <v/>
      </c>
      <c r="Z2257" s="174" t="str">
        <f t="shared" si="413"/>
        <v/>
      </c>
      <c r="AA2257" s="137"/>
      <c r="AB2257" s="185">
        <f t="shared" si="404"/>
        <v>10.886399999999846</v>
      </c>
      <c r="AC2257" s="139">
        <f t="shared" si="401"/>
        <v>0.14365153075496517</v>
      </c>
      <c r="AD2257" s="138">
        <f t="shared" si="405"/>
        <v>2.876617000762971E-4</v>
      </c>
      <c r="AE2257" s="139" t="str">
        <f t="shared" si="402"/>
        <v/>
      </c>
      <c r="AF2257" s="139" t="str">
        <f t="shared" si="403"/>
        <v/>
      </c>
      <c r="AG2257" s="139"/>
    </row>
    <row r="2258" spans="1:33" ht="20.100000000000001" customHeight="1" x14ac:dyDescent="0.25">
      <c r="A2258" s="15"/>
      <c r="N2258" s="142">
        <v>1700</v>
      </c>
      <c r="O2258" s="134">
        <f t="shared" si="406"/>
        <v>2.8</v>
      </c>
      <c r="P2258" s="189">
        <f t="shared" si="407"/>
        <v>7.9154515829799686E-3</v>
      </c>
      <c r="Q2258" s="189">
        <f t="shared" si="408"/>
        <v>0.99744486966957202</v>
      </c>
      <c r="R2258" s="134">
        <f t="shared" si="409"/>
        <v>7.9154515829799686E-3</v>
      </c>
      <c r="S2258" s="134" t="str">
        <f t="shared" si="410"/>
        <v/>
      </c>
      <c r="T2258" s="134" t="str">
        <f t="shared" si="411"/>
        <v/>
      </c>
      <c r="U2258" s="190"/>
      <c r="V2258" s="191"/>
      <c r="W2258" s="188"/>
      <c r="X2258" s="188"/>
      <c r="Y2258" s="174" t="str">
        <f t="shared" si="412"/>
        <v/>
      </c>
      <c r="Z2258" s="174" t="str">
        <f t="shared" si="413"/>
        <v/>
      </c>
      <c r="AA2258" s="137"/>
      <c r="AB2258" s="185">
        <f t="shared" si="404"/>
        <v>10.892799999999845</v>
      </c>
      <c r="AC2258" s="139">
        <f t="shared" si="401"/>
        <v>0.14336386905488888</v>
      </c>
      <c r="AD2258" s="138">
        <f t="shared" si="405"/>
        <v>2.8716414829826897E-4</v>
      </c>
      <c r="AE2258" s="139" t="str">
        <f t="shared" si="402"/>
        <v/>
      </c>
      <c r="AF2258" s="139" t="str">
        <f t="shared" si="403"/>
        <v/>
      </c>
      <c r="AG2258" s="139"/>
    </row>
    <row r="2259" spans="1:33" ht="20.100000000000001" customHeight="1" x14ac:dyDescent="0.25">
      <c r="A2259" s="15"/>
      <c r="N2259" s="142">
        <v>1701</v>
      </c>
      <c r="O2259" s="134">
        <f t="shared" si="406"/>
        <v>2.8040000000000003</v>
      </c>
      <c r="P2259" s="189">
        <f t="shared" si="407"/>
        <v>7.8272305160173687E-3</v>
      </c>
      <c r="Q2259" s="189">
        <f t="shared" si="408"/>
        <v>0.99747635474615681</v>
      </c>
      <c r="R2259" s="134">
        <f t="shared" si="409"/>
        <v>7.8272305160173687E-3</v>
      </c>
      <c r="S2259" s="134" t="str">
        <f t="shared" si="410"/>
        <v/>
      </c>
      <c r="T2259" s="134" t="str">
        <f t="shared" si="411"/>
        <v/>
      </c>
      <c r="U2259" s="190"/>
      <c r="V2259" s="191"/>
      <c r="W2259" s="188"/>
      <c r="X2259" s="188"/>
      <c r="Y2259" s="174" t="str">
        <f t="shared" si="412"/>
        <v/>
      </c>
      <c r="Z2259" s="174" t="str">
        <f t="shared" si="413"/>
        <v/>
      </c>
      <c r="AA2259" s="137"/>
      <c r="AB2259" s="185">
        <f t="shared" si="404"/>
        <v>10.899199999999844</v>
      </c>
      <c r="AC2259" s="139">
        <f t="shared" si="401"/>
        <v>0.14307670490659061</v>
      </c>
      <c r="AD2259" s="138">
        <f t="shared" si="405"/>
        <v>2.8666720985234817E-4</v>
      </c>
      <c r="AE2259" s="139" t="str">
        <f t="shared" si="402"/>
        <v/>
      </c>
      <c r="AF2259" s="139" t="str">
        <f t="shared" si="403"/>
        <v/>
      </c>
      <c r="AG2259" s="139"/>
    </row>
    <row r="2260" spans="1:33" ht="20.100000000000001" customHeight="1" x14ac:dyDescent="0.25">
      <c r="A2260" s="15"/>
      <c r="N2260" s="142">
        <v>1702</v>
      </c>
      <c r="O2260" s="134">
        <f t="shared" si="406"/>
        <v>2.8079999999999998</v>
      </c>
      <c r="P2260" s="189">
        <f t="shared" si="407"/>
        <v>7.739868871391698E-3</v>
      </c>
      <c r="Q2260" s="189">
        <f t="shared" si="408"/>
        <v>0.99750748865959504</v>
      </c>
      <c r="R2260" s="134">
        <f t="shared" si="409"/>
        <v>7.739868871391698E-3</v>
      </c>
      <c r="S2260" s="134" t="str">
        <f t="shared" si="410"/>
        <v/>
      </c>
      <c r="T2260" s="134" t="str">
        <f t="shared" si="411"/>
        <v/>
      </c>
      <c r="U2260" s="190"/>
      <c r="V2260" s="191"/>
      <c r="W2260" s="188"/>
      <c r="X2260" s="188"/>
      <c r="Y2260" s="174" t="str">
        <f t="shared" si="412"/>
        <v/>
      </c>
      <c r="Z2260" s="174" t="str">
        <f t="shared" si="413"/>
        <v/>
      </c>
      <c r="AA2260" s="137"/>
      <c r="AB2260" s="185">
        <f t="shared" si="404"/>
        <v>10.905599999999843</v>
      </c>
      <c r="AC2260" s="139">
        <f t="shared" si="401"/>
        <v>0.14279003769673826</v>
      </c>
      <c r="AD2260" s="138">
        <f t="shared" si="405"/>
        <v>2.8617088482321695E-4</v>
      </c>
      <c r="AE2260" s="139" t="str">
        <f t="shared" si="402"/>
        <v/>
      </c>
      <c r="AF2260" s="139" t="str">
        <f t="shared" si="403"/>
        <v/>
      </c>
      <c r="AG2260" s="139"/>
    </row>
    <row r="2261" spans="1:33" ht="20.100000000000001" customHeight="1" x14ac:dyDescent="0.25">
      <c r="A2261" s="15"/>
      <c r="N2261" s="142">
        <v>1703</v>
      </c>
      <c r="O2261" s="134">
        <f t="shared" si="406"/>
        <v>2.8120000000000003</v>
      </c>
      <c r="P2261" s="189">
        <f t="shared" si="407"/>
        <v>7.6533598368282241E-3</v>
      </c>
      <c r="Q2261" s="189">
        <f t="shared" si="408"/>
        <v>0.99753827483393986</v>
      </c>
      <c r="R2261" s="134">
        <f t="shared" si="409"/>
        <v>7.6533598368282241E-3</v>
      </c>
      <c r="S2261" s="134" t="str">
        <f t="shared" si="410"/>
        <v/>
      </c>
      <c r="T2261" s="134" t="str">
        <f t="shared" si="411"/>
        <v/>
      </c>
      <c r="U2261" s="190"/>
      <c r="V2261" s="191"/>
      <c r="W2261" s="188"/>
      <c r="X2261" s="188"/>
      <c r="Y2261" s="174" t="str">
        <f t="shared" si="412"/>
        <v/>
      </c>
      <c r="Z2261" s="174" t="str">
        <f t="shared" si="413"/>
        <v/>
      </c>
      <c r="AA2261" s="137"/>
      <c r="AB2261" s="185">
        <f t="shared" si="404"/>
        <v>10.911999999999843</v>
      </c>
      <c r="AC2261" s="139">
        <f t="shared" si="401"/>
        <v>0.14250386681191504</v>
      </c>
      <c r="AD2261" s="138">
        <f t="shared" si="405"/>
        <v>2.8567517329219916E-4</v>
      </c>
      <c r="AE2261" s="139" t="str">
        <f t="shared" si="402"/>
        <v/>
      </c>
      <c r="AF2261" s="139" t="str">
        <f t="shared" si="403"/>
        <v/>
      </c>
      <c r="AG2261" s="139"/>
    </row>
    <row r="2262" spans="1:33" ht="20.100000000000001" customHeight="1" x14ac:dyDescent="0.25">
      <c r="A2262" s="15"/>
      <c r="N2262" s="142">
        <v>1704</v>
      </c>
      <c r="O2262" s="134">
        <f t="shared" si="406"/>
        <v>2.8159999999999998</v>
      </c>
      <c r="P2262" s="189">
        <f t="shared" si="407"/>
        <v>7.5676966354434258E-3</v>
      </c>
      <c r="Q2262" s="189">
        <f t="shared" si="408"/>
        <v>0.99756871666606572</v>
      </c>
      <c r="R2262" s="134">
        <f t="shared" si="409"/>
        <v>7.5676966354434258E-3</v>
      </c>
      <c r="S2262" s="134" t="str">
        <f t="shared" si="410"/>
        <v/>
      </c>
      <c r="T2262" s="134" t="str">
        <f t="shared" si="411"/>
        <v/>
      </c>
      <c r="U2262" s="190"/>
      <c r="V2262" s="191"/>
      <c r="W2262" s="188"/>
      <c r="X2262" s="188"/>
      <c r="Y2262" s="174" t="str">
        <f t="shared" si="412"/>
        <v/>
      </c>
      <c r="Z2262" s="174" t="str">
        <f t="shared" si="413"/>
        <v/>
      </c>
      <c r="AA2262" s="137"/>
      <c r="AB2262" s="185">
        <f t="shared" si="404"/>
        <v>10.918399999999842</v>
      </c>
      <c r="AC2262" s="139">
        <f t="shared" si="401"/>
        <v>0.14221819163862284</v>
      </c>
      <c r="AD2262" s="138">
        <f t="shared" si="405"/>
        <v>2.8518007533609446E-4</v>
      </c>
      <c r="AE2262" s="139" t="str">
        <f t="shared" si="402"/>
        <v/>
      </c>
      <c r="AF2262" s="139" t="str">
        <f t="shared" si="403"/>
        <v/>
      </c>
      <c r="AG2262" s="139"/>
    </row>
    <row r="2263" spans="1:33" ht="20.100000000000001" customHeight="1" x14ac:dyDescent="0.25">
      <c r="A2263" s="15"/>
      <c r="N2263" s="142">
        <v>1705</v>
      </c>
      <c r="O2263" s="134">
        <f t="shared" si="406"/>
        <v>2.8200000000000003</v>
      </c>
      <c r="P2263" s="189">
        <f t="shared" si="407"/>
        <v>7.4828725257805526E-3</v>
      </c>
      <c r="Q2263" s="189">
        <f t="shared" si="408"/>
        <v>0.9975988175258107</v>
      </c>
      <c r="R2263" s="134">
        <f t="shared" si="409"/>
        <v>7.4828725257805526E-3</v>
      </c>
      <c r="S2263" s="134" t="str">
        <f t="shared" si="410"/>
        <v/>
      </c>
      <c r="T2263" s="134" t="str">
        <f t="shared" si="411"/>
        <v/>
      </c>
      <c r="U2263" s="190"/>
      <c r="V2263" s="191"/>
      <c r="W2263" s="188"/>
      <c r="X2263" s="188"/>
      <c r="Y2263" s="174" t="str">
        <f t="shared" si="412"/>
        <v/>
      </c>
      <c r="Z2263" s="174" t="str">
        <f t="shared" si="413"/>
        <v/>
      </c>
      <c r="AA2263" s="137"/>
      <c r="AB2263" s="185">
        <f t="shared" si="404"/>
        <v>10.924799999999841</v>
      </c>
      <c r="AC2263" s="139">
        <f t="shared" si="401"/>
        <v>0.14193301156328675</v>
      </c>
      <c r="AD2263" s="138">
        <f t="shared" si="405"/>
        <v>2.8468559102917679E-4</v>
      </c>
      <c r="AE2263" s="139" t="str">
        <f t="shared" si="402"/>
        <v/>
      </c>
      <c r="AF2263" s="139" t="str">
        <f t="shared" si="403"/>
        <v/>
      </c>
      <c r="AG2263" s="139"/>
    </row>
    <row r="2264" spans="1:33" ht="20.100000000000001" customHeight="1" x14ac:dyDescent="0.25">
      <c r="A2264" s="15"/>
      <c r="N2264" s="142">
        <v>1706</v>
      </c>
      <c r="O2264" s="134">
        <f t="shared" si="406"/>
        <v>2.8239999999999998</v>
      </c>
      <c r="P2264" s="189">
        <f t="shared" si="407"/>
        <v>7.3988808018422966E-3</v>
      </c>
      <c r="Q2264" s="189">
        <f t="shared" si="408"/>
        <v>0.99762858075611804</v>
      </c>
      <c r="R2264" s="134">
        <f t="shared" si="409"/>
        <v>7.3988808018422966E-3</v>
      </c>
      <c r="S2264" s="134" t="str">
        <f t="shared" si="410"/>
        <v/>
      </c>
      <c r="T2264" s="134" t="str">
        <f t="shared" si="411"/>
        <v/>
      </c>
      <c r="U2264" s="190"/>
      <c r="V2264" s="191"/>
      <c r="W2264" s="188"/>
      <c r="X2264" s="188"/>
      <c r="Y2264" s="174" t="str">
        <f t="shared" si="412"/>
        <v/>
      </c>
      <c r="Z2264" s="174" t="str">
        <f t="shared" si="413"/>
        <v/>
      </c>
      <c r="AA2264" s="137"/>
      <c r="AB2264" s="185">
        <f t="shared" si="404"/>
        <v>10.931199999999841</v>
      </c>
      <c r="AC2264" s="139">
        <f t="shared" si="401"/>
        <v>0.14164832597225757</v>
      </c>
      <c r="AD2264" s="138">
        <f t="shared" si="405"/>
        <v>2.8419172044102936E-4</v>
      </c>
      <c r="AE2264" s="139" t="str">
        <f t="shared" si="402"/>
        <v/>
      </c>
      <c r="AF2264" s="139" t="str">
        <f t="shared" si="403"/>
        <v/>
      </c>
      <c r="AG2264" s="139"/>
    </row>
    <row r="2265" spans="1:33" ht="20.100000000000001" customHeight="1" x14ac:dyDescent="0.25">
      <c r="A2265" s="15"/>
      <c r="N2265" s="142">
        <v>1707</v>
      </c>
      <c r="O2265" s="134">
        <f t="shared" si="406"/>
        <v>2.8280000000000003</v>
      </c>
      <c r="P2265" s="189">
        <f t="shared" si="407"/>
        <v>7.3157147931199405E-3</v>
      </c>
      <c r="Q2265" s="189">
        <f t="shared" si="408"/>
        <v>0.99765800967317753</v>
      </c>
      <c r="R2265" s="134">
        <f t="shared" si="409"/>
        <v>7.3157147931199405E-3</v>
      </c>
      <c r="S2265" s="134" t="str">
        <f t="shared" si="410"/>
        <v/>
      </c>
      <c r="T2265" s="134" t="str">
        <f t="shared" si="411"/>
        <v/>
      </c>
      <c r="U2265" s="190"/>
      <c r="V2265" s="191"/>
      <c r="W2265" s="188"/>
      <c r="X2265" s="188"/>
      <c r="Y2265" s="174" t="str">
        <f t="shared" si="412"/>
        <v/>
      </c>
      <c r="Z2265" s="174" t="str">
        <f t="shared" si="413"/>
        <v/>
      </c>
      <c r="AA2265" s="137"/>
      <c r="AB2265" s="185">
        <f t="shared" si="404"/>
        <v>10.93759999999984</v>
      </c>
      <c r="AC2265" s="139">
        <f t="shared" si="401"/>
        <v>0.14136413425181654</v>
      </c>
      <c r="AD2265" s="138">
        <f t="shared" si="405"/>
        <v>2.836984636376827E-4</v>
      </c>
      <c r="AE2265" s="139" t="str">
        <f t="shared" si="402"/>
        <v/>
      </c>
      <c r="AF2265" s="139" t="str">
        <f t="shared" si="403"/>
        <v/>
      </c>
      <c r="AG2265" s="139"/>
    </row>
    <row r="2266" spans="1:33" ht="20.100000000000001" customHeight="1" x14ac:dyDescent="0.25">
      <c r="A2266" s="15"/>
      <c r="N2266" s="142">
        <v>1708</v>
      </c>
      <c r="O2266" s="134">
        <f t="shared" si="406"/>
        <v>2.8319999999999999</v>
      </c>
      <c r="P2266" s="189">
        <f t="shared" si="407"/>
        <v>7.2333678646196876E-3</v>
      </c>
      <c r="Q2266" s="189">
        <f t="shared" si="408"/>
        <v>0.99768710756656831</v>
      </c>
      <c r="R2266" s="134">
        <f t="shared" si="409"/>
        <v>7.2333678646196876E-3</v>
      </c>
      <c r="S2266" s="134" t="str">
        <f t="shared" si="410"/>
        <v/>
      </c>
      <c r="T2266" s="134" t="str">
        <f t="shared" si="411"/>
        <v/>
      </c>
      <c r="U2266" s="190"/>
      <c r="V2266" s="191"/>
      <c r="W2266" s="188"/>
      <c r="X2266" s="188"/>
      <c r="Y2266" s="174" t="str">
        <f t="shared" si="412"/>
        <v/>
      </c>
      <c r="Z2266" s="174" t="str">
        <f t="shared" si="413"/>
        <v/>
      </c>
      <c r="AA2266" s="137"/>
      <c r="AB2266" s="185">
        <f t="shared" si="404"/>
        <v>10.943999999999839</v>
      </c>
      <c r="AC2266" s="139">
        <f t="shared" si="401"/>
        <v>0.14108043578817886</v>
      </c>
      <c r="AD2266" s="138">
        <f t="shared" si="405"/>
        <v>2.8320582068225297E-4</v>
      </c>
      <c r="AE2266" s="139" t="str">
        <f t="shared" si="402"/>
        <v/>
      </c>
      <c r="AF2266" s="139" t="str">
        <f t="shared" si="403"/>
        <v/>
      </c>
      <c r="AG2266" s="139"/>
    </row>
    <row r="2267" spans="1:33" ht="20.100000000000001" customHeight="1" x14ac:dyDescent="0.25">
      <c r="A2267" s="15"/>
      <c r="N2267" s="142">
        <v>1709</v>
      </c>
      <c r="O2267" s="134">
        <f t="shared" si="406"/>
        <v>2.8360000000000003</v>
      </c>
      <c r="P2267" s="189">
        <f t="shared" si="407"/>
        <v>7.1518334168855441E-3</v>
      </c>
      <c r="Q2267" s="189">
        <f t="shared" si="408"/>
        <v>0.99771587769940062</v>
      </c>
      <c r="R2267" s="134">
        <f t="shared" si="409"/>
        <v>7.1518334168855441E-3</v>
      </c>
      <c r="S2267" s="134" t="str">
        <f t="shared" si="410"/>
        <v/>
      </c>
      <c r="T2267" s="134" t="str">
        <f t="shared" si="411"/>
        <v/>
      </c>
      <c r="U2267" s="190"/>
      <c r="V2267" s="191"/>
      <c r="W2267" s="188"/>
      <c r="X2267" s="188"/>
      <c r="Y2267" s="174" t="str">
        <f t="shared" si="412"/>
        <v/>
      </c>
      <c r="Z2267" s="174" t="str">
        <f t="shared" si="413"/>
        <v/>
      </c>
      <c r="AA2267" s="137"/>
      <c r="AB2267" s="185">
        <f t="shared" si="404"/>
        <v>10.950399999999838</v>
      </c>
      <c r="AC2267" s="139">
        <f t="shared" si="401"/>
        <v>0.14079722996749661</v>
      </c>
      <c r="AD2267" s="138">
        <f t="shared" si="405"/>
        <v>2.8271379163308241E-4</v>
      </c>
      <c r="AE2267" s="139" t="str">
        <f t="shared" si="402"/>
        <v/>
      </c>
      <c r="AF2267" s="139" t="str">
        <f t="shared" si="403"/>
        <v/>
      </c>
      <c r="AG2267" s="139"/>
    </row>
    <row r="2268" spans="1:33" ht="20.100000000000001" customHeight="1" x14ac:dyDescent="0.25">
      <c r="A2268" s="15"/>
      <c r="N2268" s="142">
        <v>1710</v>
      </c>
      <c r="O2268" s="134">
        <f t="shared" si="406"/>
        <v>2.84</v>
      </c>
      <c r="P2268" s="189">
        <f t="shared" si="407"/>
        <v>7.0711048860194487E-3</v>
      </c>
      <c r="Q2268" s="189">
        <f t="shared" si="408"/>
        <v>0.99774432330845764</v>
      </c>
      <c r="R2268" s="134">
        <f t="shared" si="409"/>
        <v>7.0711048860194487E-3</v>
      </c>
      <c r="S2268" s="134" t="str">
        <f t="shared" si="410"/>
        <v/>
      </c>
      <c r="T2268" s="134" t="str">
        <f t="shared" si="411"/>
        <v/>
      </c>
      <c r="U2268" s="190"/>
      <c r="V2268" s="191"/>
      <c r="W2268" s="188"/>
      <c r="X2268" s="188"/>
      <c r="Y2268" s="174" t="str">
        <f t="shared" si="412"/>
        <v/>
      </c>
      <c r="Z2268" s="174" t="str">
        <f t="shared" si="413"/>
        <v/>
      </c>
      <c r="AA2268" s="137"/>
      <c r="AB2268" s="185">
        <f t="shared" si="404"/>
        <v>10.956799999999838</v>
      </c>
      <c r="AC2268" s="139">
        <f t="shared" si="401"/>
        <v>0.14051451617586352</v>
      </c>
      <c r="AD2268" s="138">
        <f t="shared" si="405"/>
        <v>2.8222237654593196E-4</v>
      </c>
      <c r="AE2268" s="139" t="str">
        <f t="shared" si="402"/>
        <v/>
      </c>
      <c r="AF2268" s="139" t="str">
        <f t="shared" si="403"/>
        <v/>
      </c>
      <c r="AG2268" s="139"/>
    </row>
    <row r="2269" spans="1:33" ht="20.100000000000001" customHeight="1" x14ac:dyDescent="0.25">
      <c r="A2269" s="15"/>
      <c r="N2269" s="142">
        <v>1711</v>
      </c>
      <c r="O2269" s="134">
        <f t="shared" si="406"/>
        <v>2.8440000000000003</v>
      </c>
      <c r="P2269" s="189">
        <f t="shared" si="407"/>
        <v>6.9911757436980134E-3</v>
      </c>
      <c r="Q2269" s="189">
        <f t="shared" si="408"/>
        <v>0.99777244760433859</v>
      </c>
      <c r="R2269" s="134">
        <f t="shared" si="409"/>
        <v>6.9911757436980134E-3</v>
      </c>
      <c r="S2269" s="134" t="str">
        <f t="shared" si="410"/>
        <v/>
      </c>
      <c r="T2269" s="134" t="str">
        <f t="shared" si="411"/>
        <v/>
      </c>
      <c r="U2269" s="190"/>
      <c r="V2269" s="191"/>
      <c r="W2269" s="188"/>
      <c r="X2269" s="188"/>
      <c r="Y2269" s="174" t="str">
        <f t="shared" si="412"/>
        <v/>
      </c>
      <c r="Z2269" s="174" t="str">
        <f t="shared" si="413"/>
        <v/>
      </c>
      <c r="AA2269" s="137"/>
      <c r="AB2269" s="185">
        <f t="shared" si="404"/>
        <v>10.963199999999837</v>
      </c>
      <c r="AC2269" s="139">
        <f t="shared" si="401"/>
        <v>0.14023229379931759</v>
      </c>
      <c r="AD2269" s="138">
        <f t="shared" si="405"/>
        <v>2.8173157547178862E-4</v>
      </c>
      <c r="AE2269" s="139" t="str">
        <f t="shared" si="402"/>
        <v/>
      </c>
      <c r="AF2269" s="139" t="str">
        <f t="shared" si="403"/>
        <v/>
      </c>
      <c r="AG2269" s="139"/>
    </row>
    <row r="2270" spans="1:33" ht="20.100000000000001" customHeight="1" x14ac:dyDescent="0.25">
      <c r="A2270" s="15"/>
      <c r="N2270" s="142">
        <v>1712</v>
      </c>
      <c r="O2270" s="134">
        <f t="shared" si="406"/>
        <v>2.8479999999999999</v>
      </c>
      <c r="P2270" s="189">
        <f t="shared" si="407"/>
        <v>6.9120394971865584E-3</v>
      </c>
      <c r="Q2270" s="189">
        <f t="shared" si="408"/>
        <v>0.99780025377160009</v>
      </c>
      <c r="R2270" s="134">
        <f t="shared" si="409"/>
        <v>6.9120394971865584E-3</v>
      </c>
      <c r="S2270" s="134" t="str">
        <f t="shared" si="410"/>
        <v/>
      </c>
      <c r="T2270" s="134" t="str">
        <f t="shared" si="411"/>
        <v/>
      </c>
      <c r="U2270" s="190"/>
      <c r="V2270" s="191"/>
      <c r="W2270" s="188"/>
      <c r="X2270" s="188"/>
      <c r="Y2270" s="174" t="str">
        <f t="shared" si="412"/>
        <v/>
      </c>
      <c r="Z2270" s="174" t="str">
        <f t="shared" si="413"/>
        <v/>
      </c>
      <c r="AA2270" s="137"/>
      <c r="AB2270" s="185">
        <f t="shared" si="404"/>
        <v>10.969599999999836</v>
      </c>
      <c r="AC2270" s="139">
        <f t="shared" si="401"/>
        <v>0.1399505622238458</v>
      </c>
      <c r="AD2270" s="138">
        <f t="shared" si="405"/>
        <v>2.8124138845928015E-4</v>
      </c>
      <c r="AE2270" s="139" t="str">
        <f t="shared" si="402"/>
        <v/>
      </c>
      <c r="AF2270" s="139" t="str">
        <f t="shared" si="403"/>
        <v/>
      </c>
      <c r="AG2270" s="139"/>
    </row>
    <row r="2271" spans="1:33" ht="20.100000000000001" customHeight="1" x14ac:dyDescent="0.25">
      <c r="A2271" s="15"/>
      <c r="N2271" s="142">
        <v>1713</v>
      </c>
      <c r="O2271" s="134">
        <f t="shared" si="406"/>
        <v>2.8520000000000003</v>
      </c>
      <c r="P2271" s="189">
        <f t="shared" si="407"/>
        <v>6.8336896893498754E-3</v>
      </c>
      <c r="Q2271" s="189">
        <f t="shared" si="408"/>
        <v>0.99782774496889937</v>
      </c>
      <c r="R2271" s="134">
        <f t="shared" si="409"/>
        <v>6.8336896893498754E-3</v>
      </c>
      <c r="S2271" s="134" t="str">
        <f t="shared" si="410"/>
        <v/>
      </c>
      <c r="T2271" s="134" t="str">
        <f t="shared" si="411"/>
        <v/>
      </c>
      <c r="U2271" s="190"/>
      <c r="V2271" s="191"/>
      <c r="W2271" s="188"/>
      <c r="X2271" s="188"/>
      <c r="Y2271" s="174" t="str">
        <f t="shared" si="412"/>
        <v/>
      </c>
      <c r="Z2271" s="174" t="str">
        <f t="shared" si="413"/>
        <v/>
      </c>
      <c r="AA2271" s="137"/>
      <c r="AB2271" s="185">
        <f t="shared" si="404"/>
        <v>10.975999999999836</v>
      </c>
      <c r="AC2271" s="139">
        <f t="shared" si="401"/>
        <v>0.13966932083538652</v>
      </c>
      <c r="AD2271" s="138">
        <f t="shared" si="405"/>
        <v>2.8075181555251016E-4</v>
      </c>
      <c r="AE2271" s="139" t="str">
        <f t="shared" si="402"/>
        <v/>
      </c>
      <c r="AF2271" s="139" t="str">
        <f t="shared" si="403"/>
        <v/>
      </c>
      <c r="AG2271" s="139"/>
    </row>
    <row r="2272" spans="1:33" ht="20.100000000000001" customHeight="1" x14ac:dyDescent="0.25">
      <c r="A2272" s="15"/>
      <c r="N2272" s="142">
        <v>1714</v>
      </c>
      <c r="O2272" s="134">
        <f t="shared" si="406"/>
        <v>2.8559999999999999</v>
      </c>
      <c r="P2272" s="189">
        <f t="shared" si="407"/>
        <v>6.7561198986603012E-3</v>
      </c>
      <c r="Q2272" s="189">
        <f t="shared" si="408"/>
        <v>0.99785492432913614</v>
      </c>
      <c r="R2272" s="134">
        <f t="shared" si="409"/>
        <v>6.7561198986603012E-3</v>
      </c>
      <c r="S2272" s="134" t="str">
        <f t="shared" si="410"/>
        <v/>
      </c>
      <c r="T2272" s="134" t="str">
        <f t="shared" si="411"/>
        <v/>
      </c>
      <c r="U2272" s="190"/>
      <c r="V2272" s="191"/>
      <c r="W2272" s="188"/>
      <c r="X2272" s="188"/>
      <c r="Y2272" s="174" t="str">
        <f t="shared" si="412"/>
        <v/>
      </c>
      <c r="Z2272" s="174" t="str">
        <f t="shared" si="413"/>
        <v/>
      </c>
      <c r="AA2272" s="137"/>
      <c r="AB2272" s="185">
        <f t="shared" si="404"/>
        <v>10.982399999999835</v>
      </c>
      <c r="AC2272" s="139">
        <f t="shared" si="401"/>
        <v>0.13938856901983401</v>
      </c>
      <c r="AD2272" s="138">
        <f t="shared" si="405"/>
        <v>2.8026285679241814E-4</v>
      </c>
      <c r="AE2272" s="139" t="str">
        <f t="shared" si="402"/>
        <v/>
      </c>
      <c r="AF2272" s="139" t="str">
        <f t="shared" si="403"/>
        <v/>
      </c>
      <c r="AG2272" s="139"/>
    </row>
    <row r="2273" spans="1:33" ht="20.100000000000001" customHeight="1" x14ac:dyDescent="0.25">
      <c r="A2273" s="15"/>
      <c r="N2273" s="142">
        <v>1715</v>
      </c>
      <c r="O2273" s="134">
        <f t="shared" si="406"/>
        <v>2.8600000000000003</v>
      </c>
      <c r="P2273" s="189">
        <f t="shared" si="407"/>
        <v>6.6793237392026089E-3</v>
      </c>
      <c r="Q2273" s="189">
        <f t="shared" si="408"/>
        <v>0.99788179495959539</v>
      </c>
      <c r="R2273" s="134">
        <f t="shared" si="409"/>
        <v>6.6793237392026089E-3</v>
      </c>
      <c r="S2273" s="134" t="str">
        <f t="shared" si="410"/>
        <v/>
      </c>
      <c r="T2273" s="134" t="str">
        <f t="shared" si="411"/>
        <v/>
      </c>
      <c r="U2273" s="190"/>
      <c r="V2273" s="191"/>
      <c r="W2273" s="188"/>
      <c r="X2273" s="188"/>
      <c r="Y2273" s="174" t="str">
        <f t="shared" si="412"/>
        <v/>
      </c>
      <c r="Z2273" s="174" t="str">
        <f t="shared" si="413"/>
        <v/>
      </c>
      <c r="AA2273" s="137"/>
      <c r="AB2273" s="185">
        <f t="shared" si="404"/>
        <v>10.988799999999834</v>
      </c>
      <c r="AC2273" s="139">
        <f t="shared" si="401"/>
        <v>0.1391083061630416</v>
      </c>
      <c r="AD2273" s="138">
        <f t="shared" si="405"/>
        <v>2.7977451221591898E-4</v>
      </c>
      <c r="AE2273" s="139" t="str">
        <f t="shared" si="402"/>
        <v/>
      </c>
      <c r="AF2273" s="139" t="str">
        <f t="shared" si="403"/>
        <v/>
      </c>
      <c r="AG2273" s="139"/>
    </row>
    <row r="2274" spans="1:33" ht="20.100000000000001" customHeight="1" x14ac:dyDescent="0.25">
      <c r="A2274" s="15"/>
      <c r="N2274" s="142">
        <v>1716</v>
      </c>
      <c r="O2274" s="134">
        <f t="shared" si="406"/>
        <v>2.8639999999999999</v>
      </c>
      <c r="P2274" s="189">
        <f t="shared" si="407"/>
        <v>6.603294860676282E-3</v>
      </c>
      <c r="Q2274" s="189">
        <f t="shared" si="408"/>
        <v>0.99790835994208948</v>
      </c>
      <c r="R2274" s="134">
        <f t="shared" si="409"/>
        <v>6.603294860676282E-3</v>
      </c>
      <c r="S2274" s="134" t="str">
        <f t="shared" si="410"/>
        <v/>
      </c>
      <c r="T2274" s="134" t="str">
        <f t="shared" si="411"/>
        <v/>
      </c>
      <c r="U2274" s="190"/>
      <c r="V2274" s="191"/>
      <c r="W2274" s="188"/>
      <c r="X2274" s="188"/>
      <c r="Y2274" s="174" t="str">
        <f t="shared" si="412"/>
        <v/>
      </c>
      <c r="Z2274" s="174" t="str">
        <f t="shared" si="413"/>
        <v/>
      </c>
      <c r="AA2274" s="137"/>
      <c r="AB2274" s="185">
        <f t="shared" si="404"/>
        <v>10.995199999999834</v>
      </c>
      <c r="AC2274" s="139">
        <f t="shared" si="401"/>
        <v>0.13882853165082568</v>
      </c>
      <c r="AD2274" s="138">
        <f t="shared" si="405"/>
        <v>2.7928678185723532E-4</v>
      </c>
      <c r="AE2274" s="139" t="str">
        <f t="shared" si="402"/>
        <v/>
      </c>
      <c r="AF2274" s="139" t="str">
        <f t="shared" si="403"/>
        <v/>
      </c>
      <c r="AG2274" s="139"/>
    </row>
    <row r="2275" spans="1:33" ht="20.100000000000001" customHeight="1" x14ac:dyDescent="0.25">
      <c r="A2275" s="15"/>
      <c r="N2275" s="142">
        <v>1717</v>
      </c>
      <c r="O2275" s="134">
        <f t="shared" si="406"/>
        <v>2.8680000000000003</v>
      </c>
      <c r="P2275" s="189">
        <f t="shared" si="407"/>
        <v>6.5280269483946338E-3</v>
      </c>
      <c r="Q2275" s="189">
        <f t="shared" si="408"/>
        <v>0.99793462233310082</v>
      </c>
      <c r="R2275" s="134">
        <f t="shared" si="409"/>
        <v>6.5280269483946338E-3</v>
      </c>
      <c r="S2275" s="134" t="str">
        <f t="shared" si="410"/>
        <v/>
      </c>
      <c r="T2275" s="134" t="str">
        <f t="shared" si="411"/>
        <v/>
      </c>
      <c r="U2275" s="190"/>
      <c r="V2275" s="191"/>
      <c r="W2275" s="188"/>
      <c r="X2275" s="188"/>
      <c r="Y2275" s="174" t="str">
        <f t="shared" si="412"/>
        <v/>
      </c>
      <c r="Z2275" s="174" t="str">
        <f t="shared" si="413"/>
        <v/>
      </c>
      <c r="AA2275" s="137"/>
      <c r="AB2275" s="185">
        <f t="shared" si="404"/>
        <v>11.001599999999833</v>
      </c>
      <c r="AC2275" s="139">
        <f t="shared" si="401"/>
        <v>0.13854924486896844</v>
      </c>
      <c r="AD2275" s="138">
        <f t="shared" si="405"/>
        <v>2.7879966574623216E-4</v>
      </c>
      <c r="AE2275" s="139" t="str">
        <f t="shared" si="402"/>
        <v/>
      </c>
      <c r="AF2275" s="139" t="str">
        <f t="shared" si="403"/>
        <v/>
      </c>
      <c r="AG2275" s="139"/>
    </row>
    <row r="2276" spans="1:33" ht="20.100000000000001" customHeight="1" x14ac:dyDescent="0.25">
      <c r="A2276" s="15"/>
      <c r="N2276" s="142">
        <v>1718</v>
      </c>
      <c r="O2276" s="134">
        <f t="shared" si="406"/>
        <v>2.8719999999999999</v>
      </c>
      <c r="P2276" s="189">
        <f t="shared" si="407"/>
        <v>6.4535137232814037E-3</v>
      </c>
      <c r="Q2276" s="189">
        <f t="shared" si="408"/>
        <v>0.99796058516392461</v>
      </c>
      <c r="R2276" s="134">
        <f t="shared" si="409"/>
        <v>6.4535137232814037E-3</v>
      </c>
      <c r="S2276" s="134" t="str">
        <f t="shared" si="410"/>
        <v/>
      </c>
      <c r="T2276" s="134" t="str">
        <f t="shared" si="411"/>
        <v/>
      </c>
      <c r="U2276" s="190"/>
      <c r="V2276" s="191"/>
      <c r="W2276" s="188"/>
      <c r="X2276" s="188"/>
      <c r="Y2276" s="174" t="str">
        <f t="shared" si="412"/>
        <v/>
      </c>
      <c r="Z2276" s="174" t="str">
        <f t="shared" si="413"/>
        <v/>
      </c>
      <c r="AA2276" s="137"/>
      <c r="AB2276" s="185">
        <f t="shared" si="404"/>
        <v>11.007999999999832</v>
      </c>
      <c r="AC2276" s="139">
        <f t="shared" si="401"/>
        <v>0.13827044520322221</v>
      </c>
      <c r="AD2276" s="138">
        <f t="shared" si="405"/>
        <v>2.7831316390936056E-4</v>
      </c>
      <c r="AE2276" s="139" t="str">
        <f t="shared" si="402"/>
        <v/>
      </c>
      <c r="AF2276" s="139" t="str">
        <f t="shared" si="403"/>
        <v/>
      </c>
      <c r="AG2276" s="139"/>
    </row>
    <row r="2277" spans="1:33" ht="20.100000000000001" customHeight="1" x14ac:dyDescent="0.25">
      <c r="A2277" s="15"/>
      <c r="N2277" s="142">
        <v>1719</v>
      </c>
      <c r="O2277" s="134">
        <f t="shared" si="406"/>
        <v>2.8760000000000003</v>
      </c>
      <c r="P2277" s="189">
        <f t="shared" si="407"/>
        <v>6.3797489418642803E-3</v>
      </c>
      <c r="Q2277" s="189">
        <f t="shared" si="408"/>
        <v>0.99798625144081043</v>
      </c>
      <c r="R2277" s="134">
        <f t="shared" si="409"/>
        <v>6.3797489418642803E-3</v>
      </c>
      <c r="S2277" s="134" t="str">
        <f t="shared" si="410"/>
        <v/>
      </c>
      <c r="T2277" s="134" t="str">
        <f t="shared" si="411"/>
        <v/>
      </c>
      <c r="U2277" s="190"/>
      <c r="V2277" s="191"/>
      <c r="W2277" s="188"/>
      <c r="X2277" s="188"/>
      <c r="Y2277" s="174" t="str">
        <f t="shared" si="412"/>
        <v/>
      </c>
      <c r="Z2277" s="174" t="str">
        <f t="shared" si="413"/>
        <v/>
      </c>
      <c r="AA2277" s="137"/>
      <c r="AB2277" s="185">
        <f t="shared" si="404"/>
        <v>11.014399999999831</v>
      </c>
      <c r="AC2277" s="139">
        <f t="shared" si="401"/>
        <v>0.13799213203931285</v>
      </c>
      <c r="AD2277" s="138">
        <f t="shared" si="405"/>
        <v>2.7782727637001847E-4</v>
      </c>
      <c r="AE2277" s="139" t="str">
        <f t="shared" si="402"/>
        <v/>
      </c>
      <c r="AF2277" s="139" t="str">
        <f t="shared" si="403"/>
        <v/>
      </c>
      <c r="AG2277" s="139"/>
    </row>
    <row r="2278" spans="1:33" ht="20.100000000000001" customHeight="1" x14ac:dyDescent="0.25">
      <c r="A2278" s="15"/>
      <c r="N2278" s="142">
        <v>1720</v>
      </c>
      <c r="O2278" s="134">
        <f t="shared" si="406"/>
        <v>2.88</v>
      </c>
      <c r="P2278" s="189">
        <f t="shared" si="407"/>
        <v>6.3067263962659275E-3</v>
      </c>
      <c r="Q2278" s="189">
        <f t="shared" si="408"/>
        <v>0.99801162414510569</v>
      </c>
      <c r="R2278" s="134">
        <f t="shared" si="409"/>
        <v>6.3067263962659275E-3</v>
      </c>
      <c r="S2278" s="134" t="str">
        <f t="shared" si="410"/>
        <v/>
      </c>
      <c r="T2278" s="134" t="str">
        <f t="shared" si="411"/>
        <v/>
      </c>
      <c r="U2278" s="190"/>
      <c r="V2278" s="191"/>
      <c r="W2278" s="188"/>
      <c r="X2278" s="188"/>
      <c r="Y2278" s="174" t="str">
        <f t="shared" si="412"/>
        <v/>
      </c>
      <c r="Z2278" s="174" t="str">
        <f t="shared" si="413"/>
        <v/>
      </c>
      <c r="AA2278" s="137"/>
      <c r="AB2278" s="185">
        <f t="shared" si="404"/>
        <v>11.020799999999831</v>
      </c>
      <c r="AC2278" s="139">
        <f t="shared" si="401"/>
        <v>0.13771430476294283</v>
      </c>
      <c r="AD2278" s="138">
        <f t="shared" si="405"/>
        <v>2.7734200314766255E-4</v>
      </c>
      <c r="AE2278" s="139" t="str">
        <f t="shared" si="402"/>
        <v/>
      </c>
      <c r="AF2278" s="139" t="str">
        <f t="shared" si="403"/>
        <v/>
      </c>
      <c r="AG2278" s="139"/>
    </row>
    <row r="2279" spans="1:33" ht="20.100000000000001" customHeight="1" x14ac:dyDescent="0.25">
      <c r="A2279" s="15"/>
      <c r="N2279" s="142">
        <v>1721</v>
      </c>
      <c r="O2279" s="134">
        <f t="shared" si="406"/>
        <v>2.8840000000000003</v>
      </c>
      <c r="P2279" s="189">
        <f t="shared" si="407"/>
        <v>6.2344399141920359E-3</v>
      </c>
      <c r="Q2279" s="189">
        <f t="shared" si="408"/>
        <v>0.99803670623339702</v>
      </c>
      <c r="R2279" s="134">
        <f t="shared" si="409"/>
        <v>6.2344399141920359E-3</v>
      </c>
      <c r="S2279" s="134" t="str">
        <f t="shared" si="410"/>
        <v/>
      </c>
      <c r="T2279" s="134" t="str">
        <f t="shared" si="411"/>
        <v/>
      </c>
      <c r="U2279" s="190"/>
      <c r="V2279" s="191"/>
      <c r="W2279" s="188"/>
      <c r="X2279" s="188"/>
      <c r="Y2279" s="174" t="str">
        <f t="shared" si="412"/>
        <v/>
      </c>
      <c r="Z2279" s="174" t="str">
        <f t="shared" si="413"/>
        <v/>
      </c>
      <c r="AA2279" s="137"/>
      <c r="AB2279" s="185">
        <f t="shared" si="404"/>
        <v>11.02719999999983</v>
      </c>
      <c r="AC2279" s="139">
        <f t="shared" si="401"/>
        <v>0.13743696275979517</v>
      </c>
      <c r="AD2279" s="138">
        <f t="shared" si="405"/>
        <v>2.7685734425814124E-4</v>
      </c>
      <c r="AE2279" s="139" t="str">
        <f t="shared" si="402"/>
        <v/>
      </c>
      <c r="AF2279" s="139" t="str">
        <f t="shared" si="403"/>
        <v/>
      </c>
      <c r="AG2279" s="139"/>
    </row>
    <row r="2280" spans="1:33" ht="20.100000000000001" customHeight="1" x14ac:dyDescent="0.25">
      <c r="A2280" s="15"/>
      <c r="N2280" s="142">
        <v>1722</v>
      </c>
      <c r="O2280" s="134">
        <f t="shared" si="406"/>
        <v>2.8879999999999999</v>
      </c>
      <c r="P2280" s="189">
        <f t="shared" si="407"/>
        <v>6.1628833589169102E-3</v>
      </c>
      <c r="Q2280" s="189">
        <f t="shared" si="408"/>
        <v>0.99806150063765331</v>
      </c>
      <c r="R2280" s="134">
        <f t="shared" si="409"/>
        <v>6.1628833589169102E-3</v>
      </c>
      <c r="S2280" s="134" t="str">
        <f t="shared" si="410"/>
        <v/>
      </c>
      <c r="T2280" s="134" t="str">
        <f t="shared" si="411"/>
        <v/>
      </c>
      <c r="U2280" s="190"/>
      <c r="V2280" s="191"/>
      <c r="W2280" s="188"/>
      <c r="X2280" s="188"/>
      <c r="Y2280" s="174" t="str">
        <f t="shared" si="412"/>
        <v/>
      </c>
      <c r="Z2280" s="174" t="str">
        <f t="shared" si="413"/>
        <v/>
      </c>
      <c r="AA2280" s="137"/>
      <c r="AB2280" s="185">
        <f t="shared" si="404"/>
        <v>11.033599999999829</v>
      </c>
      <c r="AC2280" s="139">
        <f t="shared" si="401"/>
        <v>0.13716010541553703</v>
      </c>
      <c r="AD2280" s="138">
        <f t="shared" si="405"/>
        <v>2.7637329971474944E-4</v>
      </c>
      <c r="AE2280" s="139" t="str">
        <f t="shared" si="402"/>
        <v/>
      </c>
      <c r="AF2280" s="139" t="str">
        <f t="shared" si="403"/>
        <v/>
      </c>
      <c r="AG2280" s="139"/>
    </row>
    <row r="2281" spans="1:33" ht="20.100000000000001" customHeight="1" x14ac:dyDescent="0.25">
      <c r="A2281" s="15"/>
      <c r="N2281" s="142">
        <v>1723</v>
      </c>
      <c r="O2281" s="134">
        <f t="shared" si="406"/>
        <v>2.8920000000000003</v>
      </c>
      <c r="P2281" s="189">
        <f t="shared" si="407"/>
        <v>6.0920506292661703E-3</v>
      </c>
      <c r="Q2281" s="189">
        <f t="shared" si="408"/>
        <v>0.99808601026536758</v>
      </c>
      <c r="R2281" s="134">
        <f t="shared" si="409"/>
        <v>6.0920506292661703E-3</v>
      </c>
      <c r="S2281" s="134" t="str">
        <f t="shared" si="410"/>
        <v/>
      </c>
      <c r="T2281" s="134" t="str">
        <f t="shared" si="411"/>
        <v/>
      </c>
      <c r="U2281" s="190"/>
      <c r="V2281" s="191"/>
      <c r="W2281" s="188"/>
      <c r="X2281" s="188"/>
      <c r="Y2281" s="174" t="str">
        <f t="shared" si="412"/>
        <v/>
      </c>
      <c r="Z2281" s="174" t="str">
        <f t="shared" si="413"/>
        <v/>
      </c>
      <c r="AA2281" s="137"/>
      <c r="AB2281" s="185">
        <f t="shared" si="404"/>
        <v>11.039999999999829</v>
      </c>
      <c r="AC2281" s="139">
        <f t="shared" si="401"/>
        <v>0.13688373211582228</v>
      </c>
      <c r="AD2281" s="138">
        <f t="shared" si="405"/>
        <v>2.758898695258416E-4</v>
      </c>
      <c r="AE2281" s="139" t="str">
        <f t="shared" si="402"/>
        <v/>
      </c>
      <c r="AF2281" s="139" t="str">
        <f t="shared" si="403"/>
        <v/>
      </c>
      <c r="AG2281" s="139"/>
    </row>
    <row r="2282" spans="1:33" ht="20.100000000000001" customHeight="1" x14ac:dyDescent="0.25">
      <c r="A2282" s="15"/>
      <c r="N2282" s="142">
        <v>1724</v>
      </c>
      <c r="O2282" s="134">
        <f t="shared" si="406"/>
        <v>2.8959999999999999</v>
      </c>
      <c r="P2282" s="189">
        <f t="shared" si="407"/>
        <v>6.0219356595970453E-3</v>
      </c>
      <c r="Q2282" s="189">
        <f t="shared" si="408"/>
        <v>0.99811023799969922</v>
      </c>
      <c r="R2282" s="134">
        <f t="shared" si="409"/>
        <v>6.0219356595970453E-3</v>
      </c>
      <c r="S2282" s="134" t="str">
        <f t="shared" si="410"/>
        <v/>
      </c>
      <c r="T2282" s="134" t="str">
        <f t="shared" si="411"/>
        <v/>
      </c>
      <c r="U2282" s="190"/>
      <c r="V2282" s="191"/>
      <c r="W2282" s="188"/>
      <c r="X2282" s="188"/>
      <c r="Y2282" s="174" t="str">
        <f t="shared" si="412"/>
        <v/>
      </c>
      <c r="Z2282" s="174" t="str">
        <f t="shared" si="413"/>
        <v/>
      </c>
      <c r="AA2282" s="137"/>
      <c r="AB2282" s="185">
        <f t="shared" si="404"/>
        <v>11.046399999999828</v>
      </c>
      <c r="AC2282" s="139">
        <f t="shared" si="401"/>
        <v>0.13660784224629643</v>
      </c>
      <c r="AD2282" s="138">
        <f t="shared" si="405"/>
        <v>2.7540705369796803E-4</v>
      </c>
      <c r="AE2282" s="139" t="str">
        <f t="shared" si="402"/>
        <v/>
      </c>
      <c r="AF2282" s="139" t="str">
        <f t="shared" si="403"/>
        <v/>
      </c>
      <c r="AG2282" s="139"/>
    </row>
    <row r="2283" spans="1:33" ht="20.100000000000001" customHeight="1" x14ac:dyDescent="0.25">
      <c r="A2283" s="15"/>
      <c r="N2283" s="142">
        <v>1725</v>
      </c>
      <c r="O2283" s="134">
        <f t="shared" si="406"/>
        <v>2.9000000000000004</v>
      </c>
      <c r="P2283" s="189">
        <f t="shared" si="407"/>
        <v>5.9525324197758486E-3</v>
      </c>
      <c r="Q2283" s="189">
        <f t="shared" si="408"/>
        <v>0.99813418669961596</v>
      </c>
      <c r="R2283" s="134">
        <f t="shared" si="409"/>
        <v>5.9525324197758486E-3</v>
      </c>
      <c r="S2283" s="134" t="str">
        <f t="shared" si="410"/>
        <v/>
      </c>
      <c r="T2283" s="134" t="str">
        <f t="shared" si="411"/>
        <v/>
      </c>
      <c r="U2283" s="190"/>
      <c r="V2283" s="191"/>
      <c r="W2283" s="188"/>
      <c r="X2283" s="188"/>
      <c r="Y2283" s="174" t="str">
        <f t="shared" si="412"/>
        <v/>
      </c>
      <c r="Z2283" s="174" t="str">
        <f t="shared" si="413"/>
        <v/>
      </c>
      <c r="AA2283" s="137"/>
      <c r="AB2283" s="185">
        <f t="shared" si="404"/>
        <v>11.052799999999827</v>
      </c>
      <c r="AC2283" s="139">
        <f t="shared" si="401"/>
        <v>0.13633243519259847</v>
      </c>
      <c r="AD2283" s="138">
        <f t="shared" si="405"/>
        <v>2.7492485223271079E-4</v>
      </c>
      <c r="AE2283" s="139" t="str">
        <f t="shared" si="402"/>
        <v/>
      </c>
      <c r="AF2283" s="139" t="str">
        <f t="shared" si="403"/>
        <v/>
      </c>
      <c r="AG2283" s="139"/>
    </row>
    <row r="2284" spans="1:33" ht="20.100000000000001" customHeight="1" x14ac:dyDescent="0.25">
      <c r="A2284" s="15"/>
      <c r="N2284" s="142">
        <v>1726</v>
      </c>
      <c r="O2284" s="134">
        <f t="shared" si="406"/>
        <v>2.9039999999999999</v>
      </c>
      <c r="P2284" s="189">
        <f t="shared" si="407"/>
        <v>5.883834915153101E-3</v>
      </c>
      <c r="Q2284" s="189">
        <f t="shared" si="408"/>
        <v>0.99815785920003608</v>
      </c>
      <c r="R2284" s="134">
        <f t="shared" si="409"/>
        <v>5.883834915153101E-3</v>
      </c>
      <c r="S2284" s="134" t="str">
        <f t="shared" si="410"/>
        <v/>
      </c>
      <c r="T2284" s="134" t="str">
        <f t="shared" si="411"/>
        <v/>
      </c>
      <c r="U2284" s="190"/>
      <c r="V2284" s="191"/>
      <c r="W2284" s="188"/>
      <c r="X2284" s="188"/>
      <c r="Y2284" s="174" t="str">
        <f t="shared" si="412"/>
        <v/>
      </c>
      <c r="Z2284" s="174" t="str">
        <f t="shared" si="413"/>
        <v/>
      </c>
      <c r="AA2284" s="137"/>
      <c r="AB2284" s="185">
        <f t="shared" si="404"/>
        <v>11.059199999999827</v>
      </c>
      <c r="AC2284" s="139">
        <f t="shared" ref="AC2284:AC2347" si="414">_xlfn.CHISQ.DIST.RT(AB2284,$AB$553)</f>
        <v>0.13605751034036576</v>
      </c>
      <c r="AD2284" s="138">
        <f t="shared" si="405"/>
        <v>2.7444326512940376E-4</v>
      </c>
      <c r="AE2284" s="139" t="str">
        <f t="shared" ref="AE2284:AE2347" si="415">IF(AC2284&lt;($AA$556),AD2284,"")</f>
        <v/>
      </c>
      <c r="AF2284" s="139" t="str">
        <f t="shared" ref="AF2284:AF2347" si="416">IF(AC2284&lt;$AA$563,AD2284,"")</f>
        <v/>
      </c>
      <c r="AG2284" s="139"/>
    </row>
    <row r="2285" spans="1:33" ht="20.100000000000001" customHeight="1" x14ac:dyDescent="0.25">
      <c r="A2285" s="15"/>
      <c r="N2285" s="142">
        <v>1727</v>
      </c>
      <c r="O2285" s="134">
        <f t="shared" si="406"/>
        <v>2.9080000000000004</v>
      </c>
      <c r="P2285" s="189">
        <f t="shared" si="407"/>
        <v>5.815837186535909E-3</v>
      </c>
      <c r="Q2285" s="189">
        <f t="shared" si="408"/>
        <v>0.99818125831197024</v>
      </c>
      <c r="R2285" s="134">
        <f t="shared" si="409"/>
        <v>5.815837186535909E-3</v>
      </c>
      <c r="S2285" s="134" t="str">
        <f t="shared" si="410"/>
        <v/>
      </c>
      <c r="T2285" s="134" t="str">
        <f t="shared" si="411"/>
        <v/>
      </c>
      <c r="U2285" s="190"/>
      <c r="V2285" s="191"/>
      <c r="W2285" s="188"/>
      <c r="X2285" s="188"/>
      <c r="Y2285" s="174" t="str">
        <f t="shared" si="412"/>
        <v/>
      </c>
      <c r="Z2285" s="174" t="str">
        <f t="shared" si="413"/>
        <v/>
      </c>
      <c r="AA2285" s="137"/>
      <c r="AB2285" s="185">
        <f t="shared" ref="AB2285:AB2348" si="417">AB2284+$AF$553</f>
        <v>11.065599999999826</v>
      </c>
      <c r="AC2285" s="139">
        <f t="shared" si="414"/>
        <v>0.13578306707523635</v>
      </c>
      <c r="AD2285" s="138">
        <f t="shared" ref="AD2285:AD2348" si="418">AC2285-AC2286</f>
        <v>2.739622923831897E-4</v>
      </c>
      <c r="AE2285" s="139" t="str">
        <f t="shared" si="415"/>
        <v/>
      </c>
      <c r="AF2285" s="139" t="str">
        <f t="shared" si="416"/>
        <v/>
      </c>
      <c r="AG2285" s="139"/>
    </row>
    <row r="2286" spans="1:33" ht="20.100000000000001" customHeight="1" x14ac:dyDescent="0.25">
      <c r="A2286" s="15"/>
      <c r="N2286" s="142">
        <v>1728</v>
      </c>
      <c r="O2286" s="134">
        <f t="shared" ref="O2286:O2349" si="419">O$552+(N2286*O$555)</f>
        <v>2.9119999999999999</v>
      </c>
      <c r="P2286" s="189">
        <f t="shared" ref="P2286:P2349" si="420">_xlfn.NORM.DIST(O2286,O$549,O$550,0)</f>
        <v>5.7485333101580478E-3</v>
      </c>
      <c r="Q2286" s="189">
        <f t="shared" ref="Q2286:Q2349" si="421">_xlfn.NORM.DIST(O2286,O$549,O$550,1)</f>
        <v>0.9982043868226631</v>
      </c>
      <c r="R2286" s="134">
        <f t="shared" ref="R2286:R2349" si="422">IF(OR(Q2286&lt;$S$554,Q2286&gt;$S$555),P2286,"")</f>
        <v>5.7485333101580478E-3</v>
      </c>
      <c r="S2286" s="134" t="str">
        <f t="shared" ref="S2286:S2349" si="423">IF(AND(Q2286&gt;$S$554,Q2286&lt;$S$555),P2286,"")</f>
        <v/>
      </c>
      <c r="T2286" s="134" t="str">
        <f t="shared" ref="T2286:T2349" si="424">IF(P2286=MAX(P$558:P$2558),P2286,"")</f>
        <v/>
      </c>
      <c r="U2286" s="190"/>
      <c r="V2286" s="191"/>
      <c r="W2286" s="188"/>
      <c r="X2286" s="188"/>
      <c r="Y2286" s="174" t="str">
        <f t="shared" si="412"/>
        <v/>
      </c>
      <c r="Z2286" s="174" t="str">
        <f t="shared" si="413"/>
        <v/>
      </c>
      <c r="AA2286" s="137"/>
      <c r="AB2286" s="185">
        <f t="shared" si="417"/>
        <v>11.071999999999825</v>
      </c>
      <c r="AC2286" s="139">
        <f t="shared" si="414"/>
        <v>0.13550910478285316</v>
      </c>
      <c r="AD2286" s="138">
        <f t="shared" si="418"/>
        <v>2.7348193398649134E-4</v>
      </c>
      <c r="AE2286" s="139" t="str">
        <f t="shared" si="415"/>
        <v/>
      </c>
      <c r="AF2286" s="139" t="str">
        <f t="shared" si="416"/>
        <v/>
      </c>
      <c r="AG2286" s="139"/>
    </row>
    <row r="2287" spans="1:33" ht="20.100000000000001" customHeight="1" x14ac:dyDescent="0.25">
      <c r="A2287" s="15"/>
      <c r="N2287" s="142">
        <v>1729</v>
      </c>
      <c r="O2287" s="134">
        <f t="shared" si="419"/>
        <v>2.9160000000000004</v>
      </c>
      <c r="P2287" s="189">
        <f t="shared" si="420"/>
        <v>5.6819173976473663E-3</v>
      </c>
      <c r="Q2287" s="189">
        <f t="shared" si="421"/>
        <v>0.9982272474957351</v>
      </c>
      <c r="R2287" s="134">
        <f t="shared" si="422"/>
        <v>5.6819173976473663E-3</v>
      </c>
      <c r="S2287" s="134" t="str">
        <f t="shared" si="423"/>
        <v/>
      </c>
      <c r="T2287" s="134" t="str">
        <f t="shared" si="424"/>
        <v/>
      </c>
      <c r="U2287" s="190"/>
      <c r="V2287" s="191"/>
      <c r="W2287" s="188"/>
      <c r="X2287" s="188"/>
      <c r="Y2287" s="174" t="str">
        <f t="shared" si="412"/>
        <v/>
      </c>
      <c r="Z2287" s="174" t="str">
        <f t="shared" si="413"/>
        <v/>
      </c>
      <c r="AA2287" s="137"/>
      <c r="AB2287" s="185">
        <f t="shared" si="417"/>
        <v>11.078399999999824</v>
      </c>
      <c r="AC2287" s="139">
        <f t="shared" si="414"/>
        <v>0.13523562284886667</v>
      </c>
      <c r="AD2287" s="138">
        <f t="shared" si="418"/>
        <v>2.7300218992773462E-4</v>
      </c>
      <c r="AE2287" s="139" t="str">
        <f t="shared" si="415"/>
        <v/>
      </c>
      <c r="AF2287" s="139" t="str">
        <f t="shared" si="416"/>
        <v/>
      </c>
      <c r="AG2287" s="139"/>
    </row>
    <row r="2288" spans="1:33" ht="20.100000000000001" customHeight="1" x14ac:dyDescent="0.25">
      <c r="A2288" s="15"/>
      <c r="N2288" s="142">
        <v>1730</v>
      </c>
      <c r="O2288" s="134">
        <f t="shared" si="419"/>
        <v>2.92</v>
      </c>
      <c r="P2288" s="189">
        <f t="shared" si="420"/>
        <v>5.615983595990969E-3</v>
      </c>
      <c r="Q2288" s="189">
        <f t="shared" si="421"/>
        <v>0.99824984307132392</v>
      </c>
      <c r="R2288" s="134">
        <f t="shared" si="422"/>
        <v>5.615983595990969E-3</v>
      </c>
      <c r="S2288" s="134" t="str">
        <f t="shared" si="423"/>
        <v/>
      </c>
      <c r="T2288" s="134" t="str">
        <f t="shared" si="424"/>
        <v/>
      </c>
      <c r="U2288" s="190"/>
      <c r="V2288" s="191"/>
      <c r="W2288" s="188"/>
      <c r="X2288" s="188"/>
      <c r="Y2288" s="174" t="str">
        <f t="shared" si="412"/>
        <v/>
      </c>
      <c r="Z2288" s="174" t="str">
        <f t="shared" si="413"/>
        <v/>
      </c>
      <c r="AA2288" s="137"/>
      <c r="AB2288" s="185">
        <f t="shared" si="417"/>
        <v>11.084799999999824</v>
      </c>
      <c r="AC2288" s="139">
        <f t="shared" si="414"/>
        <v>0.13496262065893894</v>
      </c>
      <c r="AD2288" s="138">
        <f t="shared" si="418"/>
        <v>2.7252306019248662E-4</v>
      </c>
      <c r="AE2288" s="139" t="str">
        <f t="shared" si="415"/>
        <v/>
      </c>
      <c r="AF2288" s="139" t="str">
        <f t="shared" si="416"/>
        <v/>
      </c>
      <c r="AG2288" s="139"/>
    </row>
    <row r="2289" spans="1:33" ht="20.100000000000001" customHeight="1" x14ac:dyDescent="0.25">
      <c r="A2289" s="15"/>
      <c r="N2289" s="142">
        <v>1731</v>
      </c>
      <c r="O2289" s="134">
        <f t="shared" si="419"/>
        <v>2.9240000000000004</v>
      </c>
      <c r="P2289" s="189">
        <f t="shared" si="420"/>
        <v>5.5507260874977475E-3</v>
      </c>
      <c r="Q2289" s="189">
        <f t="shared" si="421"/>
        <v>0.99827217626622566</v>
      </c>
      <c r="R2289" s="134">
        <f t="shared" si="422"/>
        <v>5.5507260874977475E-3</v>
      </c>
      <c r="S2289" s="134" t="str">
        <f t="shared" si="423"/>
        <v/>
      </c>
      <c r="T2289" s="134" t="str">
        <f t="shared" si="424"/>
        <v/>
      </c>
      <c r="U2289" s="190"/>
      <c r="V2289" s="191"/>
      <c r="W2289" s="188"/>
      <c r="X2289" s="188"/>
      <c r="Y2289" s="174" t="str">
        <f t="shared" si="412"/>
        <v/>
      </c>
      <c r="Z2289" s="174" t="str">
        <f t="shared" si="413"/>
        <v/>
      </c>
      <c r="AA2289" s="137"/>
      <c r="AB2289" s="185">
        <f t="shared" si="417"/>
        <v>11.091199999999823</v>
      </c>
      <c r="AC2289" s="139">
        <f t="shared" si="414"/>
        <v>0.13469009759874645</v>
      </c>
      <c r="AD2289" s="138">
        <f t="shared" si="418"/>
        <v>2.7204454476242867E-4</v>
      </c>
      <c r="AE2289" s="139" t="str">
        <f t="shared" si="415"/>
        <v/>
      </c>
      <c r="AF2289" s="139" t="str">
        <f t="shared" si="416"/>
        <v/>
      </c>
      <c r="AG2289" s="139"/>
    </row>
    <row r="2290" spans="1:33" ht="20.100000000000001" customHeight="1" x14ac:dyDescent="0.25">
      <c r="A2290" s="15"/>
      <c r="N2290" s="142">
        <v>1732</v>
      </c>
      <c r="O2290" s="134">
        <f t="shared" si="419"/>
        <v>2.9279999999999999</v>
      </c>
      <c r="P2290" s="189">
        <f t="shared" si="420"/>
        <v>5.4861390897588055E-3</v>
      </c>
      <c r="Q2290" s="189">
        <f t="shared" si="421"/>
        <v>0.99829424977403669</v>
      </c>
      <c r="R2290" s="134">
        <f t="shared" si="422"/>
        <v>5.4861390897588055E-3</v>
      </c>
      <c r="S2290" s="134" t="str">
        <f t="shared" si="423"/>
        <v/>
      </c>
      <c r="T2290" s="134" t="str">
        <f t="shared" si="424"/>
        <v/>
      </c>
      <c r="U2290" s="190"/>
      <c r="V2290" s="191"/>
      <c r="W2290" s="188"/>
      <c r="X2290" s="188"/>
      <c r="Y2290" s="174" t="str">
        <f t="shared" si="412"/>
        <v/>
      </c>
      <c r="Z2290" s="174" t="str">
        <f t="shared" si="413"/>
        <v/>
      </c>
      <c r="AA2290" s="137"/>
      <c r="AB2290" s="185">
        <f t="shared" si="417"/>
        <v>11.097599999999822</v>
      </c>
      <c r="AC2290" s="139">
        <f t="shared" si="414"/>
        <v>0.13441805305398402</v>
      </c>
      <c r="AD2290" s="138">
        <f t="shared" si="418"/>
        <v>2.7156664361668859E-4</v>
      </c>
      <c r="AE2290" s="139" t="str">
        <f t="shared" si="415"/>
        <v/>
      </c>
      <c r="AF2290" s="139" t="str">
        <f t="shared" si="416"/>
        <v/>
      </c>
      <c r="AG2290" s="139"/>
    </row>
    <row r="2291" spans="1:33" ht="20.100000000000001" customHeight="1" x14ac:dyDescent="0.25">
      <c r="A2291" s="15"/>
      <c r="N2291" s="142">
        <v>1733</v>
      </c>
      <c r="O2291" s="134">
        <f t="shared" si="419"/>
        <v>2.9320000000000004</v>
      </c>
      <c r="P2291" s="189">
        <f t="shared" si="420"/>
        <v>5.4222168556052738E-3</v>
      </c>
      <c r="Q2291" s="189">
        <f t="shared" si="421"/>
        <v>0.99831606626529368</v>
      </c>
      <c r="R2291" s="134">
        <f t="shared" si="422"/>
        <v>5.4222168556052738E-3</v>
      </c>
      <c r="S2291" s="134" t="str">
        <f t="shared" si="423"/>
        <v/>
      </c>
      <c r="T2291" s="134" t="str">
        <f t="shared" si="424"/>
        <v/>
      </c>
      <c r="U2291" s="190"/>
      <c r="V2291" s="191"/>
      <c r="W2291" s="188"/>
      <c r="X2291" s="188"/>
      <c r="Y2291" s="174" t="str">
        <f t="shared" si="412"/>
        <v/>
      </c>
      <c r="Z2291" s="174" t="str">
        <f t="shared" si="413"/>
        <v/>
      </c>
      <c r="AA2291" s="137"/>
      <c r="AB2291" s="185">
        <f t="shared" si="417"/>
        <v>11.103999999999822</v>
      </c>
      <c r="AC2291" s="139">
        <f t="shared" si="414"/>
        <v>0.13414648641036733</v>
      </c>
      <c r="AD2291" s="138">
        <f t="shared" si="418"/>
        <v>2.7108935673000878E-4</v>
      </c>
      <c r="AE2291" s="139" t="str">
        <f t="shared" si="415"/>
        <v/>
      </c>
      <c r="AF2291" s="139" t="str">
        <f t="shared" si="416"/>
        <v/>
      </c>
      <c r="AG2291" s="139"/>
    </row>
    <row r="2292" spans="1:33" ht="20.100000000000001" customHeight="1" x14ac:dyDescent="0.25">
      <c r="A2292" s="15"/>
      <c r="N2292" s="142">
        <v>1734</v>
      </c>
      <c r="O2292" s="134">
        <f t="shared" si="419"/>
        <v>2.9359999999999999</v>
      </c>
      <c r="P2292" s="189">
        <f t="shared" si="420"/>
        <v>5.3589536730640434E-3</v>
      </c>
      <c r="Q2292" s="189">
        <f t="shared" si="421"/>
        <v>0.99833762838761542</v>
      </c>
      <c r="R2292" s="134">
        <f t="shared" si="422"/>
        <v>5.3589536730640434E-3</v>
      </c>
      <c r="S2292" s="134" t="str">
        <f t="shared" si="423"/>
        <v/>
      </c>
      <c r="T2292" s="134" t="str">
        <f t="shared" si="424"/>
        <v/>
      </c>
      <c r="U2292" s="190"/>
      <c r="V2292" s="191"/>
      <c r="W2292" s="188"/>
      <c r="X2292" s="188"/>
      <c r="Y2292" s="174" t="str">
        <f t="shared" si="412"/>
        <v/>
      </c>
      <c r="Z2292" s="174" t="str">
        <f t="shared" si="413"/>
        <v/>
      </c>
      <c r="AA2292" s="137"/>
      <c r="AB2292" s="185">
        <f t="shared" si="417"/>
        <v>11.110399999999821</v>
      </c>
      <c r="AC2292" s="139">
        <f t="shared" si="414"/>
        <v>0.13387539705363732</v>
      </c>
      <c r="AD2292" s="138">
        <f t="shared" si="418"/>
        <v>2.7061268407507777E-4</v>
      </c>
      <c r="AE2292" s="139" t="str">
        <f t="shared" si="415"/>
        <v/>
      </c>
      <c r="AF2292" s="139" t="str">
        <f t="shared" si="416"/>
        <v/>
      </c>
      <c r="AG2292" s="139"/>
    </row>
    <row r="2293" spans="1:33" ht="20.100000000000001" customHeight="1" x14ac:dyDescent="0.25">
      <c r="A2293" s="15"/>
      <c r="N2293" s="142">
        <v>1735</v>
      </c>
      <c r="O2293" s="134">
        <f t="shared" si="419"/>
        <v>2.9400000000000004</v>
      </c>
      <c r="P2293" s="189">
        <f t="shared" si="420"/>
        <v>5.2963438653110097E-3</v>
      </c>
      <c r="Q2293" s="189">
        <f t="shared" si="421"/>
        <v>0.99835893876584303</v>
      </c>
      <c r="R2293" s="134">
        <f t="shared" si="422"/>
        <v>5.2963438653110097E-3</v>
      </c>
      <c r="S2293" s="134" t="str">
        <f t="shared" si="423"/>
        <v/>
      </c>
      <c r="T2293" s="134" t="str">
        <f t="shared" si="424"/>
        <v/>
      </c>
      <c r="U2293" s="190"/>
      <c r="V2293" s="191"/>
      <c r="W2293" s="188"/>
      <c r="X2293" s="188"/>
      <c r="Y2293" s="174" t="str">
        <f t="shared" si="412"/>
        <v/>
      </c>
      <c r="Z2293" s="174" t="str">
        <f t="shared" si="413"/>
        <v/>
      </c>
      <c r="AA2293" s="137"/>
      <c r="AB2293" s="185">
        <f t="shared" si="417"/>
        <v>11.11679999999982</v>
      </c>
      <c r="AC2293" s="139">
        <f t="shared" si="414"/>
        <v>0.13360478436956225</v>
      </c>
      <c r="AD2293" s="138">
        <f t="shared" si="418"/>
        <v>2.7013662561994889E-4</v>
      </c>
      <c r="AE2293" s="139" t="str">
        <f t="shared" si="415"/>
        <v/>
      </c>
      <c r="AF2293" s="139" t="str">
        <f t="shared" si="416"/>
        <v/>
      </c>
      <c r="AG2293" s="139"/>
    </row>
    <row r="2294" spans="1:33" ht="20.100000000000001" customHeight="1" x14ac:dyDescent="0.25">
      <c r="A2294" s="15"/>
      <c r="N2294" s="142">
        <v>1736</v>
      </c>
      <c r="O2294" s="134">
        <f t="shared" si="419"/>
        <v>2.944</v>
      </c>
      <c r="P2294" s="189">
        <f t="shared" si="420"/>
        <v>5.2343817906222714E-3</v>
      </c>
      <c r="Q2294" s="189">
        <f t="shared" si="421"/>
        <v>0.99838000000218041</v>
      </c>
      <c r="R2294" s="134">
        <f t="shared" si="422"/>
        <v>5.2343817906222714E-3</v>
      </c>
      <c r="S2294" s="134" t="str">
        <f t="shared" si="423"/>
        <v/>
      </c>
      <c r="T2294" s="134" t="str">
        <f t="shared" si="424"/>
        <v/>
      </c>
      <c r="U2294" s="190"/>
      <c r="V2294" s="191"/>
      <c r="W2294" s="188"/>
      <c r="X2294" s="188"/>
      <c r="Y2294" s="174" t="str">
        <f t="shared" si="412"/>
        <v/>
      </c>
      <c r="Z2294" s="174" t="str">
        <f t="shared" si="413"/>
        <v/>
      </c>
      <c r="AA2294" s="137"/>
      <c r="AB2294" s="185">
        <f t="shared" si="417"/>
        <v>11.123199999999819</v>
      </c>
      <c r="AC2294" s="139">
        <f t="shared" si="414"/>
        <v>0.1333346477439423</v>
      </c>
      <c r="AD2294" s="138">
        <f t="shared" si="418"/>
        <v>2.6966118133048278E-4</v>
      </c>
      <c r="AE2294" s="139" t="str">
        <f t="shared" si="415"/>
        <v/>
      </c>
      <c r="AF2294" s="139" t="str">
        <f t="shared" si="416"/>
        <v/>
      </c>
      <c r="AG2294" s="139"/>
    </row>
    <row r="2295" spans="1:33" ht="20.100000000000001" customHeight="1" x14ac:dyDescent="0.25">
      <c r="A2295" s="15"/>
      <c r="N2295" s="142">
        <v>1737</v>
      </c>
      <c r="O2295" s="134">
        <f t="shared" si="419"/>
        <v>2.9480000000000004</v>
      </c>
      <c r="P2295" s="189">
        <f t="shared" si="420"/>
        <v>5.1730618423228838E-3</v>
      </c>
      <c r="Q2295" s="189">
        <f t="shared" si="421"/>
        <v>0.9984008146763349</v>
      </c>
      <c r="R2295" s="134">
        <f t="shared" si="422"/>
        <v>5.1730618423228838E-3</v>
      </c>
      <c r="S2295" s="134" t="str">
        <f t="shared" si="423"/>
        <v/>
      </c>
      <c r="T2295" s="134" t="str">
        <f t="shared" si="424"/>
        <v/>
      </c>
      <c r="U2295" s="190"/>
      <c r="V2295" s="191"/>
      <c r="W2295" s="188"/>
      <c r="X2295" s="188"/>
      <c r="Y2295" s="174" t="str">
        <f t="shared" si="412"/>
        <v/>
      </c>
      <c r="Z2295" s="174" t="str">
        <f t="shared" si="413"/>
        <v/>
      </c>
      <c r="AA2295" s="137"/>
      <c r="AB2295" s="185">
        <f t="shared" si="417"/>
        <v>11.129599999999819</v>
      </c>
      <c r="AC2295" s="139">
        <f t="shared" si="414"/>
        <v>0.13306498656261181</v>
      </c>
      <c r="AD2295" s="138">
        <f t="shared" si="418"/>
        <v>2.6918635116893186E-4</v>
      </c>
      <c r="AE2295" s="139" t="str">
        <f t="shared" si="415"/>
        <v/>
      </c>
      <c r="AF2295" s="139" t="str">
        <f t="shared" si="416"/>
        <v/>
      </c>
      <c r="AG2295" s="139"/>
    </row>
    <row r="2296" spans="1:33" ht="20.100000000000001" customHeight="1" x14ac:dyDescent="0.25">
      <c r="A2296" s="15"/>
      <c r="N2296" s="142">
        <v>1738</v>
      </c>
      <c r="O2296" s="134">
        <f t="shared" si="419"/>
        <v>2.952</v>
      </c>
      <c r="P2296" s="189">
        <f t="shared" si="420"/>
        <v>5.1123784487336638E-3</v>
      </c>
      <c r="Q2296" s="189">
        <f t="shared" si="421"/>
        <v>0.99842138534565705</v>
      </c>
      <c r="R2296" s="134">
        <f t="shared" si="422"/>
        <v>5.1123784487336638E-3</v>
      </c>
      <c r="S2296" s="134" t="str">
        <f t="shared" si="423"/>
        <v/>
      </c>
      <c r="T2296" s="134" t="str">
        <f t="shared" si="424"/>
        <v/>
      </c>
      <c r="U2296" s="190"/>
      <c r="V2296" s="191"/>
      <c r="W2296" s="188"/>
      <c r="X2296" s="188"/>
      <c r="Y2296" s="174" t="str">
        <f t="shared" ref="Y2296:Y2359" si="425">IF($X2296&gt;(Y$555),$W2296,"")</f>
        <v/>
      </c>
      <c r="Z2296" s="174" t="str">
        <f t="shared" ref="Z2296:Z2359" si="426">IF($X2296&gt;(AA$557),$W2296,"")</f>
        <v/>
      </c>
      <c r="AA2296" s="137"/>
      <c r="AB2296" s="185">
        <f t="shared" si="417"/>
        <v>11.135999999999818</v>
      </c>
      <c r="AC2296" s="139">
        <f t="shared" si="414"/>
        <v>0.13279580021144288</v>
      </c>
      <c r="AD2296" s="138">
        <f t="shared" si="418"/>
        <v>2.687121350940791E-4</v>
      </c>
      <c r="AE2296" s="139" t="str">
        <f t="shared" si="415"/>
        <v/>
      </c>
      <c r="AF2296" s="139" t="str">
        <f t="shared" si="416"/>
        <v/>
      </c>
      <c r="AG2296" s="139"/>
    </row>
    <row r="2297" spans="1:33" ht="20.100000000000001" customHeight="1" x14ac:dyDescent="0.25">
      <c r="A2297" s="15"/>
      <c r="N2297" s="142">
        <v>1739</v>
      </c>
      <c r="O2297" s="134">
        <f t="shared" si="419"/>
        <v>2.9560000000000004</v>
      </c>
      <c r="P2297" s="189">
        <f t="shared" si="420"/>
        <v>5.0523260731156067E-3</v>
      </c>
      <c r="Q2297" s="189">
        <f t="shared" si="421"/>
        <v>0.99844171454528052</v>
      </c>
      <c r="R2297" s="134">
        <f t="shared" si="422"/>
        <v>5.0523260731156067E-3</v>
      </c>
      <c r="S2297" s="134" t="str">
        <f t="shared" si="423"/>
        <v/>
      </c>
      <c r="T2297" s="134" t="str">
        <f t="shared" si="424"/>
        <v/>
      </c>
      <c r="U2297" s="190"/>
      <c r="V2297" s="191"/>
      <c r="W2297" s="188"/>
      <c r="X2297" s="188"/>
      <c r="Y2297" s="174" t="str">
        <f t="shared" si="425"/>
        <v/>
      </c>
      <c r="Z2297" s="174" t="str">
        <f t="shared" si="426"/>
        <v/>
      </c>
      <c r="AA2297" s="137"/>
      <c r="AB2297" s="185">
        <f t="shared" si="417"/>
        <v>11.142399999999817</v>
      </c>
      <c r="AC2297" s="139">
        <f t="shared" si="414"/>
        <v>0.1325270880763488</v>
      </c>
      <c r="AD2297" s="138">
        <f t="shared" si="418"/>
        <v>2.6823853306148782E-4</v>
      </c>
      <c r="AE2297" s="139" t="str">
        <f t="shared" si="415"/>
        <v/>
      </c>
      <c r="AF2297" s="139" t="str">
        <f t="shared" si="416"/>
        <v/>
      </c>
      <c r="AG2297" s="139"/>
    </row>
    <row r="2298" spans="1:33" ht="20.100000000000001" customHeight="1" x14ac:dyDescent="0.25">
      <c r="A2298" s="15"/>
      <c r="N2298" s="142">
        <v>1740</v>
      </c>
      <c r="O2298" s="134">
        <f t="shared" si="419"/>
        <v>2.96</v>
      </c>
      <c r="P2298" s="189">
        <f t="shared" si="420"/>
        <v>4.9928992136123763E-3</v>
      </c>
      <c r="Q2298" s="189">
        <f t="shared" si="421"/>
        <v>0.99846180478826196</v>
      </c>
      <c r="R2298" s="134">
        <f t="shared" si="422"/>
        <v>4.9928992136123763E-3</v>
      </c>
      <c r="S2298" s="134" t="str">
        <f t="shared" si="423"/>
        <v/>
      </c>
      <c r="T2298" s="134" t="str">
        <f t="shared" si="424"/>
        <v/>
      </c>
      <c r="U2298" s="190"/>
      <c r="V2298" s="191"/>
      <c r="W2298" s="188"/>
      <c r="X2298" s="188"/>
      <c r="Y2298" s="174" t="str">
        <f t="shared" si="425"/>
        <v/>
      </c>
      <c r="Z2298" s="174" t="str">
        <f t="shared" si="426"/>
        <v/>
      </c>
      <c r="AA2298" s="137"/>
      <c r="AB2298" s="185">
        <f t="shared" si="417"/>
        <v>11.148799999999817</v>
      </c>
      <c r="AC2298" s="139">
        <f t="shared" si="414"/>
        <v>0.13225884954328732</v>
      </c>
      <c r="AD2298" s="138">
        <f t="shared" si="418"/>
        <v>2.6776554502377925E-4</v>
      </c>
      <c r="AE2298" s="139" t="str">
        <f t="shared" si="415"/>
        <v/>
      </c>
      <c r="AF2298" s="139" t="str">
        <f t="shared" si="416"/>
        <v/>
      </c>
      <c r="AG2298" s="139"/>
    </row>
    <row r="2299" spans="1:33" ht="20.100000000000001" customHeight="1" x14ac:dyDescent="0.25">
      <c r="A2299" s="15"/>
      <c r="N2299" s="142">
        <v>1741</v>
      </c>
      <c r="O2299" s="134">
        <f t="shared" si="419"/>
        <v>2.9640000000000004</v>
      </c>
      <c r="P2299" s="189">
        <f t="shared" si="420"/>
        <v>4.9340924031904968E-3</v>
      </c>
      <c r="Q2299" s="189">
        <f t="shared" si="421"/>
        <v>0.99848165856572002</v>
      </c>
      <c r="R2299" s="134">
        <f t="shared" si="422"/>
        <v>4.9340924031904968E-3</v>
      </c>
      <c r="S2299" s="134" t="str">
        <f t="shared" si="423"/>
        <v/>
      </c>
      <c r="T2299" s="134" t="str">
        <f t="shared" si="424"/>
        <v/>
      </c>
      <c r="U2299" s="190"/>
      <c r="V2299" s="191"/>
      <c r="W2299" s="188"/>
      <c r="X2299" s="188"/>
      <c r="Y2299" s="174" t="str">
        <f t="shared" si="425"/>
        <v/>
      </c>
      <c r="Z2299" s="174" t="str">
        <f t="shared" si="426"/>
        <v/>
      </c>
      <c r="AA2299" s="137"/>
      <c r="AB2299" s="185">
        <f t="shared" si="417"/>
        <v>11.155199999999816</v>
      </c>
      <c r="AC2299" s="139">
        <f t="shared" si="414"/>
        <v>0.13199108399826354</v>
      </c>
      <c r="AD2299" s="138">
        <f t="shared" si="418"/>
        <v>2.6729317093032723E-4</v>
      </c>
      <c r="AE2299" s="139" t="str">
        <f t="shared" si="415"/>
        <v/>
      </c>
      <c r="AF2299" s="139" t="str">
        <f t="shared" si="416"/>
        <v/>
      </c>
      <c r="AG2299" s="139"/>
    </row>
    <row r="2300" spans="1:33" ht="20.100000000000001" customHeight="1" x14ac:dyDescent="0.25">
      <c r="A2300" s="15"/>
      <c r="N2300" s="142">
        <v>1742</v>
      </c>
      <c r="O2300" s="134">
        <f t="shared" si="419"/>
        <v>2.968</v>
      </c>
      <c r="P2300" s="189">
        <f t="shared" si="420"/>
        <v>4.8759002095777031E-3</v>
      </c>
      <c r="Q2300" s="189">
        <f t="shared" si="421"/>
        <v>0.998501278346975</v>
      </c>
      <c r="R2300" s="134">
        <f t="shared" si="422"/>
        <v>4.8759002095777031E-3</v>
      </c>
      <c r="S2300" s="134" t="str">
        <f t="shared" si="423"/>
        <v/>
      </c>
      <c r="T2300" s="134" t="str">
        <f t="shared" si="424"/>
        <v/>
      </c>
      <c r="U2300" s="190"/>
      <c r="V2300" s="191"/>
      <c r="W2300" s="188"/>
      <c r="X2300" s="188"/>
      <c r="Y2300" s="174" t="str">
        <f t="shared" si="425"/>
        <v/>
      </c>
      <c r="Z2300" s="174" t="str">
        <f t="shared" si="426"/>
        <v/>
      </c>
      <c r="AA2300" s="137"/>
      <c r="AB2300" s="185">
        <f t="shared" si="417"/>
        <v>11.161599999999815</v>
      </c>
      <c r="AC2300" s="139">
        <f t="shared" si="414"/>
        <v>0.13172379082733321</v>
      </c>
      <c r="AD2300" s="138">
        <f t="shared" si="418"/>
        <v>2.6682141072678633E-4</v>
      </c>
      <c r="AE2300" s="139" t="str">
        <f t="shared" si="415"/>
        <v/>
      </c>
      <c r="AF2300" s="139" t="str">
        <f t="shared" si="416"/>
        <v/>
      </c>
      <c r="AG2300" s="139"/>
    </row>
    <row r="2301" spans="1:33" ht="20.100000000000001" customHeight="1" x14ac:dyDescent="0.25">
      <c r="A2301" s="15"/>
      <c r="N2301" s="142">
        <v>1743</v>
      </c>
      <c r="O2301" s="134">
        <f t="shared" si="419"/>
        <v>2.9720000000000004</v>
      </c>
      <c r="P2301" s="189">
        <f t="shared" si="420"/>
        <v>4.8183172351990078E-3</v>
      </c>
      <c r="Q2301" s="189">
        <f t="shared" si="421"/>
        <v>0.99852066657968741</v>
      </c>
      <c r="R2301" s="134">
        <f t="shared" si="422"/>
        <v>4.8183172351990078E-3</v>
      </c>
      <c r="S2301" s="134" t="str">
        <f t="shared" si="423"/>
        <v/>
      </c>
      <c r="T2301" s="134" t="str">
        <f t="shared" si="424"/>
        <v/>
      </c>
      <c r="U2301" s="190"/>
      <c r="V2301" s="191"/>
      <c r="W2301" s="188"/>
      <c r="X2301" s="188"/>
      <c r="Y2301" s="174" t="str">
        <f t="shared" si="425"/>
        <v/>
      </c>
      <c r="Z2301" s="174" t="str">
        <f t="shared" si="426"/>
        <v/>
      </c>
      <c r="AA2301" s="137"/>
      <c r="AB2301" s="185">
        <f t="shared" si="417"/>
        <v>11.167999999999815</v>
      </c>
      <c r="AC2301" s="139">
        <f t="shared" si="414"/>
        <v>0.13145696941660642</v>
      </c>
      <c r="AD2301" s="138">
        <f t="shared" si="418"/>
        <v>2.6635026435672948E-4</v>
      </c>
      <c r="AE2301" s="139" t="str">
        <f t="shared" si="415"/>
        <v/>
      </c>
      <c r="AF2301" s="139" t="str">
        <f t="shared" si="416"/>
        <v/>
      </c>
      <c r="AG2301" s="139"/>
    </row>
    <row r="2302" spans="1:33" ht="20.100000000000001" customHeight="1" x14ac:dyDescent="0.25">
      <c r="A2302" s="15"/>
      <c r="N2302" s="142">
        <v>1744</v>
      </c>
      <c r="O2302" s="134">
        <f t="shared" si="419"/>
        <v>2.976</v>
      </c>
      <c r="P2302" s="189">
        <f t="shared" si="420"/>
        <v>4.7613381171110044E-3</v>
      </c>
      <c r="Q2302" s="189">
        <f t="shared" si="421"/>
        <v>0.99853982568999677</v>
      </c>
      <c r="R2302" s="134">
        <f t="shared" si="422"/>
        <v>4.7613381171110044E-3</v>
      </c>
      <c r="S2302" s="134" t="str">
        <f t="shared" si="423"/>
        <v/>
      </c>
      <c r="T2302" s="134" t="str">
        <f t="shared" si="424"/>
        <v/>
      </c>
      <c r="U2302" s="190"/>
      <c r="V2302" s="191"/>
      <c r="W2302" s="188"/>
      <c r="X2302" s="188"/>
      <c r="Y2302" s="174" t="str">
        <f t="shared" si="425"/>
        <v/>
      </c>
      <c r="Z2302" s="174" t="str">
        <f t="shared" si="426"/>
        <v/>
      </c>
      <c r="AA2302" s="137"/>
      <c r="AB2302" s="185">
        <f t="shared" si="417"/>
        <v>11.174399999999814</v>
      </c>
      <c r="AC2302" s="139">
        <f t="shared" si="414"/>
        <v>0.13119061915224969</v>
      </c>
      <c r="AD2302" s="138">
        <f t="shared" si="418"/>
        <v>2.6587973175892787E-4</v>
      </c>
      <c r="AE2302" s="139" t="str">
        <f t="shared" si="415"/>
        <v/>
      </c>
      <c r="AF2302" s="139" t="str">
        <f t="shared" si="416"/>
        <v/>
      </c>
      <c r="AG2302" s="139"/>
    </row>
    <row r="2303" spans="1:33" ht="20.100000000000001" customHeight="1" x14ac:dyDescent="0.25">
      <c r="A2303" s="15"/>
      <c r="N2303" s="142">
        <v>1745</v>
      </c>
      <c r="O2303" s="134">
        <f t="shared" si="419"/>
        <v>2.9800000000000004</v>
      </c>
      <c r="P2303" s="189">
        <f t="shared" si="420"/>
        <v>4.7049575269339713E-3</v>
      </c>
      <c r="Q2303" s="189">
        <f t="shared" si="421"/>
        <v>0.99855875808266004</v>
      </c>
      <c r="R2303" s="134">
        <f t="shared" si="422"/>
        <v>4.7049575269339713E-3</v>
      </c>
      <c r="S2303" s="134" t="str">
        <f t="shared" si="423"/>
        <v/>
      </c>
      <c r="T2303" s="134" t="str">
        <f t="shared" si="424"/>
        <v/>
      </c>
      <c r="U2303" s="190"/>
      <c r="V2303" s="191"/>
      <c r="W2303" s="188"/>
      <c r="X2303" s="188"/>
      <c r="Y2303" s="174" t="str">
        <f t="shared" si="425"/>
        <v/>
      </c>
      <c r="Z2303" s="174" t="str">
        <f t="shared" si="426"/>
        <v/>
      </c>
      <c r="AA2303" s="137"/>
      <c r="AB2303" s="185">
        <f t="shared" si="417"/>
        <v>11.180799999999813</v>
      </c>
      <c r="AC2303" s="139">
        <f t="shared" si="414"/>
        <v>0.13092473942049077</v>
      </c>
      <c r="AD2303" s="138">
        <f t="shared" si="418"/>
        <v>2.6540981287051513E-4</v>
      </c>
      <c r="AE2303" s="139" t="str">
        <f t="shared" si="415"/>
        <v/>
      </c>
      <c r="AF2303" s="139" t="str">
        <f t="shared" si="416"/>
        <v/>
      </c>
      <c r="AG2303" s="139"/>
    </row>
    <row r="2304" spans="1:33" ht="20.100000000000001" customHeight="1" x14ac:dyDescent="0.25">
      <c r="A2304" s="15"/>
      <c r="N2304" s="142">
        <v>1746</v>
      </c>
      <c r="O2304" s="134">
        <f t="shared" si="419"/>
        <v>2.984</v>
      </c>
      <c r="P2304" s="189">
        <f t="shared" si="420"/>
        <v>4.6491701707822254E-3</v>
      </c>
      <c r="Q2304" s="189">
        <f t="shared" si="421"/>
        <v>0.99857746614118947</v>
      </c>
      <c r="R2304" s="134">
        <f t="shared" si="422"/>
        <v>4.6491701707822254E-3</v>
      </c>
      <c r="S2304" s="134" t="str">
        <f t="shared" si="423"/>
        <v/>
      </c>
      <c r="T2304" s="134" t="str">
        <f t="shared" si="424"/>
        <v/>
      </c>
      <c r="U2304" s="190"/>
      <c r="V2304" s="191"/>
      <c r="W2304" s="188"/>
      <c r="X2304" s="188"/>
      <c r="Y2304" s="174" t="str">
        <f t="shared" si="425"/>
        <v/>
      </c>
      <c r="Z2304" s="174" t="str">
        <f t="shared" si="426"/>
        <v/>
      </c>
      <c r="AA2304" s="137"/>
      <c r="AB2304" s="185">
        <f t="shared" si="417"/>
        <v>11.187199999999812</v>
      </c>
      <c r="AC2304" s="139">
        <f t="shared" si="414"/>
        <v>0.13065932960762025</v>
      </c>
      <c r="AD2304" s="138">
        <f t="shared" si="418"/>
        <v>2.6494050762482235E-4</v>
      </c>
      <c r="AE2304" s="139" t="str">
        <f t="shared" si="415"/>
        <v/>
      </c>
      <c r="AF2304" s="139" t="str">
        <f t="shared" si="416"/>
        <v/>
      </c>
      <c r="AG2304" s="139"/>
    </row>
    <row r="2305" spans="1:33" ht="20.100000000000001" customHeight="1" x14ac:dyDescent="0.25">
      <c r="A2305" s="15"/>
      <c r="N2305" s="142">
        <v>1747</v>
      </c>
      <c r="O2305" s="134">
        <f t="shared" si="419"/>
        <v>2.9880000000000004</v>
      </c>
      <c r="P2305" s="189">
        <f t="shared" si="420"/>
        <v>4.5939707891923635E-3</v>
      </c>
      <c r="Q2305" s="189">
        <f t="shared" si="421"/>
        <v>0.9985959522279908</v>
      </c>
      <c r="R2305" s="134">
        <f t="shared" si="422"/>
        <v>4.5939707891923635E-3</v>
      </c>
      <c r="S2305" s="134" t="str">
        <f t="shared" si="423"/>
        <v/>
      </c>
      <c r="T2305" s="134" t="str">
        <f t="shared" si="424"/>
        <v/>
      </c>
      <c r="U2305" s="190"/>
      <c r="V2305" s="191"/>
      <c r="W2305" s="188"/>
      <c r="X2305" s="188"/>
      <c r="Y2305" s="174" t="str">
        <f t="shared" si="425"/>
        <v/>
      </c>
      <c r="Z2305" s="174" t="str">
        <f t="shared" si="426"/>
        <v/>
      </c>
      <c r="AA2305" s="137"/>
      <c r="AB2305" s="185">
        <f t="shared" si="417"/>
        <v>11.193599999999812</v>
      </c>
      <c r="AC2305" s="139">
        <f t="shared" si="414"/>
        <v>0.13039438909999543</v>
      </c>
      <c r="AD2305" s="138">
        <f t="shared" si="418"/>
        <v>2.6447181595204428E-4</v>
      </c>
      <c r="AE2305" s="139" t="str">
        <f t="shared" si="415"/>
        <v/>
      </c>
      <c r="AF2305" s="139" t="str">
        <f t="shared" si="416"/>
        <v/>
      </c>
      <c r="AG2305" s="139"/>
    </row>
    <row r="2306" spans="1:33" ht="20.100000000000001" customHeight="1" x14ac:dyDescent="0.25">
      <c r="A2306" s="15"/>
      <c r="N2306" s="142">
        <v>1748</v>
      </c>
      <c r="O2306" s="134">
        <f t="shared" si="419"/>
        <v>2.992</v>
      </c>
      <c r="P2306" s="189">
        <f t="shared" si="420"/>
        <v>4.5393541570498278E-3</v>
      </c>
      <c r="Q2306" s="189">
        <f t="shared" si="421"/>
        <v>0.99861421868450073</v>
      </c>
      <c r="R2306" s="134">
        <f t="shared" si="422"/>
        <v>4.5393541570498278E-3</v>
      </c>
      <c r="S2306" s="134" t="str">
        <f t="shared" si="423"/>
        <v/>
      </c>
      <c r="T2306" s="134" t="str">
        <f t="shared" si="424"/>
        <v/>
      </c>
      <c r="U2306" s="190"/>
      <c r="V2306" s="191"/>
      <c r="W2306" s="188"/>
      <c r="X2306" s="188"/>
      <c r="Y2306" s="174" t="str">
        <f t="shared" si="425"/>
        <v/>
      </c>
      <c r="Z2306" s="174" t="str">
        <f t="shared" si="426"/>
        <v/>
      </c>
      <c r="AA2306" s="137"/>
      <c r="AB2306" s="185">
        <f t="shared" si="417"/>
        <v>11.199999999999811</v>
      </c>
      <c r="AC2306" s="139">
        <f t="shared" si="414"/>
        <v>0.13012991728404338</v>
      </c>
      <c r="AD2306" s="138">
        <f t="shared" si="418"/>
        <v>2.6400373777923924E-4</v>
      </c>
      <c r="AE2306" s="139" t="str">
        <f t="shared" si="415"/>
        <v/>
      </c>
      <c r="AF2306" s="139" t="str">
        <f t="shared" si="416"/>
        <v/>
      </c>
      <c r="AG2306" s="139"/>
    </row>
    <row r="2307" spans="1:33" ht="20.100000000000001" customHeight="1" x14ac:dyDescent="0.25">
      <c r="A2307" s="15"/>
      <c r="N2307" s="142">
        <v>1749</v>
      </c>
      <c r="O2307" s="134">
        <f t="shared" si="419"/>
        <v>2.9960000000000004</v>
      </c>
      <c r="P2307" s="189">
        <f t="shared" si="420"/>
        <v>4.4853150835133856E-3</v>
      </c>
      <c r="Q2307" s="189">
        <f t="shared" si="421"/>
        <v>0.99863226783132386</v>
      </c>
      <c r="R2307" s="134">
        <f t="shared" si="422"/>
        <v>4.4853150835133856E-3</v>
      </c>
      <c r="S2307" s="134" t="str">
        <f t="shared" si="423"/>
        <v/>
      </c>
      <c r="T2307" s="134" t="str">
        <f t="shared" si="424"/>
        <v/>
      </c>
      <c r="U2307" s="190"/>
      <c r="V2307" s="191"/>
      <c r="W2307" s="188"/>
      <c r="X2307" s="188"/>
      <c r="Y2307" s="174" t="str">
        <f t="shared" si="425"/>
        <v/>
      </c>
      <c r="Z2307" s="174" t="str">
        <f t="shared" si="426"/>
        <v/>
      </c>
      <c r="AA2307" s="137"/>
      <c r="AB2307" s="185">
        <f t="shared" si="417"/>
        <v>11.20639999999981</v>
      </c>
      <c r="AC2307" s="139">
        <f t="shared" si="414"/>
        <v>0.12986591354626414</v>
      </c>
      <c r="AD2307" s="138">
        <f t="shared" si="418"/>
        <v>2.6353627303049576E-4</v>
      </c>
      <c r="AE2307" s="139" t="str">
        <f t="shared" si="415"/>
        <v/>
      </c>
      <c r="AF2307" s="139" t="str">
        <f t="shared" si="416"/>
        <v/>
      </c>
      <c r="AG2307" s="139"/>
    </row>
    <row r="2308" spans="1:33" ht="20.100000000000001" customHeight="1" x14ac:dyDescent="0.25">
      <c r="A2308" s="15"/>
      <c r="N2308" s="142">
        <v>1750</v>
      </c>
      <c r="O2308" s="134">
        <f t="shared" si="419"/>
        <v>3</v>
      </c>
      <c r="P2308" s="189">
        <f t="shared" si="420"/>
        <v>4.4318484119380075E-3</v>
      </c>
      <c r="Q2308" s="189">
        <f t="shared" si="421"/>
        <v>0.9986501019683699</v>
      </c>
      <c r="R2308" s="134">
        <f t="shared" si="422"/>
        <v>4.4318484119380075E-3</v>
      </c>
      <c r="S2308" s="134" t="str">
        <f t="shared" si="423"/>
        <v/>
      </c>
      <c r="T2308" s="134" t="str">
        <f t="shared" si="424"/>
        <v/>
      </c>
      <c r="U2308" s="190"/>
      <c r="V2308" s="191"/>
      <c r="W2308" s="188"/>
      <c r="X2308" s="188"/>
      <c r="Y2308" s="174" t="str">
        <f t="shared" si="425"/>
        <v/>
      </c>
      <c r="Z2308" s="174" t="str">
        <f t="shared" si="426"/>
        <v/>
      </c>
      <c r="AA2308" s="137"/>
      <c r="AB2308" s="185">
        <f t="shared" si="417"/>
        <v>11.21279999999981</v>
      </c>
      <c r="AC2308" s="139">
        <f t="shared" si="414"/>
        <v>0.12960237727323365</v>
      </c>
      <c r="AD2308" s="138">
        <f t="shared" si="418"/>
        <v>2.6306942162668268E-4</v>
      </c>
      <c r="AE2308" s="139" t="str">
        <f t="shared" si="415"/>
        <v/>
      </c>
      <c r="AF2308" s="139" t="str">
        <f t="shared" si="416"/>
        <v/>
      </c>
      <c r="AG2308" s="139"/>
    </row>
    <row r="2309" spans="1:33" ht="20.100000000000001" customHeight="1" x14ac:dyDescent="0.25">
      <c r="A2309" s="15"/>
      <c r="N2309" s="142">
        <v>1751</v>
      </c>
      <c r="O2309" s="134">
        <f t="shared" si="419"/>
        <v>3.0040000000000004</v>
      </c>
      <c r="P2309" s="189">
        <f t="shared" si="420"/>
        <v>4.3789490197957215E-3</v>
      </c>
      <c r="Q2309" s="189">
        <f t="shared" si="421"/>
        <v>0.99866772337499043</v>
      </c>
      <c r="R2309" s="134">
        <f t="shared" si="422"/>
        <v>4.3789490197957215E-3</v>
      </c>
      <c r="S2309" s="134" t="str">
        <f t="shared" si="423"/>
        <v/>
      </c>
      <c r="T2309" s="134" t="str">
        <f t="shared" si="424"/>
        <v/>
      </c>
      <c r="U2309" s="190"/>
      <c r="V2309" s="191"/>
      <c r="W2309" s="188"/>
      <c r="X2309" s="188"/>
      <c r="Y2309" s="174" t="str">
        <f t="shared" si="425"/>
        <v/>
      </c>
      <c r="Z2309" s="174" t="str">
        <f t="shared" si="426"/>
        <v/>
      </c>
      <c r="AA2309" s="137"/>
      <c r="AB2309" s="185">
        <f t="shared" si="417"/>
        <v>11.219199999999809</v>
      </c>
      <c r="AC2309" s="139">
        <f t="shared" si="414"/>
        <v>0.12933930785160697</v>
      </c>
      <c r="AD2309" s="138">
        <f t="shared" si="418"/>
        <v>2.62603183485699E-4</v>
      </c>
      <c r="AE2309" s="139" t="str">
        <f t="shared" si="415"/>
        <v/>
      </c>
      <c r="AF2309" s="139" t="str">
        <f t="shared" si="416"/>
        <v/>
      </c>
      <c r="AG2309" s="139"/>
    </row>
    <row r="2310" spans="1:33" ht="20.100000000000001" customHeight="1" x14ac:dyDescent="0.25">
      <c r="A2310" s="15"/>
      <c r="N2310" s="142">
        <v>1752</v>
      </c>
      <c r="O2310" s="134">
        <f t="shared" si="419"/>
        <v>3.008</v>
      </c>
      <c r="P2310" s="189">
        <f t="shared" si="420"/>
        <v>4.3266118185949169E-3</v>
      </c>
      <c r="Q2310" s="189">
        <f t="shared" si="421"/>
        <v>0.99868513431011463</v>
      </c>
      <c r="R2310" s="134">
        <f t="shared" si="422"/>
        <v>4.3266118185949169E-3</v>
      </c>
      <c r="S2310" s="134" t="str">
        <f t="shared" si="423"/>
        <v/>
      </c>
      <c r="T2310" s="134" t="str">
        <f t="shared" si="424"/>
        <v/>
      </c>
      <c r="U2310" s="190"/>
      <c r="V2310" s="191"/>
      <c r="W2310" s="188"/>
      <c r="X2310" s="188"/>
      <c r="Y2310" s="174" t="str">
        <f t="shared" si="425"/>
        <v/>
      </c>
      <c r="Z2310" s="174" t="str">
        <f t="shared" si="426"/>
        <v/>
      </c>
      <c r="AA2310" s="137"/>
      <c r="AB2310" s="185">
        <f t="shared" si="417"/>
        <v>11.225599999999808</v>
      </c>
      <c r="AC2310" s="139">
        <f t="shared" si="414"/>
        <v>0.12907670466812127</v>
      </c>
      <c r="AD2310" s="138">
        <f t="shared" si="418"/>
        <v>2.6213755852241838E-4</v>
      </c>
      <c r="AE2310" s="139" t="str">
        <f t="shared" si="415"/>
        <v/>
      </c>
      <c r="AF2310" s="139" t="str">
        <f t="shared" si="416"/>
        <v/>
      </c>
      <c r="AG2310" s="139"/>
    </row>
    <row r="2311" spans="1:33" ht="20.100000000000001" customHeight="1" x14ac:dyDescent="0.25">
      <c r="A2311" s="15"/>
      <c r="N2311" s="142">
        <v>1753</v>
      </c>
      <c r="O2311" s="134">
        <f t="shared" si="419"/>
        <v>3.0120000000000005</v>
      </c>
      <c r="P2311" s="189">
        <f t="shared" si="420"/>
        <v>4.274831753797682E-3</v>
      </c>
      <c r="Q2311" s="189">
        <f t="shared" si="421"/>
        <v>0.9987023370123862</v>
      </c>
      <c r="R2311" s="134">
        <f t="shared" si="422"/>
        <v>4.274831753797682E-3</v>
      </c>
      <c r="S2311" s="134" t="str">
        <f t="shared" si="423"/>
        <v/>
      </c>
      <c r="T2311" s="134" t="str">
        <f t="shared" si="424"/>
        <v/>
      </c>
      <c r="U2311" s="190"/>
      <c r="V2311" s="191"/>
      <c r="W2311" s="188"/>
      <c r="X2311" s="188"/>
      <c r="Y2311" s="174" t="str">
        <f t="shared" si="425"/>
        <v/>
      </c>
      <c r="Z2311" s="174" t="str">
        <f t="shared" si="426"/>
        <v/>
      </c>
      <c r="AA2311" s="137"/>
      <c r="AB2311" s="185">
        <f t="shared" si="417"/>
        <v>11.231999999999807</v>
      </c>
      <c r="AC2311" s="139">
        <f t="shared" si="414"/>
        <v>0.12881456710959885</v>
      </c>
      <c r="AD2311" s="138">
        <f t="shared" si="418"/>
        <v>2.6167254664843931E-4</v>
      </c>
      <c r="AE2311" s="139" t="str">
        <f t="shared" si="415"/>
        <v/>
      </c>
      <c r="AF2311" s="139" t="str">
        <f t="shared" si="416"/>
        <v/>
      </c>
      <c r="AG2311" s="139"/>
    </row>
    <row r="2312" spans="1:33" ht="20.100000000000001" customHeight="1" x14ac:dyDescent="0.25">
      <c r="A2312" s="15"/>
      <c r="N2312" s="142">
        <v>1754</v>
      </c>
      <c r="O2312" s="134">
        <f t="shared" si="419"/>
        <v>3.016</v>
      </c>
      <c r="P2312" s="189">
        <f t="shared" si="420"/>
        <v>4.2236038047356534E-3</v>
      </c>
      <c r="Q2312" s="189">
        <f t="shared" si="421"/>
        <v>0.99871933370029786</v>
      </c>
      <c r="R2312" s="134">
        <f t="shared" si="422"/>
        <v>4.2236038047356534E-3</v>
      </c>
      <c r="S2312" s="134" t="str">
        <f t="shared" si="423"/>
        <v/>
      </c>
      <c r="T2312" s="134" t="str">
        <f t="shared" si="424"/>
        <v/>
      </c>
      <c r="U2312" s="190"/>
      <c r="V2312" s="191"/>
      <c r="W2312" s="188"/>
      <c r="X2312" s="188"/>
      <c r="Y2312" s="174" t="str">
        <f t="shared" si="425"/>
        <v/>
      </c>
      <c r="Z2312" s="174" t="str">
        <f t="shared" si="426"/>
        <v/>
      </c>
      <c r="AA2312" s="137"/>
      <c r="AB2312" s="185">
        <f t="shared" si="417"/>
        <v>11.238399999999807</v>
      </c>
      <c r="AC2312" s="139">
        <f t="shared" si="414"/>
        <v>0.12855289456295041</v>
      </c>
      <c r="AD2312" s="138">
        <f t="shared" si="418"/>
        <v>2.6120814777255696E-4</v>
      </c>
      <c r="AE2312" s="139" t="str">
        <f t="shared" si="415"/>
        <v/>
      </c>
      <c r="AF2312" s="139" t="str">
        <f t="shared" si="416"/>
        <v/>
      </c>
      <c r="AG2312" s="139"/>
    </row>
    <row r="2313" spans="1:33" ht="20.100000000000001" customHeight="1" x14ac:dyDescent="0.25">
      <c r="A2313" s="15"/>
      <c r="N2313" s="142">
        <v>1755</v>
      </c>
      <c r="O2313" s="134">
        <f t="shared" si="419"/>
        <v>3.0200000000000005</v>
      </c>
      <c r="P2313" s="189">
        <f t="shared" si="420"/>
        <v>4.1729229845239545E-3</v>
      </c>
      <c r="Q2313" s="189">
        <f t="shared" si="421"/>
        <v>0.99873612657232769</v>
      </c>
      <c r="R2313" s="134">
        <f t="shared" si="422"/>
        <v>4.1729229845239545E-3</v>
      </c>
      <c r="S2313" s="134" t="str">
        <f t="shared" si="423"/>
        <v/>
      </c>
      <c r="T2313" s="134" t="str">
        <f t="shared" si="424"/>
        <v/>
      </c>
      <c r="U2313" s="190"/>
      <c r="V2313" s="191"/>
      <c r="W2313" s="188"/>
      <c r="X2313" s="188"/>
      <c r="Y2313" s="174" t="str">
        <f t="shared" si="425"/>
        <v/>
      </c>
      <c r="Z2313" s="174" t="str">
        <f t="shared" si="426"/>
        <v/>
      </c>
      <c r="AA2313" s="137"/>
      <c r="AB2313" s="185">
        <f t="shared" si="417"/>
        <v>11.244799999999806</v>
      </c>
      <c r="AC2313" s="139">
        <f t="shared" si="414"/>
        <v>0.12829168641517785</v>
      </c>
      <c r="AD2313" s="138">
        <f t="shared" si="418"/>
        <v>2.607443618002081E-4</v>
      </c>
      <c r="AE2313" s="139" t="str">
        <f t="shared" si="415"/>
        <v/>
      </c>
      <c r="AF2313" s="139" t="str">
        <f t="shared" si="416"/>
        <v/>
      </c>
      <c r="AG2313" s="139"/>
    </row>
    <row r="2314" spans="1:33" ht="20.100000000000001" customHeight="1" x14ac:dyDescent="0.25">
      <c r="A2314" s="15"/>
      <c r="N2314" s="142">
        <v>1756</v>
      </c>
      <c r="O2314" s="134">
        <f t="shared" si="419"/>
        <v>3.024</v>
      </c>
      <c r="P2314" s="189">
        <f t="shared" si="420"/>
        <v>4.122784339973702E-3</v>
      </c>
      <c r="Q2314" s="189">
        <f t="shared" si="421"/>
        <v>0.99875271780707342</v>
      </c>
      <c r="R2314" s="134">
        <f t="shared" si="422"/>
        <v>4.122784339973702E-3</v>
      </c>
      <c r="S2314" s="134" t="str">
        <f t="shared" si="423"/>
        <v/>
      </c>
      <c r="T2314" s="134" t="str">
        <f t="shared" si="424"/>
        <v/>
      </c>
      <c r="U2314" s="190"/>
      <c r="V2314" s="191"/>
      <c r="W2314" s="188"/>
      <c r="X2314" s="188"/>
      <c r="Y2314" s="174" t="str">
        <f t="shared" si="425"/>
        <v/>
      </c>
      <c r="Z2314" s="174" t="str">
        <f t="shared" si="426"/>
        <v/>
      </c>
      <c r="AA2314" s="137"/>
      <c r="AB2314" s="185">
        <f t="shared" si="417"/>
        <v>11.251199999999805</v>
      </c>
      <c r="AC2314" s="139">
        <f t="shared" si="414"/>
        <v>0.12803094205337764</v>
      </c>
      <c r="AD2314" s="138">
        <f t="shared" si="418"/>
        <v>2.6028118863427596E-4</v>
      </c>
      <c r="AE2314" s="139" t="str">
        <f t="shared" si="415"/>
        <v/>
      </c>
      <c r="AF2314" s="139" t="str">
        <f t="shared" si="416"/>
        <v/>
      </c>
      <c r="AG2314" s="139"/>
    </row>
    <row r="2315" spans="1:33" ht="20.100000000000001" customHeight="1" x14ac:dyDescent="0.25">
      <c r="A2315" s="15"/>
      <c r="N2315" s="142">
        <v>1757</v>
      </c>
      <c r="O2315" s="134">
        <f t="shared" si="419"/>
        <v>3.0280000000000005</v>
      </c>
      <c r="P2315" s="189">
        <f t="shared" si="420"/>
        <v>4.0731829515026638E-3</v>
      </c>
      <c r="Q2315" s="189">
        <f t="shared" si="421"/>
        <v>0.99876910956338749</v>
      </c>
      <c r="R2315" s="134">
        <f t="shared" si="422"/>
        <v>4.0731829515026638E-3</v>
      </c>
      <c r="S2315" s="134" t="str">
        <f t="shared" si="423"/>
        <v/>
      </c>
      <c r="T2315" s="134" t="str">
        <f t="shared" si="424"/>
        <v/>
      </c>
      <c r="U2315" s="190"/>
      <c r="V2315" s="191"/>
      <c r="W2315" s="188"/>
      <c r="X2315" s="188"/>
      <c r="Y2315" s="174" t="str">
        <f t="shared" si="425"/>
        <v/>
      </c>
      <c r="Z2315" s="174" t="str">
        <f t="shared" si="426"/>
        <v/>
      </c>
      <c r="AA2315" s="137"/>
      <c r="AB2315" s="185">
        <f t="shared" si="417"/>
        <v>11.257599999999805</v>
      </c>
      <c r="AC2315" s="139">
        <f t="shared" si="414"/>
        <v>0.12777066086474337</v>
      </c>
      <c r="AD2315" s="138">
        <f t="shared" si="418"/>
        <v>2.5981862817439638E-4</v>
      </c>
      <c r="AE2315" s="139" t="str">
        <f t="shared" si="415"/>
        <v/>
      </c>
      <c r="AF2315" s="139" t="str">
        <f t="shared" si="416"/>
        <v/>
      </c>
      <c r="AG2315" s="139"/>
    </row>
    <row r="2316" spans="1:33" ht="20.100000000000001" customHeight="1" x14ac:dyDescent="0.25">
      <c r="A2316" s="15"/>
      <c r="N2316" s="142">
        <v>1758</v>
      </c>
      <c r="O2316" s="134">
        <f t="shared" si="419"/>
        <v>3.032</v>
      </c>
      <c r="P2316" s="189">
        <f t="shared" si="420"/>
        <v>4.0241139330445116E-3</v>
      </c>
      <c r="Q2316" s="189">
        <f t="shared" si="421"/>
        <v>0.99878530398051069</v>
      </c>
      <c r="R2316" s="134">
        <f t="shared" si="422"/>
        <v>4.0241139330445116E-3</v>
      </c>
      <c r="S2316" s="134" t="str">
        <f t="shared" si="423"/>
        <v/>
      </c>
      <c r="T2316" s="134" t="str">
        <f t="shared" si="424"/>
        <v/>
      </c>
      <c r="U2316" s="190"/>
      <c r="V2316" s="191"/>
      <c r="W2316" s="188"/>
      <c r="X2316" s="188"/>
      <c r="Y2316" s="174" t="str">
        <f t="shared" si="425"/>
        <v/>
      </c>
      <c r="Z2316" s="174" t="str">
        <f t="shared" si="426"/>
        <v/>
      </c>
      <c r="AA2316" s="137"/>
      <c r="AB2316" s="185">
        <f t="shared" si="417"/>
        <v>11.263999999999804</v>
      </c>
      <c r="AC2316" s="139">
        <f t="shared" si="414"/>
        <v>0.12751084223656897</v>
      </c>
      <c r="AD2316" s="138">
        <f t="shared" si="418"/>
        <v>2.593566803169578E-4</v>
      </c>
      <c r="AE2316" s="139" t="str">
        <f t="shared" si="415"/>
        <v/>
      </c>
      <c r="AF2316" s="139" t="str">
        <f t="shared" si="416"/>
        <v/>
      </c>
      <c r="AG2316" s="139"/>
    </row>
    <row r="2317" spans="1:33" ht="20.100000000000001" customHeight="1" x14ac:dyDescent="0.25">
      <c r="A2317" s="15"/>
      <c r="N2317" s="142">
        <v>1759</v>
      </c>
      <c r="O2317" s="134">
        <f t="shared" si="419"/>
        <v>3.0360000000000005</v>
      </c>
      <c r="P2317" s="189">
        <f t="shared" si="420"/>
        <v>3.9755724319563372E-3</v>
      </c>
      <c r="Q2317" s="189">
        <f t="shared" si="421"/>
        <v>0.99880130317820681</v>
      </c>
      <c r="R2317" s="134">
        <f t="shared" si="422"/>
        <v>3.9755724319563372E-3</v>
      </c>
      <c r="S2317" s="134" t="str">
        <f t="shared" si="423"/>
        <v/>
      </c>
      <c r="T2317" s="134" t="str">
        <f t="shared" si="424"/>
        <v/>
      </c>
      <c r="U2317" s="190"/>
      <c r="V2317" s="191"/>
      <c r="W2317" s="188"/>
      <c r="X2317" s="188"/>
      <c r="Y2317" s="174" t="str">
        <f t="shared" si="425"/>
        <v/>
      </c>
      <c r="Z2317" s="174" t="str">
        <f t="shared" si="426"/>
        <v/>
      </c>
      <c r="AA2317" s="137"/>
      <c r="AB2317" s="185">
        <f t="shared" si="417"/>
        <v>11.270399999999803</v>
      </c>
      <c r="AC2317" s="139">
        <f t="shared" si="414"/>
        <v>0.12725148555625201</v>
      </c>
      <c r="AD2317" s="138">
        <f t="shared" si="418"/>
        <v>2.5889534495585065E-4</v>
      </c>
      <c r="AE2317" s="139" t="str">
        <f t="shared" si="415"/>
        <v/>
      </c>
      <c r="AF2317" s="139" t="str">
        <f t="shared" si="416"/>
        <v/>
      </c>
      <c r="AG2317" s="139"/>
    </row>
    <row r="2318" spans="1:33" ht="20.100000000000001" customHeight="1" x14ac:dyDescent="0.25">
      <c r="A2318" s="15"/>
      <c r="N2318" s="142">
        <v>1760</v>
      </c>
      <c r="O2318" s="134">
        <f t="shared" si="419"/>
        <v>3.04</v>
      </c>
      <c r="P2318" s="189">
        <f t="shared" si="420"/>
        <v>3.9275536289247789E-3</v>
      </c>
      <c r="Q2318" s="189">
        <f t="shared" si="421"/>
        <v>0.9988171092568956</v>
      </c>
      <c r="R2318" s="134">
        <f t="shared" si="422"/>
        <v>3.9275536289247789E-3</v>
      </c>
      <c r="S2318" s="134" t="str">
        <f t="shared" si="423"/>
        <v/>
      </c>
      <c r="T2318" s="134" t="str">
        <f t="shared" si="424"/>
        <v/>
      </c>
      <c r="U2318" s="190"/>
      <c r="V2318" s="191"/>
      <c r="W2318" s="188"/>
      <c r="X2318" s="188"/>
      <c r="Y2318" s="174" t="str">
        <f t="shared" si="425"/>
        <v/>
      </c>
      <c r="Z2318" s="174" t="str">
        <f t="shared" si="426"/>
        <v/>
      </c>
      <c r="AA2318" s="137"/>
      <c r="AB2318" s="185">
        <f t="shared" si="417"/>
        <v>11.276799999999803</v>
      </c>
      <c r="AC2318" s="139">
        <f t="shared" si="414"/>
        <v>0.12699259021129616</v>
      </c>
      <c r="AD2318" s="138">
        <f t="shared" si="418"/>
        <v>2.5843462198188449E-4</v>
      </c>
      <c r="AE2318" s="139" t="str">
        <f t="shared" si="415"/>
        <v/>
      </c>
      <c r="AF2318" s="139" t="str">
        <f t="shared" si="416"/>
        <v/>
      </c>
      <c r="AG2318" s="139"/>
    </row>
    <row r="2319" spans="1:33" ht="20.100000000000001" customHeight="1" x14ac:dyDescent="0.25">
      <c r="A2319" s="15"/>
      <c r="N2319" s="142">
        <v>1761</v>
      </c>
      <c r="O2319" s="134">
        <f t="shared" si="419"/>
        <v>3.0440000000000005</v>
      </c>
      <c r="P2319" s="189">
        <f t="shared" si="420"/>
        <v>3.880052737870458E-3</v>
      </c>
      <c r="Q2319" s="189">
        <f t="shared" si="421"/>
        <v>0.99883272429778602</v>
      </c>
      <c r="R2319" s="134">
        <f t="shared" si="422"/>
        <v>3.880052737870458E-3</v>
      </c>
      <c r="S2319" s="134" t="str">
        <f t="shared" si="423"/>
        <v/>
      </c>
      <c r="T2319" s="134" t="str">
        <f t="shared" si="424"/>
        <v/>
      </c>
      <c r="U2319" s="190"/>
      <c r="V2319" s="191"/>
      <c r="W2319" s="188"/>
      <c r="X2319" s="188"/>
      <c r="Y2319" s="174" t="str">
        <f t="shared" si="425"/>
        <v/>
      </c>
      <c r="Z2319" s="174" t="str">
        <f t="shared" si="426"/>
        <v/>
      </c>
      <c r="AA2319" s="137"/>
      <c r="AB2319" s="185">
        <f t="shared" si="417"/>
        <v>11.283199999999802</v>
      </c>
      <c r="AC2319" s="139">
        <f t="shared" si="414"/>
        <v>0.12673415558931428</v>
      </c>
      <c r="AD2319" s="138">
        <f t="shared" si="418"/>
        <v>2.5797451128251048E-4</v>
      </c>
      <c r="AE2319" s="139" t="str">
        <f t="shared" si="415"/>
        <v/>
      </c>
      <c r="AF2319" s="139" t="str">
        <f t="shared" si="416"/>
        <v/>
      </c>
      <c r="AG2319" s="139"/>
    </row>
    <row r="2320" spans="1:33" ht="20.100000000000001" customHeight="1" x14ac:dyDescent="0.25">
      <c r="A2320" s="15"/>
      <c r="N2320" s="142">
        <v>1762</v>
      </c>
      <c r="O2320" s="134">
        <f t="shared" si="419"/>
        <v>3.048</v>
      </c>
      <c r="P2320" s="189">
        <f t="shared" si="420"/>
        <v>3.8330650058511109E-3</v>
      </c>
      <c r="Q2320" s="189">
        <f t="shared" si="421"/>
        <v>0.99884815036300911</v>
      </c>
      <c r="R2320" s="134">
        <f t="shared" si="422"/>
        <v>3.8330650058511109E-3</v>
      </c>
      <c r="S2320" s="134" t="str">
        <f t="shared" si="423"/>
        <v/>
      </c>
      <c r="T2320" s="134" t="str">
        <f t="shared" si="424"/>
        <v/>
      </c>
      <c r="U2320" s="190"/>
      <c r="V2320" s="191"/>
      <c r="W2320" s="188"/>
      <c r="X2320" s="188"/>
      <c r="Y2320" s="174" t="str">
        <f t="shared" si="425"/>
        <v/>
      </c>
      <c r="Z2320" s="174" t="str">
        <f t="shared" si="426"/>
        <v/>
      </c>
      <c r="AA2320" s="137"/>
      <c r="AB2320" s="185">
        <f t="shared" si="417"/>
        <v>11.289599999999801</v>
      </c>
      <c r="AC2320" s="139">
        <f t="shared" si="414"/>
        <v>0.12647618107803177</v>
      </c>
      <c r="AD2320" s="138">
        <f t="shared" si="418"/>
        <v>2.5751501274273725E-4</v>
      </c>
      <c r="AE2320" s="139" t="str">
        <f t="shared" si="415"/>
        <v/>
      </c>
      <c r="AF2320" s="139" t="str">
        <f t="shared" si="416"/>
        <v/>
      </c>
      <c r="AG2320" s="139"/>
    </row>
    <row r="2321" spans="1:33" ht="20.100000000000001" customHeight="1" x14ac:dyDescent="0.25">
      <c r="A2321" s="15"/>
      <c r="N2321" s="142">
        <v>1763</v>
      </c>
      <c r="O2321" s="134">
        <f t="shared" si="419"/>
        <v>3.0520000000000005</v>
      </c>
      <c r="P2321" s="189">
        <f t="shared" si="420"/>
        <v>3.7865857129630734E-3</v>
      </c>
      <c r="Q2321" s="189">
        <f t="shared" si="421"/>
        <v>0.99886338949575026</v>
      </c>
      <c r="R2321" s="134">
        <f t="shared" si="422"/>
        <v>3.7865857129630734E-3</v>
      </c>
      <c r="S2321" s="134" t="str">
        <f t="shared" si="423"/>
        <v/>
      </c>
      <c r="T2321" s="134" t="str">
        <f t="shared" si="424"/>
        <v/>
      </c>
      <c r="U2321" s="190"/>
      <c r="V2321" s="191"/>
      <c r="W2321" s="188"/>
      <c r="X2321" s="188"/>
      <c r="Y2321" s="174" t="str">
        <f t="shared" si="425"/>
        <v/>
      </c>
      <c r="Z2321" s="174" t="str">
        <f t="shared" si="426"/>
        <v/>
      </c>
      <c r="AA2321" s="137"/>
      <c r="AB2321" s="185">
        <f t="shared" si="417"/>
        <v>11.2959999999998</v>
      </c>
      <c r="AC2321" s="139">
        <f t="shared" si="414"/>
        <v>0.12621866606528903</v>
      </c>
      <c r="AD2321" s="138">
        <f t="shared" si="418"/>
        <v>2.5705612624443708E-4</v>
      </c>
      <c r="AE2321" s="139" t="str">
        <f t="shared" si="415"/>
        <v/>
      </c>
      <c r="AF2321" s="139" t="str">
        <f t="shared" si="416"/>
        <v/>
      </c>
      <c r="AG2321" s="139"/>
    </row>
    <row r="2322" spans="1:33" ht="20.100000000000001" customHeight="1" x14ac:dyDescent="0.25">
      <c r="A2322" s="15"/>
      <c r="N2322" s="142">
        <v>1764</v>
      </c>
      <c r="O2322" s="134">
        <f t="shared" si="419"/>
        <v>3.056</v>
      </c>
      <c r="P2322" s="189">
        <f t="shared" si="420"/>
        <v>3.7406101722415024E-3</v>
      </c>
      <c r="Q2322" s="189">
        <f t="shared" si="421"/>
        <v>0.99887844372038093</v>
      </c>
      <c r="R2322" s="134">
        <f t="shared" si="422"/>
        <v>3.7406101722415024E-3</v>
      </c>
      <c r="S2322" s="134" t="str">
        <f t="shared" si="423"/>
        <v/>
      </c>
      <c r="T2322" s="134" t="str">
        <f t="shared" si="424"/>
        <v/>
      </c>
      <c r="U2322" s="190"/>
      <c r="V2322" s="191"/>
      <c r="W2322" s="188"/>
      <c r="X2322" s="188"/>
      <c r="Y2322" s="174" t="str">
        <f t="shared" si="425"/>
        <v/>
      </c>
      <c r="Z2322" s="174" t="str">
        <f t="shared" si="426"/>
        <v/>
      </c>
      <c r="AA2322" s="137"/>
      <c r="AB2322" s="185">
        <f t="shared" si="417"/>
        <v>11.3023999999998</v>
      </c>
      <c r="AC2322" s="139">
        <f t="shared" si="414"/>
        <v>0.12596160993904459</v>
      </c>
      <c r="AD2322" s="138">
        <f t="shared" si="418"/>
        <v>2.5659785166670668E-4</v>
      </c>
      <c r="AE2322" s="139" t="str">
        <f t="shared" si="415"/>
        <v/>
      </c>
      <c r="AF2322" s="139" t="str">
        <f t="shared" si="416"/>
        <v/>
      </c>
      <c r="AG2322" s="139"/>
    </row>
    <row r="2323" spans="1:33" ht="20.100000000000001" customHeight="1" x14ac:dyDescent="0.25">
      <c r="A2323" s="15"/>
      <c r="N2323" s="142">
        <v>1765</v>
      </c>
      <c r="O2323" s="134">
        <f t="shared" si="419"/>
        <v>3.0600000000000005</v>
      </c>
      <c r="P2323" s="189">
        <f t="shared" si="420"/>
        <v>3.6951337295590284E-3</v>
      </c>
      <c r="Q2323" s="189">
        <f t="shared" si="421"/>
        <v>0.99889331504259071</v>
      </c>
      <c r="R2323" s="134">
        <f t="shared" si="422"/>
        <v>3.6951337295590284E-3</v>
      </c>
      <c r="S2323" s="134" t="str">
        <f t="shared" si="423"/>
        <v/>
      </c>
      <c r="T2323" s="134" t="str">
        <f t="shared" si="424"/>
        <v/>
      </c>
      <c r="U2323" s="190"/>
      <c r="V2323" s="191"/>
      <c r="W2323" s="188"/>
      <c r="X2323" s="188"/>
      <c r="Y2323" s="174" t="str">
        <f t="shared" si="425"/>
        <v/>
      </c>
      <c r="Z2323" s="174" t="str">
        <f t="shared" si="426"/>
        <v/>
      </c>
      <c r="AA2323" s="137"/>
      <c r="AB2323" s="185">
        <f t="shared" si="417"/>
        <v>11.308799999999799</v>
      </c>
      <c r="AC2323" s="139">
        <f t="shared" si="414"/>
        <v>0.12570501208737789</v>
      </c>
      <c r="AD2323" s="138">
        <f t="shared" si="418"/>
        <v>2.5614018888531209E-4</v>
      </c>
      <c r="AE2323" s="139" t="str">
        <f t="shared" si="415"/>
        <v/>
      </c>
      <c r="AF2323" s="139" t="str">
        <f t="shared" si="416"/>
        <v/>
      </c>
      <c r="AG2323" s="139"/>
    </row>
    <row r="2324" spans="1:33" ht="20.100000000000001" customHeight="1" x14ac:dyDescent="0.25">
      <c r="A2324" s="15"/>
      <c r="N2324" s="142">
        <v>1766</v>
      </c>
      <c r="O2324" s="134">
        <f t="shared" si="419"/>
        <v>3.0640000000000001</v>
      </c>
      <c r="P2324" s="189">
        <f t="shared" si="420"/>
        <v>3.6501517635231869E-3</v>
      </c>
      <c r="Q2324" s="189">
        <f t="shared" si="421"/>
        <v>0.99890800544951819</v>
      </c>
      <c r="R2324" s="134">
        <f t="shared" si="422"/>
        <v>3.6501517635231869E-3</v>
      </c>
      <c r="S2324" s="134" t="str">
        <f t="shared" si="423"/>
        <v/>
      </c>
      <c r="T2324" s="134" t="str">
        <f t="shared" si="424"/>
        <v/>
      </c>
      <c r="U2324" s="190"/>
      <c r="V2324" s="191"/>
      <c r="W2324" s="188"/>
      <c r="X2324" s="188"/>
      <c r="Y2324" s="174" t="str">
        <f t="shared" si="425"/>
        <v/>
      </c>
      <c r="Z2324" s="174" t="str">
        <f t="shared" si="426"/>
        <v/>
      </c>
      <c r="AA2324" s="137"/>
      <c r="AB2324" s="185">
        <f t="shared" si="417"/>
        <v>11.315199999999798</v>
      </c>
      <c r="AC2324" s="139">
        <f t="shared" si="414"/>
        <v>0.12544887189849258</v>
      </c>
      <c r="AD2324" s="138">
        <f t="shared" si="418"/>
        <v>2.5568313777360463E-4</v>
      </c>
      <c r="AE2324" s="139" t="str">
        <f t="shared" si="415"/>
        <v/>
      </c>
      <c r="AF2324" s="139" t="str">
        <f t="shared" si="416"/>
        <v/>
      </c>
      <c r="AG2324" s="139"/>
    </row>
    <row r="2325" spans="1:33" ht="20.100000000000001" customHeight="1" x14ac:dyDescent="0.25">
      <c r="A2325" s="15"/>
      <c r="N2325" s="142">
        <v>1767</v>
      </c>
      <c r="O2325" s="134">
        <f t="shared" si="419"/>
        <v>3.0680000000000005</v>
      </c>
      <c r="P2325" s="189">
        <f t="shared" si="420"/>
        <v>3.6056596853723233E-3</v>
      </c>
      <c r="Q2325" s="189">
        <f t="shared" si="421"/>
        <v>0.99892251690988132</v>
      </c>
      <c r="R2325" s="134">
        <f t="shared" si="422"/>
        <v>3.6056596853723233E-3</v>
      </c>
      <c r="S2325" s="134" t="str">
        <f t="shared" si="423"/>
        <v/>
      </c>
      <c r="T2325" s="134" t="str">
        <f t="shared" si="424"/>
        <v/>
      </c>
      <c r="U2325" s="190"/>
      <c r="V2325" s="191"/>
      <c r="W2325" s="188"/>
      <c r="X2325" s="188"/>
      <c r="Y2325" s="174" t="str">
        <f t="shared" si="425"/>
        <v/>
      </c>
      <c r="Z2325" s="174" t="str">
        <f t="shared" si="426"/>
        <v/>
      </c>
      <c r="AA2325" s="137"/>
      <c r="AB2325" s="185">
        <f t="shared" si="417"/>
        <v>11.321599999999798</v>
      </c>
      <c r="AC2325" s="139">
        <f t="shared" si="414"/>
        <v>0.12519318876071897</v>
      </c>
      <c r="AD2325" s="138">
        <f t="shared" si="418"/>
        <v>2.552266982020629E-4</v>
      </c>
      <c r="AE2325" s="139" t="str">
        <f t="shared" si="415"/>
        <v/>
      </c>
      <c r="AF2325" s="139" t="str">
        <f t="shared" si="416"/>
        <v/>
      </c>
      <c r="AG2325" s="139"/>
    </row>
    <row r="2326" spans="1:33" ht="20.100000000000001" customHeight="1" x14ac:dyDescent="0.25">
      <c r="A2326" s="15"/>
      <c r="N2326" s="142">
        <v>1768</v>
      </c>
      <c r="O2326" s="134">
        <f t="shared" si="419"/>
        <v>3.0720000000000001</v>
      </c>
      <c r="P2326" s="189">
        <f t="shared" si="420"/>
        <v>3.5616529388703346E-3</v>
      </c>
      <c r="Q2326" s="189">
        <f t="shared" si="421"/>
        <v>0.99893685137410859</v>
      </c>
      <c r="R2326" s="134">
        <f t="shared" si="422"/>
        <v>3.5616529388703346E-3</v>
      </c>
      <c r="S2326" s="134" t="str">
        <f t="shared" si="423"/>
        <v/>
      </c>
      <c r="T2326" s="134" t="str">
        <f t="shared" si="424"/>
        <v/>
      </c>
      <c r="U2326" s="190"/>
      <c r="V2326" s="191"/>
      <c r="W2326" s="188"/>
      <c r="X2326" s="188"/>
      <c r="Y2326" s="174" t="str">
        <f t="shared" si="425"/>
        <v/>
      </c>
      <c r="Z2326" s="174" t="str">
        <f t="shared" si="426"/>
        <v/>
      </c>
      <c r="AA2326" s="137"/>
      <c r="AB2326" s="185">
        <f t="shared" si="417"/>
        <v>11.327999999999797</v>
      </c>
      <c r="AC2326" s="139">
        <f t="shared" si="414"/>
        <v>0.12493796206251691</v>
      </c>
      <c r="AD2326" s="138">
        <f t="shared" si="418"/>
        <v>2.5477087003789034E-4</v>
      </c>
      <c r="AE2326" s="139" t="str">
        <f t="shared" si="415"/>
        <v/>
      </c>
      <c r="AF2326" s="139" t="str">
        <f t="shared" si="416"/>
        <v/>
      </c>
      <c r="AG2326" s="139"/>
    </row>
    <row r="2327" spans="1:33" ht="20.100000000000001" customHeight="1" x14ac:dyDescent="0.25">
      <c r="A2327" s="15"/>
      <c r="N2327" s="142">
        <v>1769</v>
      </c>
      <c r="O2327" s="134">
        <f t="shared" si="419"/>
        <v>3.0760000000000005</v>
      </c>
      <c r="P2327" s="189">
        <f t="shared" si="420"/>
        <v>3.5181270001999596E-3</v>
      </c>
      <c r="Q2327" s="189">
        <f t="shared" si="421"/>
        <v>0.99895101077446802</v>
      </c>
      <c r="R2327" s="134">
        <f t="shared" si="422"/>
        <v>3.5181270001999596E-3</v>
      </c>
      <c r="S2327" s="134" t="str">
        <f t="shared" si="423"/>
        <v/>
      </c>
      <c r="T2327" s="134" t="str">
        <f t="shared" si="424"/>
        <v/>
      </c>
      <c r="U2327" s="190"/>
      <c r="V2327" s="191"/>
      <c r="W2327" s="188"/>
      <c r="X2327" s="188"/>
      <c r="Y2327" s="174" t="str">
        <f t="shared" si="425"/>
        <v/>
      </c>
      <c r="Z2327" s="174" t="str">
        <f t="shared" si="426"/>
        <v/>
      </c>
      <c r="AA2327" s="137"/>
      <c r="AB2327" s="185">
        <f t="shared" si="417"/>
        <v>11.334399999999796</v>
      </c>
      <c r="AC2327" s="139">
        <f t="shared" si="414"/>
        <v>0.12468319119247902</v>
      </c>
      <c r="AD2327" s="138">
        <f t="shared" si="418"/>
        <v>2.5431565314583404E-4</v>
      </c>
      <c r="AE2327" s="139" t="str">
        <f t="shared" si="415"/>
        <v/>
      </c>
      <c r="AF2327" s="139" t="str">
        <f t="shared" si="416"/>
        <v/>
      </c>
      <c r="AG2327" s="139"/>
    </row>
    <row r="2328" spans="1:33" ht="20.100000000000001" customHeight="1" x14ac:dyDescent="0.25">
      <c r="A2328" s="15"/>
      <c r="N2328" s="142">
        <v>1770</v>
      </c>
      <c r="O2328" s="134">
        <f t="shared" si="419"/>
        <v>3.08</v>
      </c>
      <c r="P2328" s="189">
        <f t="shared" si="420"/>
        <v>3.4750773778549375E-3</v>
      </c>
      <c r="Q2328" s="189">
        <f t="shared" si="421"/>
        <v>0.99896499702519714</v>
      </c>
      <c r="R2328" s="134">
        <f t="shared" si="422"/>
        <v>3.4750773778549375E-3</v>
      </c>
      <c r="S2328" s="134" t="str">
        <f t="shared" si="423"/>
        <v/>
      </c>
      <c r="T2328" s="134" t="str">
        <f t="shared" si="424"/>
        <v/>
      </c>
      <c r="U2328" s="190"/>
      <c r="V2328" s="191"/>
      <c r="W2328" s="188"/>
      <c r="X2328" s="188"/>
      <c r="Y2328" s="174" t="str">
        <f t="shared" si="425"/>
        <v/>
      </c>
      <c r="Z2328" s="174" t="str">
        <f t="shared" si="426"/>
        <v/>
      </c>
      <c r="AA2328" s="137"/>
      <c r="AB2328" s="185">
        <f t="shared" si="417"/>
        <v>11.340799999999795</v>
      </c>
      <c r="AC2328" s="139">
        <f t="shared" si="414"/>
        <v>0.12442887553933318</v>
      </c>
      <c r="AD2328" s="138">
        <f t="shared" si="418"/>
        <v>2.5386104738753246E-4</v>
      </c>
      <c r="AE2328" s="139" t="str">
        <f t="shared" si="415"/>
        <v/>
      </c>
      <c r="AF2328" s="139" t="str">
        <f t="shared" si="416"/>
        <v/>
      </c>
      <c r="AG2328" s="139"/>
    </row>
    <row r="2329" spans="1:33" ht="20.100000000000001" customHeight="1" x14ac:dyDescent="0.25">
      <c r="A2329" s="15"/>
      <c r="N2329" s="142">
        <v>1771</v>
      </c>
      <c r="O2329" s="134">
        <f t="shared" si="419"/>
        <v>3.0840000000000005</v>
      </c>
      <c r="P2329" s="189">
        <f t="shared" si="420"/>
        <v>3.4324996125307495E-3</v>
      </c>
      <c r="Q2329" s="189">
        <f t="shared" si="421"/>
        <v>0.99897881202263206</v>
      </c>
      <c r="R2329" s="134">
        <f t="shared" si="422"/>
        <v>3.4324996125307495E-3</v>
      </c>
      <c r="S2329" s="134" t="str">
        <f t="shared" si="423"/>
        <v/>
      </c>
      <c r="T2329" s="134" t="str">
        <f t="shared" si="424"/>
        <v/>
      </c>
      <c r="U2329" s="190"/>
      <c r="V2329" s="191"/>
      <c r="W2329" s="188"/>
      <c r="X2329" s="188"/>
      <c r="Y2329" s="174" t="str">
        <f t="shared" si="425"/>
        <v/>
      </c>
      <c r="Z2329" s="174" t="str">
        <f t="shared" si="426"/>
        <v/>
      </c>
      <c r="AA2329" s="137"/>
      <c r="AB2329" s="185">
        <f t="shared" si="417"/>
        <v>11.347199999999795</v>
      </c>
      <c r="AC2329" s="139">
        <f t="shared" si="414"/>
        <v>0.12417501449194565</v>
      </c>
      <c r="AD2329" s="138">
        <f t="shared" si="418"/>
        <v>2.5340705262205665E-4</v>
      </c>
      <c r="AE2329" s="139" t="str">
        <f t="shared" si="415"/>
        <v/>
      </c>
      <c r="AF2329" s="139" t="str">
        <f t="shared" si="416"/>
        <v/>
      </c>
      <c r="AG2329" s="139"/>
    </row>
    <row r="2330" spans="1:33" ht="20.100000000000001" customHeight="1" x14ac:dyDescent="0.25">
      <c r="A2330" s="15"/>
      <c r="N2330" s="142">
        <v>1772</v>
      </c>
      <c r="O2330" s="134">
        <f t="shared" si="419"/>
        <v>3.0880000000000001</v>
      </c>
      <c r="P2330" s="189">
        <f t="shared" si="420"/>
        <v>3.3903892770143253E-3</v>
      </c>
      <c r="Q2330" s="189">
        <f t="shared" si="421"/>
        <v>0.99899245764533573</v>
      </c>
      <c r="R2330" s="134">
        <f t="shared" si="422"/>
        <v>3.3903892770143253E-3</v>
      </c>
      <c r="S2330" s="134" t="str">
        <f t="shared" si="423"/>
        <v/>
      </c>
      <c r="T2330" s="134" t="str">
        <f t="shared" si="424"/>
        <v/>
      </c>
      <c r="U2330" s="190"/>
      <c r="V2330" s="191"/>
      <c r="W2330" s="188"/>
      <c r="X2330" s="188"/>
      <c r="Y2330" s="174" t="str">
        <f t="shared" si="425"/>
        <v/>
      </c>
      <c r="Z2330" s="174" t="str">
        <f t="shared" si="426"/>
        <v/>
      </c>
      <c r="AA2330" s="137"/>
      <c r="AB2330" s="185">
        <f t="shared" si="417"/>
        <v>11.353599999999794</v>
      </c>
      <c r="AC2330" s="139">
        <f t="shared" si="414"/>
        <v>0.12392160743932359</v>
      </c>
      <c r="AD2330" s="138">
        <f t="shared" si="418"/>
        <v>2.5295366870543845E-4</v>
      </c>
      <c r="AE2330" s="139" t="str">
        <f t="shared" si="415"/>
        <v/>
      </c>
      <c r="AF2330" s="139" t="str">
        <f t="shared" si="416"/>
        <v/>
      </c>
      <c r="AG2330" s="139"/>
    </row>
    <row r="2331" spans="1:33" ht="20.100000000000001" customHeight="1" x14ac:dyDescent="0.25">
      <c r="A2331" s="15"/>
      <c r="N2331" s="142">
        <v>1773</v>
      </c>
      <c r="O2331" s="134">
        <f t="shared" si="419"/>
        <v>3.0920000000000005</v>
      </c>
      <c r="P2331" s="189">
        <f t="shared" si="420"/>
        <v>3.3487419760723546E-3</v>
      </c>
      <c r="Q2331" s="189">
        <f t="shared" si="421"/>
        <v>0.99900593575422625</v>
      </c>
      <c r="R2331" s="134">
        <f t="shared" si="422"/>
        <v>3.3487419760723546E-3</v>
      </c>
      <c r="S2331" s="134" t="str">
        <f t="shared" si="423"/>
        <v/>
      </c>
      <c r="T2331" s="134" t="str">
        <f t="shared" si="424"/>
        <v/>
      </c>
      <c r="U2331" s="190"/>
      <c r="V2331" s="191"/>
      <c r="W2331" s="188"/>
      <c r="X2331" s="188"/>
      <c r="Y2331" s="174" t="str">
        <f t="shared" si="425"/>
        <v/>
      </c>
      <c r="Z2331" s="174" t="str">
        <f t="shared" si="426"/>
        <v/>
      </c>
      <c r="AA2331" s="137"/>
      <c r="AB2331" s="185">
        <f t="shared" si="417"/>
        <v>11.359999999999793</v>
      </c>
      <c r="AC2331" s="139">
        <f t="shared" si="414"/>
        <v>0.12366865377061816</v>
      </c>
      <c r="AD2331" s="138">
        <f t="shared" si="418"/>
        <v>2.5250089549104515E-4</v>
      </c>
      <c r="AE2331" s="139" t="str">
        <f t="shared" si="415"/>
        <v/>
      </c>
      <c r="AF2331" s="139" t="str">
        <f t="shared" si="416"/>
        <v/>
      </c>
      <c r="AG2331" s="139"/>
    </row>
    <row r="2332" spans="1:33" ht="20.100000000000001" customHeight="1" x14ac:dyDescent="0.25">
      <c r="A2332" s="15"/>
      <c r="N2332" s="142">
        <v>1774</v>
      </c>
      <c r="O2332" s="134">
        <f t="shared" si="419"/>
        <v>3.0960000000000001</v>
      </c>
      <c r="P2332" s="189">
        <f t="shared" si="420"/>
        <v>3.3075533463386006E-3</v>
      </c>
      <c r="Q2332" s="189">
        <f t="shared" si="421"/>
        <v>0.99901924819270449</v>
      </c>
      <c r="R2332" s="134">
        <f t="shared" si="422"/>
        <v>3.3075533463386006E-3</v>
      </c>
      <c r="S2332" s="134" t="str">
        <f t="shared" si="423"/>
        <v/>
      </c>
      <c r="T2332" s="134" t="str">
        <f t="shared" si="424"/>
        <v/>
      </c>
      <c r="U2332" s="190"/>
      <c r="V2332" s="191"/>
      <c r="W2332" s="188"/>
      <c r="X2332" s="188"/>
      <c r="Y2332" s="174" t="str">
        <f t="shared" si="425"/>
        <v/>
      </c>
      <c r="Z2332" s="174" t="str">
        <f t="shared" si="426"/>
        <v/>
      </c>
      <c r="AA2332" s="137"/>
      <c r="AB2332" s="185">
        <f t="shared" si="417"/>
        <v>11.366399999999793</v>
      </c>
      <c r="AC2332" s="139">
        <f t="shared" si="414"/>
        <v>0.12341615287512711</v>
      </c>
      <c r="AD2332" s="138">
        <f t="shared" si="418"/>
        <v>2.52048732829524E-4</v>
      </c>
      <c r="AE2332" s="139" t="str">
        <f t="shared" si="415"/>
        <v/>
      </c>
      <c r="AF2332" s="139" t="str">
        <f t="shared" si="416"/>
        <v/>
      </c>
      <c r="AG2332" s="139"/>
    </row>
    <row r="2333" spans="1:33" ht="20.100000000000001" customHeight="1" x14ac:dyDescent="0.25">
      <c r="A2333" s="15"/>
      <c r="N2333" s="142">
        <v>1775</v>
      </c>
      <c r="O2333" s="134">
        <f t="shared" si="419"/>
        <v>3.1000000000000005</v>
      </c>
      <c r="P2333" s="189">
        <f t="shared" si="420"/>
        <v>3.2668190561999156E-3</v>
      </c>
      <c r="Q2333" s="189">
        <f t="shared" si="421"/>
        <v>0.99903239678678168</v>
      </c>
      <c r="R2333" s="134">
        <f t="shared" si="422"/>
        <v>3.2668190561999156E-3</v>
      </c>
      <c r="S2333" s="134" t="str">
        <f t="shared" si="423"/>
        <v/>
      </c>
      <c r="T2333" s="134" t="str">
        <f t="shared" si="424"/>
        <v/>
      </c>
      <c r="U2333" s="190"/>
      <c r="V2333" s="191"/>
      <c r="W2333" s="188"/>
      <c r="X2333" s="188"/>
      <c r="Y2333" s="174" t="str">
        <f t="shared" si="425"/>
        <v/>
      </c>
      <c r="Z2333" s="174" t="str">
        <f t="shared" si="426"/>
        <v/>
      </c>
      <c r="AA2333" s="137"/>
      <c r="AB2333" s="185">
        <f t="shared" si="417"/>
        <v>11.372799999999792</v>
      </c>
      <c r="AC2333" s="139">
        <f t="shared" si="414"/>
        <v>0.12316410414229759</v>
      </c>
      <c r="AD2333" s="138">
        <f t="shared" si="418"/>
        <v>2.5159718056826097E-4</v>
      </c>
      <c r="AE2333" s="139" t="str">
        <f t="shared" si="415"/>
        <v/>
      </c>
      <c r="AF2333" s="139" t="str">
        <f t="shared" si="416"/>
        <v/>
      </c>
      <c r="AG2333" s="139"/>
    </row>
    <row r="2334" spans="1:33" ht="20.100000000000001" customHeight="1" x14ac:dyDescent="0.25">
      <c r="A2334" s="15"/>
      <c r="N2334" s="142">
        <v>1776</v>
      </c>
      <c r="O2334" s="134">
        <f t="shared" si="419"/>
        <v>3.1040000000000001</v>
      </c>
      <c r="P2334" s="189">
        <f t="shared" si="420"/>
        <v>3.2265348056812601E-3</v>
      </c>
      <c r="Q2334" s="189">
        <f t="shared" si="421"/>
        <v>0.99904538334520554</v>
      </c>
      <c r="R2334" s="134">
        <f t="shared" si="422"/>
        <v>3.2265348056812601E-3</v>
      </c>
      <c r="S2334" s="134" t="str">
        <f t="shared" si="423"/>
        <v/>
      </c>
      <c r="T2334" s="134" t="str">
        <f t="shared" si="424"/>
        <v/>
      </c>
      <c r="U2334" s="190"/>
      <c r="V2334" s="191"/>
      <c r="W2334" s="188"/>
      <c r="X2334" s="188"/>
      <c r="Y2334" s="174" t="str">
        <f t="shared" si="425"/>
        <v/>
      </c>
      <c r="Z2334" s="174" t="str">
        <f t="shared" si="426"/>
        <v/>
      </c>
      <c r="AA2334" s="137"/>
      <c r="AB2334" s="185">
        <f t="shared" si="417"/>
        <v>11.379199999999791</v>
      </c>
      <c r="AC2334" s="139">
        <f t="shared" si="414"/>
        <v>0.12291250696172933</v>
      </c>
      <c r="AD2334" s="138">
        <f t="shared" si="418"/>
        <v>2.5114623855256035E-4</v>
      </c>
      <c r="AE2334" s="139" t="str">
        <f t="shared" si="415"/>
        <v/>
      </c>
      <c r="AF2334" s="139" t="str">
        <f t="shared" si="416"/>
        <v/>
      </c>
      <c r="AG2334" s="139"/>
    </row>
    <row r="2335" spans="1:33" ht="20.100000000000001" customHeight="1" x14ac:dyDescent="0.25">
      <c r="A2335" s="15"/>
      <c r="N2335" s="142">
        <v>1777</v>
      </c>
      <c r="O2335" s="134">
        <f t="shared" si="419"/>
        <v>3.1080000000000005</v>
      </c>
      <c r="P2335" s="189">
        <f t="shared" si="420"/>
        <v>3.1866963263295039E-3</v>
      </c>
      <c r="Q2335" s="189">
        <f t="shared" si="421"/>
        <v>0.99905820965958725</v>
      </c>
      <c r="R2335" s="134">
        <f t="shared" si="422"/>
        <v>3.1866963263295039E-3</v>
      </c>
      <c r="S2335" s="134" t="str">
        <f t="shared" si="423"/>
        <v/>
      </c>
      <c r="T2335" s="134" t="str">
        <f t="shared" si="424"/>
        <v/>
      </c>
      <c r="U2335" s="190"/>
      <c r="V2335" s="191"/>
      <c r="W2335" s="188"/>
      <c r="X2335" s="188"/>
      <c r="Y2335" s="174" t="str">
        <f t="shared" si="425"/>
        <v/>
      </c>
      <c r="Z2335" s="174" t="str">
        <f t="shared" si="426"/>
        <v/>
      </c>
      <c r="AA2335" s="137"/>
      <c r="AB2335" s="185">
        <f t="shared" si="417"/>
        <v>11.385599999999791</v>
      </c>
      <c r="AC2335" s="139">
        <f t="shared" si="414"/>
        <v>0.12266136072317677</v>
      </c>
      <c r="AD2335" s="138">
        <f t="shared" si="418"/>
        <v>2.5069590662468721E-4</v>
      </c>
      <c r="AE2335" s="139" t="str">
        <f t="shared" si="415"/>
        <v/>
      </c>
      <c r="AF2335" s="139" t="str">
        <f t="shared" si="416"/>
        <v/>
      </c>
      <c r="AG2335" s="139"/>
    </row>
    <row r="2336" spans="1:33" ht="20.100000000000001" customHeight="1" x14ac:dyDescent="0.25">
      <c r="A2336" s="15"/>
      <c r="N2336" s="142">
        <v>1778</v>
      </c>
      <c r="O2336" s="134">
        <f t="shared" si="419"/>
        <v>3.1120000000000001</v>
      </c>
      <c r="P2336" s="189">
        <f t="shared" si="420"/>
        <v>3.1472993810962671E-3</v>
      </c>
      <c r="Q2336" s="189">
        <f t="shared" si="421"/>
        <v>0.99907087750452694</v>
      </c>
      <c r="R2336" s="134">
        <f t="shared" si="422"/>
        <v>3.1472993810962671E-3</v>
      </c>
      <c r="S2336" s="134" t="str">
        <f t="shared" si="423"/>
        <v/>
      </c>
      <c r="T2336" s="134" t="str">
        <f t="shared" si="424"/>
        <v/>
      </c>
      <c r="U2336" s="190"/>
      <c r="V2336" s="191"/>
      <c r="W2336" s="188"/>
      <c r="X2336" s="188"/>
      <c r="Y2336" s="174" t="str">
        <f t="shared" si="425"/>
        <v/>
      </c>
      <c r="Z2336" s="174" t="str">
        <f t="shared" si="426"/>
        <v/>
      </c>
      <c r="AA2336" s="137"/>
      <c r="AB2336" s="185">
        <f t="shared" si="417"/>
        <v>11.39199999999979</v>
      </c>
      <c r="AC2336" s="139">
        <f t="shared" si="414"/>
        <v>0.12241066481655208</v>
      </c>
      <c r="AD2336" s="138">
        <f t="shared" si="418"/>
        <v>2.5024618462414494E-4</v>
      </c>
      <c r="AE2336" s="139" t="str">
        <f t="shared" si="415"/>
        <v/>
      </c>
      <c r="AF2336" s="139" t="str">
        <f t="shared" si="416"/>
        <v/>
      </c>
      <c r="AG2336" s="139"/>
    </row>
    <row r="2337" spans="1:33" ht="20.100000000000001" customHeight="1" x14ac:dyDescent="0.25">
      <c r="A2337" s="15"/>
      <c r="N2337" s="142">
        <v>1779</v>
      </c>
      <c r="O2337" s="134">
        <f t="shared" si="419"/>
        <v>3.1160000000000005</v>
      </c>
      <c r="P2337" s="189">
        <f t="shared" si="420"/>
        <v>3.1083397642195994E-3</v>
      </c>
      <c r="Q2337" s="189">
        <f t="shared" si="421"/>
        <v>0.99908338863773916</v>
      </c>
      <c r="R2337" s="134">
        <f t="shared" si="422"/>
        <v>3.1083397642195994E-3</v>
      </c>
      <c r="S2337" s="134" t="str">
        <f t="shared" si="423"/>
        <v/>
      </c>
      <c r="T2337" s="134" t="str">
        <f t="shared" si="424"/>
        <v/>
      </c>
      <c r="U2337" s="190"/>
      <c r="V2337" s="191"/>
      <c r="W2337" s="188"/>
      <c r="X2337" s="188"/>
      <c r="Y2337" s="174" t="str">
        <f t="shared" si="425"/>
        <v/>
      </c>
      <c r="Z2337" s="174" t="str">
        <f t="shared" si="426"/>
        <v/>
      </c>
      <c r="AA2337" s="137"/>
      <c r="AB2337" s="185">
        <f t="shared" si="417"/>
        <v>11.398399999999789</v>
      </c>
      <c r="AC2337" s="139">
        <f t="shared" si="414"/>
        <v>0.12216041863192793</v>
      </c>
      <c r="AD2337" s="138">
        <f t="shared" si="418"/>
        <v>2.4979707238732829E-4</v>
      </c>
      <c r="AE2337" s="139" t="str">
        <f t="shared" si="415"/>
        <v/>
      </c>
      <c r="AF2337" s="139" t="str">
        <f t="shared" si="416"/>
        <v/>
      </c>
      <c r="AG2337" s="139"/>
    </row>
    <row r="2338" spans="1:33" ht="20.100000000000001" customHeight="1" x14ac:dyDescent="0.25">
      <c r="A2338" s="15"/>
      <c r="N2338" s="142">
        <v>1780</v>
      </c>
      <c r="O2338" s="134">
        <f t="shared" si="419"/>
        <v>3.12</v>
      </c>
      <c r="P2338" s="189">
        <f t="shared" si="420"/>
        <v>3.0698133011047403E-3</v>
      </c>
      <c r="Q2338" s="189">
        <f t="shared" si="421"/>
        <v>0.99909574480017771</v>
      </c>
      <c r="R2338" s="134">
        <f t="shared" si="422"/>
        <v>3.0698133011047403E-3</v>
      </c>
      <c r="S2338" s="134" t="str">
        <f t="shared" si="423"/>
        <v/>
      </c>
      <c r="T2338" s="134" t="str">
        <f t="shared" si="424"/>
        <v/>
      </c>
      <c r="U2338" s="190"/>
      <c r="V2338" s="191"/>
      <c r="W2338" s="188"/>
      <c r="X2338" s="188"/>
      <c r="Y2338" s="174" t="str">
        <f t="shared" si="425"/>
        <v/>
      </c>
      <c r="Z2338" s="174" t="str">
        <f t="shared" si="426"/>
        <v/>
      </c>
      <c r="AA2338" s="137"/>
      <c r="AB2338" s="185">
        <f t="shared" si="417"/>
        <v>11.404799999999788</v>
      </c>
      <c r="AC2338" s="139">
        <f t="shared" si="414"/>
        <v>0.12191062155954061</v>
      </c>
      <c r="AD2338" s="138">
        <f t="shared" si="418"/>
        <v>2.4934856974882791E-4</v>
      </c>
      <c r="AE2338" s="139" t="str">
        <f t="shared" si="415"/>
        <v/>
      </c>
      <c r="AF2338" s="139" t="str">
        <f t="shared" si="416"/>
        <v/>
      </c>
      <c r="AG2338" s="139"/>
    </row>
    <row r="2339" spans="1:33" ht="20.100000000000001" customHeight="1" x14ac:dyDescent="0.25">
      <c r="A2339" s="15"/>
      <c r="N2339" s="142">
        <v>1781</v>
      </c>
      <c r="O2339" s="134">
        <f t="shared" si="419"/>
        <v>3.1240000000000006</v>
      </c>
      <c r="P2339" s="189">
        <f t="shared" si="420"/>
        <v>3.0317158482037732E-3</v>
      </c>
      <c r="Q2339" s="189">
        <f t="shared" si="421"/>
        <v>0.99910794771616018</v>
      </c>
      <c r="R2339" s="134">
        <f t="shared" si="422"/>
        <v>3.0317158482037732E-3</v>
      </c>
      <c r="S2339" s="134" t="str">
        <f t="shared" si="423"/>
        <v/>
      </c>
      <c r="T2339" s="134" t="str">
        <f t="shared" si="424"/>
        <v/>
      </c>
      <c r="U2339" s="190"/>
      <c r="V2339" s="191"/>
      <c r="W2339" s="188"/>
      <c r="X2339" s="188"/>
      <c r="Y2339" s="174" t="str">
        <f t="shared" si="425"/>
        <v/>
      </c>
      <c r="Z2339" s="174" t="str">
        <f t="shared" si="426"/>
        <v/>
      </c>
      <c r="AA2339" s="137"/>
      <c r="AB2339" s="185">
        <f t="shared" si="417"/>
        <v>11.411199999999788</v>
      </c>
      <c r="AC2339" s="139">
        <f t="shared" si="414"/>
        <v>0.12166127298979178</v>
      </c>
      <c r="AD2339" s="138">
        <f t="shared" si="418"/>
        <v>2.4890067653966785E-4</v>
      </c>
      <c r="AE2339" s="139" t="str">
        <f t="shared" si="415"/>
        <v/>
      </c>
      <c r="AF2339" s="139" t="str">
        <f t="shared" si="416"/>
        <v/>
      </c>
      <c r="AG2339" s="139"/>
    </row>
    <row r="2340" spans="1:33" ht="20.100000000000001" customHeight="1" x14ac:dyDescent="0.25">
      <c r="A2340" s="15"/>
      <c r="N2340" s="142">
        <v>1782</v>
      </c>
      <c r="O2340" s="134">
        <f t="shared" si="419"/>
        <v>3.1280000000000001</v>
      </c>
      <c r="P2340" s="189">
        <f t="shared" si="420"/>
        <v>2.9940432928944037E-3</v>
      </c>
      <c r="Q2340" s="189">
        <f t="shared" si="421"/>
        <v>0.99911999909349203</v>
      </c>
      <c r="R2340" s="134">
        <f t="shared" si="422"/>
        <v>2.9940432928944037E-3</v>
      </c>
      <c r="S2340" s="134" t="str">
        <f t="shared" si="423"/>
        <v/>
      </c>
      <c r="T2340" s="134" t="str">
        <f t="shared" si="424"/>
        <v/>
      </c>
      <c r="U2340" s="190"/>
      <c r="V2340" s="191"/>
      <c r="W2340" s="188"/>
      <c r="X2340" s="188"/>
      <c r="Y2340" s="174" t="str">
        <f t="shared" si="425"/>
        <v/>
      </c>
      <c r="Z2340" s="174" t="str">
        <f t="shared" si="426"/>
        <v/>
      </c>
      <c r="AA2340" s="137"/>
      <c r="AB2340" s="185">
        <f t="shared" si="417"/>
        <v>11.417599999999787</v>
      </c>
      <c r="AC2340" s="139">
        <f t="shared" si="414"/>
        <v>0.12141237231325211</v>
      </c>
      <c r="AD2340" s="138">
        <f t="shared" si="418"/>
        <v>2.4845339258879051E-4</v>
      </c>
      <c r="AE2340" s="139" t="str">
        <f t="shared" si="415"/>
        <v/>
      </c>
      <c r="AF2340" s="139" t="str">
        <f t="shared" si="416"/>
        <v/>
      </c>
      <c r="AG2340" s="139"/>
    </row>
    <row r="2341" spans="1:33" ht="20.100000000000001" customHeight="1" x14ac:dyDescent="0.25">
      <c r="A2341" s="15"/>
      <c r="N2341" s="142">
        <v>1783</v>
      </c>
      <c r="O2341" s="134">
        <f t="shared" si="419"/>
        <v>3.1320000000000006</v>
      </c>
      <c r="P2341" s="189">
        <f t="shared" si="420"/>
        <v>2.9567915533576803E-3</v>
      </c>
      <c r="Q2341" s="189">
        <f t="shared" si="421"/>
        <v>0.9991319006235897</v>
      </c>
      <c r="R2341" s="134">
        <f t="shared" si="422"/>
        <v>2.9567915533576803E-3</v>
      </c>
      <c r="S2341" s="134" t="str">
        <f t="shared" si="423"/>
        <v/>
      </c>
      <c r="T2341" s="134" t="str">
        <f t="shared" si="424"/>
        <v/>
      </c>
      <c r="U2341" s="190"/>
      <c r="V2341" s="191"/>
      <c r="W2341" s="188"/>
      <c r="X2341" s="188"/>
      <c r="Y2341" s="174" t="str">
        <f t="shared" si="425"/>
        <v/>
      </c>
      <c r="Z2341" s="174" t="str">
        <f t="shared" si="426"/>
        <v/>
      </c>
      <c r="AA2341" s="137"/>
      <c r="AB2341" s="185">
        <f t="shared" si="417"/>
        <v>11.423999999999786</v>
      </c>
      <c r="AC2341" s="139">
        <f t="shared" si="414"/>
        <v>0.12116391892066332</v>
      </c>
      <c r="AD2341" s="138">
        <f t="shared" si="418"/>
        <v>2.4800671772177985E-4</v>
      </c>
      <c r="AE2341" s="139" t="str">
        <f t="shared" si="415"/>
        <v/>
      </c>
      <c r="AF2341" s="139" t="str">
        <f t="shared" si="416"/>
        <v/>
      </c>
      <c r="AG2341" s="139"/>
    </row>
    <row r="2342" spans="1:33" ht="20.100000000000001" customHeight="1" x14ac:dyDescent="0.25">
      <c r="A2342" s="15"/>
      <c r="N2342" s="142">
        <v>1784</v>
      </c>
      <c r="O2342" s="134">
        <f t="shared" si="419"/>
        <v>3.1360000000000001</v>
      </c>
      <c r="P2342" s="189">
        <f t="shared" si="420"/>
        <v>2.9199565784548891E-3</v>
      </c>
      <c r="Q2342" s="189">
        <f t="shared" si="421"/>
        <v>0.99914365398160376</v>
      </c>
      <c r="R2342" s="134">
        <f t="shared" si="422"/>
        <v>2.9199565784548891E-3</v>
      </c>
      <c r="S2342" s="134" t="str">
        <f t="shared" si="423"/>
        <v/>
      </c>
      <c r="T2342" s="134" t="str">
        <f t="shared" si="424"/>
        <v/>
      </c>
      <c r="U2342" s="190"/>
      <c r="V2342" s="191"/>
      <c r="W2342" s="188"/>
      <c r="X2342" s="188"/>
      <c r="Y2342" s="174" t="str">
        <f t="shared" si="425"/>
        <v/>
      </c>
      <c r="Z2342" s="174" t="str">
        <f t="shared" si="426"/>
        <v/>
      </c>
      <c r="AA2342" s="137"/>
      <c r="AB2342" s="185">
        <f t="shared" si="417"/>
        <v>11.430399999999786</v>
      </c>
      <c r="AC2342" s="139">
        <f t="shared" si="414"/>
        <v>0.12091591220294154</v>
      </c>
      <c r="AD2342" s="138">
        <f t="shared" si="418"/>
        <v>2.475606517623602E-4</v>
      </c>
      <c r="AE2342" s="139" t="str">
        <f t="shared" si="415"/>
        <v/>
      </c>
      <c r="AF2342" s="139" t="str">
        <f t="shared" si="416"/>
        <v/>
      </c>
      <c r="AG2342" s="139"/>
    </row>
    <row r="2343" spans="1:33" ht="20.100000000000001" customHeight="1" x14ac:dyDescent="0.25">
      <c r="A2343" s="15"/>
      <c r="N2343" s="142">
        <v>1785</v>
      </c>
      <c r="O2343" s="134">
        <f t="shared" si="419"/>
        <v>3.1400000000000006</v>
      </c>
      <c r="P2343" s="189">
        <f t="shared" si="420"/>
        <v>2.883534347603434E-3</v>
      </c>
      <c r="Q2343" s="189">
        <f t="shared" si="421"/>
        <v>0.99915526082654138</v>
      </c>
      <c r="R2343" s="134">
        <f t="shared" si="422"/>
        <v>2.883534347603434E-3</v>
      </c>
      <c r="S2343" s="134" t="str">
        <f t="shared" si="423"/>
        <v/>
      </c>
      <c r="T2343" s="134" t="str">
        <f t="shared" si="424"/>
        <v/>
      </c>
      <c r="U2343" s="190"/>
      <c r="V2343" s="191"/>
      <c r="W2343" s="188"/>
      <c r="X2343" s="188"/>
      <c r="Y2343" s="174" t="str">
        <f t="shared" si="425"/>
        <v/>
      </c>
      <c r="Z2343" s="174" t="str">
        <f t="shared" si="426"/>
        <v/>
      </c>
      <c r="AA2343" s="137"/>
      <c r="AB2343" s="185">
        <f t="shared" si="417"/>
        <v>11.436799999999785</v>
      </c>
      <c r="AC2343" s="139">
        <f t="shared" si="414"/>
        <v>0.12066835155117918</v>
      </c>
      <c r="AD2343" s="138">
        <f t="shared" si="418"/>
        <v>2.4711519453096686E-4</v>
      </c>
      <c r="AE2343" s="139" t="str">
        <f t="shared" si="415"/>
        <v/>
      </c>
      <c r="AF2343" s="139" t="str">
        <f t="shared" si="416"/>
        <v/>
      </c>
      <c r="AG2343" s="139"/>
    </row>
    <row r="2344" spans="1:33" ht="20.100000000000001" customHeight="1" x14ac:dyDescent="0.25">
      <c r="A2344" s="15"/>
      <c r="N2344" s="142">
        <v>1786</v>
      </c>
      <c r="O2344" s="134">
        <f t="shared" si="419"/>
        <v>3.1440000000000001</v>
      </c>
      <c r="P2344" s="189">
        <f t="shared" si="420"/>
        <v>2.8475208706519421E-3</v>
      </c>
      <c r="Q2344" s="189">
        <f t="shared" si="421"/>
        <v>0.99916672280138841</v>
      </c>
      <c r="R2344" s="134">
        <f t="shared" si="422"/>
        <v>2.8475208706519421E-3</v>
      </c>
      <c r="S2344" s="134" t="str">
        <f t="shared" si="423"/>
        <v/>
      </c>
      <c r="T2344" s="134" t="str">
        <f t="shared" si="424"/>
        <v/>
      </c>
      <c r="U2344" s="190"/>
      <c r="V2344" s="191"/>
      <c r="W2344" s="188"/>
      <c r="X2344" s="188"/>
      <c r="Y2344" s="174" t="str">
        <f t="shared" si="425"/>
        <v/>
      </c>
      <c r="Z2344" s="174" t="str">
        <f t="shared" si="426"/>
        <v/>
      </c>
      <c r="AA2344" s="137"/>
      <c r="AB2344" s="185">
        <f t="shared" si="417"/>
        <v>11.443199999999784</v>
      </c>
      <c r="AC2344" s="139">
        <f t="shared" si="414"/>
        <v>0.12042123635664821</v>
      </c>
      <c r="AD2344" s="138">
        <f t="shared" si="418"/>
        <v>2.4667034584566205E-4</v>
      </c>
      <c r="AE2344" s="139" t="str">
        <f t="shared" si="415"/>
        <v/>
      </c>
      <c r="AF2344" s="139" t="str">
        <f t="shared" si="416"/>
        <v/>
      </c>
      <c r="AG2344" s="139"/>
    </row>
    <row r="2345" spans="1:33" ht="20.100000000000001" customHeight="1" x14ac:dyDescent="0.25">
      <c r="A2345" s="15"/>
      <c r="N2345" s="142">
        <v>1787</v>
      </c>
      <c r="O2345" s="134">
        <f t="shared" si="419"/>
        <v>3.1480000000000006</v>
      </c>
      <c r="P2345" s="189">
        <f t="shared" si="420"/>
        <v>2.8119121877543856E-3</v>
      </c>
      <c r="Q2345" s="189">
        <f t="shared" si="421"/>
        <v>0.99917804153323064</v>
      </c>
      <c r="R2345" s="134">
        <f t="shared" si="422"/>
        <v>2.8119121877543856E-3</v>
      </c>
      <c r="S2345" s="134" t="str">
        <f t="shared" si="423"/>
        <v/>
      </c>
      <c r="T2345" s="134" t="str">
        <f t="shared" si="424"/>
        <v/>
      </c>
      <c r="U2345" s="190"/>
      <c r="V2345" s="191"/>
      <c r="W2345" s="188"/>
      <c r="X2345" s="188"/>
      <c r="Y2345" s="174" t="str">
        <f t="shared" si="425"/>
        <v/>
      </c>
      <c r="Z2345" s="174" t="str">
        <f t="shared" si="426"/>
        <v/>
      </c>
      <c r="AA2345" s="137"/>
      <c r="AB2345" s="185">
        <f t="shared" si="417"/>
        <v>11.449599999999784</v>
      </c>
      <c r="AC2345" s="139">
        <f t="shared" si="414"/>
        <v>0.12017456601080255</v>
      </c>
      <c r="AD2345" s="138">
        <f t="shared" si="418"/>
        <v>2.4622610552198221E-4</v>
      </c>
      <c r="AE2345" s="139" t="str">
        <f t="shared" si="415"/>
        <v/>
      </c>
      <c r="AF2345" s="139" t="str">
        <f t="shared" si="416"/>
        <v/>
      </c>
      <c r="AG2345" s="139"/>
    </row>
    <row r="2346" spans="1:33" ht="20.100000000000001" customHeight="1" x14ac:dyDescent="0.25">
      <c r="A2346" s="15"/>
      <c r="N2346" s="142">
        <v>1788</v>
      </c>
      <c r="O2346" s="134">
        <f t="shared" si="419"/>
        <v>3.1520000000000001</v>
      </c>
      <c r="P2346" s="189">
        <f t="shared" si="420"/>
        <v>2.7767043692435104E-3</v>
      </c>
      <c r="Q2346" s="189">
        <f t="shared" si="421"/>
        <v>0.99918921863337495</v>
      </c>
      <c r="R2346" s="134">
        <f t="shared" si="422"/>
        <v>2.7767043692435104E-3</v>
      </c>
      <c r="S2346" s="134" t="str">
        <f t="shared" si="423"/>
        <v/>
      </c>
      <c r="T2346" s="134" t="str">
        <f t="shared" si="424"/>
        <v/>
      </c>
      <c r="U2346" s="190"/>
      <c r="V2346" s="191"/>
      <c r="W2346" s="188"/>
      <c r="X2346" s="188"/>
      <c r="Y2346" s="174" t="str">
        <f t="shared" si="425"/>
        <v/>
      </c>
      <c r="Z2346" s="174" t="str">
        <f t="shared" si="426"/>
        <v/>
      </c>
      <c r="AA2346" s="137"/>
      <c r="AB2346" s="185">
        <f t="shared" si="417"/>
        <v>11.455999999999783</v>
      </c>
      <c r="AC2346" s="139">
        <f t="shared" si="414"/>
        <v>0.11992833990528057</v>
      </c>
      <c r="AD2346" s="138">
        <f t="shared" si="418"/>
        <v>2.4578247337249393E-4</v>
      </c>
      <c r="AE2346" s="139" t="str">
        <f t="shared" si="415"/>
        <v/>
      </c>
      <c r="AF2346" s="139" t="str">
        <f t="shared" si="416"/>
        <v/>
      </c>
      <c r="AG2346" s="139"/>
    </row>
    <row r="2347" spans="1:33" ht="20.100000000000001" customHeight="1" x14ac:dyDescent="0.25">
      <c r="A2347" s="15"/>
      <c r="N2347" s="142">
        <v>1789</v>
      </c>
      <c r="O2347" s="134">
        <f t="shared" si="419"/>
        <v>3.1560000000000006</v>
      </c>
      <c r="P2347" s="189">
        <f t="shared" si="420"/>
        <v>2.7418935155032816E-3</v>
      </c>
      <c r="Q2347" s="189">
        <f t="shared" si="421"/>
        <v>0.99920025569746962</v>
      </c>
      <c r="R2347" s="134">
        <f t="shared" si="422"/>
        <v>2.7418935155032816E-3</v>
      </c>
      <c r="S2347" s="134" t="str">
        <f t="shared" si="423"/>
        <v/>
      </c>
      <c r="T2347" s="134" t="str">
        <f t="shared" si="424"/>
        <v/>
      </c>
      <c r="U2347" s="190"/>
      <c r="V2347" s="191"/>
      <c r="W2347" s="188"/>
      <c r="X2347" s="188"/>
      <c r="Y2347" s="174" t="str">
        <f t="shared" si="425"/>
        <v/>
      </c>
      <c r="Z2347" s="174" t="str">
        <f t="shared" si="426"/>
        <v/>
      </c>
      <c r="AA2347" s="137"/>
      <c r="AB2347" s="185">
        <f t="shared" si="417"/>
        <v>11.462399999999782</v>
      </c>
      <c r="AC2347" s="139">
        <f t="shared" si="414"/>
        <v>0.11968255743190807</v>
      </c>
      <c r="AD2347" s="138">
        <f t="shared" si="418"/>
        <v>2.4533944920758499E-4</v>
      </c>
      <c r="AE2347" s="139" t="str">
        <f t="shared" si="415"/>
        <v/>
      </c>
      <c r="AF2347" s="139" t="str">
        <f t="shared" si="416"/>
        <v/>
      </c>
      <c r="AG2347" s="139"/>
    </row>
    <row r="2348" spans="1:33" ht="20.100000000000001" customHeight="1" x14ac:dyDescent="0.25">
      <c r="A2348" s="15"/>
      <c r="N2348" s="142">
        <v>1790</v>
      </c>
      <c r="O2348" s="134">
        <f t="shared" si="419"/>
        <v>3.16</v>
      </c>
      <c r="P2348" s="189">
        <f t="shared" si="420"/>
        <v>2.7074757568406999E-3</v>
      </c>
      <c r="Q2348" s="189">
        <f t="shared" si="421"/>
        <v>0.99921115430562446</v>
      </c>
      <c r="R2348" s="134">
        <f t="shared" si="422"/>
        <v>2.7074757568406999E-3</v>
      </c>
      <c r="S2348" s="134" t="str">
        <f t="shared" si="423"/>
        <v/>
      </c>
      <c r="T2348" s="134" t="str">
        <f t="shared" si="424"/>
        <v/>
      </c>
      <c r="U2348" s="190"/>
      <c r="V2348" s="191"/>
      <c r="W2348" s="188"/>
      <c r="X2348" s="188"/>
      <c r="Y2348" s="174" t="str">
        <f t="shared" si="425"/>
        <v/>
      </c>
      <c r="Z2348" s="174" t="str">
        <f t="shared" si="426"/>
        <v/>
      </c>
      <c r="AA2348" s="137"/>
      <c r="AB2348" s="185">
        <f t="shared" si="417"/>
        <v>11.468799999999781</v>
      </c>
      <c r="AC2348" s="139">
        <f t="shared" ref="AC2348:AC2411" si="427">_xlfn.CHISQ.DIST.RT(AB2348,$AB$553)</f>
        <v>0.11943721798270049</v>
      </c>
      <c r="AD2348" s="138">
        <f t="shared" si="418"/>
        <v>2.4489703283459008E-4</v>
      </c>
      <c r="AE2348" s="139" t="str">
        <f t="shared" ref="AE2348:AE2411" si="428">IF(AC2348&lt;($AA$556),AD2348,"")</f>
        <v/>
      </c>
      <c r="AF2348" s="139" t="str">
        <f t="shared" ref="AF2348:AF2411" si="429">IF(AC2348&lt;$AA$563,AD2348,"")</f>
        <v/>
      </c>
      <c r="AG2348" s="139"/>
    </row>
    <row r="2349" spans="1:33" ht="20.100000000000001" customHeight="1" x14ac:dyDescent="0.25">
      <c r="A2349" s="15"/>
      <c r="N2349" s="142">
        <v>1791</v>
      </c>
      <c r="O2349" s="134">
        <f t="shared" si="419"/>
        <v>3.1640000000000006</v>
      </c>
      <c r="P2349" s="189">
        <f t="shared" si="420"/>
        <v>2.6734472533567061E-3</v>
      </c>
      <c r="Q2349" s="189">
        <f t="shared" si="421"/>
        <v>0.99922191602252997</v>
      </c>
      <c r="R2349" s="134">
        <f t="shared" si="422"/>
        <v>2.6734472533567061E-3</v>
      </c>
      <c r="S2349" s="134" t="str">
        <f t="shared" si="423"/>
        <v/>
      </c>
      <c r="T2349" s="134" t="str">
        <f t="shared" si="424"/>
        <v/>
      </c>
      <c r="U2349" s="190"/>
      <c r="V2349" s="191"/>
      <c r="W2349" s="188"/>
      <c r="X2349" s="188"/>
      <c r="Y2349" s="174" t="str">
        <f t="shared" si="425"/>
        <v/>
      </c>
      <c r="Z2349" s="174" t="str">
        <f t="shared" si="426"/>
        <v/>
      </c>
      <c r="AA2349" s="137"/>
      <c r="AB2349" s="185">
        <f t="shared" ref="AB2349:AB2412" si="430">AB2348+$AF$553</f>
        <v>11.475199999999781</v>
      </c>
      <c r="AC2349" s="139">
        <f t="shared" si="427"/>
        <v>0.1191923209498659</v>
      </c>
      <c r="AD2349" s="138">
        <f t="shared" ref="AD2349:AD2412" si="431">AC2349-AC2350</f>
        <v>2.4445522405867892E-4</v>
      </c>
      <c r="AE2349" s="139" t="str">
        <f t="shared" si="428"/>
        <v/>
      </c>
      <c r="AF2349" s="139" t="str">
        <f t="shared" si="429"/>
        <v/>
      </c>
      <c r="AG2349" s="139"/>
    </row>
    <row r="2350" spans="1:33" ht="20.100000000000001" customHeight="1" x14ac:dyDescent="0.25">
      <c r="A2350" s="15"/>
      <c r="N2350" s="142">
        <v>1792</v>
      </c>
      <c r="O2350" s="134">
        <f t="shared" ref="O2350:O2413" si="432">O$552+(N2350*O$555)</f>
        <v>3.1680000000000001</v>
      </c>
      <c r="P2350" s="189">
        <f t="shared" ref="P2350:P2413" si="433">_xlfn.NORM.DIST(O2350,O$549,O$550,0)</f>
        <v>2.6398041948164515E-3</v>
      </c>
      <c r="Q2350" s="189">
        <f t="shared" ref="Q2350:Q2413" si="434">_xlfn.NORM.DIST(O2350,O$549,O$550,1)</f>
        <v>0.99923254239757653</v>
      </c>
      <c r="R2350" s="134">
        <f t="shared" ref="R2350:R2413" si="435">IF(OR(Q2350&lt;$S$554,Q2350&gt;$S$555),P2350,"")</f>
        <v>2.6398041948164515E-3</v>
      </c>
      <c r="S2350" s="134" t="str">
        <f t="shared" ref="S2350:S2413" si="436">IF(AND(Q2350&gt;$S$554,Q2350&lt;$S$555),P2350,"")</f>
        <v/>
      </c>
      <c r="T2350" s="134" t="str">
        <f t="shared" ref="T2350:T2413" si="437">IF(P2350=MAX(P$558:P$2558),P2350,"")</f>
        <v/>
      </c>
      <c r="U2350" s="190"/>
      <c r="V2350" s="191"/>
      <c r="W2350" s="188"/>
      <c r="X2350" s="188"/>
      <c r="Y2350" s="174" t="str">
        <f t="shared" si="425"/>
        <v/>
      </c>
      <c r="Z2350" s="174" t="str">
        <f t="shared" si="426"/>
        <v/>
      </c>
      <c r="AA2350" s="137"/>
      <c r="AB2350" s="185">
        <f t="shared" si="430"/>
        <v>11.48159999999978</v>
      </c>
      <c r="AC2350" s="139">
        <f t="shared" si="427"/>
        <v>0.11894786572580722</v>
      </c>
      <c r="AD2350" s="138">
        <f t="shared" si="431"/>
        <v>2.4401402268235672E-4</v>
      </c>
      <c r="AE2350" s="139" t="str">
        <f t="shared" si="428"/>
        <v/>
      </c>
      <c r="AF2350" s="139" t="str">
        <f t="shared" si="429"/>
        <v/>
      </c>
      <c r="AG2350" s="139"/>
    </row>
    <row r="2351" spans="1:33" ht="20.100000000000001" customHeight="1" x14ac:dyDescent="0.25">
      <c r="A2351" s="15"/>
      <c r="N2351" s="142">
        <v>1793</v>
      </c>
      <c r="O2351" s="134">
        <f t="shared" si="432"/>
        <v>3.1719999999999997</v>
      </c>
      <c r="P2351" s="189">
        <f t="shared" si="433"/>
        <v>2.6065428005187358E-3</v>
      </c>
      <c r="Q2351" s="189">
        <f t="shared" si="434"/>
        <v>0.9992430349649728</v>
      </c>
      <c r="R2351" s="134">
        <f t="shared" si="435"/>
        <v>2.6065428005187358E-3</v>
      </c>
      <c r="S2351" s="134" t="str">
        <f t="shared" si="436"/>
        <v/>
      </c>
      <c r="T2351" s="134" t="str">
        <f t="shared" si="437"/>
        <v/>
      </c>
      <c r="U2351" s="190"/>
      <c r="V2351" s="191"/>
      <c r="W2351" s="188"/>
      <c r="X2351" s="188"/>
      <c r="Y2351" s="174" t="str">
        <f t="shared" si="425"/>
        <v/>
      </c>
      <c r="Z2351" s="174" t="str">
        <f t="shared" si="426"/>
        <v/>
      </c>
      <c r="AA2351" s="137"/>
      <c r="AB2351" s="185">
        <f t="shared" si="430"/>
        <v>11.487999999999779</v>
      </c>
      <c r="AC2351" s="139">
        <f t="shared" si="427"/>
        <v>0.11870385170312486</v>
      </c>
      <c r="AD2351" s="138">
        <f t="shared" si="431"/>
        <v>2.4357342850517272E-4</v>
      </c>
      <c r="AE2351" s="139" t="str">
        <f t="shared" si="428"/>
        <v/>
      </c>
      <c r="AF2351" s="139" t="str">
        <f t="shared" si="429"/>
        <v/>
      </c>
      <c r="AG2351" s="139"/>
    </row>
    <row r="2352" spans="1:33" ht="20.100000000000001" customHeight="1" x14ac:dyDescent="0.25">
      <c r="A2352" s="15"/>
      <c r="N2352" s="142">
        <v>1794</v>
      </c>
      <c r="O2352" s="134">
        <f t="shared" si="432"/>
        <v>3.1760000000000002</v>
      </c>
      <c r="P2352" s="189">
        <f t="shared" si="433"/>
        <v>2.5736593191648164E-3</v>
      </c>
      <c r="Q2352" s="189">
        <f t="shared" si="434"/>
        <v>0.99925339524386336</v>
      </c>
      <c r="R2352" s="134">
        <f t="shared" si="435"/>
        <v>2.5736593191648164E-3</v>
      </c>
      <c r="S2352" s="134" t="str">
        <f t="shared" si="436"/>
        <v/>
      </c>
      <c r="T2352" s="134" t="str">
        <f t="shared" si="437"/>
        <v/>
      </c>
      <c r="U2352" s="190"/>
      <c r="V2352" s="191"/>
      <c r="W2352" s="188"/>
      <c r="X2352" s="188"/>
      <c r="Y2352" s="174" t="str">
        <f t="shared" si="425"/>
        <v/>
      </c>
      <c r="Z2352" s="174" t="str">
        <f t="shared" si="426"/>
        <v/>
      </c>
      <c r="AA2352" s="137"/>
      <c r="AB2352" s="185">
        <f t="shared" si="430"/>
        <v>11.494399999999779</v>
      </c>
      <c r="AC2352" s="139">
        <f t="shared" si="427"/>
        <v>0.11846027827461969</v>
      </c>
      <c r="AD2352" s="138">
        <f t="shared" si="431"/>
        <v>2.431334413246361E-4</v>
      </c>
      <c r="AE2352" s="139" t="str">
        <f t="shared" si="428"/>
        <v/>
      </c>
      <c r="AF2352" s="139" t="str">
        <f t="shared" si="429"/>
        <v/>
      </c>
      <c r="AG2352" s="139"/>
    </row>
    <row r="2353" spans="1:33" ht="20.100000000000001" customHeight="1" x14ac:dyDescent="0.25">
      <c r="A2353" s="15"/>
      <c r="N2353" s="142">
        <v>1795</v>
      </c>
      <c r="O2353" s="134">
        <f t="shared" si="432"/>
        <v>3.1799999999999997</v>
      </c>
      <c r="P2353" s="189">
        <f t="shared" si="433"/>
        <v>2.5411500287265262E-3</v>
      </c>
      <c r="Q2353" s="189">
        <f t="shared" si="434"/>
        <v>0.9992636247384461</v>
      </c>
      <c r="R2353" s="134">
        <f t="shared" si="435"/>
        <v>2.5411500287265262E-3</v>
      </c>
      <c r="S2353" s="134" t="str">
        <f t="shared" si="436"/>
        <v/>
      </c>
      <c r="T2353" s="134" t="str">
        <f t="shared" si="437"/>
        <v/>
      </c>
      <c r="U2353" s="190"/>
      <c r="V2353" s="191"/>
      <c r="W2353" s="188"/>
      <c r="X2353" s="188"/>
      <c r="Y2353" s="174" t="str">
        <f t="shared" si="425"/>
        <v/>
      </c>
      <c r="Z2353" s="174" t="str">
        <f t="shared" si="426"/>
        <v/>
      </c>
      <c r="AA2353" s="137"/>
      <c r="AB2353" s="185">
        <f t="shared" si="430"/>
        <v>11.500799999999778</v>
      </c>
      <c r="AC2353" s="139">
        <f t="shared" si="427"/>
        <v>0.11821714483329505</v>
      </c>
      <c r="AD2353" s="138">
        <f t="shared" si="431"/>
        <v>2.4269406093574419E-4</v>
      </c>
      <c r="AE2353" s="139" t="str">
        <f t="shared" si="428"/>
        <v/>
      </c>
      <c r="AF2353" s="139" t="str">
        <f t="shared" si="429"/>
        <v/>
      </c>
      <c r="AG2353" s="139"/>
    </row>
    <row r="2354" spans="1:33" ht="20.100000000000001" customHeight="1" x14ac:dyDescent="0.25">
      <c r="A2354" s="15"/>
      <c r="N2354" s="142">
        <v>1796</v>
      </c>
      <c r="O2354" s="134">
        <f t="shared" si="432"/>
        <v>3.1840000000000002</v>
      </c>
      <c r="P2354" s="189">
        <f t="shared" si="433"/>
        <v>2.5090112363136451E-3</v>
      </c>
      <c r="Q2354" s="189">
        <f t="shared" si="434"/>
        <v>0.99927372493808919</v>
      </c>
      <c r="R2354" s="134">
        <f t="shared" si="435"/>
        <v>2.5090112363136451E-3</v>
      </c>
      <c r="S2354" s="134" t="str">
        <f t="shared" si="436"/>
        <v/>
      </c>
      <c r="T2354" s="134" t="str">
        <f t="shared" si="437"/>
        <v/>
      </c>
      <c r="U2354" s="190"/>
      <c r="V2354" s="191"/>
      <c r="W2354" s="188"/>
      <c r="X2354" s="188"/>
      <c r="Y2354" s="174" t="str">
        <f t="shared" si="425"/>
        <v/>
      </c>
      <c r="Z2354" s="174" t="str">
        <f t="shared" si="426"/>
        <v/>
      </c>
      <c r="AA2354" s="137"/>
      <c r="AB2354" s="185">
        <f t="shared" si="430"/>
        <v>11.507199999999777</v>
      </c>
      <c r="AC2354" s="139">
        <f t="shared" si="427"/>
        <v>0.11797445077235931</v>
      </c>
      <c r="AD2354" s="138">
        <f t="shared" si="431"/>
        <v>2.4225528713027467E-4</v>
      </c>
      <c r="AE2354" s="139" t="str">
        <f t="shared" si="428"/>
        <v/>
      </c>
      <c r="AF2354" s="139" t="str">
        <f t="shared" si="429"/>
        <v/>
      </c>
      <c r="AG2354" s="139"/>
    </row>
    <row r="2355" spans="1:33" ht="20.100000000000001" customHeight="1" x14ac:dyDescent="0.25">
      <c r="A2355" s="15"/>
      <c r="N2355" s="142">
        <v>1797</v>
      </c>
      <c r="O2355" s="134">
        <f t="shared" si="432"/>
        <v>3.1879999999999997</v>
      </c>
      <c r="P2355" s="189">
        <f t="shared" si="433"/>
        <v>2.4772392780407684E-3</v>
      </c>
      <c r="Q2355" s="189">
        <f t="shared" si="434"/>
        <v>0.99928369731744748</v>
      </c>
      <c r="R2355" s="134">
        <f t="shared" si="435"/>
        <v>2.4772392780407684E-3</v>
      </c>
      <c r="S2355" s="134" t="str">
        <f t="shared" si="436"/>
        <v/>
      </c>
      <c r="T2355" s="134" t="str">
        <f t="shared" si="437"/>
        <v/>
      </c>
      <c r="U2355" s="190"/>
      <c r="V2355" s="191"/>
      <c r="W2355" s="188"/>
      <c r="X2355" s="188"/>
      <c r="Y2355" s="174" t="str">
        <f t="shared" si="425"/>
        <v/>
      </c>
      <c r="Z2355" s="174" t="str">
        <f t="shared" si="426"/>
        <v/>
      </c>
      <c r="AA2355" s="137"/>
      <c r="AB2355" s="185">
        <f t="shared" si="430"/>
        <v>11.513599999999776</v>
      </c>
      <c r="AC2355" s="139">
        <f t="shared" si="427"/>
        <v>0.11773219548522904</v>
      </c>
      <c r="AD2355" s="138">
        <f t="shared" si="431"/>
        <v>2.4181711969829822E-4</v>
      </c>
      <c r="AE2355" s="139" t="str">
        <f t="shared" si="428"/>
        <v/>
      </c>
      <c r="AF2355" s="139" t="str">
        <f t="shared" si="429"/>
        <v/>
      </c>
      <c r="AG2355" s="139"/>
    </row>
    <row r="2356" spans="1:33" ht="20.100000000000001" customHeight="1" x14ac:dyDescent="0.25">
      <c r="A2356" s="15"/>
      <c r="N2356" s="142">
        <v>1798</v>
      </c>
      <c r="O2356" s="134">
        <f t="shared" si="432"/>
        <v>3.1920000000000002</v>
      </c>
      <c r="P2356" s="189">
        <f t="shared" si="433"/>
        <v>2.4458305188934013E-3</v>
      </c>
      <c r="Q2356" s="189">
        <f t="shared" si="434"/>
        <v>0.99929354333657783</v>
      </c>
      <c r="R2356" s="134">
        <f t="shared" si="435"/>
        <v>2.4458305188934013E-3</v>
      </c>
      <c r="S2356" s="134" t="str">
        <f t="shared" si="436"/>
        <v/>
      </c>
      <c r="T2356" s="134" t="str">
        <f t="shared" si="437"/>
        <v/>
      </c>
      <c r="U2356" s="190"/>
      <c r="V2356" s="191"/>
      <c r="W2356" s="188"/>
      <c r="X2356" s="188"/>
      <c r="Y2356" s="174" t="str">
        <f t="shared" si="425"/>
        <v/>
      </c>
      <c r="Z2356" s="174" t="str">
        <f t="shared" si="426"/>
        <v/>
      </c>
      <c r="AA2356" s="137"/>
      <c r="AB2356" s="185">
        <f t="shared" si="430"/>
        <v>11.519999999999776</v>
      </c>
      <c r="AC2356" s="139">
        <f t="shared" si="427"/>
        <v>0.11749037836553074</v>
      </c>
      <c r="AD2356" s="138">
        <f t="shared" si="431"/>
        <v>2.4137955842695735E-4</v>
      </c>
      <c r="AE2356" s="139" t="str">
        <f t="shared" si="428"/>
        <v/>
      </c>
      <c r="AF2356" s="139" t="str">
        <f t="shared" si="429"/>
        <v/>
      </c>
      <c r="AG2356" s="139"/>
    </row>
    <row r="2357" spans="1:33" ht="20.100000000000001" customHeight="1" x14ac:dyDescent="0.25">
      <c r="A2357" s="15"/>
      <c r="N2357" s="142">
        <v>1799</v>
      </c>
      <c r="O2357" s="134">
        <f t="shared" si="432"/>
        <v>3.1959999999999997</v>
      </c>
      <c r="P2357" s="189">
        <f t="shared" si="433"/>
        <v>2.4147813525935867E-3</v>
      </c>
      <c r="Q2357" s="189">
        <f t="shared" si="434"/>
        <v>0.99930326444105444</v>
      </c>
      <c r="R2357" s="134">
        <f t="shared" si="435"/>
        <v>2.4147813525935867E-3</v>
      </c>
      <c r="S2357" s="134" t="str">
        <f t="shared" si="436"/>
        <v/>
      </c>
      <c r="T2357" s="134" t="str">
        <f t="shared" si="437"/>
        <v/>
      </c>
      <c r="U2357" s="190"/>
      <c r="V2357" s="191"/>
      <c r="W2357" s="188"/>
      <c r="X2357" s="188"/>
      <c r="Y2357" s="174" t="str">
        <f t="shared" si="425"/>
        <v/>
      </c>
      <c r="Z2357" s="174" t="str">
        <f t="shared" si="426"/>
        <v/>
      </c>
      <c r="AA2357" s="137"/>
      <c r="AB2357" s="185">
        <f t="shared" si="430"/>
        <v>11.526399999999775</v>
      </c>
      <c r="AC2357" s="139">
        <f t="shared" si="427"/>
        <v>0.11724899880710378</v>
      </c>
      <c r="AD2357" s="138">
        <f t="shared" si="431"/>
        <v>2.4094260310113247E-4</v>
      </c>
      <c r="AE2357" s="139" t="str">
        <f t="shared" si="428"/>
        <v/>
      </c>
      <c r="AF2357" s="139" t="str">
        <f t="shared" si="429"/>
        <v/>
      </c>
      <c r="AG2357" s="139"/>
    </row>
    <row r="2358" spans="1:33" ht="20.100000000000001" customHeight="1" x14ac:dyDescent="0.25">
      <c r="A2358" s="15"/>
      <c r="N2358" s="142">
        <v>1800</v>
      </c>
      <c r="O2358" s="134">
        <f t="shared" si="432"/>
        <v>3.2</v>
      </c>
      <c r="P2358" s="189">
        <f t="shared" si="433"/>
        <v>2.3840882014648404E-3</v>
      </c>
      <c r="Q2358" s="189">
        <f t="shared" si="434"/>
        <v>0.99931286206208414</v>
      </c>
      <c r="R2358" s="134">
        <f t="shared" si="435"/>
        <v>2.3840882014648404E-3</v>
      </c>
      <c r="S2358" s="134" t="str">
        <f t="shared" si="436"/>
        <v/>
      </c>
      <c r="T2358" s="134" t="str">
        <f t="shared" si="437"/>
        <v/>
      </c>
      <c r="U2358" s="190"/>
      <c r="V2358" s="191"/>
      <c r="W2358" s="188"/>
      <c r="X2358" s="188"/>
      <c r="Y2358" s="174" t="str">
        <f t="shared" si="425"/>
        <v/>
      </c>
      <c r="Z2358" s="174" t="str">
        <f t="shared" si="426"/>
        <v/>
      </c>
      <c r="AA2358" s="137"/>
      <c r="AB2358" s="185">
        <f t="shared" si="430"/>
        <v>11.532799999999774</v>
      </c>
      <c r="AC2358" s="139">
        <f t="shared" si="427"/>
        <v>0.11700805620400265</v>
      </c>
      <c r="AD2358" s="138">
        <f t="shared" si="431"/>
        <v>2.4050625350302557E-4</v>
      </c>
      <c r="AE2358" s="139" t="str">
        <f t="shared" si="428"/>
        <v/>
      </c>
      <c r="AF2358" s="139" t="str">
        <f t="shared" si="429"/>
        <v/>
      </c>
      <c r="AG2358" s="139"/>
    </row>
    <row r="2359" spans="1:33" ht="20.100000000000001" customHeight="1" x14ac:dyDescent="0.25">
      <c r="A2359" s="15"/>
      <c r="N2359" s="142">
        <v>1801</v>
      </c>
      <c r="O2359" s="134">
        <f t="shared" si="432"/>
        <v>3.2039999999999997</v>
      </c>
      <c r="P2359" s="189">
        <f t="shared" si="433"/>
        <v>2.3537475162966311E-3</v>
      </c>
      <c r="Q2359" s="189">
        <f t="shared" si="434"/>
        <v>0.99932233761661959</v>
      </c>
      <c r="R2359" s="134">
        <f t="shared" si="435"/>
        <v>2.3537475162966311E-3</v>
      </c>
      <c r="S2359" s="134" t="str">
        <f t="shared" si="436"/>
        <v/>
      </c>
      <c r="T2359" s="134" t="str">
        <f t="shared" si="437"/>
        <v/>
      </c>
      <c r="U2359" s="190"/>
      <c r="V2359" s="191"/>
      <c r="W2359" s="188"/>
      <c r="X2359" s="188"/>
      <c r="Y2359" s="174" t="str">
        <f t="shared" si="425"/>
        <v/>
      </c>
      <c r="Z2359" s="174" t="str">
        <f t="shared" si="426"/>
        <v/>
      </c>
      <c r="AA2359" s="137"/>
      <c r="AB2359" s="185">
        <f t="shared" si="430"/>
        <v>11.539199999999774</v>
      </c>
      <c r="AC2359" s="139">
        <f t="shared" si="427"/>
        <v>0.11676754995049962</v>
      </c>
      <c r="AD2359" s="138">
        <f t="shared" si="431"/>
        <v>2.4007050941209085E-4</v>
      </c>
      <c r="AE2359" s="139" t="str">
        <f t="shared" si="428"/>
        <v/>
      </c>
      <c r="AF2359" s="139" t="str">
        <f t="shared" si="429"/>
        <v/>
      </c>
      <c r="AG2359" s="139"/>
    </row>
    <row r="2360" spans="1:33" ht="20.100000000000001" customHeight="1" x14ac:dyDescent="0.25">
      <c r="A2360" s="15"/>
      <c r="N2360" s="142">
        <v>1802</v>
      </c>
      <c r="O2360" s="134">
        <f t="shared" si="432"/>
        <v>3.2080000000000002</v>
      </c>
      <c r="P2360" s="189">
        <f t="shared" si="433"/>
        <v>2.3237557762082004E-3</v>
      </c>
      <c r="Q2360" s="189">
        <f t="shared" si="434"/>
        <v>0.99933169250747333</v>
      </c>
      <c r="R2360" s="134">
        <f t="shared" si="435"/>
        <v>2.3237557762082004E-3</v>
      </c>
      <c r="S2360" s="134" t="str">
        <f t="shared" si="436"/>
        <v/>
      </c>
      <c r="T2360" s="134" t="str">
        <f t="shared" si="437"/>
        <v/>
      </c>
      <c r="U2360" s="190"/>
      <c r="V2360" s="191"/>
      <c r="W2360" s="188"/>
      <c r="X2360" s="188"/>
      <c r="Y2360" s="174" t="str">
        <f t="shared" ref="Y2360:Y2423" si="438">IF($X2360&gt;(Y$555),$W2360,"")</f>
        <v/>
      </c>
      <c r="Z2360" s="174" t="str">
        <f t="shared" ref="Z2360:Z2423" si="439">IF($X2360&gt;(AA$557),$W2360,"")</f>
        <v/>
      </c>
      <c r="AA2360" s="137"/>
      <c r="AB2360" s="185">
        <f t="shared" si="430"/>
        <v>11.545599999999773</v>
      </c>
      <c r="AC2360" s="139">
        <f t="shared" si="427"/>
        <v>0.11652747944108753</v>
      </c>
      <c r="AD2360" s="138">
        <f t="shared" si="431"/>
        <v>2.3963537060639473E-4</v>
      </c>
      <c r="AE2360" s="139" t="str">
        <f t="shared" si="428"/>
        <v/>
      </c>
      <c r="AF2360" s="139" t="str">
        <f t="shared" si="429"/>
        <v/>
      </c>
      <c r="AG2360" s="139"/>
    </row>
    <row r="2361" spans="1:33" ht="20.100000000000001" customHeight="1" x14ac:dyDescent="0.25">
      <c r="A2361" s="15"/>
      <c r="N2361" s="142">
        <v>1803</v>
      </c>
      <c r="O2361" s="134">
        <f t="shared" si="432"/>
        <v>3.2119999999999997</v>
      </c>
      <c r="P2361" s="189">
        <f t="shared" si="433"/>
        <v>2.2941094885119994E-3</v>
      </c>
      <c r="Q2361" s="189">
        <f t="shared" si="434"/>
        <v>0.99934092812343112</v>
      </c>
      <c r="R2361" s="134">
        <f t="shared" si="435"/>
        <v>2.2941094885119994E-3</v>
      </c>
      <c r="S2361" s="134" t="str">
        <f t="shared" si="436"/>
        <v/>
      </c>
      <c r="T2361" s="134" t="str">
        <f t="shared" si="437"/>
        <v/>
      </c>
      <c r="U2361" s="190"/>
      <c r="V2361" s="191"/>
      <c r="W2361" s="188"/>
      <c r="X2361" s="188"/>
      <c r="Y2361" s="174" t="str">
        <f t="shared" si="438"/>
        <v/>
      </c>
      <c r="Z2361" s="174" t="str">
        <f t="shared" si="439"/>
        <v/>
      </c>
      <c r="AA2361" s="137"/>
      <c r="AB2361" s="185">
        <f t="shared" si="430"/>
        <v>11.551999999999772</v>
      </c>
      <c r="AC2361" s="139">
        <f t="shared" si="427"/>
        <v>0.11628784407048114</v>
      </c>
      <c r="AD2361" s="138">
        <f t="shared" si="431"/>
        <v>2.3920083686024274E-4</v>
      </c>
      <c r="AE2361" s="139" t="str">
        <f t="shared" si="428"/>
        <v/>
      </c>
      <c r="AF2361" s="139" t="str">
        <f t="shared" si="429"/>
        <v/>
      </c>
      <c r="AG2361" s="139"/>
    </row>
    <row r="2362" spans="1:33" ht="20.100000000000001" customHeight="1" x14ac:dyDescent="0.25">
      <c r="A2362" s="15"/>
      <c r="N2362" s="142">
        <v>1804</v>
      </c>
      <c r="O2362" s="134">
        <f t="shared" si="432"/>
        <v>3.2160000000000002</v>
      </c>
      <c r="P2362" s="189">
        <f t="shared" si="433"/>
        <v>2.264805188576479E-3</v>
      </c>
      <c r="Q2362" s="189">
        <f t="shared" si="434"/>
        <v>0.99935004583936393</v>
      </c>
      <c r="R2362" s="134">
        <f t="shared" si="435"/>
        <v>2.264805188576479E-3</v>
      </c>
      <c r="S2362" s="134" t="str">
        <f t="shared" si="436"/>
        <v/>
      </c>
      <c r="T2362" s="134" t="str">
        <f t="shared" si="437"/>
        <v/>
      </c>
      <c r="U2362" s="190"/>
      <c r="V2362" s="191"/>
      <c r="W2362" s="188"/>
      <c r="X2362" s="188"/>
      <c r="Y2362" s="174" t="str">
        <f t="shared" si="438"/>
        <v/>
      </c>
      <c r="Z2362" s="174" t="str">
        <f t="shared" si="439"/>
        <v/>
      </c>
      <c r="AA2362" s="137"/>
      <c r="AB2362" s="185">
        <f t="shared" si="430"/>
        <v>11.558399999999772</v>
      </c>
      <c r="AC2362" s="139">
        <f t="shared" si="427"/>
        <v>0.11604864323362089</v>
      </c>
      <c r="AD2362" s="138">
        <f t="shared" si="431"/>
        <v>2.3876690794630284E-4</v>
      </c>
      <c r="AE2362" s="139" t="str">
        <f t="shared" si="428"/>
        <v/>
      </c>
      <c r="AF2362" s="139" t="str">
        <f t="shared" si="429"/>
        <v/>
      </c>
      <c r="AG2362" s="139"/>
    </row>
    <row r="2363" spans="1:33" ht="20.100000000000001" customHeight="1" x14ac:dyDescent="0.25">
      <c r="A2363" s="15"/>
      <c r="N2363" s="142">
        <v>1805</v>
      </c>
      <c r="O2363" s="134">
        <f t="shared" si="432"/>
        <v>3.2199999999999998</v>
      </c>
      <c r="P2363" s="189">
        <f t="shared" si="433"/>
        <v>2.2358394396885424E-3</v>
      </c>
      <c r="Q2363" s="189">
        <f t="shared" si="434"/>
        <v>0.99935904701633993</v>
      </c>
      <c r="R2363" s="134">
        <f t="shared" si="435"/>
        <v>2.2358394396885424E-3</v>
      </c>
      <c r="S2363" s="134" t="str">
        <f t="shared" si="436"/>
        <v/>
      </c>
      <c r="T2363" s="134" t="str">
        <f t="shared" si="437"/>
        <v/>
      </c>
      <c r="U2363" s="190"/>
      <c r="V2363" s="191"/>
      <c r="W2363" s="188"/>
      <c r="X2363" s="188"/>
      <c r="Y2363" s="174" t="str">
        <f t="shared" si="438"/>
        <v/>
      </c>
      <c r="Z2363" s="174" t="str">
        <f t="shared" si="439"/>
        <v/>
      </c>
      <c r="AA2363" s="137"/>
      <c r="AB2363" s="185">
        <f t="shared" si="430"/>
        <v>11.564799999999771</v>
      </c>
      <c r="AC2363" s="139">
        <f t="shared" si="427"/>
        <v>0.11580987632567459</v>
      </c>
      <c r="AD2363" s="138">
        <f t="shared" si="431"/>
        <v>2.3833358363470336E-4</v>
      </c>
      <c r="AE2363" s="139" t="str">
        <f t="shared" si="428"/>
        <v/>
      </c>
      <c r="AF2363" s="139" t="str">
        <f t="shared" si="429"/>
        <v/>
      </c>
      <c r="AG2363" s="139"/>
    </row>
    <row r="2364" spans="1:33" ht="20.100000000000001" customHeight="1" x14ac:dyDescent="0.25">
      <c r="A2364" s="15"/>
      <c r="N2364" s="142">
        <v>1806</v>
      </c>
      <c r="O2364" s="134">
        <f t="shared" si="432"/>
        <v>3.2240000000000002</v>
      </c>
      <c r="P2364" s="189">
        <f t="shared" si="433"/>
        <v>2.2072088329153942E-3</v>
      </c>
      <c r="Q2364" s="189">
        <f t="shared" si="434"/>
        <v>0.99936793300173632</v>
      </c>
      <c r="R2364" s="134">
        <f t="shared" si="435"/>
        <v>2.2072088329153942E-3</v>
      </c>
      <c r="S2364" s="134" t="str">
        <f t="shared" si="436"/>
        <v/>
      </c>
      <c r="T2364" s="134" t="str">
        <f t="shared" si="437"/>
        <v/>
      </c>
      <c r="U2364" s="190"/>
      <c r="V2364" s="191"/>
      <c r="W2364" s="188"/>
      <c r="X2364" s="188"/>
      <c r="Y2364" s="174" t="str">
        <f t="shared" si="438"/>
        <v/>
      </c>
      <c r="Z2364" s="174" t="str">
        <f t="shared" si="439"/>
        <v/>
      </c>
      <c r="AA2364" s="137"/>
      <c r="AB2364" s="185">
        <f t="shared" si="430"/>
        <v>11.57119999999977</v>
      </c>
      <c r="AC2364" s="139">
        <f t="shared" si="427"/>
        <v>0.11557154274203989</v>
      </c>
      <c r="AD2364" s="138">
        <f t="shared" si="431"/>
        <v>2.379008636930191E-4</v>
      </c>
      <c r="AE2364" s="139" t="str">
        <f t="shared" si="428"/>
        <v/>
      </c>
      <c r="AF2364" s="139" t="str">
        <f t="shared" si="429"/>
        <v/>
      </c>
      <c r="AG2364" s="139"/>
    </row>
    <row r="2365" spans="1:33" ht="20.100000000000001" customHeight="1" x14ac:dyDescent="0.25">
      <c r="A2365" s="15"/>
      <c r="N2365" s="142">
        <v>1807</v>
      </c>
      <c r="O2365" s="134">
        <f t="shared" si="432"/>
        <v>3.2279999999999998</v>
      </c>
      <c r="P2365" s="189">
        <f t="shared" si="433"/>
        <v>2.1789099869660876E-3</v>
      </c>
      <c r="Q2365" s="189">
        <f t="shared" si="434"/>
        <v>0.99937670512934984</v>
      </c>
      <c r="R2365" s="134">
        <f t="shared" si="435"/>
        <v>2.1789099869660876E-3</v>
      </c>
      <c r="S2365" s="134" t="str">
        <f t="shared" si="436"/>
        <v/>
      </c>
      <c r="T2365" s="134" t="str">
        <f t="shared" si="437"/>
        <v/>
      </c>
      <c r="U2365" s="190"/>
      <c r="V2365" s="191"/>
      <c r="W2365" s="188"/>
      <c r="X2365" s="188"/>
      <c r="Y2365" s="174" t="str">
        <f t="shared" si="438"/>
        <v/>
      </c>
      <c r="Z2365" s="174" t="str">
        <f t="shared" si="439"/>
        <v/>
      </c>
      <c r="AA2365" s="137"/>
      <c r="AB2365" s="185">
        <f t="shared" si="430"/>
        <v>11.577599999999769</v>
      </c>
      <c r="AC2365" s="139">
        <f t="shared" si="427"/>
        <v>0.11533364187834687</v>
      </c>
      <c r="AD2365" s="138">
        <f t="shared" si="431"/>
        <v>2.3746874788654893E-4</v>
      </c>
      <c r="AE2365" s="139" t="str">
        <f t="shared" si="428"/>
        <v/>
      </c>
      <c r="AF2365" s="139" t="str">
        <f t="shared" si="429"/>
        <v/>
      </c>
      <c r="AG2365" s="139"/>
    </row>
    <row r="2366" spans="1:33" ht="20.100000000000001" customHeight="1" x14ac:dyDescent="0.25">
      <c r="A2366" s="15"/>
      <c r="N2366" s="142">
        <v>1808</v>
      </c>
      <c r="O2366" s="134">
        <f t="shared" si="432"/>
        <v>3.2320000000000002</v>
      </c>
      <c r="P2366" s="189">
        <f t="shared" si="433"/>
        <v>2.1509395480525033E-3</v>
      </c>
      <c r="Q2366" s="189">
        <f t="shared" si="434"/>
        <v>0.9993853647195069</v>
      </c>
      <c r="R2366" s="134">
        <f t="shared" si="435"/>
        <v>2.1509395480525033E-3</v>
      </c>
      <c r="S2366" s="134" t="str">
        <f t="shared" si="436"/>
        <v/>
      </c>
      <c r="T2366" s="134" t="str">
        <f t="shared" si="437"/>
        <v/>
      </c>
      <c r="U2366" s="190"/>
      <c r="V2366" s="191"/>
      <c r="W2366" s="188"/>
      <c r="X2366" s="188"/>
      <c r="Y2366" s="174" t="str">
        <f t="shared" si="438"/>
        <v/>
      </c>
      <c r="Z2366" s="174" t="str">
        <f t="shared" si="439"/>
        <v/>
      </c>
      <c r="AA2366" s="137"/>
      <c r="AB2366" s="185">
        <f t="shared" si="430"/>
        <v>11.583999999999769</v>
      </c>
      <c r="AC2366" s="139">
        <f t="shared" si="427"/>
        <v>0.11509617313046032</v>
      </c>
      <c r="AD2366" s="138">
        <f t="shared" si="431"/>
        <v>2.3703723597806592E-4</v>
      </c>
      <c r="AE2366" s="139" t="str">
        <f t="shared" si="428"/>
        <v/>
      </c>
      <c r="AF2366" s="139" t="str">
        <f t="shared" si="429"/>
        <v/>
      </c>
      <c r="AG2366" s="139"/>
    </row>
    <row r="2367" spans="1:33" ht="20.100000000000001" customHeight="1" x14ac:dyDescent="0.25">
      <c r="A2367" s="15"/>
      <c r="N2367" s="142">
        <v>1809</v>
      </c>
      <c r="O2367" s="134">
        <f t="shared" si="432"/>
        <v>3.2359999999999998</v>
      </c>
      <c r="P2367" s="189">
        <f t="shared" si="433"/>
        <v>2.1232941897500681E-3</v>
      </c>
      <c r="Q2367" s="189">
        <f t="shared" si="434"/>
        <v>0.9993939130791738</v>
      </c>
      <c r="R2367" s="134">
        <f t="shared" si="435"/>
        <v>2.1232941897500681E-3</v>
      </c>
      <c r="S2367" s="134" t="str">
        <f t="shared" si="436"/>
        <v/>
      </c>
      <c r="T2367" s="134" t="str">
        <f t="shared" si="437"/>
        <v/>
      </c>
      <c r="U2367" s="190"/>
      <c r="V2367" s="191"/>
      <c r="W2367" s="188"/>
      <c r="X2367" s="188"/>
      <c r="Y2367" s="174" t="str">
        <f t="shared" si="438"/>
        <v/>
      </c>
      <c r="Z2367" s="174" t="str">
        <f t="shared" si="439"/>
        <v/>
      </c>
      <c r="AA2367" s="137"/>
      <c r="AB2367" s="185">
        <f t="shared" si="430"/>
        <v>11.590399999999768</v>
      </c>
      <c r="AC2367" s="139">
        <f t="shared" si="427"/>
        <v>0.11485913589448225</v>
      </c>
      <c r="AD2367" s="138">
        <f t="shared" si="431"/>
        <v>2.3660632772816437E-4</v>
      </c>
      <c r="AE2367" s="139" t="str">
        <f t="shared" si="428"/>
        <v/>
      </c>
      <c r="AF2367" s="139" t="str">
        <f t="shared" si="429"/>
        <v/>
      </c>
      <c r="AG2367" s="139"/>
    </row>
    <row r="2368" spans="1:33" ht="20.100000000000001" customHeight="1" x14ac:dyDescent="0.25">
      <c r="A2368" s="15"/>
      <c r="N2368" s="142">
        <v>1810</v>
      </c>
      <c r="O2368" s="134">
        <f t="shared" si="432"/>
        <v>3.24</v>
      </c>
      <c r="P2368" s="189">
        <f t="shared" si="433"/>
        <v>2.0959706128579419E-3</v>
      </c>
      <c r="Q2368" s="189">
        <f t="shared" si="434"/>
        <v>0.99940235150206558</v>
      </c>
      <c r="R2368" s="134">
        <f t="shared" si="435"/>
        <v>2.0959706128579419E-3</v>
      </c>
      <c r="S2368" s="134" t="str">
        <f t="shared" si="436"/>
        <v/>
      </c>
      <c r="T2368" s="134" t="str">
        <f t="shared" si="437"/>
        <v/>
      </c>
      <c r="U2368" s="190"/>
      <c r="V2368" s="191"/>
      <c r="W2368" s="188"/>
      <c r="X2368" s="188"/>
      <c r="Y2368" s="174" t="str">
        <f t="shared" si="438"/>
        <v/>
      </c>
      <c r="Z2368" s="174" t="str">
        <f t="shared" si="439"/>
        <v/>
      </c>
      <c r="AA2368" s="137"/>
      <c r="AB2368" s="185">
        <f t="shared" si="430"/>
        <v>11.596799999999767</v>
      </c>
      <c r="AC2368" s="139">
        <f t="shared" si="427"/>
        <v>0.11462252956675409</v>
      </c>
      <c r="AD2368" s="138">
        <f t="shared" si="431"/>
        <v>2.3617602289487116E-4</v>
      </c>
      <c r="AE2368" s="139" t="str">
        <f t="shared" si="428"/>
        <v/>
      </c>
      <c r="AF2368" s="139" t="str">
        <f t="shared" si="429"/>
        <v/>
      </c>
      <c r="AG2368" s="139"/>
    </row>
    <row r="2369" spans="1:33" ht="20.100000000000001" customHeight="1" x14ac:dyDescent="0.25">
      <c r="A2369" s="15"/>
      <c r="N2369" s="142">
        <v>1811</v>
      </c>
      <c r="O2369" s="134">
        <f t="shared" si="432"/>
        <v>3.2439999999999998</v>
      </c>
      <c r="P2369" s="189">
        <f t="shared" si="433"/>
        <v>2.0689655452589767E-3</v>
      </c>
      <c r="Q2369" s="189">
        <f t="shared" si="434"/>
        <v>0.99941068126875454</v>
      </c>
      <c r="R2369" s="134">
        <f t="shared" si="435"/>
        <v>2.0689655452589767E-3</v>
      </c>
      <c r="S2369" s="134" t="str">
        <f t="shared" si="436"/>
        <v/>
      </c>
      <c r="T2369" s="134" t="str">
        <f t="shared" si="437"/>
        <v/>
      </c>
      <c r="U2369" s="190"/>
      <c r="V2369" s="191"/>
      <c r="W2369" s="188"/>
      <c r="X2369" s="188"/>
      <c r="Y2369" s="174" t="str">
        <f t="shared" si="438"/>
        <v/>
      </c>
      <c r="Z2369" s="174" t="str">
        <f t="shared" si="439"/>
        <v/>
      </c>
      <c r="AA2369" s="137"/>
      <c r="AB2369" s="185">
        <f t="shared" si="430"/>
        <v>11.603199999999767</v>
      </c>
      <c r="AC2369" s="139">
        <f t="shared" si="427"/>
        <v>0.11438635354385922</v>
      </c>
      <c r="AD2369" s="138">
        <f t="shared" si="431"/>
        <v>2.3574632123406214E-4</v>
      </c>
      <c r="AE2369" s="139" t="str">
        <f t="shared" si="428"/>
        <v/>
      </c>
      <c r="AF2369" s="139" t="str">
        <f t="shared" si="429"/>
        <v/>
      </c>
      <c r="AG2369" s="139"/>
    </row>
    <row r="2370" spans="1:33" ht="20.100000000000001" customHeight="1" x14ac:dyDescent="0.25">
      <c r="A2370" s="15"/>
      <c r="N2370" s="142">
        <v>1812</v>
      </c>
      <c r="O2370" s="134">
        <f t="shared" si="432"/>
        <v>3.2480000000000002</v>
      </c>
      <c r="P2370" s="189">
        <f t="shared" si="433"/>
        <v>2.0422757417791907E-3</v>
      </c>
      <c r="Q2370" s="189">
        <f t="shared" si="434"/>
        <v>0.99941890364677866</v>
      </c>
      <c r="R2370" s="134">
        <f t="shared" si="435"/>
        <v>2.0422757417791907E-3</v>
      </c>
      <c r="S2370" s="134" t="str">
        <f t="shared" si="436"/>
        <v/>
      </c>
      <c r="T2370" s="134" t="str">
        <f t="shared" si="437"/>
        <v/>
      </c>
      <c r="U2370" s="190"/>
      <c r="V2370" s="191"/>
      <c r="W2370" s="188"/>
      <c r="X2370" s="188"/>
      <c r="Y2370" s="174" t="str">
        <f t="shared" si="438"/>
        <v/>
      </c>
      <c r="Z2370" s="174" t="str">
        <f t="shared" si="439"/>
        <v/>
      </c>
      <c r="AA2370" s="137"/>
      <c r="AB2370" s="185">
        <f t="shared" si="430"/>
        <v>11.609599999999766</v>
      </c>
      <c r="AC2370" s="139">
        <f t="shared" si="427"/>
        <v>0.11415060722262516</v>
      </c>
      <c r="AD2370" s="138">
        <f t="shared" si="431"/>
        <v>2.3531722249912901E-4</v>
      </c>
      <c r="AE2370" s="139" t="str">
        <f t="shared" si="428"/>
        <v/>
      </c>
      <c r="AF2370" s="139" t="str">
        <f t="shared" si="429"/>
        <v/>
      </c>
      <c r="AG2370" s="139"/>
    </row>
    <row r="2371" spans="1:33" ht="20.100000000000001" customHeight="1" x14ac:dyDescent="0.25">
      <c r="A2371" s="15"/>
      <c r="N2371" s="142">
        <v>1813</v>
      </c>
      <c r="O2371" s="134">
        <f t="shared" si="432"/>
        <v>3.2519999999999998</v>
      </c>
      <c r="P2371" s="189">
        <f t="shared" si="433"/>
        <v>2.0158979840470305E-3</v>
      </c>
      <c r="Q2371" s="189">
        <f t="shared" si="434"/>
        <v>0.99942701989074856</v>
      </c>
      <c r="R2371" s="134">
        <f t="shared" si="435"/>
        <v>2.0158979840470305E-3</v>
      </c>
      <c r="S2371" s="134" t="str">
        <f t="shared" si="436"/>
        <v/>
      </c>
      <c r="T2371" s="134" t="str">
        <f t="shared" si="437"/>
        <v/>
      </c>
      <c r="U2371" s="190"/>
      <c r="V2371" s="191"/>
      <c r="W2371" s="188"/>
      <c r="X2371" s="188"/>
      <c r="Y2371" s="174" t="str">
        <f t="shared" si="438"/>
        <v/>
      </c>
      <c r="Z2371" s="174" t="str">
        <f t="shared" si="439"/>
        <v/>
      </c>
      <c r="AA2371" s="137"/>
      <c r="AB2371" s="185">
        <f t="shared" si="430"/>
        <v>11.615999999999765</v>
      </c>
      <c r="AC2371" s="139">
        <f t="shared" si="427"/>
        <v>0.11391529000012603</v>
      </c>
      <c r="AD2371" s="138">
        <f t="shared" si="431"/>
        <v>2.3488872644097936E-4</v>
      </c>
      <c r="AE2371" s="139" t="str">
        <f t="shared" si="428"/>
        <v/>
      </c>
      <c r="AF2371" s="139" t="str">
        <f t="shared" si="429"/>
        <v/>
      </c>
      <c r="AG2371" s="139"/>
    </row>
    <row r="2372" spans="1:33" ht="20.100000000000001" customHeight="1" x14ac:dyDescent="0.25">
      <c r="A2372" s="15"/>
      <c r="N2372" s="142">
        <v>1814</v>
      </c>
      <c r="O2372" s="134">
        <f t="shared" si="432"/>
        <v>3.2560000000000002</v>
      </c>
      <c r="P2372" s="189">
        <f t="shared" si="433"/>
        <v>1.9898290803522173E-3</v>
      </c>
      <c r="Q2372" s="189">
        <f t="shared" si="434"/>
        <v>0.99943503124245525</v>
      </c>
      <c r="R2372" s="134">
        <f t="shared" si="435"/>
        <v>1.9898290803522173E-3</v>
      </c>
      <c r="S2372" s="134" t="str">
        <f t="shared" si="436"/>
        <v/>
      </c>
      <c r="T2372" s="134" t="str">
        <f t="shared" si="437"/>
        <v/>
      </c>
      <c r="U2372" s="190"/>
      <c r="V2372" s="191"/>
      <c r="W2372" s="188"/>
      <c r="X2372" s="188"/>
      <c r="Y2372" s="174" t="str">
        <f t="shared" si="438"/>
        <v/>
      </c>
      <c r="Z2372" s="174" t="str">
        <f t="shared" si="439"/>
        <v/>
      </c>
      <c r="AA2372" s="137"/>
      <c r="AB2372" s="185">
        <f t="shared" si="430"/>
        <v>11.622399999999764</v>
      </c>
      <c r="AC2372" s="139">
        <f t="shared" si="427"/>
        <v>0.11368040127368505</v>
      </c>
      <c r="AD2372" s="138">
        <f t="shared" si="431"/>
        <v>2.3446083280867502E-4</v>
      </c>
      <c r="AE2372" s="139" t="str">
        <f t="shared" si="428"/>
        <v/>
      </c>
      <c r="AF2372" s="139" t="str">
        <f t="shared" si="429"/>
        <v/>
      </c>
      <c r="AG2372" s="139"/>
    </row>
    <row r="2373" spans="1:33" ht="20.100000000000001" customHeight="1" x14ac:dyDescent="0.25">
      <c r="A2373" s="15"/>
      <c r="N2373" s="142">
        <v>1815</v>
      </c>
      <c r="O2373" s="134">
        <f t="shared" si="432"/>
        <v>3.26</v>
      </c>
      <c r="P2373" s="189">
        <f t="shared" si="433"/>
        <v>1.9640658655043761E-3</v>
      </c>
      <c r="Q2373" s="189">
        <f t="shared" si="434"/>
        <v>0.99944293893097536</v>
      </c>
      <c r="R2373" s="134">
        <f t="shared" si="435"/>
        <v>1.9640658655043761E-3</v>
      </c>
      <c r="S2373" s="134" t="str">
        <f t="shared" si="436"/>
        <v/>
      </c>
      <c r="T2373" s="134" t="str">
        <f t="shared" si="437"/>
        <v/>
      </c>
      <c r="U2373" s="190"/>
      <c r="V2373" s="191"/>
      <c r="W2373" s="188"/>
      <c r="X2373" s="188"/>
      <c r="Y2373" s="174" t="str">
        <f t="shared" si="438"/>
        <v/>
      </c>
      <c r="Z2373" s="174" t="str">
        <f t="shared" si="439"/>
        <v/>
      </c>
      <c r="AA2373" s="137"/>
      <c r="AB2373" s="185">
        <f t="shared" si="430"/>
        <v>11.628799999999764</v>
      </c>
      <c r="AC2373" s="139">
        <f t="shared" si="427"/>
        <v>0.11344594044087637</v>
      </c>
      <c r="AD2373" s="138">
        <f t="shared" si="431"/>
        <v>2.3403354134866883E-4</v>
      </c>
      <c r="AE2373" s="139" t="str">
        <f t="shared" si="428"/>
        <v/>
      </c>
      <c r="AF2373" s="139" t="str">
        <f t="shared" si="429"/>
        <v/>
      </c>
      <c r="AG2373" s="139"/>
    </row>
    <row r="2374" spans="1:33" ht="20.100000000000001" customHeight="1" x14ac:dyDescent="0.25">
      <c r="A2374" s="15"/>
      <c r="N2374" s="142">
        <v>1816</v>
      </c>
      <c r="O2374" s="134">
        <f t="shared" si="432"/>
        <v>3.2640000000000002</v>
      </c>
      <c r="P2374" s="189">
        <f t="shared" si="433"/>
        <v>1.9386052006913146E-3</v>
      </c>
      <c r="Q2374" s="189">
        <f t="shared" si="434"/>
        <v>0.99945074417277813</v>
      </c>
      <c r="R2374" s="134">
        <f t="shared" si="435"/>
        <v>1.9386052006913146E-3</v>
      </c>
      <c r="S2374" s="134" t="str">
        <f t="shared" si="436"/>
        <v/>
      </c>
      <c r="T2374" s="134" t="str">
        <f t="shared" si="437"/>
        <v/>
      </c>
      <c r="U2374" s="190"/>
      <c r="V2374" s="191"/>
      <c r="W2374" s="188"/>
      <c r="X2374" s="188"/>
      <c r="Y2374" s="174" t="str">
        <f t="shared" si="438"/>
        <v/>
      </c>
      <c r="Z2374" s="174" t="str">
        <f t="shared" si="439"/>
        <v/>
      </c>
      <c r="AA2374" s="137"/>
      <c r="AB2374" s="185">
        <f t="shared" si="430"/>
        <v>11.635199999999763</v>
      </c>
      <c r="AC2374" s="139">
        <f t="shared" si="427"/>
        <v>0.1132119068995277</v>
      </c>
      <c r="AD2374" s="138">
        <f t="shared" si="431"/>
        <v>2.3360685180484619E-4</v>
      </c>
      <c r="AE2374" s="139" t="str">
        <f t="shared" si="428"/>
        <v/>
      </c>
      <c r="AF2374" s="139" t="str">
        <f t="shared" si="429"/>
        <v/>
      </c>
      <c r="AG2374" s="139"/>
    </row>
    <row r="2375" spans="1:33" ht="20.100000000000001" customHeight="1" x14ac:dyDescent="0.25">
      <c r="A2375" s="15"/>
      <c r="N2375" s="142">
        <v>1817</v>
      </c>
      <c r="O2375" s="134">
        <f t="shared" si="432"/>
        <v>3.2679999999999998</v>
      </c>
      <c r="P2375" s="189">
        <f t="shared" si="433"/>
        <v>1.9134439733371103E-3</v>
      </c>
      <c r="Q2375" s="189">
        <f t="shared" si="434"/>
        <v>0.99945844817182972</v>
      </c>
      <c r="R2375" s="134">
        <f t="shared" si="435"/>
        <v>1.9134439733371103E-3</v>
      </c>
      <c r="S2375" s="134" t="str">
        <f t="shared" si="436"/>
        <v/>
      </c>
      <c r="T2375" s="134" t="str">
        <f t="shared" si="437"/>
        <v/>
      </c>
      <c r="U2375" s="190"/>
      <c r="V2375" s="191"/>
      <c r="W2375" s="188"/>
      <c r="X2375" s="188"/>
      <c r="Y2375" s="174" t="str">
        <f t="shared" si="438"/>
        <v/>
      </c>
      <c r="Z2375" s="174" t="str">
        <f t="shared" si="439"/>
        <v/>
      </c>
      <c r="AA2375" s="137"/>
      <c r="AB2375" s="185">
        <f t="shared" si="430"/>
        <v>11.641599999999762</v>
      </c>
      <c r="AC2375" s="139">
        <f t="shared" si="427"/>
        <v>0.11297830004772286</v>
      </c>
      <c r="AD2375" s="138">
        <f t="shared" si="431"/>
        <v>2.331807639193717E-4</v>
      </c>
      <c r="AE2375" s="139" t="str">
        <f t="shared" si="428"/>
        <v/>
      </c>
      <c r="AF2375" s="139" t="str">
        <f t="shared" si="429"/>
        <v/>
      </c>
      <c r="AG2375" s="139"/>
    </row>
    <row r="2376" spans="1:33" ht="20.100000000000001" customHeight="1" x14ac:dyDescent="0.25">
      <c r="A2376" s="15"/>
      <c r="N2376" s="142">
        <v>1818</v>
      </c>
      <c r="O2376" s="134">
        <f t="shared" si="432"/>
        <v>3.2720000000000002</v>
      </c>
      <c r="P2376" s="189">
        <f t="shared" si="433"/>
        <v>1.8885790969598703E-3</v>
      </c>
      <c r="Q2376" s="189">
        <f t="shared" si="434"/>
        <v>0.9994660521196983</v>
      </c>
      <c r="R2376" s="134">
        <f t="shared" si="435"/>
        <v>1.8885790969598703E-3</v>
      </c>
      <c r="S2376" s="134" t="str">
        <f t="shared" si="436"/>
        <v/>
      </c>
      <c r="T2376" s="134" t="str">
        <f t="shared" si="437"/>
        <v/>
      </c>
      <c r="U2376" s="190"/>
      <c r="V2376" s="191"/>
      <c r="W2376" s="188"/>
      <c r="X2376" s="188"/>
      <c r="Y2376" s="174" t="str">
        <f t="shared" si="438"/>
        <v/>
      </c>
      <c r="Z2376" s="174" t="str">
        <f t="shared" si="439"/>
        <v/>
      </c>
      <c r="AA2376" s="137"/>
      <c r="AB2376" s="185">
        <f t="shared" si="430"/>
        <v>11.647999999999762</v>
      </c>
      <c r="AC2376" s="139">
        <f t="shared" si="427"/>
        <v>0.11274511928380349</v>
      </c>
      <c r="AD2376" s="138">
        <f t="shared" si="431"/>
        <v>2.3275527743175928E-4</v>
      </c>
      <c r="AE2376" s="139" t="str">
        <f t="shared" si="428"/>
        <v/>
      </c>
      <c r="AF2376" s="139" t="str">
        <f t="shared" si="429"/>
        <v/>
      </c>
      <c r="AG2376" s="139"/>
    </row>
    <row r="2377" spans="1:33" ht="20.100000000000001" customHeight="1" x14ac:dyDescent="0.25">
      <c r="A2377" s="15"/>
      <c r="N2377" s="142">
        <v>1819</v>
      </c>
      <c r="O2377" s="134">
        <f t="shared" si="432"/>
        <v>3.2759999999999998</v>
      </c>
      <c r="P2377" s="189">
        <f t="shared" si="433"/>
        <v>1.8640075110293508E-3</v>
      </c>
      <c r="Q2377" s="189">
        <f t="shared" si="434"/>
        <v>0.99947355719565811</v>
      </c>
      <c r="R2377" s="134">
        <f t="shared" si="435"/>
        <v>1.8640075110293508E-3</v>
      </c>
      <c r="S2377" s="134" t="str">
        <f t="shared" si="436"/>
        <v/>
      </c>
      <c r="T2377" s="134" t="str">
        <f t="shared" si="437"/>
        <v/>
      </c>
      <c r="U2377" s="190"/>
      <c r="V2377" s="191"/>
      <c r="W2377" s="188"/>
      <c r="X2377" s="188"/>
      <c r="Y2377" s="174" t="str">
        <f t="shared" si="438"/>
        <v/>
      </c>
      <c r="Z2377" s="174" t="str">
        <f t="shared" si="439"/>
        <v/>
      </c>
      <c r="AA2377" s="137"/>
      <c r="AB2377" s="185">
        <f t="shared" si="430"/>
        <v>11.654399999999761</v>
      </c>
      <c r="AC2377" s="139">
        <f t="shared" si="427"/>
        <v>0.11251236400637173</v>
      </c>
      <c r="AD2377" s="138">
        <f t="shared" si="431"/>
        <v>2.3233039207946893E-4</v>
      </c>
      <c r="AE2377" s="139" t="str">
        <f t="shared" si="428"/>
        <v/>
      </c>
      <c r="AF2377" s="139" t="str">
        <f t="shared" si="429"/>
        <v/>
      </c>
      <c r="AG2377" s="139"/>
    </row>
    <row r="2378" spans="1:33" ht="20.100000000000001" customHeight="1" x14ac:dyDescent="0.25">
      <c r="A2378" s="15"/>
      <c r="N2378" s="142">
        <v>1820</v>
      </c>
      <c r="O2378" s="134">
        <f t="shared" si="432"/>
        <v>3.2800000000000002</v>
      </c>
      <c r="P2378" s="189">
        <f t="shared" si="433"/>
        <v>1.8397261808242775E-3</v>
      </c>
      <c r="Q2378" s="189">
        <f t="shared" si="434"/>
        <v>0.99948096456679303</v>
      </c>
      <c r="R2378" s="134">
        <f t="shared" si="435"/>
        <v>1.8397261808242775E-3</v>
      </c>
      <c r="S2378" s="134" t="str">
        <f t="shared" si="436"/>
        <v/>
      </c>
      <c r="T2378" s="134" t="str">
        <f t="shared" si="437"/>
        <v/>
      </c>
      <c r="U2378" s="190"/>
      <c r="V2378" s="191"/>
      <c r="W2378" s="188"/>
      <c r="X2378" s="188"/>
      <c r="Y2378" s="174" t="str">
        <f t="shared" si="438"/>
        <v/>
      </c>
      <c r="Z2378" s="174" t="str">
        <f t="shared" si="439"/>
        <v/>
      </c>
      <c r="AA2378" s="137"/>
      <c r="AB2378" s="185">
        <f t="shared" si="430"/>
        <v>11.66079999999976</v>
      </c>
      <c r="AC2378" s="139">
        <f t="shared" si="427"/>
        <v>0.11228003361429226</v>
      </c>
      <c r="AD2378" s="138">
        <f t="shared" si="431"/>
        <v>2.3190610759726837E-4</v>
      </c>
      <c r="AE2378" s="139" t="str">
        <f t="shared" si="428"/>
        <v/>
      </c>
      <c r="AF2378" s="139" t="str">
        <f t="shared" si="429"/>
        <v/>
      </c>
      <c r="AG2378" s="139"/>
    </row>
    <row r="2379" spans="1:33" ht="20.100000000000001" customHeight="1" x14ac:dyDescent="0.25">
      <c r="A2379" s="15"/>
      <c r="N2379" s="142">
        <v>1821</v>
      </c>
      <c r="O2379" s="134">
        <f t="shared" si="432"/>
        <v>3.2839999999999998</v>
      </c>
      <c r="P2379" s="189">
        <f t="shared" si="433"/>
        <v>1.8157320972895475E-3</v>
      </c>
      <c r="Q2379" s="189">
        <f t="shared" si="434"/>
        <v>0.99948827538809915</v>
      </c>
      <c r="R2379" s="134">
        <f t="shared" si="435"/>
        <v>1.8157320972895475E-3</v>
      </c>
      <c r="S2379" s="134" t="str">
        <f t="shared" si="436"/>
        <v/>
      </c>
      <c r="T2379" s="134" t="str">
        <f t="shared" si="437"/>
        <v/>
      </c>
      <c r="U2379" s="190"/>
      <c r="V2379" s="191"/>
      <c r="W2379" s="188"/>
      <c r="X2379" s="188"/>
      <c r="Y2379" s="174" t="str">
        <f t="shared" si="438"/>
        <v/>
      </c>
      <c r="Z2379" s="174" t="str">
        <f t="shared" si="439"/>
        <v/>
      </c>
      <c r="AA2379" s="137"/>
      <c r="AB2379" s="185">
        <f t="shared" si="430"/>
        <v>11.66719999999976</v>
      </c>
      <c r="AC2379" s="139">
        <f t="shared" si="427"/>
        <v>0.11204812750669499</v>
      </c>
      <c r="AD2379" s="138">
        <f t="shared" si="431"/>
        <v>2.3148242371831551E-4</v>
      </c>
      <c r="AE2379" s="139" t="str">
        <f t="shared" si="428"/>
        <v/>
      </c>
      <c r="AF2379" s="139" t="str">
        <f t="shared" si="429"/>
        <v/>
      </c>
      <c r="AG2379" s="139"/>
    </row>
    <row r="2380" spans="1:33" ht="20.100000000000001" customHeight="1" x14ac:dyDescent="0.25">
      <c r="A2380" s="15"/>
      <c r="N2380" s="142">
        <v>1822</v>
      </c>
      <c r="O2380" s="134">
        <f t="shared" si="432"/>
        <v>3.2880000000000003</v>
      </c>
      <c r="P2380" s="189">
        <f t="shared" si="433"/>
        <v>1.7920222768931717E-3</v>
      </c>
      <c r="Q2380" s="189">
        <f t="shared" si="434"/>
        <v>0.9994954908025877</v>
      </c>
      <c r="R2380" s="134">
        <f t="shared" si="435"/>
        <v>1.7920222768931717E-3</v>
      </c>
      <c r="S2380" s="134" t="str">
        <f t="shared" si="436"/>
        <v/>
      </c>
      <c r="T2380" s="134" t="str">
        <f t="shared" si="437"/>
        <v/>
      </c>
      <c r="U2380" s="190"/>
      <c r="V2380" s="191"/>
      <c r="W2380" s="188"/>
      <c r="X2380" s="188"/>
      <c r="Y2380" s="174" t="str">
        <f t="shared" si="438"/>
        <v/>
      </c>
      <c r="Z2380" s="174" t="str">
        <f t="shared" si="439"/>
        <v/>
      </c>
      <c r="AA2380" s="137"/>
      <c r="AB2380" s="185">
        <f t="shared" si="430"/>
        <v>11.673599999999759</v>
      </c>
      <c r="AC2380" s="139">
        <f t="shared" si="427"/>
        <v>0.11181664508297667</v>
      </c>
      <c r="AD2380" s="138">
        <f t="shared" si="431"/>
        <v>2.310593401732286E-4</v>
      </c>
      <c r="AE2380" s="139" t="str">
        <f t="shared" si="428"/>
        <v/>
      </c>
      <c r="AF2380" s="139" t="str">
        <f t="shared" si="429"/>
        <v/>
      </c>
      <c r="AG2380" s="139"/>
    </row>
    <row r="2381" spans="1:33" ht="20.100000000000001" customHeight="1" x14ac:dyDescent="0.25">
      <c r="A2381" s="15"/>
      <c r="N2381" s="142">
        <v>1823</v>
      </c>
      <c r="O2381" s="134">
        <f t="shared" si="432"/>
        <v>3.2919999999999998</v>
      </c>
      <c r="P2381" s="189">
        <f t="shared" si="433"/>
        <v>1.7685937614831393E-3</v>
      </c>
      <c r="Q2381" s="189">
        <f t="shared" si="434"/>
        <v>0.99950261194138657</v>
      </c>
      <c r="R2381" s="134">
        <f t="shared" si="435"/>
        <v>1.7685937614831393E-3</v>
      </c>
      <c r="S2381" s="134" t="str">
        <f t="shared" si="436"/>
        <v/>
      </c>
      <c r="T2381" s="134" t="str">
        <f t="shared" si="437"/>
        <v/>
      </c>
      <c r="U2381" s="190"/>
      <c r="V2381" s="191"/>
      <c r="W2381" s="188"/>
      <c r="X2381" s="188"/>
      <c r="Y2381" s="174" t="str">
        <f t="shared" si="438"/>
        <v/>
      </c>
      <c r="Z2381" s="174" t="str">
        <f t="shared" si="439"/>
        <v/>
      </c>
      <c r="AA2381" s="137"/>
      <c r="AB2381" s="185">
        <f t="shared" si="430"/>
        <v>11.679999999999758</v>
      </c>
      <c r="AC2381" s="139">
        <f t="shared" si="427"/>
        <v>0.11158558574280344</v>
      </c>
      <c r="AD2381" s="138">
        <f t="shared" si="431"/>
        <v>2.3063685669015566E-4</v>
      </c>
      <c r="AE2381" s="139" t="str">
        <f t="shared" si="428"/>
        <v/>
      </c>
      <c r="AF2381" s="139" t="str">
        <f t="shared" si="429"/>
        <v/>
      </c>
      <c r="AG2381" s="139"/>
    </row>
    <row r="2382" spans="1:33" ht="20.100000000000001" customHeight="1" x14ac:dyDescent="0.25">
      <c r="A2382" s="15"/>
      <c r="N2382" s="142">
        <v>1824</v>
      </c>
      <c r="O2382" s="134">
        <f t="shared" si="432"/>
        <v>3.2960000000000003</v>
      </c>
      <c r="P2382" s="189">
        <f t="shared" si="433"/>
        <v>1.7454436181440487E-3</v>
      </c>
      <c r="Q2382" s="189">
        <f t="shared" si="434"/>
        <v>0.99950963992384123</v>
      </c>
      <c r="R2382" s="134">
        <f t="shared" si="435"/>
        <v>1.7454436181440487E-3</v>
      </c>
      <c r="S2382" s="134" t="str">
        <f t="shared" si="436"/>
        <v/>
      </c>
      <c r="T2382" s="134" t="str">
        <f t="shared" si="437"/>
        <v/>
      </c>
      <c r="U2382" s="190"/>
      <c r="V2382" s="191"/>
      <c r="W2382" s="188"/>
      <c r="X2382" s="188"/>
      <c r="Y2382" s="174" t="str">
        <f t="shared" si="438"/>
        <v/>
      </c>
      <c r="Z2382" s="174" t="str">
        <f t="shared" si="439"/>
        <v/>
      </c>
      <c r="AA2382" s="137"/>
      <c r="AB2382" s="185">
        <f t="shared" si="430"/>
        <v>11.686399999999757</v>
      </c>
      <c r="AC2382" s="139">
        <f t="shared" si="427"/>
        <v>0.11135494888611329</v>
      </c>
      <c r="AD2382" s="138">
        <f t="shared" si="431"/>
        <v>2.3021497299559324E-4</v>
      </c>
      <c r="AE2382" s="139" t="str">
        <f t="shared" si="428"/>
        <v/>
      </c>
      <c r="AF2382" s="139" t="str">
        <f t="shared" si="429"/>
        <v/>
      </c>
      <c r="AG2382" s="139"/>
    </row>
    <row r="2383" spans="1:33" ht="20.100000000000001" customHeight="1" x14ac:dyDescent="0.25">
      <c r="A2383" s="15"/>
      <c r="N2383" s="142">
        <v>1825</v>
      </c>
      <c r="O2383" s="134">
        <f t="shared" si="432"/>
        <v>3.3</v>
      </c>
      <c r="P2383" s="189">
        <f t="shared" si="433"/>
        <v>1.7225689390536812E-3</v>
      </c>
      <c r="Q2383" s="189">
        <f t="shared" si="434"/>
        <v>0.99951657585761622</v>
      </c>
      <c r="R2383" s="134">
        <f t="shared" si="435"/>
        <v>1.7225689390536812E-3</v>
      </c>
      <c r="S2383" s="134" t="str">
        <f t="shared" si="436"/>
        <v/>
      </c>
      <c r="T2383" s="134" t="str">
        <f t="shared" si="437"/>
        <v/>
      </c>
      <c r="U2383" s="190"/>
      <c r="V2383" s="191"/>
      <c r="W2383" s="188"/>
      <c r="X2383" s="188"/>
      <c r="Y2383" s="174" t="str">
        <f t="shared" si="438"/>
        <v/>
      </c>
      <c r="Z2383" s="174" t="str">
        <f t="shared" si="439"/>
        <v/>
      </c>
      <c r="AA2383" s="137"/>
      <c r="AB2383" s="185">
        <f t="shared" si="430"/>
        <v>11.692799999999757</v>
      </c>
      <c r="AC2383" s="139">
        <f t="shared" si="427"/>
        <v>0.1111247339131177</v>
      </c>
      <c r="AD2383" s="138">
        <f t="shared" si="431"/>
        <v>2.2979368881331785E-4</v>
      </c>
      <c r="AE2383" s="139" t="str">
        <f t="shared" si="428"/>
        <v/>
      </c>
      <c r="AF2383" s="139" t="str">
        <f t="shared" si="429"/>
        <v/>
      </c>
      <c r="AG2383" s="139"/>
    </row>
    <row r="2384" spans="1:33" ht="20.100000000000001" customHeight="1" x14ac:dyDescent="0.25">
      <c r="A2384" s="15"/>
      <c r="N2384" s="142">
        <v>1826</v>
      </c>
      <c r="O2384" s="134">
        <f t="shared" si="432"/>
        <v>3.3040000000000003</v>
      </c>
      <c r="P2384" s="189">
        <f t="shared" si="433"/>
        <v>1.6999668413393838E-3</v>
      </c>
      <c r="Q2384" s="189">
        <f t="shared" si="434"/>
        <v>0.99952342083879442</v>
      </c>
      <c r="R2384" s="134">
        <f t="shared" si="435"/>
        <v>1.6999668413393838E-3</v>
      </c>
      <c r="S2384" s="134" t="str">
        <f t="shared" si="436"/>
        <v/>
      </c>
      <c r="T2384" s="134" t="str">
        <f t="shared" si="437"/>
        <v/>
      </c>
      <c r="U2384" s="190"/>
      <c r="V2384" s="191"/>
      <c r="W2384" s="188"/>
      <c r="X2384" s="188"/>
      <c r="Y2384" s="174" t="str">
        <f t="shared" si="438"/>
        <v/>
      </c>
      <c r="Z2384" s="174" t="str">
        <f t="shared" si="439"/>
        <v/>
      </c>
      <c r="AA2384" s="137"/>
      <c r="AB2384" s="185">
        <f t="shared" si="430"/>
        <v>11.699199999999756</v>
      </c>
      <c r="AC2384" s="139">
        <f t="shared" si="427"/>
        <v>0.11089494022430438</v>
      </c>
      <c r="AD2384" s="138">
        <f t="shared" si="431"/>
        <v>2.2937300386513537E-4</v>
      </c>
      <c r="AE2384" s="139" t="str">
        <f t="shared" si="428"/>
        <v/>
      </c>
      <c r="AF2384" s="139" t="str">
        <f t="shared" si="429"/>
        <v/>
      </c>
      <c r="AG2384" s="139"/>
    </row>
    <row r="2385" spans="1:33" ht="20.100000000000001" customHeight="1" x14ac:dyDescent="0.25">
      <c r="A2385" s="15"/>
      <c r="N2385" s="142">
        <v>1827</v>
      </c>
      <c r="O2385" s="134">
        <f t="shared" si="432"/>
        <v>3.3079999999999998</v>
      </c>
      <c r="P2385" s="189">
        <f t="shared" si="433"/>
        <v>1.6776344669344294E-3</v>
      </c>
      <c r="Q2385" s="189">
        <f t="shared" si="434"/>
        <v>0.99953017595197691</v>
      </c>
      <c r="R2385" s="134">
        <f t="shared" si="435"/>
        <v>1.6776344669344294E-3</v>
      </c>
      <c r="S2385" s="134" t="str">
        <f t="shared" si="436"/>
        <v/>
      </c>
      <c r="T2385" s="134" t="str">
        <f t="shared" si="437"/>
        <v/>
      </c>
      <c r="U2385" s="190"/>
      <c r="V2385" s="191"/>
      <c r="W2385" s="188"/>
      <c r="X2385" s="188"/>
      <c r="Y2385" s="174" t="str">
        <f t="shared" si="438"/>
        <v/>
      </c>
      <c r="Z2385" s="174" t="str">
        <f t="shared" si="439"/>
        <v/>
      </c>
      <c r="AA2385" s="137"/>
      <c r="AB2385" s="185">
        <f t="shared" si="430"/>
        <v>11.705599999999755</v>
      </c>
      <c r="AC2385" s="139">
        <f t="shared" si="427"/>
        <v>0.11066556722043924</v>
      </c>
      <c r="AD2385" s="138">
        <f t="shared" si="431"/>
        <v>2.289529178709504E-4</v>
      </c>
      <c r="AE2385" s="139" t="str">
        <f t="shared" si="428"/>
        <v/>
      </c>
      <c r="AF2385" s="139" t="str">
        <f t="shared" si="429"/>
        <v/>
      </c>
      <c r="AG2385" s="139"/>
    </row>
    <row r="2386" spans="1:33" ht="20.100000000000001" customHeight="1" x14ac:dyDescent="0.25">
      <c r="A2386" s="15"/>
      <c r="N2386" s="142">
        <v>1828</v>
      </c>
      <c r="O2386" s="134">
        <f t="shared" si="432"/>
        <v>3.3120000000000003</v>
      </c>
      <c r="P2386" s="189">
        <f t="shared" si="433"/>
        <v>1.6555689824342046E-3</v>
      </c>
      <c r="Q2386" s="189">
        <f t="shared" si="434"/>
        <v>0.99953684227038198</v>
      </c>
      <c r="R2386" s="134">
        <f t="shared" si="435"/>
        <v>1.6555689824342046E-3</v>
      </c>
      <c r="S2386" s="134" t="str">
        <f t="shared" si="436"/>
        <v/>
      </c>
      <c r="T2386" s="134" t="str">
        <f t="shared" si="437"/>
        <v/>
      </c>
      <c r="U2386" s="190"/>
      <c r="V2386" s="191"/>
      <c r="W2386" s="188"/>
      <c r="X2386" s="188"/>
      <c r="Y2386" s="174" t="str">
        <f t="shared" si="438"/>
        <v/>
      </c>
      <c r="Z2386" s="174" t="str">
        <f t="shared" si="439"/>
        <v/>
      </c>
      <c r="AA2386" s="137"/>
      <c r="AB2386" s="185">
        <f t="shared" si="430"/>
        <v>11.711999999999755</v>
      </c>
      <c r="AC2386" s="139">
        <f t="shared" si="427"/>
        <v>0.11043661430256829</v>
      </c>
      <c r="AD2386" s="138">
        <f t="shared" si="431"/>
        <v>2.2853343054765607E-4</v>
      </c>
      <c r="AE2386" s="139" t="str">
        <f t="shared" si="428"/>
        <v/>
      </c>
      <c r="AF2386" s="139" t="str">
        <f t="shared" si="429"/>
        <v/>
      </c>
      <c r="AG2386" s="139"/>
    </row>
    <row r="2387" spans="1:33" ht="20.100000000000001" customHeight="1" x14ac:dyDescent="0.25">
      <c r="A2387" s="15"/>
      <c r="N2387" s="142">
        <v>1829</v>
      </c>
      <c r="O2387" s="134">
        <f t="shared" si="432"/>
        <v>3.3159999999999998</v>
      </c>
      <c r="P2387" s="189">
        <f t="shared" si="433"/>
        <v>1.6337675789524107E-3</v>
      </c>
      <c r="Q2387" s="189">
        <f t="shared" si="434"/>
        <v>0.99954342085594339</v>
      </c>
      <c r="R2387" s="134">
        <f t="shared" si="435"/>
        <v>1.6337675789524107E-3</v>
      </c>
      <c r="S2387" s="134" t="str">
        <f t="shared" si="436"/>
        <v/>
      </c>
      <c r="T2387" s="134" t="str">
        <f t="shared" si="437"/>
        <v/>
      </c>
      <c r="U2387" s="190"/>
      <c r="V2387" s="191"/>
      <c r="W2387" s="188"/>
      <c r="X2387" s="188"/>
      <c r="Y2387" s="174" t="str">
        <f t="shared" si="438"/>
        <v/>
      </c>
      <c r="Z2387" s="174" t="str">
        <f t="shared" si="439"/>
        <v/>
      </c>
      <c r="AA2387" s="137"/>
      <c r="AB2387" s="185">
        <f t="shared" si="430"/>
        <v>11.718399999999754</v>
      </c>
      <c r="AC2387" s="139">
        <f t="shared" si="427"/>
        <v>0.11020808087202064</v>
      </c>
      <c r="AD2387" s="138">
        <f t="shared" si="431"/>
        <v>2.2811454161131284E-4</v>
      </c>
      <c r="AE2387" s="139" t="str">
        <f t="shared" si="428"/>
        <v/>
      </c>
      <c r="AF2387" s="139" t="str">
        <f t="shared" si="429"/>
        <v/>
      </c>
      <c r="AG2387" s="139"/>
    </row>
    <row r="2388" spans="1:33" ht="20.100000000000001" customHeight="1" x14ac:dyDescent="0.25">
      <c r="A2388" s="15"/>
      <c r="N2388" s="142">
        <v>1830</v>
      </c>
      <c r="O2388" s="134">
        <f t="shared" si="432"/>
        <v>3.3200000000000003</v>
      </c>
      <c r="P2388" s="189">
        <f t="shared" si="433"/>
        <v>1.6122274719771231E-3</v>
      </c>
      <c r="Q2388" s="189">
        <f t="shared" si="434"/>
        <v>0.99954991275940785</v>
      </c>
      <c r="R2388" s="134">
        <f t="shared" si="435"/>
        <v>1.6122274719771231E-3</v>
      </c>
      <c r="S2388" s="134" t="str">
        <f t="shared" si="436"/>
        <v/>
      </c>
      <c r="T2388" s="134" t="str">
        <f t="shared" si="437"/>
        <v/>
      </c>
      <c r="U2388" s="190"/>
      <c r="V2388" s="191"/>
      <c r="W2388" s="188"/>
      <c r="X2388" s="188"/>
      <c r="Y2388" s="174" t="str">
        <f t="shared" si="438"/>
        <v/>
      </c>
      <c r="Z2388" s="174" t="str">
        <f t="shared" si="439"/>
        <v/>
      </c>
      <c r="AA2388" s="137"/>
      <c r="AB2388" s="185">
        <f t="shared" si="430"/>
        <v>11.724799999999753</v>
      </c>
      <c r="AC2388" s="139">
        <f t="shared" si="427"/>
        <v>0.10997996633040932</v>
      </c>
      <c r="AD2388" s="138">
        <f t="shared" si="431"/>
        <v>2.2769625077416478E-4</v>
      </c>
      <c r="AE2388" s="139" t="str">
        <f t="shared" si="428"/>
        <v/>
      </c>
      <c r="AF2388" s="139" t="str">
        <f t="shared" si="429"/>
        <v/>
      </c>
      <c r="AG2388" s="139"/>
    </row>
    <row r="2389" spans="1:33" ht="20.100000000000001" customHeight="1" x14ac:dyDescent="0.25">
      <c r="A2389" s="15"/>
      <c r="N2389" s="142">
        <v>1831</v>
      </c>
      <c r="O2389" s="134">
        <f t="shared" si="432"/>
        <v>3.3239999999999998</v>
      </c>
      <c r="P2389" s="189">
        <f t="shared" si="433"/>
        <v>1.5909459012268885E-3</v>
      </c>
      <c r="Q2389" s="189">
        <f t="shared" si="434"/>
        <v>0.99955631902043307</v>
      </c>
      <c r="R2389" s="134">
        <f t="shared" si="435"/>
        <v>1.5909459012268885E-3</v>
      </c>
      <c r="S2389" s="134" t="str">
        <f t="shared" si="436"/>
        <v/>
      </c>
      <c r="T2389" s="134" t="str">
        <f t="shared" si="437"/>
        <v/>
      </c>
      <c r="U2389" s="190"/>
      <c r="V2389" s="191"/>
      <c r="W2389" s="188"/>
      <c r="X2389" s="188"/>
      <c r="Y2389" s="174" t="str">
        <f t="shared" si="438"/>
        <v/>
      </c>
      <c r="Z2389" s="174" t="str">
        <f t="shared" si="439"/>
        <v/>
      </c>
      <c r="AA2389" s="137"/>
      <c r="AB2389" s="185">
        <f t="shared" si="430"/>
        <v>11.731199999999752</v>
      </c>
      <c r="AC2389" s="139">
        <f t="shared" si="427"/>
        <v>0.10975227007963516</v>
      </c>
      <c r="AD2389" s="138">
        <f t="shared" si="431"/>
        <v>2.2727855774810901E-4</v>
      </c>
      <c r="AE2389" s="139" t="str">
        <f t="shared" si="428"/>
        <v/>
      </c>
      <c r="AF2389" s="139" t="str">
        <f t="shared" si="429"/>
        <v/>
      </c>
      <c r="AG2389" s="139"/>
    </row>
    <row r="2390" spans="1:33" ht="20.100000000000001" customHeight="1" x14ac:dyDescent="0.25">
      <c r="A2390" s="15"/>
      <c r="N2390" s="142">
        <v>1832</v>
      </c>
      <c r="O2390" s="134">
        <f t="shared" si="432"/>
        <v>3.3280000000000003</v>
      </c>
      <c r="P2390" s="189">
        <f t="shared" si="433"/>
        <v>1.5699201305067177E-3</v>
      </c>
      <c r="Q2390" s="189">
        <f t="shared" si="434"/>
        <v>0.9995626406676833</v>
      </c>
      <c r="R2390" s="134">
        <f t="shared" si="435"/>
        <v>1.5699201305067177E-3</v>
      </c>
      <c r="S2390" s="134" t="str">
        <f t="shared" si="436"/>
        <v/>
      </c>
      <c r="T2390" s="134" t="str">
        <f t="shared" si="437"/>
        <v/>
      </c>
      <c r="U2390" s="190"/>
      <c r="V2390" s="191"/>
      <c r="W2390" s="188"/>
      <c r="X2390" s="188"/>
      <c r="Y2390" s="174" t="str">
        <f t="shared" si="438"/>
        <v/>
      </c>
      <c r="Z2390" s="174" t="str">
        <f t="shared" si="439"/>
        <v/>
      </c>
      <c r="AA2390" s="137"/>
      <c r="AB2390" s="185">
        <f t="shared" si="430"/>
        <v>11.737599999999752</v>
      </c>
      <c r="AC2390" s="139">
        <f t="shared" si="427"/>
        <v>0.10952499152188705</v>
      </c>
      <c r="AD2390" s="138">
        <f t="shared" si="431"/>
        <v>2.2686146224153159E-4</v>
      </c>
      <c r="AE2390" s="139" t="str">
        <f t="shared" si="428"/>
        <v/>
      </c>
      <c r="AF2390" s="139" t="str">
        <f t="shared" si="429"/>
        <v/>
      </c>
      <c r="AG2390" s="139"/>
    </row>
    <row r="2391" spans="1:33" ht="20.100000000000001" customHeight="1" x14ac:dyDescent="0.25">
      <c r="A2391" s="15"/>
      <c r="N2391" s="142">
        <v>1833</v>
      </c>
      <c r="O2391" s="134">
        <f t="shared" si="432"/>
        <v>3.3319999999999999</v>
      </c>
      <c r="P2391" s="189">
        <f t="shared" si="433"/>
        <v>1.5491474475641319E-3</v>
      </c>
      <c r="Q2391" s="189">
        <f t="shared" si="434"/>
        <v>0.99956887871892641</v>
      </c>
      <c r="R2391" s="134">
        <f t="shared" si="435"/>
        <v>1.5491474475641319E-3</v>
      </c>
      <c r="S2391" s="134" t="str">
        <f t="shared" si="436"/>
        <v/>
      </c>
      <c r="T2391" s="134" t="str">
        <f t="shared" si="437"/>
        <v/>
      </c>
      <c r="U2391" s="190"/>
      <c r="V2391" s="191"/>
      <c r="W2391" s="188"/>
      <c r="X2391" s="188"/>
      <c r="Y2391" s="174" t="str">
        <f t="shared" si="438"/>
        <v/>
      </c>
      <c r="Z2391" s="174" t="str">
        <f t="shared" si="439"/>
        <v/>
      </c>
      <c r="AA2391" s="137"/>
      <c r="AB2391" s="185">
        <f t="shared" si="430"/>
        <v>11.743999999999751</v>
      </c>
      <c r="AC2391" s="139">
        <f t="shared" si="427"/>
        <v>0.10929813005964552</v>
      </c>
      <c r="AD2391" s="138">
        <f t="shared" si="431"/>
        <v>2.2644496396140301E-4</v>
      </c>
      <c r="AE2391" s="139" t="str">
        <f t="shared" si="428"/>
        <v/>
      </c>
      <c r="AF2391" s="139" t="str">
        <f t="shared" si="429"/>
        <v/>
      </c>
      <c r="AG2391" s="139"/>
    </row>
    <row r="2392" spans="1:33" ht="20.100000000000001" customHeight="1" x14ac:dyDescent="0.25">
      <c r="A2392" s="15"/>
      <c r="N2392" s="142">
        <v>1834</v>
      </c>
      <c r="O2392" s="134">
        <f t="shared" si="432"/>
        <v>3.3360000000000003</v>
      </c>
      <c r="P2392" s="189">
        <f t="shared" si="433"/>
        <v>1.5286251639451411E-3</v>
      </c>
      <c r="Q2392" s="189">
        <f t="shared" si="434"/>
        <v>0.99957503418112859</v>
      </c>
      <c r="R2392" s="134">
        <f t="shared" si="435"/>
        <v>1.5286251639451411E-3</v>
      </c>
      <c r="S2392" s="134" t="str">
        <f t="shared" si="436"/>
        <v/>
      </c>
      <c r="T2392" s="134" t="str">
        <f t="shared" si="437"/>
        <v/>
      </c>
      <c r="U2392" s="190"/>
      <c r="V2392" s="191"/>
      <c r="W2392" s="188"/>
      <c r="X2392" s="188"/>
      <c r="Y2392" s="174" t="str">
        <f t="shared" si="438"/>
        <v/>
      </c>
      <c r="Z2392" s="174" t="str">
        <f t="shared" si="439"/>
        <v/>
      </c>
      <c r="AA2392" s="137"/>
      <c r="AB2392" s="185">
        <f t="shared" si="430"/>
        <v>11.75039999999975</v>
      </c>
      <c r="AC2392" s="139">
        <f t="shared" si="427"/>
        <v>0.10907168509568411</v>
      </c>
      <c r="AD2392" s="138">
        <f t="shared" si="431"/>
        <v>2.2602906261215416E-4</v>
      </c>
      <c r="AE2392" s="139" t="str">
        <f t="shared" si="428"/>
        <v/>
      </c>
      <c r="AF2392" s="139" t="str">
        <f t="shared" si="429"/>
        <v/>
      </c>
      <c r="AG2392" s="139"/>
    </row>
    <row r="2393" spans="1:33" ht="20.100000000000001" customHeight="1" x14ac:dyDescent="0.25">
      <c r="A2393" s="15"/>
      <c r="N2393" s="142">
        <v>1835</v>
      </c>
      <c r="O2393" s="134">
        <f t="shared" si="432"/>
        <v>3.34</v>
      </c>
      <c r="P2393" s="189">
        <f t="shared" si="433"/>
        <v>1.5083506148503073E-3</v>
      </c>
      <c r="Q2393" s="189">
        <f t="shared" si="434"/>
        <v>0.99958110805054967</v>
      </c>
      <c r="R2393" s="134">
        <f t="shared" si="435"/>
        <v>1.5083506148503073E-3</v>
      </c>
      <c r="S2393" s="134" t="str">
        <f t="shared" si="436"/>
        <v/>
      </c>
      <c r="T2393" s="134" t="str">
        <f t="shared" si="437"/>
        <v/>
      </c>
      <c r="U2393" s="190"/>
      <c r="V2393" s="191"/>
      <c r="W2393" s="188"/>
      <c r="X2393" s="188"/>
      <c r="Y2393" s="174" t="str">
        <f t="shared" si="438"/>
        <v/>
      </c>
      <c r="Z2393" s="174" t="str">
        <f t="shared" si="439"/>
        <v/>
      </c>
      <c r="AA2393" s="137"/>
      <c r="AB2393" s="185">
        <f t="shared" si="430"/>
        <v>11.75679999999975</v>
      </c>
      <c r="AC2393" s="139">
        <f t="shared" si="427"/>
        <v>0.10884565603307196</v>
      </c>
      <c r="AD2393" s="138">
        <f t="shared" si="431"/>
        <v>2.2561375789660609E-4</v>
      </c>
      <c r="AE2393" s="139" t="str">
        <f t="shared" si="428"/>
        <v/>
      </c>
      <c r="AF2393" s="139" t="str">
        <f t="shared" si="429"/>
        <v/>
      </c>
      <c r="AG2393" s="139"/>
    </row>
    <row r="2394" spans="1:33" ht="20.100000000000001" customHeight="1" x14ac:dyDescent="0.25">
      <c r="A2394" s="15"/>
      <c r="N2394" s="142">
        <v>1836</v>
      </c>
      <c r="O2394" s="134">
        <f t="shared" si="432"/>
        <v>3.3440000000000003</v>
      </c>
      <c r="P2394" s="189">
        <f t="shared" si="433"/>
        <v>1.4883211589907595E-3</v>
      </c>
      <c r="Q2394" s="189">
        <f t="shared" si="434"/>
        <v>0.99958710131283735</v>
      </c>
      <c r="R2394" s="134">
        <f t="shared" si="435"/>
        <v>1.4883211589907595E-3</v>
      </c>
      <c r="S2394" s="134" t="str">
        <f t="shared" si="436"/>
        <v/>
      </c>
      <c r="T2394" s="134" t="str">
        <f t="shared" si="437"/>
        <v/>
      </c>
      <c r="U2394" s="190"/>
      <c r="V2394" s="191"/>
      <c r="W2394" s="188"/>
      <c r="X2394" s="188"/>
      <c r="Y2394" s="174" t="str">
        <f t="shared" si="438"/>
        <v/>
      </c>
      <c r="Z2394" s="174" t="str">
        <f t="shared" si="439"/>
        <v/>
      </c>
      <c r="AA2394" s="137"/>
      <c r="AB2394" s="185">
        <f t="shared" si="430"/>
        <v>11.763199999999749</v>
      </c>
      <c r="AC2394" s="139">
        <f t="shared" si="427"/>
        <v>0.10862004227517535</v>
      </c>
      <c r="AD2394" s="138">
        <f t="shared" si="431"/>
        <v>2.2519904951527614E-4</v>
      </c>
      <c r="AE2394" s="139" t="str">
        <f t="shared" si="428"/>
        <v/>
      </c>
      <c r="AF2394" s="139" t="str">
        <f t="shared" si="429"/>
        <v/>
      </c>
      <c r="AG2394" s="139"/>
    </row>
    <row r="2395" spans="1:33" ht="20.100000000000001" customHeight="1" x14ac:dyDescent="0.25">
      <c r="A2395" s="15"/>
      <c r="N2395" s="142">
        <v>1837</v>
      </c>
      <c r="O2395" s="134">
        <f t="shared" si="432"/>
        <v>3.3479999999999999</v>
      </c>
      <c r="P2395" s="189">
        <f t="shared" si="433"/>
        <v>1.4685341784443158E-3</v>
      </c>
      <c r="Q2395" s="189">
        <f t="shared" si="434"/>
        <v>0.99959301494312092</v>
      </c>
      <c r="R2395" s="134">
        <f t="shared" si="435"/>
        <v>1.4685341784443158E-3</v>
      </c>
      <c r="S2395" s="134" t="str">
        <f t="shared" si="436"/>
        <v/>
      </c>
      <c r="T2395" s="134" t="str">
        <f t="shared" si="437"/>
        <v/>
      </c>
      <c r="U2395" s="190"/>
      <c r="V2395" s="191"/>
      <c r="W2395" s="188"/>
      <c r="X2395" s="188"/>
      <c r="Y2395" s="174" t="str">
        <f t="shared" si="438"/>
        <v/>
      </c>
      <c r="Z2395" s="174" t="str">
        <f t="shared" si="439"/>
        <v/>
      </c>
      <c r="AA2395" s="137"/>
      <c r="AB2395" s="185">
        <f t="shared" si="430"/>
        <v>11.769599999999748</v>
      </c>
      <c r="AC2395" s="139">
        <f t="shared" si="427"/>
        <v>0.10839484322566008</v>
      </c>
      <c r="AD2395" s="138">
        <f t="shared" si="431"/>
        <v>2.2478493716644732E-4</v>
      </c>
      <c r="AE2395" s="139" t="str">
        <f t="shared" si="428"/>
        <v/>
      </c>
      <c r="AF2395" s="139" t="str">
        <f t="shared" si="429"/>
        <v/>
      </c>
      <c r="AG2395" s="139"/>
    </row>
    <row r="2396" spans="1:33" ht="20.100000000000001" customHeight="1" x14ac:dyDescent="0.25">
      <c r="A2396" s="15"/>
      <c r="N2396" s="142">
        <v>1838</v>
      </c>
      <c r="O2396" s="134">
        <f t="shared" si="432"/>
        <v>3.3520000000000003</v>
      </c>
      <c r="P2396" s="189">
        <f t="shared" si="433"/>
        <v>1.4489870785116068E-3</v>
      </c>
      <c r="Q2396" s="189">
        <f t="shared" si="434"/>
        <v>0.9995988499061047</v>
      </c>
      <c r="R2396" s="134">
        <f t="shared" si="435"/>
        <v>1.4489870785116068E-3</v>
      </c>
      <c r="S2396" s="134" t="str">
        <f t="shared" si="436"/>
        <v/>
      </c>
      <c r="T2396" s="134" t="str">
        <f t="shared" si="437"/>
        <v/>
      </c>
      <c r="U2396" s="190"/>
      <c r="V2396" s="191"/>
      <c r="W2396" s="188"/>
      <c r="X2396" s="188"/>
      <c r="Y2396" s="174" t="str">
        <f t="shared" si="438"/>
        <v/>
      </c>
      <c r="Z2396" s="174" t="str">
        <f t="shared" si="439"/>
        <v/>
      </c>
      <c r="AA2396" s="137"/>
      <c r="AB2396" s="185">
        <f t="shared" si="430"/>
        <v>11.775999999999748</v>
      </c>
      <c r="AC2396" s="139">
        <f t="shared" si="427"/>
        <v>0.10817005828849363</v>
      </c>
      <c r="AD2396" s="138">
        <f t="shared" si="431"/>
        <v>2.2437142054662629E-4</v>
      </c>
      <c r="AE2396" s="139" t="str">
        <f t="shared" si="428"/>
        <v/>
      </c>
      <c r="AF2396" s="139" t="str">
        <f t="shared" si="429"/>
        <v/>
      </c>
      <c r="AG2396" s="139"/>
    </row>
    <row r="2397" spans="1:33" ht="20.100000000000001" customHeight="1" x14ac:dyDescent="0.25">
      <c r="A2397" s="15"/>
      <c r="N2397" s="142">
        <v>1839</v>
      </c>
      <c r="O2397" s="134">
        <f t="shared" si="432"/>
        <v>3.3559999999999999</v>
      </c>
      <c r="P2397" s="189">
        <f t="shared" si="433"/>
        <v>1.4296772875723026E-3</v>
      </c>
      <c r="Q2397" s="189">
        <f t="shared" si="434"/>
        <v>0.99960460715615995</v>
      </c>
      <c r="R2397" s="134">
        <f t="shared" si="435"/>
        <v>1.4296772875723026E-3</v>
      </c>
      <c r="S2397" s="134" t="str">
        <f t="shared" si="436"/>
        <v/>
      </c>
      <c r="T2397" s="134" t="str">
        <f t="shared" si="437"/>
        <v/>
      </c>
      <c r="U2397" s="190"/>
      <c r="V2397" s="191"/>
      <c r="W2397" s="188"/>
      <c r="X2397" s="188"/>
      <c r="Y2397" s="174" t="str">
        <f t="shared" si="438"/>
        <v/>
      </c>
      <c r="Z2397" s="174" t="str">
        <f t="shared" si="439"/>
        <v/>
      </c>
      <c r="AA2397" s="137"/>
      <c r="AB2397" s="185">
        <f t="shared" si="430"/>
        <v>11.782399999999747</v>
      </c>
      <c r="AC2397" s="139">
        <f t="shared" si="427"/>
        <v>0.107945686867947</v>
      </c>
      <c r="AD2397" s="138">
        <f t="shared" si="431"/>
        <v>2.2395849935014089E-4</v>
      </c>
      <c r="AE2397" s="139" t="str">
        <f t="shared" si="428"/>
        <v/>
      </c>
      <c r="AF2397" s="139" t="str">
        <f t="shared" si="429"/>
        <v/>
      </c>
      <c r="AG2397" s="139"/>
    </row>
    <row r="2398" spans="1:33" ht="20.100000000000001" customHeight="1" x14ac:dyDescent="0.25">
      <c r="A2398" s="15"/>
      <c r="N2398" s="142">
        <v>1840</v>
      </c>
      <c r="O2398" s="134">
        <f t="shared" si="432"/>
        <v>3.3600000000000003</v>
      </c>
      <c r="P2398" s="189">
        <f t="shared" si="433"/>
        <v>1.4106022569413824E-3</v>
      </c>
      <c r="Q2398" s="189">
        <f t="shared" si="434"/>
        <v>0.99961028763741799</v>
      </c>
      <c r="R2398" s="134">
        <f t="shared" si="435"/>
        <v>1.4106022569413824E-3</v>
      </c>
      <c r="S2398" s="134" t="str">
        <f t="shared" si="436"/>
        <v/>
      </c>
      <c r="T2398" s="134" t="str">
        <f t="shared" si="437"/>
        <v/>
      </c>
      <c r="U2398" s="190"/>
      <c r="V2398" s="191"/>
      <c r="W2398" s="188"/>
      <c r="X2398" s="188"/>
      <c r="Y2398" s="174" t="str">
        <f t="shared" si="438"/>
        <v/>
      </c>
      <c r="Z2398" s="174" t="str">
        <f t="shared" si="439"/>
        <v/>
      </c>
      <c r="AA2398" s="137"/>
      <c r="AB2398" s="185">
        <f t="shared" si="430"/>
        <v>11.788799999999746</v>
      </c>
      <c r="AC2398" s="139">
        <f t="shared" si="427"/>
        <v>0.10772172836859686</v>
      </c>
      <c r="AD2398" s="138">
        <f t="shared" si="431"/>
        <v>2.2354617326889037E-4</v>
      </c>
      <c r="AE2398" s="139" t="str">
        <f t="shared" si="428"/>
        <v/>
      </c>
      <c r="AF2398" s="139" t="str">
        <f t="shared" si="429"/>
        <v/>
      </c>
      <c r="AG2398" s="139"/>
    </row>
    <row r="2399" spans="1:33" ht="20.100000000000001" customHeight="1" x14ac:dyDescent="0.25">
      <c r="A2399" s="15"/>
      <c r="N2399" s="142">
        <v>1841</v>
      </c>
      <c r="O2399" s="134">
        <f t="shared" si="432"/>
        <v>3.3639999999999999</v>
      </c>
      <c r="P2399" s="189">
        <f t="shared" si="433"/>
        <v>1.3917594607255424E-3</v>
      </c>
      <c r="Q2399" s="189">
        <f t="shared" si="434"/>
        <v>0.99961589228386039</v>
      </c>
      <c r="R2399" s="134">
        <f t="shared" si="435"/>
        <v>1.3917594607255424E-3</v>
      </c>
      <c r="S2399" s="134" t="str">
        <f t="shared" si="436"/>
        <v/>
      </c>
      <c r="T2399" s="134" t="str">
        <f t="shared" si="437"/>
        <v/>
      </c>
      <c r="U2399" s="190"/>
      <c r="V2399" s="191"/>
      <c r="W2399" s="188"/>
      <c r="X2399" s="188"/>
      <c r="Y2399" s="174" t="str">
        <f t="shared" si="438"/>
        <v/>
      </c>
      <c r="Z2399" s="174" t="str">
        <f t="shared" si="439"/>
        <v/>
      </c>
      <c r="AA2399" s="137"/>
      <c r="AB2399" s="185">
        <f t="shared" si="430"/>
        <v>11.795199999999745</v>
      </c>
      <c r="AC2399" s="139">
        <f t="shared" si="427"/>
        <v>0.10749818219532797</v>
      </c>
      <c r="AD2399" s="138">
        <f t="shared" si="431"/>
        <v>2.2313444199362209E-4</v>
      </c>
      <c r="AE2399" s="139" t="str">
        <f t="shared" si="428"/>
        <v/>
      </c>
      <c r="AF2399" s="139" t="str">
        <f t="shared" si="429"/>
        <v/>
      </c>
      <c r="AG2399" s="139"/>
    </row>
    <row r="2400" spans="1:33" ht="20.100000000000001" customHeight="1" x14ac:dyDescent="0.25">
      <c r="A2400" s="15"/>
      <c r="N2400" s="142">
        <v>1842</v>
      </c>
      <c r="O2400" s="134">
        <f t="shared" si="432"/>
        <v>3.3680000000000003</v>
      </c>
      <c r="P2400" s="189">
        <f t="shared" si="433"/>
        <v>1.3731463956796479E-3</v>
      </c>
      <c r="Q2400" s="189">
        <f t="shared" si="434"/>
        <v>0.99962142201941095</v>
      </c>
      <c r="R2400" s="134">
        <f t="shared" si="435"/>
        <v>1.3731463956796479E-3</v>
      </c>
      <c r="S2400" s="134" t="str">
        <f t="shared" si="436"/>
        <v/>
      </c>
      <c r="T2400" s="134" t="str">
        <f t="shared" si="437"/>
        <v/>
      </c>
      <c r="U2400" s="190"/>
      <c r="V2400" s="191"/>
      <c r="W2400" s="188"/>
      <c r="X2400" s="188"/>
      <c r="Y2400" s="174" t="str">
        <f t="shared" si="438"/>
        <v/>
      </c>
      <c r="Z2400" s="174" t="str">
        <f t="shared" si="439"/>
        <v/>
      </c>
      <c r="AA2400" s="137"/>
      <c r="AB2400" s="185">
        <f t="shared" si="430"/>
        <v>11.801599999999745</v>
      </c>
      <c r="AC2400" s="139">
        <f t="shared" si="427"/>
        <v>0.10727504775333435</v>
      </c>
      <c r="AD2400" s="138">
        <f t="shared" si="431"/>
        <v>2.2272330521247441E-4</v>
      </c>
      <c r="AE2400" s="139" t="str">
        <f t="shared" si="428"/>
        <v/>
      </c>
      <c r="AF2400" s="139" t="str">
        <f t="shared" si="429"/>
        <v/>
      </c>
      <c r="AG2400" s="139"/>
    </row>
    <row r="2401" spans="1:33" ht="20.100000000000001" customHeight="1" x14ac:dyDescent="0.25">
      <c r="A2401" s="15"/>
      <c r="N2401" s="142">
        <v>1843</v>
      </c>
      <c r="O2401" s="134">
        <f t="shared" si="432"/>
        <v>3.3719999999999999</v>
      </c>
      <c r="P2401" s="189">
        <f t="shared" si="433"/>
        <v>1.3547605810633695E-3</v>
      </c>
      <c r="Q2401" s="189">
        <f t="shared" si="434"/>
        <v>0.99962687775802539</v>
      </c>
      <c r="R2401" s="134">
        <f t="shared" si="435"/>
        <v>1.3547605810633695E-3</v>
      </c>
      <c r="S2401" s="134" t="str">
        <f t="shared" si="436"/>
        <v/>
      </c>
      <c r="T2401" s="134" t="str">
        <f t="shared" si="437"/>
        <v/>
      </c>
      <c r="U2401" s="190"/>
      <c r="V2401" s="191"/>
      <c r="W2401" s="188"/>
      <c r="X2401" s="188"/>
      <c r="Y2401" s="174" t="str">
        <f t="shared" si="438"/>
        <v/>
      </c>
      <c r="Z2401" s="174" t="str">
        <f t="shared" si="439"/>
        <v/>
      </c>
      <c r="AA2401" s="137"/>
      <c r="AB2401" s="185">
        <f t="shared" si="430"/>
        <v>11.807999999999744</v>
      </c>
      <c r="AC2401" s="139">
        <f t="shared" si="427"/>
        <v>0.10705232444812188</v>
      </c>
      <c r="AD2401" s="138">
        <f t="shared" si="431"/>
        <v>2.2231276261129584E-4</v>
      </c>
      <c r="AE2401" s="139" t="str">
        <f t="shared" si="428"/>
        <v/>
      </c>
      <c r="AF2401" s="139" t="str">
        <f t="shared" si="429"/>
        <v/>
      </c>
      <c r="AG2401" s="139"/>
    </row>
    <row r="2402" spans="1:33" ht="20.100000000000001" customHeight="1" x14ac:dyDescent="0.25">
      <c r="A2402" s="15"/>
      <c r="N2402" s="142">
        <v>1844</v>
      </c>
      <c r="O2402" s="134">
        <f t="shared" si="432"/>
        <v>3.3760000000000003</v>
      </c>
      <c r="P2402" s="189">
        <f t="shared" si="433"/>
        <v>1.3365995584978764E-3</v>
      </c>
      <c r="Q2402" s="189">
        <f t="shared" si="434"/>
        <v>0.99963226040378128</v>
      </c>
      <c r="R2402" s="134">
        <f t="shared" si="435"/>
        <v>1.3365995584978764E-3</v>
      </c>
      <c r="S2402" s="134" t="str">
        <f t="shared" si="436"/>
        <v/>
      </c>
      <c r="T2402" s="134" t="str">
        <f t="shared" si="437"/>
        <v/>
      </c>
      <c r="U2402" s="190"/>
      <c r="V2402" s="191"/>
      <c r="W2402" s="188"/>
      <c r="X2402" s="188"/>
      <c r="Y2402" s="174" t="str">
        <f t="shared" si="438"/>
        <v/>
      </c>
      <c r="Z2402" s="174" t="str">
        <f t="shared" si="439"/>
        <v/>
      </c>
      <c r="AA2402" s="137"/>
      <c r="AB2402" s="185">
        <f t="shared" si="430"/>
        <v>11.814399999999743</v>
      </c>
      <c r="AC2402" s="139">
        <f t="shared" si="427"/>
        <v>0.10683001168551058</v>
      </c>
      <c r="AD2402" s="138">
        <f t="shared" si="431"/>
        <v>2.2190281387467203E-4</v>
      </c>
      <c r="AE2402" s="139" t="str">
        <f t="shared" si="428"/>
        <v/>
      </c>
      <c r="AF2402" s="139" t="str">
        <f t="shared" si="429"/>
        <v/>
      </c>
      <c r="AG2402" s="139"/>
    </row>
    <row r="2403" spans="1:33" ht="20.100000000000001" customHeight="1" x14ac:dyDescent="0.25">
      <c r="A2403" s="15"/>
      <c r="N2403" s="142">
        <v>1845</v>
      </c>
      <c r="O2403" s="134">
        <f t="shared" si="432"/>
        <v>3.38</v>
      </c>
      <c r="P2403" s="189">
        <f t="shared" si="433"/>
        <v>1.3186608918227423E-3</v>
      </c>
      <c r="Q2403" s="189">
        <f t="shared" si="434"/>
        <v>0.99963757085096694</v>
      </c>
      <c r="R2403" s="134">
        <f t="shared" si="435"/>
        <v>1.3186608918227423E-3</v>
      </c>
      <c r="S2403" s="134" t="str">
        <f t="shared" si="436"/>
        <v/>
      </c>
      <c r="T2403" s="134" t="str">
        <f t="shared" si="437"/>
        <v/>
      </c>
      <c r="U2403" s="190"/>
      <c r="V2403" s="191"/>
      <c r="W2403" s="188"/>
      <c r="X2403" s="188"/>
      <c r="Y2403" s="174" t="str">
        <f t="shared" si="438"/>
        <v/>
      </c>
      <c r="Z2403" s="174" t="str">
        <f t="shared" si="439"/>
        <v/>
      </c>
      <c r="AA2403" s="137"/>
      <c r="AB2403" s="185">
        <f t="shared" si="430"/>
        <v>11.820799999999743</v>
      </c>
      <c r="AC2403" s="139">
        <f t="shared" si="427"/>
        <v>0.10660810887163591</v>
      </c>
      <c r="AD2403" s="138">
        <f t="shared" si="431"/>
        <v>2.2149345868466286E-4</v>
      </c>
      <c r="AE2403" s="139" t="str">
        <f t="shared" si="428"/>
        <v/>
      </c>
      <c r="AF2403" s="139" t="str">
        <f t="shared" si="429"/>
        <v/>
      </c>
      <c r="AG2403" s="139"/>
    </row>
    <row r="2404" spans="1:33" ht="20.100000000000001" customHeight="1" x14ac:dyDescent="0.25">
      <c r="A2404" s="15"/>
      <c r="N2404" s="142">
        <v>1846</v>
      </c>
      <c r="O2404" s="134">
        <f t="shared" si="432"/>
        <v>3.3840000000000003</v>
      </c>
      <c r="P2404" s="189">
        <f t="shared" si="433"/>
        <v>1.3009421669529281E-3</v>
      </c>
      <c r="Q2404" s="189">
        <f t="shared" si="434"/>
        <v>0.99964280998417065</v>
      </c>
      <c r="R2404" s="134">
        <f t="shared" si="435"/>
        <v>1.3009421669529281E-3</v>
      </c>
      <c r="S2404" s="134" t="str">
        <f t="shared" si="436"/>
        <v/>
      </c>
      <c r="T2404" s="134" t="str">
        <f t="shared" si="437"/>
        <v/>
      </c>
      <c r="U2404" s="190"/>
      <c r="V2404" s="191"/>
      <c r="W2404" s="188"/>
      <c r="X2404" s="188"/>
      <c r="Y2404" s="174" t="str">
        <f t="shared" si="438"/>
        <v/>
      </c>
      <c r="Z2404" s="174" t="str">
        <f t="shared" si="439"/>
        <v/>
      </c>
      <c r="AA2404" s="137"/>
      <c r="AB2404" s="185">
        <f t="shared" si="430"/>
        <v>11.827199999999742</v>
      </c>
      <c r="AC2404" s="139">
        <f t="shared" si="427"/>
        <v>0.10638661541295125</v>
      </c>
      <c r="AD2404" s="138">
        <f t="shared" si="431"/>
        <v>2.2108469672163511E-4</v>
      </c>
      <c r="AE2404" s="139" t="str">
        <f t="shared" si="428"/>
        <v/>
      </c>
      <c r="AF2404" s="139" t="str">
        <f t="shared" si="429"/>
        <v/>
      </c>
      <c r="AG2404" s="139"/>
    </row>
    <row r="2405" spans="1:33" ht="20.100000000000001" customHeight="1" x14ac:dyDescent="0.25">
      <c r="A2405" s="15"/>
      <c r="N2405" s="142">
        <v>1847</v>
      </c>
      <c r="O2405" s="134">
        <f t="shared" si="432"/>
        <v>3.3879999999999999</v>
      </c>
      <c r="P2405" s="189">
        <f t="shared" si="433"/>
        <v>1.2834409917360089E-3</v>
      </c>
      <c r="Q2405" s="189">
        <f t="shared" si="434"/>
        <v>0.99964797867836785</v>
      </c>
      <c r="R2405" s="134">
        <f t="shared" si="435"/>
        <v>1.2834409917360089E-3</v>
      </c>
      <c r="S2405" s="134" t="str">
        <f t="shared" si="436"/>
        <v/>
      </c>
      <c r="T2405" s="134" t="str">
        <f t="shared" si="437"/>
        <v/>
      </c>
      <c r="U2405" s="190"/>
      <c r="V2405" s="191"/>
      <c r="W2405" s="188"/>
      <c r="X2405" s="188"/>
      <c r="Y2405" s="174" t="str">
        <f t="shared" si="438"/>
        <v/>
      </c>
      <c r="Z2405" s="174" t="str">
        <f t="shared" si="439"/>
        <v/>
      </c>
      <c r="AA2405" s="137"/>
      <c r="AB2405" s="185">
        <f t="shared" si="430"/>
        <v>11.833599999999741</v>
      </c>
      <c r="AC2405" s="139">
        <f t="shared" si="427"/>
        <v>0.10616553071622961</v>
      </c>
      <c r="AD2405" s="138">
        <f t="shared" si="431"/>
        <v>2.2067652766361023E-4</v>
      </c>
      <c r="AE2405" s="139" t="str">
        <f t="shared" si="428"/>
        <v/>
      </c>
      <c r="AF2405" s="139" t="str">
        <f t="shared" si="429"/>
        <v/>
      </c>
      <c r="AG2405" s="139"/>
    </row>
    <row r="2406" spans="1:33" ht="20.100000000000001" customHeight="1" x14ac:dyDescent="0.25">
      <c r="A2406" s="15"/>
      <c r="N2406" s="142">
        <v>1848</v>
      </c>
      <c r="O2406" s="134">
        <f t="shared" si="432"/>
        <v>3.3920000000000003</v>
      </c>
      <c r="P2406" s="189">
        <f t="shared" si="433"/>
        <v>1.266154995809495E-3</v>
      </c>
      <c r="Q2406" s="189">
        <f t="shared" si="434"/>
        <v>0.99965307779900925</v>
      </c>
      <c r="R2406" s="134">
        <f t="shared" si="435"/>
        <v>1.266154995809495E-3</v>
      </c>
      <c r="S2406" s="134" t="str">
        <f t="shared" si="436"/>
        <v/>
      </c>
      <c r="T2406" s="134" t="str">
        <f t="shared" si="437"/>
        <v/>
      </c>
      <c r="U2406" s="190"/>
      <c r="V2406" s="191"/>
      <c r="W2406" s="188"/>
      <c r="X2406" s="188"/>
      <c r="Y2406" s="174" t="str">
        <f t="shared" si="438"/>
        <v/>
      </c>
      <c r="Z2406" s="174" t="str">
        <f t="shared" si="439"/>
        <v/>
      </c>
      <c r="AA2406" s="137"/>
      <c r="AB2406" s="185">
        <f t="shared" si="430"/>
        <v>11.839999999999741</v>
      </c>
      <c r="AC2406" s="139">
        <f t="shared" si="427"/>
        <v>0.105944854188566</v>
      </c>
      <c r="AD2406" s="138">
        <f t="shared" si="431"/>
        <v>2.2026895118737455E-4</v>
      </c>
      <c r="AE2406" s="139" t="str">
        <f t="shared" si="428"/>
        <v/>
      </c>
      <c r="AF2406" s="139" t="str">
        <f t="shared" si="429"/>
        <v/>
      </c>
      <c r="AG2406" s="139"/>
    </row>
    <row r="2407" spans="1:33" ht="20.100000000000001" customHeight="1" x14ac:dyDescent="0.25">
      <c r="A2407" s="15"/>
      <c r="N2407" s="142">
        <v>1849</v>
      </c>
      <c r="O2407" s="134">
        <f t="shared" si="432"/>
        <v>3.3959999999999999</v>
      </c>
      <c r="P2407" s="189">
        <f t="shared" si="433"/>
        <v>1.2490818304584136E-3</v>
      </c>
      <c r="Q2407" s="189">
        <f t="shared" si="434"/>
        <v>0.99965810820210743</v>
      </c>
      <c r="R2407" s="134">
        <f t="shared" si="435"/>
        <v>1.2490818304584136E-3</v>
      </c>
      <c r="S2407" s="134" t="str">
        <f t="shared" si="436"/>
        <v/>
      </c>
      <c r="T2407" s="134" t="str">
        <f t="shared" si="437"/>
        <v/>
      </c>
      <c r="U2407" s="190"/>
      <c r="V2407" s="191"/>
      <c r="W2407" s="188"/>
      <c r="X2407" s="188"/>
      <c r="Y2407" s="174" t="str">
        <f t="shared" si="438"/>
        <v/>
      </c>
      <c r="Z2407" s="174" t="str">
        <f t="shared" si="439"/>
        <v/>
      </c>
      <c r="AA2407" s="137"/>
      <c r="AB2407" s="185">
        <f t="shared" si="430"/>
        <v>11.84639999999974</v>
      </c>
      <c r="AC2407" s="139">
        <f t="shared" si="427"/>
        <v>0.10572458523737863</v>
      </c>
      <c r="AD2407" s="138">
        <f t="shared" si="431"/>
        <v>2.198619669667029E-4</v>
      </c>
      <c r="AE2407" s="139" t="str">
        <f t="shared" si="428"/>
        <v/>
      </c>
      <c r="AF2407" s="139" t="str">
        <f t="shared" si="429"/>
        <v/>
      </c>
      <c r="AG2407" s="139"/>
    </row>
    <row r="2408" spans="1:33" ht="20.100000000000001" customHeight="1" x14ac:dyDescent="0.25">
      <c r="A2408" s="15"/>
      <c r="N2408" s="142">
        <v>1850</v>
      </c>
      <c r="O2408" s="134">
        <f t="shared" si="432"/>
        <v>3.4000000000000004</v>
      </c>
      <c r="P2408" s="189">
        <f t="shared" si="433"/>
        <v>1.2322191684730175E-3</v>
      </c>
      <c r="Q2408" s="189">
        <f t="shared" si="434"/>
        <v>0.99966307073432314</v>
      </c>
      <c r="R2408" s="134">
        <f t="shared" si="435"/>
        <v>1.2322191684730175E-3</v>
      </c>
      <c r="S2408" s="134" t="str">
        <f t="shared" si="436"/>
        <v/>
      </c>
      <c r="T2408" s="134" t="str">
        <f t="shared" si="437"/>
        <v/>
      </c>
      <c r="U2408" s="190"/>
      <c r="V2408" s="191"/>
      <c r="W2408" s="188"/>
      <c r="X2408" s="188"/>
      <c r="Y2408" s="174" t="str">
        <f t="shared" si="438"/>
        <v/>
      </c>
      <c r="Z2408" s="174" t="str">
        <f t="shared" si="439"/>
        <v/>
      </c>
      <c r="AA2408" s="137"/>
      <c r="AB2408" s="185">
        <f t="shared" si="430"/>
        <v>11.852799999999739</v>
      </c>
      <c r="AC2408" s="139">
        <f t="shared" si="427"/>
        <v>0.10550472327041192</v>
      </c>
      <c r="AD2408" s="138">
        <f t="shared" si="431"/>
        <v>2.1945557467442645E-4</v>
      </c>
      <c r="AE2408" s="139" t="str">
        <f t="shared" si="428"/>
        <v/>
      </c>
      <c r="AF2408" s="139" t="str">
        <f t="shared" si="429"/>
        <v/>
      </c>
      <c r="AG2408" s="139"/>
    </row>
    <row r="2409" spans="1:33" ht="20.100000000000001" customHeight="1" x14ac:dyDescent="0.25">
      <c r="A2409" s="15"/>
      <c r="N2409" s="142">
        <v>1851</v>
      </c>
      <c r="O2409" s="134">
        <f t="shared" si="432"/>
        <v>3.4039999999999999</v>
      </c>
      <c r="P2409" s="189">
        <f t="shared" si="433"/>
        <v>1.2155647040067755E-3</v>
      </c>
      <c r="Q2409" s="189">
        <f t="shared" si="434"/>
        <v>0.99966796623305099</v>
      </c>
      <c r="R2409" s="134">
        <f t="shared" si="435"/>
        <v>1.2155647040067755E-3</v>
      </c>
      <c r="S2409" s="134" t="str">
        <f t="shared" si="436"/>
        <v/>
      </c>
      <c r="T2409" s="134" t="str">
        <f t="shared" si="437"/>
        <v/>
      </c>
      <c r="U2409" s="190"/>
      <c r="V2409" s="191"/>
      <c r="W2409" s="188"/>
      <c r="X2409" s="188"/>
      <c r="Y2409" s="174" t="str">
        <f t="shared" si="438"/>
        <v/>
      </c>
      <c r="Z2409" s="174" t="str">
        <f t="shared" si="439"/>
        <v/>
      </c>
      <c r="AA2409" s="137"/>
      <c r="AB2409" s="185">
        <f t="shared" si="430"/>
        <v>11.859199999999738</v>
      </c>
      <c r="AC2409" s="139">
        <f t="shared" si="427"/>
        <v>0.1052852676957375</v>
      </c>
      <c r="AD2409" s="138">
        <f t="shared" si="431"/>
        <v>2.190497739810171E-4</v>
      </c>
      <c r="AE2409" s="139" t="str">
        <f t="shared" si="428"/>
        <v/>
      </c>
      <c r="AF2409" s="139" t="str">
        <f t="shared" si="429"/>
        <v/>
      </c>
      <c r="AG2409" s="139"/>
    </row>
    <row r="2410" spans="1:33" ht="20.100000000000001" customHeight="1" x14ac:dyDescent="0.25">
      <c r="A2410" s="15"/>
      <c r="N2410" s="142">
        <v>1852</v>
      </c>
      <c r="O2410" s="134">
        <f t="shared" si="432"/>
        <v>3.4080000000000004</v>
      </c>
      <c r="P2410" s="189">
        <f t="shared" si="433"/>
        <v>1.1991161524345082E-3</v>
      </c>
      <c r="Q2410" s="189">
        <f t="shared" si="434"/>
        <v>0.99967279552650479</v>
      </c>
      <c r="R2410" s="134">
        <f t="shared" si="435"/>
        <v>1.1991161524345082E-3</v>
      </c>
      <c r="S2410" s="134" t="str">
        <f t="shared" si="436"/>
        <v/>
      </c>
      <c r="T2410" s="134" t="str">
        <f t="shared" si="437"/>
        <v/>
      </c>
      <c r="U2410" s="190"/>
      <c r="V2410" s="191"/>
      <c r="W2410" s="188"/>
      <c r="X2410" s="188"/>
      <c r="Y2410" s="174" t="str">
        <f t="shared" si="438"/>
        <v/>
      </c>
      <c r="Z2410" s="174" t="str">
        <f t="shared" si="439"/>
        <v/>
      </c>
      <c r="AA2410" s="137"/>
      <c r="AB2410" s="185">
        <f t="shared" si="430"/>
        <v>11.865599999999738</v>
      </c>
      <c r="AC2410" s="139">
        <f t="shared" si="427"/>
        <v>0.10506621792175648</v>
      </c>
      <c r="AD2410" s="138">
        <f t="shared" si="431"/>
        <v>2.1864456455500392E-4</v>
      </c>
      <c r="AE2410" s="139" t="str">
        <f t="shared" si="428"/>
        <v/>
      </c>
      <c r="AF2410" s="139" t="str">
        <f t="shared" si="429"/>
        <v/>
      </c>
      <c r="AG2410" s="139"/>
    </row>
    <row r="2411" spans="1:33" ht="20.100000000000001" customHeight="1" x14ac:dyDescent="0.25">
      <c r="A2411" s="15"/>
      <c r="N2411" s="142">
        <v>1853</v>
      </c>
      <c r="O2411" s="134">
        <f t="shared" si="432"/>
        <v>3.4119999999999999</v>
      </c>
      <c r="P2411" s="189">
        <f t="shared" si="433"/>
        <v>1.1828712502108178E-3</v>
      </c>
      <c r="Q2411" s="189">
        <f t="shared" si="434"/>
        <v>0.99967755943380199</v>
      </c>
      <c r="R2411" s="134">
        <f t="shared" si="435"/>
        <v>1.1828712502108178E-3</v>
      </c>
      <c r="S2411" s="134" t="str">
        <f t="shared" si="436"/>
        <v/>
      </c>
      <c r="T2411" s="134" t="str">
        <f t="shared" si="437"/>
        <v/>
      </c>
      <c r="U2411" s="190"/>
      <c r="V2411" s="191"/>
      <c r="W2411" s="188"/>
      <c r="X2411" s="188"/>
      <c r="Y2411" s="174" t="str">
        <f t="shared" si="438"/>
        <v/>
      </c>
      <c r="Z2411" s="174" t="str">
        <f t="shared" si="439"/>
        <v/>
      </c>
      <c r="AA2411" s="137"/>
      <c r="AB2411" s="185">
        <f t="shared" si="430"/>
        <v>11.871999999999737</v>
      </c>
      <c r="AC2411" s="139">
        <f t="shared" si="427"/>
        <v>0.10484757335720148</v>
      </c>
      <c r="AD2411" s="138">
        <f t="shared" si="431"/>
        <v>2.1823994606283426E-4</v>
      </c>
      <c r="AE2411" s="139" t="str">
        <f t="shared" si="428"/>
        <v/>
      </c>
      <c r="AF2411" s="139" t="str">
        <f t="shared" si="429"/>
        <v/>
      </c>
      <c r="AG2411" s="139"/>
    </row>
    <row r="2412" spans="1:33" ht="20.100000000000001" customHeight="1" x14ac:dyDescent="0.25">
      <c r="A2412" s="15"/>
      <c r="N2412" s="142">
        <v>1854</v>
      </c>
      <c r="O2412" s="134">
        <f t="shared" si="432"/>
        <v>3.4160000000000004</v>
      </c>
      <c r="P2412" s="189">
        <f t="shared" si="433"/>
        <v>1.1668277547287043E-3</v>
      </c>
      <c r="Q2412" s="189">
        <f t="shared" si="434"/>
        <v>0.99968225876504779</v>
      </c>
      <c r="R2412" s="134">
        <f t="shared" si="435"/>
        <v>1.1668277547287043E-3</v>
      </c>
      <c r="S2412" s="134" t="str">
        <f t="shared" si="436"/>
        <v/>
      </c>
      <c r="T2412" s="134" t="str">
        <f t="shared" si="437"/>
        <v/>
      </c>
      <c r="U2412" s="190"/>
      <c r="V2412" s="191"/>
      <c r="W2412" s="188"/>
      <c r="X2412" s="188"/>
      <c r="Y2412" s="174" t="str">
        <f t="shared" si="438"/>
        <v/>
      </c>
      <c r="Z2412" s="174" t="str">
        <f t="shared" si="439"/>
        <v/>
      </c>
      <c r="AA2412" s="137"/>
      <c r="AB2412" s="185">
        <f t="shared" si="430"/>
        <v>11.878399999999736</v>
      </c>
      <c r="AC2412" s="139">
        <f t="shared" ref="AC2412:AC2475" si="440">_xlfn.CHISQ.DIST.RT(AB2412,$AB$553)</f>
        <v>0.10462933341113864</v>
      </c>
      <c r="AD2412" s="138">
        <f t="shared" si="431"/>
        <v>2.1783591816972037E-4</v>
      </c>
      <c r="AE2412" s="139" t="str">
        <f t="shared" ref="AE2412:AE2475" si="441">IF(AC2412&lt;($AA$556),AD2412,"")</f>
        <v/>
      </c>
      <c r="AF2412" s="139" t="str">
        <f t="shared" ref="AF2412:AF2475" si="442">IF(AC2412&lt;$AA$563,AD2412,"")</f>
        <v/>
      </c>
      <c r="AG2412" s="139"/>
    </row>
    <row r="2413" spans="1:33" ht="20.100000000000001" customHeight="1" x14ac:dyDescent="0.25">
      <c r="A2413" s="15"/>
      <c r="N2413" s="142">
        <v>1855</v>
      </c>
      <c r="O2413" s="134">
        <f t="shared" si="432"/>
        <v>3.42</v>
      </c>
      <c r="P2413" s="189">
        <f t="shared" si="433"/>
        <v>1.1509834441784845E-3</v>
      </c>
      <c r="Q2413" s="189">
        <f t="shared" si="434"/>
        <v>0.99968689432141877</v>
      </c>
      <c r="R2413" s="134">
        <f t="shared" si="435"/>
        <v>1.1509834441784845E-3</v>
      </c>
      <c r="S2413" s="134" t="str">
        <f t="shared" si="436"/>
        <v/>
      </c>
      <c r="T2413" s="134" t="str">
        <f t="shared" si="437"/>
        <v/>
      </c>
      <c r="U2413" s="190"/>
      <c r="V2413" s="191"/>
      <c r="W2413" s="188"/>
      <c r="X2413" s="188"/>
      <c r="Y2413" s="174" t="str">
        <f t="shared" si="438"/>
        <v/>
      </c>
      <c r="Z2413" s="174" t="str">
        <f t="shared" si="439"/>
        <v/>
      </c>
      <c r="AA2413" s="137"/>
      <c r="AB2413" s="185">
        <f t="shared" ref="AB2413:AB2476" si="443">AB2412+$AF$553</f>
        <v>11.884799999999736</v>
      </c>
      <c r="AC2413" s="139">
        <f t="shared" si="440"/>
        <v>0.10441149749296892</v>
      </c>
      <c r="AD2413" s="138">
        <f t="shared" ref="AD2413:AD2476" si="444">AC2413-AC2414</f>
        <v>2.1743248053804343E-4</v>
      </c>
      <c r="AE2413" s="139" t="str">
        <f t="shared" si="441"/>
        <v/>
      </c>
      <c r="AF2413" s="139" t="str">
        <f t="shared" si="442"/>
        <v/>
      </c>
      <c r="AG2413" s="139"/>
    </row>
    <row r="2414" spans="1:33" ht="20.100000000000001" customHeight="1" x14ac:dyDescent="0.25">
      <c r="A2414" s="15"/>
      <c r="N2414" s="142">
        <v>1856</v>
      </c>
      <c r="O2414" s="134">
        <f t="shared" ref="O2414:O2477" si="445">O$552+(N2414*O$555)</f>
        <v>3.4240000000000004</v>
      </c>
      <c r="P2414" s="189">
        <f t="shared" ref="P2414:P2477" si="446">_xlfn.NORM.DIST(O2414,O$549,O$550,0)</f>
        <v>1.1353361174069102E-3</v>
      </c>
      <c r="Q2414" s="189">
        <f t="shared" ref="Q2414:Q2477" si="447">_xlfn.NORM.DIST(O2414,O$549,O$550,1)</f>
        <v>0.99969146689524535</v>
      </c>
      <c r="R2414" s="134">
        <f t="shared" ref="R2414:R2477" si="448">IF(OR(Q2414&lt;$S$554,Q2414&gt;$S$555),P2414,"")</f>
        <v>1.1353361174069102E-3</v>
      </c>
      <c r="S2414" s="134" t="str">
        <f t="shared" ref="S2414:S2477" si="449">IF(AND(Q2414&gt;$S$554,Q2414&lt;$S$555),P2414,"")</f>
        <v/>
      </c>
      <c r="T2414" s="134" t="str">
        <f t="shared" ref="T2414:T2477" si="450">IF(P2414=MAX(P$558:P$2558),P2414,"")</f>
        <v/>
      </c>
      <c r="U2414" s="190"/>
      <c r="V2414" s="191"/>
      <c r="W2414" s="188"/>
      <c r="X2414" s="188"/>
      <c r="Y2414" s="174" t="str">
        <f t="shared" si="438"/>
        <v/>
      </c>
      <c r="Z2414" s="174" t="str">
        <f t="shared" si="439"/>
        <v/>
      </c>
      <c r="AA2414" s="137"/>
      <c r="AB2414" s="185">
        <f t="shared" si="443"/>
        <v>11.891199999999735</v>
      </c>
      <c r="AC2414" s="139">
        <f t="shared" si="440"/>
        <v>0.10419406501243088</v>
      </c>
      <c r="AD2414" s="138">
        <f t="shared" si="444"/>
        <v>2.1702963282926868E-4</v>
      </c>
      <c r="AE2414" s="139" t="str">
        <f t="shared" si="441"/>
        <v/>
      </c>
      <c r="AF2414" s="139" t="str">
        <f t="shared" si="442"/>
        <v/>
      </c>
      <c r="AG2414" s="139"/>
    </row>
    <row r="2415" spans="1:33" ht="20.100000000000001" customHeight="1" x14ac:dyDescent="0.25">
      <c r="A2415" s="15"/>
      <c r="N2415" s="142">
        <v>1857</v>
      </c>
      <c r="O2415" s="134">
        <f t="shared" si="445"/>
        <v>3.4279999999999999</v>
      </c>
      <c r="P2415" s="189">
        <f t="shared" si="446"/>
        <v>1.1198835937766252E-3</v>
      </c>
      <c r="Q2415" s="189">
        <f t="shared" si="447"/>
        <v>0.99969597727009463</v>
      </c>
      <c r="R2415" s="134">
        <f t="shared" si="448"/>
        <v>1.1198835937766252E-3</v>
      </c>
      <c r="S2415" s="134" t="str">
        <f t="shared" si="449"/>
        <v/>
      </c>
      <c r="T2415" s="134" t="str">
        <f t="shared" si="450"/>
        <v/>
      </c>
      <c r="U2415" s="190"/>
      <c r="V2415" s="191"/>
      <c r="W2415" s="188"/>
      <c r="X2415" s="188"/>
      <c r="Y2415" s="174" t="str">
        <f t="shared" si="438"/>
        <v/>
      </c>
      <c r="Z2415" s="174" t="str">
        <f t="shared" si="439"/>
        <v/>
      </c>
      <c r="AA2415" s="137"/>
      <c r="AB2415" s="185">
        <f t="shared" si="443"/>
        <v>11.897599999999734</v>
      </c>
      <c r="AC2415" s="139">
        <f t="shared" si="440"/>
        <v>0.10397703537960161</v>
      </c>
      <c r="AD2415" s="138">
        <f t="shared" si="444"/>
        <v>2.1662737470232174E-4</v>
      </c>
      <c r="AE2415" s="139" t="str">
        <f t="shared" si="441"/>
        <v/>
      </c>
      <c r="AF2415" s="139" t="str">
        <f t="shared" si="442"/>
        <v/>
      </c>
      <c r="AG2415" s="139"/>
    </row>
    <row r="2416" spans="1:33" ht="20.100000000000001" customHeight="1" x14ac:dyDescent="0.25">
      <c r="A2416" s="15"/>
      <c r="N2416" s="142">
        <v>1858</v>
      </c>
      <c r="O2416" s="134">
        <f t="shared" si="445"/>
        <v>3.4320000000000004</v>
      </c>
      <c r="P2416" s="189">
        <f t="shared" si="446"/>
        <v>1.1046237130258364E-3</v>
      </c>
      <c r="Q2416" s="189">
        <f t="shared" si="447"/>
        <v>0.99970042622085187</v>
      </c>
      <c r="R2416" s="134">
        <f t="shared" si="448"/>
        <v>1.1046237130258364E-3</v>
      </c>
      <c r="S2416" s="134" t="str">
        <f t="shared" si="449"/>
        <v/>
      </c>
      <c r="T2416" s="134" t="str">
        <f t="shared" si="450"/>
        <v/>
      </c>
      <c r="U2416" s="190"/>
      <c r="V2416" s="191"/>
      <c r="W2416" s="188"/>
      <c r="X2416" s="188"/>
      <c r="Y2416" s="174" t="str">
        <f t="shared" si="438"/>
        <v/>
      </c>
      <c r="Z2416" s="174" t="str">
        <f t="shared" si="439"/>
        <v/>
      </c>
      <c r="AA2416" s="137"/>
      <c r="AB2416" s="185">
        <f t="shared" si="443"/>
        <v>11.903999999999733</v>
      </c>
      <c r="AC2416" s="139">
        <f t="shared" si="440"/>
        <v>0.10376040800489929</v>
      </c>
      <c r="AD2416" s="138">
        <f t="shared" si="444"/>
        <v>2.1622570581442124E-4</v>
      </c>
      <c r="AE2416" s="139" t="str">
        <f t="shared" si="441"/>
        <v/>
      </c>
      <c r="AF2416" s="139" t="str">
        <f t="shared" si="442"/>
        <v/>
      </c>
      <c r="AG2416" s="139"/>
    </row>
    <row r="2417" spans="1:33" ht="20.100000000000001" customHeight="1" x14ac:dyDescent="0.25">
      <c r="A2417" s="15"/>
      <c r="N2417" s="142">
        <v>1859</v>
      </c>
      <c r="O2417" s="134">
        <f t="shared" si="445"/>
        <v>3.4359999999999999</v>
      </c>
      <c r="P2417" s="189">
        <f t="shared" si="446"/>
        <v>1.089554335128328E-3</v>
      </c>
      <c r="Q2417" s="189">
        <f t="shared" si="447"/>
        <v>0.99970481451380178</v>
      </c>
      <c r="R2417" s="134">
        <f t="shared" si="448"/>
        <v>1.089554335128328E-3</v>
      </c>
      <c r="S2417" s="134" t="str">
        <f t="shared" si="449"/>
        <v/>
      </c>
      <c r="T2417" s="134" t="str">
        <f t="shared" si="450"/>
        <v/>
      </c>
      <c r="U2417" s="190"/>
      <c r="V2417" s="191"/>
      <c r="W2417" s="188"/>
      <c r="X2417" s="188"/>
      <c r="Y2417" s="174" t="str">
        <f t="shared" si="438"/>
        <v/>
      </c>
      <c r="Z2417" s="174" t="str">
        <f t="shared" si="439"/>
        <v/>
      </c>
      <c r="AA2417" s="137"/>
      <c r="AB2417" s="185">
        <f t="shared" si="443"/>
        <v>11.910399999999733</v>
      </c>
      <c r="AC2417" s="139">
        <f t="shared" si="440"/>
        <v>0.10354418229908487</v>
      </c>
      <c r="AD2417" s="138">
        <f t="shared" si="444"/>
        <v>2.1582462582095396E-4</v>
      </c>
      <c r="AE2417" s="139" t="str">
        <f t="shared" si="441"/>
        <v/>
      </c>
      <c r="AF2417" s="139" t="str">
        <f t="shared" si="442"/>
        <v/>
      </c>
      <c r="AG2417" s="139"/>
    </row>
    <row r="2418" spans="1:33" ht="20.100000000000001" customHeight="1" x14ac:dyDescent="0.25">
      <c r="A2418" s="15"/>
      <c r="N2418" s="142">
        <v>1860</v>
      </c>
      <c r="O2418" s="134">
        <f t="shared" si="445"/>
        <v>3.4400000000000004</v>
      </c>
      <c r="P2418" s="189">
        <f t="shared" si="446"/>
        <v>1.0746733401537337E-3</v>
      </c>
      <c r="Q2418" s="189">
        <f t="shared" si="447"/>
        <v>0.9997091429067092</v>
      </c>
      <c r="R2418" s="134">
        <f t="shared" si="448"/>
        <v>1.0746733401537337E-3</v>
      </c>
      <c r="S2418" s="134" t="str">
        <f t="shared" si="449"/>
        <v/>
      </c>
      <c r="T2418" s="134" t="str">
        <f t="shared" si="450"/>
        <v/>
      </c>
      <c r="U2418" s="190"/>
      <c r="V2418" s="191"/>
      <c r="W2418" s="188"/>
      <c r="X2418" s="188"/>
      <c r="Y2418" s="174" t="str">
        <f t="shared" si="438"/>
        <v/>
      </c>
      <c r="Z2418" s="174" t="str">
        <f t="shared" si="439"/>
        <v/>
      </c>
      <c r="AA2418" s="137"/>
      <c r="AB2418" s="185">
        <f t="shared" si="443"/>
        <v>11.916799999999732</v>
      </c>
      <c r="AC2418" s="139">
        <f t="shared" si="440"/>
        <v>0.10332835767326391</v>
      </c>
      <c r="AD2418" s="138">
        <f t="shared" si="444"/>
        <v>2.1542413437584951E-4</v>
      </c>
      <c r="AE2418" s="139" t="str">
        <f t="shared" si="441"/>
        <v/>
      </c>
      <c r="AF2418" s="139" t="str">
        <f t="shared" si="442"/>
        <v/>
      </c>
      <c r="AG2418" s="139"/>
    </row>
    <row r="2419" spans="1:33" ht="20.100000000000001" customHeight="1" x14ac:dyDescent="0.25">
      <c r="A2419" s="15"/>
      <c r="N2419" s="142">
        <v>1861</v>
      </c>
      <c r="O2419" s="134">
        <f t="shared" si="445"/>
        <v>3.444</v>
      </c>
      <c r="P2419" s="189">
        <f t="shared" si="446"/>
        <v>1.0599786281281522E-3</v>
      </c>
      <c r="Q2419" s="189">
        <f t="shared" si="447"/>
        <v>0.99971341214889942</v>
      </c>
      <c r="R2419" s="134">
        <f t="shared" si="448"/>
        <v>1.0599786281281522E-3</v>
      </c>
      <c r="S2419" s="134" t="str">
        <f t="shared" si="449"/>
        <v/>
      </c>
      <c r="T2419" s="134" t="str">
        <f t="shared" si="450"/>
        <v/>
      </c>
      <c r="U2419" s="190"/>
      <c r="V2419" s="191"/>
      <c r="W2419" s="188"/>
      <c r="X2419" s="188"/>
      <c r="Y2419" s="174" t="str">
        <f t="shared" si="438"/>
        <v/>
      </c>
      <c r="Z2419" s="174" t="str">
        <f t="shared" si="439"/>
        <v/>
      </c>
      <c r="AA2419" s="137"/>
      <c r="AB2419" s="185">
        <f t="shared" si="443"/>
        <v>11.923199999999731</v>
      </c>
      <c r="AC2419" s="139">
        <f t="shared" si="440"/>
        <v>0.10311293353888806</v>
      </c>
      <c r="AD2419" s="138">
        <f t="shared" si="444"/>
        <v>2.1502423113041458E-4</v>
      </c>
      <c r="AE2419" s="139" t="str">
        <f t="shared" si="441"/>
        <v/>
      </c>
      <c r="AF2419" s="139" t="str">
        <f t="shared" si="442"/>
        <v/>
      </c>
      <c r="AG2419" s="139"/>
    </row>
    <row r="2420" spans="1:33" ht="20.100000000000001" customHeight="1" x14ac:dyDescent="0.25">
      <c r="A2420" s="15"/>
      <c r="N2420" s="142">
        <v>1862</v>
      </c>
      <c r="O2420" s="134">
        <f t="shared" si="445"/>
        <v>3.4480000000000004</v>
      </c>
      <c r="P2420" s="189">
        <f t="shared" si="446"/>
        <v>1.0454681188950439E-3</v>
      </c>
      <c r="Q2420" s="189">
        <f t="shared" si="447"/>
        <v>0.99971762298133715</v>
      </c>
      <c r="R2420" s="134">
        <f t="shared" si="448"/>
        <v>1.0454681188950439E-3</v>
      </c>
      <c r="S2420" s="134" t="str">
        <f t="shared" si="449"/>
        <v/>
      </c>
      <c r="T2420" s="134" t="str">
        <f t="shared" si="450"/>
        <v/>
      </c>
      <c r="U2420" s="190"/>
      <c r="V2420" s="191"/>
      <c r="W2420" s="188"/>
      <c r="X2420" s="188"/>
      <c r="Y2420" s="174" t="str">
        <f t="shared" si="438"/>
        <v/>
      </c>
      <c r="Z2420" s="174" t="str">
        <f t="shared" si="439"/>
        <v/>
      </c>
      <c r="AA2420" s="137"/>
      <c r="AB2420" s="185">
        <f t="shared" si="443"/>
        <v>11.929599999999731</v>
      </c>
      <c r="AC2420" s="139">
        <f t="shared" si="440"/>
        <v>0.10289790930775765</v>
      </c>
      <c r="AD2420" s="138">
        <f t="shared" si="444"/>
        <v>2.1462491573487341E-4</v>
      </c>
      <c r="AE2420" s="139" t="str">
        <f t="shared" si="441"/>
        <v/>
      </c>
      <c r="AF2420" s="139" t="str">
        <f t="shared" si="442"/>
        <v/>
      </c>
      <c r="AG2420" s="139"/>
    </row>
    <row r="2421" spans="1:33" ht="20.100000000000001" customHeight="1" x14ac:dyDescent="0.25">
      <c r="A2421" s="15"/>
      <c r="N2421" s="142">
        <v>1863</v>
      </c>
      <c r="O2421" s="134">
        <f t="shared" si="445"/>
        <v>3.452</v>
      </c>
      <c r="P2421" s="189">
        <f t="shared" si="446"/>
        <v>1.0311397519764927E-3</v>
      </c>
      <c r="Q2421" s="189">
        <f t="shared" si="447"/>
        <v>0.9997217761367061</v>
      </c>
      <c r="R2421" s="134">
        <f t="shared" si="448"/>
        <v>1.0311397519764927E-3</v>
      </c>
      <c r="S2421" s="134" t="str">
        <f t="shared" si="449"/>
        <v/>
      </c>
      <c r="T2421" s="134" t="str">
        <f t="shared" si="450"/>
        <v/>
      </c>
      <c r="U2421" s="190"/>
      <c r="V2421" s="191"/>
      <c r="W2421" s="188"/>
      <c r="X2421" s="188"/>
      <c r="Y2421" s="174" t="str">
        <f t="shared" si="438"/>
        <v/>
      </c>
      <c r="Z2421" s="174" t="str">
        <f t="shared" si="439"/>
        <v/>
      </c>
      <c r="AA2421" s="137"/>
      <c r="AB2421" s="185">
        <f t="shared" si="443"/>
        <v>11.93599999999973</v>
      </c>
      <c r="AC2421" s="139">
        <f t="shared" si="440"/>
        <v>0.10268328439202278</v>
      </c>
      <c r="AD2421" s="138">
        <f t="shared" si="444"/>
        <v>2.142261878372298E-4</v>
      </c>
      <c r="AE2421" s="139" t="str">
        <f t="shared" si="441"/>
        <v/>
      </c>
      <c r="AF2421" s="139" t="str">
        <f t="shared" si="442"/>
        <v/>
      </c>
      <c r="AG2421" s="139"/>
    </row>
    <row r="2422" spans="1:33" ht="20.100000000000001" customHeight="1" x14ac:dyDescent="0.25">
      <c r="A2422" s="15"/>
      <c r="N2422" s="142">
        <v>1864</v>
      </c>
      <c r="O2422" s="134">
        <f t="shared" si="445"/>
        <v>3.4560000000000004</v>
      </c>
      <c r="P2422" s="189">
        <f t="shared" si="446"/>
        <v>1.0169914864347626E-3</v>
      </c>
      <c r="Q2422" s="189">
        <f t="shared" si="447"/>
        <v>0.99972587233948729</v>
      </c>
      <c r="R2422" s="134">
        <f t="shared" si="448"/>
        <v>1.0169914864347626E-3</v>
      </c>
      <c r="S2422" s="134" t="str">
        <f t="shared" si="449"/>
        <v/>
      </c>
      <c r="T2422" s="134" t="str">
        <f t="shared" si="450"/>
        <v/>
      </c>
      <c r="U2422" s="190"/>
      <c r="V2422" s="191"/>
      <c r="W2422" s="188"/>
      <c r="X2422" s="188"/>
      <c r="Y2422" s="174" t="str">
        <f t="shared" si="438"/>
        <v/>
      </c>
      <c r="Z2422" s="174" t="str">
        <f t="shared" si="439"/>
        <v/>
      </c>
      <c r="AA2422" s="137"/>
      <c r="AB2422" s="185">
        <f t="shared" si="443"/>
        <v>11.942399999999729</v>
      </c>
      <c r="AC2422" s="139">
        <f t="shared" si="440"/>
        <v>0.10246905820418555</v>
      </c>
      <c r="AD2422" s="138">
        <f t="shared" si="444"/>
        <v>2.1382804708393321E-4</v>
      </c>
      <c r="AE2422" s="139" t="str">
        <f t="shared" si="441"/>
        <v/>
      </c>
      <c r="AF2422" s="139" t="str">
        <f t="shared" si="442"/>
        <v/>
      </c>
      <c r="AG2422" s="139"/>
    </row>
    <row r="2423" spans="1:33" ht="20.100000000000001" customHeight="1" x14ac:dyDescent="0.25">
      <c r="A2423" s="15"/>
      <c r="N2423" s="142">
        <v>1865</v>
      </c>
      <c r="O2423" s="134">
        <f t="shared" si="445"/>
        <v>3.46</v>
      </c>
      <c r="P2423" s="189">
        <f t="shared" si="446"/>
        <v>1.0030213007342376E-3</v>
      </c>
      <c r="Q2423" s="189">
        <f t="shared" si="447"/>
        <v>0.99972991230603647</v>
      </c>
      <c r="R2423" s="134">
        <f t="shared" si="448"/>
        <v>1.0030213007342376E-3</v>
      </c>
      <c r="S2423" s="134" t="str">
        <f t="shared" si="449"/>
        <v/>
      </c>
      <c r="T2423" s="134" t="str">
        <f t="shared" si="450"/>
        <v/>
      </c>
      <c r="U2423" s="190"/>
      <c r="V2423" s="191"/>
      <c r="W2423" s="188"/>
      <c r="X2423" s="188"/>
      <c r="Y2423" s="174" t="str">
        <f t="shared" si="438"/>
        <v/>
      </c>
      <c r="Z2423" s="174" t="str">
        <f t="shared" si="439"/>
        <v/>
      </c>
      <c r="AA2423" s="137"/>
      <c r="AB2423" s="185">
        <f t="shared" si="443"/>
        <v>11.948799999999729</v>
      </c>
      <c r="AC2423" s="139">
        <f t="shared" si="440"/>
        <v>0.10225523015710161</v>
      </c>
      <c r="AD2423" s="138">
        <f t="shared" si="444"/>
        <v>2.1343049311918494E-4</v>
      </c>
      <c r="AE2423" s="139" t="str">
        <f t="shared" si="441"/>
        <v/>
      </c>
      <c r="AF2423" s="139" t="str">
        <f t="shared" si="442"/>
        <v/>
      </c>
      <c r="AG2423" s="139"/>
    </row>
    <row r="2424" spans="1:33" ht="20.100000000000001" customHeight="1" x14ac:dyDescent="0.25">
      <c r="A2424" s="15"/>
      <c r="N2424" s="142">
        <v>1866</v>
      </c>
      <c r="O2424" s="134">
        <f t="shared" si="445"/>
        <v>3.4640000000000004</v>
      </c>
      <c r="P2424" s="189">
        <f t="shared" si="446"/>
        <v>9.8922719260367419E-4</v>
      </c>
      <c r="Q2424" s="189">
        <f t="shared" si="447"/>
        <v>0.9997338967446624</v>
      </c>
      <c r="R2424" s="134">
        <f t="shared" si="448"/>
        <v>9.8922719260367419E-4</v>
      </c>
      <c r="S2424" s="134" t="str">
        <f t="shared" si="449"/>
        <v/>
      </c>
      <c r="T2424" s="134" t="str">
        <f t="shared" si="450"/>
        <v/>
      </c>
      <c r="U2424" s="190"/>
      <c r="V2424" s="191"/>
      <c r="W2424" s="188"/>
      <c r="X2424" s="188"/>
      <c r="Y2424" s="174" t="str">
        <f t="shared" ref="Y2424:Y2487" si="451">IF($X2424&gt;(Y$555),$W2424,"")</f>
        <v/>
      </c>
      <c r="Z2424" s="174" t="str">
        <f t="shared" ref="Z2424:Z2487" si="452">IF($X2424&gt;(AA$557),$W2424,"")</f>
        <v/>
      </c>
      <c r="AA2424" s="137"/>
      <c r="AB2424" s="185">
        <f t="shared" si="443"/>
        <v>11.955199999999728</v>
      </c>
      <c r="AC2424" s="139">
        <f t="shared" si="440"/>
        <v>0.10204179966398243</v>
      </c>
      <c r="AD2424" s="138">
        <f t="shared" si="444"/>
        <v>2.1303352558618704E-4</v>
      </c>
      <c r="AE2424" s="139" t="str">
        <f t="shared" si="441"/>
        <v/>
      </c>
      <c r="AF2424" s="139" t="str">
        <f t="shared" si="442"/>
        <v/>
      </c>
      <c r="AG2424" s="139"/>
    </row>
    <row r="2425" spans="1:33" ht="20.100000000000001" customHeight="1" x14ac:dyDescent="0.25">
      <c r="A2425" s="15"/>
      <c r="N2425" s="142">
        <v>1867</v>
      </c>
      <c r="O2425" s="134">
        <f t="shared" si="445"/>
        <v>3.468</v>
      </c>
      <c r="P2425" s="189">
        <f t="shared" si="446"/>
        <v>9.7560717889885414E-4</v>
      </c>
      <c r="Q2425" s="189">
        <f t="shared" si="447"/>
        <v>0.99973782635570241</v>
      </c>
      <c r="R2425" s="134">
        <f t="shared" si="448"/>
        <v>9.7560717889885414E-4</v>
      </c>
      <c r="S2425" s="134" t="str">
        <f t="shared" si="449"/>
        <v/>
      </c>
      <c r="T2425" s="134" t="str">
        <f t="shared" si="450"/>
        <v/>
      </c>
      <c r="U2425" s="190"/>
      <c r="V2425" s="191"/>
      <c r="W2425" s="188"/>
      <c r="X2425" s="188"/>
      <c r="Y2425" s="174" t="str">
        <f t="shared" si="451"/>
        <v/>
      </c>
      <c r="Z2425" s="174" t="str">
        <f t="shared" si="452"/>
        <v/>
      </c>
      <c r="AA2425" s="137"/>
      <c r="AB2425" s="185">
        <f t="shared" si="443"/>
        <v>11.961599999999727</v>
      </c>
      <c r="AC2425" s="139">
        <f t="shared" si="440"/>
        <v>0.10182876613839624</v>
      </c>
      <c r="AD2425" s="138">
        <f t="shared" si="444"/>
        <v>2.1263714412547707E-4</v>
      </c>
      <c r="AE2425" s="139" t="str">
        <f t="shared" si="441"/>
        <v/>
      </c>
      <c r="AF2425" s="139" t="str">
        <f t="shared" si="442"/>
        <v/>
      </c>
      <c r="AG2425" s="139"/>
    </row>
    <row r="2426" spans="1:33" ht="20.100000000000001" customHeight="1" x14ac:dyDescent="0.25">
      <c r="A2426" s="15"/>
      <c r="N2426" s="142">
        <v>1868</v>
      </c>
      <c r="O2426" s="134">
        <f t="shared" si="445"/>
        <v>3.4720000000000004</v>
      </c>
      <c r="P2426" s="189">
        <f t="shared" si="446"/>
        <v>9.6215929546556258E-4</v>
      </c>
      <c r="Q2426" s="189">
        <f t="shared" si="447"/>
        <v>0.99974170183159972</v>
      </c>
      <c r="R2426" s="134">
        <f t="shared" si="448"/>
        <v>9.6215929546556258E-4</v>
      </c>
      <c r="S2426" s="134" t="str">
        <f t="shared" si="449"/>
        <v/>
      </c>
      <c r="T2426" s="134" t="str">
        <f t="shared" si="450"/>
        <v/>
      </c>
      <c r="U2426" s="190"/>
      <c r="V2426" s="191"/>
      <c r="W2426" s="188"/>
      <c r="X2426" s="188"/>
      <c r="Y2426" s="174" t="str">
        <f t="shared" si="451"/>
        <v/>
      </c>
      <c r="Z2426" s="174" t="str">
        <f t="shared" si="452"/>
        <v/>
      </c>
      <c r="AA2426" s="137"/>
      <c r="AB2426" s="185">
        <f t="shared" si="443"/>
        <v>11.967999999999726</v>
      </c>
      <c r="AC2426" s="139">
        <f t="shared" si="440"/>
        <v>0.10161612899427076</v>
      </c>
      <c r="AD2426" s="138">
        <f t="shared" si="444"/>
        <v>2.1224134837674602E-4</v>
      </c>
      <c r="AE2426" s="139" t="str">
        <f t="shared" si="441"/>
        <v/>
      </c>
      <c r="AF2426" s="139" t="str">
        <f t="shared" si="442"/>
        <v/>
      </c>
      <c r="AG2426" s="139"/>
    </row>
    <row r="2427" spans="1:33" ht="20.100000000000001" customHeight="1" x14ac:dyDescent="0.25">
      <c r="A2427" s="15"/>
      <c r="N2427" s="142">
        <v>1869</v>
      </c>
      <c r="O2427" s="134">
        <f t="shared" si="445"/>
        <v>3.476</v>
      </c>
      <c r="P2427" s="189">
        <f t="shared" si="446"/>
        <v>9.4888159700299299E-4</v>
      </c>
      <c r="Q2427" s="189">
        <f t="shared" si="447"/>
        <v>0.99974552385697857</v>
      </c>
      <c r="R2427" s="134">
        <f t="shared" si="448"/>
        <v>9.4888159700299299E-4</v>
      </c>
      <c r="S2427" s="134" t="str">
        <f t="shared" si="449"/>
        <v/>
      </c>
      <c r="T2427" s="134" t="str">
        <f t="shared" si="450"/>
        <v/>
      </c>
      <c r="U2427" s="190"/>
      <c r="V2427" s="191"/>
      <c r="W2427" s="188"/>
      <c r="X2427" s="188"/>
      <c r="Y2427" s="174" t="str">
        <f t="shared" si="451"/>
        <v/>
      </c>
      <c r="Z2427" s="174" t="str">
        <f t="shared" si="452"/>
        <v/>
      </c>
      <c r="AA2427" s="137"/>
      <c r="AB2427" s="185">
        <f t="shared" si="443"/>
        <v>11.974399999999726</v>
      </c>
      <c r="AC2427" s="139">
        <f t="shared" si="440"/>
        <v>0.10140388764589402</v>
      </c>
      <c r="AD2427" s="138">
        <f t="shared" si="444"/>
        <v>2.1184613797683993E-4</v>
      </c>
      <c r="AE2427" s="139" t="str">
        <f t="shared" si="441"/>
        <v/>
      </c>
      <c r="AF2427" s="139" t="str">
        <f t="shared" si="442"/>
        <v/>
      </c>
      <c r="AG2427" s="139"/>
    </row>
    <row r="2428" spans="1:33" ht="20.100000000000001" customHeight="1" x14ac:dyDescent="0.25">
      <c r="A2428" s="15"/>
      <c r="N2428" s="142">
        <v>1870</v>
      </c>
      <c r="O2428" s="134">
        <f t="shared" si="445"/>
        <v>3.4800000000000004</v>
      </c>
      <c r="P2428" s="189">
        <f t="shared" si="446"/>
        <v>9.3577215692747804E-4</v>
      </c>
      <c r="Q2428" s="189">
        <f t="shared" si="447"/>
        <v>0.99974929310871952</v>
      </c>
      <c r="R2428" s="134">
        <f t="shared" si="448"/>
        <v>9.3577215692747804E-4</v>
      </c>
      <c r="S2428" s="134" t="str">
        <f t="shared" si="449"/>
        <v/>
      </c>
      <c r="T2428" s="134" t="str">
        <f t="shared" si="450"/>
        <v/>
      </c>
      <c r="U2428" s="190"/>
      <c r="V2428" s="191"/>
      <c r="W2428" s="188"/>
      <c r="X2428" s="188"/>
      <c r="Y2428" s="174" t="str">
        <f t="shared" si="451"/>
        <v/>
      </c>
      <c r="Z2428" s="174" t="str">
        <f t="shared" si="452"/>
        <v/>
      </c>
      <c r="AA2428" s="137"/>
      <c r="AB2428" s="185">
        <f t="shared" si="443"/>
        <v>11.980799999999725</v>
      </c>
      <c r="AC2428" s="139">
        <f t="shared" si="440"/>
        <v>0.10119204150791718</v>
      </c>
      <c r="AD2428" s="138">
        <f t="shared" si="444"/>
        <v>2.1145151256206363E-4</v>
      </c>
      <c r="AE2428" s="139" t="str">
        <f t="shared" si="441"/>
        <v/>
      </c>
      <c r="AF2428" s="139" t="str">
        <f t="shared" si="442"/>
        <v/>
      </c>
      <c r="AG2428" s="139"/>
    </row>
    <row r="2429" spans="1:33" ht="20.100000000000001" customHeight="1" x14ac:dyDescent="0.25">
      <c r="A2429" s="15"/>
      <c r="N2429" s="142">
        <v>1871</v>
      </c>
      <c r="O2429" s="134">
        <f t="shared" si="445"/>
        <v>3.484</v>
      </c>
      <c r="P2429" s="189">
        <f t="shared" si="446"/>
        <v>9.2282906723667468E-4</v>
      </c>
      <c r="Q2429" s="189">
        <f t="shared" si="447"/>
        <v>0.99975301025603369</v>
      </c>
      <c r="R2429" s="134">
        <f t="shared" si="448"/>
        <v>9.2282906723667468E-4</v>
      </c>
      <c r="S2429" s="134" t="str">
        <f t="shared" si="449"/>
        <v/>
      </c>
      <c r="T2429" s="134" t="str">
        <f t="shared" si="450"/>
        <v/>
      </c>
      <c r="U2429" s="190"/>
      <c r="V2429" s="191"/>
      <c r="W2429" s="188"/>
      <c r="X2429" s="188"/>
      <c r="Y2429" s="174" t="str">
        <f t="shared" si="451"/>
        <v/>
      </c>
      <c r="Z2429" s="174" t="str">
        <f t="shared" si="452"/>
        <v/>
      </c>
      <c r="AA2429" s="137"/>
      <c r="AB2429" s="185">
        <f t="shared" si="443"/>
        <v>11.987199999999724</v>
      </c>
      <c r="AC2429" s="139">
        <f t="shared" si="440"/>
        <v>0.10098058999535511</v>
      </c>
      <c r="AD2429" s="138">
        <f t="shared" si="444"/>
        <v>2.1105747176598799E-4</v>
      </c>
      <c r="AE2429" s="139" t="str">
        <f t="shared" si="441"/>
        <v/>
      </c>
      <c r="AF2429" s="139" t="str">
        <f t="shared" si="442"/>
        <v/>
      </c>
      <c r="AG2429" s="139"/>
    </row>
    <row r="2430" spans="1:33" ht="20.100000000000001" customHeight="1" x14ac:dyDescent="0.25">
      <c r="A2430" s="15"/>
      <c r="N2430" s="142">
        <v>1872</v>
      </c>
      <c r="O2430" s="134">
        <f t="shared" si="445"/>
        <v>3.4880000000000004</v>
      </c>
      <c r="P2430" s="189">
        <f t="shared" si="446"/>
        <v>9.1005043837408771E-4</v>
      </c>
      <c r="Q2430" s="189">
        <f t="shared" si="447"/>
        <v>0.99975667596053763</v>
      </c>
      <c r="R2430" s="134">
        <f t="shared" si="448"/>
        <v>9.1005043837408771E-4</v>
      </c>
      <c r="S2430" s="134" t="str">
        <f t="shared" si="449"/>
        <v/>
      </c>
      <c r="T2430" s="134" t="str">
        <f t="shared" si="450"/>
        <v/>
      </c>
      <c r="U2430" s="190"/>
      <c r="V2430" s="191"/>
      <c r="W2430" s="188"/>
      <c r="X2430" s="188"/>
      <c r="Y2430" s="174" t="str">
        <f t="shared" si="451"/>
        <v/>
      </c>
      <c r="Z2430" s="174" t="str">
        <f t="shared" si="452"/>
        <v/>
      </c>
      <c r="AA2430" s="137"/>
      <c r="AB2430" s="185">
        <f t="shared" si="443"/>
        <v>11.993599999999724</v>
      </c>
      <c r="AC2430" s="139">
        <f t="shared" si="440"/>
        <v>0.10076953252358913</v>
      </c>
      <c r="AD2430" s="138">
        <f t="shared" si="444"/>
        <v>2.1066401522112921E-4</v>
      </c>
      <c r="AE2430" s="139" t="str">
        <f t="shared" si="441"/>
        <v/>
      </c>
      <c r="AF2430" s="139" t="str">
        <f t="shared" si="442"/>
        <v/>
      </c>
      <c r="AG2430" s="139"/>
    </row>
    <row r="2431" spans="1:33" ht="20.100000000000001" customHeight="1" x14ac:dyDescent="0.25">
      <c r="A2431" s="15"/>
      <c r="N2431" s="142">
        <v>1873</v>
      </c>
      <c r="O2431" s="134">
        <f t="shared" si="445"/>
        <v>3.492</v>
      </c>
      <c r="P2431" s="189">
        <f t="shared" si="446"/>
        <v>8.9743439909405621E-4</v>
      </c>
      <c r="Q2431" s="189">
        <f t="shared" si="447"/>
        <v>0.99976029087632601</v>
      </c>
      <c r="R2431" s="134">
        <f t="shared" si="448"/>
        <v>8.9743439909405621E-4</v>
      </c>
      <c r="S2431" s="134" t="str">
        <f t="shared" si="449"/>
        <v/>
      </c>
      <c r="T2431" s="134" t="str">
        <f t="shared" si="450"/>
        <v/>
      </c>
      <c r="U2431" s="190"/>
      <c r="V2431" s="191"/>
      <c r="W2431" s="188"/>
      <c r="X2431" s="188"/>
      <c r="Y2431" s="174" t="str">
        <f t="shared" si="451"/>
        <v/>
      </c>
      <c r="Z2431" s="174" t="str">
        <f t="shared" si="452"/>
        <v/>
      </c>
      <c r="AA2431" s="137"/>
      <c r="AB2431" s="185">
        <f t="shared" si="443"/>
        <v>11.999999999999723</v>
      </c>
      <c r="AC2431" s="139">
        <f t="shared" si="440"/>
        <v>0.100558868508368</v>
      </c>
      <c r="AD2431" s="138">
        <f t="shared" si="444"/>
        <v>2.1027114255793566E-4</v>
      </c>
      <c r="AE2431" s="139" t="str">
        <f t="shared" si="441"/>
        <v/>
      </c>
      <c r="AF2431" s="139" t="str">
        <f t="shared" si="442"/>
        <v/>
      </c>
      <c r="AG2431" s="139"/>
    </row>
    <row r="2432" spans="1:33" ht="20.100000000000001" customHeight="1" x14ac:dyDescent="0.25">
      <c r="N2432" s="142">
        <v>1874</v>
      </c>
      <c r="O2432" s="134">
        <f t="shared" si="445"/>
        <v>3.4960000000000004</v>
      </c>
      <c r="P2432" s="189">
        <f t="shared" si="446"/>
        <v>8.8497909632710399E-4</v>
      </c>
      <c r="Q2432" s="189">
        <f t="shared" si="447"/>
        <v>0.999763855650045</v>
      </c>
      <c r="R2432" s="134">
        <f t="shared" si="448"/>
        <v>8.8497909632710399E-4</v>
      </c>
      <c r="S2432" s="134" t="str">
        <f t="shared" si="449"/>
        <v/>
      </c>
      <c r="T2432" s="134" t="str">
        <f t="shared" si="450"/>
        <v/>
      </c>
      <c r="U2432" s="190"/>
      <c r="V2432" s="191"/>
      <c r="W2432" s="188"/>
      <c r="X2432" s="188"/>
      <c r="Y2432" s="174" t="str">
        <f t="shared" si="451"/>
        <v/>
      </c>
      <c r="Z2432" s="174" t="str">
        <f t="shared" si="452"/>
        <v/>
      </c>
      <c r="AA2432" s="137"/>
      <c r="AB2432" s="185">
        <f t="shared" si="443"/>
        <v>12.006399999999722</v>
      </c>
      <c r="AC2432" s="139">
        <f t="shared" si="440"/>
        <v>0.10034859736581006</v>
      </c>
      <c r="AD2432" s="138">
        <f t="shared" si="444"/>
        <v>2.0987885340505164E-4</v>
      </c>
      <c r="AE2432" s="139" t="str">
        <f t="shared" si="441"/>
        <v/>
      </c>
      <c r="AF2432" s="139" t="str">
        <f t="shared" si="442"/>
        <v/>
      </c>
      <c r="AG2432" s="139"/>
    </row>
    <row r="2433" spans="14:33" ht="20.100000000000001" customHeight="1" x14ac:dyDescent="0.25">
      <c r="N2433" s="142">
        <v>1875</v>
      </c>
      <c r="O2433" s="134">
        <f t="shared" si="445"/>
        <v>3.5</v>
      </c>
      <c r="P2433" s="189">
        <f t="shared" si="446"/>
        <v>8.7268269504576015E-4</v>
      </c>
      <c r="Q2433" s="189">
        <f t="shared" si="447"/>
        <v>0.99976737092096446</v>
      </c>
      <c r="R2433" s="134">
        <f t="shared" si="448"/>
        <v>8.7268269504576015E-4</v>
      </c>
      <c r="S2433" s="134" t="str">
        <f t="shared" si="449"/>
        <v/>
      </c>
      <c r="T2433" s="134" t="str">
        <f t="shared" si="450"/>
        <v/>
      </c>
      <c r="U2433" s="190"/>
      <c r="V2433" s="191"/>
      <c r="W2433" s="188"/>
      <c r="X2433" s="188"/>
      <c r="Y2433" s="174" t="str">
        <f t="shared" si="451"/>
        <v/>
      </c>
      <c r="Z2433" s="174" t="str">
        <f t="shared" si="452"/>
        <v/>
      </c>
      <c r="AA2433" s="137"/>
      <c r="AB2433" s="185">
        <f t="shared" si="443"/>
        <v>12.012799999999721</v>
      </c>
      <c r="AC2433" s="139">
        <f t="shared" si="440"/>
        <v>0.10013871851240501</v>
      </c>
      <c r="AD2433" s="138">
        <f t="shared" si="444"/>
        <v>2.0948714738990015E-4</v>
      </c>
      <c r="AE2433" s="139" t="str">
        <f t="shared" si="441"/>
        <v/>
      </c>
      <c r="AF2433" s="139" t="str">
        <f t="shared" si="442"/>
        <v/>
      </c>
      <c r="AG2433" s="139"/>
    </row>
    <row r="2434" spans="14:33" ht="20.100000000000001" customHeight="1" x14ac:dyDescent="0.25">
      <c r="N2434" s="142">
        <v>1876</v>
      </c>
      <c r="O2434" s="134">
        <f t="shared" si="445"/>
        <v>3.5040000000000004</v>
      </c>
      <c r="P2434" s="189">
        <f t="shared" si="446"/>
        <v>8.6054337813075638E-4</v>
      </c>
      <c r="Q2434" s="189">
        <f t="shared" si="447"/>
        <v>0.99977083732105032</v>
      </c>
      <c r="R2434" s="134">
        <f t="shared" si="448"/>
        <v>8.6054337813075638E-4</v>
      </c>
      <c r="S2434" s="134" t="str">
        <f t="shared" si="449"/>
        <v/>
      </c>
      <c r="T2434" s="134" t="str">
        <f t="shared" si="450"/>
        <v/>
      </c>
      <c r="U2434" s="190"/>
      <c r="V2434" s="191"/>
      <c r="W2434" s="188"/>
      <c r="X2434" s="188"/>
      <c r="Y2434" s="174" t="str">
        <f t="shared" si="451"/>
        <v/>
      </c>
      <c r="Z2434" s="174" t="str">
        <f t="shared" si="452"/>
        <v/>
      </c>
      <c r="AA2434" s="137"/>
      <c r="AB2434" s="185">
        <f t="shared" si="443"/>
        <v>12.019199999999721</v>
      </c>
      <c r="AC2434" s="139">
        <f t="shared" si="440"/>
        <v>9.9929231365015109E-2</v>
      </c>
      <c r="AD2434" s="138">
        <f t="shared" si="444"/>
        <v>2.0909602413776707E-4</v>
      </c>
      <c r="AE2434" s="139" t="str">
        <f t="shared" si="441"/>
        <v/>
      </c>
      <c r="AF2434" s="139" t="str">
        <f t="shared" si="442"/>
        <v/>
      </c>
      <c r="AG2434" s="139"/>
    </row>
    <row r="2435" spans="14:33" ht="20.100000000000001" customHeight="1" x14ac:dyDescent="0.25">
      <c r="N2435" s="142">
        <v>1877</v>
      </c>
      <c r="O2435" s="134">
        <f t="shared" si="445"/>
        <v>3.508</v>
      </c>
      <c r="P2435" s="189">
        <f t="shared" si="446"/>
        <v>8.4855934623771106E-4</v>
      </c>
      <c r="Q2435" s="189">
        <f t="shared" si="447"/>
        <v>0.9997742554750354</v>
      </c>
      <c r="R2435" s="134">
        <f t="shared" si="448"/>
        <v>8.4855934623771106E-4</v>
      </c>
      <c r="S2435" s="134" t="str">
        <f t="shared" si="449"/>
        <v/>
      </c>
      <c r="T2435" s="134" t="str">
        <f t="shared" si="450"/>
        <v/>
      </c>
      <c r="U2435" s="190"/>
      <c r="V2435" s="191"/>
      <c r="W2435" s="188"/>
      <c r="X2435" s="188"/>
      <c r="Y2435" s="174" t="str">
        <f t="shared" si="451"/>
        <v/>
      </c>
      <c r="Z2435" s="174" t="str">
        <f t="shared" si="452"/>
        <v/>
      </c>
      <c r="AA2435" s="137"/>
      <c r="AB2435" s="185">
        <f t="shared" si="443"/>
        <v>12.02559999999972</v>
      </c>
      <c r="AC2435" s="139">
        <f t="shared" si="440"/>
        <v>9.9720135340877342E-2</v>
      </c>
      <c r="AD2435" s="138">
        <f t="shared" si="444"/>
        <v>2.0870548327243943E-4</v>
      </c>
      <c r="AE2435" s="139" t="str">
        <f t="shared" si="441"/>
        <v/>
      </c>
      <c r="AF2435" s="139" t="str">
        <f t="shared" si="442"/>
        <v/>
      </c>
      <c r="AG2435" s="139"/>
    </row>
    <row r="2436" spans="14:33" ht="20.100000000000001" customHeight="1" x14ac:dyDescent="0.25">
      <c r="N2436" s="142">
        <v>1878</v>
      </c>
      <c r="O2436" s="134">
        <f t="shared" si="445"/>
        <v>3.5120000000000005</v>
      </c>
      <c r="P2436" s="189">
        <f t="shared" si="446"/>
        <v>8.3672881766420589E-4</v>
      </c>
      <c r="Q2436" s="189">
        <f t="shared" si="447"/>
        <v>0.99977762600049058</v>
      </c>
      <c r="R2436" s="134">
        <f t="shared" si="448"/>
        <v>8.3672881766420589E-4</v>
      </c>
      <c r="S2436" s="134" t="str">
        <f t="shared" si="449"/>
        <v/>
      </c>
      <c r="T2436" s="134" t="str">
        <f t="shared" si="450"/>
        <v/>
      </c>
      <c r="U2436" s="190"/>
      <c r="V2436" s="191"/>
      <c r="W2436" s="188"/>
      <c r="X2436" s="188"/>
      <c r="Y2436" s="174" t="str">
        <f t="shared" si="451"/>
        <v/>
      </c>
      <c r="Z2436" s="174" t="str">
        <f t="shared" si="452"/>
        <v/>
      </c>
      <c r="AA2436" s="137"/>
      <c r="AB2436" s="185">
        <f t="shared" si="443"/>
        <v>12.031999999999719</v>
      </c>
      <c r="AC2436" s="139">
        <f t="shared" si="440"/>
        <v>9.9511429857604902E-2</v>
      </c>
      <c r="AD2436" s="138">
        <f t="shared" si="444"/>
        <v>2.0831552441605283E-4</v>
      </c>
      <c r="AE2436" s="139" t="str">
        <f t="shared" si="441"/>
        <v/>
      </c>
      <c r="AF2436" s="139" t="str">
        <f t="shared" si="442"/>
        <v/>
      </c>
      <c r="AG2436" s="139"/>
    </row>
    <row r="2437" spans="14:33" ht="20.100000000000001" customHeight="1" x14ac:dyDescent="0.25">
      <c r="N2437" s="142">
        <v>1879</v>
      </c>
      <c r="O2437" s="134">
        <f t="shared" si="445"/>
        <v>3.516</v>
      </c>
      <c r="P2437" s="189">
        <f t="shared" si="446"/>
        <v>8.2505002821736E-4</v>
      </c>
      <c r="Q2437" s="189">
        <f t="shared" si="447"/>
        <v>0.99978094950789476</v>
      </c>
      <c r="R2437" s="134">
        <f t="shared" si="448"/>
        <v>8.2505002821736E-4</v>
      </c>
      <c r="S2437" s="134" t="str">
        <f t="shared" si="449"/>
        <v/>
      </c>
      <c r="T2437" s="134" t="str">
        <f t="shared" si="450"/>
        <v/>
      </c>
      <c r="U2437" s="190"/>
      <c r="V2437" s="191"/>
      <c r="W2437" s="188"/>
      <c r="X2437" s="188"/>
      <c r="Y2437" s="174" t="str">
        <f t="shared" si="451"/>
        <v/>
      </c>
      <c r="Z2437" s="174" t="str">
        <f t="shared" si="452"/>
        <v/>
      </c>
      <c r="AA2437" s="137"/>
      <c r="AB2437" s="185">
        <f t="shared" si="443"/>
        <v>12.038399999999719</v>
      </c>
      <c r="AC2437" s="139">
        <f t="shared" si="440"/>
        <v>9.9303114333188849E-2</v>
      </c>
      <c r="AD2437" s="138">
        <f t="shared" si="444"/>
        <v>2.0792614718893876E-4</v>
      </c>
      <c r="AE2437" s="139" t="str">
        <f t="shared" si="441"/>
        <v/>
      </c>
      <c r="AF2437" s="139" t="str">
        <f t="shared" si="442"/>
        <v/>
      </c>
      <c r="AG2437" s="139"/>
    </row>
    <row r="2438" spans="14:33" ht="20.100000000000001" customHeight="1" x14ac:dyDescent="0.25">
      <c r="N2438" s="142">
        <v>1880</v>
      </c>
      <c r="O2438" s="134">
        <f t="shared" si="445"/>
        <v>3.5200000000000005</v>
      </c>
      <c r="P2438" s="189">
        <f t="shared" si="446"/>
        <v>8.1352123108180689E-4</v>
      </c>
      <c r="Q2438" s="189">
        <f t="shared" si="447"/>
        <v>0.99978422660070532</v>
      </c>
      <c r="R2438" s="134">
        <f t="shared" si="448"/>
        <v>8.1352123108180689E-4</v>
      </c>
      <c r="S2438" s="134" t="str">
        <f t="shared" si="449"/>
        <v/>
      </c>
      <c r="T2438" s="134" t="str">
        <f t="shared" si="450"/>
        <v/>
      </c>
      <c r="U2438" s="190"/>
      <c r="V2438" s="191"/>
      <c r="W2438" s="188"/>
      <c r="X2438" s="188"/>
      <c r="Y2438" s="174" t="str">
        <f t="shared" si="451"/>
        <v/>
      </c>
      <c r="Z2438" s="174" t="str">
        <f t="shared" si="452"/>
        <v/>
      </c>
      <c r="AA2438" s="137"/>
      <c r="AB2438" s="185">
        <f t="shared" si="443"/>
        <v>12.044799999999718</v>
      </c>
      <c r="AC2438" s="139">
        <f t="shared" si="440"/>
        <v>9.9095188185999911E-2</v>
      </c>
      <c r="AD2438" s="138">
        <f t="shared" si="444"/>
        <v>2.0753735121006867E-4</v>
      </c>
      <c r="AE2438" s="139" t="str">
        <f t="shared" si="441"/>
        <v/>
      </c>
      <c r="AF2438" s="139" t="str">
        <f t="shared" si="442"/>
        <v/>
      </c>
      <c r="AG2438" s="139"/>
    </row>
    <row r="2439" spans="14:33" ht="20.100000000000001" customHeight="1" x14ac:dyDescent="0.25">
      <c r="N2439" s="142">
        <v>1881</v>
      </c>
      <c r="O2439" s="134">
        <f t="shared" si="445"/>
        <v>3.524</v>
      </c>
      <c r="P2439" s="189">
        <f t="shared" si="446"/>
        <v>8.0214069668818296E-4</v>
      </c>
      <c r="Q2439" s="189">
        <f t="shared" si="447"/>
        <v>0.99978745787542633</v>
      </c>
      <c r="R2439" s="134">
        <f t="shared" si="448"/>
        <v>8.0214069668818296E-4</v>
      </c>
      <c r="S2439" s="134" t="str">
        <f t="shared" si="449"/>
        <v/>
      </c>
      <c r="T2439" s="134" t="str">
        <f t="shared" si="450"/>
        <v/>
      </c>
      <c r="U2439" s="190"/>
      <c r="V2439" s="191"/>
      <c r="W2439" s="188"/>
      <c r="X2439" s="188"/>
      <c r="Y2439" s="174" t="str">
        <f t="shared" si="451"/>
        <v/>
      </c>
      <c r="Z2439" s="174" t="str">
        <f t="shared" si="452"/>
        <v/>
      </c>
      <c r="AA2439" s="137"/>
      <c r="AB2439" s="185">
        <f t="shared" si="443"/>
        <v>12.051199999999717</v>
      </c>
      <c r="AC2439" s="139">
        <f t="shared" si="440"/>
        <v>9.8887650834789842E-2</v>
      </c>
      <c r="AD2439" s="138">
        <f t="shared" si="444"/>
        <v>2.0714913609644336E-4</v>
      </c>
      <c r="AE2439" s="139" t="str">
        <f t="shared" si="441"/>
        <v/>
      </c>
      <c r="AF2439" s="139" t="str">
        <f t="shared" si="442"/>
        <v/>
      </c>
      <c r="AG2439" s="139"/>
    </row>
    <row r="2440" spans="14:33" ht="20.100000000000001" customHeight="1" x14ac:dyDescent="0.25">
      <c r="N2440" s="142">
        <v>1882</v>
      </c>
      <c r="O2440" s="134">
        <f t="shared" si="445"/>
        <v>3.5280000000000005</v>
      </c>
      <c r="P2440" s="189">
        <f t="shared" si="446"/>
        <v>7.9090671258203685E-4</v>
      </c>
      <c r="Q2440" s="189">
        <f t="shared" si="447"/>
        <v>0.99979064392167838</v>
      </c>
      <c r="R2440" s="134">
        <f t="shared" si="448"/>
        <v>7.9090671258203685E-4</v>
      </c>
      <c r="S2440" s="134" t="str">
        <f t="shared" si="449"/>
        <v/>
      </c>
      <c r="T2440" s="134" t="str">
        <f t="shared" si="450"/>
        <v/>
      </c>
      <c r="U2440" s="190"/>
      <c r="V2440" s="191"/>
      <c r="W2440" s="188"/>
      <c r="X2440" s="188"/>
      <c r="Y2440" s="174" t="str">
        <f t="shared" si="451"/>
        <v/>
      </c>
      <c r="Z2440" s="174" t="str">
        <f t="shared" si="452"/>
        <v/>
      </c>
      <c r="AA2440" s="137"/>
      <c r="AB2440" s="185">
        <f t="shared" si="443"/>
        <v>12.057599999999717</v>
      </c>
      <c r="AC2440" s="139">
        <f t="shared" si="440"/>
        <v>9.8680501698693399E-2</v>
      </c>
      <c r="AD2440" s="138">
        <f t="shared" si="444"/>
        <v>2.0676150146364813E-4</v>
      </c>
      <c r="AE2440" s="139" t="str">
        <f t="shared" si="441"/>
        <v/>
      </c>
      <c r="AF2440" s="139" t="str">
        <f t="shared" si="442"/>
        <v/>
      </c>
      <c r="AG2440" s="139"/>
    </row>
    <row r="2441" spans="14:33" ht="20.100000000000001" customHeight="1" x14ac:dyDescent="0.25">
      <c r="N2441" s="142">
        <v>1883</v>
      </c>
      <c r="O2441" s="134">
        <f t="shared" si="445"/>
        <v>3.532</v>
      </c>
      <c r="P2441" s="189">
        <f t="shared" si="446"/>
        <v>7.7981758329325466E-4</v>
      </c>
      <c r="Q2441" s="189">
        <f t="shared" si="447"/>
        <v>0.99979378532226604</v>
      </c>
      <c r="R2441" s="134">
        <f t="shared" si="448"/>
        <v>7.7981758329325466E-4</v>
      </c>
      <c r="S2441" s="134" t="str">
        <f t="shared" si="449"/>
        <v/>
      </c>
      <c r="T2441" s="134" t="str">
        <f t="shared" si="450"/>
        <v/>
      </c>
      <c r="U2441" s="190"/>
      <c r="V2441" s="191"/>
      <c r="W2441" s="188"/>
      <c r="X2441" s="188"/>
      <c r="Y2441" s="174" t="str">
        <f t="shared" si="451"/>
        <v/>
      </c>
      <c r="Z2441" s="174" t="str">
        <f t="shared" si="452"/>
        <v/>
      </c>
      <c r="AA2441" s="137"/>
      <c r="AB2441" s="185">
        <f t="shared" si="443"/>
        <v>12.063999999999716</v>
      </c>
      <c r="AC2441" s="139">
        <f t="shared" si="440"/>
        <v>9.847374019722975E-2</v>
      </c>
      <c r="AD2441" s="138">
        <f t="shared" si="444"/>
        <v>2.0637444692550577E-4</v>
      </c>
      <c r="AE2441" s="139" t="str">
        <f t="shared" si="441"/>
        <v/>
      </c>
      <c r="AF2441" s="139" t="str">
        <f t="shared" si="442"/>
        <v/>
      </c>
      <c r="AG2441" s="139"/>
    </row>
    <row r="2442" spans="14:33" ht="20.100000000000001" customHeight="1" x14ac:dyDescent="0.25">
      <c r="N2442" s="142">
        <v>1884</v>
      </c>
      <c r="O2442" s="134">
        <f t="shared" si="445"/>
        <v>3.5360000000000005</v>
      </c>
      <c r="P2442" s="189">
        <f t="shared" si="446"/>
        <v>7.6887163020592116E-4</v>
      </c>
      <c r="Q2442" s="189">
        <f t="shared" si="447"/>
        <v>0.99979688265324562</v>
      </c>
      <c r="R2442" s="134">
        <f t="shared" si="448"/>
        <v>7.6887163020592116E-4</v>
      </c>
      <c r="S2442" s="134" t="str">
        <f t="shared" si="449"/>
        <v/>
      </c>
      <c r="T2442" s="134" t="str">
        <f t="shared" si="450"/>
        <v/>
      </c>
      <c r="U2442" s="190"/>
      <c r="V2442" s="191"/>
      <c r="W2442" s="188"/>
      <c r="X2442" s="188"/>
      <c r="Y2442" s="174" t="str">
        <f t="shared" si="451"/>
        <v/>
      </c>
      <c r="Z2442" s="174" t="str">
        <f t="shared" si="452"/>
        <v/>
      </c>
      <c r="AA2442" s="137"/>
      <c r="AB2442" s="185">
        <f t="shared" si="443"/>
        <v>12.070399999999715</v>
      </c>
      <c r="AC2442" s="139">
        <f t="shared" si="440"/>
        <v>9.8267365750304245E-2</v>
      </c>
      <c r="AD2442" s="138">
        <f t="shared" si="444"/>
        <v>2.0598797209435415E-4</v>
      </c>
      <c r="AE2442" s="139" t="str">
        <f t="shared" si="441"/>
        <v/>
      </c>
      <c r="AF2442" s="139" t="str">
        <f t="shared" si="442"/>
        <v/>
      </c>
      <c r="AG2442" s="139"/>
    </row>
    <row r="2443" spans="14:33" ht="20.100000000000001" customHeight="1" x14ac:dyDescent="0.25">
      <c r="N2443" s="142">
        <v>1885</v>
      </c>
      <c r="O2443" s="134">
        <f t="shared" si="445"/>
        <v>3.54</v>
      </c>
      <c r="P2443" s="189">
        <f t="shared" si="446"/>
        <v>7.580671914287103E-4</v>
      </c>
      <c r="Q2443" s="189">
        <f t="shared" si="447"/>
        <v>0.99979993648399268</v>
      </c>
      <c r="R2443" s="134">
        <f t="shared" si="448"/>
        <v>7.580671914287103E-4</v>
      </c>
      <c r="S2443" s="134" t="str">
        <f t="shared" si="449"/>
        <v/>
      </c>
      <c r="T2443" s="134" t="str">
        <f t="shared" si="450"/>
        <v/>
      </c>
      <c r="U2443" s="190"/>
      <c r="V2443" s="191"/>
      <c r="W2443" s="188"/>
      <c r="X2443" s="188"/>
      <c r="Y2443" s="174" t="str">
        <f t="shared" si="451"/>
        <v/>
      </c>
      <c r="Z2443" s="174" t="str">
        <f t="shared" si="452"/>
        <v/>
      </c>
      <c r="AA2443" s="137"/>
      <c r="AB2443" s="185">
        <f t="shared" si="443"/>
        <v>12.076799999999714</v>
      </c>
      <c r="AC2443" s="139">
        <f t="shared" si="440"/>
        <v>9.8061377778209891E-2</v>
      </c>
      <c r="AD2443" s="138">
        <f t="shared" si="444"/>
        <v>2.0560207658074092E-4</v>
      </c>
      <c r="AE2443" s="139" t="str">
        <f t="shared" si="441"/>
        <v/>
      </c>
      <c r="AF2443" s="139" t="str">
        <f t="shared" si="442"/>
        <v/>
      </c>
      <c r="AG2443" s="139"/>
    </row>
    <row r="2444" spans="14:33" ht="20.100000000000001" customHeight="1" x14ac:dyDescent="0.25">
      <c r="N2444" s="142">
        <v>1886</v>
      </c>
      <c r="O2444" s="134">
        <f t="shared" si="445"/>
        <v>3.5440000000000005</v>
      </c>
      <c r="P2444" s="189">
        <f t="shared" si="446"/>
        <v>7.4740262166571856E-4</v>
      </c>
      <c r="Q2444" s="189">
        <f t="shared" si="447"/>
        <v>0.99980294737726838</v>
      </c>
      <c r="R2444" s="134">
        <f t="shared" si="448"/>
        <v>7.4740262166571856E-4</v>
      </c>
      <c r="S2444" s="134" t="str">
        <f t="shared" si="449"/>
        <v/>
      </c>
      <c r="T2444" s="134" t="str">
        <f t="shared" si="450"/>
        <v/>
      </c>
      <c r="U2444" s="190"/>
      <c r="V2444" s="191"/>
      <c r="W2444" s="188"/>
      <c r="X2444" s="188"/>
      <c r="Y2444" s="174" t="str">
        <f t="shared" si="451"/>
        <v/>
      </c>
      <c r="Z2444" s="174" t="str">
        <f t="shared" si="452"/>
        <v/>
      </c>
      <c r="AA2444" s="137"/>
      <c r="AB2444" s="185">
        <f t="shared" si="443"/>
        <v>12.083199999999714</v>
      </c>
      <c r="AC2444" s="139">
        <f t="shared" si="440"/>
        <v>9.785577570162915E-2</v>
      </c>
      <c r="AD2444" s="138">
        <f t="shared" si="444"/>
        <v>2.0521675999396471E-4</v>
      </c>
      <c r="AE2444" s="139" t="str">
        <f t="shared" si="441"/>
        <v/>
      </c>
      <c r="AF2444" s="139" t="str">
        <f t="shared" si="442"/>
        <v/>
      </c>
      <c r="AG2444" s="139"/>
    </row>
    <row r="2445" spans="14:33" ht="20.100000000000001" customHeight="1" x14ac:dyDescent="0.25">
      <c r="N2445" s="142">
        <v>1887</v>
      </c>
      <c r="O2445" s="134">
        <f t="shared" si="445"/>
        <v>3.548</v>
      </c>
      <c r="P2445" s="189">
        <f t="shared" si="446"/>
        <v>7.3687629208784005E-4</v>
      </c>
      <c r="Q2445" s="189">
        <f t="shared" si="447"/>
        <v>0.99980591588928558</v>
      </c>
      <c r="R2445" s="134">
        <f t="shared" si="448"/>
        <v>7.3687629208784005E-4</v>
      </c>
      <c r="S2445" s="134" t="str">
        <f t="shared" si="449"/>
        <v/>
      </c>
      <c r="T2445" s="134" t="str">
        <f t="shared" si="450"/>
        <v/>
      </c>
      <c r="U2445" s="190"/>
      <c r="V2445" s="191"/>
      <c r="W2445" s="188"/>
      <c r="X2445" s="188"/>
      <c r="Y2445" s="174" t="str">
        <f t="shared" si="451"/>
        <v/>
      </c>
      <c r="Z2445" s="174" t="str">
        <f t="shared" si="452"/>
        <v/>
      </c>
      <c r="AA2445" s="137"/>
      <c r="AB2445" s="185">
        <f t="shared" si="443"/>
        <v>12.089599999999713</v>
      </c>
      <c r="AC2445" s="139">
        <f t="shared" si="440"/>
        <v>9.7650558941635185E-2</v>
      </c>
      <c r="AD2445" s="138">
        <f t="shared" si="444"/>
        <v>2.048320219412425E-4</v>
      </c>
      <c r="AE2445" s="139" t="str">
        <f t="shared" si="441"/>
        <v/>
      </c>
      <c r="AF2445" s="139" t="str">
        <f t="shared" si="442"/>
        <v/>
      </c>
      <c r="AG2445" s="139"/>
    </row>
    <row r="2446" spans="14:33" ht="20.100000000000001" customHeight="1" x14ac:dyDescent="0.25">
      <c r="N2446" s="142">
        <v>1888</v>
      </c>
      <c r="O2446" s="134">
        <f t="shared" si="445"/>
        <v>3.5520000000000005</v>
      </c>
      <c r="P2446" s="189">
        <f t="shared" si="446"/>
        <v>7.2648659020459975E-4</v>
      </c>
      <c r="Q2446" s="189">
        <f t="shared" si="447"/>
        <v>0.99980884256977454</v>
      </c>
      <c r="R2446" s="134">
        <f t="shared" si="448"/>
        <v>7.2648659020459975E-4</v>
      </c>
      <c r="S2446" s="134" t="str">
        <f t="shared" si="449"/>
        <v/>
      </c>
      <c r="T2446" s="134" t="str">
        <f t="shared" si="450"/>
        <v/>
      </c>
      <c r="U2446" s="190"/>
      <c r="V2446" s="191"/>
      <c r="W2446" s="188"/>
      <c r="X2446" s="188"/>
      <c r="Y2446" s="174" t="str">
        <f t="shared" si="451"/>
        <v/>
      </c>
      <c r="Z2446" s="174" t="str">
        <f t="shared" si="452"/>
        <v/>
      </c>
      <c r="AA2446" s="137"/>
      <c r="AB2446" s="185">
        <f t="shared" si="443"/>
        <v>12.095999999999712</v>
      </c>
      <c r="AC2446" s="139">
        <f t="shared" si="440"/>
        <v>9.7445726919693942E-2</v>
      </c>
      <c r="AD2446" s="138">
        <f t="shared" si="444"/>
        <v>2.044478620287643E-4</v>
      </c>
      <c r="AE2446" s="139" t="str">
        <f t="shared" si="441"/>
        <v/>
      </c>
      <c r="AF2446" s="139" t="str">
        <f t="shared" si="442"/>
        <v/>
      </c>
      <c r="AG2446" s="139"/>
    </row>
    <row r="2447" spans="14:33" ht="20.100000000000001" customHeight="1" x14ac:dyDescent="0.25">
      <c r="N2447" s="142">
        <v>1889</v>
      </c>
      <c r="O2447" s="134">
        <f t="shared" si="445"/>
        <v>3.556</v>
      </c>
      <c r="P2447" s="189">
        <f t="shared" si="446"/>
        <v>7.1623191973653271E-4</v>
      </c>
      <c r="Q2447" s="189">
        <f t="shared" si="447"/>
        <v>0.99981172796204831</v>
      </c>
      <c r="R2447" s="134">
        <f t="shared" si="448"/>
        <v>7.1623191973653271E-4</v>
      </c>
      <c r="S2447" s="134" t="str">
        <f t="shared" si="449"/>
        <v/>
      </c>
      <c r="T2447" s="134" t="str">
        <f t="shared" si="450"/>
        <v/>
      </c>
      <c r="U2447" s="190"/>
      <c r="V2447" s="191"/>
      <c r="W2447" s="188"/>
      <c r="X2447" s="188"/>
      <c r="Y2447" s="174" t="str">
        <f t="shared" si="451"/>
        <v/>
      </c>
      <c r="Z2447" s="174" t="str">
        <f t="shared" si="452"/>
        <v/>
      </c>
      <c r="AA2447" s="137"/>
      <c r="AB2447" s="185">
        <f t="shared" si="443"/>
        <v>12.102399999999712</v>
      </c>
      <c r="AC2447" s="139">
        <f t="shared" si="440"/>
        <v>9.7241279057665178E-2</v>
      </c>
      <c r="AD2447" s="138">
        <f t="shared" si="444"/>
        <v>2.0406427986058295E-4</v>
      </c>
      <c r="AE2447" s="139" t="str">
        <f t="shared" si="441"/>
        <v/>
      </c>
      <c r="AF2447" s="139" t="str">
        <f t="shared" si="442"/>
        <v/>
      </c>
      <c r="AG2447" s="139"/>
    </row>
    <row r="2448" spans="14:33" ht="20.100000000000001" customHeight="1" x14ac:dyDescent="0.25">
      <c r="N2448" s="142">
        <v>1890</v>
      </c>
      <c r="O2448" s="134">
        <f t="shared" si="445"/>
        <v>3.5600000000000005</v>
      </c>
      <c r="P2448" s="189">
        <f t="shared" si="446"/>
        <v>7.0611070048803501E-4</v>
      </c>
      <c r="Q2448" s="189">
        <f t="shared" si="447"/>
        <v>0.99981457260306672</v>
      </c>
      <c r="R2448" s="134">
        <f t="shared" si="448"/>
        <v>7.0611070048803501E-4</v>
      </c>
      <c r="S2448" s="134" t="str">
        <f t="shared" si="449"/>
        <v/>
      </c>
      <c r="T2448" s="134" t="str">
        <f t="shared" si="450"/>
        <v/>
      </c>
      <c r="U2448" s="190"/>
      <c r="V2448" s="191"/>
      <c r="W2448" s="188"/>
      <c r="X2448" s="188"/>
      <c r="Y2448" s="174" t="str">
        <f t="shared" si="451"/>
        <v/>
      </c>
      <c r="Z2448" s="174" t="str">
        <f t="shared" si="452"/>
        <v/>
      </c>
      <c r="AA2448" s="137"/>
      <c r="AB2448" s="185">
        <f t="shared" si="443"/>
        <v>12.108799999999711</v>
      </c>
      <c r="AC2448" s="139">
        <f t="shared" si="440"/>
        <v>9.7037214777804595E-2</v>
      </c>
      <c r="AD2448" s="138">
        <f t="shared" si="444"/>
        <v>2.0368127503973821E-4</v>
      </c>
      <c r="AE2448" s="139" t="str">
        <f t="shared" si="441"/>
        <v/>
      </c>
      <c r="AF2448" s="139" t="str">
        <f t="shared" si="442"/>
        <v/>
      </c>
      <c r="AG2448" s="139"/>
    </row>
    <row r="2449" spans="14:33" ht="20.100000000000001" customHeight="1" x14ac:dyDescent="0.25">
      <c r="N2449" s="142">
        <v>1891</v>
      </c>
      <c r="O2449" s="134">
        <f t="shared" si="445"/>
        <v>3.5640000000000001</v>
      </c>
      <c r="P2449" s="189">
        <f t="shared" si="446"/>
        <v>6.9612136822076872E-4</v>
      </c>
      <c r="Q2449" s="189">
        <f t="shared" si="447"/>
        <v>0.99981737702350082</v>
      </c>
      <c r="R2449" s="134">
        <f t="shared" si="448"/>
        <v>6.9612136822076872E-4</v>
      </c>
      <c r="S2449" s="134" t="str">
        <f t="shared" si="449"/>
        <v/>
      </c>
      <c r="T2449" s="134" t="str">
        <f t="shared" si="450"/>
        <v/>
      </c>
      <c r="U2449" s="190"/>
      <c r="V2449" s="191"/>
      <c r="W2449" s="188"/>
      <c r="X2449" s="188"/>
      <c r="Y2449" s="174" t="str">
        <f t="shared" si="451"/>
        <v/>
      </c>
      <c r="Z2449" s="174" t="str">
        <f t="shared" si="452"/>
        <v/>
      </c>
      <c r="AA2449" s="137"/>
      <c r="AB2449" s="185">
        <f t="shared" si="443"/>
        <v>12.11519999999971</v>
      </c>
      <c r="AC2449" s="139">
        <f t="shared" si="440"/>
        <v>9.6833533502764857E-2</v>
      </c>
      <c r="AD2449" s="138">
        <f t="shared" si="444"/>
        <v>2.0329884716721591E-4</v>
      </c>
      <c r="AE2449" s="139" t="str">
        <f t="shared" si="441"/>
        <v/>
      </c>
      <c r="AF2449" s="139" t="str">
        <f t="shared" si="442"/>
        <v/>
      </c>
      <c r="AG2449" s="139"/>
    </row>
    <row r="2450" spans="14:33" ht="20.100000000000001" customHeight="1" x14ac:dyDescent="0.25">
      <c r="N2450" s="142">
        <v>1892</v>
      </c>
      <c r="O2450" s="134">
        <f t="shared" si="445"/>
        <v>3.5680000000000005</v>
      </c>
      <c r="P2450" s="189">
        <f t="shared" si="446"/>
        <v>6.8626237452755121E-4</v>
      </c>
      <c r="Q2450" s="189">
        <f t="shared" si="447"/>
        <v>0.99982014174779654</v>
      </c>
      <c r="R2450" s="134">
        <f t="shared" si="448"/>
        <v>6.8626237452755121E-4</v>
      </c>
      <c r="S2450" s="134" t="str">
        <f t="shared" si="449"/>
        <v/>
      </c>
      <c r="T2450" s="134" t="str">
        <f t="shared" si="450"/>
        <v/>
      </c>
      <c r="U2450" s="190"/>
      <c r="V2450" s="191"/>
      <c r="W2450" s="188"/>
      <c r="X2450" s="188"/>
      <c r="Y2450" s="174" t="str">
        <f t="shared" si="451"/>
        <v/>
      </c>
      <c r="Z2450" s="174" t="str">
        <f t="shared" si="452"/>
        <v/>
      </c>
      <c r="AA2450" s="137"/>
      <c r="AB2450" s="185">
        <f t="shared" si="443"/>
        <v>12.121599999999709</v>
      </c>
      <c r="AC2450" s="139">
        <f t="shared" si="440"/>
        <v>9.6630234655597641E-2</v>
      </c>
      <c r="AD2450" s="138">
        <f t="shared" si="444"/>
        <v>2.0291699584297496E-4</v>
      </c>
      <c r="AE2450" s="139" t="str">
        <f t="shared" si="441"/>
        <v/>
      </c>
      <c r="AF2450" s="139" t="str">
        <f t="shared" si="442"/>
        <v/>
      </c>
      <c r="AG2450" s="139"/>
    </row>
    <row r="2451" spans="14:33" ht="20.100000000000001" customHeight="1" x14ac:dyDescent="0.25">
      <c r="N2451" s="142">
        <v>1893</v>
      </c>
      <c r="O2451" s="134">
        <f t="shared" si="445"/>
        <v>3.5720000000000001</v>
      </c>
      <c r="P2451" s="189">
        <f t="shared" si="446"/>
        <v>6.7653218670680473E-4</v>
      </c>
      <c r="Q2451" s="189">
        <f t="shared" si="447"/>
        <v>0.99982286729423753</v>
      </c>
      <c r="R2451" s="134">
        <f t="shared" si="448"/>
        <v>6.7653218670680473E-4</v>
      </c>
      <c r="S2451" s="134" t="str">
        <f t="shared" si="449"/>
        <v/>
      </c>
      <c r="T2451" s="134" t="str">
        <f t="shared" si="450"/>
        <v/>
      </c>
      <c r="U2451" s="190"/>
      <c r="V2451" s="191"/>
      <c r="W2451" s="188"/>
      <c r="X2451" s="188"/>
      <c r="Y2451" s="174" t="str">
        <f t="shared" si="451"/>
        <v/>
      </c>
      <c r="Z2451" s="174" t="str">
        <f t="shared" si="452"/>
        <v/>
      </c>
      <c r="AA2451" s="137"/>
      <c r="AB2451" s="185">
        <f t="shared" si="443"/>
        <v>12.127999999999709</v>
      </c>
      <c r="AC2451" s="139">
        <f t="shared" si="440"/>
        <v>9.6427317659754666E-2</v>
      </c>
      <c r="AD2451" s="138">
        <f t="shared" si="444"/>
        <v>2.0253572066482317E-4</v>
      </c>
      <c r="AE2451" s="139" t="str">
        <f t="shared" si="441"/>
        <v/>
      </c>
      <c r="AF2451" s="139" t="str">
        <f t="shared" si="442"/>
        <v/>
      </c>
      <c r="AG2451" s="139"/>
    </row>
    <row r="2452" spans="14:33" ht="20.100000000000001" customHeight="1" x14ac:dyDescent="0.25">
      <c r="N2452" s="142">
        <v>1894</v>
      </c>
      <c r="O2452" s="134">
        <f t="shared" si="445"/>
        <v>3.5760000000000005</v>
      </c>
      <c r="P2452" s="189">
        <f t="shared" si="446"/>
        <v>6.6692928763750108E-4</v>
      </c>
      <c r="Q2452" s="189">
        <f t="shared" si="447"/>
        <v>0.99982555417500785</v>
      </c>
      <c r="R2452" s="134">
        <f t="shared" si="448"/>
        <v>6.6692928763750108E-4</v>
      </c>
      <c r="S2452" s="134" t="str">
        <f t="shared" si="449"/>
        <v/>
      </c>
      <c r="T2452" s="134" t="str">
        <f t="shared" si="450"/>
        <v/>
      </c>
      <c r="U2452" s="190"/>
      <c r="V2452" s="191"/>
      <c r="W2452" s="188"/>
      <c r="X2452" s="188"/>
      <c r="Y2452" s="174" t="str">
        <f t="shared" si="451"/>
        <v/>
      </c>
      <c r="Z2452" s="174" t="str">
        <f t="shared" si="452"/>
        <v/>
      </c>
      <c r="AA2452" s="137"/>
      <c r="AB2452" s="185">
        <f t="shared" si="443"/>
        <v>12.134399999999708</v>
      </c>
      <c r="AC2452" s="139">
        <f t="shared" si="440"/>
        <v>9.6224781939089843E-2</v>
      </c>
      <c r="AD2452" s="138">
        <f t="shared" si="444"/>
        <v>2.0215502122979123E-4</v>
      </c>
      <c r="AE2452" s="139" t="str">
        <f t="shared" si="441"/>
        <v/>
      </c>
      <c r="AF2452" s="139" t="str">
        <f t="shared" si="442"/>
        <v/>
      </c>
      <c r="AG2452" s="139"/>
    </row>
    <row r="2453" spans="14:33" ht="20.100000000000001" customHeight="1" x14ac:dyDescent="0.25">
      <c r="N2453" s="142">
        <v>1895</v>
      </c>
      <c r="O2453" s="134">
        <f t="shared" si="445"/>
        <v>3.58</v>
      </c>
      <c r="P2453" s="189">
        <f t="shared" si="446"/>
        <v>6.5745217565467645E-4</v>
      </c>
      <c r="Q2453" s="189">
        <f t="shared" si="447"/>
        <v>0.99982820289625407</v>
      </c>
      <c r="R2453" s="134">
        <f t="shared" si="448"/>
        <v>6.5745217565467645E-4</v>
      </c>
      <c r="S2453" s="134" t="str">
        <f t="shared" si="449"/>
        <v/>
      </c>
      <c r="T2453" s="134" t="str">
        <f t="shared" si="450"/>
        <v/>
      </c>
      <c r="U2453" s="190"/>
      <c r="V2453" s="191"/>
      <c r="W2453" s="188"/>
      <c r="X2453" s="188"/>
      <c r="Y2453" s="174" t="str">
        <f t="shared" si="451"/>
        <v/>
      </c>
      <c r="Z2453" s="174" t="str">
        <f t="shared" si="452"/>
        <v/>
      </c>
      <c r="AA2453" s="137"/>
      <c r="AB2453" s="185">
        <f t="shared" si="443"/>
        <v>12.140799999999707</v>
      </c>
      <c r="AC2453" s="139">
        <f t="shared" si="440"/>
        <v>9.6022626917860052E-2</v>
      </c>
      <c r="AD2453" s="138">
        <f t="shared" si="444"/>
        <v>2.0177489713259222E-4</v>
      </c>
      <c r="AE2453" s="139" t="str">
        <f t="shared" si="441"/>
        <v/>
      </c>
      <c r="AF2453" s="139" t="str">
        <f t="shared" si="442"/>
        <v/>
      </c>
      <c r="AG2453" s="139"/>
    </row>
    <row r="2454" spans="14:33" ht="20.100000000000001" customHeight="1" x14ac:dyDescent="0.25">
      <c r="N2454" s="142">
        <v>1896</v>
      </c>
      <c r="O2454" s="134">
        <f t="shared" si="445"/>
        <v>3.5840000000000005</v>
      </c>
      <c r="P2454" s="189">
        <f t="shared" si="446"/>
        <v>6.480993644254466E-4</v>
      </c>
      <c r="Q2454" s="189">
        <f t="shared" si="447"/>
        <v>0.99983081395814677</v>
      </c>
      <c r="R2454" s="134">
        <f t="shared" si="448"/>
        <v>6.480993644254466E-4</v>
      </c>
      <c r="S2454" s="134" t="str">
        <f t="shared" si="449"/>
        <v/>
      </c>
      <c r="T2454" s="134" t="str">
        <f t="shared" si="450"/>
        <v/>
      </c>
      <c r="U2454" s="190"/>
      <c r="V2454" s="191"/>
      <c r="W2454" s="188"/>
      <c r="X2454" s="188"/>
      <c r="Y2454" s="174" t="str">
        <f t="shared" si="451"/>
        <v/>
      </c>
      <c r="Z2454" s="174" t="str">
        <f t="shared" si="452"/>
        <v/>
      </c>
      <c r="AA2454" s="137"/>
      <c r="AB2454" s="185">
        <f t="shared" si="443"/>
        <v>12.147199999999707</v>
      </c>
      <c r="AC2454" s="139">
        <f t="shared" si="440"/>
        <v>9.5820852020727459E-2</v>
      </c>
      <c r="AD2454" s="138">
        <f t="shared" si="444"/>
        <v>2.0139534796707881E-4</v>
      </c>
      <c r="AE2454" s="139" t="str">
        <f t="shared" si="441"/>
        <v/>
      </c>
      <c r="AF2454" s="139" t="str">
        <f t="shared" si="442"/>
        <v/>
      </c>
      <c r="AG2454" s="139"/>
    </row>
    <row r="2455" spans="14:33" ht="20.100000000000001" customHeight="1" x14ac:dyDescent="0.25">
      <c r="N2455" s="142">
        <v>1897</v>
      </c>
      <c r="O2455" s="134">
        <f t="shared" si="445"/>
        <v>3.5880000000000001</v>
      </c>
      <c r="P2455" s="189">
        <f t="shared" si="446"/>
        <v>6.388693828256049E-4</v>
      </c>
      <c r="Q2455" s="189">
        <f t="shared" si="447"/>
        <v>0.99983338785494169</v>
      </c>
      <c r="R2455" s="134">
        <f t="shared" si="448"/>
        <v>6.388693828256049E-4</v>
      </c>
      <c r="S2455" s="134" t="str">
        <f t="shared" si="449"/>
        <v/>
      </c>
      <c r="T2455" s="134" t="str">
        <f t="shared" si="450"/>
        <v/>
      </c>
      <c r="U2455" s="190"/>
      <c r="V2455" s="191"/>
      <c r="W2455" s="188"/>
      <c r="X2455" s="188"/>
      <c r="Y2455" s="174" t="str">
        <f t="shared" si="451"/>
        <v/>
      </c>
      <c r="Z2455" s="174" t="str">
        <f t="shared" si="452"/>
        <v/>
      </c>
      <c r="AA2455" s="137"/>
      <c r="AB2455" s="185">
        <f t="shared" si="443"/>
        <v>12.153599999999706</v>
      </c>
      <c r="AC2455" s="139">
        <f t="shared" si="440"/>
        <v>9.5619456672760381E-2</v>
      </c>
      <c r="AD2455" s="138">
        <f t="shared" si="444"/>
        <v>2.0101637332531341E-4</v>
      </c>
      <c r="AE2455" s="139" t="str">
        <f t="shared" si="441"/>
        <v/>
      </c>
      <c r="AF2455" s="139" t="str">
        <f t="shared" si="442"/>
        <v/>
      </c>
      <c r="AG2455" s="139"/>
    </row>
    <row r="2456" spans="14:33" ht="20.100000000000001" customHeight="1" x14ac:dyDescent="0.25">
      <c r="N2456" s="142">
        <v>1898</v>
      </c>
      <c r="O2456" s="134">
        <f t="shared" si="445"/>
        <v>3.5920000000000005</v>
      </c>
      <c r="P2456" s="189">
        <f t="shared" si="446"/>
        <v>6.297607748167284E-4</v>
      </c>
      <c r="Q2456" s="189">
        <f t="shared" si="447"/>
        <v>0.99983592507504016</v>
      </c>
      <c r="R2456" s="134">
        <f t="shared" si="448"/>
        <v>6.297607748167284E-4</v>
      </c>
      <c r="S2456" s="134" t="str">
        <f t="shared" si="449"/>
        <v/>
      </c>
      <c r="T2456" s="134" t="str">
        <f t="shared" si="450"/>
        <v/>
      </c>
      <c r="U2456" s="190"/>
      <c r="V2456" s="191"/>
      <c r="W2456" s="188"/>
      <c r="X2456" s="188"/>
      <c r="Y2456" s="174" t="str">
        <f t="shared" si="451"/>
        <v/>
      </c>
      <c r="Z2456" s="174" t="str">
        <f t="shared" si="452"/>
        <v/>
      </c>
      <c r="AA2456" s="137"/>
      <c r="AB2456" s="185">
        <f t="shared" si="443"/>
        <v>12.159999999999705</v>
      </c>
      <c r="AC2456" s="139">
        <f t="shared" si="440"/>
        <v>9.5418440299435067E-2</v>
      </c>
      <c r="AD2456" s="138">
        <f t="shared" si="444"/>
        <v>2.0063797279776252E-4</v>
      </c>
      <c r="AE2456" s="139" t="str">
        <f t="shared" si="441"/>
        <v/>
      </c>
      <c r="AF2456" s="139" t="str">
        <f t="shared" si="442"/>
        <v/>
      </c>
      <c r="AG2456" s="139"/>
    </row>
    <row r="2457" spans="14:33" ht="20.100000000000001" customHeight="1" x14ac:dyDescent="0.25">
      <c r="N2457" s="142">
        <v>1899</v>
      </c>
      <c r="O2457" s="134">
        <f t="shared" si="445"/>
        <v>3.5960000000000001</v>
      </c>
      <c r="P2457" s="189">
        <f t="shared" si="446"/>
        <v>6.2077209932386967E-4</v>
      </c>
      <c r="Q2457" s="189">
        <f t="shared" si="447"/>
        <v>0.99983842610104956</v>
      </c>
      <c r="R2457" s="134">
        <f t="shared" si="448"/>
        <v>6.2077209932386967E-4</v>
      </c>
      <c r="S2457" s="134" t="str">
        <f t="shared" si="449"/>
        <v/>
      </c>
      <c r="T2457" s="134" t="str">
        <f t="shared" si="450"/>
        <v/>
      </c>
      <c r="U2457" s="190"/>
      <c r="V2457" s="191"/>
      <c r="W2457" s="188"/>
      <c r="X2457" s="188"/>
      <c r="Y2457" s="174" t="str">
        <f t="shared" si="451"/>
        <v/>
      </c>
      <c r="Z2457" s="174" t="str">
        <f t="shared" si="452"/>
        <v/>
      </c>
      <c r="AA2457" s="137"/>
      <c r="AB2457" s="185">
        <f t="shared" si="443"/>
        <v>12.166399999999705</v>
      </c>
      <c r="AC2457" s="139">
        <f t="shared" si="440"/>
        <v>9.5217802326637305E-2</v>
      </c>
      <c r="AD2457" s="138">
        <f t="shared" si="444"/>
        <v>2.002601459738379E-4</v>
      </c>
      <c r="AE2457" s="139" t="str">
        <f t="shared" si="441"/>
        <v/>
      </c>
      <c r="AF2457" s="139" t="str">
        <f t="shared" si="442"/>
        <v/>
      </c>
      <c r="AG2457" s="139"/>
    </row>
    <row r="2458" spans="14:33" ht="20.100000000000001" customHeight="1" x14ac:dyDescent="0.25">
      <c r="N2458" s="142">
        <v>1900</v>
      </c>
      <c r="O2458" s="134">
        <f t="shared" si="445"/>
        <v>3.6000000000000005</v>
      </c>
      <c r="P2458" s="189">
        <f t="shared" si="446"/>
        <v>6.1190193011377092E-4</v>
      </c>
      <c r="Q2458" s="189">
        <f t="shared" si="447"/>
        <v>0.99984089140984245</v>
      </c>
      <c r="R2458" s="134">
        <f t="shared" si="448"/>
        <v>6.1190193011377092E-4</v>
      </c>
      <c r="S2458" s="134" t="str">
        <f t="shared" si="449"/>
        <v/>
      </c>
      <c r="T2458" s="134" t="str">
        <f t="shared" si="450"/>
        <v/>
      </c>
      <c r="U2458" s="190"/>
      <c r="V2458" s="191"/>
      <c r="W2458" s="188"/>
      <c r="X2458" s="188"/>
      <c r="Y2458" s="174" t="str">
        <f t="shared" si="451"/>
        <v/>
      </c>
      <c r="Z2458" s="174" t="str">
        <f t="shared" si="452"/>
        <v/>
      </c>
      <c r="AA2458" s="137"/>
      <c r="AB2458" s="185">
        <f t="shared" si="443"/>
        <v>12.172799999999704</v>
      </c>
      <c r="AC2458" s="139">
        <f t="shared" si="440"/>
        <v>9.5017542180663467E-2</v>
      </c>
      <c r="AD2458" s="138">
        <f t="shared" si="444"/>
        <v>1.9988289244098068E-4</v>
      </c>
      <c r="AE2458" s="139" t="str">
        <f t="shared" si="441"/>
        <v/>
      </c>
      <c r="AF2458" s="139" t="str">
        <f t="shared" si="442"/>
        <v/>
      </c>
      <c r="AG2458" s="139"/>
    </row>
    <row r="2459" spans="14:33" ht="20.100000000000001" customHeight="1" x14ac:dyDescent="0.25">
      <c r="N2459" s="142">
        <v>1901</v>
      </c>
      <c r="O2459" s="134">
        <f t="shared" si="445"/>
        <v>3.6040000000000001</v>
      </c>
      <c r="P2459" s="189">
        <f t="shared" si="446"/>
        <v>6.0314885567366774E-4</v>
      </c>
      <c r="Q2459" s="189">
        <f t="shared" si="447"/>
        <v>0.99984332147261612</v>
      </c>
      <c r="R2459" s="134">
        <f t="shared" si="448"/>
        <v>6.0314885567366774E-4</v>
      </c>
      <c r="S2459" s="134" t="str">
        <f t="shared" si="449"/>
        <v/>
      </c>
      <c r="T2459" s="134" t="str">
        <f t="shared" si="450"/>
        <v/>
      </c>
      <c r="U2459" s="190"/>
      <c r="V2459" s="191"/>
      <c r="W2459" s="188"/>
      <c r="X2459" s="188"/>
      <c r="Y2459" s="174" t="str">
        <f t="shared" si="451"/>
        <v/>
      </c>
      <c r="Z2459" s="174" t="str">
        <f t="shared" si="452"/>
        <v/>
      </c>
      <c r="AA2459" s="137"/>
      <c r="AB2459" s="185">
        <f t="shared" si="443"/>
        <v>12.179199999999703</v>
      </c>
      <c r="AC2459" s="139">
        <f t="shared" si="440"/>
        <v>9.4817659288222486E-2</v>
      </c>
      <c r="AD2459" s="138">
        <f t="shared" si="444"/>
        <v>1.9950621178538297E-4</v>
      </c>
      <c r="AE2459" s="139" t="str">
        <f t="shared" si="441"/>
        <v/>
      </c>
      <c r="AF2459" s="139" t="str">
        <f t="shared" si="442"/>
        <v/>
      </c>
      <c r="AG2459" s="139"/>
    </row>
    <row r="2460" spans="14:33" ht="20.100000000000001" customHeight="1" x14ac:dyDescent="0.25">
      <c r="N2460" s="142">
        <v>1902</v>
      </c>
      <c r="O2460" s="134">
        <f t="shared" si="445"/>
        <v>3.6080000000000005</v>
      </c>
      <c r="P2460" s="189">
        <f t="shared" si="446"/>
        <v>5.9451147909062214E-4</v>
      </c>
      <c r="Q2460" s="189">
        <f t="shared" si="447"/>
        <v>0.99984571675495104</v>
      </c>
      <c r="R2460" s="134">
        <f t="shared" si="448"/>
        <v>5.9451147909062214E-4</v>
      </c>
      <c r="S2460" s="134" t="str">
        <f t="shared" si="449"/>
        <v/>
      </c>
      <c r="T2460" s="134" t="str">
        <f t="shared" si="450"/>
        <v/>
      </c>
      <c r="U2460" s="190"/>
      <c r="V2460" s="191"/>
      <c r="W2460" s="188"/>
      <c r="X2460" s="188"/>
      <c r="Y2460" s="174" t="str">
        <f t="shared" si="451"/>
        <v/>
      </c>
      <c r="Z2460" s="174" t="str">
        <f t="shared" si="452"/>
        <v/>
      </c>
      <c r="AA2460" s="137"/>
      <c r="AB2460" s="185">
        <f t="shared" si="443"/>
        <v>12.185599999999702</v>
      </c>
      <c r="AC2460" s="139">
        <f t="shared" si="440"/>
        <v>9.4618153076437103E-2</v>
      </c>
      <c r="AD2460" s="138">
        <f t="shared" si="444"/>
        <v>1.9913010359187688E-4</v>
      </c>
      <c r="AE2460" s="139" t="str">
        <f t="shared" si="441"/>
        <v/>
      </c>
      <c r="AF2460" s="139" t="str">
        <f t="shared" si="442"/>
        <v/>
      </c>
      <c r="AG2460" s="139"/>
    </row>
    <row r="2461" spans="14:33" ht="20.100000000000001" customHeight="1" x14ac:dyDescent="0.25">
      <c r="N2461" s="142">
        <v>1903</v>
      </c>
      <c r="O2461" s="134">
        <f t="shared" si="445"/>
        <v>3.6120000000000001</v>
      </c>
      <c r="P2461" s="189">
        <f t="shared" si="446"/>
        <v>5.859884179314559E-4</v>
      </c>
      <c r="Q2461" s="189">
        <f t="shared" si="447"/>
        <v>0.99984807771686879</v>
      </c>
      <c r="R2461" s="134">
        <f t="shared" si="448"/>
        <v>5.859884179314559E-4</v>
      </c>
      <c r="S2461" s="134" t="str">
        <f t="shared" si="449"/>
        <v/>
      </c>
      <c r="T2461" s="134" t="str">
        <f t="shared" si="450"/>
        <v/>
      </c>
      <c r="U2461" s="190"/>
      <c r="V2461" s="191"/>
      <c r="W2461" s="188"/>
      <c r="X2461" s="188"/>
      <c r="Y2461" s="174" t="str">
        <f t="shared" si="451"/>
        <v/>
      </c>
      <c r="Z2461" s="174" t="str">
        <f t="shared" si="452"/>
        <v/>
      </c>
      <c r="AA2461" s="137"/>
      <c r="AB2461" s="185">
        <f t="shared" si="443"/>
        <v>12.191999999999702</v>
      </c>
      <c r="AC2461" s="139">
        <f t="shared" si="440"/>
        <v>9.4419022972845226E-2</v>
      </c>
      <c r="AD2461" s="138">
        <f t="shared" si="444"/>
        <v>1.9875456744379572E-4</v>
      </c>
      <c r="AE2461" s="139" t="str">
        <f t="shared" si="441"/>
        <v/>
      </c>
      <c r="AF2461" s="139" t="str">
        <f t="shared" si="442"/>
        <v/>
      </c>
      <c r="AG2461" s="139"/>
    </row>
    <row r="2462" spans="14:33" ht="20.100000000000001" customHeight="1" x14ac:dyDescent="0.25">
      <c r="N2462" s="142">
        <v>1904</v>
      </c>
      <c r="O2462" s="134">
        <f t="shared" si="445"/>
        <v>3.6160000000000005</v>
      </c>
      <c r="P2462" s="189">
        <f t="shared" si="446"/>
        <v>5.7757830412321731E-4</v>
      </c>
      <c r="Q2462" s="189">
        <f t="shared" si="447"/>
        <v>0.99985040481289034</v>
      </c>
      <c r="R2462" s="134">
        <f t="shared" si="448"/>
        <v>5.7757830412321731E-4</v>
      </c>
      <c r="S2462" s="134" t="str">
        <f t="shared" si="449"/>
        <v/>
      </c>
      <c r="T2462" s="134" t="str">
        <f t="shared" si="450"/>
        <v/>
      </c>
      <c r="U2462" s="190"/>
      <c r="V2462" s="191"/>
      <c r="W2462" s="188"/>
      <c r="X2462" s="188"/>
      <c r="Y2462" s="174" t="str">
        <f t="shared" si="451"/>
        <v/>
      </c>
      <c r="Z2462" s="174" t="str">
        <f t="shared" si="452"/>
        <v/>
      </c>
      <c r="AA2462" s="137"/>
      <c r="AB2462" s="185">
        <f t="shared" si="443"/>
        <v>12.198399999999701</v>
      </c>
      <c r="AC2462" s="139">
        <f t="shared" si="440"/>
        <v>9.4220268405401431E-2</v>
      </c>
      <c r="AD2462" s="138">
        <f t="shared" si="444"/>
        <v>1.9837960292290457E-4</v>
      </c>
      <c r="AE2462" s="139" t="str">
        <f t="shared" si="441"/>
        <v/>
      </c>
      <c r="AF2462" s="139" t="str">
        <f t="shared" si="442"/>
        <v/>
      </c>
      <c r="AG2462" s="139"/>
    </row>
    <row r="2463" spans="14:33" ht="20.100000000000001" customHeight="1" x14ac:dyDescent="0.25">
      <c r="N2463" s="142">
        <v>1905</v>
      </c>
      <c r="O2463" s="134">
        <f t="shared" si="445"/>
        <v>3.62</v>
      </c>
      <c r="P2463" s="189">
        <f t="shared" si="446"/>
        <v>5.6927978383425261E-4</v>
      </c>
      <c r="Q2463" s="189">
        <f t="shared" si="447"/>
        <v>0.99985269849209257</v>
      </c>
      <c r="R2463" s="134">
        <f t="shared" si="448"/>
        <v>5.6927978383425261E-4</v>
      </c>
      <c r="S2463" s="134" t="str">
        <f t="shared" si="449"/>
        <v/>
      </c>
      <c r="T2463" s="134" t="str">
        <f t="shared" si="450"/>
        <v/>
      </c>
      <c r="U2463" s="190"/>
      <c r="V2463" s="191"/>
      <c r="W2463" s="188"/>
      <c r="X2463" s="188"/>
      <c r="Y2463" s="174" t="str">
        <f t="shared" si="451"/>
        <v/>
      </c>
      <c r="Z2463" s="174" t="str">
        <f t="shared" si="452"/>
        <v/>
      </c>
      <c r="AA2463" s="137"/>
      <c r="AB2463" s="185">
        <f t="shared" si="443"/>
        <v>12.2047999999997</v>
      </c>
      <c r="AC2463" s="139">
        <f t="shared" si="440"/>
        <v>9.4021888802478526E-2</v>
      </c>
      <c r="AD2463" s="138">
        <f t="shared" si="444"/>
        <v>1.980052096096363E-4</v>
      </c>
      <c r="AE2463" s="139" t="str">
        <f t="shared" si="441"/>
        <v/>
      </c>
      <c r="AF2463" s="139" t="str">
        <f t="shared" si="442"/>
        <v/>
      </c>
      <c r="AG2463" s="139"/>
    </row>
    <row r="2464" spans="14:33" ht="20.100000000000001" customHeight="1" x14ac:dyDescent="0.25">
      <c r="N2464" s="142">
        <v>1906</v>
      </c>
      <c r="O2464" s="134">
        <f t="shared" si="445"/>
        <v>3.6240000000000006</v>
      </c>
      <c r="P2464" s="189">
        <f t="shared" si="446"/>
        <v>5.610915173558204E-4</v>
      </c>
      <c r="Q2464" s="189">
        <f t="shared" si="447"/>
        <v>0.99985495919816547</v>
      </c>
      <c r="R2464" s="134">
        <f t="shared" si="448"/>
        <v>5.610915173558204E-4</v>
      </c>
      <c r="S2464" s="134" t="str">
        <f t="shared" si="449"/>
        <v/>
      </c>
      <c r="T2464" s="134" t="str">
        <f t="shared" si="450"/>
        <v/>
      </c>
      <c r="U2464" s="190"/>
      <c r="V2464" s="191"/>
      <c r="W2464" s="188"/>
      <c r="X2464" s="188"/>
      <c r="Y2464" s="174" t="str">
        <f t="shared" si="451"/>
        <v/>
      </c>
      <c r="Z2464" s="174" t="str">
        <f t="shared" si="452"/>
        <v/>
      </c>
      <c r="AA2464" s="137"/>
      <c r="AB2464" s="185">
        <f t="shared" si="443"/>
        <v>12.2111999999997</v>
      </c>
      <c r="AC2464" s="139">
        <f t="shared" si="440"/>
        <v>9.382388359286889E-2</v>
      </c>
      <c r="AD2464" s="138">
        <f t="shared" si="444"/>
        <v>1.9763138708292494E-4</v>
      </c>
      <c r="AE2464" s="139" t="str">
        <f t="shared" si="441"/>
        <v/>
      </c>
      <c r="AF2464" s="139" t="str">
        <f t="shared" si="442"/>
        <v/>
      </c>
      <c r="AG2464" s="139"/>
    </row>
    <row r="2465" spans="14:33" ht="20.100000000000001" customHeight="1" x14ac:dyDescent="0.25">
      <c r="N2465" s="142">
        <v>1907</v>
      </c>
      <c r="O2465" s="134">
        <f t="shared" si="445"/>
        <v>3.6280000000000001</v>
      </c>
      <c r="P2465" s="189">
        <f t="shared" si="446"/>
        <v>5.530121789843179E-4</v>
      </c>
      <c r="Q2465" s="189">
        <f t="shared" si="447"/>
        <v>0.99985718736946827</v>
      </c>
      <c r="R2465" s="134">
        <f t="shared" si="448"/>
        <v>5.530121789843179E-4</v>
      </c>
      <c r="S2465" s="134" t="str">
        <f t="shared" si="449"/>
        <v/>
      </c>
      <c r="T2465" s="134" t="str">
        <f t="shared" si="450"/>
        <v/>
      </c>
      <c r="U2465" s="190"/>
      <c r="V2465" s="191"/>
      <c r="W2465" s="188"/>
      <c r="X2465" s="188"/>
      <c r="Y2465" s="174" t="str">
        <f t="shared" si="451"/>
        <v/>
      </c>
      <c r="Z2465" s="174" t="str">
        <f t="shared" si="452"/>
        <v/>
      </c>
      <c r="AA2465" s="137"/>
      <c r="AB2465" s="185">
        <f t="shared" si="443"/>
        <v>12.217599999999699</v>
      </c>
      <c r="AC2465" s="139">
        <f t="shared" si="440"/>
        <v>9.3626252205785965E-2</v>
      </c>
      <c r="AD2465" s="138">
        <f t="shared" si="444"/>
        <v>1.9725813492062205E-4</v>
      </c>
      <c r="AE2465" s="139" t="str">
        <f t="shared" si="441"/>
        <v/>
      </c>
      <c r="AF2465" s="139" t="str">
        <f t="shared" si="442"/>
        <v/>
      </c>
      <c r="AG2465" s="139"/>
    </row>
    <row r="2466" spans="14:33" ht="20.100000000000001" customHeight="1" x14ac:dyDescent="0.25">
      <c r="N2466" s="142">
        <v>1908</v>
      </c>
      <c r="O2466" s="134">
        <f t="shared" si="445"/>
        <v>3.6320000000000006</v>
      </c>
      <c r="P2466" s="189">
        <f t="shared" si="446"/>
        <v>5.4504045690405474E-4</v>
      </c>
      <c r="Q2466" s="189">
        <f t="shared" si="447"/>
        <v>0.99985938343908509</v>
      </c>
      <c r="R2466" s="134">
        <f t="shared" si="448"/>
        <v>5.4504045690405474E-4</v>
      </c>
      <c r="S2466" s="134" t="str">
        <f t="shared" si="449"/>
        <v/>
      </c>
      <c r="T2466" s="134" t="str">
        <f t="shared" si="450"/>
        <v/>
      </c>
      <c r="U2466" s="190"/>
      <c r="V2466" s="191"/>
      <c r="W2466" s="188"/>
      <c r="X2466" s="188"/>
      <c r="Y2466" s="174" t="str">
        <f t="shared" si="451"/>
        <v/>
      </c>
      <c r="Z2466" s="174" t="str">
        <f t="shared" si="452"/>
        <v/>
      </c>
      <c r="AA2466" s="137"/>
      <c r="AB2466" s="185">
        <f t="shared" si="443"/>
        <v>12.223999999999698</v>
      </c>
      <c r="AC2466" s="139">
        <f t="shared" si="440"/>
        <v>9.3428994070865343E-2</v>
      </c>
      <c r="AD2466" s="138">
        <f t="shared" si="444"/>
        <v>1.9688545269865021E-4</v>
      </c>
      <c r="AE2466" s="139" t="str">
        <f t="shared" si="441"/>
        <v/>
      </c>
      <c r="AF2466" s="139" t="str">
        <f t="shared" si="442"/>
        <v/>
      </c>
      <c r="AG2466" s="139"/>
    </row>
    <row r="2467" spans="14:33" ht="20.100000000000001" customHeight="1" x14ac:dyDescent="0.25">
      <c r="N2467" s="142">
        <v>1909</v>
      </c>
      <c r="O2467" s="134">
        <f t="shared" si="445"/>
        <v>3.6360000000000001</v>
      </c>
      <c r="P2467" s="189">
        <f t="shared" si="446"/>
        <v>5.3717505307064139E-4</v>
      </c>
      <c r="Q2467" s="189">
        <f t="shared" si="447"/>
        <v>0.99986154783488057</v>
      </c>
      <c r="R2467" s="134">
        <f t="shared" si="448"/>
        <v>5.3717505307064139E-4</v>
      </c>
      <c r="S2467" s="134" t="str">
        <f t="shared" si="449"/>
        <v/>
      </c>
      <c r="T2467" s="134" t="str">
        <f t="shared" si="450"/>
        <v/>
      </c>
      <c r="U2467" s="190"/>
      <c r="V2467" s="191"/>
      <c r="W2467" s="188"/>
      <c r="X2467" s="188"/>
      <c r="Y2467" s="174" t="str">
        <f t="shared" si="451"/>
        <v/>
      </c>
      <c r="Z2467" s="174" t="str">
        <f t="shared" si="452"/>
        <v/>
      </c>
      <c r="AA2467" s="137"/>
      <c r="AB2467" s="185">
        <f t="shared" si="443"/>
        <v>12.230399999999698</v>
      </c>
      <c r="AC2467" s="139">
        <f t="shared" si="440"/>
        <v>9.3232108618166692E-2</v>
      </c>
      <c r="AD2467" s="138">
        <f t="shared" si="444"/>
        <v>1.9651333999186338E-4</v>
      </c>
      <c r="AE2467" s="139" t="str">
        <f t="shared" si="441"/>
        <v/>
      </c>
      <c r="AF2467" s="139" t="str">
        <f t="shared" si="442"/>
        <v/>
      </c>
      <c r="AG2467" s="139"/>
    </row>
    <row r="2468" spans="14:33" ht="20.100000000000001" customHeight="1" x14ac:dyDescent="0.25">
      <c r="N2468" s="142">
        <v>1910</v>
      </c>
      <c r="O2468" s="134">
        <f t="shared" si="445"/>
        <v>3.6400000000000006</v>
      </c>
      <c r="P2468" s="189">
        <f t="shared" si="446"/>
        <v>5.2941468309493378E-4</v>
      </c>
      <c r="Q2468" s="189">
        <f t="shared" si="447"/>
        <v>0.99986368097955425</v>
      </c>
      <c r="R2468" s="134">
        <f t="shared" si="448"/>
        <v>5.2941468309493378E-4</v>
      </c>
      <c r="S2468" s="134" t="str">
        <f t="shared" si="449"/>
        <v/>
      </c>
      <c r="T2468" s="134" t="str">
        <f t="shared" si="450"/>
        <v/>
      </c>
      <c r="U2468" s="190"/>
      <c r="V2468" s="191"/>
      <c r="W2468" s="188"/>
      <c r="X2468" s="188"/>
      <c r="Y2468" s="174" t="str">
        <f t="shared" si="451"/>
        <v/>
      </c>
      <c r="Z2468" s="174" t="str">
        <f t="shared" si="452"/>
        <v/>
      </c>
      <c r="AA2468" s="137"/>
      <c r="AB2468" s="185">
        <f t="shared" si="443"/>
        <v>12.236799999999697</v>
      </c>
      <c r="AC2468" s="139">
        <f t="shared" si="440"/>
        <v>9.3035595278174829E-2</v>
      </c>
      <c r="AD2468" s="138">
        <f t="shared" si="444"/>
        <v>1.9614179637379714E-4</v>
      </c>
      <c r="AE2468" s="139" t="str">
        <f t="shared" si="441"/>
        <v/>
      </c>
      <c r="AF2468" s="139" t="str">
        <f t="shared" si="442"/>
        <v/>
      </c>
      <c r="AG2468" s="139"/>
    </row>
    <row r="2469" spans="14:33" ht="20.100000000000001" customHeight="1" x14ac:dyDescent="0.25">
      <c r="N2469" s="142">
        <v>1911</v>
      </c>
      <c r="O2469" s="134">
        <f t="shared" si="445"/>
        <v>3.6440000000000001</v>
      </c>
      <c r="P2469" s="189">
        <f t="shared" si="446"/>
        <v>5.2175807612759965E-4</v>
      </c>
      <c r="Q2469" s="189">
        <f t="shared" si="447"/>
        <v>0.99986578329069531</v>
      </c>
      <c r="R2469" s="134">
        <f t="shared" si="448"/>
        <v>5.2175807612759965E-4</v>
      </c>
      <c r="S2469" s="134" t="str">
        <f t="shared" si="449"/>
        <v/>
      </c>
      <c r="T2469" s="134" t="str">
        <f t="shared" si="450"/>
        <v/>
      </c>
      <c r="U2469" s="190"/>
      <c r="V2469" s="191"/>
      <c r="W2469" s="188"/>
      <c r="X2469" s="188"/>
      <c r="Y2469" s="174" t="str">
        <f t="shared" si="451"/>
        <v/>
      </c>
      <c r="Z2469" s="174" t="str">
        <f t="shared" si="452"/>
        <v/>
      </c>
      <c r="AA2469" s="137"/>
      <c r="AB2469" s="185">
        <f t="shared" si="443"/>
        <v>12.243199999999696</v>
      </c>
      <c r="AC2469" s="139">
        <f t="shared" si="440"/>
        <v>9.2839453481801032E-2</v>
      </c>
      <c r="AD2469" s="138">
        <f t="shared" si="444"/>
        <v>1.9577082141629398E-4</v>
      </c>
      <c r="AE2469" s="139" t="str">
        <f t="shared" si="441"/>
        <v/>
      </c>
      <c r="AF2469" s="139" t="str">
        <f t="shared" si="442"/>
        <v/>
      </c>
      <c r="AG2469" s="139"/>
    </row>
    <row r="2470" spans="14:33" ht="20.100000000000001" customHeight="1" x14ac:dyDescent="0.25">
      <c r="N2470" s="142">
        <v>1912</v>
      </c>
      <c r="O2470" s="134">
        <f t="shared" si="445"/>
        <v>3.6480000000000006</v>
      </c>
      <c r="P2470" s="189">
        <f t="shared" si="446"/>
        <v>5.1420397474424221E-4</v>
      </c>
      <c r="Q2470" s="189">
        <f t="shared" si="447"/>
        <v>0.99986785518083676</v>
      </c>
      <c r="R2470" s="134">
        <f t="shared" si="448"/>
        <v>5.1420397474424221E-4</v>
      </c>
      <c r="S2470" s="134" t="str">
        <f t="shared" si="449"/>
        <v/>
      </c>
      <c r="T2470" s="134" t="str">
        <f t="shared" si="450"/>
        <v/>
      </c>
      <c r="U2470" s="190"/>
      <c r="V2470" s="191"/>
      <c r="W2470" s="188"/>
      <c r="X2470" s="188"/>
      <c r="Y2470" s="174" t="str">
        <f t="shared" si="451"/>
        <v/>
      </c>
      <c r="Z2470" s="174" t="str">
        <f t="shared" si="452"/>
        <v/>
      </c>
      <c r="AA2470" s="137"/>
      <c r="AB2470" s="185">
        <f t="shared" si="443"/>
        <v>12.249599999999695</v>
      </c>
      <c r="AC2470" s="139">
        <f t="shared" si="440"/>
        <v>9.2643682660384738E-2</v>
      </c>
      <c r="AD2470" s="138">
        <f t="shared" si="444"/>
        <v>1.9540041469014169E-4</v>
      </c>
      <c r="AE2470" s="139" t="str">
        <f t="shared" si="441"/>
        <v/>
      </c>
      <c r="AF2470" s="139" t="str">
        <f t="shared" si="442"/>
        <v/>
      </c>
      <c r="AG2470" s="139"/>
    </row>
    <row r="2471" spans="14:33" ht="20.100000000000001" customHeight="1" x14ac:dyDescent="0.25">
      <c r="N2471" s="142">
        <v>1913</v>
      </c>
      <c r="O2471" s="134">
        <f t="shared" si="445"/>
        <v>3.6520000000000001</v>
      </c>
      <c r="P2471" s="189">
        <f t="shared" si="446"/>
        <v>5.0675113483115172E-4</v>
      </c>
      <c r="Q2471" s="189">
        <f t="shared" si="447"/>
        <v>0.99986989705750806</v>
      </c>
      <c r="R2471" s="134">
        <f t="shared" si="448"/>
        <v>5.0675113483115172E-4</v>
      </c>
      <c r="S2471" s="134" t="str">
        <f t="shared" si="449"/>
        <v/>
      </c>
      <c r="T2471" s="134" t="str">
        <f t="shared" si="450"/>
        <v/>
      </c>
      <c r="U2471" s="190"/>
      <c r="V2471" s="191"/>
      <c r="W2471" s="188"/>
      <c r="X2471" s="188"/>
      <c r="Y2471" s="174" t="str">
        <f t="shared" si="451"/>
        <v/>
      </c>
      <c r="Z2471" s="174" t="str">
        <f t="shared" si="452"/>
        <v/>
      </c>
      <c r="AA2471" s="137"/>
      <c r="AB2471" s="185">
        <f t="shared" si="443"/>
        <v>12.255999999999695</v>
      </c>
      <c r="AC2471" s="139">
        <f t="shared" si="440"/>
        <v>9.2448282245694596E-2</v>
      </c>
      <c r="AD2471" s="138">
        <f t="shared" si="444"/>
        <v>1.9503057576461535E-4</v>
      </c>
      <c r="AE2471" s="139" t="str">
        <f t="shared" si="441"/>
        <v/>
      </c>
      <c r="AF2471" s="139" t="str">
        <f t="shared" si="442"/>
        <v/>
      </c>
      <c r="AG2471" s="139"/>
    </row>
    <row r="2472" spans="14:33" ht="20.100000000000001" customHeight="1" x14ac:dyDescent="0.25">
      <c r="N2472" s="142">
        <v>1914</v>
      </c>
      <c r="O2472" s="134">
        <f t="shared" si="445"/>
        <v>3.6560000000000006</v>
      </c>
      <c r="P2472" s="189">
        <f t="shared" si="446"/>
        <v>4.9939832547162227E-4</v>
      </c>
      <c r="Q2472" s="189">
        <f t="shared" si="447"/>
        <v>0.99987190932328884</v>
      </c>
      <c r="R2472" s="134">
        <f t="shared" si="448"/>
        <v>4.9939832547162227E-4</v>
      </c>
      <c r="S2472" s="134" t="str">
        <f t="shared" si="449"/>
        <v/>
      </c>
      <c r="T2472" s="134" t="str">
        <f t="shared" si="450"/>
        <v/>
      </c>
      <c r="U2472" s="190"/>
      <c r="V2472" s="191"/>
      <c r="W2472" s="188"/>
      <c r="X2472" s="188"/>
      <c r="Y2472" s="174" t="str">
        <f t="shared" si="451"/>
        <v/>
      </c>
      <c r="Z2472" s="174" t="str">
        <f t="shared" si="452"/>
        <v/>
      </c>
      <c r="AA2472" s="137"/>
      <c r="AB2472" s="185">
        <f t="shared" si="443"/>
        <v>12.262399999999694</v>
      </c>
      <c r="AC2472" s="139">
        <f t="shared" si="440"/>
        <v>9.2253251669929981E-2</v>
      </c>
      <c r="AD2472" s="138">
        <f t="shared" si="444"/>
        <v>1.9466130420767169E-4</v>
      </c>
      <c r="AE2472" s="139" t="str">
        <f t="shared" si="441"/>
        <v/>
      </c>
      <c r="AF2472" s="139" t="str">
        <f t="shared" si="442"/>
        <v/>
      </c>
      <c r="AG2472" s="139"/>
    </row>
    <row r="2473" spans="14:33" ht="20.100000000000001" customHeight="1" x14ac:dyDescent="0.25">
      <c r="N2473" s="142">
        <v>1915</v>
      </c>
      <c r="O2473" s="134">
        <f t="shared" si="445"/>
        <v>3.66</v>
      </c>
      <c r="P2473" s="189">
        <f t="shared" si="446"/>
        <v>4.9214432883289312E-4</v>
      </c>
      <c r="Q2473" s="189">
        <f t="shared" si="447"/>
        <v>0.99987389237586155</v>
      </c>
      <c r="R2473" s="134">
        <f t="shared" si="448"/>
        <v>4.9214432883289312E-4</v>
      </c>
      <c r="S2473" s="134" t="str">
        <f t="shared" si="449"/>
        <v/>
      </c>
      <c r="T2473" s="134" t="str">
        <f t="shared" si="450"/>
        <v/>
      </c>
      <c r="U2473" s="190"/>
      <c r="V2473" s="191"/>
      <c r="W2473" s="188"/>
      <c r="X2473" s="188"/>
      <c r="Y2473" s="174" t="str">
        <f t="shared" si="451"/>
        <v/>
      </c>
      <c r="Z2473" s="174" t="str">
        <f t="shared" si="452"/>
        <v/>
      </c>
      <c r="AA2473" s="137"/>
      <c r="AB2473" s="185">
        <f t="shared" si="443"/>
        <v>12.268799999999693</v>
      </c>
      <c r="AC2473" s="139">
        <f t="shared" si="440"/>
        <v>9.2058590365722309E-2</v>
      </c>
      <c r="AD2473" s="138">
        <f t="shared" si="444"/>
        <v>1.9429259958562983E-4</v>
      </c>
      <c r="AE2473" s="139" t="str">
        <f t="shared" si="441"/>
        <v/>
      </c>
      <c r="AF2473" s="139" t="str">
        <f t="shared" si="442"/>
        <v/>
      </c>
      <c r="AG2473" s="139"/>
    </row>
    <row r="2474" spans="14:33" ht="20.100000000000001" customHeight="1" x14ac:dyDescent="0.25">
      <c r="N2474" s="142">
        <v>1916</v>
      </c>
      <c r="O2474" s="134">
        <f t="shared" si="445"/>
        <v>3.6640000000000006</v>
      </c>
      <c r="P2474" s="189">
        <f t="shared" si="446"/>
        <v>4.8498794005366944E-4</v>
      </c>
      <c r="Q2474" s="189">
        <f t="shared" si="447"/>
        <v>0.99987584660806283</v>
      </c>
      <c r="R2474" s="134">
        <f t="shared" si="448"/>
        <v>4.8498794005366944E-4</v>
      </c>
      <c r="S2474" s="134" t="str">
        <f t="shared" si="449"/>
        <v/>
      </c>
      <c r="T2474" s="134" t="str">
        <f t="shared" si="450"/>
        <v/>
      </c>
      <c r="U2474" s="190"/>
      <c r="V2474" s="191"/>
      <c r="W2474" s="188"/>
      <c r="X2474" s="188"/>
      <c r="Y2474" s="174" t="str">
        <f t="shared" si="451"/>
        <v/>
      </c>
      <c r="Z2474" s="174" t="str">
        <f t="shared" si="452"/>
        <v/>
      </c>
      <c r="AA2474" s="137"/>
      <c r="AB2474" s="185">
        <f t="shared" si="443"/>
        <v>12.275199999999693</v>
      </c>
      <c r="AC2474" s="139">
        <f t="shared" si="440"/>
        <v>9.1864297766136679E-2</v>
      </c>
      <c r="AD2474" s="138">
        <f t="shared" si="444"/>
        <v>1.9392446146429543E-4</v>
      </c>
      <c r="AE2474" s="139" t="str">
        <f t="shared" si="441"/>
        <v/>
      </c>
      <c r="AF2474" s="139" t="str">
        <f t="shared" si="442"/>
        <v/>
      </c>
      <c r="AG2474" s="139"/>
    </row>
    <row r="2475" spans="14:33" ht="20.100000000000001" customHeight="1" x14ac:dyDescent="0.25">
      <c r="N2475" s="142">
        <v>1917</v>
      </c>
      <c r="O2475" s="134">
        <f t="shared" si="445"/>
        <v>3.6680000000000001</v>
      </c>
      <c r="P2475" s="189">
        <f t="shared" si="446"/>
        <v>4.7792796713226453E-4</v>
      </c>
      <c r="Q2475" s="189">
        <f t="shared" si="447"/>
        <v>0.99987777240793585</v>
      </c>
      <c r="R2475" s="134">
        <f t="shared" si="448"/>
        <v>4.7792796713226453E-4</v>
      </c>
      <c r="S2475" s="134" t="str">
        <f t="shared" si="449"/>
        <v/>
      </c>
      <c r="T2475" s="134" t="str">
        <f t="shared" si="450"/>
        <v/>
      </c>
      <c r="U2475" s="190"/>
      <c r="V2475" s="191"/>
      <c r="W2475" s="188"/>
      <c r="X2475" s="188"/>
      <c r="Y2475" s="174" t="str">
        <f t="shared" si="451"/>
        <v/>
      </c>
      <c r="Z2475" s="174" t="str">
        <f t="shared" si="452"/>
        <v/>
      </c>
      <c r="AA2475" s="137"/>
      <c r="AB2475" s="185">
        <f t="shared" si="443"/>
        <v>12.281599999999692</v>
      </c>
      <c r="AC2475" s="139">
        <f t="shared" si="440"/>
        <v>9.1670373304672384E-2</v>
      </c>
      <c r="AD2475" s="138">
        <f t="shared" si="444"/>
        <v>1.9355688940704552E-4</v>
      </c>
      <c r="AE2475" s="139" t="str">
        <f t="shared" si="441"/>
        <v/>
      </c>
      <c r="AF2475" s="139" t="str">
        <f t="shared" si="442"/>
        <v/>
      </c>
      <c r="AG2475" s="139"/>
    </row>
    <row r="2476" spans="14:33" ht="20.100000000000001" customHeight="1" x14ac:dyDescent="0.25">
      <c r="N2476" s="142">
        <v>1918</v>
      </c>
      <c r="O2476" s="134">
        <f t="shared" si="445"/>
        <v>3.6720000000000006</v>
      </c>
      <c r="P2476" s="189">
        <f t="shared" si="446"/>
        <v>4.7096323081532873E-4</v>
      </c>
      <c r="Q2476" s="189">
        <f t="shared" si="447"/>
        <v>0.99987967015878143</v>
      </c>
      <c r="R2476" s="134">
        <f t="shared" si="448"/>
        <v>4.7096323081532873E-4</v>
      </c>
      <c r="S2476" s="134" t="str">
        <f t="shared" si="449"/>
        <v/>
      </c>
      <c r="T2476" s="134" t="str">
        <f t="shared" si="450"/>
        <v/>
      </c>
      <c r="U2476" s="190"/>
      <c r="V2476" s="191"/>
      <c r="W2476" s="188"/>
      <c r="X2476" s="188"/>
      <c r="Y2476" s="174" t="str">
        <f t="shared" si="451"/>
        <v/>
      </c>
      <c r="Z2476" s="174" t="str">
        <f t="shared" si="452"/>
        <v/>
      </c>
      <c r="AA2476" s="137"/>
      <c r="AB2476" s="185">
        <f t="shared" si="443"/>
        <v>12.287999999999691</v>
      </c>
      <c r="AC2476" s="139">
        <f t="shared" ref="AC2476:AC2539" si="453">_xlfn.CHISQ.DIST.RT(AB2476,$AB$553)</f>
        <v>9.1476816415265338E-2</v>
      </c>
      <c r="AD2476" s="138">
        <f t="shared" si="444"/>
        <v>1.9318988297674367E-4</v>
      </c>
      <c r="AE2476" s="139" t="str">
        <f t="shared" ref="AE2476:AE2539" si="454">IF(AC2476&lt;($AA$556),AD2476,"")</f>
        <v/>
      </c>
      <c r="AF2476" s="139" t="str">
        <f t="shared" ref="AF2476:AF2539" si="455">IF(AC2476&lt;$AA$563,AD2476,"")</f>
        <v/>
      </c>
      <c r="AG2476" s="139"/>
    </row>
    <row r="2477" spans="14:33" ht="20.100000000000001" customHeight="1" x14ac:dyDescent="0.25">
      <c r="N2477" s="142">
        <v>1919</v>
      </c>
      <c r="O2477" s="134">
        <f t="shared" si="445"/>
        <v>3.6760000000000002</v>
      </c>
      <c r="P2477" s="189">
        <f t="shared" si="446"/>
        <v>4.6409256448720165E-4</v>
      </c>
      <c r="Q2477" s="189">
        <f t="shared" si="447"/>
        <v>0.9998815402392085</v>
      </c>
      <c r="R2477" s="134">
        <f t="shared" si="448"/>
        <v>4.6409256448720165E-4</v>
      </c>
      <c r="S2477" s="134" t="str">
        <f t="shared" si="449"/>
        <v/>
      </c>
      <c r="T2477" s="134" t="str">
        <f t="shared" si="450"/>
        <v/>
      </c>
      <c r="U2477" s="190"/>
      <c r="V2477" s="191"/>
      <c r="W2477" s="188"/>
      <c r="X2477" s="188"/>
      <c r="Y2477" s="174" t="str">
        <f t="shared" si="451"/>
        <v/>
      </c>
      <c r="Z2477" s="174" t="str">
        <f t="shared" si="452"/>
        <v/>
      </c>
      <c r="AA2477" s="137"/>
      <c r="AB2477" s="185">
        <f t="shared" ref="AB2477:AB2540" si="456">AB2476+$AF$553</f>
        <v>12.29439999999969</v>
      </c>
      <c r="AC2477" s="139">
        <f t="shared" si="453"/>
        <v>9.1283626532288595E-2</v>
      </c>
      <c r="AD2477" s="138">
        <f t="shared" ref="AD2477:AD2540" si="457">AC2477-AC2478</f>
        <v>1.9282344173479626E-4</v>
      </c>
      <c r="AE2477" s="139" t="str">
        <f t="shared" si="454"/>
        <v/>
      </c>
      <c r="AF2477" s="139" t="str">
        <f t="shared" si="455"/>
        <v/>
      </c>
      <c r="AG2477" s="139"/>
    </row>
    <row r="2478" spans="14:33" ht="20.100000000000001" customHeight="1" x14ac:dyDescent="0.25">
      <c r="N2478" s="142">
        <v>1920</v>
      </c>
      <c r="O2478" s="134">
        <f t="shared" ref="O2478:O2541" si="458">O$552+(N2478*O$555)</f>
        <v>3.6799999999999997</v>
      </c>
      <c r="P2478" s="189">
        <f t="shared" ref="P2478:P2541" si="459">_xlfn.NORM.DIST(O2478,O$549,O$550,0)</f>
        <v>4.5731481405985762E-4</v>
      </c>
      <c r="Q2478" s="189">
        <f t="shared" ref="Q2478:Q2541" si="460">_xlfn.NORM.DIST(O2478,O$549,O$550,1)</f>
        <v>0.99988338302318458</v>
      </c>
      <c r="R2478" s="134">
        <f t="shared" ref="R2478:R2541" si="461">IF(OR(Q2478&lt;$S$554,Q2478&gt;$S$555),P2478,"")</f>
        <v>4.5731481405985762E-4</v>
      </c>
      <c r="S2478" s="134" t="str">
        <f t="shared" ref="S2478:S2541" si="462">IF(AND(Q2478&gt;$S$554,Q2478&lt;$S$555),P2478,"")</f>
        <v/>
      </c>
      <c r="T2478" s="134" t="str">
        <f t="shared" ref="T2478:T2541" si="463">IF(P2478=MAX(P$558:P$2558),P2478,"")</f>
        <v/>
      </c>
      <c r="U2478" s="190"/>
      <c r="V2478" s="191"/>
      <c r="W2478" s="188"/>
      <c r="X2478" s="188"/>
      <c r="Y2478" s="174" t="str">
        <f t="shared" si="451"/>
        <v/>
      </c>
      <c r="Z2478" s="174" t="str">
        <f t="shared" si="452"/>
        <v/>
      </c>
      <c r="AA2478" s="137"/>
      <c r="AB2478" s="185">
        <f t="shared" si="456"/>
        <v>12.30079999999969</v>
      </c>
      <c r="AC2478" s="139">
        <f t="shared" si="453"/>
        <v>9.1090803090553799E-2</v>
      </c>
      <c r="AD2478" s="138">
        <f t="shared" si="457"/>
        <v>1.9245756524091662E-4</v>
      </c>
      <c r="AE2478" s="139" t="str">
        <f t="shared" si="454"/>
        <v/>
      </c>
      <c r="AF2478" s="139" t="str">
        <f t="shared" si="455"/>
        <v/>
      </c>
      <c r="AG2478" s="139"/>
    </row>
    <row r="2479" spans="14:33" ht="20.100000000000001" customHeight="1" x14ac:dyDescent="0.25">
      <c r="N2479" s="142">
        <v>1921</v>
      </c>
      <c r="O2479" s="134">
        <f t="shared" si="458"/>
        <v>3.6840000000000002</v>
      </c>
      <c r="P2479" s="189">
        <f t="shared" si="459"/>
        <v>4.5062883786346764E-4</v>
      </c>
      <c r="Q2479" s="189">
        <f t="shared" si="460"/>
        <v>0.99988519888008609</v>
      </c>
      <c r="R2479" s="134">
        <f t="shared" si="461"/>
        <v>4.5062883786346764E-4</v>
      </c>
      <c r="S2479" s="134" t="str">
        <f t="shared" si="462"/>
        <v/>
      </c>
      <c r="T2479" s="134" t="str">
        <f t="shared" si="463"/>
        <v/>
      </c>
      <c r="U2479" s="190"/>
      <c r="V2479" s="191"/>
      <c r="W2479" s="188"/>
      <c r="X2479" s="188"/>
      <c r="Y2479" s="174" t="str">
        <f t="shared" si="451"/>
        <v/>
      </c>
      <c r="Z2479" s="174" t="str">
        <f t="shared" si="452"/>
        <v/>
      </c>
      <c r="AA2479" s="137"/>
      <c r="AB2479" s="185">
        <f t="shared" si="456"/>
        <v>12.307199999999689</v>
      </c>
      <c r="AC2479" s="139">
        <f t="shared" si="453"/>
        <v>9.0898345525312882E-2</v>
      </c>
      <c r="AD2479" s="138">
        <f t="shared" si="457"/>
        <v>1.9209225305392985E-4</v>
      </c>
      <c r="AE2479" s="139" t="str">
        <f t="shared" si="454"/>
        <v/>
      </c>
      <c r="AF2479" s="139" t="str">
        <f t="shared" si="455"/>
        <v/>
      </c>
      <c r="AG2479" s="139"/>
    </row>
    <row r="2480" spans="14:33" ht="20.100000000000001" customHeight="1" x14ac:dyDescent="0.25">
      <c r="N2480" s="142">
        <v>1922</v>
      </c>
      <c r="O2480" s="134">
        <f t="shared" si="458"/>
        <v>3.6879999999999997</v>
      </c>
      <c r="P2480" s="189">
        <f t="shared" si="459"/>
        <v>4.4403350653758058E-4</v>
      </c>
      <c r="Q2480" s="189">
        <f t="shared" si="460"/>
        <v>0.99988698817474686</v>
      </c>
      <c r="R2480" s="134">
        <f t="shared" si="461"/>
        <v>4.4403350653758058E-4</v>
      </c>
      <c r="S2480" s="134" t="str">
        <f t="shared" si="462"/>
        <v/>
      </c>
      <c r="T2480" s="134" t="str">
        <f t="shared" si="463"/>
        <v/>
      </c>
      <c r="U2480" s="190"/>
      <c r="V2480" s="191"/>
      <c r="W2480" s="188"/>
      <c r="X2480" s="188"/>
      <c r="Y2480" s="174" t="str">
        <f t="shared" si="451"/>
        <v/>
      </c>
      <c r="Z2480" s="174" t="str">
        <f t="shared" si="452"/>
        <v/>
      </c>
      <c r="AA2480" s="137"/>
      <c r="AB2480" s="185">
        <f t="shared" si="456"/>
        <v>12.313599999999688</v>
      </c>
      <c r="AC2480" s="139">
        <f t="shared" si="453"/>
        <v>9.0706253272258952E-2</v>
      </c>
      <c r="AD2480" s="138">
        <f t="shared" si="457"/>
        <v>1.9172750473138434E-4</v>
      </c>
      <c r="AE2480" s="139" t="str">
        <f t="shared" si="454"/>
        <v/>
      </c>
      <c r="AF2480" s="139" t="str">
        <f t="shared" si="455"/>
        <v/>
      </c>
      <c r="AG2480" s="139"/>
    </row>
    <row r="2481" spans="14:33" ht="20.100000000000001" customHeight="1" x14ac:dyDescent="0.25">
      <c r="N2481" s="142">
        <v>1923</v>
      </c>
      <c r="O2481" s="134">
        <f t="shared" si="458"/>
        <v>3.6920000000000002</v>
      </c>
      <c r="P2481" s="189">
        <f t="shared" si="459"/>
        <v>4.3752770292289616E-4</v>
      </c>
      <c r="Q2481" s="189">
        <f t="shared" si="460"/>
        <v>0.99988875126750809</v>
      </c>
      <c r="R2481" s="134">
        <f t="shared" si="461"/>
        <v>4.3752770292289616E-4</v>
      </c>
      <c r="S2481" s="134" t="str">
        <f t="shared" si="462"/>
        <v/>
      </c>
      <c r="T2481" s="134" t="str">
        <f t="shared" si="463"/>
        <v/>
      </c>
      <c r="U2481" s="190"/>
      <c r="V2481" s="191"/>
      <c r="W2481" s="188"/>
      <c r="X2481" s="188"/>
      <c r="Y2481" s="174" t="str">
        <f t="shared" si="451"/>
        <v/>
      </c>
      <c r="Z2481" s="174" t="str">
        <f t="shared" si="452"/>
        <v/>
      </c>
      <c r="AA2481" s="137"/>
      <c r="AB2481" s="185">
        <f t="shared" si="456"/>
        <v>12.319999999999688</v>
      </c>
      <c r="AC2481" s="139">
        <f t="shared" si="453"/>
        <v>9.0514525767527568E-2</v>
      </c>
      <c r="AD2481" s="138">
        <f t="shared" si="457"/>
        <v>1.913633198290382E-4</v>
      </c>
      <c r="AE2481" s="139" t="str">
        <f t="shared" si="454"/>
        <v/>
      </c>
      <c r="AF2481" s="139" t="str">
        <f t="shared" si="455"/>
        <v/>
      </c>
      <c r="AG2481" s="139"/>
    </row>
    <row r="2482" spans="14:33" ht="20.100000000000001" customHeight="1" x14ac:dyDescent="0.25">
      <c r="N2482" s="142">
        <v>1924</v>
      </c>
      <c r="O2482" s="134">
        <f t="shared" si="458"/>
        <v>3.6959999999999997</v>
      </c>
      <c r="P2482" s="189">
        <f t="shared" si="459"/>
        <v>4.3111032195367678E-4</v>
      </c>
      <c r="Q2482" s="189">
        <f t="shared" si="460"/>
        <v>0.99989048851426654</v>
      </c>
      <c r="R2482" s="134">
        <f t="shared" si="461"/>
        <v>4.3111032195367678E-4</v>
      </c>
      <c r="S2482" s="134" t="str">
        <f t="shared" si="462"/>
        <v/>
      </c>
      <c r="T2482" s="134" t="str">
        <f t="shared" si="463"/>
        <v/>
      </c>
      <c r="U2482" s="190"/>
      <c r="V2482" s="191"/>
      <c r="W2482" s="188"/>
      <c r="X2482" s="188"/>
      <c r="Y2482" s="174" t="str">
        <f t="shared" si="451"/>
        <v/>
      </c>
      <c r="Z2482" s="174" t="str">
        <f t="shared" si="452"/>
        <v/>
      </c>
      <c r="AA2482" s="137"/>
      <c r="AB2482" s="185">
        <f t="shared" si="456"/>
        <v>12.326399999999687</v>
      </c>
      <c r="AC2482" s="139">
        <f t="shared" si="453"/>
        <v>9.032316244769853E-2</v>
      </c>
      <c r="AD2482" s="138">
        <f t="shared" si="457"/>
        <v>1.9099969790216387E-4</v>
      </c>
      <c r="AE2482" s="139" t="str">
        <f t="shared" si="454"/>
        <v/>
      </c>
      <c r="AF2482" s="139" t="str">
        <f t="shared" si="455"/>
        <v/>
      </c>
      <c r="AG2482" s="139"/>
    </row>
    <row r="2483" spans="14:33" ht="20.100000000000001" customHeight="1" x14ac:dyDescent="0.25">
      <c r="N2483" s="142">
        <v>1925</v>
      </c>
      <c r="O2483" s="134">
        <f t="shared" si="458"/>
        <v>3.7</v>
      </c>
      <c r="P2483" s="189">
        <f t="shared" si="459"/>
        <v>4.2478027055075143E-4</v>
      </c>
      <c r="Q2483" s="189">
        <f t="shared" si="460"/>
        <v>0.99989220026652259</v>
      </c>
      <c r="R2483" s="134">
        <f t="shared" si="461"/>
        <v>4.2478027055075143E-4</v>
      </c>
      <c r="S2483" s="134" t="str">
        <f t="shared" si="462"/>
        <v/>
      </c>
      <c r="T2483" s="134" t="str">
        <f t="shared" si="463"/>
        <v/>
      </c>
      <c r="U2483" s="190"/>
      <c r="V2483" s="191"/>
      <c r="W2483" s="188"/>
      <c r="X2483" s="188"/>
      <c r="Y2483" s="174" t="str">
        <f t="shared" si="451"/>
        <v/>
      </c>
      <c r="Z2483" s="174" t="str">
        <f t="shared" si="452"/>
        <v/>
      </c>
      <c r="AA2483" s="137"/>
      <c r="AB2483" s="185">
        <f t="shared" si="456"/>
        <v>12.332799999999686</v>
      </c>
      <c r="AC2483" s="139">
        <f t="shared" si="453"/>
        <v>9.0132162749796366E-2</v>
      </c>
      <c r="AD2483" s="138">
        <f t="shared" si="457"/>
        <v>1.9063663850400758E-4</v>
      </c>
      <c r="AE2483" s="139" t="str">
        <f t="shared" si="454"/>
        <v/>
      </c>
      <c r="AF2483" s="139" t="str">
        <f t="shared" si="455"/>
        <v/>
      </c>
      <c r="AG2483" s="139"/>
    </row>
    <row r="2484" spans="14:33" ht="20.100000000000001" customHeight="1" x14ac:dyDescent="0.25">
      <c r="N2484" s="142">
        <v>1926</v>
      </c>
      <c r="O2484" s="134">
        <f t="shared" si="458"/>
        <v>3.7039999999999997</v>
      </c>
      <c r="P2484" s="189">
        <f t="shared" si="459"/>
        <v>4.1853646751515751E-4</v>
      </c>
      <c r="Q2484" s="189">
        <f t="shared" si="460"/>
        <v>0.99989388687142822</v>
      </c>
      <c r="R2484" s="134">
        <f t="shared" si="461"/>
        <v>4.1853646751515751E-4</v>
      </c>
      <c r="S2484" s="134" t="str">
        <f t="shared" si="462"/>
        <v/>
      </c>
      <c r="T2484" s="134" t="str">
        <f t="shared" si="463"/>
        <v/>
      </c>
      <c r="U2484" s="190"/>
      <c r="V2484" s="191"/>
      <c r="W2484" s="188"/>
      <c r="X2484" s="188"/>
      <c r="Y2484" s="174" t="str">
        <f t="shared" si="451"/>
        <v/>
      </c>
      <c r="Z2484" s="174" t="str">
        <f t="shared" si="452"/>
        <v/>
      </c>
      <c r="AA2484" s="137"/>
      <c r="AB2484" s="185">
        <f t="shared" si="456"/>
        <v>12.339199999999686</v>
      </c>
      <c r="AC2484" s="139">
        <f t="shared" si="453"/>
        <v>8.9941526111292358E-2</v>
      </c>
      <c r="AD2484" s="138">
        <f t="shared" si="457"/>
        <v>1.9027414118696906E-4</v>
      </c>
      <c r="AE2484" s="139" t="str">
        <f t="shared" si="454"/>
        <v/>
      </c>
      <c r="AF2484" s="139" t="str">
        <f t="shared" si="455"/>
        <v/>
      </c>
      <c r="AG2484" s="139"/>
    </row>
    <row r="2485" spans="14:33" ht="20.100000000000001" customHeight="1" x14ac:dyDescent="0.25">
      <c r="N2485" s="142">
        <v>1927</v>
      </c>
      <c r="O2485" s="134">
        <f t="shared" si="458"/>
        <v>3.7080000000000002</v>
      </c>
      <c r="P2485" s="189">
        <f t="shared" si="459"/>
        <v>4.1237784342237931E-4</v>
      </c>
      <c r="Q2485" s="189">
        <f t="shared" si="460"/>
        <v>0.99989554867183417</v>
      </c>
      <c r="R2485" s="134">
        <f t="shared" si="461"/>
        <v>4.1237784342237931E-4</v>
      </c>
      <c r="S2485" s="134" t="str">
        <f t="shared" si="462"/>
        <v/>
      </c>
      <c r="T2485" s="134" t="str">
        <f t="shared" si="463"/>
        <v/>
      </c>
      <c r="U2485" s="190"/>
      <c r="V2485" s="191"/>
      <c r="W2485" s="188"/>
      <c r="X2485" s="188"/>
      <c r="Y2485" s="174" t="str">
        <f t="shared" si="451"/>
        <v/>
      </c>
      <c r="Z2485" s="174" t="str">
        <f t="shared" si="452"/>
        <v/>
      </c>
      <c r="AA2485" s="137"/>
      <c r="AB2485" s="185">
        <f t="shared" si="456"/>
        <v>12.345599999999685</v>
      </c>
      <c r="AC2485" s="139">
        <f t="shared" si="453"/>
        <v>8.9751251970105389E-2</v>
      </c>
      <c r="AD2485" s="138">
        <f t="shared" si="457"/>
        <v>1.8991220550237942E-4</v>
      </c>
      <c r="AE2485" s="139" t="str">
        <f t="shared" si="454"/>
        <v/>
      </c>
      <c r="AF2485" s="139" t="str">
        <f t="shared" si="455"/>
        <v/>
      </c>
      <c r="AG2485" s="139"/>
    </row>
    <row r="2486" spans="14:33" ht="20.100000000000001" customHeight="1" x14ac:dyDescent="0.25">
      <c r="N2486" s="142">
        <v>1928</v>
      </c>
      <c r="O2486" s="134">
        <f t="shared" si="458"/>
        <v>3.7119999999999997</v>
      </c>
      <c r="P2486" s="189">
        <f t="shared" si="459"/>
        <v>4.063033405172264E-4</v>
      </c>
      <c r="Q2486" s="189">
        <f t="shared" si="460"/>
        <v>0.9998971860063367</v>
      </c>
      <c r="R2486" s="134">
        <f t="shared" si="461"/>
        <v>4.063033405172264E-4</v>
      </c>
      <c r="S2486" s="134" t="str">
        <f t="shared" si="462"/>
        <v/>
      </c>
      <c r="T2486" s="134" t="str">
        <f t="shared" si="463"/>
        <v/>
      </c>
      <c r="U2486" s="190"/>
      <c r="V2486" s="191"/>
      <c r="W2486" s="188"/>
      <c r="X2486" s="188"/>
      <c r="Y2486" s="174" t="str">
        <f t="shared" si="451"/>
        <v/>
      </c>
      <c r="Z2486" s="174" t="str">
        <f t="shared" si="452"/>
        <v/>
      </c>
      <c r="AA2486" s="137"/>
      <c r="AB2486" s="185">
        <f t="shared" si="456"/>
        <v>12.351999999999684</v>
      </c>
      <c r="AC2486" s="139">
        <f t="shared" si="453"/>
        <v>8.956133976460301E-2</v>
      </c>
      <c r="AD2486" s="138">
        <f t="shared" si="457"/>
        <v>1.8955083099977954E-4</v>
      </c>
      <c r="AE2486" s="139" t="str">
        <f t="shared" si="454"/>
        <v/>
      </c>
      <c r="AF2486" s="139" t="str">
        <f t="shared" si="455"/>
        <v/>
      </c>
      <c r="AG2486" s="139"/>
    </row>
    <row r="2487" spans="14:33" ht="20.100000000000001" customHeight="1" x14ac:dyDescent="0.25">
      <c r="N2487" s="142">
        <v>1929</v>
      </c>
      <c r="O2487" s="134">
        <f t="shared" si="458"/>
        <v>3.7160000000000002</v>
      </c>
      <c r="P2487" s="189">
        <f t="shared" si="459"/>
        <v>4.0031191260930891E-4</v>
      </c>
      <c r="Q2487" s="189">
        <f t="shared" si="460"/>
        <v>0.99989879920932445</v>
      </c>
      <c r="R2487" s="134">
        <f t="shared" si="461"/>
        <v>4.0031191260930891E-4</v>
      </c>
      <c r="S2487" s="134" t="str">
        <f t="shared" si="462"/>
        <v/>
      </c>
      <c r="T2487" s="134" t="str">
        <f t="shared" si="463"/>
        <v/>
      </c>
      <c r="U2487" s="190"/>
      <c r="V2487" s="191"/>
      <c r="W2487" s="188"/>
      <c r="X2487" s="188"/>
      <c r="Y2487" s="174" t="str">
        <f t="shared" si="451"/>
        <v/>
      </c>
      <c r="Z2487" s="174" t="str">
        <f t="shared" si="452"/>
        <v/>
      </c>
      <c r="AA2487" s="137"/>
      <c r="AB2487" s="185">
        <f t="shared" si="456"/>
        <v>12.358399999999683</v>
      </c>
      <c r="AC2487" s="139">
        <f t="shared" si="453"/>
        <v>8.937178893360323E-2</v>
      </c>
      <c r="AD2487" s="138">
        <f t="shared" si="457"/>
        <v>1.8919001722787765E-4</v>
      </c>
      <c r="AE2487" s="139" t="str">
        <f t="shared" si="454"/>
        <v/>
      </c>
      <c r="AF2487" s="139" t="str">
        <f t="shared" si="455"/>
        <v/>
      </c>
      <c r="AG2487" s="139"/>
    </row>
    <row r="2488" spans="14:33" ht="20.100000000000001" customHeight="1" x14ac:dyDescent="0.25">
      <c r="N2488" s="142">
        <v>1930</v>
      </c>
      <c r="O2488" s="134">
        <f t="shared" si="458"/>
        <v>3.7199999999999998</v>
      </c>
      <c r="P2488" s="189">
        <f t="shared" si="459"/>
        <v>3.9440252496915693E-4</v>
      </c>
      <c r="Q2488" s="189">
        <f t="shared" si="460"/>
        <v>0.99990038861102404</v>
      </c>
      <c r="R2488" s="134">
        <f t="shared" si="461"/>
        <v>3.9440252496915693E-4</v>
      </c>
      <c r="S2488" s="134" t="str">
        <f t="shared" si="462"/>
        <v/>
      </c>
      <c r="T2488" s="134" t="str">
        <f t="shared" si="463"/>
        <v/>
      </c>
      <c r="U2488" s="190"/>
      <c r="V2488" s="191"/>
      <c r="W2488" s="188"/>
      <c r="X2488" s="188"/>
      <c r="Y2488" s="174" t="str">
        <f t="shared" ref="Y2488:Y2551" si="464">IF($X2488&gt;(Y$555),$W2488,"")</f>
        <v/>
      </c>
      <c r="Z2488" s="174" t="str">
        <f t="shared" ref="Z2488:Z2551" si="465">IF($X2488&gt;(AA$557),$W2488,"")</f>
        <v/>
      </c>
      <c r="AA2488" s="137"/>
      <c r="AB2488" s="185">
        <f t="shared" si="456"/>
        <v>12.364799999999683</v>
      </c>
      <c r="AC2488" s="139">
        <f t="shared" si="453"/>
        <v>8.9182598916375352E-2</v>
      </c>
      <c r="AD2488" s="138">
        <f t="shared" si="457"/>
        <v>1.8882976373407745E-4</v>
      </c>
      <c r="AE2488" s="139" t="str">
        <f t="shared" si="454"/>
        <v/>
      </c>
      <c r="AF2488" s="139" t="str">
        <f t="shared" si="455"/>
        <v/>
      </c>
      <c r="AG2488" s="139"/>
    </row>
    <row r="2489" spans="14:33" ht="20.100000000000001" customHeight="1" x14ac:dyDescent="0.25">
      <c r="N2489" s="142">
        <v>1931</v>
      </c>
      <c r="O2489" s="134">
        <f t="shared" si="458"/>
        <v>3.7240000000000002</v>
      </c>
      <c r="P2489" s="189">
        <f t="shared" si="459"/>
        <v>3.8857415422493793E-4</v>
      </c>
      <c r="Q2489" s="189">
        <f t="shared" si="460"/>
        <v>0.99990195453754616</v>
      </c>
      <c r="R2489" s="134">
        <f t="shared" si="461"/>
        <v>3.8857415422493793E-4</v>
      </c>
      <c r="S2489" s="134" t="str">
        <f t="shared" si="462"/>
        <v/>
      </c>
      <c r="T2489" s="134" t="str">
        <f t="shared" si="463"/>
        <v/>
      </c>
      <c r="U2489" s="190"/>
      <c r="V2489" s="191"/>
      <c r="W2489" s="188"/>
      <c r="X2489" s="188"/>
      <c r="Y2489" s="174" t="str">
        <f t="shared" si="464"/>
        <v/>
      </c>
      <c r="Z2489" s="174" t="str">
        <f t="shared" si="465"/>
        <v/>
      </c>
      <c r="AA2489" s="137"/>
      <c r="AB2489" s="185">
        <f t="shared" si="456"/>
        <v>12.371199999999682</v>
      </c>
      <c r="AC2489" s="139">
        <f t="shared" si="453"/>
        <v>8.8993769152641275E-2</v>
      </c>
      <c r="AD2489" s="138">
        <f t="shared" si="457"/>
        <v>1.8847007006445038E-4</v>
      </c>
      <c r="AE2489" s="139" t="str">
        <f t="shared" si="454"/>
        <v/>
      </c>
      <c r="AF2489" s="139" t="str">
        <f t="shared" si="455"/>
        <v/>
      </c>
      <c r="AG2489" s="139"/>
    </row>
    <row r="2490" spans="14:33" ht="20.100000000000001" customHeight="1" x14ac:dyDescent="0.25">
      <c r="N2490" s="142">
        <v>1932</v>
      </c>
      <c r="O2490" s="134">
        <f t="shared" si="458"/>
        <v>3.7279999999999998</v>
      </c>
      <c r="P2490" s="189">
        <f t="shared" si="459"/>
        <v>3.8282578825981722E-4</v>
      </c>
      <c r="Q2490" s="189">
        <f t="shared" si="460"/>
        <v>0.99990349731093042</v>
      </c>
      <c r="R2490" s="134">
        <f t="shared" si="461"/>
        <v>3.8282578825981722E-4</v>
      </c>
      <c r="S2490" s="134" t="str">
        <f t="shared" si="462"/>
        <v/>
      </c>
      <c r="T2490" s="134" t="str">
        <f t="shared" si="463"/>
        <v/>
      </c>
      <c r="U2490" s="190"/>
      <c r="V2490" s="191"/>
      <c r="W2490" s="188"/>
      <c r="X2490" s="188"/>
      <c r="Y2490" s="174" t="str">
        <f t="shared" si="464"/>
        <v/>
      </c>
      <c r="Z2490" s="174" t="str">
        <f t="shared" si="465"/>
        <v/>
      </c>
      <c r="AA2490" s="137"/>
      <c r="AB2490" s="185">
        <f t="shared" si="456"/>
        <v>12.377599999999681</v>
      </c>
      <c r="AC2490" s="139">
        <f t="shared" si="453"/>
        <v>8.8805299082576825E-2</v>
      </c>
      <c r="AD2490" s="138">
        <f t="shared" si="457"/>
        <v>1.8811093576409643E-4</v>
      </c>
      <c r="AE2490" s="139" t="str">
        <f t="shared" si="454"/>
        <v/>
      </c>
      <c r="AF2490" s="139" t="str">
        <f t="shared" si="455"/>
        <v/>
      </c>
      <c r="AG2490" s="139"/>
    </row>
    <row r="2491" spans="14:33" ht="20.100000000000001" customHeight="1" x14ac:dyDescent="0.25">
      <c r="N2491" s="142">
        <v>1933</v>
      </c>
      <c r="O2491" s="134">
        <f t="shared" si="458"/>
        <v>3.7320000000000002</v>
      </c>
      <c r="P2491" s="189">
        <f t="shared" si="459"/>
        <v>3.7715642610991967E-4</v>
      </c>
      <c r="Q2491" s="189">
        <f t="shared" si="460"/>
        <v>0.99990501724919023</v>
      </c>
      <c r="R2491" s="134">
        <f t="shared" si="461"/>
        <v>3.7715642610991967E-4</v>
      </c>
      <c r="S2491" s="134" t="str">
        <f t="shared" si="462"/>
        <v/>
      </c>
      <c r="T2491" s="134" t="str">
        <f t="shared" si="463"/>
        <v/>
      </c>
      <c r="U2491" s="190"/>
      <c r="V2491" s="191"/>
      <c r="W2491" s="188"/>
      <c r="X2491" s="188"/>
      <c r="Y2491" s="174" t="str">
        <f t="shared" si="464"/>
        <v/>
      </c>
      <c r="Z2491" s="174" t="str">
        <f t="shared" si="465"/>
        <v/>
      </c>
      <c r="AA2491" s="137"/>
      <c r="AB2491" s="185">
        <f t="shared" si="456"/>
        <v>12.383999999999681</v>
      </c>
      <c r="AC2491" s="139">
        <f t="shared" si="453"/>
        <v>8.8617188146812728E-2</v>
      </c>
      <c r="AD2491" s="138">
        <f t="shared" si="457"/>
        <v>1.8775236037664456E-4</v>
      </c>
      <c r="AE2491" s="139" t="str">
        <f t="shared" si="454"/>
        <v/>
      </c>
      <c r="AF2491" s="139" t="str">
        <f t="shared" si="455"/>
        <v/>
      </c>
      <c r="AG2491" s="139"/>
    </row>
    <row r="2492" spans="14:33" ht="20.100000000000001" customHeight="1" x14ac:dyDescent="0.25">
      <c r="N2492" s="142">
        <v>1934</v>
      </c>
      <c r="O2492" s="134">
        <f t="shared" si="458"/>
        <v>3.7359999999999998</v>
      </c>
      <c r="P2492" s="189">
        <f t="shared" si="459"/>
        <v>3.7156507786293677E-4</v>
      </c>
      <c r="Q2492" s="189">
        <f t="shared" si="460"/>
        <v>0.99990651466635738</v>
      </c>
      <c r="R2492" s="134">
        <f t="shared" si="461"/>
        <v>3.7156507786293677E-4</v>
      </c>
      <c r="S2492" s="134" t="str">
        <f t="shared" si="462"/>
        <v/>
      </c>
      <c r="T2492" s="134" t="str">
        <f t="shared" si="463"/>
        <v/>
      </c>
      <c r="U2492" s="190"/>
      <c r="V2492" s="191"/>
      <c r="W2492" s="188"/>
      <c r="X2492" s="188"/>
      <c r="Y2492" s="174" t="str">
        <f t="shared" si="464"/>
        <v/>
      </c>
      <c r="Z2492" s="174" t="str">
        <f t="shared" si="465"/>
        <v/>
      </c>
      <c r="AA2492" s="137"/>
      <c r="AB2492" s="185">
        <f t="shared" si="456"/>
        <v>12.39039999999968</v>
      </c>
      <c r="AC2492" s="139">
        <f t="shared" si="453"/>
        <v>8.8429435786436084E-2</v>
      </c>
      <c r="AD2492" s="138">
        <f t="shared" si="457"/>
        <v>1.8739434344478001E-4</v>
      </c>
      <c r="AE2492" s="139" t="str">
        <f t="shared" si="454"/>
        <v/>
      </c>
      <c r="AF2492" s="139" t="str">
        <f t="shared" si="455"/>
        <v/>
      </c>
      <c r="AG2492" s="139"/>
    </row>
    <row r="2493" spans="14:33" ht="20.100000000000001" customHeight="1" x14ac:dyDescent="0.25">
      <c r="N2493" s="142">
        <v>1935</v>
      </c>
      <c r="O2493" s="134">
        <f t="shared" si="458"/>
        <v>3.74</v>
      </c>
      <c r="P2493" s="189">
        <f t="shared" si="459"/>
        <v>3.6605076455733496E-4</v>
      </c>
      <c r="Q2493" s="189">
        <f t="shared" si="460"/>
        <v>0.99990798987252594</v>
      </c>
      <c r="R2493" s="134">
        <f t="shared" si="461"/>
        <v>3.6605076455733496E-4</v>
      </c>
      <c r="S2493" s="134" t="str">
        <f t="shared" si="462"/>
        <v/>
      </c>
      <c r="T2493" s="134" t="str">
        <f t="shared" si="463"/>
        <v/>
      </c>
      <c r="U2493" s="190"/>
      <c r="V2493" s="191"/>
      <c r="W2493" s="188"/>
      <c r="X2493" s="188"/>
      <c r="Y2493" s="174" t="str">
        <f t="shared" si="464"/>
        <v/>
      </c>
      <c r="Z2493" s="174" t="str">
        <f t="shared" si="465"/>
        <v/>
      </c>
      <c r="AA2493" s="137"/>
      <c r="AB2493" s="185">
        <f t="shared" si="456"/>
        <v>12.396799999999679</v>
      </c>
      <c r="AC2493" s="139">
        <f t="shared" si="453"/>
        <v>8.8242041442991304E-2</v>
      </c>
      <c r="AD2493" s="138">
        <f t="shared" si="457"/>
        <v>1.8703688450974476E-4</v>
      </c>
      <c r="AE2493" s="139" t="str">
        <f t="shared" si="454"/>
        <v/>
      </c>
      <c r="AF2493" s="139" t="str">
        <f t="shared" si="455"/>
        <v/>
      </c>
      <c r="AG2493" s="139"/>
    </row>
    <row r="2494" spans="14:33" ht="20.100000000000001" customHeight="1" x14ac:dyDescent="0.25">
      <c r="N2494" s="142">
        <v>1936</v>
      </c>
      <c r="O2494" s="134">
        <f t="shared" si="458"/>
        <v>3.7439999999999998</v>
      </c>
      <c r="P2494" s="189">
        <f t="shared" si="459"/>
        <v>3.6061251808220806E-4</v>
      </c>
      <c r="Q2494" s="189">
        <f t="shared" si="460"/>
        <v>0.99990944317389574</v>
      </c>
      <c r="R2494" s="134">
        <f t="shared" si="461"/>
        <v>3.6061251808220806E-4</v>
      </c>
      <c r="S2494" s="134" t="str">
        <f t="shared" si="462"/>
        <v/>
      </c>
      <c r="T2494" s="134" t="str">
        <f t="shared" si="463"/>
        <v/>
      </c>
      <c r="U2494" s="190"/>
      <c r="V2494" s="191"/>
      <c r="W2494" s="188"/>
      <c r="X2494" s="188"/>
      <c r="Y2494" s="174" t="str">
        <f t="shared" si="464"/>
        <v/>
      </c>
      <c r="Z2494" s="174" t="str">
        <f t="shared" si="465"/>
        <v/>
      </c>
      <c r="AA2494" s="137"/>
      <c r="AB2494" s="185">
        <f t="shared" si="456"/>
        <v>12.403199999999678</v>
      </c>
      <c r="AC2494" s="139">
        <f t="shared" si="453"/>
        <v>8.8055004558481559E-2</v>
      </c>
      <c r="AD2494" s="138">
        <f t="shared" si="457"/>
        <v>1.8667998311180933E-4</v>
      </c>
      <c r="AE2494" s="139" t="str">
        <f t="shared" si="454"/>
        <v/>
      </c>
      <c r="AF2494" s="139" t="str">
        <f t="shared" si="455"/>
        <v/>
      </c>
      <c r="AG2494" s="139"/>
    </row>
    <row r="2495" spans="14:33" ht="20.100000000000001" customHeight="1" x14ac:dyDescent="0.25">
      <c r="N2495" s="142">
        <v>1937</v>
      </c>
      <c r="O2495" s="134">
        <f t="shared" si="458"/>
        <v>3.7480000000000002</v>
      </c>
      <c r="P2495" s="189">
        <f t="shared" si="459"/>
        <v>3.5524938107773336E-4</v>
      </c>
      <c r="Q2495" s="189">
        <f t="shared" si="460"/>
        <v>0.99991087487281605</v>
      </c>
      <c r="R2495" s="134">
        <f t="shared" si="461"/>
        <v>3.5524938107773336E-4</v>
      </c>
      <c r="S2495" s="134" t="str">
        <f t="shared" si="462"/>
        <v/>
      </c>
      <c r="T2495" s="134" t="str">
        <f t="shared" si="463"/>
        <v/>
      </c>
      <c r="U2495" s="190"/>
      <c r="V2495" s="191"/>
      <c r="W2495" s="188"/>
      <c r="X2495" s="188"/>
      <c r="Y2495" s="174" t="str">
        <f t="shared" si="464"/>
        <v/>
      </c>
      <c r="Z2495" s="174" t="str">
        <f t="shared" si="465"/>
        <v/>
      </c>
      <c r="AA2495" s="137"/>
      <c r="AB2495" s="185">
        <f t="shared" si="456"/>
        <v>12.409599999999678</v>
      </c>
      <c r="AC2495" s="139">
        <f t="shared" si="453"/>
        <v>8.7868324575369749E-2</v>
      </c>
      <c r="AD2495" s="138">
        <f t="shared" si="457"/>
        <v>1.8632363878998137E-4</v>
      </c>
      <c r="AE2495" s="139" t="str">
        <f t="shared" si="454"/>
        <v/>
      </c>
      <c r="AF2495" s="139" t="str">
        <f t="shared" si="455"/>
        <v/>
      </c>
      <c r="AG2495" s="139"/>
    </row>
    <row r="2496" spans="14:33" ht="20.100000000000001" customHeight="1" x14ac:dyDescent="0.25">
      <c r="N2496" s="142">
        <v>1938</v>
      </c>
      <c r="O2496" s="134">
        <f t="shared" si="458"/>
        <v>3.7519999999999998</v>
      </c>
      <c r="P2496" s="189">
        <f t="shared" si="459"/>
        <v>3.4996040683627421E-4</v>
      </c>
      <c r="Q2496" s="189">
        <f t="shared" si="460"/>
        <v>0.99991228526782761</v>
      </c>
      <c r="R2496" s="134">
        <f t="shared" si="461"/>
        <v>3.4996040683627421E-4</v>
      </c>
      <c r="S2496" s="134" t="str">
        <f t="shared" si="462"/>
        <v/>
      </c>
      <c r="T2496" s="134" t="str">
        <f t="shared" si="463"/>
        <v/>
      </c>
      <c r="U2496" s="190"/>
      <c r="V2496" s="191"/>
      <c r="W2496" s="188"/>
      <c r="X2496" s="188"/>
      <c r="Y2496" s="174" t="str">
        <f t="shared" si="464"/>
        <v/>
      </c>
      <c r="Z2496" s="174" t="str">
        <f t="shared" si="465"/>
        <v/>
      </c>
      <c r="AA2496" s="137"/>
      <c r="AB2496" s="185">
        <f t="shared" si="456"/>
        <v>12.415999999999677</v>
      </c>
      <c r="AC2496" s="139">
        <f t="shared" si="453"/>
        <v>8.7682000936579768E-2</v>
      </c>
      <c r="AD2496" s="138">
        <f t="shared" si="457"/>
        <v>1.8596785108206115E-4</v>
      </c>
      <c r="AE2496" s="139" t="str">
        <f t="shared" si="454"/>
        <v/>
      </c>
      <c r="AF2496" s="139" t="str">
        <f t="shared" si="455"/>
        <v/>
      </c>
      <c r="AG2496" s="139"/>
    </row>
    <row r="2497" spans="14:33" ht="20.100000000000001" customHeight="1" x14ac:dyDescent="0.25">
      <c r="N2497" s="142">
        <v>1939</v>
      </c>
      <c r="O2497" s="134">
        <f t="shared" si="458"/>
        <v>3.7560000000000002</v>
      </c>
      <c r="P2497" s="189">
        <f t="shared" si="459"/>
        <v>3.4474465920408354E-4</v>
      </c>
      <c r="Q2497" s="189">
        <f t="shared" si="460"/>
        <v>0.99991367465370573</v>
      </c>
      <c r="R2497" s="134">
        <f t="shared" si="461"/>
        <v>3.4474465920408354E-4</v>
      </c>
      <c r="S2497" s="134" t="str">
        <f t="shared" si="462"/>
        <v/>
      </c>
      <c r="T2497" s="134" t="str">
        <f t="shared" si="463"/>
        <v/>
      </c>
      <c r="U2497" s="190"/>
      <c r="V2497" s="191"/>
      <c r="W2497" s="188"/>
      <c r="X2497" s="188"/>
      <c r="Y2497" s="174" t="str">
        <f t="shared" si="464"/>
        <v/>
      </c>
      <c r="Z2497" s="174" t="str">
        <f t="shared" si="465"/>
        <v/>
      </c>
      <c r="AA2497" s="137"/>
      <c r="AB2497" s="185">
        <f t="shared" si="456"/>
        <v>12.422399999999676</v>
      </c>
      <c r="AC2497" s="139">
        <f t="shared" si="453"/>
        <v>8.7496033085497707E-2</v>
      </c>
      <c r="AD2497" s="138">
        <f t="shared" si="457"/>
        <v>1.8561261952487751E-4</v>
      </c>
      <c r="AE2497" s="139" t="str">
        <f t="shared" si="454"/>
        <v/>
      </c>
      <c r="AF2497" s="139" t="str">
        <f t="shared" si="455"/>
        <v/>
      </c>
      <c r="AG2497" s="139"/>
    </row>
    <row r="2498" spans="14:33" ht="20.100000000000001" customHeight="1" x14ac:dyDescent="0.25">
      <c r="N2498" s="142">
        <v>1940</v>
      </c>
      <c r="O2498" s="134">
        <f t="shared" si="458"/>
        <v>3.76</v>
      </c>
      <c r="P2498" s="189">
        <f t="shared" si="459"/>
        <v>3.3960121248365478E-4</v>
      </c>
      <c r="Q2498" s="189">
        <f t="shared" si="460"/>
        <v>0.99991504332150205</v>
      </c>
      <c r="R2498" s="134">
        <f t="shared" si="461"/>
        <v>3.3960121248365478E-4</v>
      </c>
      <c r="S2498" s="134" t="str">
        <f t="shared" si="462"/>
        <v/>
      </c>
      <c r="T2498" s="134" t="str">
        <f t="shared" si="463"/>
        <v/>
      </c>
      <c r="U2498" s="190"/>
      <c r="V2498" s="191"/>
      <c r="W2498" s="188"/>
      <c r="X2498" s="188"/>
      <c r="Y2498" s="174" t="str">
        <f t="shared" si="464"/>
        <v/>
      </c>
      <c r="Z2498" s="174" t="str">
        <f t="shared" si="465"/>
        <v/>
      </c>
      <c r="AA2498" s="137"/>
      <c r="AB2498" s="185">
        <f t="shared" si="456"/>
        <v>12.428799999999676</v>
      </c>
      <c r="AC2498" s="139">
        <f t="shared" si="453"/>
        <v>8.7310420465972829E-2</v>
      </c>
      <c r="AD2498" s="138">
        <f t="shared" si="457"/>
        <v>1.8525794365394088E-4</v>
      </c>
      <c r="AE2498" s="139" t="str">
        <f t="shared" si="454"/>
        <v/>
      </c>
      <c r="AF2498" s="139" t="str">
        <f t="shared" si="455"/>
        <v/>
      </c>
      <c r="AG2498" s="139"/>
    </row>
    <row r="2499" spans="14:33" ht="20.100000000000001" customHeight="1" x14ac:dyDescent="0.25">
      <c r="N2499" s="142">
        <v>1941</v>
      </c>
      <c r="O2499" s="134">
        <f t="shared" si="458"/>
        <v>3.7640000000000002</v>
      </c>
      <c r="P2499" s="189">
        <f t="shared" si="459"/>
        <v>3.3452915133667672E-4</v>
      </c>
      <c r="Q2499" s="189">
        <f t="shared" si="460"/>
        <v>0.99991639155858592</v>
      </c>
      <c r="R2499" s="134">
        <f t="shared" si="461"/>
        <v>3.3452915133667672E-4</v>
      </c>
      <c r="S2499" s="134" t="str">
        <f t="shared" si="462"/>
        <v/>
      </c>
      <c r="T2499" s="134" t="str">
        <f t="shared" si="463"/>
        <v/>
      </c>
      <c r="U2499" s="190"/>
      <c r="V2499" s="191"/>
      <c r="W2499" s="188"/>
      <c r="X2499" s="188"/>
      <c r="Y2499" s="174" t="str">
        <f t="shared" si="464"/>
        <v/>
      </c>
      <c r="Z2499" s="174" t="str">
        <f t="shared" si="465"/>
        <v/>
      </c>
      <c r="AA2499" s="137"/>
      <c r="AB2499" s="185">
        <f t="shared" si="456"/>
        <v>12.435199999999675</v>
      </c>
      <c r="AC2499" s="139">
        <f t="shared" si="453"/>
        <v>8.7125162522318889E-2</v>
      </c>
      <c r="AD2499" s="138">
        <f t="shared" si="457"/>
        <v>1.8490382300355435E-4</v>
      </c>
      <c r="AE2499" s="139" t="str">
        <f t="shared" si="454"/>
        <v/>
      </c>
      <c r="AF2499" s="139" t="str">
        <f t="shared" si="455"/>
        <v/>
      </c>
      <c r="AG2499" s="139"/>
    </row>
    <row r="2500" spans="14:33" ht="20.100000000000001" customHeight="1" x14ac:dyDescent="0.25">
      <c r="N2500" s="142">
        <v>1942</v>
      </c>
      <c r="O2500" s="134">
        <f t="shared" si="458"/>
        <v>3.7679999999999998</v>
      </c>
      <c r="P2500" s="189">
        <f t="shared" si="459"/>
        <v>3.2952757068762962E-4</v>
      </c>
      <c r="Q2500" s="189">
        <f t="shared" si="460"/>
        <v>0.99991771964868625</v>
      </c>
      <c r="R2500" s="134">
        <f t="shared" si="461"/>
        <v>3.2952757068762962E-4</v>
      </c>
      <c r="S2500" s="134" t="str">
        <f t="shared" si="462"/>
        <v/>
      </c>
      <c r="T2500" s="134" t="str">
        <f t="shared" si="463"/>
        <v/>
      </c>
      <c r="U2500" s="190"/>
      <c r="V2500" s="191"/>
      <c r="W2500" s="188"/>
      <c r="X2500" s="188"/>
      <c r="Y2500" s="174" t="str">
        <f t="shared" si="464"/>
        <v/>
      </c>
      <c r="Z2500" s="174" t="str">
        <f t="shared" si="465"/>
        <v/>
      </c>
      <c r="AA2500" s="137"/>
      <c r="AB2500" s="185">
        <f t="shared" si="456"/>
        <v>12.441599999999674</v>
      </c>
      <c r="AC2500" s="139">
        <f t="shared" si="453"/>
        <v>8.6940258699315334E-2</v>
      </c>
      <c r="AD2500" s="138">
        <f t="shared" si="457"/>
        <v>1.8455025710727158E-4</v>
      </c>
      <c r="AE2500" s="139" t="str">
        <f t="shared" si="454"/>
        <v/>
      </c>
      <c r="AF2500" s="139" t="str">
        <f t="shared" si="455"/>
        <v/>
      </c>
      <c r="AG2500" s="139"/>
    </row>
    <row r="2501" spans="14:33" ht="20.100000000000001" customHeight="1" x14ac:dyDescent="0.25">
      <c r="N2501" s="142">
        <v>1943</v>
      </c>
      <c r="O2501" s="134">
        <f t="shared" si="458"/>
        <v>3.7720000000000002</v>
      </c>
      <c r="P2501" s="189">
        <f t="shared" si="459"/>
        <v>3.24595575627992E-4</v>
      </c>
      <c r="Q2501" s="189">
        <f t="shared" si="460"/>
        <v>0.99991902787193176</v>
      </c>
      <c r="R2501" s="134">
        <f t="shared" si="461"/>
        <v>3.24595575627992E-4</v>
      </c>
      <c r="S2501" s="134" t="str">
        <f t="shared" si="462"/>
        <v/>
      </c>
      <c r="T2501" s="134" t="str">
        <f t="shared" si="463"/>
        <v/>
      </c>
      <c r="U2501" s="190"/>
      <c r="V2501" s="191"/>
      <c r="W2501" s="188"/>
      <c r="X2501" s="188"/>
      <c r="Y2501" s="174" t="str">
        <f t="shared" si="464"/>
        <v/>
      </c>
      <c r="Z2501" s="174" t="str">
        <f t="shared" si="465"/>
        <v/>
      </c>
      <c r="AA2501" s="137"/>
      <c r="AB2501" s="185">
        <f t="shared" si="456"/>
        <v>12.447999999999674</v>
      </c>
      <c r="AC2501" s="139">
        <f t="shared" si="453"/>
        <v>8.6755708442208063E-2</v>
      </c>
      <c r="AD2501" s="138">
        <f t="shared" si="457"/>
        <v>1.8419724549696703E-4</v>
      </c>
      <c r="AE2501" s="139" t="str">
        <f t="shared" si="454"/>
        <v/>
      </c>
      <c r="AF2501" s="139" t="str">
        <f t="shared" si="455"/>
        <v/>
      </c>
      <c r="AG2501" s="139"/>
    </row>
    <row r="2502" spans="14:33" ht="20.100000000000001" customHeight="1" x14ac:dyDescent="0.25">
      <c r="N2502" s="142">
        <v>1944</v>
      </c>
      <c r="O2502" s="134">
        <f t="shared" si="458"/>
        <v>3.7759999999999998</v>
      </c>
      <c r="P2502" s="189">
        <f t="shared" si="459"/>
        <v>3.1973228132108387E-4</v>
      </c>
      <c r="Q2502" s="189">
        <f t="shared" si="460"/>
        <v>0.99992031650489177</v>
      </c>
      <c r="R2502" s="134">
        <f t="shared" si="461"/>
        <v>3.1973228132108387E-4</v>
      </c>
      <c r="S2502" s="134" t="str">
        <f t="shared" si="462"/>
        <v/>
      </c>
      <c r="T2502" s="134" t="str">
        <f t="shared" si="463"/>
        <v/>
      </c>
      <c r="U2502" s="190"/>
      <c r="V2502" s="191"/>
      <c r="W2502" s="188"/>
      <c r="X2502" s="188"/>
      <c r="Y2502" s="174" t="str">
        <f t="shared" si="464"/>
        <v/>
      </c>
      <c r="Z2502" s="174" t="str">
        <f t="shared" si="465"/>
        <v/>
      </c>
      <c r="AA2502" s="137"/>
      <c r="AB2502" s="185">
        <f t="shared" si="456"/>
        <v>12.454399999999673</v>
      </c>
      <c r="AC2502" s="139">
        <f t="shared" si="453"/>
        <v>8.6571511196711096E-2</v>
      </c>
      <c r="AD2502" s="138">
        <f t="shared" si="457"/>
        <v>1.8384478770379353E-4</v>
      </c>
      <c r="AE2502" s="139" t="str">
        <f t="shared" si="454"/>
        <v/>
      </c>
      <c r="AF2502" s="139" t="str">
        <f t="shared" si="455"/>
        <v/>
      </c>
      <c r="AG2502" s="139"/>
    </row>
    <row r="2503" spans="14:33" ht="20.100000000000001" customHeight="1" x14ac:dyDescent="0.25">
      <c r="N2503" s="142">
        <v>1945</v>
      </c>
      <c r="O2503" s="134">
        <f t="shared" si="458"/>
        <v>3.7800000000000002</v>
      </c>
      <c r="P2503" s="189">
        <f t="shared" si="459"/>
        <v>3.1493681290752155E-4</v>
      </c>
      <c r="Q2503" s="189">
        <f t="shared" si="460"/>
        <v>0.99992158582061641</v>
      </c>
      <c r="R2503" s="134">
        <f t="shared" si="461"/>
        <v>3.1493681290752155E-4</v>
      </c>
      <c r="S2503" s="134" t="str">
        <f t="shared" si="462"/>
        <v/>
      </c>
      <c r="T2503" s="134" t="str">
        <f t="shared" si="463"/>
        <v/>
      </c>
      <c r="U2503" s="190"/>
      <c r="V2503" s="191"/>
      <c r="W2503" s="188"/>
      <c r="X2503" s="188"/>
      <c r="Y2503" s="174" t="str">
        <f t="shared" si="464"/>
        <v/>
      </c>
      <c r="Z2503" s="174" t="str">
        <f t="shared" si="465"/>
        <v/>
      </c>
      <c r="AA2503" s="137"/>
      <c r="AB2503" s="185">
        <f t="shared" si="456"/>
        <v>12.460799999999672</v>
      </c>
      <c r="AC2503" s="139">
        <f t="shared" si="453"/>
        <v>8.6387666409007302E-2</v>
      </c>
      <c r="AD2503" s="138">
        <f t="shared" si="457"/>
        <v>1.8349288325776592E-4</v>
      </c>
      <c r="AE2503" s="139" t="str">
        <f t="shared" si="454"/>
        <v/>
      </c>
      <c r="AF2503" s="139" t="str">
        <f t="shared" si="455"/>
        <v/>
      </c>
      <c r="AG2503" s="139"/>
    </row>
    <row r="2504" spans="14:33" ht="20.100000000000001" customHeight="1" x14ac:dyDescent="0.25">
      <c r="N2504" s="142">
        <v>1946</v>
      </c>
      <c r="O2504" s="134">
        <f t="shared" si="458"/>
        <v>3.7839999999999998</v>
      </c>
      <c r="P2504" s="189">
        <f t="shared" si="459"/>
        <v>3.1020830541130824E-4</v>
      </c>
      <c r="Q2504" s="189">
        <f t="shared" si="460"/>
        <v>0.99992283608867583</v>
      </c>
      <c r="R2504" s="134">
        <f t="shared" si="461"/>
        <v>3.1020830541130824E-4</v>
      </c>
      <c r="S2504" s="134" t="str">
        <f t="shared" si="462"/>
        <v/>
      </c>
      <c r="T2504" s="134" t="str">
        <f t="shared" si="463"/>
        <v/>
      </c>
      <c r="U2504" s="190"/>
      <c r="V2504" s="191"/>
      <c r="W2504" s="188"/>
      <c r="X2504" s="188"/>
      <c r="Y2504" s="174" t="str">
        <f t="shared" si="464"/>
        <v/>
      </c>
      <c r="Z2504" s="174" t="str">
        <f t="shared" si="465"/>
        <v/>
      </c>
      <c r="AA2504" s="137"/>
      <c r="AB2504" s="185">
        <f t="shared" si="456"/>
        <v>12.467199999999671</v>
      </c>
      <c r="AC2504" s="139">
        <f t="shared" si="453"/>
        <v>8.6204173525749536E-2</v>
      </c>
      <c r="AD2504" s="138">
        <f t="shared" si="457"/>
        <v>1.8314153168766389E-4</v>
      </c>
      <c r="AE2504" s="139" t="str">
        <f t="shared" si="454"/>
        <v/>
      </c>
      <c r="AF2504" s="139" t="str">
        <f t="shared" si="455"/>
        <v/>
      </c>
      <c r="AG2504" s="139"/>
    </row>
    <row r="2505" spans="14:33" ht="20.100000000000001" customHeight="1" x14ac:dyDescent="0.25">
      <c r="N2505" s="142">
        <v>1947</v>
      </c>
      <c r="O2505" s="134">
        <f t="shared" si="458"/>
        <v>3.7880000000000003</v>
      </c>
      <c r="P2505" s="189">
        <f t="shared" si="459"/>
        <v>3.0554590364653564E-4</v>
      </c>
      <c r="Q2505" s="189">
        <f t="shared" si="460"/>
        <v>0.99992406757520025</v>
      </c>
      <c r="R2505" s="134">
        <f t="shared" si="461"/>
        <v>3.0554590364653564E-4</v>
      </c>
      <c r="S2505" s="134" t="str">
        <f t="shared" si="462"/>
        <v/>
      </c>
      <c r="T2505" s="134" t="str">
        <f t="shared" si="463"/>
        <v/>
      </c>
      <c r="U2505" s="190"/>
      <c r="V2505" s="191"/>
      <c r="W2505" s="188"/>
      <c r="X2505" s="188"/>
      <c r="Y2505" s="174" t="str">
        <f t="shared" si="464"/>
        <v/>
      </c>
      <c r="Z2505" s="174" t="str">
        <f t="shared" si="465"/>
        <v/>
      </c>
      <c r="AA2505" s="137"/>
      <c r="AB2505" s="185">
        <f t="shared" si="456"/>
        <v>12.473599999999671</v>
      </c>
      <c r="AC2505" s="139">
        <f t="shared" si="453"/>
        <v>8.6021031994061872E-2</v>
      </c>
      <c r="AD2505" s="138">
        <f t="shared" si="457"/>
        <v>1.8279073252125411E-4</v>
      </c>
      <c r="AE2505" s="139" t="str">
        <f t="shared" si="454"/>
        <v/>
      </c>
      <c r="AF2505" s="139" t="str">
        <f t="shared" si="455"/>
        <v/>
      </c>
      <c r="AG2505" s="139"/>
    </row>
    <row r="2506" spans="14:33" ht="20.100000000000001" customHeight="1" x14ac:dyDescent="0.25">
      <c r="N2506" s="142">
        <v>1948</v>
      </c>
      <c r="O2506" s="134">
        <f t="shared" si="458"/>
        <v>3.7919999999999998</v>
      </c>
      <c r="P2506" s="189">
        <f t="shared" si="459"/>
        <v>3.0094876212471999E-4</v>
      </c>
      <c r="Q2506" s="189">
        <f t="shared" si="460"/>
        <v>0.99992528054291829</v>
      </c>
      <c r="R2506" s="134">
        <f t="shared" si="461"/>
        <v>3.0094876212471999E-4</v>
      </c>
      <c r="S2506" s="134" t="str">
        <f t="shared" si="462"/>
        <v/>
      </c>
      <c r="T2506" s="134" t="str">
        <f t="shared" si="463"/>
        <v/>
      </c>
      <c r="U2506" s="190"/>
      <c r="V2506" s="191"/>
      <c r="W2506" s="188"/>
      <c r="X2506" s="188"/>
      <c r="Y2506" s="174" t="str">
        <f t="shared" si="464"/>
        <v/>
      </c>
      <c r="Z2506" s="174" t="str">
        <f t="shared" si="465"/>
        <v/>
      </c>
      <c r="AA2506" s="137"/>
      <c r="AB2506" s="185">
        <f t="shared" si="456"/>
        <v>12.47999999999967</v>
      </c>
      <c r="AC2506" s="139">
        <f t="shared" si="453"/>
        <v>8.5838241261540618E-2</v>
      </c>
      <c r="AD2506" s="138">
        <f t="shared" si="457"/>
        <v>1.824404852849848E-4</v>
      </c>
      <c r="AE2506" s="139" t="str">
        <f t="shared" si="454"/>
        <v/>
      </c>
      <c r="AF2506" s="139" t="str">
        <f t="shared" si="455"/>
        <v/>
      </c>
      <c r="AG2506" s="139"/>
    </row>
    <row r="2507" spans="14:33" ht="20.100000000000001" customHeight="1" x14ac:dyDescent="0.25">
      <c r="N2507" s="142">
        <v>1949</v>
      </c>
      <c r="O2507" s="134">
        <f t="shared" si="458"/>
        <v>3.7960000000000003</v>
      </c>
      <c r="P2507" s="189">
        <f t="shared" si="459"/>
        <v>2.9641604496274878E-4</v>
      </c>
      <c r="Q2507" s="189">
        <f t="shared" si="460"/>
        <v>0.99992647525119593</v>
      </c>
      <c r="R2507" s="134">
        <f t="shared" si="461"/>
        <v>2.9641604496274878E-4</v>
      </c>
      <c r="S2507" s="134" t="str">
        <f t="shared" si="462"/>
        <v/>
      </c>
      <c r="T2507" s="134" t="str">
        <f t="shared" si="463"/>
        <v/>
      </c>
      <c r="U2507" s="190"/>
      <c r="V2507" s="191"/>
      <c r="W2507" s="188"/>
      <c r="X2507" s="188"/>
      <c r="Y2507" s="174" t="str">
        <f t="shared" si="464"/>
        <v/>
      </c>
      <c r="Z2507" s="174" t="str">
        <f t="shared" si="465"/>
        <v/>
      </c>
      <c r="AA2507" s="137"/>
      <c r="AB2507" s="185">
        <f t="shared" si="456"/>
        <v>12.486399999999669</v>
      </c>
      <c r="AC2507" s="139">
        <f t="shared" si="453"/>
        <v>8.5655800776255633E-2</v>
      </c>
      <c r="AD2507" s="138">
        <f t="shared" si="457"/>
        <v>1.8209078950486013E-4</v>
      </c>
      <c r="AE2507" s="139" t="str">
        <f t="shared" si="454"/>
        <v/>
      </c>
      <c r="AF2507" s="139" t="str">
        <f t="shared" si="455"/>
        <v/>
      </c>
      <c r="AG2507" s="139"/>
    </row>
    <row r="2508" spans="14:33" ht="20.100000000000001" customHeight="1" x14ac:dyDescent="0.25">
      <c r="N2508" s="142">
        <v>1950</v>
      </c>
      <c r="O2508" s="134">
        <f t="shared" si="458"/>
        <v>3.8</v>
      </c>
      <c r="P2508" s="189">
        <f t="shared" si="459"/>
        <v>2.9194692579146027E-4</v>
      </c>
      <c r="Q2508" s="189">
        <f t="shared" si="460"/>
        <v>0.99992765195607491</v>
      </c>
      <c r="R2508" s="134">
        <f t="shared" si="461"/>
        <v>2.9194692579146027E-4</v>
      </c>
      <c r="S2508" s="134" t="str">
        <f t="shared" si="462"/>
        <v/>
      </c>
      <c r="T2508" s="134" t="str">
        <f t="shared" si="463"/>
        <v/>
      </c>
      <c r="U2508" s="190"/>
      <c r="V2508" s="191"/>
      <c r="W2508" s="188"/>
      <c r="X2508" s="188"/>
      <c r="Y2508" s="174" t="str">
        <f t="shared" si="464"/>
        <v/>
      </c>
      <c r="Z2508" s="174" t="str">
        <f t="shared" si="465"/>
        <v/>
      </c>
      <c r="AA2508" s="137"/>
      <c r="AB2508" s="185">
        <f t="shared" si="456"/>
        <v>12.492799999999669</v>
      </c>
      <c r="AC2508" s="139">
        <f t="shared" si="453"/>
        <v>8.5473709986750773E-2</v>
      </c>
      <c r="AD2508" s="138">
        <f t="shared" si="457"/>
        <v>1.8174164470483034E-4</v>
      </c>
      <c r="AE2508" s="139" t="str">
        <f t="shared" si="454"/>
        <v/>
      </c>
      <c r="AF2508" s="139" t="str">
        <f t="shared" si="455"/>
        <v/>
      </c>
      <c r="AG2508" s="139"/>
    </row>
    <row r="2509" spans="14:33" ht="20.100000000000001" customHeight="1" x14ac:dyDescent="0.25">
      <c r="N2509" s="142">
        <v>1951</v>
      </c>
      <c r="O2509" s="134">
        <f t="shared" si="458"/>
        <v>3.8040000000000003</v>
      </c>
      <c r="P2509" s="189">
        <f t="shared" si="459"/>
        <v>2.8754058766483295E-4</v>
      </c>
      <c r="Q2509" s="189">
        <f t="shared" si="460"/>
        <v>0.99992881091030994</v>
      </c>
      <c r="R2509" s="134">
        <f t="shared" si="461"/>
        <v>2.8754058766483295E-4</v>
      </c>
      <c r="S2509" s="134" t="str">
        <f t="shared" si="462"/>
        <v/>
      </c>
      <c r="T2509" s="134" t="str">
        <f t="shared" si="463"/>
        <v/>
      </c>
      <c r="U2509" s="190"/>
      <c r="V2509" s="191"/>
      <c r="W2509" s="188"/>
      <c r="X2509" s="188"/>
      <c r="Y2509" s="174" t="str">
        <f t="shared" si="464"/>
        <v/>
      </c>
      <c r="Z2509" s="174" t="str">
        <f t="shared" si="465"/>
        <v/>
      </c>
      <c r="AA2509" s="137"/>
      <c r="AB2509" s="185">
        <f t="shared" si="456"/>
        <v>12.499199999999668</v>
      </c>
      <c r="AC2509" s="139">
        <f t="shared" si="453"/>
        <v>8.5291968342045943E-2</v>
      </c>
      <c r="AD2509" s="138">
        <f t="shared" si="457"/>
        <v>1.8139305040880405E-4</v>
      </c>
      <c r="AE2509" s="139" t="str">
        <f t="shared" si="454"/>
        <v/>
      </c>
      <c r="AF2509" s="139" t="str">
        <f t="shared" si="455"/>
        <v/>
      </c>
      <c r="AG2509" s="139"/>
    </row>
    <row r="2510" spans="14:33" ht="20.100000000000001" customHeight="1" x14ac:dyDescent="0.25">
      <c r="N2510" s="142">
        <v>1952</v>
      </c>
      <c r="O2510" s="134">
        <f t="shared" si="458"/>
        <v>3.8079999999999998</v>
      </c>
      <c r="P2510" s="189">
        <f t="shared" si="459"/>
        <v>2.8319622296980597E-4</v>
      </c>
      <c r="Q2510" s="189">
        <f t="shared" si="460"/>
        <v>0.99992995236340698</v>
      </c>
      <c r="R2510" s="134">
        <f t="shared" si="461"/>
        <v>2.8319622296980597E-4</v>
      </c>
      <c r="S2510" s="134" t="str">
        <f t="shared" si="462"/>
        <v/>
      </c>
      <c r="T2510" s="134" t="str">
        <f t="shared" si="463"/>
        <v/>
      </c>
      <c r="U2510" s="190"/>
      <c r="V2510" s="191"/>
      <c r="W2510" s="188"/>
      <c r="X2510" s="188"/>
      <c r="Y2510" s="174" t="str">
        <f t="shared" si="464"/>
        <v/>
      </c>
      <c r="Z2510" s="174" t="str">
        <f t="shared" si="465"/>
        <v/>
      </c>
      <c r="AA2510" s="137"/>
      <c r="AB2510" s="185">
        <f t="shared" si="456"/>
        <v>12.505599999999667</v>
      </c>
      <c r="AC2510" s="139">
        <f t="shared" si="453"/>
        <v>8.5110575291637139E-2</v>
      </c>
      <c r="AD2510" s="138">
        <f t="shared" si="457"/>
        <v>1.8104500613889962E-4</v>
      </c>
      <c r="AE2510" s="139" t="str">
        <f t="shared" si="454"/>
        <v/>
      </c>
      <c r="AF2510" s="139" t="str">
        <f t="shared" si="455"/>
        <v/>
      </c>
      <c r="AG2510" s="139"/>
    </row>
    <row r="2511" spans="14:33" ht="20.100000000000001" customHeight="1" x14ac:dyDescent="0.25">
      <c r="N2511" s="142">
        <v>1953</v>
      </c>
      <c r="O2511" s="134">
        <f t="shared" si="458"/>
        <v>3.8120000000000003</v>
      </c>
      <c r="P2511" s="189">
        <f t="shared" si="459"/>
        <v>2.7891303333670752E-4</v>
      </c>
      <c r="Q2511" s="189">
        <f t="shared" si="460"/>
        <v>0.99993107656166003</v>
      </c>
      <c r="R2511" s="134">
        <f t="shared" si="461"/>
        <v>2.7891303333670752E-4</v>
      </c>
      <c r="S2511" s="134" t="str">
        <f t="shared" si="462"/>
        <v/>
      </c>
      <c r="T2511" s="134" t="str">
        <f t="shared" si="463"/>
        <v/>
      </c>
      <c r="U2511" s="190"/>
      <c r="V2511" s="191"/>
      <c r="W2511" s="188"/>
      <c r="X2511" s="188"/>
      <c r="Y2511" s="174" t="str">
        <f t="shared" si="464"/>
        <v/>
      </c>
      <c r="Z2511" s="174" t="str">
        <f t="shared" si="465"/>
        <v/>
      </c>
      <c r="AA2511" s="137"/>
      <c r="AB2511" s="185">
        <f t="shared" si="456"/>
        <v>12.511999999999666</v>
      </c>
      <c r="AC2511" s="139">
        <f t="shared" si="453"/>
        <v>8.4929530285498239E-2</v>
      </c>
      <c r="AD2511" s="138">
        <f t="shared" si="457"/>
        <v>1.8069751141652768E-4</v>
      </c>
      <c r="AE2511" s="139" t="str">
        <f t="shared" si="454"/>
        <v/>
      </c>
      <c r="AF2511" s="139" t="str">
        <f t="shared" si="455"/>
        <v/>
      </c>
      <c r="AG2511" s="139"/>
    </row>
    <row r="2512" spans="14:33" ht="20.100000000000001" customHeight="1" x14ac:dyDescent="0.25">
      <c r="N2512" s="142">
        <v>1954</v>
      </c>
      <c r="O2512" s="134">
        <f t="shared" si="458"/>
        <v>3.8159999999999998</v>
      </c>
      <c r="P2512" s="189">
        <f t="shared" si="459"/>
        <v>2.7469022955031567E-4</v>
      </c>
      <c r="Q2512" s="189">
        <f t="shared" si="460"/>
        <v>0.99993218374818782</v>
      </c>
      <c r="R2512" s="134">
        <f t="shared" si="461"/>
        <v>2.7469022955031567E-4</v>
      </c>
      <c r="S2512" s="134" t="str">
        <f t="shared" si="462"/>
        <v/>
      </c>
      <c r="T2512" s="134" t="str">
        <f t="shared" si="463"/>
        <v/>
      </c>
      <c r="U2512" s="190"/>
      <c r="V2512" s="191"/>
      <c r="W2512" s="188"/>
      <c r="X2512" s="188"/>
      <c r="Y2512" s="174" t="str">
        <f t="shared" si="464"/>
        <v/>
      </c>
      <c r="Z2512" s="174" t="str">
        <f t="shared" si="465"/>
        <v/>
      </c>
      <c r="AA2512" s="137"/>
      <c r="AB2512" s="185">
        <f t="shared" si="456"/>
        <v>12.518399999999666</v>
      </c>
      <c r="AC2512" s="139">
        <f t="shared" si="453"/>
        <v>8.4748832774081712E-2</v>
      </c>
      <c r="AD2512" s="138">
        <f t="shared" si="457"/>
        <v>1.8035056576190533E-4</v>
      </c>
      <c r="AE2512" s="139" t="str">
        <f t="shared" si="454"/>
        <v/>
      </c>
      <c r="AF2512" s="139" t="str">
        <f t="shared" si="455"/>
        <v/>
      </c>
      <c r="AG2512" s="139"/>
    </row>
    <row r="2513" spans="14:33" ht="20.100000000000001" customHeight="1" x14ac:dyDescent="0.25">
      <c r="N2513" s="142">
        <v>1955</v>
      </c>
      <c r="O2513" s="134">
        <f t="shared" si="458"/>
        <v>3.8200000000000003</v>
      </c>
      <c r="P2513" s="189">
        <f t="shared" si="459"/>
        <v>2.7052703146152073E-4</v>
      </c>
      <c r="Q2513" s="189">
        <f t="shared" si="460"/>
        <v>0.99993327416297029</v>
      </c>
      <c r="R2513" s="134">
        <f t="shared" si="461"/>
        <v>2.7052703146152073E-4</v>
      </c>
      <c r="S2513" s="134" t="str">
        <f t="shared" si="462"/>
        <v/>
      </c>
      <c r="T2513" s="134" t="str">
        <f t="shared" si="463"/>
        <v/>
      </c>
      <c r="U2513" s="190"/>
      <c r="V2513" s="191"/>
      <c r="W2513" s="188"/>
      <c r="X2513" s="188"/>
      <c r="Y2513" s="174" t="str">
        <f t="shared" si="464"/>
        <v/>
      </c>
      <c r="Z2513" s="174" t="str">
        <f t="shared" si="465"/>
        <v/>
      </c>
      <c r="AA2513" s="137"/>
      <c r="AB2513" s="185">
        <f t="shared" si="456"/>
        <v>12.524799999999665</v>
      </c>
      <c r="AC2513" s="139">
        <f t="shared" si="453"/>
        <v>8.4568482208319806E-2</v>
      </c>
      <c r="AD2513" s="138">
        <f t="shared" si="457"/>
        <v>1.8000416869440317E-4</v>
      </c>
      <c r="AE2513" s="139" t="str">
        <f t="shared" si="454"/>
        <v/>
      </c>
      <c r="AF2513" s="139" t="str">
        <f t="shared" si="455"/>
        <v/>
      </c>
      <c r="AG2513" s="139"/>
    </row>
    <row r="2514" spans="14:33" ht="20.100000000000001" customHeight="1" x14ac:dyDescent="0.25">
      <c r="N2514" s="142">
        <v>1956</v>
      </c>
      <c r="O2514" s="134">
        <f t="shared" si="458"/>
        <v>3.8239999999999998</v>
      </c>
      <c r="P2514" s="189">
        <f t="shared" si="459"/>
        <v>2.6642266789962096E-4</v>
      </c>
      <c r="Q2514" s="189">
        <f t="shared" si="460"/>
        <v>0.99993434804288517</v>
      </c>
      <c r="R2514" s="134">
        <f t="shared" si="461"/>
        <v>2.6642266789962096E-4</v>
      </c>
      <c r="S2514" s="134" t="str">
        <f t="shared" si="462"/>
        <v/>
      </c>
      <c r="T2514" s="134" t="str">
        <f t="shared" si="463"/>
        <v/>
      </c>
      <c r="U2514" s="190"/>
      <c r="V2514" s="191"/>
      <c r="W2514" s="188"/>
      <c r="X2514" s="188"/>
      <c r="Y2514" s="174" t="str">
        <f t="shared" si="464"/>
        <v/>
      </c>
      <c r="Z2514" s="174" t="str">
        <f t="shared" si="465"/>
        <v/>
      </c>
      <c r="AA2514" s="137"/>
      <c r="AB2514" s="185">
        <f t="shared" si="456"/>
        <v>12.531199999999664</v>
      </c>
      <c r="AC2514" s="139">
        <f t="shared" si="453"/>
        <v>8.4388478039625403E-2</v>
      </c>
      <c r="AD2514" s="138">
        <f t="shared" si="457"/>
        <v>1.7965831973212887E-4</v>
      </c>
      <c r="AE2514" s="139" t="str">
        <f t="shared" si="454"/>
        <v/>
      </c>
      <c r="AF2514" s="139" t="str">
        <f t="shared" si="455"/>
        <v/>
      </c>
      <c r="AG2514" s="139"/>
    </row>
    <row r="2515" spans="14:33" ht="20.100000000000001" customHeight="1" x14ac:dyDescent="0.25">
      <c r="N2515" s="142">
        <v>1957</v>
      </c>
      <c r="O2515" s="134">
        <f t="shared" si="458"/>
        <v>3.8280000000000003</v>
      </c>
      <c r="P2515" s="189">
        <f t="shared" si="459"/>
        <v>2.6237637658521975E-4</v>
      </c>
      <c r="Q2515" s="189">
        <f t="shared" si="460"/>
        <v>0.99993540562174277</v>
      </c>
      <c r="R2515" s="134">
        <f t="shared" si="461"/>
        <v>2.6237637658521975E-4</v>
      </c>
      <c r="S2515" s="134" t="str">
        <f t="shared" si="462"/>
        <v/>
      </c>
      <c r="T2515" s="134" t="str">
        <f t="shared" si="463"/>
        <v/>
      </c>
      <c r="U2515" s="190"/>
      <c r="V2515" s="191"/>
      <c r="W2515" s="188"/>
      <c r="X2515" s="188"/>
      <c r="Y2515" s="174" t="str">
        <f t="shared" si="464"/>
        <v/>
      </c>
      <c r="Z2515" s="174" t="str">
        <f t="shared" si="465"/>
        <v/>
      </c>
      <c r="AA2515" s="137"/>
      <c r="AB2515" s="185">
        <f t="shared" si="456"/>
        <v>12.537599999999664</v>
      </c>
      <c r="AC2515" s="139">
        <f t="shared" si="453"/>
        <v>8.4208819719893274E-2</v>
      </c>
      <c r="AD2515" s="138">
        <f t="shared" si="457"/>
        <v>1.7931301839223257E-4</v>
      </c>
      <c r="AE2515" s="139" t="str">
        <f t="shared" si="454"/>
        <v/>
      </c>
      <c r="AF2515" s="139" t="str">
        <f t="shared" si="455"/>
        <v/>
      </c>
      <c r="AG2515" s="139"/>
    </row>
    <row r="2516" spans="14:33" ht="20.100000000000001" customHeight="1" x14ac:dyDescent="0.25">
      <c r="N2516" s="142">
        <v>1958</v>
      </c>
      <c r="O2516" s="134">
        <f t="shared" si="458"/>
        <v>3.8319999999999999</v>
      </c>
      <c r="P2516" s="189">
        <f t="shared" si="459"/>
        <v>2.5838740404374953E-4</v>
      </c>
      <c r="Q2516" s="189">
        <f t="shared" si="460"/>
        <v>0.99993644713032248</v>
      </c>
      <c r="R2516" s="134">
        <f t="shared" si="461"/>
        <v>2.5838740404374953E-4</v>
      </c>
      <c r="S2516" s="134" t="str">
        <f t="shared" si="462"/>
        <v/>
      </c>
      <c r="T2516" s="134" t="str">
        <f t="shared" si="463"/>
        <v/>
      </c>
      <c r="U2516" s="190"/>
      <c r="V2516" s="191"/>
      <c r="W2516" s="188"/>
      <c r="X2516" s="188"/>
      <c r="Y2516" s="174" t="str">
        <f t="shared" si="464"/>
        <v/>
      </c>
      <c r="Z2516" s="174" t="str">
        <f t="shared" si="465"/>
        <v/>
      </c>
      <c r="AA2516" s="137"/>
      <c r="AB2516" s="185">
        <f t="shared" si="456"/>
        <v>12.543999999999663</v>
      </c>
      <c r="AC2516" s="139">
        <f t="shared" si="453"/>
        <v>8.4029506701501042E-2</v>
      </c>
      <c r="AD2516" s="138">
        <f t="shared" si="457"/>
        <v>1.7896826419112888E-4</v>
      </c>
      <c r="AE2516" s="139" t="str">
        <f t="shared" si="454"/>
        <v/>
      </c>
      <c r="AF2516" s="139" t="str">
        <f t="shared" si="455"/>
        <v/>
      </c>
      <c r="AG2516" s="139"/>
    </row>
    <row r="2517" spans="14:33" ht="20.100000000000001" customHeight="1" x14ac:dyDescent="0.25">
      <c r="N2517" s="142">
        <v>1959</v>
      </c>
      <c r="O2517" s="134">
        <f t="shared" si="458"/>
        <v>3.8360000000000003</v>
      </c>
      <c r="P2517" s="189">
        <f t="shared" si="459"/>
        <v>2.5445500551959818E-4</v>
      </c>
      <c r="Q2517" s="189">
        <f t="shared" si="460"/>
        <v>0.99993747279640677</v>
      </c>
      <c r="R2517" s="134">
        <f t="shared" si="461"/>
        <v>2.5445500551959818E-4</v>
      </c>
      <c r="S2517" s="134" t="str">
        <f t="shared" si="462"/>
        <v/>
      </c>
      <c r="T2517" s="134" t="str">
        <f t="shared" si="463"/>
        <v/>
      </c>
      <c r="U2517" s="190"/>
      <c r="V2517" s="191"/>
      <c r="W2517" s="188"/>
      <c r="X2517" s="188"/>
      <c r="Y2517" s="174" t="str">
        <f t="shared" si="464"/>
        <v/>
      </c>
      <c r="Z2517" s="174" t="str">
        <f t="shared" si="465"/>
        <v/>
      </c>
      <c r="AA2517" s="137"/>
      <c r="AB2517" s="185">
        <f t="shared" si="456"/>
        <v>12.550399999999662</v>
      </c>
      <c r="AC2517" s="139">
        <f t="shared" si="453"/>
        <v>8.3850538437309913E-2</v>
      </c>
      <c r="AD2517" s="138">
        <f t="shared" si="457"/>
        <v>1.786240566437336E-4</v>
      </c>
      <c r="AE2517" s="139" t="str">
        <f t="shared" si="454"/>
        <v/>
      </c>
      <c r="AF2517" s="139" t="str">
        <f t="shared" si="455"/>
        <v/>
      </c>
      <c r="AG2517" s="139"/>
    </row>
    <row r="2518" spans="14:33" ht="20.100000000000001" customHeight="1" x14ac:dyDescent="0.25">
      <c r="N2518" s="142">
        <v>1960</v>
      </c>
      <c r="O2518" s="134">
        <f t="shared" si="458"/>
        <v>3.84</v>
      </c>
      <c r="P2518" s="189">
        <f t="shared" si="459"/>
        <v>2.5057844489086075E-4</v>
      </c>
      <c r="Q2518" s="189">
        <f t="shared" si="460"/>
        <v>0.99993848284481679</v>
      </c>
      <c r="R2518" s="134">
        <f t="shared" si="461"/>
        <v>2.5057844489086075E-4</v>
      </c>
      <c r="S2518" s="134" t="str">
        <f t="shared" si="462"/>
        <v/>
      </c>
      <c r="T2518" s="134" t="str">
        <f t="shared" si="463"/>
        <v/>
      </c>
      <c r="U2518" s="190"/>
      <c r="V2518" s="191"/>
      <c r="W2518" s="188"/>
      <c r="X2518" s="188"/>
      <c r="Y2518" s="174" t="str">
        <f t="shared" si="464"/>
        <v/>
      </c>
      <c r="Z2518" s="174" t="str">
        <f t="shared" si="465"/>
        <v/>
      </c>
      <c r="AA2518" s="137"/>
      <c r="AB2518" s="185">
        <f t="shared" si="456"/>
        <v>12.556799999999662</v>
      </c>
      <c r="AC2518" s="139">
        <f t="shared" si="453"/>
        <v>8.3671914380666179E-2</v>
      </c>
      <c r="AD2518" s="138">
        <f t="shared" si="457"/>
        <v>1.7828039526433803E-4</v>
      </c>
      <c r="AE2518" s="139" t="str">
        <f t="shared" si="454"/>
        <v/>
      </c>
      <c r="AF2518" s="139" t="str">
        <f t="shared" si="455"/>
        <v/>
      </c>
      <c r="AG2518" s="139"/>
    </row>
    <row r="2519" spans="14:33" ht="20.100000000000001" customHeight="1" x14ac:dyDescent="0.25">
      <c r="N2519" s="142">
        <v>1961</v>
      </c>
      <c r="O2519" s="134">
        <f t="shared" si="458"/>
        <v>3.8440000000000003</v>
      </c>
      <c r="P2519" s="189">
        <f t="shared" si="459"/>
        <v>2.4675699458468815E-4</v>
      </c>
      <c r="Q2519" s="189">
        <f t="shared" si="460"/>
        <v>0.99993947749744594</v>
      </c>
      <c r="R2519" s="134">
        <f t="shared" si="461"/>
        <v>2.4675699458468815E-4</v>
      </c>
      <c r="S2519" s="134" t="str">
        <f t="shared" si="462"/>
        <v/>
      </c>
      <c r="T2519" s="134" t="str">
        <f t="shared" si="463"/>
        <v/>
      </c>
      <c r="U2519" s="190"/>
      <c r="V2519" s="191"/>
      <c r="W2519" s="188"/>
      <c r="X2519" s="188"/>
      <c r="Y2519" s="174" t="str">
        <f t="shared" si="464"/>
        <v/>
      </c>
      <c r="Z2519" s="174" t="str">
        <f t="shared" si="465"/>
        <v/>
      </c>
      <c r="AA2519" s="137"/>
      <c r="AB2519" s="185">
        <f t="shared" si="456"/>
        <v>12.563199999999661</v>
      </c>
      <c r="AC2519" s="139">
        <f t="shared" si="453"/>
        <v>8.3493633985401841E-2</v>
      </c>
      <c r="AD2519" s="138">
        <f t="shared" si="457"/>
        <v>1.7793727956612326E-4</v>
      </c>
      <c r="AE2519" s="139" t="str">
        <f t="shared" si="454"/>
        <v/>
      </c>
      <c r="AF2519" s="139" t="str">
        <f t="shared" si="455"/>
        <v/>
      </c>
      <c r="AG2519" s="139"/>
    </row>
    <row r="2520" spans="14:33" ht="20.100000000000001" customHeight="1" x14ac:dyDescent="0.25">
      <c r="N2520" s="142">
        <v>1962</v>
      </c>
      <c r="O2520" s="134">
        <f t="shared" si="458"/>
        <v>3.8479999999999999</v>
      </c>
      <c r="P2520" s="189">
        <f t="shared" si="459"/>
        <v>2.4298993549326024E-4</v>
      </c>
      <c r="Q2520" s="189">
        <f t="shared" si="460"/>
        <v>0.9999404569732947</v>
      </c>
      <c r="R2520" s="134">
        <f t="shared" si="461"/>
        <v>2.4298993549326024E-4</v>
      </c>
      <c r="S2520" s="134" t="str">
        <f t="shared" si="462"/>
        <v/>
      </c>
      <c r="T2520" s="134" t="str">
        <f t="shared" si="463"/>
        <v/>
      </c>
      <c r="U2520" s="190"/>
      <c r="V2520" s="191"/>
      <c r="W2520" s="188"/>
      <c r="X2520" s="188"/>
      <c r="Y2520" s="174" t="str">
        <f t="shared" si="464"/>
        <v/>
      </c>
      <c r="Z2520" s="174" t="str">
        <f t="shared" si="465"/>
        <v/>
      </c>
      <c r="AA2520" s="137"/>
      <c r="AB2520" s="185">
        <f t="shared" si="456"/>
        <v>12.56959999999966</v>
      </c>
      <c r="AC2520" s="139">
        <f t="shared" si="453"/>
        <v>8.3315696705835718E-2</v>
      </c>
      <c r="AD2520" s="138">
        <f t="shared" si="457"/>
        <v>1.7759470906125729E-4</v>
      </c>
      <c r="AE2520" s="139" t="str">
        <f t="shared" si="454"/>
        <v/>
      </c>
      <c r="AF2520" s="139" t="str">
        <f t="shared" si="455"/>
        <v/>
      </c>
      <c r="AG2520" s="139"/>
    </row>
    <row r="2521" spans="14:33" ht="20.100000000000001" customHeight="1" x14ac:dyDescent="0.25">
      <c r="N2521" s="142">
        <v>1963</v>
      </c>
      <c r="O2521" s="134">
        <f t="shared" si="458"/>
        <v>3.8520000000000003</v>
      </c>
      <c r="P2521" s="189">
        <f t="shared" si="459"/>
        <v>2.3927655689035511E-4</v>
      </c>
      <c r="Q2521" s="189">
        <f t="shared" si="460"/>
        <v>0.99994142148850351</v>
      </c>
      <c r="R2521" s="134">
        <f t="shared" si="461"/>
        <v>2.3927655689035511E-4</v>
      </c>
      <c r="S2521" s="134" t="str">
        <f t="shared" si="462"/>
        <v/>
      </c>
      <c r="T2521" s="134" t="str">
        <f t="shared" si="463"/>
        <v/>
      </c>
      <c r="U2521" s="190"/>
      <c r="V2521" s="191"/>
      <c r="W2521" s="188"/>
      <c r="X2521" s="188"/>
      <c r="Y2521" s="174" t="str">
        <f t="shared" si="464"/>
        <v/>
      </c>
      <c r="Z2521" s="174" t="str">
        <f t="shared" si="465"/>
        <v/>
      </c>
      <c r="AA2521" s="137"/>
      <c r="AB2521" s="185">
        <f t="shared" si="456"/>
        <v>12.575999999999659</v>
      </c>
      <c r="AC2521" s="139">
        <f t="shared" si="453"/>
        <v>8.3138101996774461E-2</v>
      </c>
      <c r="AD2521" s="138">
        <f t="shared" si="457"/>
        <v>1.7725268326103383E-4</v>
      </c>
      <c r="AE2521" s="139" t="str">
        <f t="shared" si="454"/>
        <v/>
      </c>
      <c r="AF2521" s="139" t="str">
        <f t="shared" si="455"/>
        <v/>
      </c>
      <c r="AG2521" s="139"/>
    </row>
    <row r="2522" spans="14:33" ht="20.100000000000001" customHeight="1" x14ac:dyDescent="0.25">
      <c r="N2522" s="142">
        <v>1964</v>
      </c>
      <c r="O2522" s="134">
        <f t="shared" si="458"/>
        <v>3.8559999999999999</v>
      </c>
      <c r="P2522" s="189">
        <f t="shared" si="459"/>
        <v>2.3561615634853757E-4</v>
      </c>
      <c r="Q2522" s="189">
        <f t="shared" si="460"/>
        <v>0.99994237125638685</v>
      </c>
      <c r="R2522" s="134">
        <f t="shared" si="461"/>
        <v>2.3561615634853757E-4</v>
      </c>
      <c r="S2522" s="134" t="str">
        <f t="shared" si="462"/>
        <v/>
      </c>
      <c r="T2522" s="134" t="str">
        <f t="shared" si="463"/>
        <v/>
      </c>
      <c r="U2522" s="190"/>
      <c r="V2522" s="191"/>
      <c r="W2522" s="188"/>
      <c r="X2522" s="188"/>
      <c r="Y2522" s="174" t="str">
        <f t="shared" si="464"/>
        <v/>
      </c>
      <c r="Z2522" s="174" t="str">
        <f t="shared" si="465"/>
        <v/>
      </c>
      <c r="AA2522" s="137"/>
      <c r="AB2522" s="185">
        <f t="shared" si="456"/>
        <v>12.582399999999659</v>
      </c>
      <c r="AC2522" s="139">
        <f t="shared" si="453"/>
        <v>8.2960849313513427E-2</v>
      </c>
      <c r="AD2522" s="138">
        <f t="shared" si="457"/>
        <v>1.769112016755392E-4</v>
      </c>
      <c r="AE2522" s="139" t="str">
        <f t="shared" si="454"/>
        <v/>
      </c>
      <c r="AF2522" s="139" t="str">
        <f t="shared" si="455"/>
        <v/>
      </c>
      <c r="AG2522" s="139"/>
    </row>
    <row r="2523" spans="14:33" ht="20.100000000000001" customHeight="1" x14ac:dyDescent="0.25">
      <c r="N2523" s="142">
        <v>1965</v>
      </c>
      <c r="O2523" s="134">
        <f t="shared" si="458"/>
        <v>3.8600000000000003</v>
      </c>
      <c r="P2523" s="189">
        <f t="shared" si="459"/>
        <v>2.3200803965694195E-4</v>
      </c>
      <c r="Q2523" s="189">
        <f t="shared" si="460"/>
        <v>0.99994330648746577</v>
      </c>
      <c r="R2523" s="134">
        <f t="shared" si="461"/>
        <v>2.3200803965694195E-4</v>
      </c>
      <c r="S2523" s="134" t="str">
        <f t="shared" si="462"/>
        <v/>
      </c>
      <c r="T2523" s="134" t="str">
        <f t="shared" si="463"/>
        <v/>
      </c>
      <c r="U2523" s="190"/>
      <c r="V2523" s="191"/>
      <c r="W2523" s="188"/>
      <c r="X2523" s="188"/>
      <c r="Y2523" s="174" t="str">
        <f t="shared" si="464"/>
        <v/>
      </c>
      <c r="Z2523" s="174" t="str">
        <f t="shared" si="465"/>
        <v/>
      </c>
      <c r="AA2523" s="137"/>
      <c r="AB2523" s="185">
        <f t="shared" si="456"/>
        <v>12.588799999999658</v>
      </c>
      <c r="AC2523" s="139">
        <f t="shared" si="453"/>
        <v>8.2783938111837888E-2</v>
      </c>
      <c r="AD2523" s="138">
        <f t="shared" si="457"/>
        <v>1.7657026381424912E-4</v>
      </c>
      <c r="AE2523" s="139" t="str">
        <f t="shared" si="454"/>
        <v/>
      </c>
      <c r="AF2523" s="139" t="str">
        <f t="shared" si="455"/>
        <v/>
      </c>
      <c r="AG2523" s="139"/>
    </row>
    <row r="2524" spans="14:33" ht="20.100000000000001" customHeight="1" x14ac:dyDescent="0.25">
      <c r="N2524" s="142">
        <v>1966</v>
      </c>
      <c r="O2524" s="134">
        <f t="shared" si="458"/>
        <v>3.8639999999999999</v>
      </c>
      <c r="P2524" s="189">
        <f t="shared" si="459"/>
        <v>2.2845152073967242E-4</v>
      </c>
      <c r="Q2524" s="189">
        <f t="shared" si="460"/>
        <v>0.99994422738950073</v>
      </c>
      <c r="R2524" s="134">
        <f t="shared" si="461"/>
        <v>2.2845152073967242E-4</v>
      </c>
      <c r="S2524" s="134" t="str">
        <f t="shared" si="462"/>
        <v/>
      </c>
      <c r="T2524" s="134" t="str">
        <f t="shared" si="463"/>
        <v/>
      </c>
      <c r="U2524" s="190"/>
      <c r="V2524" s="191"/>
      <c r="W2524" s="188"/>
      <c r="X2524" s="188"/>
      <c r="Y2524" s="174" t="str">
        <f t="shared" si="464"/>
        <v/>
      </c>
      <c r="Z2524" s="174" t="str">
        <f t="shared" si="465"/>
        <v/>
      </c>
      <c r="AA2524" s="137"/>
      <c r="AB2524" s="185">
        <f t="shared" si="456"/>
        <v>12.595199999999657</v>
      </c>
      <c r="AC2524" s="139">
        <f t="shared" si="453"/>
        <v>8.2607367848023638E-2</v>
      </c>
      <c r="AD2524" s="138">
        <f t="shared" si="457"/>
        <v>1.762298691853903E-4</v>
      </c>
      <c r="AE2524" s="139" t="str">
        <f t="shared" si="454"/>
        <v/>
      </c>
      <c r="AF2524" s="139" t="str">
        <f t="shared" si="455"/>
        <v/>
      </c>
      <c r="AG2524" s="139"/>
    </row>
    <row r="2525" spans="14:33" ht="20.100000000000001" customHeight="1" x14ac:dyDescent="0.25">
      <c r="N2525" s="142">
        <v>1967</v>
      </c>
      <c r="O2525" s="134">
        <f t="shared" si="458"/>
        <v>3.8680000000000003</v>
      </c>
      <c r="P2525" s="189">
        <f t="shared" si="459"/>
        <v>2.2494592157479274E-4</v>
      </c>
      <c r="Q2525" s="189">
        <f t="shared" si="460"/>
        <v>0.99994513416752429</v>
      </c>
      <c r="R2525" s="134">
        <f t="shared" si="461"/>
        <v>2.2494592157479274E-4</v>
      </c>
      <c r="S2525" s="134" t="str">
        <f t="shared" si="462"/>
        <v/>
      </c>
      <c r="T2525" s="134" t="str">
        <f t="shared" si="463"/>
        <v/>
      </c>
      <c r="U2525" s="190"/>
      <c r="V2525" s="191"/>
      <c r="W2525" s="188"/>
      <c r="X2525" s="188"/>
      <c r="Y2525" s="174" t="str">
        <f t="shared" si="464"/>
        <v/>
      </c>
      <c r="Z2525" s="174" t="str">
        <f t="shared" si="465"/>
        <v/>
      </c>
      <c r="AA2525" s="137"/>
      <c r="AB2525" s="185">
        <f t="shared" si="456"/>
        <v>12.601599999999657</v>
      </c>
      <c r="AC2525" s="139">
        <f t="shared" si="453"/>
        <v>8.2431137978838248E-2</v>
      </c>
      <c r="AD2525" s="138">
        <f t="shared" si="457"/>
        <v>1.7589001729628739E-4</v>
      </c>
      <c r="AE2525" s="139" t="str">
        <f t="shared" si="454"/>
        <v/>
      </c>
      <c r="AF2525" s="139" t="str">
        <f t="shared" si="455"/>
        <v/>
      </c>
      <c r="AG2525" s="139"/>
    </row>
    <row r="2526" spans="14:33" ht="20.100000000000001" customHeight="1" x14ac:dyDescent="0.25">
      <c r="N2526" s="142">
        <v>1968</v>
      </c>
      <c r="O2526" s="134">
        <f t="shared" si="458"/>
        <v>3.8719999999999999</v>
      </c>
      <c r="P2526" s="189">
        <f t="shared" si="459"/>
        <v>2.2149057211393126E-4</v>
      </c>
      <c r="Q2526" s="189">
        <f t="shared" si="460"/>
        <v>0.99994602702387259</v>
      </c>
      <c r="R2526" s="134">
        <f t="shared" si="461"/>
        <v>2.2149057211393126E-4</v>
      </c>
      <c r="S2526" s="134" t="str">
        <f t="shared" si="462"/>
        <v/>
      </c>
      <c r="T2526" s="134" t="str">
        <f t="shared" si="463"/>
        <v/>
      </c>
      <c r="U2526" s="190"/>
      <c r="V2526" s="191"/>
      <c r="W2526" s="188"/>
      <c r="X2526" s="188"/>
      <c r="Y2526" s="174" t="str">
        <f t="shared" si="464"/>
        <v/>
      </c>
      <c r="Z2526" s="174" t="str">
        <f t="shared" si="465"/>
        <v/>
      </c>
      <c r="AA2526" s="137"/>
      <c r="AB2526" s="185">
        <f t="shared" si="456"/>
        <v>12.607999999999656</v>
      </c>
      <c r="AC2526" s="139">
        <f t="shared" si="453"/>
        <v>8.2255247961541961E-2</v>
      </c>
      <c r="AD2526" s="138">
        <f t="shared" si="457"/>
        <v>1.7555070765340464E-4</v>
      </c>
      <c r="AE2526" s="139" t="str">
        <f t="shared" si="454"/>
        <v/>
      </c>
      <c r="AF2526" s="139" t="str">
        <f t="shared" si="455"/>
        <v/>
      </c>
      <c r="AG2526" s="139"/>
    </row>
    <row r="2527" spans="14:33" ht="20.100000000000001" customHeight="1" x14ac:dyDescent="0.25">
      <c r="N2527" s="142">
        <v>1969</v>
      </c>
      <c r="O2527" s="134">
        <f t="shared" si="458"/>
        <v>3.8760000000000003</v>
      </c>
      <c r="P2527" s="189">
        <f t="shared" si="459"/>
        <v>2.1808481020247391E-4</v>
      </c>
      <c r="Q2527" s="189">
        <f t="shared" si="460"/>
        <v>0.99994690615821757</v>
      </c>
      <c r="R2527" s="134">
        <f t="shared" si="461"/>
        <v>2.1808481020247391E-4</v>
      </c>
      <c r="S2527" s="134" t="str">
        <f t="shared" si="462"/>
        <v/>
      </c>
      <c r="T2527" s="134" t="str">
        <f t="shared" si="463"/>
        <v/>
      </c>
      <c r="U2527" s="190"/>
      <c r="V2527" s="191"/>
      <c r="W2527" s="188"/>
      <c r="X2527" s="188"/>
      <c r="Y2527" s="174" t="str">
        <f t="shared" si="464"/>
        <v/>
      </c>
      <c r="Z2527" s="174" t="str">
        <f t="shared" si="465"/>
        <v/>
      </c>
      <c r="AA2527" s="137"/>
      <c r="AB2527" s="185">
        <f t="shared" si="456"/>
        <v>12.614399999999655</v>
      </c>
      <c r="AC2527" s="139">
        <f t="shared" si="453"/>
        <v>8.2079697253888556E-2</v>
      </c>
      <c r="AD2527" s="138">
        <f t="shared" si="457"/>
        <v>1.7521193976231808E-4</v>
      </c>
      <c r="AE2527" s="139" t="str">
        <f t="shared" si="454"/>
        <v/>
      </c>
      <c r="AF2527" s="139" t="str">
        <f t="shared" si="455"/>
        <v/>
      </c>
      <c r="AG2527" s="139"/>
    </row>
    <row r="2528" spans="14:33" ht="20.100000000000001" customHeight="1" x14ac:dyDescent="0.25">
      <c r="N2528" s="142">
        <v>1970</v>
      </c>
      <c r="O2528" s="134">
        <f t="shared" si="458"/>
        <v>3.88</v>
      </c>
      <c r="P2528" s="189">
        <f t="shared" si="459"/>
        <v>2.1472798150036704E-4</v>
      </c>
      <c r="Q2528" s="189">
        <f t="shared" si="460"/>
        <v>0.99994777176759819</v>
      </c>
      <c r="R2528" s="134">
        <f t="shared" si="461"/>
        <v>2.1472798150036704E-4</v>
      </c>
      <c r="S2528" s="134" t="str">
        <f t="shared" si="462"/>
        <v/>
      </c>
      <c r="T2528" s="134" t="str">
        <f t="shared" si="463"/>
        <v/>
      </c>
      <c r="U2528" s="190"/>
      <c r="V2528" s="191"/>
      <c r="W2528" s="188"/>
      <c r="X2528" s="188"/>
      <c r="Y2528" s="174" t="str">
        <f t="shared" si="464"/>
        <v/>
      </c>
      <c r="Z2528" s="174" t="str">
        <f t="shared" si="465"/>
        <v/>
      </c>
      <c r="AA2528" s="137"/>
      <c r="AB2528" s="185">
        <f t="shared" si="456"/>
        <v>12.620799999999655</v>
      </c>
      <c r="AC2528" s="139">
        <f t="shared" si="453"/>
        <v>8.1904485314126238E-2</v>
      </c>
      <c r="AD2528" s="138">
        <f t="shared" si="457"/>
        <v>1.7487371312745192E-4</v>
      </c>
      <c r="AE2528" s="139" t="str">
        <f t="shared" si="454"/>
        <v/>
      </c>
      <c r="AF2528" s="139" t="str">
        <f t="shared" si="455"/>
        <v/>
      </c>
      <c r="AG2528" s="139"/>
    </row>
    <row r="2529" spans="14:33" ht="20.100000000000001" customHeight="1" x14ac:dyDescent="0.25">
      <c r="N2529" s="142">
        <v>1971</v>
      </c>
      <c r="O2529" s="134">
        <f t="shared" si="458"/>
        <v>3.8840000000000003</v>
      </c>
      <c r="P2529" s="189">
        <f t="shared" si="459"/>
        <v>2.1141943940350584E-4</v>
      </c>
      <c r="Q2529" s="189">
        <f t="shared" si="460"/>
        <v>0.99994862404645146</v>
      </c>
      <c r="R2529" s="134">
        <f t="shared" si="461"/>
        <v>2.1141943940350584E-4</v>
      </c>
      <c r="S2529" s="134" t="str">
        <f t="shared" si="462"/>
        <v/>
      </c>
      <c r="T2529" s="134" t="str">
        <f t="shared" si="463"/>
        <v/>
      </c>
      <c r="U2529" s="190"/>
      <c r="V2529" s="191"/>
      <c r="W2529" s="188"/>
      <c r="X2529" s="188"/>
      <c r="Y2529" s="174" t="str">
        <f t="shared" si="464"/>
        <v/>
      </c>
      <c r="Z2529" s="174" t="str">
        <f t="shared" si="465"/>
        <v/>
      </c>
      <c r="AA2529" s="137"/>
      <c r="AB2529" s="185">
        <f t="shared" si="456"/>
        <v>12.627199999999654</v>
      </c>
      <c r="AC2529" s="139">
        <f t="shared" si="453"/>
        <v>8.1729611600998786E-2</v>
      </c>
      <c r="AD2529" s="138">
        <f t="shared" si="457"/>
        <v>1.7453602725257811E-4</v>
      </c>
      <c r="AE2529" s="139" t="str">
        <f t="shared" si="454"/>
        <v/>
      </c>
      <c r="AF2529" s="139" t="str">
        <f t="shared" si="455"/>
        <v/>
      </c>
      <c r="AG2529" s="139"/>
    </row>
    <row r="2530" spans="14:33" ht="20.100000000000001" customHeight="1" x14ac:dyDescent="0.25">
      <c r="N2530" s="142">
        <v>1972</v>
      </c>
      <c r="O2530" s="134">
        <f t="shared" si="458"/>
        <v>3.8879999999999999</v>
      </c>
      <c r="P2530" s="189">
        <f t="shared" si="459"/>
        <v>2.0815854496572918E-4</v>
      </c>
      <c r="Q2530" s="189">
        <f t="shared" si="460"/>
        <v>0.99994946318664324</v>
      </c>
      <c r="R2530" s="134">
        <f t="shared" si="461"/>
        <v>2.0815854496572918E-4</v>
      </c>
      <c r="S2530" s="134" t="str">
        <f t="shared" si="462"/>
        <v/>
      </c>
      <c r="T2530" s="134" t="str">
        <f t="shared" si="463"/>
        <v/>
      </c>
      <c r="U2530" s="190"/>
      <c r="V2530" s="191"/>
      <c r="W2530" s="188"/>
      <c r="X2530" s="188"/>
      <c r="Y2530" s="174" t="str">
        <f t="shared" si="464"/>
        <v/>
      </c>
      <c r="Z2530" s="174" t="str">
        <f t="shared" si="465"/>
        <v/>
      </c>
      <c r="AA2530" s="137"/>
      <c r="AB2530" s="185">
        <f t="shared" si="456"/>
        <v>12.633599999999653</v>
      </c>
      <c r="AC2530" s="139">
        <f t="shared" si="453"/>
        <v>8.1555075573746208E-2</v>
      </c>
      <c r="AD2530" s="138">
        <f t="shared" si="457"/>
        <v>1.7419888164037223E-4</v>
      </c>
      <c r="AE2530" s="139" t="str">
        <f t="shared" si="454"/>
        <v/>
      </c>
      <c r="AF2530" s="139" t="str">
        <f t="shared" si="455"/>
        <v/>
      </c>
      <c r="AG2530" s="139"/>
    </row>
    <row r="2531" spans="14:33" ht="20.100000000000001" customHeight="1" x14ac:dyDescent="0.25">
      <c r="N2531" s="142">
        <v>1973</v>
      </c>
      <c r="O2531" s="134">
        <f t="shared" si="458"/>
        <v>3.8920000000000003</v>
      </c>
      <c r="P2531" s="189">
        <f t="shared" si="459"/>
        <v>2.0494466682139734E-4</v>
      </c>
      <c r="Q2531" s="189">
        <f t="shared" si="460"/>
        <v>0.99995028937749919</v>
      </c>
      <c r="R2531" s="134">
        <f t="shared" si="461"/>
        <v>2.0494466682139734E-4</v>
      </c>
      <c r="S2531" s="134" t="str">
        <f t="shared" si="462"/>
        <v/>
      </c>
      <c r="T2531" s="134" t="str">
        <f t="shared" si="463"/>
        <v/>
      </c>
      <c r="U2531" s="190"/>
      <c r="V2531" s="191"/>
      <c r="W2531" s="188"/>
      <c r="X2531" s="188"/>
      <c r="Y2531" s="174" t="str">
        <f t="shared" si="464"/>
        <v/>
      </c>
      <c r="Z2531" s="174" t="str">
        <f t="shared" si="465"/>
        <v/>
      </c>
      <c r="AA2531" s="137"/>
      <c r="AB2531" s="185">
        <f t="shared" si="456"/>
        <v>12.639999999999652</v>
      </c>
      <c r="AC2531" s="139">
        <f t="shared" si="453"/>
        <v>8.1380876692105836E-2</v>
      </c>
      <c r="AD2531" s="138">
        <f t="shared" si="457"/>
        <v>1.7386227579259395E-4</v>
      </c>
      <c r="AE2531" s="139" t="str">
        <f t="shared" si="454"/>
        <v/>
      </c>
      <c r="AF2531" s="139" t="str">
        <f t="shared" si="455"/>
        <v/>
      </c>
      <c r="AG2531" s="139"/>
    </row>
    <row r="2532" spans="14:33" ht="20.100000000000001" customHeight="1" x14ac:dyDescent="0.25">
      <c r="N2532" s="142">
        <v>1974</v>
      </c>
      <c r="O2532" s="134">
        <f t="shared" si="458"/>
        <v>3.8959999999999999</v>
      </c>
      <c r="P2532" s="189">
        <f t="shared" si="459"/>
        <v>2.0177718110857127E-4</v>
      </c>
      <c r="Q2532" s="189">
        <f t="shared" si="460"/>
        <v>0.9999511028058341</v>
      </c>
      <c r="R2532" s="134">
        <f t="shared" si="461"/>
        <v>2.0177718110857127E-4</v>
      </c>
      <c r="S2532" s="134" t="str">
        <f t="shared" si="462"/>
        <v/>
      </c>
      <c r="T2532" s="134" t="str">
        <f t="shared" si="463"/>
        <v/>
      </c>
      <c r="U2532" s="190"/>
      <c r="V2532" s="191"/>
      <c r="W2532" s="188"/>
      <c r="X2532" s="188"/>
      <c r="Y2532" s="174" t="str">
        <f t="shared" si="464"/>
        <v/>
      </c>
      <c r="Z2532" s="174" t="str">
        <f t="shared" si="465"/>
        <v/>
      </c>
      <c r="AA2532" s="137"/>
      <c r="AB2532" s="185">
        <f t="shared" si="456"/>
        <v>12.646399999999652</v>
      </c>
      <c r="AC2532" s="139">
        <f t="shared" si="453"/>
        <v>8.1207014416313242E-2</v>
      </c>
      <c r="AD2532" s="138">
        <f t="shared" si="457"/>
        <v>1.7352620921019801E-4</v>
      </c>
      <c r="AE2532" s="139" t="str">
        <f t="shared" si="454"/>
        <v/>
      </c>
      <c r="AF2532" s="139" t="str">
        <f t="shared" si="455"/>
        <v/>
      </c>
      <c r="AG2532" s="139"/>
    </row>
    <row r="2533" spans="14:33" ht="20.100000000000001" customHeight="1" x14ac:dyDescent="0.25">
      <c r="N2533" s="142">
        <v>1975</v>
      </c>
      <c r="O2533" s="134">
        <f t="shared" si="458"/>
        <v>3.9000000000000004</v>
      </c>
      <c r="P2533" s="189">
        <f t="shared" si="459"/>
        <v>1.9865547139277237E-4</v>
      </c>
      <c r="Q2533" s="189">
        <f t="shared" si="460"/>
        <v>0.99995190365598241</v>
      </c>
      <c r="R2533" s="134">
        <f t="shared" si="461"/>
        <v>1.9865547139277237E-4</v>
      </c>
      <c r="S2533" s="134" t="str">
        <f t="shared" si="462"/>
        <v/>
      </c>
      <c r="T2533" s="134" t="str">
        <f t="shared" si="463"/>
        <v/>
      </c>
      <c r="U2533" s="190"/>
      <c r="V2533" s="191"/>
      <c r="W2533" s="188"/>
      <c r="X2533" s="188"/>
      <c r="Y2533" s="174" t="str">
        <f t="shared" si="464"/>
        <v/>
      </c>
      <c r="Z2533" s="174" t="str">
        <f t="shared" si="465"/>
        <v/>
      </c>
      <c r="AA2533" s="137"/>
      <c r="AB2533" s="185">
        <f t="shared" si="456"/>
        <v>12.652799999999651</v>
      </c>
      <c r="AC2533" s="139">
        <f t="shared" si="453"/>
        <v>8.1033488207103044E-2</v>
      </c>
      <c r="AD2533" s="138">
        <f t="shared" si="457"/>
        <v>1.7319068139322324E-4</v>
      </c>
      <c r="AE2533" s="139" t="str">
        <f t="shared" si="454"/>
        <v/>
      </c>
      <c r="AF2533" s="139" t="str">
        <f t="shared" si="455"/>
        <v/>
      </c>
      <c r="AG2533" s="139"/>
    </row>
    <row r="2534" spans="14:33" ht="20.100000000000001" customHeight="1" x14ac:dyDescent="0.25">
      <c r="N2534" s="142">
        <v>1976</v>
      </c>
      <c r="O2534" s="134">
        <f t="shared" si="458"/>
        <v>3.9039999999999999</v>
      </c>
      <c r="P2534" s="189">
        <f t="shared" si="459"/>
        <v>1.9557892859133955E-4</v>
      </c>
      <c r="Q2534" s="189">
        <f t="shared" si="460"/>
        <v>0.99995269210982751</v>
      </c>
      <c r="R2534" s="134">
        <f t="shared" si="461"/>
        <v>1.9557892859133955E-4</v>
      </c>
      <c r="S2534" s="134" t="str">
        <f t="shared" si="462"/>
        <v/>
      </c>
      <c r="T2534" s="134" t="str">
        <f t="shared" si="463"/>
        <v/>
      </c>
      <c r="U2534" s="190"/>
      <c r="V2534" s="191"/>
      <c r="W2534" s="188"/>
      <c r="X2534" s="188"/>
      <c r="Y2534" s="174" t="str">
        <f t="shared" si="464"/>
        <v/>
      </c>
      <c r="Z2534" s="174" t="str">
        <f t="shared" si="465"/>
        <v/>
      </c>
      <c r="AA2534" s="137"/>
      <c r="AB2534" s="185">
        <f t="shared" si="456"/>
        <v>12.65919999999965</v>
      </c>
      <c r="AC2534" s="139">
        <f t="shared" si="453"/>
        <v>8.0860297525709821E-2</v>
      </c>
      <c r="AD2534" s="138">
        <f t="shared" si="457"/>
        <v>1.7285569184070926E-4</v>
      </c>
      <c r="AE2534" s="139" t="str">
        <f t="shared" si="454"/>
        <v/>
      </c>
      <c r="AF2534" s="139" t="str">
        <f t="shared" si="455"/>
        <v/>
      </c>
      <c r="AG2534" s="139"/>
    </row>
    <row r="2535" spans="14:33" ht="20.100000000000001" customHeight="1" x14ac:dyDescent="0.25">
      <c r="N2535" s="142">
        <v>1977</v>
      </c>
      <c r="O2535" s="134">
        <f t="shared" si="458"/>
        <v>3.9080000000000004</v>
      </c>
      <c r="P2535" s="189">
        <f t="shared" si="459"/>
        <v>1.9254695089836331E-4</v>
      </c>
      <c r="Q2535" s="189">
        <f t="shared" si="460"/>
        <v>0.99995346834683096</v>
      </c>
      <c r="R2535" s="134">
        <f t="shared" si="461"/>
        <v>1.9254695089836331E-4</v>
      </c>
      <c r="S2535" s="134" t="str">
        <f t="shared" si="462"/>
        <v/>
      </c>
      <c r="T2535" s="134" t="str">
        <f t="shared" si="463"/>
        <v/>
      </c>
      <c r="U2535" s="190"/>
      <c r="V2535" s="191"/>
      <c r="W2535" s="188"/>
      <c r="X2535" s="188"/>
      <c r="Y2535" s="174" t="str">
        <f t="shared" si="464"/>
        <v/>
      </c>
      <c r="Z2535" s="174" t="str">
        <f t="shared" si="465"/>
        <v/>
      </c>
      <c r="AA2535" s="137"/>
      <c r="AB2535" s="185">
        <f t="shared" si="456"/>
        <v>12.66559999999965</v>
      </c>
      <c r="AC2535" s="139">
        <f t="shared" si="453"/>
        <v>8.0687441833869111E-2</v>
      </c>
      <c r="AD2535" s="138">
        <f t="shared" si="457"/>
        <v>1.7252124005104341E-4</v>
      </c>
      <c r="AE2535" s="139" t="str">
        <f t="shared" si="454"/>
        <v/>
      </c>
      <c r="AF2535" s="139" t="str">
        <f t="shared" si="455"/>
        <v/>
      </c>
      <c r="AG2535" s="139"/>
    </row>
    <row r="2536" spans="14:33" ht="20.100000000000001" customHeight="1" x14ac:dyDescent="0.25">
      <c r="N2536" s="142">
        <v>1978</v>
      </c>
      <c r="O2536" s="134">
        <f t="shared" si="458"/>
        <v>3.9119999999999999</v>
      </c>
      <c r="P2536" s="189">
        <f t="shared" si="459"/>
        <v>1.8955894371021315E-4</v>
      </c>
      <c r="Q2536" s="189">
        <f t="shared" si="460"/>
        <v>0.99995423254406168</v>
      </c>
      <c r="R2536" s="134">
        <f t="shared" si="461"/>
        <v>1.8955894371021315E-4</v>
      </c>
      <c r="S2536" s="134" t="str">
        <f t="shared" si="462"/>
        <v/>
      </c>
      <c r="T2536" s="134" t="str">
        <f t="shared" si="463"/>
        <v/>
      </c>
      <c r="U2536" s="190"/>
      <c r="V2536" s="191"/>
      <c r="W2536" s="188"/>
      <c r="X2536" s="188"/>
      <c r="Y2536" s="174" t="str">
        <f t="shared" si="464"/>
        <v/>
      </c>
      <c r="Z2536" s="174" t="str">
        <f t="shared" si="465"/>
        <v/>
      </c>
      <c r="AA2536" s="137"/>
      <c r="AB2536" s="185">
        <f t="shared" si="456"/>
        <v>12.671999999999649</v>
      </c>
      <c r="AC2536" s="139">
        <f t="shared" si="453"/>
        <v>8.0514920593818068E-2</v>
      </c>
      <c r="AD2536" s="138">
        <f t="shared" si="457"/>
        <v>1.7218732552150284E-4</v>
      </c>
      <c r="AE2536" s="139" t="str">
        <f t="shared" si="454"/>
        <v/>
      </c>
      <c r="AF2536" s="139" t="str">
        <f t="shared" si="455"/>
        <v/>
      </c>
      <c r="AG2536" s="139"/>
    </row>
    <row r="2537" spans="14:33" ht="20.100000000000001" customHeight="1" x14ac:dyDescent="0.25">
      <c r="N2537" s="142">
        <v>1979</v>
      </c>
      <c r="O2537" s="134">
        <f t="shared" si="458"/>
        <v>3.9160000000000004</v>
      </c>
      <c r="P2537" s="189">
        <f t="shared" si="459"/>
        <v>1.8661431955163809E-4</v>
      </c>
      <c r="Q2537" s="189">
        <f t="shared" si="460"/>
        <v>0.99995498487622436</v>
      </c>
      <c r="R2537" s="134">
        <f t="shared" si="461"/>
        <v>1.8661431955163809E-4</v>
      </c>
      <c r="S2537" s="134" t="str">
        <f t="shared" si="462"/>
        <v/>
      </c>
      <c r="T2537" s="134" t="str">
        <f t="shared" si="463"/>
        <v/>
      </c>
      <c r="U2537" s="190"/>
      <c r="V2537" s="191"/>
      <c r="W2537" s="188"/>
      <c r="X2537" s="188"/>
      <c r="Y2537" s="174" t="str">
        <f t="shared" si="464"/>
        <v/>
      </c>
      <c r="Z2537" s="174" t="str">
        <f t="shared" si="465"/>
        <v/>
      </c>
      <c r="AA2537" s="137"/>
      <c r="AB2537" s="185">
        <f t="shared" si="456"/>
        <v>12.678399999999648</v>
      </c>
      <c r="AC2537" s="139">
        <f t="shared" si="453"/>
        <v>8.0342733268296565E-2</v>
      </c>
      <c r="AD2537" s="138">
        <f t="shared" si="457"/>
        <v>1.7185394774850427E-4</v>
      </c>
      <c r="AE2537" s="139" t="str">
        <f t="shared" si="454"/>
        <v/>
      </c>
      <c r="AF2537" s="139" t="str">
        <f t="shared" si="455"/>
        <v/>
      </c>
      <c r="AG2537" s="139"/>
    </row>
    <row r="2538" spans="14:33" ht="20.100000000000001" customHeight="1" x14ac:dyDescent="0.25">
      <c r="N2538" s="142">
        <v>1980</v>
      </c>
      <c r="O2538" s="134">
        <f t="shared" si="458"/>
        <v>3.92</v>
      </c>
      <c r="P2538" s="189">
        <f t="shared" si="459"/>
        <v>1.8371249800245711E-4</v>
      </c>
      <c r="Q2538" s="189">
        <f t="shared" si="460"/>
        <v>0.9999557255156879</v>
      </c>
      <c r="R2538" s="134">
        <f t="shared" si="461"/>
        <v>1.8371249800245711E-4</v>
      </c>
      <c r="S2538" s="134" t="str">
        <f t="shared" si="462"/>
        <v/>
      </c>
      <c r="T2538" s="134" t="str">
        <f t="shared" si="463"/>
        <v/>
      </c>
      <c r="U2538" s="190"/>
      <c r="V2538" s="191"/>
      <c r="W2538" s="188"/>
      <c r="X2538" s="188"/>
      <c r="Y2538" s="174" t="str">
        <f t="shared" si="464"/>
        <v/>
      </c>
      <c r="Z2538" s="174" t="str">
        <f t="shared" si="465"/>
        <v/>
      </c>
      <c r="AA2538" s="137"/>
      <c r="AB2538" s="185">
        <f t="shared" si="456"/>
        <v>12.684799999999647</v>
      </c>
      <c r="AC2538" s="139">
        <f t="shared" si="453"/>
        <v>8.0170879320548061E-2</v>
      </c>
      <c r="AD2538" s="138">
        <f t="shared" si="457"/>
        <v>1.7152110622800643E-4</v>
      </c>
      <c r="AE2538" s="139" t="str">
        <f t="shared" si="454"/>
        <v/>
      </c>
      <c r="AF2538" s="139" t="str">
        <f t="shared" si="455"/>
        <v/>
      </c>
      <c r="AG2538" s="139"/>
    </row>
    <row r="2539" spans="14:33" ht="20.100000000000001" customHeight="1" x14ac:dyDescent="0.25">
      <c r="N2539" s="142">
        <v>1981</v>
      </c>
      <c r="O2539" s="134">
        <f t="shared" si="458"/>
        <v>3.9240000000000004</v>
      </c>
      <c r="P2539" s="189">
        <f t="shared" si="459"/>
        <v>1.8085290562481744E-4</v>
      </c>
      <c r="Q2539" s="189">
        <f t="shared" si="460"/>
        <v>0.99995645463251359</v>
      </c>
      <c r="R2539" s="134">
        <f t="shared" si="461"/>
        <v>1.8085290562481744E-4</v>
      </c>
      <c r="S2539" s="134" t="str">
        <f t="shared" si="462"/>
        <v/>
      </c>
      <c r="T2539" s="134" t="str">
        <f t="shared" si="463"/>
        <v/>
      </c>
      <c r="U2539" s="190"/>
      <c r="V2539" s="191"/>
      <c r="W2539" s="188"/>
      <c r="X2539" s="188"/>
      <c r="Y2539" s="174" t="str">
        <f t="shared" si="464"/>
        <v/>
      </c>
      <c r="Z2539" s="174" t="str">
        <f t="shared" si="465"/>
        <v/>
      </c>
      <c r="AA2539" s="137"/>
      <c r="AB2539" s="185">
        <f t="shared" si="456"/>
        <v>12.691199999999647</v>
      </c>
      <c r="AC2539" s="139">
        <f t="shared" si="453"/>
        <v>7.9999358214320054E-2</v>
      </c>
      <c r="AD2539" s="138">
        <f t="shared" si="457"/>
        <v>1.7118880045435825E-4</v>
      </c>
      <c r="AE2539" s="139" t="str">
        <f t="shared" si="454"/>
        <v/>
      </c>
      <c r="AF2539" s="139" t="str">
        <f t="shared" si="455"/>
        <v/>
      </c>
      <c r="AG2539" s="139"/>
    </row>
    <row r="2540" spans="14:33" ht="20.100000000000001" customHeight="1" x14ac:dyDescent="0.25">
      <c r="N2540" s="142">
        <v>1982</v>
      </c>
      <c r="O2540" s="134">
        <f t="shared" si="458"/>
        <v>3.9279999999999999</v>
      </c>
      <c r="P2540" s="189">
        <f t="shared" si="459"/>
        <v>1.7803497589104022E-4</v>
      </c>
      <c r="Q2540" s="189">
        <f t="shared" si="460"/>
        <v>0.99995717239448279</v>
      </c>
      <c r="R2540" s="134">
        <f t="shared" si="461"/>
        <v>1.7803497589104022E-4</v>
      </c>
      <c r="S2540" s="134" t="str">
        <f t="shared" si="462"/>
        <v/>
      </c>
      <c r="T2540" s="134" t="str">
        <f t="shared" si="463"/>
        <v/>
      </c>
      <c r="U2540" s="190"/>
      <c r="V2540" s="191"/>
      <c r="W2540" s="188"/>
      <c r="X2540" s="188"/>
      <c r="Y2540" s="174" t="str">
        <f t="shared" si="464"/>
        <v/>
      </c>
      <c r="Z2540" s="174" t="str">
        <f t="shared" si="465"/>
        <v/>
      </c>
      <c r="AA2540" s="137"/>
      <c r="AB2540" s="185">
        <f t="shared" si="456"/>
        <v>12.697599999999646</v>
      </c>
      <c r="AC2540" s="139">
        <f t="shared" ref="AC2540:AC2603" si="466">_xlfn.CHISQ.DIST.RT(AB2540,$AB$553)</f>
        <v>7.9828169413865696E-2</v>
      </c>
      <c r="AD2540" s="138">
        <f t="shared" si="457"/>
        <v>1.7085702992181151E-4</v>
      </c>
      <c r="AE2540" s="139" t="str">
        <f t="shared" ref="AE2540:AE2603" si="467">IF(AC2540&lt;($AA$556),AD2540,"")</f>
        <v/>
      </c>
      <c r="AF2540" s="139" t="str">
        <f t="shared" ref="AF2540:AF2603" si="468">IF(AC2540&lt;$AA$563,AD2540,"")</f>
        <v/>
      </c>
      <c r="AG2540" s="139"/>
    </row>
    <row r="2541" spans="14:33" ht="20.100000000000001" customHeight="1" x14ac:dyDescent="0.25">
      <c r="N2541" s="142">
        <v>1983</v>
      </c>
      <c r="O2541" s="134">
        <f t="shared" si="458"/>
        <v>3.9320000000000004</v>
      </c>
      <c r="P2541" s="189">
        <f t="shared" si="459"/>
        <v>1.7525814911202952E-4</v>
      </c>
      <c r="Q2541" s="189">
        <f t="shared" si="460"/>
        <v>0.9999578789671244</v>
      </c>
      <c r="R2541" s="134">
        <f t="shared" si="461"/>
        <v>1.7525814911202952E-4</v>
      </c>
      <c r="S2541" s="134" t="str">
        <f t="shared" si="462"/>
        <v/>
      </c>
      <c r="T2541" s="134" t="str">
        <f t="shared" si="463"/>
        <v/>
      </c>
      <c r="U2541" s="190"/>
      <c r="V2541" s="191"/>
      <c r="W2541" s="188"/>
      <c r="X2541" s="188"/>
      <c r="Y2541" s="174" t="str">
        <f t="shared" si="464"/>
        <v/>
      </c>
      <c r="Z2541" s="174" t="str">
        <f t="shared" si="465"/>
        <v/>
      </c>
      <c r="AA2541" s="137"/>
      <c r="AB2541" s="185">
        <f t="shared" ref="AB2541:AB2604" si="469">AB2540+$AF$553</f>
        <v>12.703999999999645</v>
      </c>
      <c r="AC2541" s="139">
        <f t="shared" si="466"/>
        <v>7.9657312383943885E-2</v>
      </c>
      <c r="AD2541" s="138">
        <f t="shared" ref="AD2541:AD2604" si="470">AC2541-AC2542</f>
        <v>1.7052579412335511E-4</v>
      </c>
      <c r="AE2541" s="139" t="str">
        <f t="shared" si="467"/>
        <v/>
      </c>
      <c r="AF2541" s="139" t="str">
        <f t="shared" si="468"/>
        <v/>
      </c>
      <c r="AG2541" s="139"/>
    </row>
    <row r="2542" spans="14:33" ht="20.100000000000001" customHeight="1" x14ac:dyDescent="0.25">
      <c r="N2542" s="142">
        <v>1984</v>
      </c>
      <c r="O2542" s="134">
        <f t="shared" ref="O2542:O2558" si="471">O$552+(N2542*O$555)</f>
        <v>3.9359999999999999</v>
      </c>
      <c r="P2542" s="189">
        <f t="shared" ref="P2542:P2558" si="472">_xlfn.NORM.DIST(O2542,O$549,O$550,0)</f>
        <v>1.7252187236626288E-4</v>
      </c>
      <c r="Q2542" s="189">
        <f t="shared" ref="Q2542:Q2558" si="473">_xlfn.NORM.DIST(O2542,O$549,O$550,1)</f>
        <v>0.99995857451374215</v>
      </c>
      <c r="R2542" s="134">
        <f t="shared" ref="R2542:R2558" si="474">IF(OR(Q2542&lt;$S$554,Q2542&gt;$S$555),P2542,"")</f>
        <v>1.7252187236626288E-4</v>
      </c>
      <c r="S2542" s="134" t="str">
        <f t="shared" ref="S2542:S2558" si="475">IF(AND(Q2542&gt;$S$554,Q2542&lt;$S$555),P2542,"")</f>
        <v/>
      </c>
      <c r="T2542" s="134" t="str">
        <f t="shared" ref="T2542:T2558" si="476">IF(P2542=MAX(P$558:P$2558),P2542,"")</f>
        <v/>
      </c>
      <c r="U2542" s="190"/>
      <c r="V2542" s="191"/>
      <c r="W2542" s="188"/>
      <c r="X2542" s="188"/>
      <c r="Y2542" s="174" t="str">
        <f t="shared" si="464"/>
        <v/>
      </c>
      <c r="Z2542" s="174" t="str">
        <f t="shared" si="465"/>
        <v/>
      </c>
      <c r="AA2542" s="137"/>
      <c r="AB2542" s="185">
        <f t="shared" si="469"/>
        <v>12.710399999999645</v>
      </c>
      <c r="AC2542" s="139">
        <f t="shared" si="466"/>
        <v>7.9486786589820529E-2</v>
      </c>
      <c r="AD2542" s="138">
        <f t="shared" si="470"/>
        <v>1.7019509255114529E-4</v>
      </c>
      <c r="AE2542" s="139" t="str">
        <f t="shared" si="467"/>
        <v/>
      </c>
      <c r="AF2542" s="139" t="str">
        <f t="shared" si="468"/>
        <v/>
      </c>
      <c r="AG2542" s="139"/>
    </row>
    <row r="2543" spans="14:33" ht="20.100000000000001" customHeight="1" x14ac:dyDescent="0.25">
      <c r="N2543" s="142">
        <v>1985</v>
      </c>
      <c r="O2543" s="134">
        <f t="shared" si="471"/>
        <v>3.9400000000000004</v>
      </c>
      <c r="P2543" s="189">
        <f t="shared" si="472"/>
        <v>1.6982559942934329E-4</v>
      </c>
      <c r="Q2543" s="189">
        <f t="shared" si="473"/>
        <v>0.99995925919544149</v>
      </c>
      <c r="R2543" s="134">
        <f t="shared" si="474"/>
        <v>1.6982559942934329E-4</v>
      </c>
      <c r="S2543" s="134" t="str">
        <f t="shared" si="475"/>
        <v/>
      </c>
      <c r="T2543" s="134" t="str">
        <f t="shared" si="476"/>
        <v/>
      </c>
      <c r="U2543" s="190"/>
      <c r="V2543" s="191"/>
      <c r="W2543" s="188"/>
      <c r="X2543" s="188"/>
      <c r="Y2543" s="174" t="str">
        <f t="shared" si="464"/>
        <v/>
      </c>
      <c r="Z2543" s="174" t="str">
        <f t="shared" si="465"/>
        <v/>
      </c>
      <c r="AA2543" s="137"/>
      <c r="AB2543" s="185">
        <f t="shared" si="469"/>
        <v>12.716799999999644</v>
      </c>
      <c r="AC2543" s="139">
        <f t="shared" si="466"/>
        <v>7.9316591497269384E-2</v>
      </c>
      <c r="AD2543" s="138">
        <f t="shared" si="470"/>
        <v>1.6986492469694969E-4</v>
      </c>
      <c r="AE2543" s="139" t="str">
        <f t="shared" si="467"/>
        <v/>
      </c>
      <c r="AF2543" s="139" t="str">
        <f t="shared" si="468"/>
        <v/>
      </c>
      <c r="AG2543" s="139"/>
    </row>
    <row r="2544" spans="14:33" ht="20.100000000000001" customHeight="1" x14ac:dyDescent="0.25">
      <c r="N2544" s="142">
        <v>1986</v>
      </c>
      <c r="O2544" s="134">
        <f t="shared" si="471"/>
        <v>3.944</v>
      </c>
      <c r="P2544" s="189">
        <f t="shared" si="472"/>
        <v>1.671687907041271E-4</v>
      </c>
      <c r="Q2544" s="189">
        <f t="shared" si="473"/>
        <v>0.99995993317115617</v>
      </c>
      <c r="R2544" s="134">
        <f t="shared" si="474"/>
        <v>1.671687907041271E-4</v>
      </c>
      <c r="S2544" s="134" t="str">
        <f t="shared" si="475"/>
        <v/>
      </c>
      <c r="T2544" s="134" t="str">
        <f t="shared" si="476"/>
        <v/>
      </c>
      <c r="U2544" s="190"/>
      <c r="V2544" s="191"/>
      <c r="W2544" s="188"/>
      <c r="X2544" s="188"/>
      <c r="Y2544" s="174" t="str">
        <f t="shared" si="464"/>
        <v/>
      </c>
      <c r="Z2544" s="174" t="str">
        <f t="shared" si="465"/>
        <v/>
      </c>
      <c r="AA2544" s="137"/>
      <c r="AB2544" s="185">
        <f t="shared" si="469"/>
        <v>12.723199999999643</v>
      </c>
      <c r="AC2544" s="139">
        <f t="shared" si="466"/>
        <v>7.9146726572572434E-2</v>
      </c>
      <c r="AD2544" s="138">
        <f t="shared" si="470"/>
        <v>1.6953529005092616E-4</v>
      </c>
      <c r="AE2544" s="139" t="str">
        <f t="shared" si="467"/>
        <v/>
      </c>
      <c r="AF2544" s="139" t="str">
        <f t="shared" si="468"/>
        <v/>
      </c>
      <c r="AG2544" s="139"/>
    </row>
    <row r="2545" spans="14:33" ht="20.100000000000001" customHeight="1" x14ac:dyDescent="0.25">
      <c r="N2545" s="142">
        <v>1987</v>
      </c>
      <c r="O2545" s="134">
        <f t="shared" si="471"/>
        <v>3.9480000000000004</v>
      </c>
      <c r="P2545" s="189">
        <f t="shared" si="472"/>
        <v>1.6455091315140853E-4</v>
      </c>
      <c r="Q2545" s="189">
        <f t="shared" si="473"/>
        <v>0.999960596597675</v>
      </c>
      <c r="R2545" s="134">
        <f t="shared" si="474"/>
        <v>1.6455091315140853E-4</v>
      </c>
      <c r="S2545" s="134" t="str">
        <f t="shared" si="475"/>
        <v/>
      </c>
      <c r="T2545" s="134" t="str">
        <f t="shared" si="476"/>
        <v/>
      </c>
      <c r="U2545" s="190"/>
      <c r="V2545" s="191"/>
      <c r="W2545" s="188"/>
      <c r="X2545" s="188"/>
      <c r="Y2545" s="174" t="str">
        <f t="shared" si="464"/>
        <v/>
      </c>
      <c r="Z2545" s="174" t="str">
        <f t="shared" si="465"/>
        <v/>
      </c>
      <c r="AA2545" s="137"/>
      <c r="AB2545" s="185">
        <f t="shared" si="469"/>
        <v>12.729599999999643</v>
      </c>
      <c r="AC2545" s="139">
        <f t="shared" si="466"/>
        <v>7.8977191282521508E-2</v>
      </c>
      <c r="AD2545" s="138">
        <f t="shared" si="470"/>
        <v>1.6920618810312149E-4</v>
      </c>
      <c r="AE2545" s="139" t="str">
        <f t="shared" si="467"/>
        <v/>
      </c>
      <c r="AF2545" s="139" t="str">
        <f t="shared" si="468"/>
        <v/>
      </c>
      <c r="AG2545" s="139"/>
    </row>
    <row r="2546" spans="14:33" ht="20.100000000000001" customHeight="1" x14ac:dyDescent="0.25">
      <c r="N2546" s="142">
        <v>1988</v>
      </c>
      <c r="O2546" s="134">
        <f t="shared" si="471"/>
        <v>3.952</v>
      </c>
      <c r="P2546" s="189">
        <f t="shared" si="472"/>
        <v>1.6197144022117723E-4</v>
      </c>
      <c r="Q2546" s="189">
        <f t="shared" si="473"/>
        <v>0.99996124962966726</v>
      </c>
      <c r="R2546" s="134">
        <f t="shared" si="474"/>
        <v>1.6197144022117723E-4</v>
      </c>
      <c r="S2546" s="134" t="str">
        <f t="shared" si="475"/>
        <v/>
      </c>
      <c r="T2546" s="134" t="str">
        <f t="shared" si="476"/>
        <v/>
      </c>
      <c r="U2546" s="190"/>
      <c r="V2546" s="191"/>
      <c r="W2546" s="188"/>
      <c r="X2546" s="188"/>
      <c r="Y2546" s="174" t="str">
        <f t="shared" si="464"/>
        <v/>
      </c>
      <c r="Z2546" s="174" t="str">
        <f t="shared" si="465"/>
        <v/>
      </c>
      <c r="AA2546" s="137"/>
      <c r="AB2546" s="185">
        <f t="shared" si="469"/>
        <v>12.735999999999642</v>
      </c>
      <c r="AC2546" s="139">
        <f t="shared" si="466"/>
        <v>7.8807985094418387E-2</v>
      </c>
      <c r="AD2546" s="138">
        <f t="shared" si="470"/>
        <v>1.6887761834256942E-4</v>
      </c>
      <c r="AE2546" s="139" t="str">
        <f t="shared" si="467"/>
        <v/>
      </c>
      <c r="AF2546" s="139" t="str">
        <f t="shared" si="468"/>
        <v/>
      </c>
      <c r="AG2546" s="139"/>
    </row>
    <row r="2547" spans="14:33" ht="20.100000000000001" customHeight="1" x14ac:dyDescent="0.25">
      <c r="N2547" s="142">
        <v>1989</v>
      </c>
      <c r="O2547" s="134">
        <f t="shared" si="471"/>
        <v>3.9560000000000004</v>
      </c>
      <c r="P2547" s="189">
        <f t="shared" si="472"/>
        <v>1.59429851784427E-4</v>
      </c>
      <c r="Q2547" s="189">
        <f t="shared" si="473"/>
        <v>0.99996189241970912</v>
      </c>
      <c r="R2547" s="134">
        <f t="shared" si="474"/>
        <v>1.59429851784427E-4</v>
      </c>
      <c r="S2547" s="134" t="str">
        <f t="shared" si="475"/>
        <v/>
      </c>
      <c r="T2547" s="134" t="str">
        <f t="shared" si="476"/>
        <v/>
      </c>
      <c r="U2547" s="190"/>
      <c r="V2547" s="191"/>
      <c r="W2547" s="188"/>
      <c r="X2547" s="188"/>
      <c r="Y2547" s="174" t="str">
        <f t="shared" si="464"/>
        <v/>
      </c>
      <c r="Z2547" s="174" t="str">
        <f t="shared" si="465"/>
        <v/>
      </c>
      <c r="AA2547" s="137"/>
      <c r="AB2547" s="185">
        <f t="shared" si="469"/>
        <v>12.742399999999641</v>
      </c>
      <c r="AC2547" s="139">
        <f t="shared" si="466"/>
        <v>7.8639107476075817E-2</v>
      </c>
      <c r="AD2547" s="138">
        <f t="shared" si="470"/>
        <v>1.685495802572351E-4</v>
      </c>
      <c r="AE2547" s="139" t="str">
        <f t="shared" si="467"/>
        <v/>
      </c>
      <c r="AF2547" s="139" t="str">
        <f t="shared" si="468"/>
        <v/>
      </c>
      <c r="AG2547" s="139"/>
    </row>
    <row r="2548" spans="14:33" ht="20.100000000000001" customHeight="1" x14ac:dyDescent="0.25">
      <c r="N2548" s="142">
        <v>1990</v>
      </c>
      <c r="O2548" s="134">
        <f t="shared" si="471"/>
        <v>3.96</v>
      </c>
      <c r="P2548" s="189">
        <f t="shared" si="472"/>
        <v>1.5692563406553226E-4</v>
      </c>
      <c r="Q2548" s="189">
        <f t="shared" si="473"/>
        <v>0.99996252511830896</v>
      </c>
      <c r="R2548" s="134">
        <f t="shared" si="474"/>
        <v>1.5692563406553226E-4</v>
      </c>
      <c r="S2548" s="134" t="str">
        <f t="shared" si="475"/>
        <v/>
      </c>
      <c r="T2548" s="134" t="str">
        <f t="shared" si="476"/>
        <v/>
      </c>
      <c r="U2548" s="190"/>
      <c r="V2548" s="191"/>
      <c r="W2548" s="188"/>
      <c r="X2548" s="188"/>
      <c r="Y2548" s="174" t="str">
        <f t="shared" si="464"/>
        <v/>
      </c>
      <c r="Z2548" s="174" t="str">
        <f t="shared" si="465"/>
        <v/>
      </c>
      <c r="AA2548" s="137"/>
      <c r="AB2548" s="185">
        <f t="shared" si="469"/>
        <v>12.74879999999964</v>
      </c>
      <c r="AC2548" s="139">
        <f t="shared" si="466"/>
        <v>7.8470557895818582E-2</v>
      </c>
      <c r="AD2548" s="138">
        <f t="shared" si="470"/>
        <v>1.6822207333469508E-4</v>
      </c>
      <c r="AE2548" s="139" t="str">
        <f t="shared" si="467"/>
        <v/>
      </c>
      <c r="AF2548" s="139" t="str">
        <f t="shared" si="468"/>
        <v/>
      </c>
      <c r="AG2548" s="139"/>
    </row>
    <row r="2549" spans="14:33" ht="20.100000000000001" customHeight="1" x14ac:dyDescent="0.25">
      <c r="N2549" s="142">
        <v>1991</v>
      </c>
      <c r="O2549" s="134">
        <f t="shared" si="471"/>
        <v>3.9640000000000004</v>
      </c>
      <c r="P2549" s="189">
        <f t="shared" si="472"/>
        <v>1.5445827957517213E-4</v>
      </c>
      <c r="Q2549" s="189">
        <f t="shared" si="473"/>
        <v>0.99996314787393237</v>
      </c>
      <c r="R2549" s="134">
        <f t="shared" si="474"/>
        <v>1.5445827957517213E-4</v>
      </c>
      <c r="S2549" s="134" t="str">
        <f t="shared" si="475"/>
        <v/>
      </c>
      <c r="T2549" s="134" t="str">
        <f t="shared" si="476"/>
        <v/>
      </c>
      <c r="U2549" s="190"/>
      <c r="V2549" s="191"/>
      <c r="W2549" s="188"/>
      <c r="X2549" s="188"/>
      <c r="Y2549" s="174" t="str">
        <f t="shared" si="464"/>
        <v/>
      </c>
      <c r="Z2549" s="174" t="str">
        <f t="shared" si="465"/>
        <v/>
      </c>
      <c r="AA2549" s="137"/>
      <c r="AB2549" s="185">
        <f t="shared" si="469"/>
        <v>12.75519999999964</v>
      </c>
      <c r="AC2549" s="139">
        <f t="shared" si="466"/>
        <v>7.8302335822483887E-2</v>
      </c>
      <c r="AD2549" s="138">
        <f t="shared" si="470"/>
        <v>1.6789509706144345E-4</v>
      </c>
      <c r="AE2549" s="139" t="str">
        <f t="shared" si="467"/>
        <v/>
      </c>
      <c r="AF2549" s="139" t="str">
        <f t="shared" si="468"/>
        <v/>
      </c>
      <c r="AG2549" s="139"/>
    </row>
    <row r="2550" spans="14:33" ht="20.100000000000001" customHeight="1" x14ac:dyDescent="0.25">
      <c r="N2550" s="142">
        <v>1992</v>
      </c>
      <c r="O2550" s="134">
        <f t="shared" si="471"/>
        <v>3.968</v>
      </c>
      <c r="P2550" s="189">
        <f t="shared" si="472"/>
        <v>1.5202728704381778E-4</v>
      </c>
      <c r="Q2550" s="189">
        <f t="shared" si="473"/>
        <v>0.99996376083302785</v>
      </c>
      <c r="R2550" s="134">
        <f t="shared" si="474"/>
        <v>1.5202728704381778E-4</v>
      </c>
      <c r="S2550" s="134" t="str">
        <f t="shared" si="475"/>
        <v/>
      </c>
      <c r="T2550" s="134" t="str">
        <f t="shared" si="476"/>
        <v/>
      </c>
      <c r="U2550" s="190"/>
      <c r="V2550" s="191"/>
      <c r="W2550" s="188"/>
      <c r="X2550" s="188"/>
      <c r="Y2550" s="174" t="str">
        <f t="shared" si="464"/>
        <v/>
      </c>
      <c r="Z2550" s="174" t="str">
        <f t="shared" si="465"/>
        <v/>
      </c>
      <c r="AA2550" s="137"/>
      <c r="AB2550" s="185">
        <f t="shared" si="469"/>
        <v>12.761599999999639</v>
      </c>
      <c r="AC2550" s="139">
        <f t="shared" si="466"/>
        <v>7.8134440725422444E-2</v>
      </c>
      <c r="AD2550" s="138">
        <f t="shared" si="470"/>
        <v>1.6756865092334983E-4</v>
      </c>
      <c r="AE2550" s="139" t="str">
        <f t="shared" si="467"/>
        <v/>
      </c>
      <c r="AF2550" s="139" t="str">
        <f t="shared" si="468"/>
        <v/>
      </c>
      <c r="AG2550" s="139"/>
    </row>
    <row r="2551" spans="14:33" ht="20.100000000000001" customHeight="1" x14ac:dyDescent="0.25">
      <c r="N2551" s="142">
        <v>1993</v>
      </c>
      <c r="O2551" s="134">
        <f t="shared" si="471"/>
        <v>3.9720000000000004</v>
      </c>
      <c r="P2551" s="189">
        <f t="shared" si="472"/>
        <v>1.4963216135576192E-4</v>
      </c>
      <c r="Q2551" s="189">
        <f t="shared" si="473"/>
        <v>0.99996436414005097</v>
      </c>
      <c r="R2551" s="134">
        <f t="shared" si="474"/>
        <v>1.4963216135576192E-4</v>
      </c>
      <c r="S2551" s="134" t="str">
        <f t="shared" si="475"/>
        <v/>
      </c>
      <c r="T2551" s="134" t="str">
        <f t="shared" si="476"/>
        <v/>
      </c>
      <c r="U2551" s="190"/>
      <c r="V2551" s="191"/>
      <c r="W2551" s="188"/>
      <c r="X2551" s="188"/>
      <c r="Y2551" s="174" t="str">
        <f t="shared" si="464"/>
        <v/>
      </c>
      <c r="Z2551" s="174" t="str">
        <f t="shared" si="465"/>
        <v/>
      </c>
      <c r="AA2551" s="137"/>
      <c r="AB2551" s="185">
        <f t="shared" si="469"/>
        <v>12.767999999999638</v>
      </c>
      <c r="AC2551" s="139">
        <f t="shared" si="466"/>
        <v>7.7966872074499094E-2</v>
      </c>
      <c r="AD2551" s="138">
        <f t="shared" si="470"/>
        <v>1.6724273440536785E-4</v>
      </c>
      <c r="AE2551" s="139" t="str">
        <f t="shared" si="467"/>
        <v/>
      </c>
      <c r="AF2551" s="139" t="str">
        <f t="shared" si="468"/>
        <v/>
      </c>
      <c r="AG2551" s="139"/>
    </row>
    <row r="2552" spans="14:33" ht="20.100000000000001" customHeight="1" x14ac:dyDescent="0.25">
      <c r="N2552" s="142">
        <v>1994</v>
      </c>
      <c r="O2552" s="134">
        <f t="shared" si="471"/>
        <v>3.976</v>
      </c>
      <c r="P2552" s="189">
        <f t="shared" si="472"/>
        <v>1.4727241348370685E-4</v>
      </c>
      <c r="Q2552" s="189">
        <f t="shared" si="473"/>
        <v>0.99996495793748885</v>
      </c>
      <c r="R2552" s="134">
        <f t="shared" si="474"/>
        <v>1.4727241348370685E-4</v>
      </c>
      <c r="S2552" s="134" t="str">
        <f t="shared" si="475"/>
        <v/>
      </c>
      <c r="T2552" s="134" t="str">
        <f t="shared" si="476"/>
        <v/>
      </c>
      <c r="U2552" s="190"/>
      <c r="V2552" s="191"/>
      <c r="W2552" s="188"/>
      <c r="X2552" s="188"/>
      <c r="Y2552" s="174" t="str">
        <f t="shared" ref="Y2552:Y2615" si="477">IF($X2552&gt;(Y$555),$W2552,"")</f>
        <v/>
      </c>
      <c r="Z2552" s="174" t="str">
        <f t="shared" ref="Z2552:Z2615" si="478">IF($X2552&gt;(AA$557),$W2552,"")</f>
        <v/>
      </c>
      <c r="AA2552" s="137"/>
      <c r="AB2552" s="185">
        <f t="shared" si="469"/>
        <v>12.774399999999638</v>
      </c>
      <c r="AC2552" s="139">
        <f t="shared" si="466"/>
        <v>7.7799629340093726E-2</v>
      </c>
      <c r="AD2552" s="138">
        <f t="shared" si="470"/>
        <v>1.6691734699175731E-4</v>
      </c>
      <c r="AE2552" s="139" t="str">
        <f t="shared" si="467"/>
        <v/>
      </c>
      <c r="AF2552" s="139" t="str">
        <f t="shared" si="468"/>
        <v/>
      </c>
      <c r="AG2552" s="139"/>
    </row>
    <row r="2553" spans="14:33" ht="20.100000000000001" customHeight="1" x14ac:dyDescent="0.25">
      <c r="N2553" s="142">
        <v>1995</v>
      </c>
      <c r="O2553" s="134">
        <f t="shared" si="471"/>
        <v>3.9800000000000004</v>
      </c>
      <c r="P2553" s="189">
        <f t="shared" si="472"/>
        <v>1.4494756042389079E-4</v>
      </c>
      <c r="Q2553" s="189">
        <f t="shared" si="473"/>
        <v>0.99996554236588497</v>
      </c>
      <c r="R2553" s="134">
        <f t="shared" si="474"/>
        <v>1.4494756042389079E-4</v>
      </c>
      <c r="S2553" s="134" t="str">
        <f t="shared" si="475"/>
        <v/>
      </c>
      <c r="T2553" s="134" t="str">
        <f t="shared" si="476"/>
        <v/>
      </c>
      <c r="U2553" s="190"/>
      <c r="V2553" s="191"/>
      <c r="W2553" s="188"/>
      <c r="X2553" s="188"/>
      <c r="Y2553" s="174" t="str">
        <f t="shared" si="477"/>
        <v/>
      </c>
      <c r="Z2553" s="174" t="str">
        <f t="shared" si="478"/>
        <v/>
      </c>
      <c r="AA2553" s="137"/>
      <c r="AB2553" s="185">
        <f t="shared" si="469"/>
        <v>12.780799999999637</v>
      </c>
      <c r="AC2553" s="139">
        <f t="shared" si="466"/>
        <v>7.7632711993101969E-2</v>
      </c>
      <c r="AD2553" s="138">
        <f t="shared" si="470"/>
        <v>1.6659248816613959E-4</v>
      </c>
      <c r="AE2553" s="139" t="str">
        <f t="shared" si="467"/>
        <v/>
      </c>
      <c r="AF2553" s="139" t="str">
        <f t="shared" si="468"/>
        <v/>
      </c>
      <c r="AG2553" s="139"/>
    </row>
    <row r="2554" spans="14:33" ht="20.100000000000001" customHeight="1" x14ac:dyDescent="0.25">
      <c r="N2554" s="142">
        <v>1996</v>
      </c>
      <c r="O2554" s="134">
        <f t="shared" si="471"/>
        <v>3.984</v>
      </c>
      <c r="P2554" s="189">
        <f t="shared" si="472"/>
        <v>1.4265712513176652E-4</v>
      </c>
      <c r="Q2554" s="189">
        <f t="shared" si="473"/>
        <v>0.99996611756386233</v>
      </c>
      <c r="R2554" s="134">
        <f t="shared" si="474"/>
        <v>1.4265712513176652E-4</v>
      </c>
      <c r="S2554" s="134" t="str">
        <f t="shared" si="475"/>
        <v/>
      </c>
      <c r="T2554" s="134" t="str">
        <f t="shared" si="476"/>
        <v/>
      </c>
      <c r="U2554" s="190"/>
      <c r="V2554" s="191"/>
      <c r="W2554" s="188"/>
      <c r="X2554" s="188"/>
      <c r="Y2554" s="174" t="str">
        <f t="shared" si="477"/>
        <v/>
      </c>
      <c r="Z2554" s="174" t="str">
        <f t="shared" si="478"/>
        <v/>
      </c>
      <c r="AA2554" s="137"/>
      <c r="AB2554" s="185">
        <f t="shared" si="469"/>
        <v>12.787199999999636</v>
      </c>
      <c r="AC2554" s="139">
        <f t="shared" si="466"/>
        <v>7.7466119504935829E-2</v>
      </c>
      <c r="AD2554" s="138">
        <f t="shared" si="470"/>
        <v>1.6626815741097034E-4</v>
      </c>
      <c r="AE2554" s="139" t="str">
        <f t="shared" si="467"/>
        <v/>
      </c>
      <c r="AF2554" s="139" t="str">
        <f t="shared" si="468"/>
        <v/>
      </c>
      <c r="AG2554" s="139"/>
    </row>
    <row r="2555" spans="14:33" ht="20.100000000000001" customHeight="1" x14ac:dyDescent="0.25">
      <c r="N2555" s="142">
        <v>1997</v>
      </c>
      <c r="O2555" s="134">
        <f t="shared" si="471"/>
        <v>3.9880000000000004</v>
      </c>
      <c r="P2555" s="189">
        <f t="shared" si="472"/>
        <v>1.4040063645821415E-4</v>
      </c>
      <c r="Q2555" s="189">
        <f t="shared" si="473"/>
        <v>0.99996668366814789</v>
      </c>
      <c r="R2555" s="134">
        <f t="shared" si="474"/>
        <v>1.4040063645821415E-4</v>
      </c>
      <c r="S2555" s="134" t="str">
        <f t="shared" si="475"/>
        <v/>
      </c>
      <c r="T2555" s="134" t="str">
        <f t="shared" si="476"/>
        <v/>
      </c>
      <c r="U2555" s="190"/>
      <c r="V2555" s="191"/>
      <c r="W2555" s="188"/>
      <c r="X2555" s="188"/>
      <c r="Y2555" s="174" t="str">
        <f t="shared" si="477"/>
        <v/>
      </c>
      <c r="Z2555" s="174" t="str">
        <f t="shared" si="478"/>
        <v/>
      </c>
      <c r="AA2555" s="137"/>
      <c r="AB2555" s="185">
        <f t="shared" si="469"/>
        <v>12.793599999999635</v>
      </c>
      <c r="AC2555" s="139">
        <f t="shared" si="466"/>
        <v>7.7299851347524859E-2</v>
      </c>
      <c r="AD2555" s="138">
        <f t="shared" si="470"/>
        <v>1.6594435420867748E-4</v>
      </c>
      <c r="AE2555" s="139" t="str">
        <f t="shared" si="467"/>
        <v/>
      </c>
      <c r="AF2555" s="139" t="str">
        <f t="shared" si="468"/>
        <v/>
      </c>
      <c r="AG2555" s="139"/>
    </row>
    <row r="2556" spans="14:33" ht="20.100000000000001" customHeight="1" x14ac:dyDescent="0.25">
      <c r="N2556" s="142">
        <v>1998</v>
      </c>
      <c r="O2556" s="134">
        <f t="shared" si="471"/>
        <v>3.992</v>
      </c>
      <c r="P2556" s="189">
        <f t="shared" si="472"/>
        <v>1.3817762908630173E-4</v>
      </c>
      <c r="Q2556" s="189">
        <f t="shared" si="473"/>
        <v>0.99996724081359545</v>
      </c>
      <c r="R2556" s="134">
        <f t="shared" si="474"/>
        <v>1.3817762908630173E-4</v>
      </c>
      <c r="S2556" s="134" t="str">
        <f t="shared" si="475"/>
        <v/>
      </c>
      <c r="T2556" s="134" t="str">
        <f t="shared" si="476"/>
        <v/>
      </c>
      <c r="U2556" s="190"/>
      <c r="V2556" s="191"/>
      <c r="W2556" s="188"/>
      <c r="X2556" s="188"/>
      <c r="Y2556" s="174" t="str">
        <f t="shared" si="477"/>
        <v/>
      </c>
      <c r="Z2556" s="174" t="str">
        <f t="shared" si="478"/>
        <v/>
      </c>
      <c r="AA2556" s="137"/>
      <c r="AB2556" s="185">
        <f t="shared" si="469"/>
        <v>12.799999999999635</v>
      </c>
      <c r="AC2556" s="139">
        <f t="shared" si="466"/>
        <v>7.7133906993316181E-2</v>
      </c>
      <c r="AD2556" s="138">
        <f t="shared" si="470"/>
        <v>1.6562107804013459E-4</v>
      </c>
      <c r="AE2556" s="139" t="str">
        <f t="shared" si="467"/>
        <v/>
      </c>
      <c r="AF2556" s="139" t="str">
        <f t="shared" si="468"/>
        <v/>
      </c>
      <c r="AG2556" s="139"/>
    </row>
    <row r="2557" spans="14:33" ht="20.100000000000001" customHeight="1" x14ac:dyDescent="0.25">
      <c r="N2557" s="142">
        <v>1999</v>
      </c>
      <c r="O2557" s="134">
        <f t="shared" si="471"/>
        <v>3.9960000000000004</v>
      </c>
      <c r="P2557" s="189">
        <f t="shared" si="472"/>
        <v>1.3598764346857423E-4</v>
      </c>
      <c r="Q2557" s="189">
        <f t="shared" si="473"/>
        <v>0.99996778913320938</v>
      </c>
      <c r="R2557" s="134">
        <f t="shared" si="474"/>
        <v>1.3598764346857423E-4</v>
      </c>
      <c r="S2557" s="134" t="str">
        <f t="shared" si="475"/>
        <v/>
      </c>
      <c r="T2557" s="134" t="str">
        <f t="shared" si="476"/>
        <v/>
      </c>
      <c r="U2557" s="190"/>
      <c r="V2557" s="191"/>
      <c r="W2557" s="188"/>
      <c r="X2557" s="188"/>
      <c r="Y2557" s="174" t="str">
        <f t="shared" si="477"/>
        <v/>
      </c>
      <c r="Z2557" s="174" t="str">
        <f t="shared" si="478"/>
        <v/>
      </c>
      <c r="AA2557" s="137"/>
      <c r="AB2557" s="185">
        <f t="shared" si="469"/>
        <v>12.806399999999634</v>
      </c>
      <c r="AC2557" s="139">
        <f t="shared" si="466"/>
        <v>7.6968285915276047E-2</v>
      </c>
      <c r="AD2557" s="138">
        <f t="shared" si="470"/>
        <v>1.6529832838599323E-4</v>
      </c>
      <c r="AE2557" s="139" t="str">
        <f t="shared" si="467"/>
        <v/>
      </c>
      <c r="AF2557" s="139" t="str">
        <f t="shared" si="468"/>
        <v/>
      </c>
      <c r="AG2557" s="139"/>
    </row>
    <row r="2558" spans="14:33" ht="20.100000000000001" customHeight="1" x14ac:dyDescent="0.25">
      <c r="N2558" s="142">
        <v>2000</v>
      </c>
      <c r="O2558" s="134">
        <f t="shared" si="471"/>
        <v>4</v>
      </c>
      <c r="P2558" s="189">
        <f t="shared" si="472"/>
        <v>1.3383022576488537E-4</v>
      </c>
      <c r="Q2558" s="189">
        <f t="shared" si="473"/>
        <v>0.99996832875816688</v>
      </c>
      <c r="R2558" s="134">
        <f t="shared" si="474"/>
        <v>1.3383022576488537E-4</v>
      </c>
      <c r="S2558" s="134" t="str">
        <f t="shared" si="475"/>
        <v/>
      </c>
      <c r="T2558" s="134" t="str">
        <f t="shared" si="476"/>
        <v/>
      </c>
      <c r="U2558" s="190"/>
      <c r="V2558" s="191"/>
      <c r="W2558" s="188"/>
      <c r="X2558" s="188"/>
      <c r="Y2558" s="174" t="str">
        <f t="shared" si="477"/>
        <v/>
      </c>
      <c r="Z2558" s="174" t="str">
        <f t="shared" si="478"/>
        <v/>
      </c>
      <c r="AA2558" s="137"/>
      <c r="AB2558" s="185">
        <f t="shared" si="469"/>
        <v>12.812799999999633</v>
      </c>
      <c r="AC2558" s="139">
        <f t="shared" si="466"/>
        <v>7.6802987586890054E-2</v>
      </c>
      <c r="AD2558" s="138">
        <f t="shared" si="470"/>
        <v>1.6497610472597513E-4</v>
      </c>
      <c r="AE2558" s="139" t="str">
        <f t="shared" si="467"/>
        <v/>
      </c>
      <c r="AF2558" s="139" t="str">
        <f t="shared" si="468"/>
        <v/>
      </c>
      <c r="AG2558" s="139"/>
    </row>
    <row r="2559" spans="14:33" ht="20.100000000000001" customHeight="1" x14ac:dyDescent="0.25">
      <c r="N2559" s="142"/>
      <c r="P2559" s="189"/>
      <c r="Q2559" s="189"/>
      <c r="U2559" s="190"/>
      <c r="V2559" s="191"/>
      <c r="W2559" s="188"/>
      <c r="X2559" s="188"/>
      <c r="Y2559" s="174" t="str">
        <f t="shared" si="477"/>
        <v/>
      </c>
      <c r="Z2559" s="174" t="str">
        <f t="shared" si="478"/>
        <v/>
      </c>
      <c r="AA2559" s="137"/>
      <c r="AB2559" s="185">
        <f t="shared" si="469"/>
        <v>12.819199999999633</v>
      </c>
      <c r="AC2559" s="139">
        <f t="shared" si="466"/>
        <v>7.6638011482164078E-2</v>
      </c>
      <c r="AD2559" s="138">
        <f t="shared" si="470"/>
        <v>1.6465440653908037E-4</v>
      </c>
      <c r="AE2559" s="139" t="str">
        <f t="shared" si="467"/>
        <v/>
      </c>
      <c r="AF2559" s="139" t="str">
        <f t="shared" si="468"/>
        <v/>
      </c>
      <c r="AG2559" s="139"/>
    </row>
    <row r="2560" spans="14:33" ht="20.100000000000001" customHeight="1" x14ac:dyDescent="0.25">
      <c r="N2560" s="142"/>
      <c r="P2560" s="189"/>
      <c r="Q2560" s="189"/>
      <c r="U2560" s="190"/>
      <c r="V2560" s="191"/>
      <c r="W2560" s="188"/>
      <c r="X2560" s="188"/>
      <c r="Y2560" s="174" t="str">
        <f t="shared" si="477"/>
        <v/>
      </c>
      <c r="Z2560" s="174" t="str">
        <f t="shared" si="478"/>
        <v/>
      </c>
      <c r="AA2560" s="137"/>
      <c r="AB2560" s="185">
        <f t="shared" si="469"/>
        <v>12.825599999999632</v>
      </c>
      <c r="AC2560" s="139">
        <f t="shared" si="466"/>
        <v>7.6473357075624998E-2</v>
      </c>
      <c r="AD2560" s="138">
        <f t="shared" si="470"/>
        <v>1.6433323330368454E-4</v>
      </c>
      <c r="AE2560" s="139" t="str">
        <f t="shared" si="467"/>
        <v/>
      </c>
      <c r="AF2560" s="139" t="str">
        <f t="shared" si="468"/>
        <v/>
      </c>
      <c r="AG2560" s="139"/>
    </row>
    <row r="2561" spans="14:33" ht="20.100000000000001" customHeight="1" x14ac:dyDescent="0.25">
      <c r="N2561" s="142"/>
      <c r="P2561" s="189"/>
      <c r="Q2561" s="189"/>
      <c r="U2561" s="190"/>
      <c r="V2561" s="191"/>
      <c r="W2561" s="188"/>
      <c r="X2561" s="188"/>
      <c r="Y2561" s="174" t="str">
        <f t="shared" si="477"/>
        <v/>
      </c>
      <c r="Z2561" s="174" t="str">
        <f t="shared" si="478"/>
        <v/>
      </c>
      <c r="AA2561" s="137"/>
      <c r="AB2561" s="185">
        <f t="shared" si="469"/>
        <v>12.831999999999631</v>
      </c>
      <c r="AC2561" s="139">
        <f t="shared" si="466"/>
        <v>7.6309023842321314E-2</v>
      </c>
      <c r="AD2561" s="138">
        <f t="shared" si="470"/>
        <v>1.6401258449748324E-4</v>
      </c>
      <c r="AE2561" s="139" t="str">
        <f t="shared" si="467"/>
        <v/>
      </c>
      <c r="AF2561" s="139" t="str">
        <f t="shared" si="468"/>
        <v/>
      </c>
      <c r="AG2561" s="139"/>
    </row>
    <row r="2562" spans="14:33" ht="20.100000000000001" customHeight="1" x14ac:dyDescent="0.25">
      <c r="N2562" s="142"/>
      <c r="P2562" s="189"/>
      <c r="Q2562" s="189"/>
      <c r="U2562" s="190"/>
      <c r="V2562" s="191"/>
      <c r="W2562" s="188"/>
      <c r="X2562" s="188"/>
      <c r="Y2562" s="174" t="str">
        <f t="shared" si="477"/>
        <v/>
      </c>
      <c r="Z2562" s="174" t="str">
        <f t="shared" si="478"/>
        <v/>
      </c>
      <c r="AA2562" s="137"/>
      <c r="AB2562" s="185">
        <f t="shared" si="469"/>
        <v>12.838399999999631</v>
      </c>
      <c r="AC2562" s="139">
        <f t="shared" si="466"/>
        <v>7.614501125782383E-2</v>
      </c>
      <c r="AD2562" s="138">
        <f t="shared" si="470"/>
        <v>1.6369245959722833E-4</v>
      </c>
      <c r="AE2562" s="139" t="str">
        <f t="shared" si="467"/>
        <v/>
      </c>
      <c r="AF2562" s="139" t="str">
        <f t="shared" si="468"/>
        <v/>
      </c>
      <c r="AG2562" s="139"/>
    </row>
    <row r="2563" spans="14:33" ht="20.100000000000001" customHeight="1" x14ac:dyDescent="0.25">
      <c r="N2563" s="142"/>
      <c r="P2563" s="189"/>
      <c r="Q2563" s="189"/>
      <c r="U2563" s="190"/>
      <c r="V2563" s="191"/>
      <c r="W2563" s="188"/>
      <c r="X2563" s="188"/>
      <c r="Y2563" s="174" t="str">
        <f t="shared" si="477"/>
        <v/>
      </c>
      <c r="Z2563" s="174" t="str">
        <f t="shared" si="478"/>
        <v/>
      </c>
      <c r="AA2563" s="137"/>
      <c r="AB2563" s="185">
        <f t="shared" si="469"/>
        <v>12.84479999999963</v>
      </c>
      <c r="AC2563" s="139">
        <f t="shared" si="466"/>
        <v>7.5981318798226602E-2</v>
      </c>
      <c r="AD2563" s="138">
        <f t="shared" si="470"/>
        <v>1.6337285807908886E-4</v>
      </c>
      <c r="AE2563" s="139" t="str">
        <f t="shared" si="467"/>
        <v/>
      </c>
      <c r="AF2563" s="139" t="str">
        <f t="shared" si="468"/>
        <v/>
      </c>
      <c r="AG2563" s="139"/>
    </row>
    <row r="2564" spans="14:33" ht="20.100000000000001" customHeight="1" x14ac:dyDescent="0.25">
      <c r="N2564" s="142"/>
      <c r="P2564" s="189"/>
      <c r="Q2564" s="189"/>
      <c r="U2564" s="190"/>
      <c r="V2564" s="191"/>
      <c r="W2564" s="188"/>
      <c r="X2564" s="188"/>
      <c r="Y2564" s="174" t="str">
        <f t="shared" si="477"/>
        <v/>
      </c>
      <c r="Z2564" s="174" t="str">
        <f t="shared" si="478"/>
        <v/>
      </c>
      <c r="AA2564" s="137"/>
      <c r="AB2564" s="185">
        <f t="shared" si="469"/>
        <v>12.851199999999629</v>
      </c>
      <c r="AC2564" s="139">
        <f t="shared" si="466"/>
        <v>7.5817945940147513E-2</v>
      </c>
      <c r="AD2564" s="138">
        <f t="shared" si="470"/>
        <v>1.6305377941876198E-4</v>
      </c>
      <c r="AE2564" s="139" t="str">
        <f t="shared" si="467"/>
        <v/>
      </c>
      <c r="AF2564" s="139" t="str">
        <f t="shared" si="468"/>
        <v/>
      </c>
      <c r="AG2564" s="139"/>
    </row>
    <row r="2565" spans="14:33" ht="20.100000000000001" customHeight="1" x14ac:dyDescent="0.25">
      <c r="N2565" s="142"/>
      <c r="P2565" s="189"/>
      <c r="Q2565" s="189"/>
      <c r="U2565" s="190"/>
      <c r="V2565" s="191"/>
      <c r="W2565" s="188"/>
      <c r="X2565" s="188"/>
      <c r="Y2565" s="174" t="str">
        <f t="shared" si="477"/>
        <v/>
      </c>
      <c r="Z2565" s="174" t="str">
        <f t="shared" si="478"/>
        <v/>
      </c>
      <c r="AA2565" s="137"/>
      <c r="AB2565" s="185">
        <f t="shared" si="469"/>
        <v>12.857599999999628</v>
      </c>
      <c r="AC2565" s="139">
        <f t="shared" si="466"/>
        <v>7.5654892160728751E-2</v>
      </c>
      <c r="AD2565" s="138">
        <f t="shared" si="470"/>
        <v>1.6273522309083466E-4</v>
      </c>
      <c r="AE2565" s="139" t="str">
        <f t="shared" si="467"/>
        <v/>
      </c>
      <c r="AF2565" s="139" t="str">
        <f t="shared" si="468"/>
        <v/>
      </c>
      <c r="AG2565" s="139"/>
    </row>
    <row r="2566" spans="14:33" ht="20.100000000000001" customHeight="1" x14ac:dyDescent="0.25">
      <c r="N2566" s="142"/>
      <c r="P2566" s="189"/>
      <c r="Q2566" s="189"/>
      <c r="U2566" s="190"/>
      <c r="V2566" s="191"/>
      <c r="W2566" s="188"/>
      <c r="X2566" s="188"/>
      <c r="Y2566" s="174" t="str">
        <f t="shared" si="477"/>
        <v/>
      </c>
      <c r="Z2566" s="174" t="str">
        <f t="shared" si="478"/>
        <v/>
      </c>
      <c r="AA2566" s="137"/>
      <c r="AB2566" s="185">
        <f t="shared" si="469"/>
        <v>12.863999999999628</v>
      </c>
      <c r="AC2566" s="139">
        <f t="shared" si="466"/>
        <v>7.5492156937637916E-2</v>
      </c>
      <c r="AD2566" s="138">
        <f t="shared" si="470"/>
        <v>1.6241718856963017E-4</v>
      </c>
      <c r="AE2566" s="139" t="str">
        <f t="shared" si="467"/>
        <v/>
      </c>
      <c r="AF2566" s="139" t="str">
        <f t="shared" si="468"/>
        <v/>
      </c>
      <c r="AG2566" s="139"/>
    </row>
    <row r="2567" spans="14:33" ht="20.100000000000001" customHeight="1" x14ac:dyDescent="0.25">
      <c r="N2567" s="142"/>
      <c r="P2567" s="189"/>
      <c r="Q2567" s="189"/>
      <c r="U2567" s="190"/>
      <c r="V2567" s="191"/>
      <c r="W2567" s="188"/>
      <c r="X2567" s="188"/>
      <c r="Y2567" s="174" t="str">
        <f t="shared" si="477"/>
        <v/>
      </c>
      <c r="Z2567" s="174" t="str">
        <f t="shared" si="478"/>
        <v/>
      </c>
      <c r="AA2567" s="137"/>
      <c r="AB2567" s="185">
        <f t="shared" si="469"/>
        <v>12.870399999999627</v>
      </c>
      <c r="AC2567" s="139">
        <f t="shared" si="466"/>
        <v>7.5329739749068286E-2</v>
      </c>
      <c r="AD2567" s="138">
        <f t="shared" si="470"/>
        <v>1.6209967532840319E-4</v>
      </c>
      <c r="AE2567" s="139" t="str">
        <f t="shared" si="467"/>
        <v/>
      </c>
      <c r="AF2567" s="139" t="str">
        <f t="shared" si="468"/>
        <v/>
      </c>
      <c r="AG2567" s="139"/>
    </row>
    <row r="2568" spans="14:33" ht="20.100000000000001" customHeight="1" x14ac:dyDescent="0.25">
      <c r="N2568" s="142"/>
      <c r="P2568" s="189"/>
      <c r="Q2568" s="189"/>
      <c r="U2568" s="190"/>
      <c r="V2568" s="191"/>
      <c r="W2568" s="188"/>
      <c r="X2568" s="188"/>
      <c r="Y2568" s="174" t="str">
        <f t="shared" si="477"/>
        <v/>
      </c>
      <c r="Z2568" s="174" t="str">
        <f t="shared" si="478"/>
        <v/>
      </c>
      <c r="AA2568" s="137"/>
      <c r="AB2568" s="185">
        <f t="shared" si="469"/>
        <v>12.876799999999626</v>
      </c>
      <c r="AC2568" s="139">
        <f t="shared" si="466"/>
        <v>7.5167640073739883E-2</v>
      </c>
      <c r="AD2568" s="138">
        <f t="shared" si="470"/>
        <v>1.6178268284010311E-4</v>
      </c>
      <c r="AE2568" s="139" t="str">
        <f t="shared" si="467"/>
        <v/>
      </c>
      <c r="AF2568" s="139" t="str">
        <f t="shared" si="468"/>
        <v/>
      </c>
      <c r="AG2568" s="139"/>
    </row>
    <row r="2569" spans="14:33" ht="20.100000000000001" customHeight="1" x14ac:dyDescent="0.25">
      <c r="N2569" s="142"/>
      <c r="P2569" s="189"/>
      <c r="Q2569" s="189"/>
      <c r="U2569" s="190"/>
      <c r="V2569" s="191"/>
      <c r="W2569" s="188"/>
      <c r="X2569" s="188"/>
      <c r="Y2569" s="174" t="str">
        <f t="shared" si="477"/>
        <v/>
      </c>
      <c r="Z2569" s="174" t="str">
        <f t="shared" si="478"/>
        <v/>
      </c>
      <c r="AA2569" s="137"/>
      <c r="AB2569" s="185">
        <f t="shared" si="469"/>
        <v>12.883199999999626</v>
      </c>
      <c r="AC2569" s="139">
        <f t="shared" si="466"/>
        <v>7.500585739089978E-2</v>
      </c>
      <c r="AD2569" s="138">
        <f t="shared" si="470"/>
        <v>1.6146621057665234E-4</v>
      </c>
      <c r="AE2569" s="139" t="str">
        <f t="shared" si="467"/>
        <v/>
      </c>
      <c r="AF2569" s="139" t="str">
        <f t="shared" si="468"/>
        <v/>
      </c>
      <c r="AG2569" s="139"/>
    </row>
    <row r="2570" spans="14:33" ht="20.100000000000001" customHeight="1" x14ac:dyDescent="0.25">
      <c r="N2570" s="142"/>
      <c r="P2570" s="189"/>
      <c r="Q2570" s="189"/>
      <c r="U2570" s="190"/>
      <c r="V2570" s="191"/>
      <c r="W2570" s="188"/>
      <c r="X2570" s="188"/>
      <c r="Y2570" s="174" t="str">
        <f t="shared" si="477"/>
        <v/>
      </c>
      <c r="Z2570" s="174" t="str">
        <f t="shared" si="478"/>
        <v/>
      </c>
      <c r="AA2570" s="137"/>
      <c r="AB2570" s="185">
        <f t="shared" si="469"/>
        <v>12.889599999999625</v>
      </c>
      <c r="AC2570" s="139">
        <f t="shared" si="466"/>
        <v>7.4844391180323128E-2</v>
      </c>
      <c r="AD2570" s="138">
        <f t="shared" si="470"/>
        <v>1.6115025800962635E-4</v>
      </c>
      <c r="AE2570" s="139" t="str">
        <f t="shared" si="467"/>
        <v/>
      </c>
      <c r="AF2570" s="139" t="str">
        <f t="shared" si="468"/>
        <v/>
      </c>
      <c r="AG2570" s="139"/>
    </row>
    <row r="2571" spans="14:33" ht="20.100000000000001" customHeight="1" x14ac:dyDescent="0.25">
      <c r="U2571" s="190"/>
      <c r="V2571" s="191"/>
      <c r="W2571" s="188"/>
      <c r="X2571" s="188"/>
      <c r="Y2571" s="174" t="str">
        <f t="shared" si="477"/>
        <v/>
      </c>
      <c r="Z2571" s="174" t="str">
        <f t="shared" si="478"/>
        <v/>
      </c>
      <c r="AA2571" s="137"/>
      <c r="AB2571" s="185">
        <f t="shared" si="469"/>
        <v>12.895999999999624</v>
      </c>
      <c r="AC2571" s="139">
        <f t="shared" si="466"/>
        <v>7.4683240922313501E-2</v>
      </c>
      <c r="AD2571" s="138">
        <f t="shared" si="470"/>
        <v>1.6083482460982346E-4</v>
      </c>
      <c r="AE2571" s="139" t="str">
        <f t="shared" si="467"/>
        <v/>
      </c>
      <c r="AF2571" s="139" t="str">
        <f t="shared" si="468"/>
        <v/>
      </c>
      <c r="AG2571" s="139"/>
    </row>
    <row r="2572" spans="14:33" ht="20.100000000000001" customHeight="1" x14ac:dyDescent="0.25">
      <c r="U2572" s="190"/>
      <c r="V2572" s="191"/>
      <c r="W2572" s="188"/>
      <c r="X2572" s="188"/>
      <c r="Y2572" s="174" t="str">
        <f t="shared" si="477"/>
        <v/>
      </c>
      <c r="Z2572" s="174" t="str">
        <f t="shared" si="478"/>
        <v/>
      </c>
      <c r="AA2572" s="137"/>
      <c r="AB2572" s="185">
        <f t="shared" si="469"/>
        <v>12.902399999999624</v>
      </c>
      <c r="AC2572" s="139">
        <f t="shared" si="466"/>
        <v>7.4522406097703678E-2</v>
      </c>
      <c r="AD2572" s="138">
        <f t="shared" si="470"/>
        <v>1.6051990984733422E-4</v>
      </c>
      <c r="AE2572" s="139" t="str">
        <f t="shared" si="467"/>
        <v/>
      </c>
      <c r="AF2572" s="139" t="str">
        <f t="shared" si="468"/>
        <v/>
      </c>
      <c r="AG2572" s="139"/>
    </row>
    <row r="2573" spans="14:33" ht="20.100000000000001" customHeight="1" x14ac:dyDescent="0.25">
      <c r="U2573" s="190"/>
      <c r="V2573" s="191"/>
      <c r="W2573" s="188"/>
      <c r="X2573" s="188"/>
      <c r="Y2573" s="174" t="str">
        <f t="shared" si="477"/>
        <v/>
      </c>
      <c r="Z2573" s="174" t="str">
        <f t="shared" si="478"/>
        <v/>
      </c>
      <c r="AA2573" s="137"/>
      <c r="AB2573" s="185">
        <f t="shared" si="469"/>
        <v>12.908799999999623</v>
      </c>
      <c r="AC2573" s="139">
        <f t="shared" si="466"/>
        <v>7.4361886187856344E-2</v>
      </c>
      <c r="AD2573" s="138">
        <f t="shared" si="470"/>
        <v>1.6020551319177734E-4</v>
      </c>
      <c r="AE2573" s="139" t="str">
        <f t="shared" si="467"/>
        <v/>
      </c>
      <c r="AF2573" s="139" t="str">
        <f t="shared" si="468"/>
        <v/>
      </c>
      <c r="AG2573" s="139"/>
    </row>
    <row r="2574" spans="14:33" ht="20.100000000000001" customHeight="1" x14ac:dyDescent="0.25">
      <c r="U2574" s="190"/>
      <c r="V2574" s="191"/>
      <c r="W2574" s="188"/>
      <c r="X2574" s="188"/>
      <c r="Y2574" s="174" t="str">
        <f t="shared" si="477"/>
        <v/>
      </c>
      <c r="Z2574" s="174" t="str">
        <f t="shared" si="478"/>
        <v/>
      </c>
      <c r="AA2574" s="137"/>
      <c r="AB2574" s="185">
        <f t="shared" si="469"/>
        <v>12.915199999999622</v>
      </c>
      <c r="AC2574" s="139">
        <f t="shared" si="466"/>
        <v>7.4201680674664566E-2</v>
      </c>
      <c r="AD2574" s="138">
        <f t="shared" si="470"/>
        <v>1.5989163411181395E-4</v>
      </c>
      <c r="AE2574" s="139" t="str">
        <f t="shared" si="467"/>
        <v/>
      </c>
      <c r="AF2574" s="139" t="str">
        <f t="shared" si="468"/>
        <v/>
      </c>
      <c r="AG2574" s="139"/>
    </row>
    <row r="2575" spans="14:33" ht="20.100000000000001" customHeight="1" x14ac:dyDescent="0.25">
      <c r="U2575" s="190"/>
      <c r="V2575" s="191"/>
      <c r="W2575" s="188"/>
      <c r="X2575" s="188"/>
      <c r="Y2575" s="174" t="str">
        <f t="shared" si="477"/>
        <v/>
      </c>
      <c r="Z2575" s="174" t="str">
        <f t="shared" si="478"/>
        <v/>
      </c>
      <c r="AA2575" s="137"/>
      <c r="AB2575" s="185">
        <f t="shared" si="469"/>
        <v>12.921599999999621</v>
      </c>
      <c r="AC2575" s="139">
        <f t="shared" si="466"/>
        <v>7.4041789040552752E-2</v>
      </c>
      <c r="AD2575" s="138">
        <f t="shared" si="470"/>
        <v>1.5957827207574438E-4</v>
      </c>
      <c r="AE2575" s="139" t="str">
        <f t="shared" si="467"/>
        <v/>
      </c>
      <c r="AF2575" s="139" t="str">
        <f t="shared" si="468"/>
        <v/>
      </c>
      <c r="AG2575" s="139"/>
    </row>
    <row r="2576" spans="14:33" ht="20.100000000000001" customHeight="1" x14ac:dyDescent="0.25">
      <c r="U2576" s="190"/>
      <c r="V2576" s="191"/>
      <c r="W2576" s="188"/>
      <c r="X2576" s="188"/>
      <c r="Y2576" s="174" t="str">
        <f t="shared" si="477"/>
        <v/>
      </c>
      <c r="Z2576" s="174" t="str">
        <f t="shared" si="478"/>
        <v/>
      </c>
      <c r="AA2576" s="137"/>
      <c r="AB2576" s="185">
        <f t="shared" si="469"/>
        <v>12.927999999999621</v>
      </c>
      <c r="AC2576" s="139">
        <f t="shared" si="466"/>
        <v>7.3882210768477008E-2</v>
      </c>
      <c r="AD2576" s="138">
        <f t="shared" si="470"/>
        <v>1.592654265513832E-4</v>
      </c>
      <c r="AE2576" s="139" t="str">
        <f t="shared" si="467"/>
        <v/>
      </c>
      <c r="AF2576" s="139" t="str">
        <f t="shared" si="468"/>
        <v/>
      </c>
      <c r="AG2576" s="139"/>
    </row>
    <row r="2577" spans="21:33" ht="20.100000000000001" customHeight="1" x14ac:dyDescent="0.25">
      <c r="U2577" s="190"/>
      <c r="V2577" s="191"/>
      <c r="W2577" s="188"/>
      <c r="X2577" s="188"/>
      <c r="Y2577" s="174" t="str">
        <f t="shared" si="477"/>
        <v/>
      </c>
      <c r="Z2577" s="174" t="str">
        <f t="shared" si="478"/>
        <v/>
      </c>
      <c r="AA2577" s="137"/>
      <c r="AB2577" s="185">
        <f t="shared" si="469"/>
        <v>12.93439999999962</v>
      </c>
      <c r="AC2577" s="139">
        <f t="shared" si="466"/>
        <v>7.3722945341925625E-2</v>
      </c>
      <c r="AD2577" s="138">
        <f t="shared" si="470"/>
        <v>1.5895309700554583E-4</v>
      </c>
      <c r="AE2577" s="139" t="str">
        <f t="shared" si="467"/>
        <v/>
      </c>
      <c r="AF2577" s="139" t="str">
        <f t="shared" si="468"/>
        <v/>
      </c>
      <c r="AG2577" s="139"/>
    </row>
    <row r="2578" spans="21:33" ht="20.100000000000001" customHeight="1" x14ac:dyDescent="0.25">
      <c r="U2578" s="190"/>
      <c r="V2578" s="191"/>
      <c r="W2578" s="188"/>
      <c r="X2578" s="188"/>
      <c r="Y2578" s="174" t="str">
        <f t="shared" si="477"/>
        <v/>
      </c>
      <c r="Z2578" s="174" t="str">
        <f t="shared" si="478"/>
        <v/>
      </c>
      <c r="AA2578" s="137"/>
      <c r="AB2578" s="185">
        <f t="shared" si="469"/>
        <v>12.940799999999619</v>
      </c>
      <c r="AC2578" s="139">
        <f t="shared" si="466"/>
        <v>7.3563992244920079E-2</v>
      </c>
      <c r="AD2578" s="138">
        <f t="shared" si="470"/>
        <v>1.586412829045758E-4</v>
      </c>
      <c r="AE2578" s="139" t="str">
        <f t="shared" si="467"/>
        <v/>
      </c>
      <c r="AF2578" s="139" t="str">
        <f t="shared" si="468"/>
        <v/>
      </c>
      <c r="AG2578" s="139"/>
    </row>
    <row r="2579" spans="21:33" ht="20.100000000000001" customHeight="1" x14ac:dyDescent="0.25">
      <c r="U2579" s="190"/>
      <c r="V2579" s="191"/>
      <c r="W2579" s="188"/>
      <c r="X2579" s="188"/>
      <c r="Y2579" s="174" t="str">
        <f t="shared" si="477"/>
        <v/>
      </c>
      <c r="Z2579" s="174" t="str">
        <f t="shared" si="478"/>
        <v/>
      </c>
      <c r="AA2579" s="137"/>
      <c r="AB2579" s="185">
        <f t="shared" si="469"/>
        <v>12.947199999999619</v>
      </c>
      <c r="AC2579" s="139">
        <f t="shared" si="466"/>
        <v>7.3405350962015503E-2</v>
      </c>
      <c r="AD2579" s="138">
        <f t="shared" si="470"/>
        <v>1.5832998371433094E-4</v>
      </c>
      <c r="AE2579" s="139" t="str">
        <f t="shared" si="467"/>
        <v/>
      </c>
      <c r="AF2579" s="139" t="str">
        <f t="shared" si="468"/>
        <v/>
      </c>
      <c r="AG2579" s="139"/>
    </row>
    <row r="2580" spans="21:33" ht="20.100000000000001" customHeight="1" x14ac:dyDescent="0.25">
      <c r="U2580" s="190"/>
      <c r="V2580" s="191"/>
      <c r="W2580" s="188"/>
      <c r="X2580" s="188"/>
      <c r="Y2580" s="174" t="str">
        <f t="shared" si="477"/>
        <v/>
      </c>
      <c r="Z2580" s="174" t="str">
        <f t="shared" si="478"/>
        <v/>
      </c>
      <c r="AA2580" s="137"/>
      <c r="AB2580" s="185">
        <f t="shared" si="469"/>
        <v>12.953599999999618</v>
      </c>
      <c r="AC2580" s="139">
        <f t="shared" si="466"/>
        <v>7.3247020978301172E-2</v>
      </c>
      <c r="AD2580" s="138">
        <f t="shared" si="470"/>
        <v>1.5801919890001681E-4</v>
      </c>
      <c r="AE2580" s="139" t="str">
        <f t="shared" si="467"/>
        <v/>
      </c>
      <c r="AF2580" s="139" t="str">
        <f t="shared" si="468"/>
        <v/>
      </c>
      <c r="AG2580" s="139"/>
    </row>
    <row r="2581" spans="21:33" ht="20.100000000000001" customHeight="1" x14ac:dyDescent="0.25">
      <c r="U2581" s="190"/>
      <c r="V2581" s="191"/>
      <c r="W2581" s="188"/>
      <c r="X2581" s="188"/>
      <c r="Y2581" s="174" t="str">
        <f t="shared" si="477"/>
        <v/>
      </c>
      <c r="Z2581" s="174" t="str">
        <f t="shared" si="478"/>
        <v/>
      </c>
      <c r="AA2581" s="137"/>
      <c r="AB2581" s="185">
        <f t="shared" si="469"/>
        <v>12.959999999999617</v>
      </c>
      <c r="AC2581" s="139">
        <f t="shared" si="466"/>
        <v>7.3089001779401155E-2</v>
      </c>
      <c r="AD2581" s="138">
        <f t="shared" si="470"/>
        <v>1.5770892792606184E-4</v>
      </c>
      <c r="AE2581" s="139" t="str">
        <f t="shared" si="467"/>
        <v/>
      </c>
      <c r="AF2581" s="139" t="str">
        <f t="shared" si="468"/>
        <v/>
      </c>
      <c r="AG2581" s="139"/>
    </row>
    <row r="2582" spans="21:33" ht="20.100000000000001" customHeight="1" x14ac:dyDescent="0.25">
      <c r="U2582" s="190"/>
      <c r="V2582" s="191"/>
      <c r="W2582" s="188"/>
      <c r="X2582" s="188"/>
      <c r="Y2582" s="174" t="str">
        <f t="shared" si="477"/>
        <v/>
      </c>
      <c r="Z2582" s="174" t="str">
        <f t="shared" si="478"/>
        <v/>
      </c>
      <c r="AA2582" s="137"/>
      <c r="AB2582" s="185">
        <f t="shared" si="469"/>
        <v>12.966399999999616</v>
      </c>
      <c r="AC2582" s="139">
        <f t="shared" si="466"/>
        <v>7.2931292851475094E-2</v>
      </c>
      <c r="AD2582" s="138">
        <f t="shared" si="470"/>
        <v>1.5739917025660299E-4</v>
      </c>
      <c r="AE2582" s="139" t="str">
        <f t="shared" si="467"/>
        <v/>
      </c>
      <c r="AF2582" s="139" t="str">
        <f t="shared" si="468"/>
        <v/>
      </c>
      <c r="AG2582" s="139"/>
    </row>
    <row r="2583" spans="21:33" ht="20.100000000000001" customHeight="1" x14ac:dyDescent="0.25">
      <c r="U2583" s="190"/>
      <c r="V2583" s="191"/>
      <c r="W2583" s="188"/>
      <c r="X2583" s="188"/>
      <c r="Y2583" s="174" t="str">
        <f t="shared" si="477"/>
        <v/>
      </c>
      <c r="Z2583" s="174" t="str">
        <f t="shared" si="478"/>
        <v/>
      </c>
      <c r="AA2583" s="137"/>
      <c r="AB2583" s="185">
        <f t="shared" si="469"/>
        <v>12.972799999999616</v>
      </c>
      <c r="AC2583" s="139">
        <f t="shared" si="466"/>
        <v>7.2773893681218491E-2</v>
      </c>
      <c r="AD2583" s="138">
        <f t="shared" si="470"/>
        <v>1.5708992535495847E-4</v>
      </c>
      <c r="AE2583" s="139" t="str">
        <f t="shared" si="467"/>
        <v/>
      </c>
      <c r="AF2583" s="139" t="str">
        <f t="shared" si="468"/>
        <v/>
      </c>
      <c r="AG2583" s="139"/>
    </row>
    <row r="2584" spans="21:33" ht="20.100000000000001" customHeight="1" x14ac:dyDescent="0.25">
      <c r="U2584" s="190"/>
      <c r="V2584" s="191"/>
      <c r="W2584" s="188"/>
      <c r="X2584" s="188"/>
      <c r="Y2584" s="174" t="str">
        <f t="shared" si="477"/>
        <v/>
      </c>
      <c r="Z2584" s="174" t="str">
        <f t="shared" si="478"/>
        <v/>
      </c>
      <c r="AA2584" s="137"/>
      <c r="AB2584" s="185">
        <f t="shared" si="469"/>
        <v>12.979199999999615</v>
      </c>
      <c r="AC2584" s="139">
        <f t="shared" si="466"/>
        <v>7.2616803755863532E-2</v>
      </c>
      <c r="AD2584" s="138">
        <f t="shared" si="470"/>
        <v>1.5678119268401625E-4</v>
      </c>
      <c r="AE2584" s="139" t="str">
        <f t="shared" si="467"/>
        <v/>
      </c>
      <c r="AF2584" s="139" t="str">
        <f t="shared" si="468"/>
        <v/>
      </c>
      <c r="AG2584" s="139"/>
    </row>
    <row r="2585" spans="21:33" ht="20.100000000000001" customHeight="1" x14ac:dyDescent="0.25">
      <c r="U2585" s="190"/>
      <c r="V2585" s="191"/>
      <c r="W2585" s="188"/>
      <c r="X2585" s="188"/>
      <c r="Y2585" s="174" t="str">
        <f t="shared" si="477"/>
        <v/>
      </c>
      <c r="Z2585" s="174" t="str">
        <f t="shared" si="478"/>
        <v/>
      </c>
      <c r="AA2585" s="137"/>
      <c r="AB2585" s="185">
        <f t="shared" si="469"/>
        <v>12.985599999999614</v>
      </c>
      <c r="AC2585" s="139">
        <f t="shared" si="466"/>
        <v>7.2460022563179516E-2</v>
      </c>
      <c r="AD2585" s="138">
        <f t="shared" si="470"/>
        <v>1.5647297170590102E-4</v>
      </c>
      <c r="AE2585" s="139" t="str">
        <f t="shared" si="467"/>
        <v/>
      </c>
      <c r="AF2585" s="139" t="str">
        <f t="shared" si="468"/>
        <v/>
      </c>
      <c r="AG2585" s="139"/>
    </row>
    <row r="2586" spans="21:33" ht="20.100000000000001" customHeight="1" x14ac:dyDescent="0.25">
      <c r="U2586" s="190"/>
      <c r="V2586" s="191"/>
      <c r="W2586" s="188"/>
      <c r="X2586" s="188"/>
      <c r="Y2586" s="174" t="str">
        <f t="shared" si="477"/>
        <v/>
      </c>
      <c r="Z2586" s="174" t="str">
        <f t="shared" si="478"/>
        <v/>
      </c>
      <c r="AA2586" s="137"/>
      <c r="AB2586" s="185">
        <f t="shared" si="469"/>
        <v>12.991999999999614</v>
      </c>
      <c r="AC2586" s="139">
        <f t="shared" si="466"/>
        <v>7.2303549591473615E-2</v>
      </c>
      <c r="AD2586" s="138">
        <f t="shared" si="470"/>
        <v>1.5616526188250157E-4</v>
      </c>
      <c r="AE2586" s="139" t="str">
        <f t="shared" si="467"/>
        <v/>
      </c>
      <c r="AF2586" s="139" t="str">
        <f t="shared" si="468"/>
        <v/>
      </c>
      <c r="AG2586" s="139"/>
    </row>
    <row r="2587" spans="21:33" ht="20.100000000000001" customHeight="1" x14ac:dyDescent="0.25">
      <c r="U2587" s="190"/>
      <c r="V2587" s="191"/>
      <c r="W2587" s="188"/>
      <c r="X2587" s="188"/>
      <c r="Y2587" s="174" t="str">
        <f t="shared" si="477"/>
        <v/>
      </c>
      <c r="Z2587" s="174" t="str">
        <f t="shared" si="478"/>
        <v/>
      </c>
      <c r="AA2587" s="137"/>
      <c r="AB2587" s="185">
        <f t="shared" si="469"/>
        <v>12.998399999999613</v>
      </c>
      <c r="AC2587" s="139">
        <f t="shared" si="466"/>
        <v>7.2147384329591113E-2</v>
      </c>
      <c r="AD2587" s="138">
        <f t="shared" si="470"/>
        <v>1.5585806267472135E-4</v>
      </c>
      <c r="AE2587" s="139" t="str">
        <f t="shared" si="467"/>
        <v/>
      </c>
      <c r="AF2587" s="139" t="str">
        <f t="shared" si="468"/>
        <v/>
      </c>
      <c r="AG2587" s="139"/>
    </row>
    <row r="2588" spans="21:33" ht="20.100000000000001" customHeight="1" x14ac:dyDescent="0.25">
      <c r="U2588" s="190"/>
      <c r="V2588" s="191"/>
      <c r="W2588" s="188"/>
      <c r="X2588" s="188"/>
      <c r="Y2588" s="174" t="str">
        <f t="shared" si="477"/>
        <v/>
      </c>
      <c r="Z2588" s="174" t="str">
        <f t="shared" si="478"/>
        <v/>
      </c>
      <c r="AA2588" s="137"/>
      <c r="AB2588" s="185">
        <f t="shared" si="469"/>
        <v>13.004799999999612</v>
      </c>
      <c r="AC2588" s="139">
        <f t="shared" si="466"/>
        <v>7.1991526266916392E-2</v>
      </c>
      <c r="AD2588" s="138">
        <f t="shared" si="470"/>
        <v>1.5555137354331117E-4</v>
      </c>
      <c r="AE2588" s="139" t="str">
        <f t="shared" si="467"/>
        <v/>
      </c>
      <c r="AF2588" s="139" t="str">
        <f t="shared" si="468"/>
        <v/>
      </c>
      <c r="AG2588" s="139"/>
    </row>
    <row r="2589" spans="21:33" ht="20.100000000000001" customHeight="1" x14ac:dyDescent="0.25">
      <c r="U2589" s="190"/>
      <c r="V2589" s="191"/>
      <c r="W2589" s="188"/>
      <c r="X2589" s="188"/>
      <c r="Y2589" s="174" t="str">
        <f t="shared" si="477"/>
        <v/>
      </c>
      <c r="Z2589" s="174" t="str">
        <f t="shared" si="478"/>
        <v/>
      </c>
      <c r="AA2589" s="137"/>
      <c r="AB2589" s="185">
        <f t="shared" si="469"/>
        <v>13.011199999999612</v>
      </c>
      <c r="AC2589" s="139">
        <f t="shared" si="466"/>
        <v>7.1835974893373081E-2</v>
      </c>
      <c r="AD2589" s="138">
        <f t="shared" si="470"/>
        <v>1.5524519394814751E-4</v>
      </c>
      <c r="AE2589" s="139" t="str">
        <f t="shared" si="467"/>
        <v/>
      </c>
      <c r="AF2589" s="139" t="str">
        <f t="shared" si="468"/>
        <v/>
      </c>
      <c r="AG2589" s="139"/>
    </row>
    <row r="2590" spans="21:33" ht="20.100000000000001" customHeight="1" x14ac:dyDescent="0.25">
      <c r="U2590" s="190"/>
      <c r="V2590" s="191"/>
      <c r="W2590" s="188"/>
      <c r="X2590" s="188"/>
      <c r="Y2590" s="174" t="str">
        <f t="shared" si="477"/>
        <v/>
      </c>
      <c r="Z2590" s="174" t="str">
        <f t="shared" si="478"/>
        <v/>
      </c>
      <c r="AA2590" s="137"/>
      <c r="AB2590" s="185">
        <f t="shared" si="469"/>
        <v>13.017599999999611</v>
      </c>
      <c r="AC2590" s="139">
        <f t="shared" si="466"/>
        <v>7.1680729699424933E-2</v>
      </c>
      <c r="AD2590" s="138">
        <f t="shared" si="470"/>
        <v>1.5493952334873218E-4</v>
      </c>
      <c r="AE2590" s="139" t="str">
        <f t="shared" si="467"/>
        <v/>
      </c>
      <c r="AF2590" s="139" t="str">
        <f t="shared" si="468"/>
        <v/>
      </c>
      <c r="AG2590" s="139"/>
    </row>
    <row r="2591" spans="21:33" ht="20.100000000000001" customHeight="1" x14ac:dyDescent="0.25">
      <c r="U2591" s="190"/>
      <c r="V2591" s="191"/>
      <c r="W2591" s="188"/>
      <c r="X2591" s="188"/>
      <c r="Y2591" s="174" t="str">
        <f t="shared" si="477"/>
        <v/>
      </c>
      <c r="Z2591" s="174" t="str">
        <f t="shared" si="478"/>
        <v/>
      </c>
      <c r="AA2591" s="137"/>
      <c r="AB2591" s="185">
        <f t="shared" si="469"/>
        <v>13.02399999999961</v>
      </c>
      <c r="AC2591" s="139">
        <f t="shared" si="466"/>
        <v>7.1525790176076201E-2</v>
      </c>
      <c r="AD2591" s="138">
        <f t="shared" si="470"/>
        <v>1.5463436120401186E-4</v>
      </c>
      <c r="AE2591" s="139" t="str">
        <f t="shared" si="467"/>
        <v/>
      </c>
      <c r="AF2591" s="139" t="str">
        <f t="shared" si="468"/>
        <v/>
      </c>
      <c r="AG2591" s="139"/>
    </row>
    <row r="2592" spans="21:33" ht="20.100000000000001" customHeight="1" x14ac:dyDescent="0.25">
      <c r="U2592" s="190"/>
      <c r="V2592" s="191"/>
      <c r="W2592" s="188"/>
      <c r="X2592" s="188"/>
      <c r="Y2592" s="174" t="str">
        <f t="shared" si="477"/>
        <v/>
      </c>
      <c r="Z2592" s="174" t="str">
        <f t="shared" si="478"/>
        <v/>
      </c>
      <c r="AA2592" s="137"/>
      <c r="AB2592" s="185">
        <f t="shared" si="469"/>
        <v>13.030399999999609</v>
      </c>
      <c r="AC2592" s="139">
        <f t="shared" si="466"/>
        <v>7.1371155814872189E-2</v>
      </c>
      <c r="AD2592" s="138">
        <f t="shared" si="470"/>
        <v>1.5432970697250303E-4</v>
      </c>
      <c r="AE2592" s="139" t="str">
        <f t="shared" si="467"/>
        <v/>
      </c>
      <c r="AF2592" s="139" t="str">
        <f t="shared" si="468"/>
        <v/>
      </c>
      <c r="AG2592" s="139"/>
    </row>
    <row r="2593" spans="21:33" ht="20.100000000000001" customHeight="1" x14ac:dyDescent="0.25">
      <c r="U2593" s="190"/>
      <c r="V2593" s="191"/>
      <c r="W2593" s="188"/>
      <c r="X2593" s="188"/>
      <c r="Y2593" s="174" t="str">
        <f t="shared" si="477"/>
        <v/>
      </c>
      <c r="Z2593" s="174" t="str">
        <f t="shared" si="478"/>
        <v/>
      </c>
      <c r="AA2593" s="137"/>
      <c r="AB2593" s="185">
        <f t="shared" si="469"/>
        <v>13.036799999999609</v>
      </c>
      <c r="AC2593" s="139">
        <f t="shared" si="466"/>
        <v>7.1216826107899686E-2</v>
      </c>
      <c r="AD2593" s="138">
        <f t="shared" si="470"/>
        <v>1.5402556011177848E-4</v>
      </c>
      <c r="AE2593" s="139" t="str">
        <f t="shared" si="467"/>
        <v/>
      </c>
      <c r="AF2593" s="139" t="str">
        <f t="shared" si="468"/>
        <v/>
      </c>
      <c r="AG2593" s="139"/>
    </row>
    <row r="2594" spans="21:33" ht="20.100000000000001" customHeight="1" x14ac:dyDescent="0.25">
      <c r="U2594" s="190"/>
      <c r="V2594" s="191"/>
      <c r="W2594" s="188"/>
      <c r="X2594" s="188"/>
      <c r="Y2594" s="174" t="str">
        <f t="shared" si="477"/>
        <v/>
      </c>
      <c r="Z2594" s="174" t="str">
        <f t="shared" si="478"/>
        <v/>
      </c>
      <c r="AA2594" s="137"/>
      <c r="AB2594" s="185">
        <f t="shared" si="469"/>
        <v>13.043199999999608</v>
      </c>
      <c r="AC2594" s="139">
        <f t="shared" si="466"/>
        <v>7.1062800547787908E-2</v>
      </c>
      <c r="AD2594" s="138">
        <f t="shared" si="470"/>
        <v>1.5372192007948038E-4</v>
      </c>
      <c r="AE2594" s="139" t="str">
        <f t="shared" si="467"/>
        <v/>
      </c>
      <c r="AF2594" s="139" t="str">
        <f t="shared" si="468"/>
        <v/>
      </c>
      <c r="AG2594" s="139"/>
    </row>
    <row r="2595" spans="21:33" ht="20.100000000000001" customHeight="1" x14ac:dyDescent="0.25">
      <c r="U2595" s="190"/>
      <c r="V2595" s="191"/>
      <c r="W2595" s="188"/>
      <c r="X2595" s="188"/>
      <c r="Y2595" s="174" t="str">
        <f t="shared" si="477"/>
        <v/>
      </c>
      <c r="Z2595" s="174" t="str">
        <f t="shared" si="478"/>
        <v/>
      </c>
      <c r="AA2595" s="137"/>
      <c r="AB2595" s="185">
        <f t="shared" si="469"/>
        <v>13.049599999999607</v>
      </c>
      <c r="AC2595" s="139">
        <f t="shared" si="466"/>
        <v>7.0909078627708427E-2</v>
      </c>
      <c r="AD2595" s="138">
        <f t="shared" si="470"/>
        <v>1.5341878633221007E-4</v>
      </c>
      <c r="AE2595" s="139" t="str">
        <f t="shared" si="467"/>
        <v/>
      </c>
      <c r="AF2595" s="139" t="str">
        <f t="shared" si="468"/>
        <v/>
      </c>
      <c r="AG2595" s="139"/>
    </row>
    <row r="2596" spans="21:33" ht="20.100000000000001" customHeight="1" x14ac:dyDescent="0.25">
      <c r="U2596" s="190"/>
      <c r="V2596" s="191"/>
      <c r="W2596" s="188"/>
      <c r="X2596" s="188"/>
      <c r="Y2596" s="174" t="str">
        <f t="shared" si="477"/>
        <v/>
      </c>
      <c r="Z2596" s="174" t="str">
        <f t="shared" si="478"/>
        <v/>
      </c>
      <c r="AA2596" s="137"/>
      <c r="AB2596" s="185">
        <f t="shared" si="469"/>
        <v>13.055999999999607</v>
      </c>
      <c r="AC2596" s="139">
        <f t="shared" si="466"/>
        <v>7.0755659841376217E-2</v>
      </c>
      <c r="AD2596" s="138">
        <f t="shared" si="470"/>
        <v>1.5311615832658276E-4</v>
      </c>
      <c r="AE2596" s="139" t="str">
        <f t="shared" si="467"/>
        <v/>
      </c>
      <c r="AF2596" s="139" t="str">
        <f t="shared" si="468"/>
        <v/>
      </c>
      <c r="AG2596" s="139"/>
    </row>
    <row r="2597" spans="21:33" ht="20.100000000000001" customHeight="1" x14ac:dyDescent="0.25">
      <c r="U2597" s="190"/>
      <c r="V2597" s="191"/>
      <c r="W2597" s="188"/>
      <c r="X2597" s="188"/>
      <c r="Y2597" s="174" t="str">
        <f t="shared" si="477"/>
        <v/>
      </c>
      <c r="Z2597" s="174" t="str">
        <f t="shared" si="478"/>
        <v/>
      </c>
      <c r="AA2597" s="137"/>
      <c r="AB2597" s="185">
        <f t="shared" si="469"/>
        <v>13.062399999999606</v>
      </c>
      <c r="AC2597" s="139">
        <f t="shared" si="466"/>
        <v>7.0602543683049634E-2</v>
      </c>
      <c r="AD2597" s="138">
        <f t="shared" si="470"/>
        <v>1.528140355180202E-4</v>
      </c>
      <c r="AE2597" s="139" t="str">
        <f t="shared" si="467"/>
        <v/>
      </c>
      <c r="AF2597" s="139" t="str">
        <f t="shared" si="468"/>
        <v/>
      </c>
      <c r="AG2597" s="139"/>
    </row>
    <row r="2598" spans="21:33" ht="20.100000000000001" customHeight="1" x14ac:dyDescent="0.25">
      <c r="U2598" s="190"/>
      <c r="V2598" s="191"/>
      <c r="W2598" s="188"/>
      <c r="X2598" s="188"/>
      <c r="Y2598" s="174" t="str">
        <f t="shared" si="477"/>
        <v/>
      </c>
      <c r="Z2598" s="174" t="str">
        <f t="shared" si="478"/>
        <v/>
      </c>
      <c r="AA2598" s="137"/>
      <c r="AB2598" s="185">
        <f t="shared" si="469"/>
        <v>13.068799999999605</v>
      </c>
      <c r="AC2598" s="139">
        <f t="shared" si="466"/>
        <v>7.0449729647531614E-2</v>
      </c>
      <c r="AD2598" s="138">
        <f t="shared" si="470"/>
        <v>1.5251241736215226E-4</v>
      </c>
      <c r="AE2598" s="139" t="str">
        <f t="shared" si="467"/>
        <v/>
      </c>
      <c r="AF2598" s="139" t="str">
        <f t="shared" si="468"/>
        <v/>
      </c>
      <c r="AG2598" s="139"/>
    </row>
    <row r="2599" spans="21:33" ht="20.100000000000001" customHeight="1" x14ac:dyDescent="0.25">
      <c r="U2599" s="190"/>
      <c r="V2599" s="191"/>
      <c r="W2599" s="188"/>
      <c r="X2599" s="188"/>
      <c r="Y2599" s="174" t="str">
        <f t="shared" si="477"/>
        <v/>
      </c>
      <c r="Z2599" s="174" t="str">
        <f t="shared" si="478"/>
        <v/>
      </c>
      <c r="AA2599" s="137"/>
      <c r="AB2599" s="185">
        <f t="shared" si="469"/>
        <v>13.075199999999604</v>
      </c>
      <c r="AC2599" s="139">
        <f t="shared" si="466"/>
        <v>7.0297217230169462E-2</v>
      </c>
      <c r="AD2599" s="138">
        <f t="shared" si="470"/>
        <v>1.522113033135819E-4</v>
      </c>
      <c r="AE2599" s="139" t="str">
        <f t="shared" si="467"/>
        <v/>
      </c>
      <c r="AF2599" s="139" t="str">
        <f t="shared" si="468"/>
        <v/>
      </c>
      <c r="AG2599" s="139"/>
    </row>
    <row r="2600" spans="21:33" ht="20.100000000000001" customHeight="1" x14ac:dyDescent="0.25">
      <c r="U2600" s="190"/>
      <c r="V2600" s="191"/>
      <c r="W2600" s="188"/>
      <c r="X2600" s="188"/>
      <c r="Y2600" s="174" t="str">
        <f t="shared" si="477"/>
        <v/>
      </c>
      <c r="Z2600" s="174" t="str">
        <f t="shared" si="478"/>
        <v/>
      </c>
      <c r="AA2600" s="137"/>
      <c r="AB2600" s="185">
        <f t="shared" si="469"/>
        <v>13.081599999999604</v>
      </c>
      <c r="AC2600" s="139">
        <f t="shared" si="466"/>
        <v>7.014500592685588E-2</v>
      </c>
      <c r="AD2600" s="138">
        <f t="shared" si="470"/>
        <v>1.5191069282680103E-4</v>
      </c>
      <c r="AE2600" s="139" t="str">
        <f t="shared" si="467"/>
        <v/>
      </c>
      <c r="AF2600" s="139" t="str">
        <f t="shared" si="468"/>
        <v/>
      </c>
      <c r="AG2600" s="139"/>
    </row>
    <row r="2601" spans="21:33" ht="20.100000000000001" customHeight="1" x14ac:dyDescent="0.25">
      <c r="U2601" s="190"/>
      <c r="V2601" s="191"/>
      <c r="W2601" s="188"/>
      <c r="X2601" s="188"/>
      <c r="Y2601" s="174" t="str">
        <f t="shared" si="477"/>
        <v/>
      </c>
      <c r="Z2601" s="174" t="str">
        <f t="shared" si="478"/>
        <v/>
      </c>
      <c r="AA2601" s="137"/>
      <c r="AB2601" s="185">
        <f t="shared" si="469"/>
        <v>13.087999999999603</v>
      </c>
      <c r="AC2601" s="139">
        <f t="shared" si="466"/>
        <v>6.9993095234029079E-2</v>
      </c>
      <c r="AD2601" s="138">
        <f t="shared" si="470"/>
        <v>1.516105853554689E-4</v>
      </c>
      <c r="AE2601" s="139" t="str">
        <f t="shared" si="467"/>
        <v/>
      </c>
      <c r="AF2601" s="139" t="str">
        <f t="shared" si="468"/>
        <v/>
      </c>
      <c r="AG2601" s="139"/>
    </row>
    <row r="2602" spans="21:33" ht="20.100000000000001" customHeight="1" x14ac:dyDescent="0.25">
      <c r="U2602" s="190"/>
      <c r="V2602" s="191"/>
      <c r="W2602" s="188"/>
      <c r="X2602" s="188"/>
      <c r="Y2602" s="174" t="str">
        <f t="shared" si="477"/>
        <v/>
      </c>
      <c r="Z2602" s="174" t="str">
        <f t="shared" si="478"/>
        <v/>
      </c>
      <c r="AA2602" s="137"/>
      <c r="AB2602" s="185">
        <f t="shared" si="469"/>
        <v>13.094399999999602</v>
      </c>
      <c r="AC2602" s="139">
        <f t="shared" si="466"/>
        <v>6.984148464867361E-2</v>
      </c>
      <c r="AD2602" s="138">
        <f t="shared" si="470"/>
        <v>1.5131098035307822E-4</v>
      </c>
      <c r="AE2602" s="139" t="str">
        <f t="shared" si="467"/>
        <v/>
      </c>
      <c r="AF2602" s="139" t="str">
        <f t="shared" si="468"/>
        <v/>
      </c>
      <c r="AG2602" s="139"/>
    </row>
    <row r="2603" spans="21:33" ht="20.100000000000001" customHeight="1" x14ac:dyDescent="0.25">
      <c r="U2603" s="190"/>
      <c r="V2603" s="191"/>
      <c r="W2603" s="188"/>
      <c r="X2603" s="188"/>
      <c r="Y2603" s="174" t="str">
        <f t="shared" si="477"/>
        <v/>
      </c>
      <c r="Z2603" s="174" t="str">
        <f t="shared" si="478"/>
        <v/>
      </c>
      <c r="AA2603" s="137"/>
      <c r="AB2603" s="185">
        <f t="shared" si="469"/>
        <v>13.100799999999602</v>
      </c>
      <c r="AC2603" s="139">
        <f t="shared" si="466"/>
        <v>6.9690173668320532E-2</v>
      </c>
      <c r="AD2603" s="138">
        <f t="shared" si="470"/>
        <v>1.5101187727241394E-4</v>
      </c>
      <c r="AE2603" s="139" t="str">
        <f t="shared" si="467"/>
        <v/>
      </c>
      <c r="AF2603" s="139" t="str">
        <f t="shared" si="468"/>
        <v/>
      </c>
      <c r="AG2603" s="139"/>
    </row>
    <row r="2604" spans="21:33" ht="20.100000000000001" customHeight="1" x14ac:dyDescent="0.25">
      <c r="U2604" s="190"/>
      <c r="V2604" s="191"/>
      <c r="W2604" s="188"/>
      <c r="X2604" s="188"/>
      <c r="Y2604" s="174" t="str">
        <f t="shared" si="477"/>
        <v/>
      </c>
      <c r="Z2604" s="174" t="str">
        <f t="shared" si="478"/>
        <v/>
      </c>
      <c r="AA2604" s="137"/>
      <c r="AB2604" s="185">
        <f t="shared" si="469"/>
        <v>13.107199999999601</v>
      </c>
      <c r="AC2604" s="139">
        <f t="shared" ref="AC2604:AC2667" si="479">_xlfn.CHISQ.DIST.RT(AB2604,$AB$553)</f>
        <v>6.9539161791048118E-2</v>
      </c>
      <c r="AD2604" s="138">
        <f t="shared" si="470"/>
        <v>1.5071327556608061E-4</v>
      </c>
      <c r="AE2604" s="139" t="str">
        <f t="shared" ref="AE2604:AE2667" si="480">IF(AC2604&lt;($AA$556),AD2604,"")</f>
        <v/>
      </c>
      <c r="AF2604" s="139" t="str">
        <f t="shared" ref="AF2604:AF2667" si="481">IF(AC2604&lt;$AA$563,AD2604,"")</f>
        <v/>
      </c>
      <c r="AG2604" s="139"/>
    </row>
    <row r="2605" spans="21:33" ht="20.100000000000001" customHeight="1" x14ac:dyDescent="0.25">
      <c r="U2605" s="190"/>
      <c r="V2605" s="191"/>
      <c r="W2605" s="188"/>
      <c r="X2605" s="188"/>
      <c r="Y2605" s="174" t="str">
        <f t="shared" si="477"/>
        <v/>
      </c>
      <c r="Z2605" s="174" t="str">
        <f t="shared" si="478"/>
        <v/>
      </c>
      <c r="AA2605" s="137"/>
      <c r="AB2605" s="185">
        <f t="shared" ref="AB2605:AB2668" si="482">AB2604+$AF$553</f>
        <v>13.1135999999996</v>
      </c>
      <c r="AC2605" s="139">
        <f t="shared" si="479"/>
        <v>6.9388448515482037E-2</v>
      </c>
      <c r="AD2605" s="138">
        <f t="shared" ref="AD2605:AD2668" si="483">AC2605-AC2606</f>
        <v>1.5041517468571131E-4</v>
      </c>
      <c r="AE2605" s="139" t="str">
        <f t="shared" si="480"/>
        <v/>
      </c>
      <c r="AF2605" s="139" t="str">
        <f t="shared" si="481"/>
        <v/>
      </c>
      <c r="AG2605" s="139"/>
    </row>
    <row r="2606" spans="21:33" ht="20.100000000000001" customHeight="1" x14ac:dyDescent="0.25">
      <c r="U2606" s="190"/>
      <c r="V2606" s="191"/>
      <c r="W2606" s="188"/>
      <c r="X2606" s="188"/>
      <c r="Y2606" s="174" t="str">
        <f t="shared" si="477"/>
        <v/>
      </c>
      <c r="Z2606" s="174" t="str">
        <f t="shared" si="478"/>
        <v/>
      </c>
      <c r="AA2606" s="137"/>
      <c r="AB2606" s="185">
        <f t="shared" si="482"/>
        <v>13.1199999999996</v>
      </c>
      <c r="AC2606" s="139">
        <f t="shared" si="479"/>
        <v>6.9238033340796326E-2</v>
      </c>
      <c r="AD2606" s="138">
        <f t="shared" si="483"/>
        <v>1.5011757408311954E-4</v>
      </c>
      <c r="AE2606" s="139" t="str">
        <f t="shared" si="480"/>
        <v/>
      </c>
      <c r="AF2606" s="139" t="str">
        <f t="shared" si="481"/>
        <v/>
      </c>
      <c r="AG2606" s="139"/>
    </row>
    <row r="2607" spans="21:33" ht="20.100000000000001" customHeight="1" x14ac:dyDescent="0.25">
      <c r="U2607" s="190"/>
      <c r="V2607" s="191"/>
      <c r="W2607" s="188"/>
      <c r="X2607" s="188"/>
      <c r="Y2607" s="174" t="str">
        <f t="shared" si="477"/>
        <v/>
      </c>
      <c r="Z2607" s="174" t="str">
        <f t="shared" si="478"/>
        <v/>
      </c>
      <c r="AA2607" s="137"/>
      <c r="AB2607" s="185">
        <f t="shared" si="482"/>
        <v>13.126399999999599</v>
      </c>
      <c r="AC2607" s="139">
        <f t="shared" si="479"/>
        <v>6.9087915766713207E-2</v>
      </c>
      <c r="AD2607" s="138">
        <f t="shared" si="483"/>
        <v>1.4982047320909186E-4</v>
      </c>
      <c r="AE2607" s="139" t="str">
        <f t="shared" si="480"/>
        <v/>
      </c>
      <c r="AF2607" s="139" t="str">
        <f t="shared" si="481"/>
        <v/>
      </c>
      <c r="AG2607" s="139"/>
    </row>
    <row r="2608" spans="21:33" ht="20.100000000000001" customHeight="1" x14ac:dyDescent="0.25">
      <c r="U2608" s="190"/>
      <c r="V2608" s="191"/>
      <c r="W2608" s="188"/>
      <c r="X2608" s="188"/>
      <c r="Y2608" s="174" t="str">
        <f t="shared" si="477"/>
        <v/>
      </c>
      <c r="Z2608" s="174" t="str">
        <f t="shared" si="478"/>
        <v/>
      </c>
      <c r="AA2608" s="137"/>
      <c r="AB2608" s="185">
        <f t="shared" si="482"/>
        <v>13.132799999999598</v>
      </c>
      <c r="AC2608" s="139">
        <f t="shared" si="479"/>
        <v>6.8938095293504115E-2</v>
      </c>
      <c r="AD2608" s="138">
        <f t="shared" si="483"/>
        <v>1.4952387151437319E-4</v>
      </c>
      <c r="AE2608" s="139" t="str">
        <f t="shared" si="480"/>
        <v/>
      </c>
      <c r="AF2608" s="139" t="str">
        <f t="shared" si="481"/>
        <v/>
      </c>
      <c r="AG2608" s="139"/>
    </row>
    <row r="2609" spans="21:33" ht="20.100000000000001" customHeight="1" x14ac:dyDescent="0.25">
      <c r="U2609" s="190"/>
      <c r="V2609" s="191"/>
      <c r="W2609" s="188"/>
      <c r="X2609" s="188"/>
      <c r="Y2609" s="174" t="str">
        <f t="shared" si="477"/>
        <v/>
      </c>
      <c r="Z2609" s="174" t="str">
        <f t="shared" si="478"/>
        <v/>
      </c>
      <c r="AA2609" s="137"/>
      <c r="AB2609" s="185">
        <f t="shared" si="482"/>
        <v>13.139199999999597</v>
      </c>
      <c r="AC2609" s="139">
        <f t="shared" si="479"/>
        <v>6.8788571421989742E-2</v>
      </c>
      <c r="AD2609" s="138">
        <f t="shared" si="483"/>
        <v>1.4922776844904229E-4</v>
      </c>
      <c r="AE2609" s="139" t="str">
        <f t="shared" si="480"/>
        <v/>
      </c>
      <c r="AF2609" s="139" t="str">
        <f t="shared" si="481"/>
        <v/>
      </c>
      <c r="AG2609" s="139"/>
    </row>
    <row r="2610" spans="21:33" ht="20.100000000000001" customHeight="1" x14ac:dyDescent="0.25">
      <c r="U2610" s="190"/>
      <c r="V2610" s="191"/>
      <c r="W2610" s="188"/>
      <c r="X2610" s="188"/>
      <c r="Y2610" s="174" t="str">
        <f t="shared" si="477"/>
        <v/>
      </c>
      <c r="Z2610" s="174" t="str">
        <f t="shared" si="478"/>
        <v/>
      </c>
      <c r="AA2610" s="137"/>
      <c r="AB2610" s="185">
        <f t="shared" si="482"/>
        <v>13.145599999999597</v>
      </c>
      <c r="AC2610" s="139">
        <f t="shared" si="479"/>
        <v>6.8639343653540699E-2</v>
      </c>
      <c r="AD2610" s="138">
        <f t="shared" si="483"/>
        <v>1.4893216346278937E-4</v>
      </c>
      <c r="AE2610" s="139" t="str">
        <f t="shared" si="480"/>
        <v/>
      </c>
      <c r="AF2610" s="139" t="str">
        <f t="shared" si="481"/>
        <v/>
      </c>
      <c r="AG2610" s="139"/>
    </row>
    <row r="2611" spans="21:33" ht="20.100000000000001" customHeight="1" x14ac:dyDescent="0.25">
      <c r="U2611" s="190"/>
      <c r="V2611" s="191"/>
      <c r="W2611" s="188"/>
      <c r="X2611" s="188"/>
      <c r="Y2611" s="174" t="str">
        <f t="shared" si="477"/>
        <v/>
      </c>
      <c r="Z2611" s="174" t="str">
        <f t="shared" si="478"/>
        <v/>
      </c>
      <c r="AA2611" s="137"/>
      <c r="AB2611" s="185">
        <f t="shared" si="482"/>
        <v>13.151999999999596</v>
      </c>
      <c r="AC2611" s="139">
        <f t="shared" si="479"/>
        <v>6.849041149007791E-2</v>
      </c>
      <c r="AD2611" s="138">
        <f t="shared" si="483"/>
        <v>1.4863705600497157E-4</v>
      </c>
      <c r="AE2611" s="139" t="str">
        <f t="shared" si="480"/>
        <v/>
      </c>
      <c r="AF2611" s="139" t="str">
        <f t="shared" si="481"/>
        <v/>
      </c>
      <c r="AG2611" s="139"/>
    </row>
    <row r="2612" spans="21:33" ht="20.100000000000001" customHeight="1" x14ac:dyDescent="0.25">
      <c r="U2612" s="190"/>
      <c r="V2612" s="191"/>
      <c r="W2612" s="188"/>
      <c r="X2612" s="188"/>
      <c r="Y2612" s="174" t="str">
        <f t="shared" si="477"/>
        <v/>
      </c>
      <c r="Z2612" s="174" t="str">
        <f t="shared" si="478"/>
        <v/>
      </c>
      <c r="AA2612" s="137"/>
      <c r="AB2612" s="185">
        <f t="shared" si="482"/>
        <v>13.158399999999595</v>
      </c>
      <c r="AC2612" s="139">
        <f t="shared" si="479"/>
        <v>6.8341774434072938E-2</v>
      </c>
      <c r="AD2612" s="138">
        <f t="shared" si="483"/>
        <v>1.4834244552436315E-4</v>
      </c>
      <c r="AE2612" s="139" t="str">
        <f t="shared" si="480"/>
        <v/>
      </c>
      <c r="AF2612" s="139" t="str">
        <f t="shared" si="481"/>
        <v/>
      </c>
      <c r="AG2612" s="139"/>
    </row>
    <row r="2613" spans="21:33" ht="20.100000000000001" customHeight="1" x14ac:dyDescent="0.25">
      <c r="U2613" s="190"/>
      <c r="V2613" s="191"/>
      <c r="W2613" s="188"/>
      <c r="X2613" s="188"/>
      <c r="Y2613" s="174" t="str">
        <f t="shared" si="477"/>
        <v/>
      </c>
      <c r="Z2613" s="174" t="str">
        <f t="shared" si="478"/>
        <v/>
      </c>
      <c r="AA2613" s="137"/>
      <c r="AB2613" s="185">
        <f t="shared" si="482"/>
        <v>13.164799999999595</v>
      </c>
      <c r="AC2613" s="139">
        <f t="shared" si="479"/>
        <v>6.8193431988548575E-2</v>
      </c>
      <c r="AD2613" s="138">
        <f t="shared" si="483"/>
        <v>1.480483314694192E-4</v>
      </c>
      <c r="AE2613" s="139" t="str">
        <f t="shared" si="480"/>
        <v/>
      </c>
      <c r="AF2613" s="139" t="str">
        <f t="shared" si="481"/>
        <v/>
      </c>
      <c r="AG2613" s="139"/>
    </row>
    <row r="2614" spans="21:33" ht="20.100000000000001" customHeight="1" x14ac:dyDescent="0.25">
      <c r="U2614" s="190"/>
      <c r="V2614" s="191"/>
      <c r="W2614" s="188"/>
      <c r="X2614" s="188"/>
      <c r="Y2614" s="174" t="str">
        <f t="shared" si="477"/>
        <v/>
      </c>
      <c r="Z2614" s="174" t="str">
        <f t="shared" si="478"/>
        <v/>
      </c>
      <c r="AA2614" s="137"/>
      <c r="AB2614" s="185">
        <f t="shared" si="482"/>
        <v>13.171199999999594</v>
      </c>
      <c r="AC2614" s="139">
        <f t="shared" si="479"/>
        <v>6.8045383657079156E-2</v>
      </c>
      <c r="AD2614" s="138">
        <f t="shared" si="483"/>
        <v>1.4775471328810907E-4</v>
      </c>
      <c r="AE2614" s="139" t="str">
        <f t="shared" si="480"/>
        <v/>
      </c>
      <c r="AF2614" s="139" t="str">
        <f t="shared" si="481"/>
        <v/>
      </c>
      <c r="AG2614" s="139"/>
    </row>
    <row r="2615" spans="21:33" ht="20.100000000000001" customHeight="1" x14ac:dyDescent="0.25">
      <c r="U2615" s="190"/>
      <c r="V2615" s="191"/>
      <c r="W2615" s="188"/>
      <c r="X2615" s="188"/>
      <c r="Y2615" s="174" t="str">
        <f t="shared" si="477"/>
        <v/>
      </c>
      <c r="Z2615" s="174" t="str">
        <f t="shared" si="478"/>
        <v/>
      </c>
      <c r="AA2615" s="137"/>
      <c r="AB2615" s="185">
        <f t="shared" si="482"/>
        <v>13.177599999999593</v>
      </c>
      <c r="AC2615" s="139">
        <f t="shared" si="479"/>
        <v>6.7897628943791047E-2</v>
      </c>
      <c r="AD2615" s="138">
        <f t="shared" si="483"/>
        <v>1.4746159042808293E-4</v>
      </c>
      <c r="AE2615" s="139" t="str">
        <f t="shared" si="480"/>
        <v/>
      </c>
      <c r="AF2615" s="139" t="str">
        <f t="shared" si="481"/>
        <v/>
      </c>
      <c r="AG2615" s="139"/>
    </row>
    <row r="2616" spans="21:33" ht="20.100000000000001" customHeight="1" x14ac:dyDescent="0.25">
      <c r="U2616" s="190"/>
      <c r="V2616" s="191"/>
      <c r="W2616" s="188"/>
      <c r="X2616" s="188"/>
      <c r="Y2616" s="174" t="str">
        <f t="shared" ref="Y2616:Y2679" si="484">IF($X2616&gt;(Y$555),$W2616,"")</f>
        <v/>
      </c>
      <c r="Z2616" s="174" t="str">
        <f t="shared" ref="Z2616:Z2679" si="485">IF($X2616&gt;(AA$557),$W2616,"")</f>
        <v/>
      </c>
      <c r="AA2616" s="137"/>
      <c r="AB2616" s="185">
        <f t="shared" si="482"/>
        <v>13.183999999999592</v>
      </c>
      <c r="AC2616" s="139">
        <f t="shared" si="479"/>
        <v>6.7750167353362964E-2</v>
      </c>
      <c r="AD2616" s="138">
        <f t="shared" si="483"/>
        <v>1.4716896233650523E-4</v>
      </c>
      <c r="AE2616" s="139" t="str">
        <f t="shared" si="480"/>
        <v/>
      </c>
      <c r="AF2616" s="139" t="str">
        <f t="shared" si="481"/>
        <v/>
      </c>
      <c r="AG2616" s="139"/>
    </row>
    <row r="2617" spans="21:33" ht="20.100000000000001" customHeight="1" x14ac:dyDescent="0.25">
      <c r="U2617" s="190"/>
      <c r="V2617" s="191"/>
      <c r="W2617" s="188"/>
      <c r="X2617" s="188"/>
      <c r="Y2617" s="174" t="str">
        <f t="shared" si="484"/>
        <v/>
      </c>
      <c r="Z2617" s="174" t="str">
        <f t="shared" si="485"/>
        <v/>
      </c>
      <c r="AA2617" s="137"/>
      <c r="AB2617" s="185">
        <f t="shared" si="482"/>
        <v>13.190399999999592</v>
      </c>
      <c r="AC2617" s="139">
        <f t="shared" si="479"/>
        <v>6.7602998391026459E-2</v>
      </c>
      <c r="AD2617" s="138">
        <f t="shared" si="483"/>
        <v>1.4687682846009631E-4</v>
      </c>
      <c r="AE2617" s="139" t="str">
        <f t="shared" si="480"/>
        <v/>
      </c>
      <c r="AF2617" s="139" t="str">
        <f t="shared" si="481"/>
        <v/>
      </c>
      <c r="AG2617" s="139"/>
    </row>
    <row r="2618" spans="21:33" ht="20.100000000000001" customHeight="1" x14ac:dyDescent="0.25">
      <c r="U2618" s="190"/>
      <c r="V2618" s="191"/>
      <c r="W2618" s="188"/>
      <c r="X2618" s="188"/>
      <c r="Y2618" s="174" t="str">
        <f t="shared" si="484"/>
        <v/>
      </c>
      <c r="Z2618" s="174" t="str">
        <f t="shared" si="485"/>
        <v/>
      </c>
      <c r="AA2618" s="137"/>
      <c r="AB2618" s="185">
        <f t="shared" si="482"/>
        <v>13.196799999999591</v>
      </c>
      <c r="AC2618" s="139">
        <f t="shared" si="479"/>
        <v>6.7456121562566362E-2</v>
      </c>
      <c r="AD2618" s="138">
        <f t="shared" si="483"/>
        <v>1.4658518824541E-4</v>
      </c>
      <c r="AE2618" s="139" t="str">
        <f t="shared" si="480"/>
        <v/>
      </c>
      <c r="AF2618" s="139" t="str">
        <f t="shared" si="481"/>
        <v/>
      </c>
      <c r="AG2618" s="139"/>
    </row>
    <row r="2619" spans="21:33" ht="20.100000000000001" customHeight="1" x14ac:dyDescent="0.25">
      <c r="U2619" s="190"/>
      <c r="V2619" s="191"/>
      <c r="W2619" s="188"/>
      <c r="X2619" s="188"/>
      <c r="Y2619" s="174" t="str">
        <f t="shared" si="484"/>
        <v/>
      </c>
      <c r="Z2619" s="174" t="str">
        <f t="shared" si="485"/>
        <v/>
      </c>
      <c r="AA2619" s="137"/>
      <c r="AB2619" s="185">
        <f t="shared" si="482"/>
        <v>13.20319999999959</v>
      </c>
      <c r="AC2619" s="139">
        <f t="shared" si="479"/>
        <v>6.7309536374320952E-2</v>
      </c>
      <c r="AD2619" s="138">
        <f t="shared" si="483"/>
        <v>1.462940411382091E-4</v>
      </c>
      <c r="AE2619" s="139" t="str">
        <f t="shared" si="480"/>
        <v/>
      </c>
      <c r="AF2619" s="139" t="str">
        <f t="shared" si="481"/>
        <v/>
      </c>
      <c r="AG2619" s="139"/>
    </row>
    <row r="2620" spans="21:33" ht="20.100000000000001" customHeight="1" x14ac:dyDescent="0.25">
      <c r="U2620" s="190"/>
      <c r="V2620" s="191"/>
      <c r="W2620" s="188"/>
      <c r="X2620" s="188"/>
      <c r="Y2620" s="174" t="str">
        <f t="shared" si="484"/>
        <v/>
      </c>
      <c r="Z2620" s="174" t="str">
        <f t="shared" si="485"/>
        <v/>
      </c>
      <c r="AA2620" s="137"/>
      <c r="AB2620" s="185">
        <f t="shared" si="482"/>
        <v>13.20959999999959</v>
      </c>
      <c r="AC2620" s="139">
        <f t="shared" si="479"/>
        <v>6.7163242333182743E-2</v>
      </c>
      <c r="AD2620" s="138">
        <f t="shared" si="483"/>
        <v>1.4600338658428413E-4</v>
      </c>
      <c r="AE2620" s="139" t="str">
        <f t="shared" si="480"/>
        <v/>
      </c>
      <c r="AF2620" s="139" t="str">
        <f t="shared" si="481"/>
        <v/>
      </c>
      <c r="AG2620" s="139"/>
    </row>
    <row r="2621" spans="21:33" ht="20.100000000000001" customHeight="1" x14ac:dyDescent="0.25">
      <c r="U2621" s="190"/>
      <c r="V2621" s="191"/>
      <c r="W2621" s="188"/>
      <c r="X2621" s="188"/>
      <c r="Y2621" s="174" t="str">
        <f t="shared" si="484"/>
        <v/>
      </c>
      <c r="Z2621" s="174" t="str">
        <f t="shared" si="485"/>
        <v/>
      </c>
      <c r="AA2621" s="137"/>
      <c r="AB2621" s="185">
        <f t="shared" si="482"/>
        <v>13.215999999999589</v>
      </c>
      <c r="AC2621" s="139">
        <f t="shared" si="479"/>
        <v>6.7017238946598459E-2</v>
      </c>
      <c r="AD2621" s="138">
        <f t="shared" si="483"/>
        <v>1.4571322402884279E-4</v>
      </c>
      <c r="AE2621" s="139" t="str">
        <f t="shared" si="480"/>
        <v/>
      </c>
      <c r="AF2621" s="139" t="str">
        <f t="shared" si="481"/>
        <v/>
      </c>
      <c r="AG2621" s="139"/>
    </row>
    <row r="2622" spans="21:33" ht="20.100000000000001" customHeight="1" x14ac:dyDescent="0.25">
      <c r="U2622" s="190"/>
      <c r="V2622" s="191"/>
      <c r="W2622" s="188"/>
      <c r="X2622" s="188"/>
      <c r="Y2622" s="174" t="str">
        <f t="shared" si="484"/>
        <v/>
      </c>
      <c r="Z2622" s="174" t="str">
        <f t="shared" si="485"/>
        <v/>
      </c>
      <c r="AA2622" s="137"/>
      <c r="AB2622" s="185">
        <f t="shared" si="482"/>
        <v>13.222399999999588</v>
      </c>
      <c r="AC2622" s="139">
        <f t="shared" si="479"/>
        <v>6.6871525722569616E-2</v>
      </c>
      <c r="AD2622" s="138">
        <f t="shared" si="483"/>
        <v>1.4542355291667641E-4</v>
      </c>
      <c r="AE2622" s="139" t="str">
        <f t="shared" si="480"/>
        <v/>
      </c>
      <c r="AF2622" s="139" t="str">
        <f t="shared" si="481"/>
        <v/>
      </c>
      <c r="AG2622" s="139"/>
    </row>
    <row r="2623" spans="21:33" ht="20.100000000000001" customHeight="1" x14ac:dyDescent="0.25">
      <c r="U2623" s="190"/>
      <c r="V2623" s="191"/>
      <c r="W2623" s="188"/>
      <c r="X2623" s="188"/>
      <c r="Y2623" s="174" t="str">
        <f t="shared" si="484"/>
        <v/>
      </c>
      <c r="Z2623" s="174" t="str">
        <f t="shared" si="485"/>
        <v/>
      </c>
      <c r="AA2623" s="137"/>
      <c r="AB2623" s="185">
        <f t="shared" si="482"/>
        <v>13.228799999999588</v>
      </c>
      <c r="AC2623" s="139">
        <f t="shared" si="479"/>
        <v>6.672610216965294E-2</v>
      </c>
      <c r="AD2623" s="138">
        <f t="shared" si="483"/>
        <v>1.4513437269218776E-4</v>
      </c>
      <c r="AE2623" s="139" t="str">
        <f t="shared" si="480"/>
        <v/>
      </c>
      <c r="AF2623" s="139" t="str">
        <f t="shared" si="481"/>
        <v/>
      </c>
      <c r="AG2623" s="139"/>
    </row>
    <row r="2624" spans="21:33" ht="20.100000000000001" customHeight="1" x14ac:dyDescent="0.25">
      <c r="U2624" s="190"/>
      <c r="V2624" s="191"/>
      <c r="W2624" s="188"/>
      <c r="X2624" s="188"/>
      <c r="Y2624" s="174" t="str">
        <f t="shared" si="484"/>
        <v/>
      </c>
      <c r="Z2624" s="174" t="str">
        <f t="shared" si="485"/>
        <v/>
      </c>
      <c r="AA2624" s="137"/>
      <c r="AB2624" s="185">
        <f t="shared" si="482"/>
        <v>13.235199999999587</v>
      </c>
      <c r="AC2624" s="139">
        <f t="shared" si="479"/>
        <v>6.6580967796960752E-2</v>
      </c>
      <c r="AD2624" s="138">
        <f t="shared" si="483"/>
        <v>1.4484568279966858E-4</v>
      </c>
      <c r="AE2624" s="139" t="str">
        <f t="shared" si="480"/>
        <v/>
      </c>
      <c r="AF2624" s="139" t="str">
        <f t="shared" si="481"/>
        <v/>
      </c>
      <c r="AG2624" s="139"/>
    </row>
    <row r="2625" spans="21:33" ht="20.100000000000001" customHeight="1" x14ac:dyDescent="0.25">
      <c r="U2625" s="190"/>
      <c r="V2625" s="191"/>
      <c r="W2625" s="188"/>
      <c r="X2625" s="188"/>
      <c r="Y2625" s="174" t="str">
        <f t="shared" si="484"/>
        <v/>
      </c>
      <c r="Z2625" s="174" t="str">
        <f t="shared" si="485"/>
        <v/>
      </c>
      <c r="AA2625" s="137"/>
      <c r="AB2625" s="185">
        <f t="shared" si="482"/>
        <v>13.241599999999586</v>
      </c>
      <c r="AC2625" s="139">
        <f t="shared" si="479"/>
        <v>6.6436122114161084E-2</v>
      </c>
      <c r="AD2625" s="138">
        <f t="shared" si="483"/>
        <v>1.4455748268274449E-4</v>
      </c>
      <c r="AE2625" s="139" t="str">
        <f t="shared" si="480"/>
        <v/>
      </c>
      <c r="AF2625" s="139" t="str">
        <f t="shared" si="481"/>
        <v/>
      </c>
      <c r="AG2625" s="139"/>
    </row>
    <row r="2626" spans="21:33" ht="20.100000000000001" customHeight="1" x14ac:dyDescent="0.25">
      <c r="U2626" s="190"/>
      <c r="V2626" s="191"/>
      <c r="W2626" s="188"/>
      <c r="X2626" s="188"/>
      <c r="Y2626" s="174" t="str">
        <f t="shared" si="484"/>
        <v/>
      </c>
      <c r="Z2626" s="174" t="str">
        <f t="shared" si="485"/>
        <v/>
      </c>
      <c r="AA2626" s="137"/>
      <c r="AB2626" s="185">
        <f t="shared" si="482"/>
        <v>13.247999999999585</v>
      </c>
      <c r="AC2626" s="139">
        <f t="shared" si="479"/>
        <v>6.6291564631478339E-2</v>
      </c>
      <c r="AD2626" s="138">
        <f t="shared" si="483"/>
        <v>1.4426977178479128E-4</v>
      </c>
      <c r="AE2626" s="139" t="str">
        <f t="shared" si="480"/>
        <v/>
      </c>
      <c r="AF2626" s="139" t="str">
        <f t="shared" si="481"/>
        <v/>
      </c>
      <c r="AG2626" s="139"/>
    </row>
    <row r="2627" spans="21:33" ht="20.100000000000001" customHeight="1" x14ac:dyDescent="0.25">
      <c r="U2627" s="190"/>
      <c r="V2627" s="191"/>
      <c r="W2627" s="188"/>
      <c r="X2627" s="188"/>
      <c r="Y2627" s="174" t="str">
        <f t="shared" si="484"/>
        <v/>
      </c>
      <c r="Z2627" s="174" t="str">
        <f t="shared" si="485"/>
        <v/>
      </c>
      <c r="AA2627" s="137"/>
      <c r="AB2627" s="185">
        <f t="shared" si="482"/>
        <v>13.254399999999585</v>
      </c>
      <c r="AC2627" s="139">
        <f t="shared" si="479"/>
        <v>6.6147294859693548E-2</v>
      </c>
      <c r="AD2627" s="138">
        <f t="shared" si="483"/>
        <v>1.4398254954890721E-4</v>
      </c>
      <c r="AE2627" s="139" t="str">
        <f t="shared" si="480"/>
        <v/>
      </c>
      <c r="AF2627" s="139" t="str">
        <f t="shared" si="481"/>
        <v/>
      </c>
      <c r="AG2627" s="139"/>
    </row>
    <row r="2628" spans="21:33" ht="20.100000000000001" customHeight="1" x14ac:dyDescent="0.25">
      <c r="U2628" s="190"/>
      <c r="V2628" s="191"/>
      <c r="W2628" s="188"/>
      <c r="X2628" s="188"/>
      <c r="Y2628" s="174" t="str">
        <f t="shared" si="484"/>
        <v/>
      </c>
      <c r="Z2628" s="174" t="str">
        <f t="shared" si="485"/>
        <v/>
      </c>
      <c r="AA2628" s="137"/>
      <c r="AB2628" s="185">
        <f t="shared" si="482"/>
        <v>13.260799999999584</v>
      </c>
      <c r="AC2628" s="139">
        <f t="shared" si="479"/>
        <v>6.6003312310144641E-2</v>
      </c>
      <c r="AD2628" s="138">
        <f t="shared" si="483"/>
        <v>1.4369581541770482E-4</v>
      </c>
      <c r="AE2628" s="139" t="str">
        <f t="shared" si="480"/>
        <v/>
      </c>
      <c r="AF2628" s="139" t="str">
        <f t="shared" si="481"/>
        <v/>
      </c>
      <c r="AG2628" s="139"/>
    </row>
    <row r="2629" spans="21:33" ht="20.100000000000001" customHeight="1" x14ac:dyDescent="0.25">
      <c r="U2629" s="190"/>
      <c r="V2629" s="191"/>
      <c r="W2629" s="188"/>
      <c r="X2629" s="188"/>
      <c r="Y2629" s="174" t="str">
        <f t="shared" si="484"/>
        <v/>
      </c>
      <c r="Z2629" s="174" t="str">
        <f t="shared" si="485"/>
        <v/>
      </c>
      <c r="AA2629" s="137"/>
      <c r="AB2629" s="185">
        <f t="shared" si="482"/>
        <v>13.267199999999583</v>
      </c>
      <c r="AC2629" s="139">
        <f t="shared" si="479"/>
        <v>6.5859616494726936E-2</v>
      </c>
      <c r="AD2629" s="138">
        <f t="shared" si="483"/>
        <v>1.4340956883356071E-4</v>
      </c>
      <c r="AE2629" s="139" t="str">
        <f t="shared" si="480"/>
        <v/>
      </c>
      <c r="AF2629" s="139" t="str">
        <f t="shared" si="481"/>
        <v/>
      </c>
      <c r="AG2629" s="139"/>
    </row>
    <row r="2630" spans="21:33" ht="20.100000000000001" customHeight="1" x14ac:dyDescent="0.25">
      <c r="U2630" s="190"/>
      <c r="V2630" s="191"/>
      <c r="W2630" s="188"/>
      <c r="X2630" s="188"/>
      <c r="Y2630" s="174" t="str">
        <f t="shared" si="484"/>
        <v/>
      </c>
      <c r="Z2630" s="174" t="str">
        <f t="shared" si="485"/>
        <v/>
      </c>
      <c r="AA2630" s="137"/>
      <c r="AB2630" s="185">
        <f t="shared" si="482"/>
        <v>13.273599999999583</v>
      </c>
      <c r="AC2630" s="139">
        <f t="shared" si="479"/>
        <v>6.5716206925893375E-2</v>
      </c>
      <c r="AD2630" s="138">
        <f t="shared" si="483"/>
        <v>1.431238092385323E-4</v>
      </c>
      <c r="AE2630" s="139" t="str">
        <f t="shared" si="480"/>
        <v/>
      </c>
      <c r="AF2630" s="139" t="str">
        <f t="shared" si="481"/>
        <v/>
      </c>
      <c r="AG2630" s="139"/>
    </row>
    <row r="2631" spans="21:33" ht="20.100000000000001" customHeight="1" x14ac:dyDescent="0.25">
      <c r="U2631" s="190"/>
      <c r="V2631" s="191"/>
      <c r="W2631" s="188"/>
      <c r="X2631" s="188"/>
      <c r="Y2631" s="174" t="str">
        <f t="shared" si="484"/>
        <v/>
      </c>
      <c r="Z2631" s="174" t="str">
        <f t="shared" si="485"/>
        <v/>
      </c>
      <c r="AA2631" s="137"/>
      <c r="AB2631" s="185">
        <f t="shared" si="482"/>
        <v>13.279999999999582</v>
      </c>
      <c r="AC2631" s="139">
        <f t="shared" si="479"/>
        <v>6.5573083116654843E-2</v>
      </c>
      <c r="AD2631" s="138">
        <f t="shared" si="483"/>
        <v>1.4283853607424679E-4</v>
      </c>
      <c r="AE2631" s="139" t="str">
        <f t="shared" si="480"/>
        <v/>
      </c>
      <c r="AF2631" s="139" t="str">
        <f t="shared" si="481"/>
        <v/>
      </c>
      <c r="AG2631" s="139"/>
    </row>
    <row r="2632" spans="21:33" ht="20.100000000000001" customHeight="1" x14ac:dyDescent="0.25">
      <c r="U2632" s="190"/>
      <c r="V2632" s="191"/>
      <c r="W2632" s="188"/>
      <c r="X2632" s="188"/>
      <c r="Y2632" s="174" t="str">
        <f t="shared" si="484"/>
        <v/>
      </c>
      <c r="Z2632" s="174" t="str">
        <f t="shared" si="485"/>
        <v/>
      </c>
      <c r="AA2632" s="137"/>
      <c r="AB2632" s="185">
        <f t="shared" si="482"/>
        <v>13.286399999999581</v>
      </c>
      <c r="AC2632" s="139">
        <f t="shared" si="479"/>
        <v>6.5430244580580596E-2</v>
      </c>
      <c r="AD2632" s="138">
        <f t="shared" si="483"/>
        <v>1.4255374878202609E-4</v>
      </c>
      <c r="AE2632" s="139" t="str">
        <f t="shared" si="480"/>
        <v/>
      </c>
      <c r="AF2632" s="139" t="str">
        <f t="shared" si="481"/>
        <v/>
      </c>
      <c r="AG2632" s="139"/>
    </row>
    <row r="2633" spans="21:33" ht="20.100000000000001" customHeight="1" x14ac:dyDescent="0.25">
      <c r="U2633" s="190"/>
      <c r="V2633" s="191"/>
      <c r="W2633" s="188"/>
      <c r="X2633" s="188"/>
      <c r="Y2633" s="174" t="str">
        <f t="shared" si="484"/>
        <v/>
      </c>
      <c r="Z2633" s="174" t="str">
        <f t="shared" si="485"/>
        <v/>
      </c>
      <c r="AA2633" s="137"/>
      <c r="AB2633" s="185">
        <f t="shared" si="482"/>
        <v>13.292799999999581</v>
      </c>
      <c r="AC2633" s="139">
        <f t="shared" si="479"/>
        <v>6.528769083179857E-2</v>
      </c>
      <c r="AD2633" s="138">
        <f t="shared" si="483"/>
        <v>1.4226944680281739E-4</v>
      </c>
      <c r="AE2633" s="139" t="str">
        <f t="shared" si="480"/>
        <v/>
      </c>
      <c r="AF2633" s="139" t="str">
        <f t="shared" si="481"/>
        <v/>
      </c>
      <c r="AG2633" s="139"/>
    </row>
    <row r="2634" spans="21:33" ht="20.100000000000001" customHeight="1" x14ac:dyDescent="0.25">
      <c r="U2634" s="190"/>
      <c r="V2634" s="191"/>
      <c r="W2634" s="188"/>
      <c r="X2634" s="188"/>
      <c r="Y2634" s="174" t="str">
        <f t="shared" si="484"/>
        <v/>
      </c>
      <c r="Z2634" s="174" t="str">
        <f t="shared" si="485"/>
        <v/>
      </c>
      <c r="AA2634" s="137"/>
      <c r="AB2634" s="185">
        <f t="shared" si="482"/>
        <v>13.29919999999958</v>
      </c>
      <c r="AC2634" s="139">
        <f t="shared" si="479"/>
        <v>6.5145421384995753E-2</v>
      </c>
      <c r="AD2634" s="138">
        <f t="shared" si="483"/>
        <v>1.4198562957745686E-4</v>
      </c>
      <c r="AE2634" s="139" t="str">
        <f t="shared" si="480"/>
        <v/>
      </c>
      <c r="AF2634" s="139" t="str">
        <f t="shared" si="481"/>
        <v/>
      </c>
      <c r="AG2634" s="139"/>
    </row>
    <row r="2635" spans="21:33" ht="20.100000000000001" customHeight="1" x14ac:dyDescent="0.25">
      <c r="U2635" s="190"/>
      <c r="V2635" s="191"/>
      <c r="W2635" s="188"/>
      <c r="X2635" s="188"/>
      <c r="Y2635" s="174" t="str">
        <f t="shared" si="484"/>
        <v/>
      </c>
      <c r="Z2635" s="174" t="str">
        <f t="shared" si="485"/>
        <v/>
      </c>
      <c r="AA2635" s="137"/>
      <c r="AB2635" s="185">
        <f t="shared" si="482"/>
        <v>13.305599999999579</v>
      </c>
      <c r="AC2635" s="139">
        <f t="shared" si="479"/>
        <v>6.5003435755418296E-2</v>
      </c>
      <c r="AD2635" s="138">
        <f t="shared" si="483"/>
        <v>1.4170229654628108E-4</v>
      </c>
      <c r="AE2635" s="139" t="str">
        <f t="shared" si="480"/>
        <v/>
      </c>
      <c r="AF2635" s="139" t="str">
        <f t="shared" si="481"/>
        <v/>
      </c>
      <c r="AG2635" s="139"/>
    </row>
    <row r="2636" spans="21:33" ht="20.100000000000001" customHeight="1" x14ac:dyDescent="0.25">
      <c r="U2636" s="190"/>
      <c r="V2636" s="191"/>
      <c r="W2636" s="188"/>
      <c r="X2636" s="188"/>
      <c r="Y2636" s="174" t="str">
        <f t="shared" si="484"/>
        <v/>
      </c>
      <c r="Z2636" s="174" t="str">
        <f t="shared" si="485"/>
        <v/>
      </c>
      <c r="AA2636" s="137"/>
      <c r="AB2636" s="185">
        <f t="shared" si="482"/>
        <v>13.311999999999578</v>
      </c>
      <c r="AC2636" s="139">
        <f t="shared" si="479"/>
        <v>6.4861733458872015E-2</v>
      </c>
      <c r="AD2636" s="138">
        <f t="shared" si="483"/>
        <v>1.414194471492658E-4</v>
      </c>
      <c r="AE2636" s="139" t="str">
        <f t="shared" si="480"/>
        <v/>
      </c>
      <c r="AF2636" s="139" t="str">
        <f t="shared" si="481"/>
        <v/>
      </c>
      <c r="AG2636" s="139"/>
    </row>
    <row r="2637" spans="21:33" ht="20.100000000000001" customHeight="1" x14ac:dyDescent="0.25">
      <c r="U2637" s="190"/>
      <c r="V2637" s="191"/>
      <c r="W2637" s="188"/>
      <c r="X2637" s="188"/>
      <c r="Y2637" s="174" t="str">
        <f t="shared" si="484"/>
        <v/>
      </c>
      <c r="Z2637" s="174" t="str">
        <f t="shared" si="485"/>
        <v/>
      </c>
      <c r="AA2637" s="137"/>
      <c r="AB2637" s="185">
        <f t="shared" si="482"/>
        <v>13.318399999999578</v>
      </c>
      <c r="AC2637" s="139">
        <f t="shared" si="479"/>
        <v>6.4720314011722749E-2</v>
      </c>
      <c r="AD2637" s="138">
        <f t="shared" si="483"/>
        <v>1.4113708082633125E-4</v>
      </c>
      <c r="AE2637" s="139" t="str">
        <f t="shared" si="480"/>
        <v/>
      </c>
      <c r="AF2637" s="139" t="str">
        <f t="shared" si="481"/>
        <v/>
      </c>
      <c r="AG2637" s="139"/>
    </row>
    <row r="2638" spans="21:33" ht="20.100000000000001" customHeight="1" x14ac:dyDescent="0.25">
      <c r="U2638" s="190"/>
      <c r="V2638" s="191"/>
      <c r="W2638" s="188"/>
      <c r="X2638" s="188"/>
      <c r="Y2638" s="174" t="str">
        <f t="shared" si="484"/>
        <v/>
      </c>
      <c r="Z2638" s="174" t="str">
        <f t="shared" si="485"/>
        <v/>
      </c>
      <c r="AA2638" s="137"/>
      <c r="AB2638" s="185">
        <f t="shared" si="482"/>
        <v>13.324799999999577</v>
      </c>
      <c r="AC2638" s="139">
        <f t="shared" si="479"/>
        <v>6.4579176930896418E-2</v>
      </c>
      <c r="AD2638" s="138">
        <f t="shared" si="483"/>
        <v>1.4085519701682869E-4</v>
      </c>
      <c r="AE2638" s="139" t="str">
        <f t="shared" si="480"/>
        <v/>
      </c>
      <c r="AF2638" s="139" t="str">
        <f t="shared" si="481"/>
        <v/>
      </c>
      <c r="AG2638" s="139"/>
    </row>
    <row r="2639" spans="21:33" ht="20.100000000000001" customHeight="1" x14ac:dyDescent="0.25">
      <c r="U2639" s="190"/>
      <c r="V2639" s="191"/>
      <c r="W2639" s="188"/>
      <c r="X2639" s="188"/>
      <c r="Y2639" s="174" t="str">
        <f t="shared" si="484"/>
        <v/>
      </c>
      <c r="Z2639" s="174" t="str">
        <f t="shared" si="485"/>
        <v/>
      </c>
      <c r="AA2639" s="137"/>
      <c r="AB2639" s="185">
        <f t="shared" si="482"/>
        <v>13.331199999999576</v>
      </c>
      <c r="AC2639" s="139">
        <f t="shared" si="479"/>
        <v>6.4438321733879589E-2</v>
      </c>
      <c r="AD2639" s="138">
        <f t="shared" si="483"/>
        <v>1.4057379515988733E-4</v>
      </c>
      <c r="AE2639" s="139" t="str">
        <f t="shared" si="480"/>
        <v/>
      </c>
      <c r="AF2639" s="139" t="str">
        <f t="shared" si="481"/>
        <v/>
      </c>
      <c r="AG2639" s="139"/>
    </row>
    <row r="2640" spans="21:33" ht="20.100000000000001" customHeight="1" x14ac:dyDescent="0.25">
      <c r="U2640" s="190"/>
      <c r="V2640" s="191"/>
      <c r="W2640" s="188"/>
      <c r="X2640" s="188"/>
      <c r="Y2640" s="174" t="str">
        <f t="shared" si="484"/>
        <v/>
      </c>
      <c r="Z2640" s="174" t="str">
        <f t="shared" si="485"/>
        <v/>
      </c>
      <c r="AA2640" s="137"/>
      <c r="AB2640" s="185">
        <f t="shared" si="482"/>
        <v>13.337599999999576</v>
      </c>
      <c r="AC2640" s="139">
        <f t="shared" si="479"/>
        <v>6.4297747938719702E-2</v>
      </c>
      <c r="AD2640" s="138">
        <f t="shared" si="483"/>
        <v>1.4029287469449758E-4</v>
      </c>
      <c r="AE2640" s="139" t="str">
        <f t="shared" si="480"/>
        <v/>
      </c>
      <c r="AF2640" s="139" t="str">
        <f t="shared" si="481"/>
        <v/>
      </c>
      <c r="AG2640" s="139"/>
    </row>
    <row r="2641" spans="21:33" ht="20.100000000000001" customHeight="1" x14ac:dyDescent="0.25">
      <c r="U2641" s="190"/>
      <c r="V2641" s="191"/>
      <c r="W2641" s="188"/>
      <c r="X2641" s="188"/>
      <c r="Y2641" s="174" t="str">
        <f t="shared" si="484"/>
        <v/>
      </c>
      <c r="Z2641" s="174" t="str">
        <f t="shared" si="485"/>
        <v/>
      </c>
      <c r="AA2641" s="137"/>
      <c r="AB2641" s="185">
        <f t="shared" si="482"/>
        <v>13.343999999999575</v>
      </c>
      <c r="AC2641" s="139">
        <f t="shared" si="479"/>
        <v>6.4157455064025204E-2</v>
      </c>
      <c r="AD2641" s="138">
        <f t="shared" si="483"/>
        <v>1.4001243505927519E-4</v>
      </c>
      <c r="AE2641" s="139" t="str">
        <f t="shared" si="480"/>
        <v/>
      </c>
      <c r="AF2641" s="139" t="str">
        <f t="shared" si="481"/>
        <v/>
      </c>
      <c r="AG2641" s="139"/>
    </row>
    <row r="2642" spans="21:33" ht="20.100000000000001" customHeight="1" x14ac:dyDescent="0.25">
      <c r="U2642" s="190"/>
      <c r="V2642" s="191"/>
      <c r="W2642" s="188"/>
      <c r="X2642" s="188"/>
      <c r="Y2642" s="174" t="str">
        <f t="shared" si="484"/>
        <v/>
      </c>
      <c r="Z2642" s="174" t="str">
        <f t="shared" si="485"/>
        <v/>
      </c>
      <c r="AA2642" s="137"/>
      <c r="AB2642" s="185">
        <f t="shared" si="482"/>
        <v>13.350399999999574</v>
      </c>
      <c r="AC2642" s="139">
        <f t="shared" si="479"/>
        <v>6.4017442628965929E-2</v>
      </c>
      <c r="AD2642" s="138">
        <f t="shared" si="483"/>
        <v>1.3973247569229463E-4</v>
      </c>
      <c r="AE2642" s="139" t="str">
        <f t="shared" si="480"/>
        <v/>
      </c>
      <c r="AF2642" s="139" t="str">
        <f t="shared" si="481"/>
        <v/>
      </c>
      <c r="AG2642" s="139"/>
    </row>
    <row r="2643" spans="21:33" ht="20.100000000000001" customHeight="1" x14ac:dyDescent="0.25">
      <c r="U2643" s="190"/>
      <c r="V2643" s="191"/>
      <c r="W2643" s="188"/>
      <c r="X2643" s="188"/>
      <c r="Y2643" s="174" t="str">
        <f t="shared" si="484"/>
        <v/>
      </c>
      <c r="Z2643" s="174" t="str">
        <f t="shared" si="485"/>
        <v/>
      </c>
      <c r="AA2643" s="137"/>
      <c r="AB2643" s="185">
        <f t="shared" si="482"/>
        <v>13.356799999999573</v>
      </c>
      <c r="AC2643" s="139">
        <f t="shared" si="479"/>
        <v>6.3877710153273634E-2</v>
      </c>
      <c r="AD2643" s="138">
        <f t="shared" si="483"/>
        <v>1.3945299603178307E-4</v>
      </c>
      <c r="AE2643" s="139" t="str">
        <f t="shared" si="480"/>
        <v/>
      </c>
      <c r="AF2643" s="139" t="str">
        <f t="shared" si="481"/>
        <v/>
      </c>
      <c r="AG2643" s="139"/>
    </row>
    <row r="2644" spans="21:33" ht="20.100000000000001" customHeight="1" x14ac:dyDescent="0.25">
      <c r="U2644" s="190"/>
      <c r="V2644" s="191"/>
      <c r="W2644" s="188"/>
      <c r="X2644" s="188"/>
      <c r="Y2644" s="174" t="str">
        <f t="shared" si="484"/>
        <v/>
      </c>
      <c r="Z2644" s="174" t="str">
        <f t="shared" si="485"/>
        <v/>
      </c>
      <c r="AA2644" s="137"/>
      <c r="AB2644" s="185">
        <f t="shared" si="482"/>
        <v>13.363199999999573</v>
      </c>
      <c r="AC2644" s="139">
        <f t="shared" si="479"/>
        <v>6.3738257157241851E-2</v>
      </c>
      <c r="AD2644" s="138">
        <f t="shared" si="483"/>
        <v>1.3917399551553744E-4</v>
      </c>
      <c r="AE2644" s="139" t="str">
        <f t="shared" si="480"/>
        <v/>
      </c>
      <c r="AF2644" s="139" t="str">
        <f t="shared" si="481"/>
        <v/>
      </c>
      <c r="AG2644" s="139"/>
    </row>
    <row r="2645" spans="21:33" ht="20.100000000000001" customHeight="1" x14ac:dyDescent="0.25">
      <c r="U2645" s="190"/>
      <c r="V2645" s="191"/>
      <c r="W2645" s="188"/>
      <c r="X2645" s="188"/>
      <c r="Y2645" s="174" t="str">
        <f t="shared" si="484"/>
        <v/>
      </c>
      <c r="Z2645" s="174" t="str">
        <f t="shared" si="485"/>
        <v/>
      </c>
      <c r="AA2645" s="137"/>
      <c r="AB2645" s="185">
        <f t="shared" si="482"/>
        <v>13.369599999999572</v>
      </c>
      <c r="AC2645" s="139">
        <f t="shared" si="479"/>
        <v>6.3599083161726314E-2</v>
      </c>
      <c r="AD2645" s="138">
        <f t="shared" si="483"/>
        <v>1.3889547358086896E-4</v>
      </c>
      <c r="AE2645" s="139" t="str">
        <f t="shared" si="480"/>
        <v/>
      </c>
      <c r="AF2645" s="139" t="str">
        <f t="shared" si="481"/>
        <v/>
      </c>
      <c r="AG2645" s="139"/>
    </row>
    <row r="2646" spans="21:33" ht="20.100000000000001" customHeight="1" x14ac:dyDescent="0.25">
      <c r="U2646" s="190"/>
      <c r="V2646" s="191"/>
      <c r="W2646" s="188"/>
      <c r="X2646" s="188"/>
      <c r="Y2646" s="174" t="str">
        <f t="shared" si="484"/>
        <v/>
      </c>
      <c r="Z2646" s="174" t="str">
        <f t="shared" si="485"/>
        <v/>
      </c>
      <c r="AA2646" s="137"/>
      <c r="AB2646" s="185">
        <f t="shared" si="482"/>
        <v>13.375999999999571</v>
      </c>
      <c r="AC2646" s="139">
        <f t="shared" si="479"/>
        <v>6.3460187688145445E-2</v>
      </c>
      <c r="AD2646" s="138">
        <f t="shared" si="483"/>
        <v>1.3861742966501944E-4</v>
      </c>
      <c r="AE2646" s="139" t="str">
        <f t="shared" si="480"/>
        <v/>
      </c>
      <c r="AF2646" s="139" t="str">
        <f t="shared" si="481"/>
        <v/>
      </c>
      <c r="AG2646" s="139"/>
    </row>
    <row r="2647" spans="21:33" ht="20.100000000000001" customHeight="1" x14ac:dyDescent="0.25">
      <c r="U2647" s="190"/>
      <c r="V2647" s="191"/>
      <c r="W2647" s="188"/>
      <c r="X2647" s="188"/>
      <c r="Y2647" s="174" t="str">
        <f t="shared" si="484"/>
        <v/>
      </c>
      <c r="Z2647" s="174" t="str">
        <f t="shared" si="485"/>
        <v/>
      </c>
      <c r="AA2647" s="137"/>
      <c r="AB2647" s="185">
        <f t="shared" si="482"/>
        <v>13.382399999999571</v>
      </c>
      <c r="AC2647" s="139">
        <f t="shared" si="479"/>
        <v>6.3321570258480425E-2</v>
      </c>
      <c r="AD2647" s="138">
        <f t="shared" si="483"/>
        <v>1.3833986320511971E-4</v>
      </c>
      <c r="AE2647" s="139" t="str">
        <f t="shared" si="480"/>
        <v/>
      </c>
      <c r="AF2647" s="139" t="str">
        <f t="shared" si="481"/>
        <v/>
      </c>
      <c r="AG2647" s="139"/>
    </row>
    <row r="2648" spans="21:33" ht="20.100000000000001" customHeight="1" x14ac:dyDescent="0.25">
      <c r="U2648" s="190"/>
      <c r="V2648" s="191"/>
      <c r="W2648" s="188"/>
      <c r="X2648" s="188"/>
      <c r="Y2648" s="174" t="str">
        <f t="shared" si="484"/>
        <v/>
      </c>
      <c r="Z2648" s="174" t="str">
        <f t="shared" si="485"/>
        <v/>
      </c>
      <c r="AA2648" s="137"/>
      <c r="AB2648" s="185">
        <f t="shared" si="482"/>
        <v>13.38879999999957</v>
      </c>
      <c r="AC2648" s="139">
        <f t="shared" si="479"/>
        <v>6.3183230395275305E-2</v>
      </c>
      <c r="AD2648" s="138">
        <f t="shared" si="483"/>
        <v>1.3806277363767605E-4</v>
      </c>
      <c r="AE2648" s="139" t="str">
        <f t="shared" si="480"/>
        <v/>
      </c>
      <c r="AF2648" s="139" t="str">
        <f t="shared" si="481"/>
        <v/>
      </c>
      <c r="AG2648" s="139"/>
    </row>
    <row r="2649" spans="21:33" ht="20.100000000000001" customHeight="1" x14ac:dyDescent="0.25">
      <c r="U2649" s="190"/>
      <c r="V2649" s="191"/>
      <c r="W2649" s="188"/>
      <c r="X2649" s="188"/>
      <c r="Y2649" s="174" t="str">
        <f t="shared" si="484"/>
        <v/>
      </c>
      <c r="Z2649" s="174" t="str">
        <f t="shared" si="485"/>
        <v/>
      </c>
      <c r="AA2649" s="137"/>
      <c r="AB2649" s="185">
        <f t="shared" si="482"/>
        <v>13.395199999999569</v>
      </c>
      <c r="AC2649" s="139">
        <f t="shared" si="479"/>
        <v>6.3045167621637629E-2</v>
      </c>
      <c r="AD2649" s="138">
        <f t="shared" si="483"/>
        <v>1.3778616039927805E-4</v>
      </c>
      <c r="AE2649" s="139" t="str">
        <f t="shared" si="480"/>
        <v/>
      </c>
      <c r="AF2649" s="139" t="str">
        <f t="shared" si="481"/>
        <v/>
      </c>
      <c r="AG2649" s="139"/>
    </row>
    <row r="2650" spans="21:33" ht="20.100000000000001" customHeight="1" x14ac:dyDescent="0.25">
      <c r="U2650" s="190"/>
      <c r="V2650" s="191"/>
      <c r="W2650" s="188"/>
      <c r="X2650" s="188"/>
      <c r="Y2650" s="174" t="str">
        <f t="shared" si="484"/>
        <v/>
      </c>
      <c r="Z2650" s="174" t="str">
        <f t="shared" si="485"/>
        <v/>
      </c>
      <c r="AA2650" s="137"/>
      <c r="AB2650" s="185">
        <f t="shared" si="482"/>
        <v>13.401599999999569</v>
      </c>
      <c r="AC2650" s="139">
        <f t="shared" si="479"/>
        <v>6.2907381461238351E-2</v>
      </c>
      <c r="AD2650" s="138">
        <f t="shared" si="483"/>
        <v>1.3751002292596015E-4</v>
      </c>
      <c r="AE2650" s="139" t="str">
        <f t="shared" si="480"/>
        <v/>
      </c>
      <c r="AF2650" s="139" t="str">
        <f t="shared" si="481"/>
        <v/>
      </c>
      <c r="AG2650" s="139"/>
    </row>
    <row r="2651" spans="21:33" ht="20.100000000000001" customHeight="1" x14ac:dyDescent="0.25">
      <c r="U2651" s="190"/>
      <c r="V2651" s="191"/>
      <c r="W2651" s="188"/>
      <c r="X2651" s="188"/>
      <c r="Y2651" s="174" t="str">
        <f t="shared" si="484"/>
        <v/>
      </c>
      <c r="Z2651" s="174" t="str">
        <f t="shared" si="485"/>
        <v/>
      </c>
      <c r="AA2651" s="137"/>
      <c r="AB2651" s="185">
        <f t="shared" si="482"/>
        <v>13.407999999999568</v>
      </c>
      <c r="AC2651" s="139">
        <f t="shared" si="479"/>
        <v>6.2769871438312391E-2</v>
      </c>
      <c r="AD2651" s="138">
        <f t="shared" si="483"/>
        <v>1.3723436065390948E-4</v>
      </c>
      <c r="AE2651" s="139" t="str">
        <f t="shared" si="480"/>
        <v/>
      </c>
      <c r="AF2651" s="139" t="str">
        <f t="shared" si="481"/>
        <v/>
      </c>
      <c r="AG2651" s="139"/>
    </row>
    <row r="2652" spans="21:33" ht="20.100000000000001" customHeight="1" x14ac:dyDescent="0.25">
      <c r="U2652" s="190"/>
      <c r="V2652" s="191"/>
      <c r="W2652" s="188"/>
      <c r="X2652" s="188"/>
      <c r="Y2652" s="174" t="str">
        <f t="shared" si="484"/>
        <v/>
      </c>
      <c r="Z2652" s="174" t="str">
        <f t="shared" si="485"/>
        <v/>
      </c>
      <c r="AA2652" s="137"/>
      <c r="AB2652" s="185">
        <f t="shared" si="482"/>
        <v>13.414399999999567</v>
      </c>
      <c r="AC2652" s="139">
        <f t="shared" si="479"/>
        <v>6.2632637077658482E-2</v>
      </c>
      <c r="AD2652" s="138">
        <f t="shared" si="483"/>
        <v>1.3695917301865396E-4</v>
      </c>
      <c r="AE2652" s="139" t="str">
        <f t="shared" si="480"/>
        <v/>
      </c>
      <c r="AF2652" s="139" t="str">
        <f t="shared" si="481"/>
        <v/>
      </c>
      <c r="AG2652" s="139"/>
    </row>
    <row r="2653" spans="21:33" ht="20.100000000000001" customHeight="1" x14ac:dyDescent="0.25">
      <c r="U2653" s="190"/>
      <c r="V2653" s="191"/>
      <c r="W2653" s="188"/>
      <c r="X2653" s="188"/>
      <c r="Y2653" s="174" t="str">
        <f t="shared" si="484"/>
        <v/>
      </c>
      <c r="Z2653" s="174" t="str">
        <f t="shared" si="485"/>
        <v/>
      </c>
      <c r="AA2653" s="137"/>
      <c r="AB2653" s="185">
        <f t="shared" si="482"/>
        <v>13.420799999999566</v>
      </c>
      <c r="AC2653" s="139">
        <f t="shared" si="479"/>
        <v>6.2495677904639828E-2</v>
      </c>
      <c r="AD2653" s="138">
        <f t="shared" si="483"/>
        <v>1.3668445945590191E-4</v>
      </c>
      <c r="AE2653" s="139" t="str">
        <f t="shared" si="480"/>
        <v/>
      </c>
      <c r="AF2653" s="139" t="str">
        <f t="shared" si="481"/>
        <v/>
      </c>
      <c r="AG2653" s="139"/>
    </row>
    <row r="2654" spans="21:33" ht="20.100000000000001" customHeight="1" x14ac:dyDescent="0.25">
      <c r="U2654" s="190"/>
      <c r="V2654" s="191"/>
      <c r="W2654" s="188"/>
      <c r="X2654" s="188"/>
      <c r="Y2654" s="174" t="str">
        <f t="shared" si="484"/>
        <v/>
      </c>
      <c r="Z2654" s="174" t="str">
        <f t="shared" si="485"/>
        <v/>
      </c>
      <c r="AA2654" s="137"/>
      <c r="AB2654" s="185">
        <f t="shared" si="482"/>
        <v>13.427199999999566</v>
      </c>
      <c r="AC2654" s="139">
        <f t="shared" si="479"/>
        <v>6.2358993445183926E-2</v>
      </c>
      <c r="AD2654" s="138">
        <f t="shared" si="483"/>
        <v>1.3641021940057063E-4</v>
      </c>
      <c r="AE2654" s="139" t="str">
        <f t="shared" si="480"/>
        <v/>
      </c>
      <c r="AF2654" s="139" t="str">
        <f t="shared" si="481"/>
        <v/>
      </c>
      <c r="AG2654" s="139"/>
    </row>
    <row r="2655" spans="21:33" ht="20.100000000000001" customHeight="1" x14ac:dyDescent="0.25">
      <c r="U2655" s="190"/>
      <c r="V2655" s="191"/>
      <c r="W2655" s="188"/>
      <c r="X2655" s="188"/>
      <c r="Y2655" s="174" t="str">
        <f t="shared" si="484"/>
        <v/>
      </c>
      <c r="Z2655" s="174" t="str">
        <f t="shared" si="485"/>
        <v/>
      </c>
      <c r="AA2655" s="137"/>
      <c r="AB2655" s="185">
        <f t="shared" si="482"/>
        <v>13.433599999999565</v>
      </c>
      <c r="AC2655" s="139">
        <f t="shared" si="479"/>
        <v>6.2222583225783355E-2</v>
      </c>
      <c r="AD2655" s="138">
        <f t="shared" si="483"/>
        <v>1.3613645228804927E-4</v>
      </c>
      <c r="AE2655" s="139" t="str">
        <f t="shared" si="480"/>
        <v/>
      </c>
      <c r="AF2655" s="139" t="str">
        <f t="shared" si="481"/>
        <v/>
      </c>
      <c r="AG2655" s="139"/>
    </row>
    <row r="2656" spans="21:33" ht="20.100000000000001" customHeight="1" x14ac:dyDescent="0.25">
      <c r="U2656" s="190"/>
      <c r="V2656" s="191"/>
      <c r="W2656" s="188"/>
      <c r="X2656" s="188"/>
      <c r="Y2656" s="174" t="str">
        <f t="shared" si="484"/>
        <v/>
      </c>
      <c r="Z2656" s="174" t="str">
        <f t="shared" si="485"/>
        <v/>
      </c>
      <c r="AA2656" s="137"/>
      <c r="AB2656" s="185">
        <f t="shared" si="482"/>
        <v>13.439999999999564</v>
      </c>
      <c r="AC2656" s="139">
        <f t="shared" si="479"/>
        <v>6.2086446773495306E-2</v>
      </c>
      <c r="AD2656" s="138">
        <f t="shared" si="483"/>
        <v>1.3586315755297063E-4</v>
      </c>
      <c r="AE2656" s="139" t="str">
        <f t="shared" si="480"/>
        <v/>
      </c>
      <c r="AF2656" s="139" t="str">
        <f t="shared" si="481"/>
        <v/>
      </c>
      <c r="AG2656" s="139"/>
    </row>
    <row r="2657" spans="1:33" ht="20.100000000000001" customHeight="1" x14ac:dyDescent="0.25">
      <c r="U2657" s="190"/>
      <c r="V2657" s="191"/>
      <c r="W2657" s="188"/>
      <c r="X2657" s="188"/>
      <c r="Y2657" s="174" t="str">
        <f t="shared" si="484"/>
        <v/>
      </c>
      <c r="Z2657" s="174" t="str">
        <f t="shared" si="485"/>
        <v/>
      </c>
      <c r="AA2657" s="137"/>
      <c r="AB2657" s="185">
        <f t="shared" si="482"/>
        <v>13.446399999999564</v>
      </c>
      <c r="AC2657" s="139">
        <f t="shared" si="479"/>
        <v>6.1950583615942335E-2</v>
      </c>
      <c r="AD2657" s="138">
        <f t="shared" si="483"/>
        <v>1.3559033462996056E-4</v>
      </c>
      <c r="AE2657" s="139" t="str">
        <f t="shared" si="480"/>
        <v/>
      </c>
      <c r="AF2657" s="139" t="str">
        <f t="shared" si="481"/>
        <v/>
      </c>
      <c r="AG2657" s="139"/>
    </row>
    <row r="2658" spans="1:33" ht="20.100000000000001" customHeight="1" x14ac:dyDescent="0.25">
      <c r="U2658" s="190"/>
      <c r="V2658" s="191"/>
      <c r="W2658" s="188"/>
      <c r="X2658" s="188"/>
      <c r="Y2658" s="174" t="str">
        <f t="shared" si="484"/>
        <v/>
      </c>
      <c r="Z2658" s="174" t="str">
        <f t="shared" si="485"/>
        <v/>
      </c>
      <c r="AA2658" s="137"/>
      <c r="AB2658" s="185">
        <f t="shared" si="482"/>
        <v>13.452799999999563</v>
      </c>
      <c r="AC2658" s="139">
        <f t="shared" si="479"/>
        <v>6.1814993281312375E-2</v>
      </c>
      <c r="AD2658" s="138">
        <f t="shared" si="483"/>
        <v>1.3531798295340208E-4</v>
      </c>
      <c r="AE2658" s="139" t="str">
        <f t="shared" si="480"/>
        <v/>
      </c>
      <c r="AF2658" s="139" t="str">
        <f t="shared" si="481"/>
        <v/>
      </c>
      <c r="AG2658" s="139"/>
    </row>
    <row r="2659" spans="1:33" ht="20.100000000000001" customHeight="1" x14ac:dyDescent="0.25">
      <c r="U2659" s="190"/>
      <c r="V2659" s="191"/>
      <c r="W2659" s="188"/>
      <c r="X2659" s="188"/>
      <c r="Y2659" s="174" t="str">
        <f t="shared" si="484"/>
        <v/>
      </c>
      <c r="Z2659" s="174" t="str">
        <f t="shared" si="485"/>
        <v/>
      </c>
      <c r="AA2659" s="137"/>
      <c r="AB2659" s="185">
        <f t="shared" si="482"/>
        <v>13.459199999999562</v>
      </c>
      <c r="AC2659" s="139">
        <f t="shared" si="479"/>
        <v>6.1679675298358973E-2</v>
      </c>
      <c r="AD2659" s="138">
        <f t="shared" si="483"/>
        <v>1.3504610195753247E-4</v>
      </c>
      <c r="AE2659" s="139" t="str">
        <f t="shared" si="480"/>
        <v/>
      </c>
      <c r="AF2659" s="139" t="str">
        <f t="shared" si="481"/>
        <v/>
      </c>
      <c r="AG2659" s="139"/>
    </row>
    <row r="2660" spans="1:33" ht="20.100000000000001" customHeight="1" x14ac:dyDescent="0.25">
      <c r="U2660" s="190"/>
      <c r="V2660" s="191"/>
      <c r="W2660" s="188"/>
      <c r="X2660" s="188"/>
      <c r="Y2660" s="174" t="str">
        <f t="shared" si="484"/>
        <v/>
      </c>
      <c r="Z2660" s="174" t="str">
        <f t="shared" si="485"/>
        <v/>
      </c>
      <c r="AA2660" s="137"/>
      <c r="AB2660" s="185">
        <f t="shared" si="482"/>
        <v>13.465599999999561</v>
      </c>
      <c r="AC2660" s="139">
        <f t="shared" si="479"/>
        <v>6.154462919640144E-2</v>
      </c>
      <c r="AD2660" s="138">
        <f t="shared" si="483"/>
        <v>1.3477469107624207E-4</v>
      </c>
      <c r="AE2660" s="139" t="str">
        <f t="shared" si="480"/>
        <v/>
      </c>
      <c r="AF2660" s="139" t="str">
        <f t="shared" si="481"/>
        <v/>
      </c>
      <c r="AG2660" s="139"/>
    </row>
    <row r="2661" spans="1:33" ht="20.100000000000001" customHeight="1" x14ac:dyDescent="0.25">
      <c r="U2661" s="190"/>
      <c r="V2661" s="191"/>
      <c r="W2661" s="188"/>
      <c r="X2661" s="188"/>
      <c r="Y2661" s="174" t="str">
        <f t="shared" si="484"/>
        <v/>
      </c>
      <c r="Z2661" s="174" t="str">
        <f t="shared" si="485"/>
        <v/>
      </c>
      <c r="AA2661" s="137"/>
      <c r="AB2661" s="185">
        <f t="shared" si="482"/>
        <v>13.471999999999561</v>
      </c>
      <c r="AC2661" s="139">
        <f t="shared" si="479"/>
        <v>6.1409854505325198E-2</v>
      </c>
      <c r="AD2661" s="138">
        <f t="shared" si="483"/>
        <v>1.3450374974337959E-4</v>
      </c>
      <c r="AE2661" s="139" t="str">
        <f t="shared" si="480"/>
        <v/>
      </c>
      <c r="AF2661" s="139" t="str">
        <f t="shared" si="481"/>
        <v/>
      </c>
      <c r="AG2661" s="139"/>
    </row>
    <row r="2662" spans="1:33" ht="20.100000000000001" customHeight="1" x14ac:dyDescent="0.25">
      <c r="U2662" s="190"/>
      <c r="V2662" s="191"/>
      <c r="W2662" s="188"/>
      <c r="X2662" s="188"/>
      <c r="Y2662" s="174" t="str">
        <f t="shared" si="484"/>
        <v/>
      </c>
      <c r="Z2662" s="174" t="str">
        <f t="shared" si="485"/>
        <v/>
      </c>
      <c r="AA2662" s="137"/>
      <c r="AB2662" s="185">
        <f t="shared" si="482"/>
        <v>13.47839999999956</v>
      </c>
      <c r="AC2662" s="139">
        <f t="shared" si="479"/>
        <v>6.1275350755581819E-2</v>
      </c>
      <c r="AD2662" s="138">
        <f t="shared" si="483"/>
        <v>1.3423327739249535E-4</v>
      </c>
      <c r="AE2662" s="139" t="str">
        <f t="shared" si="480"/>
        <v/>
      </c>
      <c r="AF2662" s="139" t="str">
        <f t="shared" si="481"/>
        <v/>
      </c>
      <c r="AG2662" s="139"/>
    </row>
    <row r="2663" spans="1:33" ht="20.100000000000001" customHeight="1" x14ac:dyDescent="0.25">
      <c r="U2663" s="190"/>
      <c r="V2663" s="191"/>
      <c r="W2663" s="188"/>
      <c r="X2663" s="188"/>
      <c r="Y2663" s="174" t="str">
        <f t="shared" si="484"/>
        <v/>
      </c>
      <c r="Z2663" s="174" t="str">
        <f t="shared" si="485"/>
        <v/>
      </c>
      <c r="AA2663" s="137"/>
      <c r="AB2663" s="185">
        <f t="shared" si="482"/>
        <v>13.484799999999559</v>
      </c>
      <c r="AC2663" s="139">
        <f t="shared" si="479"/>
        <v>6.1141117478189323E-2</v>
      </c>
      <c r="AD2663" s="138">
        <f t="shared" si="483"/>
        <v>1.3396327345696624E-4</v>
      </c>
      <c r="AE2663" s="139" t="str">
        <f t="shared" si="480"/>
        <v/>
      </c>
      <c r="AF2663" s="139" t="str">
        <f t="shared" si="481"/>
        <v/>
      </c>
      <c r="AG2663" s="139"/>
    </row>
    <row r="2664" spans="1:33" ht="20.100000000000001" customHeight="1" x14ac:dyDescent="0.25">
      <c r="U2664" s="190"/>
      <c r="V2664" s="191"/>
      <c r="W2664" s="188"/>
      <c r="X2664" s="188"/>
      <c r="Y2664" s="174" t="str">
        <f t="shared" si="484"/>
        <v/>
      </c>
      <c r="Z2664" s="174" t="str">
        <f t="shared" si="485"/>
        <v/>
      </c>
      <c r="AA2664" s="137"/>
      <c r="AB2664" s="185">
        <f t="shared" si="482"/>
        <v>13.491199999999559</v>
      </c>
      <c r="AC2664" s="139">
        <f t="shared" si="479"/>
        <v>6.1007154204732357E-2</v>
      </c>
      <c r="AD2664" s="138">
        <f t="shared" si="483"/>
        <v>1.3369373736987766E-4</v>
      </c>
      <c r="AE2664" s="139" t="str">
        <f t="shared" si="480"/>
        <v/>
      </c>
      <c r="AF2664" s="139" t="str">
        <f t="shared" si="481"/>
        <v/>
      </c>
      <c r="AG2664" s="139"/>
    </row>
    <row r="2665" spans="1:33" ht="20.100000000000001" customHeight="1" x14ac:dyDescent="0.25">
      <c r="U2665" s="190"/>
      <c r="V2665" s="191"/>
      <c r="W2665" s="188"/>
      <c r="X2665" s="188"/>
      <c r="Y2665" s="174" t="str">
        <f t="shared" si="484"/>
        <v/>
      </c>
      <c r="Z2665" s="174" t="str">
        <f t="shared" si="485"/>
        <v/>
      </c>
      <c r="AA2665" s="137"/>
      <c r="AB2665" s="185">
        <f t="shared" si="482"/>
        <v>13.497599999999558</v>
      </c>
      <c r="AC2665" s="139">
        <f t="shared" si="479"/>
        <v>6.0873460467362479E-2</v>
      </c>
      <c r="AD2665" s="138">
        <f t="shared" si="483"/>
        <v>1.3342466856463425E-4</v>
      </c>
      <c r="AE2665" s="139" t="str">
        <f t="shared" si="480"/>
        <v/>
      </c>
      <c r="AF2665" s="139" t="str">
        <f t="shared" si="481"/>
        <v/>
      </c>
      <c r="AG2665" s="139"/>
    </row>
    <row r="2666" spans="1:33" ht="20.100000000000001" customHeight="1" x14ac:dyDescent="0.25">
      <c r="U2666" s="190"/>
      <c r="V2666" s="191"/>
      <c r="W2666" s="188"/>
      <c r="X2666" s="188"/>
      <c r="Y2666" s="174" t="str">
        <f t="shared" si="484"/>
        <v/>
      </c>
      <c r="Z2666" s="174" t="str">
        <f t="shared" si="485"/>
        <v/>
      </c>
      <c r="AA2666" s="137"/>
      <c r="AB2666" s="185">
        <f t="shared" si="482"/>
        <v>13.503999999999557</v>
      </c>
      <c r="AC2666" s="139">
        <f t="shared" si="479"/>
        <v>6.0740035798797845E-2</v>
      </c>
      <c r="AD2666" s="138">
        <f t="shared" si="483"/>
        <v>1.3315606647360673E-4</v>
      </c>
      <c r="AE2666" s="139" t="str">
        <f t="shared" si="480"/>
        <v/>
      </c>
      <c r="AF2666" s="139" t="str">
        <f t="shared" si="481"/>
        <v/>
      </c>
      <c r="AG2666" s="139"/>
    </row>
    <row r="2667" spans="1:33" ht="20.100000000000001" customHeight="1" x14ac:dyDescent="0.25">
      <c r="U2667" s="190"/>
      <c r="V2667" s="191"/>
      <c r="W2667" s="188"/>
      <c r="X2667" s="188"/>
      <c r="Y2667" s="174" t="str">
        <f t="shared" si="484"/>
        <v/>
      </c>
      <c r="Z2667" s="174" t="str">
        <f t="shared" si="485"/>
        <v/>
      </c>
      <c r="AA2667" s="137"/>
      <c r="AB2667" s="185">
        <f t="shared" si="482"/>
        <v>13.510399999999557</v>
      </c>
      <c r="AC2667" s="139">
        <f t="shared" si="479"/>
        <v>6.0606879732324238E-2</v>
      </c>
      <c r="AD2667" s="138">
        <f t="shared" si="483"/>
        <v>1.3288793052981807E-4</v>
      </c>
      <c r="AE2667" s="139" t="str">
        <f t="shared" si="480"/>
        <v/>
      </c>
      <c r="AF2667" s="139" t="str">
        <f t="shared" si="481"/>
        <v/>
      </c>
      <c r="AG2667" s="139"/>
    </row>
    <row r="2668" spans="1:33" ht="20.100000000000001" customHeight="1" x14ac:dyDescent="0.25">
      <c r="A2668" s="15"/>
      <c r="U2668" s="190"/>
      <c r="V2668" s="191"/>
      <c r="W2668" s="188"/>
      <c r="X2668" s="188"/>
      <c r="Y2668" s="174" t="str">
        <f t="shared" si="484"/>
        <v/>
      </c>
      <c r="Z2668" s="174" t="str">
        <f t="shared" si="485"/>
        <v/>
      </c>
      <c r="AA2668" s="137"/>
      <c r="AB2668" s="185">
        <f t="shared" si="482"/>
        <v>13.516799999999556</v>
      </c>
      <c r="AC2668" s="139">
        <f t="shared" ref="AC2668:AC2731" si="486">_xlfn.CHISQ.DIST.RT(AB2668,$AB$553)</f>
        <v>6.047399180179442E-2</v>
      </c>
      <c r="AD2668" s="138">
        <f t="shared" si="483"/>
        <v>1.3262026016548634E-4</v>
      </c>
      <c r="AE2668" s="139" t="str">
        <f t="shared" ref="AE2668:AE2731" si="487">IF(AC2668&lt;($AA$556),AD2668,"")</f>
        <v/>
      </c>
      <c r="AF2668" s="139" t="str">
        <f t="shared" ref="AF2668:AF2731" si="488">IF(AC2668&lt;$AA$563,AD2668,"")</f>
        <v/>
      </c>
      <c r="AG2668" s="139"/>
    </row>
    <row r="2669" spans="1:33" ht="20.100000000000001" customHeight="1" x14ac:dyDescent="0.25">
      <c r="A2669" s="15"/>
      <c r="U2669" s="190"/>
      <c r="V2669" s="191"/>
      <c r="W2669" s="188"/>
      <c r="X2669" s="188"/>
      <c r="Y2669" s="174" t="str">
        <f t="shared" si="484"/>
        <v/>
      </c>
      <c r="Z2669" s="174" t="str">
        <f t="shared" si="485"/>
        <v/>
      </c>
      <c r="AA2669" s="137"/>
      <c r="AB2669" s="185">
        <f t="shared" ref="AB2669:AB2732" si="489">AB2668+$AF$553</f>
        <v>13.523199999999555</v>
      </c>
      <c r="AC2669" s="139">
        <f t="shared" si="486"/>
        <v>6.0341371541628934E-2</v>
      </c>
      <c r="AD2669" s="138">
        <f t="shared" ref="AD2669:AD2732" si="490">AC2669-AC2670</f>
        <v>1.3235305481320431E-4</v>
      </c>
      <c r="AE2669" s="139" t="str">
        <f t="shared" si="487"/>
        <v/>
      </c>
      <c r="AF2669" s="139" t="str">
        <f t="shared" si="488"/>
        <v/>
      </c>
      <c r="AG2669" s="139"/>
    </row>
    <row r="2670" spans="1:33" ht="20.100000000000001" customHeight="1" x14ac:dyDescent="0.25">
      <c r="A2670" s="15"/>
      <c r="U2670" s="190"/>
      <c r="V2670" s="191"/>
      <c r="W2670" s="188"/>
      <c r="X2670" s="188"/>
      <c r="Y2670" s="174" t="str">
        <f t="shared" si="484"/>
        <v/>
      </c>
      <c r="Z2670" s="174" t="str">
        <f t="shared" si="485"/>
        <v/>
      </c>
      <c r="AA2670" s="137"/>
      <c r="AB2670" s="185">
        <f t="shared" si="489"/>
        <v>13.529599999999554</v>
      </c>
      <c r="AC2670" s="139">
        <f t="shared" si="486"/>
        <v>6.020901848681573E-2</v>
      </c>
      <c r="AD2670" s="138">
        <f t="shared" si="490"/>
        <v>1.3208631390497494E-4</v>
      </c>
      <c r="AE2670" s="139" t="str">
        <f t="shared" si="487"/>
        <v/>
      </c>
      <c r="AF2670" s="139" t="str">
        <f t="shared" si="488"/>
        <v/>
      </c>
      <c r="AG2670" s="139"/>
    </row>
    <row r="2671" spans="1:33" ht="20.100000000000001" customHeight="1" x14ac:dyDescent="0.25">
      <c r="A2671" s="15"/>
      <c r="U2671" s="190"/>
      <c r="V2671" s="191"/>
      <c r="W2671" s="188"/>
      <c r="X2671" s="188"/>
      <c r="Y2671" s="174" t="str">
        <f t="shared" si="484"/>
        <v/>
      </c>
      <c r="Z2671" s="174" t="str">
        <f t="shared" si="485"/>
        <v/>
      </c>
      <c r="AA2671" s="137"/>
      <c r="AB2671" s="185">
        <f t="shared" si="489"/>
        <v>13.535999999999554</v>
      </c>
      <c r="AC2671" s="139">
        <f t="shared" si="486"/>
        <v>6.0076932172910755E-2</v>
      </c>
      <c r="AD2671" s="138">
        <f t="shared" si="490"/>
        <v>1.318200368728914E-4</v>
      </c>
      <c r="AE2671" s="139" t="str">
        <f t="shared" si="487"/>
        <v/>
      </c>
      <c r="AF2671" s="139" t="str">
        <f t="shared" si="488"/>
        <v/>
      </c>
      <c r="AG2671" s="139"/>
    </row>
    <row r="2672" spans="1:33" ht="20.100000000000001" customHeight="1" x14ac:dyDescent="0.25">
      <c r="A2672" s="15"/>
      <c r="U2672" s="190"/>
      <c r="V2672" s="191"/>
      <c r="W2672" s="188"/>
      <c r="X2672" s="188"/>
      <c r="Y2672" s="174" t="str">
        <f t="shared" si="484"/>
        <v/>
      </c>
      <c r="Z2672" s="174" t="str">
        <f t="shared" si="485"/>
        <v/>
      </c>
      <c r="AA2672" s="137"/>
      <c r="AB2672" s="185">
        <f t="shared" si="489"/>
        <v>13.542399999999553</v>
      </c>
      <c r="AC2672" s="139">
        <f t="shared" si="486"/>
        <v>5.9945112136037863E-2</v>
      </c>
      <c r="AD2672" s="138">
        <f t="shared" si="490"/>
        <v>1.3155422314867216E-4</v>
      </c>
      <c r="AE2672" s="139" t="str">
        <f t="shared" si="487"/>
        <v/>
      </c>
      <c r="AF2672" s="139" t="str">
        <f t="shared" si="488"/>
        <v/>
      </c>
      <c r="AG2672" s="139"/>
    </row>
    <row r="2673" spans="1:33" ht="20.100000000000001" customHeight="1" x14ac:dyDescent="0.25">
      <c r="A2673" s="15"/>
      <c r="U2673" s="190"/>
      <c r="V2673" s="191"/>
      <c r="W2673" s="188"/>
      <c r="X2673" s="188"/>
      <c r="Y2673" s="174" t="str">
        <f t="shared" si="484"/>
        <v/>
      </c>
      <c r="Z2673" s="174" t="str">
        <f t="shared" si="485"/>
        <v/>
      </c>
      <c r="AA2673" s="137"/>
      <c r="AB2673" s="185">
        <f t="shared" si="489"/>
        <v>13.548799999999552</v>
      </c>
      <c r="AC2673" s="139">
        <f t="shared" si="486"/>
        <v>5.9813557912889191E-2</v>
      </c>
      <c r="AD2673" s="138">
        <f t="shared" si="490"/>
        <v>1.3128887216424384E-4</v>
      </c>
      <c r="AE2673" s="139" t="str">
        <f t="shared" si="487"/>
        <v/>
      </c>
      <c r="AF2673" s="139" t="str">
        <f t="shared" si="488"/>
        <v/>
      </c>
      <c r="AG2673" s="139"/>
    </row>
    <row r="2674" spans="1:33" ht="20.100000000000001" customHeight="1" x14ac:dyDescent="0.25">
      <c r="A2674" s="15"/>
      <c r="U2674" s="190"/>
      <c r="V2674" s="191"/>
      <c r="W2674" s="188"/>
      <c r="X2674" s="188"/>
      <c r="Y2674" s="174" t="str">
        <f t="shared" si="484"/>
        <v/>
      </c>
      <c r="Z2674" s="174" t="str">
        <f t="shared" si="485"/>
        <v/>
      </c>
      <c r="AA2674" s="137"/>
      <c r="AB2674" s="185">
        <f t="shared" si="489"/>
        <v>13.555199999999552</v>
      </c>
      <c r="AC2674" s="139">
        <f t="shared" si="486"/>
        <v>5.9682269040724947E-2</v>
      </c>
      <c r="AD2674" s="138">
        <f t="shared" si="490"/>
        <v>1.310239833509988E-4</v>
      </c>
      <c r="AE2674" s="139" t="str">
        <f t="shared" si="487"/>
        <v/>
      </c>
      <c r="AF2674" s="139" t="str">
        <f t="shared" si="488"/>
        <v/>
      </c>
      <c r="AG2674" s="139"/>
    </row>
    <row r="2675" spans="1:33" ht="20.100000000000001" customHeight="1" x14ac:dyDescent="0.25">
      <c r="A2675" s="15"/>
      <c r="U2675" s="190"/>
      <c r="V2675" s="191"/>
      <c r="W2675" s="188"/>
      <c r="X2675" s="188"/>
      <c r="Y2675" s="174" t="str">
        <f t="shared" si="484"/>
        <v/>
      </c>
      <c r="Z2675" s="174" t="str">
        <f t="shared" si="485"/>
        <v/>
      </c>
      <c r="AA2675" s="137"/>
      <c r="AB2675" s="185">
        <f t="shared" si="489"/>
        <v>13.561599999999551</v>
      </c>
      <c r="AC2675" s="139">
        <f t="shared" si="486"/>
        <v>5.9551245057373949E-2</v>
      </c>
      <c r="AD2675" s="138">
        <f t="shared" si="490"/>
        <v>1.3075955614040569E-4</v>
      </c>
      <c r="AE2675" s="139" t="str">
        <f t="shared" si="487"/>
        <v/>
      </c>
      <c r="AF2675" s="139" t="str">
        <f t="shared" si="488"/>
        <v/>
      </c>
      <c r="AG2675" s="139"/>
    </row>
    <row r="2676" spans="1:33" ht="20.100000000000001" customHeight="1" x14ac:dyDescent="0.25">
      <c r="A2676" s="15"/>
      <c r="U2676" s="190"/>
      <c r="V2676" s="191"/>
      <c r="W2676" s="188"/>
      <c r="X2676" s="188"/>
      <c r="Y2676" s="174" t="str">
        <f t="shared" si="484"/>
        <v/>
      </c>
      <c r="Z2676" s="174" t="str">
        <f t="shared" si="485"/>
        <v/>
      </c>
      <c r="AA2676" s="137"/>
      <c r="AB2676" s="185">
        <f t="shared" si="489"/>
        <v>13.56799999999955</v>
      </c>
      <c r="AC2676" s="139">
        <f t="shared" si="486"/>
        <v>5.9420485501233543E-2</v>
      </c>
      <c r="AD2676" s="138">
        <f t="shared" si="490"/>
        <v>1.304955899637944E-4</v>
      </c>
      <c r="AE2676" s="139" t="str">
        <f t="shared" si="487"/>
        <v/>
      </c>
      <c r="AF2676" s="139" t="str">
        <f t="shared" si="488"/>
        <v/>
      </c>
      <c r="AG2676" s="139"/>
    </row>
    <row r="2677" spans="1:33" ht="20.100000000000001" customHeight="1" x14ac:dyDescent="0.25">
      <c r="A2677" s="15"/>
      <c r="U2677" s="190"/>
      <c r="V2677" s="191"/>
      <c r="W2677" s="188"/>
      <c r="X2677" s="188"/>
      <c r="Y2677" s="174" t="str">
        <f t="shared" si="484"/>
        <v/>
      </c>
      <c r="Z2677" s="174" t="str">
        <f t="shared" si="485"/>
        <v/>
      </c>
      <c r="AA2677" s="137"/>
      <c r="AB2677" s="185">
        <f t="shared" si="489"/>
        <v>13.574399999999549</v>
      </c>
      <c r="AC2677" s="139">
        <f t="shared" si="486"/>
        <v>5.9289989911269748E-2</v>
      </c>
      <c r="AD2677" s="138">
        <f t="shared" si="490"/>
        <v>1.3023208425225891E-4</v>
      </c>
      <c r="AE2677" s="139" t="str">
        <f t="shared" si="487"/>
        <v/>
      </c>
      <c r="AF2677" s="139" t="str">
        <f t="shared" si="488"/>
        <v/>
      </c>
      <c r="AG2677" s="139"/>
    </row>
    <row r="2678" spans="1:33" ht="20.100000000000001" customHeight="1" x14ac:dyDescent="0.25">
      <c r="A2678" s="15"/>
      <c r="U2678" s="190"/>
      <c r="V2678" s="191"/>
      <c r="W2678" s="188"/>
      <c r="X2678" s="188"/>
      <c r="Y2678" s="174" t="str">
        <f t="shared" si="484"/>
        <v/>
      </c>
      <c r="Z2678" s="174" t="str">
        <f t="shared" si="485"/>
        <v/>
      </c>
      <c r="AA2678" s="137"/>
      <c r="AB2678" s="185">
        <f t="shared" si="489"/>
        <v>13.580799999999549</v>
      </c>
      <c r="AC2678" s="139">
        <f t="shared" si="486"/>
        <v>5.915975782701749E-2</v>
      </c>
      <c r="AD2678" s="138">
        <f t="shared" si="490"/>
        <v>1.2996903843674745E-4</v>
      </c>
      <c r="AE2678" s="139" t="str">
        <f t="shared" si="487"/>
        <v/>
      </c>
      <c r="AF2678" s="139" t="str">
        <f t="shared" si="488"/>
        <v/>
      </c>
      <c r="AG2678" s="139"/>
    </row>
    <row r="2679" spans="1:33" ht="20.100000000000001" customHeight="1" x14ac:dyDescent="0.25">
      <c r="A2679" s="15"/>
      <c r="U2679" s="190"/>
      <c r="V2679" s="191"/>
      <c r="W2679" s="188"/>
      <c r="X2679" s="188"/>
      <c r="Y2679" s="174" t="str">
        <f t="shared" si="484"/>
        <v/>
      </c>
      <c r="Z2679" s="174" t="str">
        <f t="shared" si="485"/>
        <v/>
      </c>
      <c r="AA2679" s="137"/>
      <c r="AB2679" s="185">
        <f t="shared" si="489"/>
        <v>13.587199999999548</v>
      </c>
      <c r="AC2679" s="139">
        <f t="shared" si="486"/>
        <v>5.9029788788580742E-2</v>
      </c>
      <c r="AD2679" s="138">
        <f t="shared" si="490"/>
        <v>1.2970645194831237E-4</v>
      </c>
      <c r="AE2679" s="139" t="str">
        <f t="shared" si="487"/>
        <v/>
      </c>
      <c r="AF2679" s="139" t="str">
        <f t="shared" si="488"/>
        <v/>
      </c>
      <c r="AG2679" s="139"/>
    </row>
    <row r="2680" spans="1:33" ht="20.100000000000001" customHeight="1" x14ac:dyDescent="0.25">
      <c r="A2680" s="15"/>
      <c r="U2680" s="190"/>
      <c r="V2680" s="191"/>
      <c r="W2680" s="188"/>
      <c r="X2680" s="188"/>
      <c r="Y2680" s="174" t="str">
        <f t="shared" ref="Y2680:Y2743" si="491">IF($X2680&gt;(Y$555),$W2680,"")</f>
        <v/>
      </c>
      <c r="Z2680" s="174" t="str">
        <f t="shared" ref="Z2680:Z2743" si="492">IF($X2680&gt;(AA$557),$W2680,"")</f>
        <v/>
      </c>
      <c r="AA2680" s="137"/>
      <c r="AB2680" s="185">
        <f t="shared" si="489"/>
        <v>13.593599999999547</v>
      </c>
      <c r="AC2680" s="139">
        <f t="shared" si="486"/>
        <v>5.890008233663243E-2</v>
      </c>
      <c r="AD2680" s="138">
        <f t="shared" si="490"/>
        <v>1.2944432421767293E-4</v>
      </c>
      <c r="AE2680" s="139" t="str">
        <f t="shared" si="487"/>
        <v/>
      </c>
      <c r="AF2680" s="139" t="str">
        <f t="shared" si="488"/>
        <v/>
      </c>
      <c r="AG2680" s="139"/>
    </row>
    <row r="2681" spans="1:33" ht="20.100000000000001" customHeight="1" x14ac:dyDescent="0.25">
      <c r="A2681" s="15"/>
      <c r="U2681" s="190"/>
      <c r="V2681" s="191"/>
      <c r="W2681" s="188"/>
      <c r="X2681" s="188"/>
      <c r="Y2681" s="174" t="str">
        <f t="shared" si="491"/>
        <v/>
      </c>
      <c r="Z2681" s="174" t="str">
        <f t="shared" si="492"/>
        <v/>
      </c>
      <c r="AA2681" s="137"/>
      <c r="AB2681" s="185">
        <f t="shared" si="489"/>
        <v>13.599999999999547</v>
      </c>
      <c r="AC2681" s="139">
        <f t="shared" si="486"/>
        <v>5.8770638012414757E-2</v>
      </c>
      <c r="AD2681" s="138">
        <f t="shared" si="490"/>
        <v>1.2918265467543738E-4</v>
      </c>
      <c r="AE2681" s="139" t="str">
        <f t="shared" si="487"/>
        <v/>
      </c>
      <c r="AF2681" s="139" t="str">
        <f t="shared" si="488"/>
        <v/>
      </c>
      <c r="AG2681" s="139"/>
    </row>
    <row r="2682" spans="1:33" ht="20.100000000000001" customHeight="1" x14ac:dyDescent="0.25">
      <c r="A2682" s="15"/>
      <c r="U2682" s="190"/>
      <c r="V2682" s="191"/>
      <c r="W2682" s="188"/>
      <c r="X2682" s="188"/>
      <c r="Y2682" s="174" t="str">
        <f t="shared" si="491"/>
        <v/>
      </c>
      <c r="Z2682" s="174" t="str">
        <f t="shared" si="492"/>
        <v/>
      </c>
      <c r="AA2682" s="137"/>
      <c r="AB2682" s="185">
        <f t="shared" si="489"/>
        <v>13.606399999999546</v>
      </c>
      <c r="AC2682" s="139">
        <f t="shared" si="486"/>
        <v>5.8641455357739319E-2</v>
      </c>
      <c r="AD2682" s="138">
        <f t="shared" si="490"/>
        <v>1.2892144275205436E-4</v>
      </c>
      <c r="AE2682" s="139" t="str">
        <f t="shared" si="487"/>
        <v/>
      </c>
      <c r="AF2682" s="139" t="str">
        <f t="shared" si="488"/>
        <v/>
      </c>
      <c r="AG2682" s="139"/>
    </row>
    <row r="2683" spans="1:33" ht="20.100000000000001" customHeight="1" x14ac:dyDescent="0.25">
      <c r="A2683" s="15"/>
      <c r="U2683" s="190"/>
      <c r="V2683" s="191"/>
      <c r="W2683" s="188"/>
      <c r="X2683" s="188"/>
      <c r="Y2683" s="174" t="str">
        <f t="shared" si="491"/>
        <v/>
      </c>
      <c r="Z2683" s="174" t="str">
        <f t="shared" si="492"/>
        <v/>
      </c>
      <c r="AA2683" s="137"/>
      <c r="AB2683" s="185">
        <f t="shared" si="489"/>
        <v>13.612799999999545</v>
      </c>
      <c r="AC2683" s="139">
        <f t="shared" si="486"/>
        <v>5.8512533914987265E-2</v>
      </c>
      <c r="AD2683" s="138">
        <f t="shared" si="490"/>
        <v>1.2866068787818763E-4</v>
      </c>
      <c r="AE2683" s="139" t="str">
        <f t="shared" si="487"/>
        <v/>
      </c>
      <c r="AF2683" s="139" t="str">
        <f t="shared" si="488"/>
        <v/>
      </c>
      <c r="AG2683" s="139"/>
    </row>
    <row r="2684" spans="1:33" ht="20.100000000000001" customHeight="1" x14ac:dyDescent="0.25">
      <c r="A2684" s="15"/>
      <c r="U2684" s="190"/>
      <c r="V2684" s="191"/>
      <c r="W2684" s="188"/>
      <c r="X2684" s="188"/>
      <c r="Y2684" s="174" t="str">
        <f t="shared" si="491"/>
        <v/>
      </c>
      <c r="Z2684" s="174" t="str">
        <f t="shared" si="492"/>
        <v/>
      </c>
      <c r="AA2684" s="137"/>
      <c r="AB2684" s="185">
        <f t="shared" si="489"/>
        <v>13.619199999999545</v>
      </c>
      <c r="AC2684" s="139">
        <f t="shared" si="486"/>
        <v>5.8383873227109077E-2</v>
      </c>
      <c r="AD2684" s="138">
        <f t="shared" si="490"/>
        <v>1.2840038948398746E-4</v>
      </c>
      <c r="AE2684" s="139" t="str">
        <f t="shared" si="487"/>
        <v/>
      </c>
      <c r="AF2684" s="139" t="str">
        <f t="shared" si="488"/>
        <v/>
      </c>
      <c r="AG2684" s="139"/>
    </row>
    <row r="2685" spans="1:33" ht="20.100000000000001" customHeight="1" x14ac:dyDescent="0.25">
      <c r="A2685" s="15"/>
      <c r="U2685" s="190"/>
      <c r="V2685" s="191"/>
      <c r="W2685" s="188"/>
      <c r="X2685" s="188"/>
      <c r="Y2685" s="174" t="str">
        <f t="shared" si="491"/>
        <v/>
      </c>
      <c r="Z2685" s="174" t="str">
        <f t="shared" si="492"/>
        <v/>
      </c>
      <c r="AA2685" s="137"/>
      <c r="AB2685" s="185">
        <f t="shared" si="489"/>
        <v>13.625599999999544</v>
      </c>
      <c r="AC2685" s="139">
        <f t="shared" si="486"/>
        <v>5.825547283762509E-2</v>
      </c>
      <c r="AD2685" s="138">
        <f t="shared" si="490"/>
        <v>1.2814054699970823E-4</v>
      </c>
      <c r="AE2685" s="139" t="str">
        <f t="shared" si="487"/>
        <v/>
      </c>
      <c r="AF2685" s="139" t="str">
        <f t="shared" si="488"/>
        <v/>
      </c>
      <c r="AG2685" s="139"/>
    </row>
    <row r="2686" spans="1:33" ht="20.100000000000001" customHeight="1" x14ac:dyDescent="0.25">
      <c r="A2686" s="15"/>
      <c r="U2686" s="190"/>
      <c r="V2686" s="191"/>
      <c r="W2686" s="188"/>
      <c r="X2686" s="188"/>
      <c r="Y2686" s="174" t="str">
        <f t="shared" si="491"/>
        <v/>
      </c>
      <c r="Z2686" s="174" t="str">
        <f t="shared" si="492"/>
        <v/>
      </c>
      <c r="AA2686" s="137"/>
      <c r="AB2686" s="185">
        <f t="shared" si="489"/>
        <v>13.631999999999543</v>
      </c>
      <c r="AC2686" s="139">
        <f t="shared" si="486"/>
        <v>5.8127332290625382E-2</v>
      </c>
      <c r="AD2686" s="138">
        <f t="shared" si="490"/>
        <v>1.2788115985541693E-4</v>
      </c>
      <c r="AE2686" s="139" t="str">
        <f t="shared" si="487"/>
        <v/>
      </c>
      <c r="AF2686" s="139" t="str">
        <f t="shared" si="488"/>
        <v/>
      </c>
      <c r="AG2686" s="139"/>
    </row>
    <row r="2687" spans="1:33" ht="20.100000000000001" customHeight="1" x14ac:dyDescent="0.25">
      <c r="A2687" s="15"/>
      <c r="U2687" s="190"/>
      <c r="V2687" s="191"/>
      <c r="W2687" s="188"/>
      <c r="X2687" s="188"/>
      <c r="Y2687" s="174" t="str">
        <f t="shared" si="491"/>
        <v/>
      </c>
      <c r="Z2687" s="174" t="str">
        <f t="shared" si="492"/>
        <v/>
      </c>
      <c r="AA2687" s="137"/>
      <c r="AB2687" s="185">
        <f t="shared" si="489"/>
        <v>13.638399999999542</v>
      </c>
      <c r="AC2687" s="139">
        <f t="shared" si="486"/>
        <v>5.7999451130769965E-2</v>
      </c>
      <c r="AD2687" s="138">
        <f t="shared" si="490"/>
        <v>1.2762222748131241E-4</v>
      </c>
      <c r="AE2687" s="139" t="str">
        <f t="shared" si="487"/>
        <v/>
      </c>
      <c r="AF2687" s="139" t="str">
        <f t="shared" si="488"/>
        <v/>
      </c>
      <c r="AG2687" s="139"/>
    </row>
    <row r="2688" spans="1:33" ht="20.100000000000001" customHeight="1" x14ac:dyDescent="0.25">
      <c r="A2688" s="15"/>
      <c r="U2688" s="190"/>
      <c r="V2688" s="191"/>
      <c r="W2688" s="188"/>
      <c r="X2688" s="188"/>
      <c r="Y2688" s="174" t="str">
        <f t="shared" si="491"/>
        <v/>
      </c>
      <c r="Z2688" s="174" t="str">
        <f t="shared" si="492"/>
        <v/>
      </c>
      <c r="AA2688" s="137"/>
      <c r="AB2688" s="185">
        <f t="shared" si="489"/>
        <v>13.644799999999542</v>
      </c>
      <c r="AC2688" s="139">
        <f t="shared" si="486"/>
        <v>5.7871828903288652E-2</v>
      </c>
      <c r="AD2688" s="138">
        <f t="shared" si="490"/>
        <v>1.2736374930713557E-4</v>
      </c>
      <c r="AE2688" s="139" t="str">
        <f t="shared" si="487"/>
        <v/>
      </c>
      <c r="AF2688" s="139" t="str">
        <f t="shared" si="488"/>
        <v/>
      </c>
      <c r="AG2688" s="139"/>
    </row>
    <row r="2689" spans="1:33" ht="20.100000000000001" customHeight="1" x14ac:dyDescent="0.25">
      <c r="A2689" s="15"/>
      <c r="U2689" s="190"/>
      <c r="V2689" s="191"/>
      <c r="W2689" s="188"/>
      <c r="X2689" s="188"/>
      <c r="Y2689" s="174" t="str">
        <f t="shared" si="491"/>
        <v/>
      </c>
      <c r="Z2689" s="174" t="str">
        <f t="shared" si="492"/>
        <v/>
      </c>
      <c r="AA2689" s="137"/>
      <c r="AB2689" s="185">
        <f t="shared" si="489"/>
        <v>13.651199999999541</v>
      </c>
      <c r="AC2689" s="139">
        <f t="shared" si="486"/>
        <v>5.7744465153981517E-2</v>
      </c>
      <c r="AD2689" s="138">
        <f t="shared" si="490"/>
        <v>1.2710572476275911E-4</v>
      </c>
      <c r="AE2689" s="139" t="str">
        <f t="shared" si="487"/>
        <v/>
      </c>
      <c r="AF2689" s="139" t="str">
        <f t="shared" si="488"/>
        <v/>
      </c>
      <c r="AG2689" s="139"/>
    </row>
    <row r="2690" spans="1:33" ht="20.100000000000001" customHeight="1" x14ac:dyDescent="0.25">
      <c r="A2690" s="15"/>
      <c r="U2690" s="190"/>
      <c r="V2690" s="191"/>
      <c r="W2690" s="188"/>
      <c r="X2690" s="188"/>
      <c r="Y2690" s="174" t="str">
        <f t="shared" si="491"/>
        <v/>
      </c>
      <c r="Z2690" s="174" t="str">
        <f t="shared" si="492"/>
        <v/>
      </c>
      <c r="AA2690" s="137"/>
      <c r="AB2690" s="185">
        <f t="shared" si="489"/>
        <v>13.65759999999954</v>
      </c>
      <c r="AC2690" s="139">
        <f t="shared" si="486"/>
        <v>5.7617359429218758E-2</v>
      </c>
      <c r="AD2690" s="138">
        <f t="shared" si="490"/>
        <v>1.268481532780627E-4</v>
      </c>
      <c r="AE2690" s="139" t="str">
        <f t="shared" si="487"/>
        <v/>
      </c>
      <c r="AF2690" s="139" t="str">
        <f t="shared" si="488"/>
        <v/>
      </c>
      <c r="AG2690" s="139"/>
    </row>
    <row r="2691" spans="1:33" ht="20.100000000000001" customHeight="1" x14ac:dyDescent="0.25">
      <c r="A2691" s="15"/>
      <c r="U2691" s="190"/>
      <c r="V2691" s="191"/>
      <c r="W2691" s="188"/>
      <c r="X2691" s="188"/>
      <c r="Y2691" s="174" t="str">
        <f t="shared" si="491"/>
        <v/>
      </c>
      <c r="Z2691" s="174" t="str">
        <f t="shared" si="492"/>
        <v/>
      </c>
      <c r="AA2691" s="137"/>
      <c r="AB2691" s="185">
        <f t="shared" si="489"/>
        <v>13.66399999999954</v>
      </c>
      <c r="AC2691" s="139">
        <f t="shared" si="486"/>
        <v>5.7490511275940695E-2</v>
      </c>
      <c r="AD2691" s="138">
        <f t="shared" si="490"/>
        <v>1.2659103428266927E-4</v>
      </c>
      <c r="AE2691" s="139" t="str">
        <f t="shared" si="487"/>
        <v/>
      </c>
      <c r="AF2691" s="139" t="str">
        <f t="shared" si="488"/>
        <v/>
      </c>
      <c r="AG2691" s="139"/>
    </row>
    <row r="2692" spans="1:33" ht="20.100000000000001" customHeight="1" x14ac:dyDescent="0.25">
      <c r="A2692" s="15"/>
      <c r="U2692" s="190"/>
      <c r="V2692" s="191"/>
      <c r="W2692" s="188"/>
      <c r="X2692" s="188"/>
      <c r="Y2692" s="174" t="str">
        <f t="shared" si="491"/>
        <v/>
      </c>
      <c r="Z2692" s="174" t="str">
        <f t="shared" si="492"/>
        <v/>
      </c>
      <c r="AA2692" s="137"/>
      <c r="AB2692" s="185">
        <f t="shared" si="489"/>
        <v>13.670399999999539</v>
      </c>
      <c r="AC2692" s="139">
        <f t="shared" si="486"/>
        <v>5.7363920241658026E-2</v>
      </c>
      <c r="AD2692" s="138">
        <f t="shared" si="490"/>
        <v>1.2633436720607683E-4</v>
      </c>
      <c r="AE2692" s="139" t="str">
        <f t="shared" si="487"/>
        <v/>
      </c>
      <c r="AF2692" s="139" t="str">
        <f t="shared" si="488"/>
        <v/>
      </c>
      <c r="AG2692" s="139"/>
    </row>
    <row r="2693" spans="1:33" ht="20.100000000000001" customHeight="1" x14ac:dyDescent="0.25">
      <c r="A2693" s="15"/>
      <c r="U2693" s="190"/>
      <c r="V2693" s="191"/>
      <c r="W2693" s="188"/>
      <c r="X2693" s="188"/>
      <c r="Y2693" s="174" t="str">
        <f t="shared" si="491"/>
        <v/>
      </c>
      <c r="Z2693" s="174" t="str">
        <f t="shared" si="492"/>
        <v/>
      </c>
      <c r="AA2693" s="137"/>
      <c r="AB2693" s="185">
        <f t="shared" si="489"/>
        <v>13.676799999999538</v>
      </c>
      <c r="AC2693" s="139">
        <f t="shared" si="486"/>
        <v>5.7237585874451949E-2</v>
      </c>
      <c r="AD2693" s="138">
        <f t="shared" si="490"/>
        <v>1.2607815147797768E-4</v>
      </c>
      <c r="AE2693" s="139" t="str">
        <f t="shared" si="487"/>
        <v/>
      </c>
      <c r="AF2693" s="139" t="str">
        <f t="shared" si="488"/>
        <v/>
      </c>
      <c r="AG2693" s="139"/>
    </row>
    <row r="2694" spans="1:33" ht="20.100000000000001" customHeight="1" x14ac:dyDescent="0.25">
      <c r="A2694" s="15"/>
      <c r="U2694" s="190"/>
      <c r="V2694" s="191"/>
      <c r="W2694" s="188"/>
      <c r="X2694" s="188"/>
      <c r="Y2694" s="174" t="str">
        <f t="shared" si="491"/>
        <v/>
      </c>
      <c r="Z2694" s="174" t="str">
        <f t="shared" si="492"/>
        <v/>
      </c>
      <c r="AA2694" s="137"/>
      <c r="AB2694" s="185">
        <f t="shared" si="489"/>
        <v>13.683199999999538</v>
      </c>
      <c r="AC2694" s="139">
        <f t="shared" si="486"/>
        <v>5.7111507722973971E-2</v>
      </c>
      <c r="AD2694" s="138">
        <f t="shared" si="490"/>
        <v>1.2582238652775884E-4</v>
      </c>
      <c r="AE2694" s="139" t="str">
        <f t="shared" si="487"/>
        <v/>
      </c>
      <c r="AF2694" s="139" t="str">
        <f t="shared" si="488"/>
        <v/>
      </c>
      <c r="AG2694" s="139"/>
    </row>
    <row r="2695" spans="1:33" ht="20.100000000000001" customHeight="1" x14ac:dyDescent="0.25">
      <c r="A2695" s="15"/>
      <c r="U2695" s="190"/>
      <c r="V2695" s="191"/>
      <c r="W2695" s="188"/>
      <c r="X2695" s="188"/>
      <c r="Y2695" s="174" t="str">
        <f t="shared" si="491"/>
        <v/>
      </c>
      <c r="Z2695" s="174" t="str">
        <f t="shared" si="492"/>
        <v/>
      </c>
      <c r="AA2695" s="137"/>
      <c r="AB2695" s="185">
        <f t="shared" si="489"/>
        <v>13.689599999999537</v>
      </c>
      <c r="AC2695" s="139">
        <f t="shared" si="486"/>
        <v>5.6985685336446212E-2</v>
      </c>
      <c r="AD2695" s="138">
        <f t="shared" si="490"/>
        <v>1.2556707178479343E-4</v>
      </c>
      <c r="AE2695" s="139" t="str">
        <f t="shared" si="487"/>
        <v/>
      </c>
      <c r="AF2695" s="139" t="str">
        <f t="shared" si="488"/>
        <v/>
      </c>
      <c r="AG2695" s="139"/>
    </row>
    <row r="2696" spans="1:33" ht="20.100000000000001" customHeight="1" x14ac:dyDescent="0.25">
      <c r="A2696" s="15"/>
      <c r="U2696" s="190"/>
      <c r="V2696" s="191"/>
      <c r="W2696" s="188"/>
      <c r="X2696" s="188"/>
      <c r="Y2696" s="174" t="str">
        <f t="shared" si="491"/>
        <v/>
      </c>
      <c r="Z2696" s="174" t="str">
        <f t="shared" si="492"/>
        <v/>
      </c>
      <c r="AA2696" s="137"/>
      <c r="AB2696" s="185">
        <f t="shared" si="489"/>
        <v>13.695999999999536</v>
      </c>
      <c r="AC2696" s="139">
        <f t="shared" si="486"/>
        <v>5.6860118264661419E-2</v>
      </c>
      <c r="AD2696" s="138">
        <f t="shared" si="490"/>
        <v>1.2531220667850312E-4</v>
      </c>
      <c r="AE2696" s="139" t="str">
        <f t="shared" si="487"/>
        <v/>
      </c>
      <c r="AF2696" s="139" t="str">
        <f t="shared" si="488"/>
        <v/>
      </c>
      <c r="AG2696" s="139"/>
    </row>
    <row r="2697" spans="1:33" ht="20.100000000000001" customHeight="1" x14ac:dyDescent="0.25">
      <c r="A2697" s="15"/>
      <c r="U2697" s="190"/>
      <c r="V2697" s="191"/>
      <c r="W2697" s="188"/>
      <c r="X2697" s="188"/>
      <c r="Y2697" s="174" t="str">
        <f t="shared" si="491"/>
        <v/>
      </c>
      <c r="Z2697" s="174" t="str">
        <f t="shared" si="492"/>
        <v/>
      </c>
      <c r="AA2697" s="137"/>
      <c r="AB2697" s="185">
        <f t="shared" si="489"/>
        <v>13.702399999999535</v>
      </c>
      <c r="AC2697" s="139">
        <f t="shared" si="486"/>
        <v>5.6734806057982916E-2</v>
      </c>
      <c r="AD2697" s="138">
        <f t="shared" si="490"/>
        <v>1.2505779063806677E-4</v>
      </c>
      <c r="AE2697" s="139" t="str">
        <f t="shared" si="487"/>
        <v/>
      </c>
      <c r="AF2697" s="139" t="str">
        <f t="shared" si="488"/>
        <v/>
      </c>
      <c r="AG2697" s="139"/>
    </row>
    <row r="2698" spans="1:33" ht="20.100000000000001" customHeight="1" x14ac:dyDescent="0.25">
      <c r="A2698" s="15"/>
      <c r="U2698" s="190"/>
      <c r="V2698" s="191"/>
      <c r="W2698" s="188"/>
      <c r="X2698" s="188"/>
      <c r="Y2698" s="174" t="str">
        <f t="shared" si="491"/>
        <v/>
      </c>
      <c r="Z2698" s="174" t="str">
        <f t="shared" si="492"/>
        <v/>
      </c>
      <c r="AA2698" s="137"/>
      <c r="AB2698" s="185">
        <f t="shared" si="489"/>
        <v>13.708799999999535</v>
      </c>
      <c r="AC2698" s="139">
        <f t="shared" si="486"/>
        <v>5.6609748267344849E-2</v>
      </c>
      <c r="AD2698" s="138">
        <f t="shared" si="490"/>
        <v>1.2480382309279503E-4</v>
      </c>
      <c r="AE2698" s="139" t="str">
        <f t="shared" si="487"/>
        <v/>
      </c>
      <c r="AF2698" s="139" t="str">
        <f t="shared" si="488"/>
        <v/>
      </c>
      <c r="AG2698" s="139"/>
    </row>
    <row r="2699" spans="1:33" ht="20.100000000000001" customHeight="1" x14ac:dyDescent="0.25">
      <c r="A2699" s="15"/>
      <c r="U2699" s="190"/>
      <c r="V2699" s="191"/>
      <c r="W2699" s="188"/>
      <c r="X2699" s="188"/>
      <c r="Y2699" s="174" t="str">
        <f t="shared" si="491"/>
        <v/>
      </c>
      <c r="Z2699" s="174" t="str">
        <f t="shared" si="492"/>
        <v/>
      </c>
      <c r="AA2699" s="137"/>
      <c r="AB2699" s="185">
        <f t="shared" si="489"/>
        <v>13.715199999999534</v>
      </c>
      <c r="AC2699" s="139">
        <f t="shared" si="486"/>
        <v>5.6484944444252054E-2</v>
      </c>
      <c r="AD2699" s="138">
        <f t="shared" si="490"/>
        <v>1.2455030347175572E-4</v>
      </c>
      <c r="AE2699" s="139" t="str">
        <f t="shared" si="487"/>
        <v/>
      </c>
      <c r="AF2699" s="139" t="str">
        <f t="shared" si="488"/>
        <v/>
      </c>
      <c r="AG2699" s="139"/>
    </row>
    <row r="2700" spans="1:33" ht="20.100000000000001" customHeight="1" x14ac:dyDescent="0.25">
      <c r="A2700" s="15"/>
      <c r="U2700" s="190"/>
      <c r="V2700" s="191"/>
      <c r="W2700" s="188"/>
      <c r="X2700" s="188"/>
      <c r="Y2700" s="174" t="str">
        <f t="shared" si="491"/>
        <v/>
      </c>
      <c r="Z2700" s="174" t="str">
        <f t="shared" si="492"/>
        <v/>
      </c>
      <c r="AA2700" s="137"/>
      <c r="AB2700" s="185">
        <f t="shared" si="489"/>
        <v>13.721599999999533</v>
      </c>
      <c r="AC2700" s="139">
        <f t="shared" si="486"/>
        <v>5.6360394140780298E-2</v>
      </c>
      <c r="AD2700" s="138">
        <f t="shared" si="490"/>
        <v>1.2429723120419012E-4</v>
      </c>
      <c r="AE2700" s="139" t="str">
        <f t="shared" si="487"/>
        <v/>
      </c>
      <c r="AF2700" s="139" t="str">
        <f t="shared" si="488"/>
        <v/>
      </c>
      <c r="AG2700" s="139"/>
    </row>
    <row r="2701" spans="1:33" ht="20.100000000000001" customHeight="1" x14ac:dyDescent="0.25">
      <c r="A2701" s="15"/>
      <c r="U2701" s="190"/>
      <c r="V2701" s="191"/>
      <c r="W2701" s="188"/>
      <c r="X2701" s="188"/>
      <c r="Y2701" s="174" t="str">
        <f t="shared" si="491"/>
        <v/>
      </c>
      <c r="Z2701" s="174" t="str">
        <f t="shared" si="492"/>
        <v/>
      </c>
      <c r="AA2701" s="137"/>
      <c r="AB2701" s="185">
        <f t="shared" si="489"/>
        <v>13.727999999999533</v>
      </c>
      <c r="AC2701" s="139">
        <f t="shared" si="486"/>
        <v>5.6236096909576108E-2</v>
      </c>
      <c r="AD2701" s="138">
        <f t="shared" si="490"/>
        <v>1.2404460571911052E-4</v>
      </c>
      <c r="AE2701" s="139" t="str">
        <f t="shared" si="487"/>
        <v/>
      </c>
      <c r="AF2701" s="139" t="str">
        <f t="shared" si="488"/>
        <v/>
      </c>
      <c r="AG2701" s="139"/>
    </row>
    <row r="2702" spans="1:33" ht="20.100000000000001" customHeight="1" x14ac:dyDescent="0.25">
      <c r="A2702" s="15"/>
      <c r="U2702" s="190"/>
      <c r="V2702" s="191"/>
      <c r="W2702" s="188"/>
      <c r="X2702" s="188"/>
      <c r="Y2702" s="174" t="str">
        <f t="shared" si="491"/>
        <v/>
      </c>
      <c r="Z2702" s="174" t="str">
        <f t="shared" si="492"/>
        <v/>
      </c>
      <c r="AA2702" s="137"/>
      <c r="AB2702" s="185">
        <f t="shared" si="489"/>
        <v>13.734399999999532</v>
      </c>
      <c r="AC2702" s="139">
        <f t="shared" si="486"/>
        <v>5.6112052303856998E-2</v>
      </c>
      <c r="AD2702" s="138">
        <f t="shared" si="490"/>
        <v>1.237924264456125E-4</v>
      </c>
      <c r="AE2702" s="139" t="str">
        <f t="shared" si="487"/>
        <v/>
      </c>
      <c r="AF2702" s="139" t="str">
        <f t="shared" si="488"/>
        <v/>
      </c>
      <c r="AG2702" s="139"/>
    </row>
    <row r="2703" spans="1:33" ht="20.100000000000001" customHeight="1" x14ac:dyDescent="0.25">
      <c r="A2703" s="15"/>
      <c r="U2703" s="190"/>
      <c r="V2703" s="191"/>
      <c r="W2703" s="188"/>
      <c r="X2703" s="188"/>
      <c r="Y2703" s="174" t="str">
        <f t="shared" si="491"/>
        <v/>
      </c>
      <c r="Z2703" s="174" t="str">
        <f t="shared" si="492"/>
        <v/>
      </c>
      <c r="AA2703" s="137"/>
      <c r="AB2703" s="185">
        <f t="shared" si="489"/>
        <v>13.740799999999531</v>
      </c>
      <c r="AC2703" s="139">
        <f t="shared" si="486"/>
        <v>5.5988259877411385E-2</v>
      </c>
      <c r="AD2703" s="138">
        <f t="shared" si="490"/>
        <v>1.2354069281263202E-4</v>
      </c>
      <c r="AE2703" s="139" t="str">
        <f t="shared" si="487"/>
        <v/>
      </c>
      <c r="AF2703" s="139" t="str">
        <f t="shared" si="488"/>
        <v/>
      </c>
      <c r="AG2703" s="139"/>
    </row>
    <row r="2704" spans="1:33" ht="20.100000000000001" customHeight="1" x14ac:dyDescent="0.25">
      <c r="A2704" s="15"/>
      <c r="U2704" s="190"/>
      <c r="V2704" s="191"/>
      <c r="W2704" s="188"/>
      <c r="X2704" s="188"/>
      <c r="Y2704" s="174" t="str">
        <f t="shared" si="491"/>
        <v/>
      </c>
      <c r="Z2704" s="174" t="str">
        <f t="shared" si="492"/>
        <v/>
      </c>
      <c r="AA2704" s="137"/>
      <c r="AB2704" s="185">
        <f t="shared" si="489"/>
        <v>13.74719999999953</v>
      </c>
      <c r="AC2704" s="139">
        <f t="shared" si="486"/>
        <v>5.5864719184598753E-2</v>
      </c>
      <c r="AD2704" s="138">
        <f t="shared" si="490"/>
        <v>1.2328940424920914E-4</v>
      </c>
      <c r="AE2704" s="139" t="str">
        <f t="shared" si="487"/>
        <v/>
      </c>
      <c r="AF2704" s="139" t="str">
        <f t="shared" si="488"/>
        <v/>
      </c>
      <c r="AG2704" s="139"/>
    </row>
    <row r="2705" spans="1:33" ht="20.100000000000001" customHeight="1" x14ac:dyDescent="0.25">
      <c r="A2705" s="15"/>
      <c r="U2705" s="190"/>
      <c r="V2705" s="191"/>
      <c r="W2705" s="188"/>
      <c r="X2705" s="188"/>
      <c r="Y2705" s="174" t="str">
        <f t="shared" si="491"/>
        <v/>
      </c>
      <c r="Z2705" s="174" t="str">
        <f t="shared" si="492"/>
        <v/>
      </c>
      <c r="AA2705" s="137"/>
      <c r="AB2705" s="185">
        <f t="shared" si="489"/>
        <v>13.75359999999953</v>
      </c>
      <c r="AC2705" s="139">
        <f t="shared" si="486"/>
        <v>5.5741429780349544E-2</v>
      </c>
      <c r="AD2705" s="138">
        <f t="shared" si="490"/>
        <v>1.2303856018424514E-4</v>
      </c>
      <c r="AE2705" s="139" t="str">
        <f t="shared" si="487"/>
        <v/>
      </c>
      <c r="AF2705" s="139" t="str">
        <f t="shared" si="488"/>
        <v/>
      </c>
      <c r="AG2705" s="139"/>
    </row>
    <row r="2706" spans="1:33" ht="20.100000000000001" customHeight="1" x14ac:dyDescent="0.25">
      <c r="A2706" s="15"/>
      <c r="U2706" s="190"/>
      <c r="V2706" s="191"/>
      <c r="W2706" s="188"/>
      <c r="X2706" s="188"/>
      <c r="Y2706" s="174" t="str">
        <f t="shared" si="491"/>
        <v/>
      </c>
      <c r="Z2706" s="174" t="str">
        <f t="shared" si="492"/>
        <v/>
      </c>
      <c r="AA2706" s="137"/>
      <c r="AB2706" s="185">
        <f t="shared" si="489"/>
        <v>13.759999999999529</v>
      </c>
      <c r="AC2706" s="139">
        <f t="shared" si="486"/>
        <v>5.5618391220165299E-2</v>
      </c>
      <c r="AD2706" s="138">
        <f t="shared" si="490"/>
        <v>1.2278816004666904E-4</v>
      </c>
      <c r="AE2706" s="139" t="str">
        <f t="shared" si="487"/>
        <v/>
      </c>
      <c r="AF2706" s="139" t="str">
        <f t="shared" si="488"/>
        <v/>
      </c>
      <c r="AG2706" s="139"/>
    </row>
    <row r="2707" spans="1:33" ht="20.100000000000001" customHeight="1" x14ac:dyDescent="0.25">
      <c r="A2707" s="15"/>
      <c r="U2707" s="190"/>
      <c r="V2707" s="191"/>
      <c r="W2707" s="188"/>
      <c r="X2707" s="188"/>
      <c r="Y2707" s="174" t="str">
        <f t="shared" si="491"/>
        <v/>
      </c>
      <c r="Z2707" s="174" t="str">
        <f t="shared" si="492"/>
        <v/>
      </c>
      <c r="AA2707" s="137"/>
      <c r="AB2707" s="185">
        <f t="shared" si="489"/>
        <v>13.766399999999528</v>
      </c>
      <c r="AC2707" s="139">
        <f t="shared" si="486"/>
        <v>5.549560306011863E-2</v>
      </c>
      <c r="AD2707" s="138">
        <f t="shared" si="490"/>
        <v>1.22538203265396E-4</v>
      </c>
      <c r="AE2707" s="139" t="str">
        <f t="shared" si="487"/>
        <v/>
      </c>
      <c r="AF2707" s="139" t="str">
        <f t="shared" si="488"/>
        <v/>
      </c>
      <c r="AG2707" s="139"/>
    </row>
    <row r="2708" spans="1:33" ht="20.100000000000001" customHeight="1" x14ac:dyDescent="0.25">
      <c r="A2708" s="15"/>
      <c r="U2708" s="190"/>
      <c r="V2708" s="191"/>
      <c r="W2708" s="188"/>
      <c r="X2708" s="188"/>
      <c r="Y2708" s="174" t="str">
        <f t="shared" si="491"/>
        <v/>
      </c>
      <c r="Z2708" s="174" t="str">
        <f t="shared" si="492"/>
        <v/>
      </c>
      <c r="AA2708" s="137"/>
      <c r="AB2708" s="185">
        <f t="shared" si="489"/>
        <v>13.772799999999528</v>
      </c>
      <c r="AC2708" s="139">
        <f t="shared" si="486"/>
        <v>5.5373064856853234E-2</v>
      </c>
      <c r="AD2708" s="138">
        <f t="shared" si="490"/>
        <v>1.2228868926931341E-4</v>
      </c>
      <c r="AE2708" s="139" t="str">
        <f t="shared" si="487"/>
        <v/>
      </c>
      <c r="AF2708" s="139" t="str">
        <f t="shared" si="488"/>
        <v/>
      </c>
      <c r="AG2708" s="139"/>
    </row>
    <row r="2709" spans="1:33" ht="20.100000000000001" customHeight="1" x14ac:dyDescent="0.25">
      <c r="A2709" s="15"/>
      <c r="U2709" s="190"/>
      <c r="V2709" s="191"/>
      <c r="W2709" s="188"/>
      <c r="X2709" s="188"/>
      <c r="Y2709" s="174" t="str">
        <f t="shared" si="491"/>
        <v/>
      </c>
      <c r="Z2709" s="174" t="str">
        <f t="shared" si="492"/>
        <v/>
      </c>
      <c r="AA2709" s="137"/>
      <c r="AB2709" s="185">
        <f t="shared" si="489"/>
        <v>13.779199999999527</v>
      </c>
      <c r="AC2709" s="139">
        <f t="shared" si="486"/>
        <v>5.525077616758392E-2</v>
      </c>
      <c r="AD2709" s="138">
        <f t="shared" si="490"/>
        <v>1.2203961748721848E-4</v>
      </c>
      <c r="AE2709" s="139" t="str">
        <f t="shared" si="487"/>
        <v/>
      </c>
      <c r="AF2709" s="139" t="str">
        <f t="shared" si="488"/>
        <v/>
      </c>
      <c r="AG2709" s="139"/>
    </row>
    <row r="2710" spans="1:33" ht="20.100000000000001" customHeight="1" x14ac:dyDescent="0.25">
      <c r="A2710" s="15"/>
      <c r="U2710" s="190"/>
      <c r="V2710" s="191"/>
      <c r="W2710" s="188"/>
      <c r="X2710" s="188"/>
      <c r="Y2710" s="174" t="str">
        <f t="shared" si="491"/>
        <v/>
      </c>
      <c r="Z2710" s="174" t="str">
        <f t="shared" si="492"/>
        <v/>
      </c>
      <c r="AA2710" s="137"/>
      <c r="AB2710" s="185">
        <f t="shared" si="489"/>
        <v>13.785599999999526</v>
      </c>
      <c r="AC2710" s="139">
        <f t="shared" si="486"/>
        <v>5.5128736550096702E-2</v>
      </c>
      <c r="AD2710" s="138">
        <f t="shared" si="490"/>
        <v>1.2179098734798471E-4</v>
      </c>
      <c r="AE2710" s="139" t="str">
        <f t="shared" si="487"/>
        <v/>
      </c>
      <c r="AF2710" s="139" t="str">
        <f t="shared" si="488"/>
        <v/>
      </c>
      <c r="AG2710" s="139"/>
    </row>
    <row r="2711" spans="1:33" ht="20.100000000000001" customHeight="1" x14ac:dyDescent="0.25">
      <c r="A2711" s="15"/>
      <c r="U2711" s="190"/>
      <c r="V2711" s="191"/>
      <c r="W2711" s="188"/>
      <c r="X2711" s="188"/>
      <c r="Y2711" s="174" t="str">
        <f t="shared" si="491"/>
        <v/>
      </c>
      <c r="Z2711" s="174" t="str">
        <f t="shared" si="492"/>
        <v/>
      </c>
      <c r="AA2711" s="137"/>
      <c r="AB2711" s="185">
        <f t="shared" si="489"/>
        <v>13.791999999999526</v>
      </c>
      <c r="AC2711" s="139">
        <f t="shared" si="486"/>
        <v>5.5006945562748717E-2</v>
      </c>
      <c r="AD2711" s="138">
        <f t="shared" si="490"/>
        <v>1.2154279828049258E-4</v>
      </c>
      <c r="AE2711" s="139" t="str">
        <f t="shared" si="487"/>
        <v/>
      </c>
      <c r="AF2711" s="139" t="str">
        <f t="shared" si="488"/>
        <v/>
      </c>
      <c r="AG2711" s="139"/>
    </row>
    <row r="2712" spans="1:33" ht="20.100000000000001" customHeight="1" x14ac:dyDescent="0.25">
      <c r="A2712" s="15"/>
      <c r="U2712" s="190"/>
      <c r="V2712" s="191"/>
      <c r="W2712" s="188"/>
      <c r="X2712" s="188"/>
      <c r="Y2712" s="174" t="str">
        <f t="shared" si="491"/>
        <v/>
      </c>
      <c r="Z2712" s="174" t="str">
        <f t="shared" si="492"/>
        <v/>
      </c>
      <c r="AA2712" s="137"/>
      <c r="AB2712" s="185">
        <f t="shared" si="489"/>
        <v>13.798399999999525</v>
      </c>
      <c r="AC2712" s="139">
        <f t="shared" si="486"/>
        <v>5.4885402764468225E-2</v>
      </c>
      <c r="AD2712" s="138">
        <f t="shared" si="490"/>
        <v>1.212950497135809E-4</v>
      </c>
      <c r="AE2712" s="139" t="str">
        <f t="shared" si="487"/>
        <v/>
      </c>
      <c r="AF2712" s="139" t="str">
        <f t="shared" si="488"/>
        <v/>
      </c>
      <c r="AG2712" s="139"/>
    </row>
    <row r="2713" spans="1:33" ht="20.100000000000001" customHeight="1" x14ac:dyDescent="0.25">
      <c r="A2713" s="15"/>
      <c r="U2713" s="190"/>
      <c r="V2713" s="191"/>
      <c r="W2713" s="188"/>
      <c r="X2713" s="188"/>
      <c r="Y2713" s="174" t="str">
        <f t="shared" si="491"/>
        <v/>
      </c>
      <c r="Z2713" s="174" t="str">
        <f t="shared" si="492"/>
        <v/>
      </c>
      <c r="AA2713" s="137"/>
      <c r="AB2713" s="185">
        <f t="shared" si="489"/>
        <v>13.804799999999524</v>
      </c>
      <c r="AC2713" s="139">
        <f t="shared" si="486"/>
        <v>5.4764107714754644E-2</v>
      </c>
      <c r="AD2713" s="138">
        <f t="shared" si="490"/>
        <v>1.2104774107606769E-4</v>
      </c>
      <c r="AE2713" s="139" t="str">
        <f t="shared" si="487"/>
        <v/>
      </c>
      <c r="AF2713" s="139" t="str">
        <f t="shared" si="488"/>
        <v/>
      </c>
      <c r="AG2713" s="139"/>
    </row>
    <row r="2714" spans="1:33" ht="20.100000000000001" customHeight="1" x14ac:dyDescent="0.25">
      <c r="A2714" s="15"/>
      <c r="U2714" s="190"/>
      <c r="V2714" s="191"/>
      <c r="W2714" s="188"/>
      <c r="X2714" s="188"/>
      <c r="Y2714" s="174" t="str">
        <f t="shared" si="491"/>
        <v/>
      </c>
      <c r="Z2714" s="174" t="str">
        <f t="shared" si="492"/>
        <v/>
      </c>
      <c r="AA2714" s="137"/>
      <c r="AB2714" s="185">
        <f t="shared" si="489"/>
        <v>13.811199999999523</v>
      </c>
      <c r="AC2714" s="139">
        <f t="shared" si="486"/>
        <v>5.4643059973678576E-2</v>
      </c>
      <c r="AD2714" s="138">
        <f t="shared" si="490"/>
        <v>1.2080087179670851E-4</v>
      </c>
      <c r="AE2714" s="139" t="str">
        <f t="shared" si="487"/>
        <v/>
      </c>
      <c r="AF2714" s="139" t="str">
        <f t="shared" si="488"/>
        <v/>
      </c>
      <c r="AG2714" s="139"/>
    </row>
    <row r="2715" spans="1:33" ht="20.100000000000001" customHeight="1" x14ac:dyDescent="0.25">
      <c r="A2715" s="15"/>
      <c r="U2715" s="190"/>
      <c r="V2715" s="191"/>
      <c r="W2715" s="188"/>
      <c r="X2715" s="188"/>
      <c r="Y2715" s="174" t="str">
        <f t="shared" si="491"/>
        <v/>
      </c>
      <c r="Z2715" s="174" t="str">
        <f t="shared" si="492"/>
        <v/>
      </c>
      <c r="AA2715" s="137"/>
      <c r="AB2715" s="185">
        <f t="shared" si="489"/>
        <v>13.817599999999523</v>
      </c>
      <c r="AC2715" s="139">
        <f t="shared" si="486"/>
        <v>5.4522259101881868E-2</v>
      </c>
      <c r="AD2715" s="138">
        <f t="shared" si="490"/>
        <v>1.2055444130450177E-4</v>
      </c>
      <c r="AE2715" s="139" t="str">
        <f t="shared" si="487"/>
        <v/>
      </c>
      <c r="AF2715" s="139" t="str">
        <f t="shared" si="488"/>
        <v/>
      </c>
      <c r="AG2715" s="139"/>
    </row>
    <row r="2716" spans="1:33" ht="20.100000000000001" customHeight="1" x14ac:dyDescent="0.25">
      <c r="A2716" s="15"/>
      <c r="U2716" s="190"/>
      <c r="V2716" s="191"/>
      <c r="W2716" s="188"/>
      <c r="X2716" s="188"/>
      <c r="Y2716" s="174" t="str">
        <f t="shared" si="491"/>
        <v/>
      </c>
      <c r="Z2716" s="174" t="str">
        <f t="shared" si="492"/>
        <v/>
      </c>
      <c r="AA2716" s="137"/>
      <c r="AB2716" s="185">
        <f t="shared" si="489"/>
        <v>13.823999999999522</v>
      </c>
      <c r="AC2716" s="139">
        <f t="shared" si="486"/>
        <v>5.4401704660577366E-2</v>
      </c>
      <c r="AD2716" s="138">
        <f t="shared" si="490"/>
        <v>1.2030844902820997E-4</v>
      </c>
      <c r="AE2716" s="139" t="str">
        <f t="shared" si="487"/>
        <v/>
      </c>
      <c r="AF2716" s="139" t="str">
        <f t="shared" si="488"/>
        <v/>
      </c>
      <c r="AG2716" s="139"/>
    </row>
    <row r="2717" spans="1:33" ht="20.100000000000001" customHeight="1" x14ac:dyDescent="0.25">
      <c r="A2717" s="15"/>
      <c r="U2717" s="190"/>
      <c r="V2717" s="191"/>
      <c r="W2717" s="188"/>
      <c r="X2717" s="188"/>
      <c r="Y2717" s="174" t="str">
        <f t="shared" si="491"/>
        <v/>
      </c>
      <c r="Z2717" s="174" t="str">
        <f t="shared" si="492"/>
        <v/>
      </c>
      <c r="AA2717" s="137"/>
      <c r="AB2717" s="185">
        <f t="shared" si="489"/>
        <v>13.830399999999521</v>
      </c>
      <c r="AC2717" s="139">
        <f t="shared" si="486"/>
        <v>5.4281396211549156E-2</v>
      </c>
      <c r="AD2717" s="138">
        <f t="shared" si="490"/>
        <v>1.2006289439658174E-4</v>
      </c>
      <c r="AE2717" s="139" t="str">
        <f t="shared" si="487"/>
        <v/>
      </c>
      <c r="AF2717" s="139" t="str">
        <f t="shared" si="488"/>
        <v/>
      </c>
      <c r="AG2717" s="139"/>
    </row>
    <row r="2718" spans="1:33" ht="20.100000000000001" customHeight="1" x14ac:dyDescent="0.25">
      <c r="A2718" s="15"/>
      <c r="U2718" s="190"/>
      <c r="V2718" s="191"/>
      <c r="W2718" s="188"/>
      <c r="X2718" s="188"/>
      <c r="Y2718" s="174" t="str">
        <f t="shared" si="491"/>
        <v/>
      </c>
      <c r="Z2718" s="174" t="str">
        <f t="shared" si="492"/>
        <v/>
      </c>
      <c r="AA2718" s="137"/>
      <c r="AB2718" s="185">
        <f t="shared" si="489"/>
        <v>13.836799999999521</v>
      </c>
      <c r="AC2718" s="139">
        <f t="shared" si="486"/>
        <v>5.4161333317152574E-2</v>
      </c>
      <c r="AD2718" s="138">
        <f t="shared" si="490"/>
        <v>1.1981777683876121E-4</v>
      </c>
      <c r="AE2718" s="139" t="str">
        <f t="shared" si="487"/>
        <v/>
      </c>
      <c r="AF2718" s="139" t="str">
        <f t="shared" si="488"/>
        <v/>
      </c>
      <c r="AG2718" s="139"/>
    </row>
    <row r="2719" spans="1:33" ht="20.100000000000001" customHeight="1" x14ac:dyDescent="0.25">
      <c r="A2719" s="15"/>
      <c r="U2719" s="190"/>
      <c r="V2719" s="191"/>
      <c r="W2719" s="188"/>
      <c r="X2719" s="188"/>
      <c r="Y2719" s="174" t="str">
        <f t="shared" si="491"/>
        <v/>
      </c>
      <c r="Z2719" s="174" t="str">
        <f t="shared" si="492"/>
        <v/>
      </c>
      <c r="AA2719" s="137"/>
      <c r="AB2719" s="185">
        <f t="shared" si="489"/>
        <v>13.84319999999952</v>
      </c>
      <c r="AC2719" s="139">
        <f t="shared" si="486"/>
        <v>5.4041515540313813E-2</v>
      </c>
      <c r="AD2719" s="138">
        <f t="shared" si="490"/>
        <v>1.1957309578341374E-4</v>
      </c>
      <c r="AE2719" s="139" t="str">
        <f t="shared" si="487"/>
        <v/>
      </c>
      <c r="AF2719" s="139" t="str">
        <f t="shared" si="488"/>
        <v/>
      </c>
      <c r="AG2719" s="139"/>
    </row>
    <row r="2720" spans="1:33" ht="20.100000000000001" customHeight="1" x14ac:dyDescent="0.25">
      <c r="A2720" s="15"/>
      <c r="U2720" s="190"/>
      <c r="V2720" s="191"/>
      <c r="W2720" s="188"/>
      <c r="X2720" s="188"/>
      <c r="Y2720" s="174" t="str">
        <f t="shared" si="491"/>
        <v/>
      </c>
      <c r="Z2720" s="174" t="str">
        <f t="shared" si="492"/>
        <v/>
      </c>
      <c r="AA2720" s="137"/>
      <c r="AB2720" s="185">
        <f t="shared" si="489"/>
        <v>13.849599999999519</v>
      </c>
      <c r="AC2720" s="139">
        <f t="shared" si="486"/>
        <v>5.3921942444530399E-2</v>
      </c>
      <c r="AD2720" s="138">
        <f t="shared" si="490"/>
        <v>1.1932885065957938E-4</v>
      </c>
      <c r="AE2720" s="139" t="str">
        <f t="shared" si="487"/>
        <v/>
      </c>
      <c r="AF2720" s="139" t="str">
        <f t="shared" si="488"/>
        <v/>
      </c>
      <c r="AG2720" s="139"/>
    </row>
    <row r="2721" spans="1:33" ht="20.100000000000001" customHeight="1" x14ac:dyDescent="0.25">
      <c r="A2721" s="15"/>
      <c r="U2721" s="190"/>
      <c r="V2721" s="191"/>
      <c r="W2721" s="188"/>
      <c r="X2721" s="188"/>
      <c r="Y2721" s="174" t="str">
        <f t="shared" si="491"/>
        <v/>
      </c>
      <c r="Z2721" s="174" t="str">
        <f t="shared" si="492"/>
        <v/>
      </c>
      <c r="AA2721" s="137"/>
      <c r="AB2721" s="185">
        <f t="shared" si="489"/>
        <v>13.855999999999518</v>
      </c>
      <c r="AC2721" s="139">
        <f t="shared" si="486"/>
        <v>5.380261359387082E-2</v>
      </c>
      <c r="AD2721" s="138">
        <f t="shared" si="490"/>
        <v>1.1908504089613164E-4</v>
      </c>
      <c r="AE2721" s="139" t="str">
        <f t="shared" si="487"/>
        <v/>
      </c>
      <c r="AF2721" s="139" t="str">
        <f t="shared" si="488"/>
        <v/>
      </c>
      <c r="AG2721" s="139"/>
    </row>
    <row r="2722" spans="1:33" ht="20.100000000000001" customHeight="1" x14ac:dyDescent="0.25">
      <c r="A2722" s="15"/>
      <c r="U2722" s="190"/>
      <c r="V2722" s="191"/>
      <c r="W2722" s="188"/>
      <c r="X2722" s="188"/>
      <c r="Y2722" s="174" t="str">
        <f t="shared" si="491"/>
        <v/>
      </c>
      <c r="Z2722" s="174" t="str">
        <f t="shared" si="492"/>
        <v/>
      </c>
      <c r="AA2722" s="137"/>
      <c r="AB2722" s="185">
        <f t="shared" si="489"/>
        <v>13.862399999999518</v>
      </c>
      <c r="AC2722" s="139">
        <f t="shared" si="486"/>
        <v>5.3683528552974688E-2</v>
      </c>
      <c r="AD2722" s="138">
        <f t="shared" si="490"/>
        <v>1.1884166592208284E-4</v>
      </c>
      <c r="AE2722" s="139" t="str">
        <f t="shared" si="487"/>
        <v/>
      </c>
      <c r="AF2722" s="139" t="str">
        <f t="shared" si="488"/>
        <v/>
      </c>
      <c r="AG2722" s="139"/>
    </row>
    <row r="2723" spans="1:33" ht="20.100000000000001" customHeight="1" x14ac:dyDescent="0.25">
      <c r="A2723" s="15"/>
      <c r="U2723" s="190"/>
      <c r="V2723" s="191"/>
      <c r="W2723" s="188"/>
      <c r="X2723" s="188"/>
      <c r="Y2723" s="174" t="str">
        <f t="shared" si="491"/>
        <v/>
      </c>
      <c r="Z2723" s="174" t="str">
        <f t="shared" si="492"/>
        <v/>
      </c>
      <c r="AA2723" s="137"/>
      <c r="AB2723" s="185">
        <f t="shared" si="489"/>
        <v>13.868799999999517</v>
      </c>
      <c r="AC2723" s="139">
        <f t="shared" si="486"/>
        <v>5.3564686887052605E-2</v>
      </c>
      <c r="AD2723" s="138">
        <f t="shared" si="490"/>
        <v>1.1859872516641057E-4</v>
      </c>
      <c r="AE2723" s="139" t="str">
        <f t="shared" si="487"/>
        <v/>
      </c>
      <c r="AF2723" s="139" t="str">
        <f t="shared" si="488"/>
        <v/>
      </c>
      <c r="AG2723" s="139"/>
    </row>
    <row r="2724" spans="1:33" ht="20.100000000000001" customHeight="1" x14ac:dyDescent="0.25">
      <c r="A2724" s="15"/>
      <c r="U2724" s="190"/>
      <c r="V2724" s="191"/>
      <c r="W2724" s="188"/>
      <c r="X2724" s="188"/>
      <c r="Y2724" s="174" t="str">
        <f t="shared" si="491"/>
        <v/>
      </c>
      <c r="Z2724" s="174" t="str">
        <f t="shared" si="492"/>
        <v/>
      </c>
      <c r="AA2724" s="137"/>
      <c r="AB2724" s="185">
        <f t="shared" si="489"/>
        <v>13.875199999999516</v>
      </c>
      <c r="AC2724" s="139">
        <f t="shared" si="486"/>
        <v>5.3446088161886195E-2</v>
      </c>
      <c r="AD2724" s="138">
        <f t="shared" si="490"/>
        <v>1.1835621805816876E-4</v>
      </c>
      <c r="AE2724" s="139" t="str">
        <f t="shared" si="487"/>
        <v/>
      </c>
      <c r="AF2724" s="139" t="str">
        <f t="shared" si="488"/>
        <v/>
      </c>
      <c r="AG2724" s="139"/>
    </row>
    <row r="2725" spans="1:33" ht="20.100000000000001" customHeight="1" x14ac:dyDescent="0.25">
      <c r="A2725" s="15"/>
      <c r="U2725" s="190"/>
      <c r="V2725" s="191"/>
      <c r="W2725" s="188"/>
      <c r="X2725" s="188"/>
      <c r="Y2725" s="174" t="str">
        <f t="shared" si="491"/>
        <v/>
      </c>
      <c r="Z2725" s="174" t="str">
        <f t="shared" si="492"/>
        <v/>
      </c>
      <c r="AA2725" s="137"/>
      <c r="AB2725" s="185">
        <f t="shared" si="489"/>
        <v>13.881599999999516</v>
      </c>
      <c r="AC2725" s="139">
        <f t="shared" si="486"/>
        <v>5.3327731943828026E-2</v>
      </c>
      <c r="AD2725" s="138">
        <f t="shared" si="490"/>
        <v>1.1811414402645992E-4</v>
      </c>
      <c r="AE2725" s="139" t="str">
        <f t="shared" si="487"/>
        <v/>
      </c>
      <c r="AF2725" s="139" t="str">
        <f t="shared" si="488"/>
        <v/>
      </c>
      <c r="AG2725" s="139"/>
    </row>
    <row r="2726" spans="1:33" ht="20.100000000000001" customHeight="1" x14ac:dyDescent="0.25">
      <c r="A2726" s="15"/>
      <c r="U2726" s="190"/>
      <c r="V2726" s="191"/>
      <c r="W2726" s="188"/>
      <c r="X2726" s="188"/>
      <c r="Y2726" s="174" t="str">
        <f t="shared" si="491"/>
        <v/>
      </c>
      <c r="Z2726" s="174" t="str">
        <f t="shared" si="492"/>
        <v/>
      </c>
      <c r="AA2726" s="137"/>
      <c r="AB2726" s="185">
        <f t="shared" si="489"/>
        <v>13.887999999999515</v>
      </c>
      <c r="AC2726" s="139">
        <f t="shared" si="486"/>
        <v>5.3209617799801566E-2</v>
      </c>
      <c r="AD2726" s="138">
        <f t="shared" si="490"/>
        <v>1.1787250250033798E-4</v>
      </c>
      <c r="AE2726" s="139" t="str">
        <f t="shared" si="487"/>
        <v/>
      </c>
      <c r="AF2726" s="139" t="str">
        <f t="shared" si="488"/>
        <v/>
      </c>
      <c r="AG2726" s="139"/>
    </row>
    <row r="2727" spans="1:33" ht="20.100000000000001" customHeight="1" x14ac:dyDescent="0.25">
      <c r="A2727" s="15"/>
      <c r="U2727" s="190"/>
      <c r="V2727" s="191"/>
      <c r="W2727" s="188"/>
      <c r="X2727" s="188"/>
      <c r="Y2727" s="174" t="str">
        <f t="shared" si="491"/>
        <v/>
      </c>
      <c r="Z2727" s="174" t="str">
        <f t="shared" si="492"/>
        <v/>
      </c>
      <c r="AA2727" s="137"/>
      <c r="AB2727" s="185">
        <f t="shared" si="489"/>
        <v>13.894399999999514</v>
      </c>
      <c r="AC2727" s="139">
        <f t="shared" si="486"/>
        <v>5.3091745297301228E-2</v>
      </c>
      <c r="AD2727" s="138">
        <f t="shared" si="490"/>
        <v>1.1763129290898178E-4</v>
      </c>
      <c r="AE2727" s="139" t="str">
        <f t="shared" si="487"/>
        <v/>
      </c>
      <c r="AF2727" s="139" t="str">
        <f t="shared" si="488"/>
        <v/>
      </c>
      <c r="AG2727" s="139"/>
    </row>
    <row r="2728" spans="1:33" ht="20.100000000000001" customHeight="1" x14ac:dyDescent="0.25">
      <c r="A2728" s="15"/>
      <c r="U2728" s="190"/>
      <c r="V2728" s="191"/>
      <c r="W2728" s="188"/>
      <c r="X2728" s="188"/>
      <c r="Y2728" s="174" t="str">
        <f t="shared" si="491"/>
        <v/>
      </c>
      <c r="Z2728" s="174" t="str">
        <f t="shared" si="492"/>
        <v/>
      </c>
      <c r="AA2728" s="137"/>
      <c r="AB2728" s="185">
        <f t="shared" si="489"/>
        <v>13.900799999999514</v>
      </c>
      <c r="AC2728" s="139">
        <f t="shared" si="486"/>
        <v>5.2974114004392246E-2</v>
      </c>
      <c r="AD2728" s="138">
        <f t="shared" si="490"/>
        <v>1.1739051468166034E-4</v>
      </c>
      <c r="AE2728" s="139" t="str">
        <f t="shared" si="487"/>
        <v/>
      </c>
      <c r="AF2728" s="139" t="str">
        <f t="shared" si="488"/>
        <v/>
      </c>
      <c r="AG2728" s="139"/>
    </row>
    <row r="2729" spans="1:33" ht="20.100000000000001" customHeight="1" x14ac:dyDescent="0.25">
      <c r="A2729" s="15"/>
      <c r="U2729" s="190"/>
      <c r="V2729" s="191"/>
      <c r="W2729" s="188"/>
      <c r="X2729" s="188"/>
      <c r="Y2729" s="174" t="str">
        <f t="shared" si="491"/>
        <v/>
      </c>
      <c r="Z2729" s="174" t="str">
        <f t="shared" si="492"/>
        <v/>
      </c>
      <c r="AA2729" s="137"/>
      <c r="AB2729" s="185">
        <f t="shared" si="489"/>
        <v>13.907199999999513</v>
      </c>
      <c r="AC2729" s="139">
        <f t="shared" si="486"/>
        <v>5.2856723489710586E-2</v>
      </c>
      <c r="AD2729" s="138">
        <f t="shared" si="490"/>
        <v>1.1715016724749006E-4</v>
      </c>
      <c r="AE2729" s="139" t="str">
        <f t="shared" si="487"/>
        <v/>
      </c>
      <c r="AF2729" s="139" t="str">
        <f t="shared" si="488"/>
        <v/>
      </c>
      <c r="AG2729" s="139"/>
    </row>
    <row r="2730" spans="1:33" ht="20.100000000000001" customHeight="1" x14ac:dyDescent="0.25">
      <c r="A2730" s="15"/>
      <c r="U2730" s="190"/>
      <c r="V2730" s="191"/>
      <c r="W2730" s="188"/>
      <c r="X2730" s="188"/>
      <c r="Y2730" s="174" t="str">
        <f t="shared" si="491"/>
        <v/>
      </c>
      <c r="Z2730" s="174" t="str">
        <f t="shared" si="492"/>
        <v/>
      </c>
      <c r="AA2730" s="137"/>
      <c r="AB2730" s="185">
        <f t="shared" si="489"/>
        <v>13.913599999999512</v>
      </c>
      <c r="AC2730" s="139">
        <f t="shared" si="486"/>
        <v>5.2739573322463096E-2</v>
      </c>
      <c r="AD2730" s="138">
        <f t="shared" si="490"/>
        <v>1.169102500359967E-4</v>
      </c>
      <c r="AE2730" s="139" t="str">
        <f t="shared" si="487"/>
        <v/>
      </c>
      <c r="AF2730" s="139" t="str">
        <f t="shared" si="488"/>
        <v/>
      </c>
      <c r="AG2730" s="139"/>
    </row>
    <row r="2731" spans="1:33" ht="20.100000000000001" customHeight="1" x14ac:dyDescent="0.25">
      <c r="A2731" s="15"/>
      <c r="U2731" s="190"/>
      <c r="V2731" s="191"/>
      <c r="W2731" s="188"/>
      <c r="X2731" s="188"/>
      <c r="Y2731" s="174" t="str">
        <f t="shared" si="491"/>
        <v/>
      </c>
      <c r="Z2731" s="174" t="str">
        <f t="shared" si="492"/>
        <v/>
      </c>
      <c r="AA2731" s="137"/>
      <c r="AB2731" s="185">
        <f t="shared" si="489"/>
        <v>13.919999999999511</v>
      </c>
      <c r="AC2731" s="139">
        <f t="shared" si="486"/>
        <v>5.2622663072427099E-2</v>
      </c>
      <c r="AD2731" s="138">
        <f t="shared" si="490"/>
        <v>1.1667076247640074E-4</v>
      </c>
      <c r="AE2731" s="139" t="str">
        <f t="shared" si="487"/>
        <v/>
      </c>
      <c r="AF2731" s="139" t="str">
        <f t="shared" si="488"/>
        <v/>
      </c>
      <c r="AG2731" s="139"/>
    </row>
    <row r="2732" spans="1:33" ht="20.100000000000001" customHeight="1" x14ac:dyDescent="0.25">
      <c r="A2732" s="15"/>
      <c r="U2732" s="190"/>
      <c r="V2732" s="191"/>
      <c r="W2732" s="188"/>
      <c r="X2732" s="188"/>
      <c r="Y2732" s="174" t="str">
        <f t="shared" si="491"/>
        <v/>
      </c>
      <c r="Z2732" s="174" t="str">
        <f t="shared" si="492"/>
        <v/>
      </c>
      <c r="AA2732" s="137"/>
      <c r="AB2732" s="185">
        <f t="shared" si="489"/>
        <v>13.926399999999511</v>
      </c>
      <c r="AC2732" s="139">
        <f t="shared" ref="AC2732:AC2795" si="493">_xlfn.CHISQ.DIST.RT(AB2732,$AB$553)</f>
        <v>5.2505992309950698E-2</v>
      </c>
      <c r="AD2732" s="138">
        <f t="shared" si="490"/>
        <v>1.1643170399810998E-4</v>
      </c>
      <c r="AE2732" s="139" t="str">
        <f t="shared" ref="AE2732:AE2795" si="494">IF(AC2732&lt;($AA$556),AD2732,"")</f>
        <v/>
      </c>
      <c r="AF2732" s="139" t="str">
        <f t="shared" ref="AF2732:AF2795" si="495">IF(AC2732&lt;$AA$563,AD2732,"")</f>
        <v/>
      </c>
      <c r="AG2732" s="139"/>
    </row>
    <row r="2733" spans="1:33" ht="20.100000000000001" customHeight="1" x14ac:dyDescent="0.25">
      <c r="A2733" s="15"/>
      <c r="U2733" s="190"/>
      <c r="V2733" s="191"/>
      <c r="W2733" s="188"/>
      <c r="X2733" s="188"/>
      <c r="Y2733" s="174" t="str">
        <f t="shared" si="491"/>
        <v/>
      </c>
      <c r="Z2733" s="174" t="str">
        <f t="shared" si="492"/>
        <v/>
      </c>
      <c r="AA2733" s="137"/>
      <c r="AB2733" s="185">
        <f t="shared" ref="AB2733:AB2796" si="496">AB2732+$AF$553</f>
        <v>13.93279999999951</v>
      </c>
      <c r="AC2733" s="139">
        <f t="shared" si="493"/>
        <v>5.2389560605952588E-2</v>
      </c>
      <c r="AD2733" s="138">
        <f t="shared" ref="AD2733:AD2796" si="497">AC2733-AC2734</f>
        <v>1.1619307403073348E-4</v>
      </c>
      <c r="AE2733" s="139" t="str">
        <f t="shared" si="494"/>
        <v/>
      </c>
      <c r="AF2733" s="139" t="str">
        <f t="shared" si="495"/>
        <v/>
      </c>
      <c r="AG2733" s="139"/>
    </row>
    <row r="2734" spans="1:33" ht="20.100000000000001" customHeight="1" x14ac:dyDescent="0.25">
      <c r="A2734" s="15"/>
      <c r="U2734" s="190"/>
      <c r="V2734" s="191"/>
      <c r="W2734" s="188"/>
      <c r="X2734" s="188"/>
      <c r="Y2734" s="174" t="str">
        <f t="shared" si="491"/>
        <v/>
      </c>
      <c r="Z2734" s="174" t="str">
        <f t="shared" si="492"/>
        <v/>
      </c>
      <c r="AA2734" s="137"/>
      <c r="AB2734" s="185">
        <f t="shared" si="496"/>
        <v>13.939199999999509</v>
      </c>
      <c r="AC2734" s="139">
        <f t="shared" si="493"/>
        <v>5.2273367531921855E-2</v>
      </c>
      <c r="AD2734" s="138">
        <f t="shared" si="497"/>
        <v>1.1595487200373455E-4</v>
      </c>
      <c r="AE2734" s="139" t="str">
        <f t="shared" si="494"/>
        <v/>
      </c>
      <c r="AF2734" s="139" t="str">
        <f t="shared" si="495"/>
        <v/>
      </c>
      <c r="AG2734" s="139"/>
    </row>
    <row r="2735" spans="1:33" ht="20.100000000000001" customHeight="1" x14ac:dyDescent="0.25">
      <c r="A2735" s="15"/>
      <c r="U2735" s="190"/>
      <c r="V2735" s="191"/>
      <c r="W2735" s="188"/>
      <c r="X2735" s="188"/>
      <c r="Y2735" s="174" t="str">
        <f t="shared" si="491"/>
        <v/>
      </c>
      <c r="Z2735" s="174" t="str">
        <f t="shared" si="492"/>
        <v/>
      </c>
      <c r="AA2735" s="137"/>
      <c r="AB2735" s="185">
        <f t="shared" si="496"/>
        <v>13.945599999999509</v>
      </c>
      <c r="AC2735" s="139">
        <f t="shared" si="493"/>
        <v>5.215741265991812E-2</v>
      </c>
      <c r="AD2735" s="138">
        <f t="shared" si="497"/>
        <v>1.1571709734686797E-4</v>
      </c>
      <c r="AE2735" s="139" t="str">
        <f t="shared" si="494"/>
        <v/>
      </c>
      <c r="AF2735" s="139" t="str">
        <f t="shared" si="495"/>
        <v/>
      </c>
      <c r="AG2735" s="139"/>
    </row>
    <row r="2736" spans="1:33" ht="20.100000000000001" customHeight="1" x14ac:dyDescent="0.25">
      <c r="A2736" s="15"/>
      <c r="U2736" s="190"/>
      <c r="V2736" s="191"/>
      <c r="W2736" s="188"/>
      <c r="X2736" s="188"/>
      <c r="Y2736" s="174" t="str">
        <f t="shared" si="491"/>
        <v/>
      </c>
      <c r="Z2736" s="174" t="str">
        <f t="shared" si="492"/>
        <v/>
      </c>
      <c r="AA2736" s="137"/>
      <c r="AB2736" s="185">
        <f t="shared" si="496"/>
        <v>13.951999999999508</v>
      </c>
      <c r="AC2736" s="139">
        <f t="shared" si="493"/>
        <v>5.2041695562571252E-2</v>
      </c>
      <c r="AD2736" s="138">
        <f t="shared" si="497"/>
        <v>1.1547974948968726E-4</v>
      </c>
      <c r="AE2736" s="139" t="str">
        <f t="shared" si="494"/>
        <v/>
      </c>
      <c r="AF2736" s="139" t="str">
        <f t="shared" si="495"/>
        <v/>
      </c>
      <c r="AG2736" s="139"/>
    </row>
    <row r="2737" spans="1:33" ht="20.100000000000001" customHeight="1" x14ac:dyDescent="0.25">
      <c r="A2737" s="15"/>
      <c r="U2737" s="190"/>
      <c r="V2737" s="191"/>
      <c r="W2737" s="188"/>
      <c r="X2737" s="188"/>
      <c r="Y2737" s="174" t="str">
        <f t="shared" si="491"/>
        <v/>
      </c>
      <c r="Z2737" s="174" t="str">
        <f t="shared" si="492"/>
        <v/>
      </c>
      <c r="AA2737" s="137"/>
      <c r="AB2737" s="185">
        <f t="shared" si="496"/>
        <v>13.958399999999507</v>
      </c>
      <c r="AC2737" s="139">
        <f t="shared" si="493"/>
        <v>5.1926215813081565E-2</v>
      </c>
      <c r="AD2737" s="138">
        <f t="shared" si="497"/>
        <v>1.1524282786198187E-4</v>
      </c>
      <c r="AE2737" s="139" t="str">
        <f t="shared" si="494"/>
        <v/>
      </c>
      <c r="AF2737" s="139" t="str">
        <f t="shared" si="495"/>
        <v/>
      </c>
      <c r="AG2737" s="139"/>
    </row>
    <row r="2738" spans="1:33" ht="20.100000000000001" customHeight="1" x14ac:dyDescent="0.25">
      <c r="A2738" s="15"/>
      <c r="U2738" s="190"/>
      <c r="V2738" s="191"/>
      <c r="W2738" s="188"/>
      <c r="X2738" s="188"/>
      <c r="Y2738" s="174" t="str">
        <f t="shared" si="491"/>
        <v/>
      </c>
      <c r="Z2738" s="174" t="str">
        <f t="shared" si="492"/>
        <v/>
      </c>
      <c r="AA2738" s="137"/>
      <c r="AB2738" s="185">
        <f t="shared" si="496"/>
        <v>13.964799999999506</v>
      </c>
      <c r="AC2738" s="139">
        <f t="shared" si="493"/>
        <v>5.1810972985219583E-2</v>
      </c>
      <c r="AD2738" s="138">
        <f t="shared" si="497"/>
        <v>1.1500633189381881E-4</v>
      </c>
      <c r="AE2738" s="139" t="str">
        <f t="shared" si="494"/>
        <v/>
      </c>
      <c r="AF2738" s="139" t="str">
        <f t="shared" si="495"/>
        <v/>
      </c>
      <c r="AG2738" s="139"/>
    </row>
    <row r="2739" spans="1:33" ht="20.100000000000001" customHeight="1" x14ac:dyDescent="0.25">
      <c r="A2739" s="15"/>
      <c r="U2739" s="190"/>
      <c r="V2739" s="191"/>
      <c r="W2739" s="188"/>
      <c r="X2739" s="188"/>
      <c r="Y2739" s="174" t="str">
        <f t="shared" si="491"/>
        <v/>
      </c>
      <c r="Z2739" s="174" t="str">
        <f t="shared" si="492"/>
        <v/>
      </c>
      <c r="AA2739" s="137"/>
      <c r="AB2739" s="185">
        <f t="shared" si="496"/>
        <v>13.971199999999506</v>
      </c>
      <c r="AC2739" s="139">
        <f t="shared" si="493"/>
        <v>5.1695966653325764E-2</v>
      </c>
      <c r="AD2739" s="138">
        <f t="shared" si="497"/>
        <v>1.1477026101486265E-4</v>
      </c>
      <c r="AE2739" s="139" t="str">
        <f t="shared" si="494"/>
        <v/>
      </c>
      <c r="AF2739" s="139" t="str">
        <f t="shared" si="495"/>
        <v/>
      </c>
      <c r="AG2739" s="139"/>
    </row>
    <row r="2740" spans="1:33" ht="20.100000000000001" customHeight="1" x14ac:dyDescent="0.25">
      <c r="A2740" s="15"/>
      <c r="U2740" s="190"/>
      <c r="V2740" s="191"/>
      <c r="W2740" s="188"/>
      <c r="X2740" s="188"/>
      <c r="Y2740" s="174" t="str">
        <f t="shared" si="491"/>
        <v/>
      </c>
      <c r="Z2740" s="174" t="str">
        <f t="shared" si="492"/>
        <v/>
      </c>
      <c r="AA2740" s="137"/>
      <c r="AB2740" s="185">
        <f t="shared" si="496"/>
        <v>13.977599999999505</v>
      </c>
      <c r="AC2740" s="139">
        <f t="shared" si="493"/>
        <v>5.1581196392310902E-2</v>
      </c>
      <c r="AD2740" s="138">
        <f t="shared" si="497"/>
        <v>1.1453461465529835E-4</v>
      </c>
      <c r="AE2740" s="139" t="str">
        <f t="shared" si="494"/>
        <v/>
      </c>
      <c r="AF2740" s="139" t="str">
        <f t="shared" si="495"/>
        <v/>
      </c>
      <c r="AG2740" s="139"/>
    </row>
    <row r="2741" spans="1:33" ht="20.100000000000001" customHeight="1" x14ac:dyDescent="0.25">
      <c r="A2741" s="15"/>
      <c r="U2741" s="190"/>
      <c r="V2741" s="191"/>
      <c r="W2741" s="188"/>
      <c r="X2741" s="188"/>
      <c r="Y2741" s="174" t="str">
        <f t="shared" si="491"/>
        <v/>
      </c>
      <c r="Z2741" s="174" t="str">
        <f t="shared" si="492"/>
        <v/>
      </c>
      <c r="AA2741" s="137"/>
      <c r="AB2741" s="185">
        <f t="shared" si="496"/>
        <v>13.983999999999504</v>
      </c>
      <c r="AC2741" s="139">
        <f t="shared" si="493"/>
        <v>5.1466661777655603E-2</v>
      </c>
      <c r="AD2741" s="138">
        <f t="shared" si="497"/>
        <v>1.142993922451721E-4</v>
      </c>
      <c r="AE2741" s="139" t="str">
        <f t="shared" si="494"/>
        <v/>
      </c>
      <c r="AF2741" s="139" t="str">
        <f t="shared" si="495"/>
        <v/>
      </c>
      <c r="AG2741" s="139"/>
    </row>
    <row r="2742" spans="1:33" ht="20.100000000000001" customHeight="1" x14ac:dyDescent="0.25">
      <c r="A2742" s="15"/>
      <c r="U2742" s="190"/>
      <c r="V2742" s="191"/>
      <c r="W2742" s="188"/>
      <c r="X2742" s="188"/>
      <c r="Y2742" s="174" t="str">
        <f t="shared" si="491"/>
        <v/>
      </c>
      <c r="Z2742" s="174" t="str">
        <f t="shared" si="492"/>
        <v/>
      </c>
      <c r="AA2742" s="137"/>
      <c r="AB2742" s="185">
        <f t="shared" si="496"/>
        <v>13.990399999999504</v>
      </c>
      <c r="AC2742" s="139">
        <f t="shared" si="493"/>
        <v>5.1352362385410431E-2</v>
      </c>
      <c r="AD2742" s="138">
        <f t="shared" si="497"/>
        <v>1.1406459321477297E-4</v>
      </c>
      <c r="AE2742" s="139" t="str">
        <f t="shared" si="494"/>
        <v/>
      </c>
      <c r="AF2742" s="139" t="str">
        <f t="shared" si="495"/>
        <v/>
      </c>
      <c r="AG2742" s="139"/>
    </row>
    <row r="2743" spans="1:33" ht="20.100000000000001" customHeight="1" x14ac:dyDescent="0.25">
      <c r="A2743" s="15"/>
      <c r="U2743" s="190"/>
      <c r="V2743" s="191"/>
      <c r="W2743" s="188"/>
      <c r="X2743" s="188"/>
      <c r="Y2743" s="174" t="str">
        <f t="shared" si="491"/>
        <v/>
      </c>
      <c r="Z2743" s="174" t="str">
        <f t="shared" si="492"/>
        <v/>
      </c>
      <c r="AA2743" s="137"/>
      <c r="AB2743" s="185">
        <f t="shared" si="496"/>
        <v>13.996799999999503</v>
      </c>
      <c r="AC2743" s="139">
        <f t="shared" si="493"/>
        <v>5.1238297792195658E-2</v>
      </c>
      <c r="AD2743" s="138">
        <f t="shared" si="497"/>
        <v>1.138302169943553E-4</v>
      </c>
      <c r="AE2743" s="139" t="str">
        <f t="shared" si="494"/>
        <v/>
      </c>
      <c r="AF2743" s="139" t="str">
        <f t="shared" si="495"/>
        <v/>
      </c>
      <c r="AG2743" s="139"/>
    </row>
    <row r="2744" spans="1:33" ht="20.100000000000001" customHeight="1" x14ac:dyDescent="0.25">
      <c r="A2744" s="15"/>
      <c r="U2744" s="190"/>
      <c r="V2744" s="191"/>
      <c r="W2744" s="188"/>
      <c r="X2744" s="188"/>
      <c r="Y2744" s="174" t="str">
        <f t="shared" ref="Y2744:Y2807" si="498">IF($X2744&gt;(Y$555),$W2744,"")</f>
        <v/>
      </c>
      <c r="Z2744" s="174" t="str">
        <f t="shared" ref="Z2744:Z2807" si="499">IF($X2744&gt;(AA$557),$W2744,"")</f>
        <v/>
      </c>
      <c r="AA2744" s="137"/>
      <c r="AB2744" s="185">
        <f t="shared" si="496"/>
        <v>14.003199999999502</v>
      </c>
      <c r="AC2744" s="139">
        <f t="shared" si="493"/>
        <v>5.1124467575201303E-2</v>
      </c>
      <c r="AD2744" s="138">
        <f t="shared" si="497"/>
        <v>1.1359626301417347E-4</v>
      </c>
      <c r="AE2744" s="139" t="str">
        <f t="shared" si="494"/>
        <v/>
      </c>
      <c r="AF2744" s="139" t="str">
        <f t="shared" si="495"/>
        <v/>
      </c>
      <c r="AG2744" s="139"/>
    </row>
    <row r="2745" spans="1:33" ht="20.100000000000001" customHeight="1" x14ac:dyDescent="0.25">
      <c r="A2745" s="15"/>
      <c r="U2745" s="190"/>
      <c r="V2745" s="191"/>
      <c r="W2745" s="188"/>
      <c r="X2745" s="188"/>
      <c r="Y2745" s="174" t="str">
        <f t="shared" si="498"/>
        <v/>
      </c>
      <c r="Z2745" s="174" t="str">
        <f t="shared" si="499"/>
        <v/>
      </c>
      <c r="AA2745" s="137"/>
      <c r="AB2745" s="185">
        <f t="shared" si="496"/>
        <v>14.009599999999502</v>
      </c>
      <c r="AC2745" s="139">
        <f t="shared" si="493"/>
        <v>5.101087131218713E-2</v>
      </c>
      <c r="AD2745" s="138">
        <f t="shared" si="497"/>
        <v>1.1336273070496061E-4</v>
      </c>
      <c r="AE2745" s="139" t="str">
        <f t="shared" si="494"/>
        <v/>
      </c>
      <c r="AF2745" s="139" t="str">
        <f t="shared" si="495"/>
        <v/>
      </c>
      <c r="AG2745" s="139"/>
    </row>
    <row r="2746" spans="1:33" ht="20.100000000000001" customHeight="1" x14ac:dyDescent="0.25">
      <c r="A2746" s="15"/>
      <c r="U2746" s="190"/>
      <c r="V2746" s="191"/>
      <c r="W2746" s="188"/>
      <c r="X2746" s="188"/>
      <c r="Y2746" s="174" t="str">
        <f t="shared" si="498"/>
        <v/>
      </c>
      <c r="Z2746" s="174" t="str">
        <f t="shared" si="499"/>
        <v/>
      </c>
      <c r="AA2746" s="137"/>
      <c r="AB2746" s="185">
        <f t="shared" si="496"/>
        <v>14.015999999999501</v>
      </c>
      <c r="AC2746" s="139">
        <f t="shared" si="493"/>
        <v>5.0897508581482169E-2</v>
      </c>
      <c r="AD2746" s="138">
        <f t="shared" si="497"/>
        <v>1.1312961949717232E-4</v>
      </c>
      <c r="AE2746" s="139" t="str">
        <f t="shared" si="494"/>
        <v/>
      </c>
      <c r="AF2746" s="139" t="str">
        <f t="shared" si="495"/>
        <v/>
      </c>
      <c r="AG2746" s="139"/>
    </row>
    <row r="2747" spans="1:33" ht="20.100000000000001" customHeight="1" x14ac:dyDescent="0.25">
      <c r="A2747" s="15"/>
      <c r="U2747" s="190"/>
      <c r="V2747" s="191"/>
      <c r="W2747" s="188"/>
      <c r="X2747" s="188"/>
      <c r="Y2747" s="174" t="str">
        <f t="shared" si="498"/>
        <v/>
      </c>
      <c r="Z2747" s="174" t="str">
        <f t="shared" si="499"/>
        <v/>
      </c>
      <c r="AA2747" s="137"/>
      <c r="AB2747" s="185">
        <f t="shared" si="496"/>
        <v>14.0223999999995</v>
      </c>
      <c r="AC2747" s="139">
        <f t="shared" si="493"/>
        <v>5.0784378961984997E-2</v>
      </c>
      <c r="AD2747" s="138">
        <f t="shared" si="497"/>
        <v>1.1289692882149316E-4</v>
      </c>
      <c r="AE2747" s="139" t="str">
        <f t="shared" si="494"/>
        <v/>
      </c>
      <c r="AF2747" s="139" t="str">
        <f t="shared" si="495"/>
        <v/>
      </c>
      <c r="AG2747" s="139"/>
    </row>
    <row r="2748" spans="1:33" ht="20.100000000000001" customHeight="1" x14ac:dyDescent="0.25">
      <c r="A2748" s="15"/>
      <c r="U2748" s="190"/>
      <c r="V2748" s="191"/>
      <c r="W2748" s="188"/>
      <c r="X2748" s="188"/>
      <c r="Y2748" s="174" t="str">
        <f t="shared" si="498"/>
        <v/>
      </c>
      <c r="Z2748" s="174" t="str">
        <f t="shared" si="499"/>
        <v/>
      </c>
      <c r="AA2748" s="137"/>
      <c r="AB2748" s="185">
        <f t="shared" si="496"/>
        <v>14.028799999999499</v>
      </c>
      <c r="AC2748" s="139">
        <f t="shared" si="493"/>
        <v>5.0671482033163504E-2</v>
      </c>
      <c r="AD2748" s="138">
        <f t="shared" si="497"/>
        <v>1.1266465810883669E-4</v>
      </c>
      <c r="AE2748" s="139" t="str">
        <f t="shared" si="494"/>
        <v/>
      </c>
      <c r="AF2748" s="139" t="str">
        <f t="shared" si="495"/>
        <v/>
      </c>
      <c r="AG2748" s="139"/>
    </row>
    <row r="2749" spans="1:33" ht="20.100000000000001" customHeight="1" x14ac:dyDescent="0.25">
      <c r="A2749" s="15"/>
      <c r="U2749" s="190"/>
      <c r="V2749" s="191"/>
      <c r="W2749" s="188"/>
      <c r="X2749" s="188"/>
      <c r="Y2749" s="174" t="str">
        <f t="shared" si="498"/>
        <v/>
      </c>
      <c r="Z2749" s="174" t="str">
        <f t="shared" si="499"/>
        <v/>
      </c>
      <c r="AA2749" s="137"/>
      <c r="AB2749" s="185">
        <f t="shared" si="496"/>
        <v>14.035199999999499</v>
      </c>
      <c r="AC2749" s="139">
        <f t="shared" si="493"/>
        <v>5.0558817375054667E-2</v>
      </c>
      <c r="AD2749" s="138">
        <f t="shared" si="497"/>
        <v>1.1243280679001239E-4</v>
      </c>
      <c r="AE2749" s="139" t="str">
        <f t="shared" si="494"/>
        <v/>
      </c>
      <c r="AF2749" s="139" t="str">
        <f t="shared" si="495"/>
        <v/>
      </c>
      <c r="AG2749" s="139"/>
    </row>
    <row r="2750" spans="1:33" ht="20.100000000000001" customHeight="1" x14ac:dyDescent="0.25">
      <c r="A2750" s="15"/>
      <c r="U2750" s="190"/>
      <c r="V2750" s="191"/>
      <c r="W2750" s="188"/>
      <c r="X2750" s="188"/>
      <c r="Y2750" s="174" t="str">
        <f t="shared" si="498"/>
        <v/>
      </c>
      <c r="Z2750" s="174" t="str">
        <f t="shared" si="499"/>
        <v/>
      </c>
      <c r="AA2750" s="137"/>
      <c r="AB2750" s="185">
        <f t="shared" si="496"/>
        <v>14.041599999999498</v>
      </c>
      <c r="AC2750" s="139">
        <f t="shared" si="493"/>
        <v>5.0446384568264654E-2</v>
      </c>
      <c r="AD2750" s="138">
        <f t="shared" si="497"/>
        <v>1.122013742961836E-4</v>
      </c>
      <c r="AE2750" s="139" t="str">
        <f t="shared" si="494"/>
        <v/>
      </c>
      <c r="AF2750" s="139" t="str">
        <f t="shared" si="495"/>
        <v/>
      </c>
      <c r="AG2750" s="139"/>
    </row>
    <row r="2751" spans="1:33" ht="20.100000000000001" customHeight="1" x14ac:dyDescent="0.25">
      <c r="U2751" s="190"/>
      <c r="V2751" s="191"/>
      <c r="W2751" s="188"/>
      <c r="X2751" s="188"/>
      <c r="Y2751" s="174" t="str">
        <f t="shared" si="498"/>
        <v/>
      </c>
      <c r="Z2751" s="174" t="str">
        <f t="shared" si="499"/>
        <v/>
      </c>
      <c r="AA2751" s="137"/>
      <c r="AB2751" s="185">
        <f t="shared" si="496"/>
        <v>14.047999999999497</v>
      </c>
      <c r="AC2751" s="139">
        <f t="shared" si="493"/>
        <v>5.0334183193968471E-2</v>
      </c>
      <c r="AD2751" s="138">
        <f t="shared" si="497"/>
        <v>1.119703600583194E-4</v>
      </c>
      <c r="AE2751" s="139" t="str">
        <f t="shared" si="494"/>
        <v/>
      </c>
      <c r="AF2751" s="139" t="str">
        <f t="shared" si="495"/>
        <v/>
      </c>
      <c r="AG2751" s="139"/>
    </row>
    <row r="2752" spans="1:33" ht="20.100000000000001" customHeight="1" x14ac:dyDescent="0.25">
      <c r="U2752" s="190"/>
      <c r="V2752" s="191"/>
      <c r="W2752" s="188"/>
      <c r="X2752" s="188"/>
      <c r="Y2752" s="174" t="str">
        <f t="shared" si="498"/>
        <v/>
      </c>
      <c r="Z2752" s="174" t="str">
        <f t="shared" si="499"/>
        <v/>
      </c>
      <c r="AA2752" s="137"/>
      <c r="AB2752" s="185">
        <f t="shared" si="496"/>
        <v>14.054399999999497</v>
      </c>
      <c r="AC2752" s="139">
        <f t="shared" si="493"/>
        <v>5.0222212833910151E-2</v>
      </c>
      <c r="AD2752" s="138">
        <f t="shared" si="497"/>
        <v>1.1173976350788151E-4</v>
      </c>
      <c r="AE2752" s="139" t="str">
        <f t="shared" si="494"/>
        <v/>
      </c>
      <c r="AF2752" s="139" t="str">
        <f t="shared" si="495"/>
        <v/>
      </c>
      <c r="AG2752" s="139"/>
    </row>
    <row r="2753" spans="21:33" ht="20.100000000000001" customHeight="1" x14ac:dyDescent="0.25">
      <c r="U2753" s="190"/>
      <c r="V2753" s="191"/>
      <c r="W2753" s="188"/>
      <c r="X2753" s="188"/>
      <c r="Y2753" s="174" t="str">
        <f t="shared" si="498"/>
        <v/>
      </c>
      <c r="Z2753" s="174" t="str">
        <f t="shared" si="499"/>
        <v/>
      </c>
      <c r="AA2753" s="137"/>
      <c r="AB2753" s="185">
        <f t="shared" si="496"/>
        <v>14.060799999999496</v>
      </c>
      <c r="AC2753" s="139">
        <f t="shared" si="493"/>
        <v>5.011047307040227E-2</v>
      </c>
      <c r="AD2753" s="138">
        <f t="shared" si="497"/>
        <v>1.1150958407619288E-4</v>
      </c>
      <c r="AE2753" s="139" t="str">
        <f t="shared" si="494"/>
        <v/>
      </c>
      <c r="AF2753" s="139" t="str">
        <f t="shared" si="495"/>
        <v/>
      </c>
      <c r="AG2753" s="139"/>
    </row>
    <row r="2754" spans="21:33" ht="20.100000000000001" customHeight="1" x14ac:dyDescent="0.25">
      <c r="U2754" s="190"/>
      <c r="V2754" s="191"/>
      <c r="W2754" s="188"/>
      <c r="X2754" s="188"/>
      <c r="Y2754" s="174" t="str">
        <f t="shared" si="498"/>
        <v/>
      </c>
      <c r="Z2754" s="174" t="str">
        <f t="shared" si="499"/>
        <v/>
      </c>
      <c r="AA2754" s="137"/>
      <c r="AB2754" s="185">
        <f t="shared" si="496"/>
        <v>14.067199999999495</v>
      </c>
      <c r="AC2754" s="139">
        <f t="shared" si="493"/>
        <v>4.9998963486326077E-2</v>
      </c>
      <c r="AD2754" s="138">
        <f t="shared" si="497"/>
        <v>1.1127982119468055E-4</v>
      </c>
      <c r="AE2754" s="139">
        <f t="shared" si="494"/>
        <v>1.1127982119468055E-4</v>
      </c>
      <c r="AF2754" s="139" t="str">
        <f t="shared" si="495"/>
        <v/>
      </c>
      <c r="AG2754" s="139"/>
    </row>
    <row r="2755" spans="21:33" ht="20.100000000000001" customHeight="1" x14ac:dyDescent="0.25">
      <c r="U2755" s="190"/>
      <c r="V2755" s="191"/>
      <c r="W2755" s="188"/>
      <c r="X2755" s="188"/>
      <c r="Y2755" s="174" t="str">
        <f t="shared" si="498"/>
        <v/>
      </c>
      <c r="Z2755" s="174" t="str">
        <f t="shared" si="499"/>
        <v/>
      </c>
      <c r="AA2755" s="137"/>
      <c r="AB2755" s="185">
        <f t="shared" si="496"/>
        <v>14.073599999999495</v>
      </c>
      <c r="AC2755" s="139">
        <f t="shared" si="493"/>
        <v>4.9887683665131397E-2</v>
      </c>
      <c r="AD2755" s="138">
        <f t="shared" si="497"/>
        <v>1.1105047429515319E-4</v>
      </c>
      <c r="AE2755" s="139">
        <f t="shared" si="494"/>
        <v>1.1105047429515319E-4</v>
      </c>
      <c r="AF2755" s="139" t="str">
        <f t="shared" si="495"/>
        <v/>
      </c>
      <c r="AG2755" s="139"/>
    </row>
    <row r="2756" spans="21:33" ht="20.100000000000001" customHeight="1" x14ac:dyDescent="0.25">
      <c r="U2756" s="190"/>
      <c r="V2756" s="191"/>
      <c r="W2756" s="188"/>
      <c r="X2756" s="188"/>
      <c r="Y2756" s="174" t="str">
        <f t="shared" si="498"/>
        <v/>
      </c>
      <c r="Z2756" s="174" t="str">
        <f t="shared" si="499"/>
        <v/>
      </c>
      <c r="AA2756" s="137"/>
      <c r="AB2756" s="185">
        <f t="shared" si="496"/>
        <v>14.079999999999494</v>
      </c>
      <c r="AC2756" s="139">
        <f t="shared" si="493"/>
        <v>4.9776633190836243E-2</v>
      </c>
      <c r="AD2756" s="138">
        <f t="shared" si="497"/>
        <v>1.1082154280930845E-4</v>
      </c>
      <c r="AE2756" s="139">
        <f t="shared" si="494"/>
        <v>1.1082154280930845E-4</v>
      </c>
      <c r="AF2756" s="139" t="str">
        <f t="shared" si="495"/>
        <v/>
      </c>
      <c r="AG2756" s="139"/>
    </row>
    <row r="2757" spans="21:33" ht="20.100000000000001" customHeight="1" x14ac:dyDescent="0.25">
      <c r="U2757" s="190"/>
      <c r="V2757" s="191"/>
      <c r="W2757" s="188"/>
      <c r="X2757" s="188"/>
      <c r="Y2757" s="174" t="str">
        <f t="shared" si="498"/>
        <v/>
      </c>
      <c r="Z2757" s="174" t="str">
        <f t="shared" si="499"/>
        <v/>
      </c>
      <c r="AA2757" s="137"/>
      <c r="AB2757" s="185">
        <f t="shared" si="496"/>
        <v>14.086399999999493</v>
      </c>
      <c r="AC2757" s="139">
        <f t="shared" si="493"/>
        <v>4.9665811648026935E-2</v>
      </c>
      <c r="AD2757" s="138">
        <f t="shared" si="497"/>
        <v>1.1059302616903827E-4</v>
      </c>
      <c r="AE2757" s="139">
        <f t="shared" si="494"/>
        <v>1.1059302616903827E-4</v>
      </c>
      <c r="AF2757" s="139" t="str">
        <f t="shared" si="495"/>
        <v/>
      </c>
      <c r="AG2757" s="139"/>
    </row>
    <row r="2758" spans="21:33" ht="20.100000000000001" customHeight="1" x14ac:dyDescent="0.25">
      <c r="U2758" s="190"/>
      <c r="V2758" s="191"/>
      <c r="W2758" s="188"/>
      <c r="X2758" s="188"/>
      <c r="Y2758" s="174" t="str">
        <f t="shared" si="498"/>
        <v/>
      </c>
      <c r="Z2758" s="174" t="str">
        <f t="shared" si="499"/>
        <v/>
      </c>
      <c r="AA2758" s="137"/>
      <c r="AB2758" s="185">
        <f t="shared" si="496"/>
        <v>14.092799999999492</v>
      </c>
      <c r="AC2758" s="139">
        <f t="shared" si="493"/>
        <v>4.9555218621857897E-2</v>
      </c>
      <c r="AD2758" s="138">
        <f t="shared" si="497"/>
        <v>1.1036492380655377E-4</v>
      </c>
      <c r="AE2758" s="139">
        <f t="shared" si="494"/>
        <v>1.1036492380655377E-4</v>
      </c>
      <c r="AF2758" s="139" t="str">
        <f t="shared" si="495"/>
        <v/>
      </c>
      <c r="AG2758" s="139"/>
    </row>
    <row r="2759" spans="21:33" ht="20.100000000000001" customHeight="1" x14ac:dyDescent="0.25">
      <c r="U2759" s="190"/>
      <c r="V2759" s="191"/>
      <c r="W2759" s="188"/>
      <c r="X2759" s="188"/>
      <c r="Y2759" s="174" t="str">
        <f t="shared" si="498"/>
        <v/>
      </c>
      <c r="Z2759" s="174" t="str">
        <f t="shared" si="499"/>
        <v/>
      </c>
      <c r="AA2759" s="137"/>
      <c r="AB2759" s="185">
        <f t="shared" si="496"/>
        <v>14.099199999999492</v>
      </c>
      <c r="AC2759" s="139">
        <f t="shared" si="493"/>
        <v>4.9444853698051343E-2</v>
      </c>
      <c r="AD2759" s="138">
        <f t="shared" si="497"/>
        <v>1.1013723515378854E-4</v>
      </c>
      <c r="AE2759" s="139">
        <f t="shared" si="494"/>
        <v>1.1013723515378854E-4</v>
      </c>
      <c r="AF2759" s="139" t="str">
        <f t="shared" si="495"/>
        <v/>
      </c>
      <c r="AG2759" s="139"/>
    </row>
    <row r="2760" spans="21:33" ht="20.100000000000001" customHeight="1" x14ac:dyDescent="0.25">
      <c r="U2760" s="190"/>
      <c r="V2760" s="191"/>
      <c r="W2760" s="188"/>
      <c r="X2760" s="188"/>
      <c r="Y2760" s="174" t="str">
        <f t="shared" si="498"/>
        <v/>
      </c>
      <c r="Z2760" s="174" t="str">
        <f t="shared" si="499"/>
        <v/>
      </c>
      <c r="AA2760" s="137"/>
      <c r="AB2760" s="185">
        <f t="shared" si="496"/>
        <v>14.105599999999491</v>
      </c>
      <c r="AC2760" s="139">
        <f t="shared" si="493"/>
        <v>4.9334716462897554E-2</v>
      </c>
      <c r="AD2760" s="138">
        <f t="shared" si="497"/>
        <v>1.0990995964325206E-4</v>
      </c>
      <c r="AE2760" s="139">
        <f t="shared" si="494"/>
        <v>1.0990995964325206E-4</v>
      </c>
      <c r="AF2760" s="139" t="str">
        <f t="shared" si="495"/>
        <v/>
      </c>
      <c r="AG2760" s="139"/>
    </row>
    <row r="2761" spans="21:33" ht="20.100000000000001" customHeight="1" x14ac:dyDescent="0.25">
      <c r="U2761" s="190"/>
      <c r="V2761" s="191"/>
      <c r="W2761" s="188"/>
      <c r="X2761" s="188"/>
      <c r="Y2761" s="174" t="str">
        <f t="shared" si="498"/>
        <v/>
      </c>
      <c r="Z2761" s="174" t="str">
        <f t="shared" si="499"/>
        <v/>
      </c>
      <c r="AA2761" s="137"/>
      <c r="AB2761" s="185">
        <f t="shared" si="496"/>
        <v>14.11199999999949</v>
      </c>
      <c r="AC2761" s="139">
        <f t="shared" si="493"/>
        <v>4.9224806503254302E-2</v>
      </c>
      <c r="AD2761" s="138">
        <f t="shared" si="497"/>
        <v>1.0968309670740528E-4</v>
      </c>
      <c r="AE2761" s="139">
        <f t="shared" si="494"/>
        <v>1.0968309670740528E-4</v>
      </c>
      <c r="AF2761" s="139" t="str">
        <f t="shared" si="495"/>
        <v/>
      </c>
      <c r="AG2761" s="139"/>
    </row>
    <row r="2762" spans="21:33" ht="20.100000000000001" customHeight="1" x14ac:dyDescent="0.25">
      <c r="U2762" s="190"/>
      <c r="V2762" s="191"/>
      <c r="W2762" s="188"/>
      <c r="X2762" s="188"/>
      <c r="Y2762" s="174" t="str">
        <f t="shared" si="498"/>
        <v/>
      </c>
      <c r="Z2762" s="174" t="str">
        <f t="shared" si="499"/>
        <v/>
      </c>
      <c r="AA2762" s="137"/>
      <c r="AB2762" s="185">
        <f t="shared" si="496"/>
        <v>14.11839999999949</v>
      </c>
      <c r="AC2762" s="139">
        <f t="shared" si="493"/>
        <v>4.9115123406546897E-2</v>
      </c>
      <c r="AD2762" s="138">
        <f t="shared" si="497"/>
        <v>1.0945664577888953E-4</v>
      </c>
      <c r="AE2762" s="139">
        <f t="shared" si="494"/>
        <v>1.0945664577888953E-4</v>
      </c>
      <c r="AF2762" s="139" t="str">
        <f t="shared" si="495"/>
        <v/>
      </c>
      <c r="AG2762" s="139"/>
    </row>
    <row r="2763" spans="21:33" ht="20.100000000000001" customHeight="1" x14ac:dyDescent="0.25">
      <c r="U2763" s="190"/>
      <c r="V2763" s="191"/>
      <c r="W2763" s="188"/>
      <c r="X2763" s="188"/>
      <c r="Y2763" s="174" t="str">
        <f t="shared" si="498"/>
        <v/>
      </c>
      <c r="Z2763" s="174" t="str">
        <f t="shared" si="499"/>
        <v/>
      </c>
      <c r="AA2763" s="137"/>
      <c r="AB2763" s="185">
        <f t="shared" si="496"/>
        <v>14.124799999999489</v>
      </c>
      <c r="AC2763" s="139">
        <f t="shared" si="493"/>
        <v>4.9005666760768007E-2</v>
      </c>
      <c r="AD2763" s="138">
        <f t="shared" si="497"/>
        <v>1.0923060629031839E-4</v>
      </c>
      <c r="AE2763" s="139">
        <f t="shared" si="494"/>
        <v>1.0923060629031839E-4</v>
      </c>
      <c r="AF2763" s="139" t="str">
        <f t="shared" si="495"/>
        <v/>
      </c>
      <c r="AG2763" s="139"/>
    </row>
    <row r="2764" spans="21:33" ht="20.100000000000001" customHeight="1" x14ac:dyDescent="0.25">
      <c r="U2764" s="190"/>
      <c r="V2764" s="191"/>
      <c r="W2764" s="188"/>
      <c r="X2764" s="188"/>
      <c r="Y2764" s="174" t="str">
        <f t="shared" si="498"/>
        <v/>
      </c>
      <c r="Z2764" s="174" t="str">
        <f t="shared" si="499"/>
        <v/>
      </c>
      <c r="AA2764" s="137"/>
      <c r="AB2764" s="185">
        <f t="shared" si="496"/>
        <v>14.131199999999488</v>
      </c>
      <c r="AC2764" s="139">
        <f t="shared" si="493"/>
        <v>4.8896436154477689E-2</v>
      </c>
      <c r="AD2764" s="138">
        <f t="shared" si="497"/>
        <v>1.090049776749577E-4</v>
      </c>
      <c r="AE2764" s="139">
        <f t="shared" si="494"/>
        <v>1.090049776749577E-4</v>
      </c>
      <c r="AF2764" s="139" t="str">
        <f t="shared" si="495"/>
        <v/>
      </c>
      <c r="AG2764" s="139"/>
    </row>
    <row r="2765" spans="21:33" ht="20.100000000000001" customHeight="1" x14ac:dyDescent="0.25">
      <c r="U2765" s="190"/>
      <c r="V2765" s="191"/>
      <c r="W2765" s="188"/>
      <c r="X2765" s="188"/>
      <c r="Y2765" s="174" t="str">
        <f t="shared" si="498"/>
        <v/>
      </c>
      <c r="Z2765" s="174" t="str">
        <f t="shared" si="499"/>
        <v/>
      </c>
      <c r="AA2765" s="137"/>
      <c r="AB2765" s="185">
        <f t="shared" si="496"/>
        <v>14.137599999999487</v>
      </c>
      <c r="AC2765" s="139">
        <f t="shared" si="493"/>
        <v>4.8787431176802731E-2</v>
      </c>
      <c r="AD2765" s="138">
        <f t="shared" si="497"/>
        <v>1.0877975936551126E-4</v>
      </c>
      <c r="AE2765" s="139">
        <f t="shared" si="494"/>
        <v>1.0877975936551126E-4</v>
      </c>
      <c r="AF2765" s="139" t="str">
        <f t="shared" si="495"/>
        <v/>
      </c>
      <c r="AG2765" s="139"/>
    </row>
    <row r="2766" spans="21:33" ht="20.100000000000001" customHeight="1" x14ac:dyDescent="0.25">
      <c r="U2766" s="190"/>
      <c r="V2766" s="191"/>
      <c r="W2766" s="188"/>
      <c r="X2766" s="188"/>
      <c r="Y2766" s="174" t="str">
        <f t="shared" si="498"/>
        <v/>
      </c>
      <c r="Z2766" s="174" t="str">
        <f t="shared" si="499"/>
        <v/>
      </c>
      <c r="AA2766" s="137"/>
      <c r="AB2766" s="185">
        <f t="shared" si="496"/>
        <v>14.143999999999487</v>
      </c>
      <c r="AC2766" s="139">
        <f t="shared" si="493"/>
        <v>4.867865141743722E-2</v>
      </c>
      <c r="AD2766" s="138">
        <f t="shared" si="497"/>
        <v>1.0855495079555716E-4</v>
      </c>
      <c r="AE2766" s="139">
        <f t="shared" si="494"/>
        <v>1.0855495079555716E-4</v>
      </c>
      <c r="AF2766" s="139" t="str">
        <f t="shared" si="495"/>
        <v/>
      </c>
      <c r="AG2766" s="139"/>
    </row>
    <row r="2767" spans="21:33" ht="20.100000000000001" customHeight="1" x14ac:dyDescent="0.25">
      <c r="U2767" s="190"/>
      <c r="V2767" s="191"/>
      <c r="W2767" s="188"/>
      <c r="X2767" s="188"/>
      <c r="Y2767" s="174" t="str">
        <f t="shared" si="498"/>
        <v/>
      </c>
      <c r="Z2767" s="174" t="str">
        <f t="shared" si="499"/>
        <v/>
      </c>
      <c r="AA2767" s="137"/>
      <c r="AB2767" s="185">
        <f t="shared" si="496"/>
        <v>14.150399999999486</v>
      </c>
      <c r="AC2767" s="139">
        <f t="shared" si="493"/>
        <v>4.8570096466641663E-2</v>
      </c>
      <c r="AD2767" s="138">
        <f t="shared" si="497"/>
        <v>1.0833055139826409E-4</v>
      </c>
      <c r="AE2767" s="139">
        <f t="shared" si="494"/>
        <v>1.0833055139826409E-4</v>
      </c>
      <c r="AF2767" s="139" t="str">
        <f t="shared" si="495"/>
        <v/>
      </c>
      <c r="AG2767" s="139"/>
    </row>
    <row r="2768" spans="21:33" ht="20.100000000000001" customHeight="1" x14ac:dyDescent="0.25">
      <c r="U2768" s="190"/>
      <c r="V2768" s="191"/>
      <c r="W2768" s="188"/>
      <c r="X2768" s="188"/>
      <c r="Y2768" s="174" t="str">
        <f t="shared" si="498"/>
        <v/>
      </c>
      <c r="Z2768" s="174" t="str">
        <f t="shared" si="499"/>
        <v/>
      </c>
      <c r="AA2768" s="137"/>
      <c r="AB2768" s="185">
        <f t="shared" si="496"/>
        <v>14.156799999999485</v>
      </c>
      <c r="AC2768" s="139">
        <f t="shared" si="493"/>
        <v>4.8461765915243399E-2</v>
      </c>
      <c r="AD2768" s="138">
        <f t="shared" si="497"/>
        <v>1.0810656060721013E-4</v>
      </c>
      <c r="AE2768" s="139">
        <f t="shared" si="494"/>
        <v>1.0810656060721013E-4</v>
      </c>
      <c r="AF2768" s="139" t="str">
        <f t="shared" si="495"/>
        <v/>
      </c>
      <c r="AG2768" s="139"/>
    </row>
    <row r="2769" spans="21:33" ht="20.100000000000001" customHeight="1" x14ac:dyDescent="0.25">
      <c r="U2769" s="190"/>
      <c r="V2769" s="191"/>
      <c r="W2769" s="188"/>
      <c r="X2769" s="188"/>
      <c r="Y2769" s="174" t="str">
        <f t="shared" si="498"/>
        <v/>
      </c>
      <c r="Z2769" s="174" t="str">
        <f t="shared" si="499"/>
        <v/>
      </c>
      <c r="AA2769" s="137"/>
      <c r="AB2769" s="185">
        <f t="shared" si="496"/>
        <v>14.163199999999485</v>
      </c>
      <c r="AC2769" s="139">
        <f t="shared" si="493"/>
        <v>4.8353659354636189E-2</v>
      </c>
      <c r="AD2769" s="138">
        <f t="shared" si="497"/>
        <v>1.0788297785641748E-4</v>
      </c>
      <c r="AE2769" s="139">
        <f t="shared" si="494"/>
        <v>1.0788297785641748E-4</v>
      </c>
      <c r="AF2769" s="139" t="str">
        <f t="shared" si="495"/>
        <v/>
      </c>
      <c r="AG2769" s="139"/>
    </row>
    <row r="2770" spans="21:33" ht="20.100000000000001" customHeight="1" x14ac:dyDescent="0.25">
      <c r="U2770" s="190"/>
      <c r="V2770" s="191"/>
      <c r="W2770" s="188"/>
      <c r="X2770" s="188"/>
      <c r="Y2770" s="174" t="str">
        <f t="shared" si="498"/>
        <v/>
      </c>
      <c r="Z2770" s="174" t="str">
        <f t="shared" si="499"/>
        <v/>
      </c>
      <c r="AA2770" s="137"/>
      <c r="AB2770" s="185">
        <f t="shared" si="496"/>
        <v>14.169599999999484</v>
      </c>
      <c r="AC2770" s="139">
        <f t="shared" si="493"/>
        <v>4.8245776376779771E-2</v>
      </c>
      <c r="AD2770" s="138">
        <f t="shared" si="497"/>
        <v>1.0765980257942953E-4</v>
      </c>
      <c r="AE2770" s="139">
        <f t="shared" si="494"/>
        <v>1.0765980257942953E-4</v>
      </c>
      <c r="AF2770" s="139" t="str">
        <f t="shared" si="495"/>
        <v/>
      </c>
      <c r="AG2770" s="139"/>
    </row>
    <row r="2771" spans="21:33" ht="20.100000000000001" customHeight="1" x14ac:dyDescent="0.25">
      <c r="U2771" s="190"/>
      <c r="V2771" s="191"/>
      <c r="W2771" s="188"/>
      <c r="X2771" s="188"/>
      <c r="Y2771" s="174" t="str">
        <f t="shared" si="498"/>
        <v/>
      </c>
      <c r="Z2771" s="174" t="str">
        <f t="shared" si="499"/>
        <v/>
      </c>
      <c r="AA2771" s="137"/>
      <c r="AB2771" s="185">
        <f t="shared" si="496"/>
        <v>14.175999999999483</v>
      </c>
      <c r="AC2771" s="139">
        <f t="shared" si="493"/>
        <v>4.8138116574200342E-2</v>
      </c>
      <c r="AD2771" s="138">
        <f t="shared" si="497"/>
        <v>1.0743703421054601E-4</v>
      </c>
      <c r="AE2771" s="139">
        <f t="shared" si="494"/>
        <v>1.0743703421054601E-4</v>
      </c>
      <c r="AF2771" s="139" t="str">
        <f t="shared" si="495"/>
        <v/>
      </c>
      <c r="AG2771" s="139"/>
    </row>
    <row r="2772" spans="21:33" ht="20.100000000000001" customHeight="1" x14ac:dyDescent="0.25">
      <c r="U2772" s="190"/>
      <c r="V2772" s="191"/>
      <c r="W2772" s="188"/>
      <c r="X2772" s="188"/>
      <c r="Y2772" s="174" t="str">
        <f t="shared" si="498"/>
        <v/>
      </c>
      <c r="Z2772" s="174" t="str">
        <f t="shared" si="499"/>
        <v/>
      </c>
      <c r="AA2772" s="137"/>
      <c r="AB2772" s="185">
        <f t="shared" si="496"/>
        <v>14.182399999999483</v>
      </c>
      <c r="AC2772" s="139">
        <f t="shared" si="493"/>
        <v>4.8030679539989796E-2</v>
      </c>
      <c r="AD2772" s="138">
        <f t="shared" si="497"/>
        <v>1.0721467218394176E-4</v>
      </c>
      <c r="AE2772" s="139">
        <f t="shared" si="494"/>
        <v>1.0721467218394176E-4</v>
      </c>
      <c r="AF2772" s="139" t="str">
        <f t="shared" si="495"/>
        <v/>
      </c>
      <c r="AG2772" s="139"/>
    </row>
    <row r="2773" spans="21:33" ht="20.100000000000001" customHeight="1" x14ac:dyDescent="0.25">
      <c r="U2773" s="190"/>
      <c r="V2773" s="191"/>
      <c r="W2773" s="188"/>
      <c r="X2773" s="188"/>
      <c r="Y2773" s="174" t="str">
        <f t="shared" si="498"/>
        <v/>
      </c>
      <c r="Z2773" s="174" t="str">
        <f t="shared" si="499"/>
        <v/>
      </c>
      <c r="AA2773" s="137"/>
      <c r="AB2773" s="185">
        <f t="shared" si="496"/>
        <v>14.188799999999482</v>
      </c>
      <c r="AC2773" s="139">
        <f t="shared" si="493"/>
        <v>4.7923464867805854E-2</v>
      </c>
      <c r="AD2773" s="138">
        <f t="shared" si="497"/>
        <v>1.0699271593404835E-4</v>
      </c>
      <c r="AE2773" s="139">
        <f t="shared" si="494"/>
        <v>1.0699271593404835E-4</v>
      </c>
      <c r="AF2773" s="139" t="str">
        <f t="shared" si="495"/>
        <v/>
      </c>
      <c r="AG2773" s="139"/>
    </row>
    <row r="2774" spans="21:33" ht="20.100000000000001" customHeight="1" x14ac:dyDescent="0.25">
      <c r="U2774" s="190"/>
      <c r="V2774" s="191"/>
      <c r="W2774" s="188"/>
      <c r="X2774" s="188"/>
      <c r="Y2774" s="174" t="str">
        <f t="shared" si="498"/>
        <v/>
      </c>
      <c r="Z2774" s="174" t="str">
        <f t="shared" si="499"/>
        <v/>
      </c>
      <c r="AA2774" s="137"/>
      <c r="AB2774" s="185">
        <f t="shared" si="496"/>
        <v>14.195199999999481</v>
      </c>
      <c r="AC2774" s="139">
        <f t="shared" si="493"/>
        <v>4.7816472151871806E-2</v>
      </c>
      <c r="AD2774" s="138">
        <f t="shared" si="497"/>
        <v>1.0677116489557492E-4</v>
      </c>
      <c r="AE2774" s="139">
        <f t="shared" si="494"/>
        <v>1.0677116489557492E-4</v>
      </c>
      <c r="AF2774" s="139" t="str">
        <f t="shared" si="495"/>
        <v/>
      </c>
      <c r="AG2774" s="139"/>
    </row>
    <row r="2775" spans="21:33" ht="20.100000000000001" customHeight="1" x14ac:dyDescent="0.25">
      <c r="U2775" s="190"/>
      <c r="V2775" s="191"/>
      <c r="W2775" s="188"/>
      <c r="X2775" s="188"/>
      <c r="Y2775" s="174" t="str">
        <f t="shared" si="498"/>
        <v/>
      </c>
      <c r="Z2775" s="174" t="str">
        <f t="shared" si="499"/>
        <v/>
      </c>
      <c r="AA2775" s="137"/>
      <c r="AB2775" s="185">
        <f t="shared" si="496"/>
        <v>14.20159999999948</v>
      </c>
      <c r="AC2775" s="139">
        <f t="shared" si="493"/>
        <v>4.7709700986976231E-2</v>
      </c>
      <c r="AD2775" s="138">
        <f t="shared" si="497"/>
        <v>1.065500185031959E-4</v>
      </c>
      <c r="AE2775" s="139">
        <f t="shared" si="494"/>
        <v>1.065500185031959E-4</v>
      </c>
      <c r="AF2775" s="139" t="str">
        <f t="shared" si="495"/>
        <v/>
      </c>
      <c r="AG2775" s="139"/>
    </row>
    <row r="2776" spans="21:33" ht="20.100000000000001" customHeight="1" x14ac:dyDescent="0.25">
      <c r="U2776" s="190"/>
      <c r="V2776" s="191"/>
      <c r="W2776" s="188"/>
      <c r="X2776" s="188"/>
      <c r="Y2776" s="174" t="str">
        <f t="shared" si="498"/>
        <v/>
      </c>
      <c r="Z2776" s="174" t="str">
        <f t="shared" si="499"/>
        <v/>
      </c>
      <c r="AA2776" s="137"/>
      <c r="AB2776" s="185">
        <f t="shared" si="496"/>
        <v>14.20799999999948</v>
      </c>
      <c r="AC2776" s="139">
        <f t="shared" si="493"/>
        <v>4.7603150968473035E-2</v>
      </c>
      <c r="AD2776" s="138">
        <f t="shared" si="497"/>
        <v>1.0632927619192573E-4</v>
      </c>
      <c r="AE2776" s="139">
        <f t="shared" si="494"/>
        <v>1.0632927619192573E-4</v>
      </c>
      <c r="AF2776" s="139" t="str">
        <f t="shared" si="495"/>
        <v/>
      </c>
      <c r="AG2776" s="139"/>
    </row>
    <row r="2777" spans="21:33" ht="20.100000000000001" customHeight="1" x14ac:dyDescent="0.25">
      <c r="U2777" s="190"/>
      <c r="V2777" s="191"/>
      <c r="W2777" s="188"/>
      <c r="X2777" s="188"/>
      <c r="Y2777" s="174" t="str">
        <f t="shared" si="498"/>
        <v/>
      </c>
      <c r="Z2777" s="174" t="str">
        <f t="shared" si="499"/>
        <v/>
      </c>
      <c r="AA2777" s="137"/>
      <c r="AB2777" s="185">
        <f t="shared" si="496"/>
        <v>14.214399999999479</v>
      </c>
      <c r="AC2777" s="139">
        <f t="shared" si="493"/>
        <v>4.7496821692281109E-2</v>
      </c>
      <c r="AD2777" s="138">
        <f t="shared" si="497"/>
        <v>1.0610893739683436E-4</v>
      </c>
      <c r="AE2777" s="139">
        <f t="shared" si="494"/>
        <v>1.0610893739683436E-4</v>
      </c>
      <c r="AF2777" s="139" t="str">
        <f t="shared" si="495"/>
        <v/>
      </c>
      <c r="AG2777" s="139"/>
    </row>
    <row r="2778" spans="21:33" ht="20.100000000000001" customHeight="1" x14ac:dyDescent="0.25">
      <c r="U2778" s="190"/>
      <c r="V2778" s="191"/>
      <c r="W2778" s="188"/>
      <c r="X2778" s="188"/>
      <c r="Y2778" s="174" t="str">
        <f t="shared" si="498"/>
        <v/>
      </c>
      <c r="Z2778" s="174" t="str">
        <f t="shared" si="499"/>
        <v/>
      </c>
      <c r="AA2778" s="137"/>
      <c r="AB2778" s="185">
        <f t="shared" si="496"/>
        <v>14.220799999999478</v>
      </c>
      <c r="AC2778" s="139">
        <f t="shared" si="493"/>
        <v>4.7390712754884275E-2</v>
      </c>
      <c r="AD2778" s="138">
        <f t="shared" si="497"/>
        <v>1.0588900155353992E-4</v>
      </c>
      <c r="AE2778" s="139">
        <f t="shared" si="494"/>
        <v>1.0588900155353992E-4</v>
      </c>
      <c r="AF2778" s="139" t="str">
        <f t="shared" si="495"/>
        <v/>
      </c>
      <c r="AG2778" s="139"/>
    </row>
    <row r="2779" spans="21:33" ht="20.100000000000001" customHeight="1" x14ac:dyDescent="0.25">
      <c r="U2779" s="190"/>
      <c r="V2779" s="191"/>
      <c r="W2779" s="188"/>
      <c r="X2779" s="188"/>
      <c r="Y2779" s="174" t="str">
        <f t="shared" si="498"/>
        <v/>
      </c>
      <c r="Z2779" s="174" t="str">
        <f t="shared" si="499"/>
        <v/>
      </c>
      <c r="AA2779" s="137"/>
      <c r="AB2779" s="185">
        <f t="shared" si="496"/>
        <v>14.227199999999478</v>
      </c>
      <c r="AC2779" s="139">
        <f t="shared" si="493"/>
        <v>4.7284823753330735E-2</v>
      </c>
      <c r="AD2779" s="138">
        <f t="shared" si="497"/>
        <v>1.0566946809736216E-4</v>
      </c>
      <c r="AE2779" s="139">
        <f t="shared" si="494"/>
        <v>1.0566946809736216E-4</v>
      </c>
      <c r="AF2779" s="139" t="str">
        <f t="shared" si="495"/>
        <v/>
      </c>
      <c r="AG2779" s="139"/>
    </row>
    <row r="2780" spans="21:33" ht="20.100000000000001" customHeight="1" x14ac:dyDescent="0.25">
      <c r="U2780" s="190"/>
      <c r="V2780" s="191"/>
      <c r="W2780" s="188"/>
      <c r="X2780" s="188"/>
      <c r="Y2780" s="174" t="str">
        <f t="shared" si="498"/>
        <v/>
      </c>
      <c r="Z2780" s="174" t="str">
        <f t="shared" si="499"/>
        <v/>
      </c>
      <c r="AA2780" s="137"/>
      <c r="AB2780" s="185">
        <f t="shared" si="496"/>
        <v>14.233599999999477</v>
      </c>
      <c r="AC2780" s="139">
        <f t="shared" si="493"/>
        <v>4.7179154285233373E-2</v>
      </c>
      <c r="AD2780" s="138">
        <f t="shared" si="497"/>
        <v>1.0545033646401636E-4</v>
      </c>
      <c r="AE2780" s="139">
        <f t="shared" si="494"/>
        <v>1.0545033646401636E-4</v>
      </c>
      <c r="AF2780" s="139" t="str">
        <f t="shared" si="495"/>
        <v/>
      </c>
      <c r="AG2780" s="139"/>
    </row>
    <row r="2781" spans="21:33" ht="20.100000000000001" customHeight="1" x14ac:dyDescent="0.25">
      <c r="U2781" s="190"/>
      <c r="V2781" s="191"/>
      <c r="W2781" s="188"/>
      <c r="X2781" s="188"/>
      <c r="Y2781" s="174" t="str">
        <f t="shared" si="498"/>
        <v/>
      </c>
      <c r="Z2781" s="174" t="str">
        <f t="shared" si="499"/>
        <v/>
      </c>
      <c r="AA2781" s="137"/>
      <c r="AB2781" s="185">
        <f t="shared" si="496"/>
        <v>14.239999999999476</v>
      </c>
      <c r="AC2781" s="139">
        <f t="shared" si="493"/>
        <v>4.7073703948769356E-2</v>
      </c>
      <c r="AD2781" s="138">
        <f t="shared" si="497"/>
        <v>1.0523160608962717E-4</v>
      </c>
      <c r="AE2781" s="139">
        <f t="shared" si="494"/>
        <v>1.0523160608962717E-4</v>
      </c>
      <c r="AF2781" s="139" t="str">
        <f t="shared" si="495"/>
        <v/>
      </c>
      <c r="AG2781" s="139"/>
    </row>
    <row r="2782" spans="21:33" ht="20.100000000000001" customHeight="1" x14ac:dyDescent="0.25">
      <c r="U2782" s="190"/>
      <c r="V2782" s="191"/>
      <c r="W2782" s="188"/>
      <c r="X2782" s="188"/>
      <c r="Y2782" s="174" t="str">
        <f t="shared" si="498"/>
        <v/>
      </c>
      <c r="Z2782" s="174" t="str">
        <f t="shared" si="499"/>
        <v/>
      </c>
      <c r="AA2782" s="137"/>
      <c r="AB2782" s="185">
        <f t="shared" si="496"/>
        <v>14.246399999999475</v>
      </c>
      <c r="AC2782" s="139">
        <f t="shared" si="493"/>
        <v>4.6968472342679729E-2</v>
      </c>
      <c r="AD2782" s="138">
        <f t="shared" si="497"/>
        <v>1.0501327641020824E-4</v>
      </c>
      <c r="AE2782" s="139">
        <f t="shared" si="494"/>
        <v>1.0501327641020824E-4</v>
      </c>
      <c r="AF2782" s="139" t="str">
        <f t="shared" si="495"/>
        <v/>
      </c>
      <c r="AG2782" s="139"/>
    </row>
    <row r="2783" spans="21:33" ht="20.100000000000001" customHeight="1" x14ac:dyDescent="0.25">
      <c r="U2783" s="190"/>
      <c r="V2783" s="191"/>
      <c r="W2783" s="188"/>
      <c r="X2783" s="188"/>
      <c r="Y2783" s="174" t="str">
        <f t="shared" si="498"/>
        <v/>
      </c>
      <c r="Z2783" s="174" t="str">
        <f t="shared" si="499"/>
        <v/>
      </c>
      <c r="AA2783" s="137"/>
      <c r="AB2783" s="185">
        <f t="shared" si="496"/>
        <v>14.252799999999475</v>
      </c>
      <c r="AC2783" s="139">
        <f t="shared" si="493"/>
        <v>4.6863459066269521E-2</v>
      </c>
      <c r="AD2783" s="138">
        <f t="shared" si="497"/>
        <v>1.0479534686212016E-4</v>
      </c>
      <c r="AE2783" s="139">
        <f t="shared" si="494"/>
        <v>1.0479534686212016E-4</v>
      </c>
      <c r="AF2783" s="139" t="str">
        <f t="shared" si="495"/>
        <v/>
      </c>
      <c r="AG2783" s="139"/>
    </row>
    <row r="2784" spans="21:33" ht="20.100000000000001" customHeight="1" x14ac:dyDescent="0.25">
      <c r="U2784" s="190"/>
      <c r="V2784" s="191"/>
      <c r="W2784" s="188"/>
      <c r="X2784" s="188"/>
      <c r="Y2784" s="174" t="str">
        <f t="shared" si="498"/>
        <v/>
      </c>
      <c r="Z2784" s="174" t="str">
        <f t="shared" si="499"/>
        <v/>
      </c>
      <c r="AA2784" s="137"/>
      <c r="AB2784" s="185">
        <f t="shared" si="496"/>
        <v>14.259199999999474</v>
      </c>
      <c r="AC2784" s="139">
        <f t="shared" si="493"/>
        <v>4.6758663719407401E-2</v>
      </c>
      <c r="AD2784" s="138">
        <f t="shared" si="497"/>
        <v>1.045778168818623E-4</v>
      </c>
      <c r="AE2784" s="139">
        <f t="shared" si="494"/>
        <v>1.045778168818623E-4</v>
      </c>
      <c r="AF2784" s="139" t="str">
        <f t="shared" si="495"/>
        <v/>
      </c>
      <c r="AG2784" s="139"/>
    </row>
    <row r="2785" spans="21:33" ht="20.100000000000001" customHeight="1" x14ac:dyDescent="0.25">
      <c r="U2785" s="190"/>
      <c r="V2785" s="191"/>
      <c r="W2785" s="188"/>
      <c r="X2785" s="188"/>
      <c r="Y2785" s="174" t="str">
        <f t="shared" si="498"/>
        <v/>
      </c>
      <c r="Z2785" s="174" t="str">
        <f t="shared" si="499"/>
        <v/>
      </c>
      <c r="AA2785" s="137"/>
      <c r="AB2785" s="185">
        <f t="shared" si="496"/>
        <v>14.265599999999473</v>
      </c>
      <c r="AC2785" s="139">
        <f t="shared" si="493"/>
        <v>4.6654085902525538E-2</v>
      </c>
      <c r="AD2785" s="138">
        <f t="shared" si="497"/>
        <v>1.0436068590627401E-4</v>
      </c>
      <c r="AE2785" s="139">
        <f t="shared" si="494"/>
        <v>1.0436068590627401E-4</v>
      </c>
      <c r="AF2785" s="139" t="str">
        <f t="shared" si="495"/>
        <v/>
      </c>
      <c r="AG2785" s="139"/>
    </row>
    <row r="2786" spans="21:33" ht="20.100000000000001" customHeight="1" x14ac:dyDescent="0.25">
      <c r="U2786" s="190"/>
      <c r="V2786" s="191"/>
      <c r="W2786" s="188"/>
      <c r="X2786" s="188"/>
      <c r="Y2786" s="174" t="str">
        <f t="shared" si="498"/>
        <v/>
      </c>
      <c r="Z2786" s="174" t="str">
        <f t="shared" si="499"/>
        <v/>
      </c>
      <c r="AA2786" s="137"/>
      <c r="AB2786" s="185">
        <f t="shared" si="496"/>
        <v>14.271999999999473</v>
      </c>
      <c r="AC2786" s="139">
        <f t="shared" si="493"/>
        <v>4.6549725216619264E-2</v>
      </c>
      <c r="AD2786" s="138">
        <f t="shared" si="497"/>
        <v>1.0414395337231264E-4</v>
      </c>
      <c r="AE2786" s="139">
        <f t="shared" si="494"/>
        <v>1.0414395337231264E-4</v>
      </c>
      <c r="AF2786" s="139" t="str">
        <f t="shared" si="495"/>
        <v/>
      </c>
      <c r="AG2786" s="139"/>
    </row>
    <row r="2787" spans="21:33" ht="20.100000000000001" customHeight="1" x14ac:dyDescent="0.25">
      <c r="U2787" s="190"/>
      <c r="V2787" s="191"/>
      <c r="W2787" s="188"/>
      <c r="X2787" s="188"/>
      <c r="Y2787" s="174" t="str">
        <f t="shared" si="498"/>
        <v/>
      </c>
      <c r="Z2787" s="174" t="str">
        <f t="shared" si="499"/>
        <v/>
      </c>
      <c r="AA2787" s="137"/>
      <c r="AB2787" s="185">
        <f t="shared" si="496"/>
        <v>14.278399999999472</v>
      </c>
      <c r="AC2787" s="139">
        <f t="shared" si="493"/>
        <v>4.6445581263246952E-2</v>
      </c>
      <c r="AD2787" s="138">
        <f t="shared" si="497"/>
        <v>1.0392761871710204E-4</v>
      </c>
      <c r="AE2787" s="139">
        <f t="shared" si="494"/>
        <v>1.0392761871710204E-4</v>
      </c>
      <c r="AF2787" s="139" t="str">
        <f t="shared" si="495"/>
        <v/>
      </c>
      <c r="AG2787" s="139"/>
    </row>
    <row r="2788" spans="21:33" ht="20.100000000000001" customHeight="1" x14ac:dyDescent="0.25">
      <c r="U2788" s="190"/>
      <c r="V2788" s="191"/>
      <c r="W2788" s="188"/>
      <c r="X2788" s="188"/>
      <c r="Y2788" s="174" t="str">
        <f t="shared" si="498"/>
        <v/>
      </c>
      <c r="Z2788" s="174" t="str">
        <f t="shared" si="499"/>
        <v/>
      </c>
      <c r="AA2788" s="137"/>
      <c r="AB2788" s="185">
        <f t="shared" si="496"/>
        <v>14.284799999999471</v>
      </c>
      <c r="AC2788" s="139">
        <f t="shared" si="493"/>
        <v>4.634165364452985E-2</v>
      </c>
      <c r="AD2788" s="138">
        <f t="shared" si="497"/>
        <v>1.0371168137805059E-4</v>
      </c>
      <c r="AE2788" s="139">
        <f t="shared" si="494"/>
        <v>1.0371168137805059E-4</v>
      </c>
      <c r="AF2788" s="139" t="str">
        <f t="shared" si="495"/>
        <v/>
      </c>
      <c r="AG2788" s="139"/>
    </row>
    <row r="2789" spans="21:33" ht="20.100000000000001" customHeight="1" x14ac:dyDescent="0.25">
      <c r="U2789" s="190"/>
      <c r="V2789" s="191"/>
      <c r="W2789" s="188"/>
      <c r="X2789" s="188"/>
      <c r="Y2789" s="174" t="str">
        <f t="shared" si="498"/>
        <v/>
      </c>
      <c r="Z2789" s="174" t="str">
        <f t="shared" si="499"/>
        <v/>
      </c>
      <c r="AA2789" s="137"/>
      <c r="AB2789" s="185">
        <f t="shared" si="496"/>
        <v>14.291199999999471</v>
      </c>
      <c r="AC2789" s="139">
        <f t="shared" si="493"/>
        <v>4.6237941963151799E-2</v>
      </c>
      <c r="AD2789" s="138">
        <f t="shared" si="497"/>
        <v>1.0349614079271235E-4</v>
      </c>
      <c r="AE2789" s="139">
        <f t="shared" si="494"/>
        <v>1.0349614079271235E-4</v>
      </c>
      <c r="AF2789" s="139" t="str">
        <f t="shared" si="495"/>
        <v/>
      </c>
      <c r="AG2789" s="139"/>
    </row>
    <row r="2790" spans="21:33" ht="20.100000000000001" customHeight="1" x14ac:dyDescent="0.25">
      <c r="U2790" s="190"/>
      <c r="V2790" s="191"/>
      <c r="W2790" s="188"/>
      <c r="X2790" s="188"/>
      <c r="Y2790" s="174" t="str">
        <f t="shared" si="498"/>
        <v/>
      </c>
      <c r="Z2790" s="174" t="str">
        <f t="shared" si="499"/>
        <v/>
      </c>
      <c r="AA2790" s="137"/>
      <c r="AB2790" s="185">
        <f t="shared" si="496"/>
        <v>14.29759999999947</v>
      </c>
      <c r="AC2790" s="139">
        <f t="shared" si="493"/>
        <v>4.6134445822359087E-2</v>
      </c>
      <c r="AD2790" s="138">
        <f t="shared" si="497"/>
        <v>1.032809963989953E-4</v>
      </c>
      <c r="AE2790" s="139">
        <f t="shared" si="494"/>
        <v>1.032809963989953E-4</v>
      </c>
      <c r="AF2790" s="139" t="str">
        <f t="shared" si="495"/>
        <v/>
      </c>
      <c r="AG2790" s="139"/>
    </row>
    <row r="2791" spans="21:33" ht="20.100000000000001" customHeight="1" x14ac:dyDescent="0.25">
      <c r="U2791" s="190"/>
      <c r="V2791" s="191"/>
      <c r="W2791" s="188"/>
      <c r="X2791" s="188"/>
      <c r="Y2791" s="174" t="str">
        <f t="shared" si="498"/>
        <v/>
      </c>
      <c r="Z2791" s="174" t="str">
        <f t="shared" si="499"/>
        <v/>
      </c>
      <c r="AA2791" s="137"/>
      <c r="AB2791" s="185">
        <f t="shared" si="496"/>
        <v>14.303999999999469</v>
      </c>
      <c r="AC2791" s="139">
        <f t="shared" si="493"/>
        <v>4.6031164825960091E-2</v>
      </c>
      <c r="AD2791" s="138">
        <f t="shared" si="497"/>
        <v>1.0306624763493227E-4</v>
      </c>
      <c r="AE2791" s="139">
        <f t="shared" si="494"/>
        <v>1.0306624763493227E-4</v>
      </c>
      <c r="AF2791" s="139" t="str">
        <f t="shared" si="495"/>
        <v/>
      </c>
      <c r="AG2791" s="139"/>
    </row>
    <row r="2792" spans="21:33" ht="20.100000000000001" customHeight="1" x14ac:dyDescent="0.25">
      <c r="U2792" s="190"/>
      <c r="V2792" s="191"/>
      <c r="W2792" s="188"/>
      <c r="X2792" s="188"/>
      <c r="Y2792" s="174" t="str">
        <f t="shared" si="498"/>
        <v/>
      </c>
      <c r="Z2792" s="174" t="str">
        <f t="shared" si="499"/>
        <v/>
      </c>
      <c r="AA2792" s="137"/>
      <c r="AB2792" s="185">
        <f t="shared" si="496"/>
        <v>14.310399999999468</v>
      </c>
      <c r="AC2792" s="139">
        <f t="shared" si="493"/>
        <v>4.5928098578325159E-2</v>
      </c>
      <c r="AD2792" s="138">
        <f t="shared" si="497"/>
        <v>1.0285189393881983E-4</v>
      </c>
      <c r="AE2792" s="139">
        <f t="shared" si="494"/>
        <v>1.0285189393881983E-4</v>
      </c>
      <c r="AF2792" s="139" t="str">
        <f t="shared" si="495"/>
        <v/>
      </c>
      <c r="AG2792" s="139"/>
    </row>
    <row r="2793" spans="21:33" ht="20.100000000000001" customHeight="1" x14ac:dyDescent="0.25">
      <c r="U2793" s="190"/>
      <c r="V2793" s="191"/>
      <c r="W2793" s="188"/>
      <c r="X2793" s="188"/>
      <c r="Y2793" s="174" t="str">
        <f t="shared" si="498"/>
        <v/>
      </c>
      <c r="Z2793" s="174" t="str">
        <f t="shared" si="499"/>
        <v/>
      </c>
      <c r="AA2793" s="137"/>
      <c r="AB2793" s="185">
        <f t="shared" si="496"/>
        <v>14.316799999999468</v>
      </c>
      <c r="AC2793" s="139">
        <f t="shared" si="493"/>
        <v>4.5825246684386339E-2</v>
      </c>
      <c r="AD2793" s="138">
        <f t="shared" si="497"/>
        <v>1.026379347489198E-4</v>
      </c>
      <c r="AE2793" s="139">
        <f t="shared" si="494"/>
        <v>1.026379347489198E-4</v>
      </c>
      <c r="AF2793" s="139" t="str">
        <f t="shared" si="495"/>
        <v/>
      </c>
      <c r="AG2793" s="139"/>
    </row>
    <row r="2794" spans="21:33" ht="20.100000000000001" customHeight="1" x14ac:dyDescent="0.25">
      <c r="U2794" s="190"/>
      <c r="V2794" s="191"/>
      <c r="W2794" s="188"/>
      <c r="X2794" s="188"/>
      <c r="Y2794" s="174" t="str">
        <f t="shared" si="498"/>
        <v/>
      </c>
      <c r="Z2794" s="174" t="str">
        <f t="shared" si="499"/>
        <v/>
      </c>
      <c r="AA2794" s="137"/>
      <c r="AB2794" s="185">
        <f t="shared" si="496"/>
        <v>14.323199999999467</v>
      </c>
      <c r="AC2794" s="139">
        <f t="shared" si="493"/>
        <v>4.572260874963742E-2</v>
      </c>
      <c r="AD2794" s="138">
        <f t="shared" si="497"/>
        <v>1.0242436950434058E-4</v>
      </c>
      <c r="AE2794" s="139">
        <f t="shared" si="494"/>
        <v>1.0242436950434058E-4</v>
      </c>
      <c r="AF2794" s="139" t="str">
        <f t="shared" si="495"/>
        <v/>
      </c>
      <c r="AG2794" s="139"/>
    </row>
    <row r="2795" spans="21:33" ht="20.100000000000001" customHeight="1" x14ac:dyDescent="0.25">
      <c r="U2795" s="190"/>
      <c r="V2795" s="191"/>
      <c r="W2795" s="188"/>
      <c r="X2795" s="188"/>
      <c r="Y2795" s="174" t="str">
        <f t="shared" si="498"/>
        <v/>
      </c>
      <c r="Z2795" s="174" t="str">
        <f t="shared" si="499"/>
        <v/>
      </c>
      <c r="AA2795" s="137"/>
      <c r="AB2795" s="185">
        <f t="shared" si="496"/>
        <v>14.329599999999466</v>
      </c>
      <c r="AC2795" s="139">
        <f t="shared" si="493"/>
        <v>4.5620184380133079E-2</v>
      </c>
      <c r="AD2795" s="138">
        <f t="shared" si="497"/>
        <v>1.0221119764380199E-4</v>
      </c>
      <c r="AE2795" s="139">
        <f t="shared" si="494"/>
        <v>1.0221119764380199E-4</v>
      </c>
      <c r="AF2795" s="139" t="str">
        <f t="shared" si="495"/>
        <v/>
      </c>
      <c r="AG2795" s="139"/>
    </row>
    <row r="2796" spans="21:33" ht="20.100000000000001" customHeight="1" x14ac:dyDescent="0.25">
      <c r="U2796" s="190"/>
      <c r="V2796" s="191"/>
      <c r="W2796" s="188"/>
      <c r="X2796" s="188"/>
      <c r="Y2796" s="174" t="str">
        <f t="shared" si="498"/>
        <v/>
      </c>
      <c r="Z2796" s="174" t="str">
        <f t="shared" si="499"/>
        <v/>
      </c>
      <c r="AA2796" s="137"/>
      <c r="AB2796" s="185">
        <f t="shared" si="496"/>
        <v>14.335999999999466</v>
      </c>
      <c r="AC2796" s="139">
        <f t="shared" ref="AC2796:AC2859" si="500">_xlfn.CHISQ.DIST.RT(AB2796,$AB$553)</f>
        <v>4.5517973182489277E-2</v>
      </c>
      <c r="AD2796" s="138">
        <f t="shared" si="497"/>
        <v>1.0199841860637077E-4</v>
      </c>
      <c r="AE2796" s="139">
        <f t="shared" ref="AE2796:AE2859" si="501">IF(AC2796&lt;($AA$556),AD2796,"")</f>
        <v>1.0199841860637077E-4</v>
      </c>
      <c r="AF2796" s="139" t="str">
        <f t="shared" ref="AF2796:AF2859" si="502">IF(AC2796&lt;$AA$563,AD2796,"")</f>
        <v/>
      </c>
      <c r="AG2796" s="139"/>
    </row>
    <row r="2797" spans="21:33" ht="20.100000000000001" customHeight="1" x14ac:dyDescent="0.25">
      <c r="U2797" s="190"/>
      <c r="V2797" s="191"/>
      <c r="W2797" s="188"/>
      <c r="X2797" s="188"/>
      <c r="Y2797" s="174" t="str">
        <f t="shared" si="498"/>
        <v/>
      </c>
      <c r="Z2797" s="174" t="str">
        <f t="shared" si="499"/>
        <v/>
      </c>
      <c r="AA2797" s="137"/>
      <c r="AB2797" s="185">
        <f t="shared" ref="AB2797:AB2860" si="503">AB2796+$AF$553</f>
        <v>14.342399999999465</v>
      </c>
      <c r="AC2797" s="139">
        <f t="shared" si="500"/>
        <v>4.5415974763882906E-2</v>
      </c>
      <c r="AD2797" s="138">
        <f t="shared" ref="AD2797:AD2860" si="504">AC2797-AC2798</f>
        <v>1.0178603183184226E-4</v>
      </c>
      <c r="AE2797" s="139">
        <f t="shared" si="501"/>
        <v>1.0178603183184226E-4</v>
      </c>
      <c r="AF2797" s="139" t="str">
        <f t="shared" si="502"/>
        <v/>
      </c>
      <c r="AG2797" s="139"/>
    </row>
    <row r="2798" spans="21:33" ht="20.100000000000001" customHeight="1" x14ac:dyDescent="0.25">
      <c r="U2798" s="190"/>
      <c r="V2798" s="191"/>
      <c r="W2798" s="188"/>
      <c r="X2798" s="188"/>
      <c r="Y2798" s="174" t="str">
        <f t="shared" si="498"/>
        <v/>
      </c>
      <c r="Z2798" s="174" t="str">
        <f t="shared" si="499"/>
        <v/>
      </c>
      <c r="AA2798" s="137"/>
      <c r="AB2798" s="185">
        <f t="shared" si="503"/>
        <v>14.348799999999464</v>
      </c>
      <c r="AC2798" s="139">
        <f t="shared" si="500"/>
        <v>4.5314188732051064E-2</v>
      </c>
      <c r="AD2798" s="138">
        <f t="shared" si="504"/>
        <v>1.0157403675961629E-4</v>
      </c>
      <c r="AE2798" s="139">
        <f t="shared" si="501"/>
        <v>1.0157403675961629E-4</v>
      </c>
      <c r="AF2798" s="139" t="str">
        <f t="shared" si="502"/>
        <v/>
      </c>
      <c r="AG2798" s="139"/>
    </row>
    <row r="2799" spans="21:33" ht="20.100000000000001" customHeight="1" x14ac:dyDescent="0.25">
      <c r="U2799" s="190"/>
      <c r="V2799" s="191"/>
      <c r="W2799" s="188"/>
      <c r="X2799" s="188"/>
      <c r="Y2799" s="174" t="str">
        <f t="shared" si="498"/>
        <v/>
      </c>
      <c r="Z2799" s="174" t="str">
        <f t="shared" si="499"/>
        <v/>
      </c>
      <c r="AA2799" s="137"/>
      <c r="AB2799" s="185">
        <f t="shared" si="503"/>
        <v>14.355199999999464</v>
      </c>
      <c r="AC2799" s="139">
        <f t="shared" si="500"/>
        <v>4.5212614695291448E-2</v>
      </c>
      <c r="AD2799" s="138">
        <f t="shared" si="504"/>
        <v>1.0136243282948126E-4</v>
      </c>
      <c r="AE2799" s="139">
        <f t="shared" si="501"/>
        <v>1.0136243282948126E-4</v>
      </c>
      <c r="AF2799" s="139" t="str">
        <f t="shared" si="502"/>
        <v/>
      </c>
      <c r="AG2799" s="139"/>
    </row>
    <row r="2800" spans="21:33" ht="20.100000000000001" customHeight="1" x14ac:dyDescent="0.25">
      <c r="U2800" s="190"/>
      <c r="V2800" s="191"/>
      <c r="W2800" s="188"/>
      <c r="X2800" s="188"/>
      <c r="Y2800" s="174" t="str">
        <f t="shared" si="498"/>
        <v/>
      </c>
      <c r="Z2800" s="174" t="str">
        <f t="shared" si="499"/>
        <v/>
      </c>
      <c r="AA2800" s="137"/>
      <c r="AB2800" s="185">
        <f t="shared" si="503"/>
        <v>14.361599999999463</v>
      </c>
      <c r="AC2800" s="139">
        <f t="shared" si="500"/>
        <v>4.5111252262461966E-2</v>
      </c>
      <c r="AD2800" s="138">
        <f t="shared" si="504"/>
        <v>1.0115121948203742E-4</v>
      </c>
      <c r="AE2800" s="139">
        <f t="shared" si="501"/>
        <v>1.0115121948203742E-4</v>
      </c>
      <c r="AF2800" s="139" t="str">
        <f t="shared" si="502"/>
        <v/>
      </c>
      <c r="AG2800" s="139"/>
    </row>
    <row r="2801" spans="21:33" ht="20.100000000000001" customHeight="1" x14ac:dyDescent="0.25">
      <c r="U2801" s="190"/>
      <c r="V2801" s="191"/>
      <c r="W2801" s="188"/>
      <c r="X2801" s="188"/>
      <c r="Y2801" s="174" t="str">
        <f t="shared" si="498"/>
        <v/>
      </c>
      <c r="Z2801" s="174" t="str">
        <f t="shared" si="499"/>
        <v/>
      </c>
      <c r="AA2801" s="137"/>
      <c r="AB2801" s="185">
        <f t="shared" si="503"/>
        <v>14.367999999999462</v>
      </c>
      <c r="AC2801" s="139">
        <f t="shared" si="500"/>
        <v>4.5010101042979929E-2</v>
      </c>
      <c r="AD2801" s="138">
        <f t="shared" si="504"/>
        <v>1.0094039615706624E-4</v>
      </c>
      <c r="AE2801" s="139">
        <f t="shared" si="501"/>
        <v>1.0094039615706624E-4</v>
      </c>
      <c r="AF2801" s="139" t="str">
        <f t="shared" si="502"/>
        <v/>
      </c>
      <c r="AG2801" s="139"/>
    </row>
    <row r="2802" spans="21:33" ht="20.100000000000001" customHeight="1" x14ac:dyDescent="0.25">
      <c r="U2802" s="190"/>
      <c r="V2802" s="191"/>
      <c r="W2802" s="188"/>
      <c r="X2802" s="188"/>
      <c r="Y2802" s="174" t="str">
        <f t="shared" si="498"/>
        <v/>
      </c>
      <c r="Z2802" s="174" t="str">
        <f t="shared" si="499"/>
        <v/>
      </c>
      <c r="AA2802" s="137"/>
      <c r="AB2802" s="185">
        <f t="shared" si="503"/>
        <v>14.374399999999461</v>
      </c>
      <c r="AC2802" s="139">
        <f t="shared" si="500"/>
        <v>4.4909160646822863E-2</v>
      </c>
      <c r="AD2802" s="138">
        <f t="shared" si="504"/>
        <v>1.0072996229575776E-4</v>
      </c>
      <c r="AE2802" s="139">
        <f t="shared" si="501"/>
        <v>1.0072996229575776E-4</v>
      </c>
      <c r="AF2802" s="139" t="str">
        <f t="shared" si="502"/>
        <v/>
      </c>
      <c r="AG2802" s="139"/>
    </row>
    <row r="2803" spans="21:33" ht="20.100000000000001" customHeight="1" x14ac:dyDescent="0.25">
      <c r="U2803" s="190"/>
      <c r="V2803" s="191"/>
      <c r="W2803" s="188"/>
      <c r="X2803" s="188"/>
      <c r="Y2803" s="174" t="str">
        <f t="shared" si="498"/>
        <v/>
      </c>
      <c r="Z2803" s="174" t="str">
        <f t="shared" si="499"/>
        <v/>
      </c>
      <c r="AA2803" s="137"/>
      <c r="AB2803" s="185">
        <f t="shared" si="503"/>
        <v>14.380799999999461</v>
      </c>
      <c r="AC2803" s="139">
        <f t="shared" si="500"/>
        <v>4.4808430684527105E-2</v>
      </c>
      <c r="AD2803" s="138">
        <f t="shared" si="504"/>
        <v>1.0051991733866367E-4</v>
      </c>
      <c r="AE2803" s="139">
        <f t="shared" si="501"/>
        <v>1.0051991733866367E-4</v>
      </c>
      <c r="AF2803" s="139" t="str">
        <f t="shared" si="502"/>
        <v/>
      </c>
      <c r="AG2803" s="139"/>
    </row>
    <row r="2804" spans="21:33" ht="20.100000000000001" customHeight="1" x14ac:dyDescent="0.25">
      <c r="U2804" s="190"/>
      <c r="V2804" s="191"/>
      <c r="W2804" s="188"/>
      <c r="X2804" s="188"/>
      <c r="Y2804" s="174" t="str">
        <f t="shared" si="498"/>
        <v/>
      </c>
      <c r="Z2804" s="174" t="str">
        <f t="shared" si="499"/>
        <v/>
      </c>
      <c r="AA2804" s="137"/>
      <c r="AB2804" s="185">
        <f t="shared" si="503"/>
        <v>14.38719999999946</v>
      </c>
      <c r="AC2804" s="139">
        <f t="shared" si="500"/>
        <v>4.4707910767188441E-2</v>
      </c>
      <c r="AD2804" s="138">
        <f t="shared" si="504"/>
        <v>1.0031026072702259E-4</v>
      </c>
      <c r="AE2804" s="139">
        <f t="shared" si="501"/>
        <v>1.0031026072702259E-4</v>
      </c>
      <c r="AF2804" s="139" t="str">
        <f t="shared" si="502"/>
        <v/>
      </c>
      <c r="AG2804" s="139"/>
    </row>
    <row r="2805" spans="21:33" ht="20.100000000000001" customHeight="1" x14ac:dyDescent="0.25">
      <c r="U2805" s="190"/>
      <c r="V2805" s="191"/>
      <c r="W2805" s="188"/>
      <c r="X2805" s="188"/>
      <c r="Y2805" s="174" t="str">
        <f t="shared" si="498"/>
        <v/>
      </c>
      <c r="Z2805" s="174" t="str">
        <f t="shared" si="499"/>
        <v/>
      </c>
      <c r="AA2805" s="137"/>
      <c r="AB2805" s="185">
        <f t="shared" si="503"/>
        <v>14.393599999999459</v>
      </c>
      <c r="AC2805" s="139">
        <f t="shared" si="500"/>
        <v>4.4607600506461419E-2</v>
      </c>
      <c r="AD2805" s="138">
        <f t="shared" si="504"/>
        <v>1.0010099190217725E-4</v>
      </c>
      <c r="AE2805" s="139">
        <f t="shared" si="501"/>
        <v>1.0010099190217725E-4</v>
      </c>
      <c r="AF2805" s="139" t="str">
        <f t="shared" si="502"/>
        <v/>
      </c>
      <c r="AG2805" s="139"/>
    </row>
    <row r="2806" spans="21:33" ht="20.100000000000001" customHeight="1" x14ac:dyDescent="0.25">
      <c r="U2806" s="190"/>
      <c r="V2806" s="191"/>
      <c r="W2806" s="188"/>
      <c r="X2806" s="188"/>
      <c r="Y2806" s="174" t="str">
        <f t="shared" si="498"/>
        <v/>
      </c>
      <c r="Z2806" s="174" t="str">
        <f t="shared" si="499"/>
        <v/>
      </c>
      <c r="AA2806" s="137"/>
      <c r="AB2806" s="185">
        <f t="shared" si="503"/>
        <v>14.399999999999459</v>
      </c>
      <c r="AC2806" s="139">
        <f t="shared" si="500"/>
        <v>4.4507499514559241E-2</v>
      </c>
      <c r="AD2806" s="138">
        <f t="shared" si="504"/>
        <v>9.9892110305914439E-5</v>
      </c>
      <c r="AE2806" s="139">
        <f t="shared" si="501"/>
        <v>9.9892110305914439E-5</v>
      </c>
      <c r="AF2806" s="139" t="str">
        <f t="shared" si="502"/>
        <v/>
      </c>
      <c r="AG2806" s="139"/>
    </row>
    <row r="2807" spans="21:33" ht="20.100000000000001" customHeight="1" x14ac:dyDescent="0.25">
      <c r="U2807" s="190"/>
      <c r="V2807" s="191"/>
      <c r="W2807" s="188"/>
      <c r="X2807" s="188"/>
      <c r="Y2807" s="174" t="str">
        <f t="shared" si="498"/>
        <v/>
      </c>
      <c r="Z2807" s="174" t="str">
        <f t="shared" si="499"/>
        <v/>
      </c>
      <c r="AA2807" s="137"/>
      <c r="AB2807" s="185">
        <f t="shared" si="503"/>
        <v>14.406399999999458</v>
      </c>
      <c r="AC2807" s="139">
        <f t="shared" si="500"/>
        <v>4.4407607404253327E-2</v>
      </c>
      <c r="AD2807" s="138">
        <f t="shared" si="504"/>
        <v>9.9683615379965451E-5</v>
      </c>
      <c r="AE2807" s="139">
        <f t="shared" si="501"/>
        <v>9.9683615379965451E-5</v>
      </c>
      <c r="AF2807" s="139" t="str">
        <f t="shared" si="502"/>
        <v/>
      </c>
      <c r="AG2807" s="139"/>
    </row>
    <row r="2808" spans="21:33" ht="20.100000000000001" customHeight="1" x14ac:dyDescent="0.25">
      <c r="U2808" s="190"/>
      <c r="V2808" s="191"/>
      <c r="W2808" s="188"/>
      <c r="X2808" s="188"/>
      <c r="Y2808" s="174" t="str">
        <f t="shared" ref="Y2808:Y2871" si="505">IF($X2808&gt;(Y$555),$W2808,"")</f>
        <v/>
      </c>
      <c r="Z2808" s="174" t="str">
        <f t="shared" ref="Z2808:Z2871" si="506">IF($X2808&gt;(AA$557),$W2808,"")</f>
        <v/>
      </c>
      <c r="AA2808" s="137"/>
      <c r="AB2808" s="185">
        <f t="shared" si="503"/>
        <v>14.412799999999457</v>
      </c>
      <c r="AC2808" s="139">
        <f t="shared" si="500"/>
        <v>4.4307923788873362E-2</v>
      </c>
      <c r="AD2808" s="138">
        <f t="shared" si="504"/>
        <v>9.9475506566554239E-5</v>
      </c>
      <c r="AE2808" s="139">
        <f t="shared" si="501"/>
        <v>9.9475506566554239E-5</v>
      </c>
      <c r="AF2808" s="139" t="str">
        <f t="shared" si="502"/>
        <v/>
      </c>
      <c r="AG2808" s="139"/>
    </row>
    <row r="2809" spans="21:33" ht="20.100000000000001" customHeight="1" x14ac:dyDescent="0.25">
      <c r="U2809" s="190"/>
      <c r="V2809" s="191"/>
      <c r="W2809" s="188"/>
      <c r="X2809" s="188"/>
      <c r="Y2809" s="174" t="str">
        <f t="shared" si="505"/>
        <v/>
      </c>
      <c r="Z2809" s="174" t="str">
        <f t="shared" si="506"/>
        <v/>
      </c>
      <c r="AA2809" s="137"/>
      <c r="AB2809" s="185">
        <f t="shared" si="503"/>
        <v>14.419199999999456</v>
      </c>
      <c r="AC2809" s="139">
        <f t="shared" si="500"/>
        <v>4.4208448282306807E-2</v>
      </c>
      <c r="AD2809" s="138">
        <f t="shared" si="504"/>
        <v>9.9267783308147617E-5</v>
      </c>
      <c r="AE2809" s="139">
        <f t="shared" si="501"/>
        <v>9.9267783308147617E-5</v>
      </c>
      <c r="AF2809" s="139" t="str">
        <f t="shared" si="502"/>
        <v/>
      </c>
      <c r="AG2809" s="139"/>
    </row>
    <row r="2810" spans="21:33" ht="20.100000000000001" customHeight="1" x14ac:dyDescent="0.25">
      <c r="U2810" s="190"/>
      <c r="V2810" s="191"/>
      <c r="W2810" s="188"/>
      <c r="X2810" s="188"/>
      <c r="Y2810" s="174" t="str">
        <f t="shared" si="505"/>
        <v/>
      </c>
      <c r="Z2810" s="174" t="str">
        <f t="shared" si="506"/>
        <v/>
      </c>
      <c r="AA2810" s="137"/>
      <c r="AB2810" s="185">
        <f t="shared" si="503"/>
        <v>14.425599999999456</v>
      </c>
      <c r="AC2810" s="139">
        <f t="shared" si="500"/>
        <v>4.410918049899866E-2</v>
      </c>
      <c r="AD2810" s="138">
        <f t="shared" si="504"/>
        <v>9.9060445047413626E-5</v>
      </c>
      <c r="AE2810" s="139">
        <f t="shared" si="501"/>
        <v>9.9060445047413626E-5</v>
      </c>
      <c r="AF2810" s="139" t="str">
        <f t="shared" si="502"/>
        <v/>
      </c>
      <c r="AG2810" s="139"/>
    </row>
    <row r="2811" spans="21:33" ht="20.100000000000001" customHeight="1" x14ac:dyDescent="0.25">
      <c r="U2811" s="190"/>
      <c r="V2811" s="191"/>
      <c r="W2811" s="188"/>
      <c r="X2811" s="188"/>
      <c r="Y2811" s="174" t="str">
        <f t="shared" si="505"/>
        <v/>
      </c>
      <c r="Z2811" s="174" t="str">
        <f t="shared" si="506"/>
        <v/>
      </c>
      <c r="AA2811" s="137"/>
      <c r="AB2811" s="185">
        <f t="shared" si="503"/>
        <v>14.431999999999455</v>
      </c>
      <c r="AC2811" s="139">
        <f t="shared" si="500"/>
        <v>4.4010120053951246E-2</v>
      </c>
      <c r="AD2811" s="138">
        <f t="shared" si="504"/>
        <v>9.8853491227256229E-5</v>
      </c>
      <c r="AE2811" s="139">
        <f t="shared" si="501"/>
        <v>9.8853491227256229E-5</v>
      </c>
      <c r="AF2811" s="139" t="str">
        <f t="shared" si="502"/>
        <v/>
      </c>
      <c r="AG2811" s="139"/>
    </row>
    <row r="2812" spans="21:33" ht="20.100000000000001" customHeight="1" x14ac:dyDescent="0.25">
      <c r="U2812" s="190"/>
      <c r="V2812" s="191"/>
      <c r="W2812" s="188"/>
      <c r="X2812" s="188"/>
      <c r="Y2812" s="174" t="str">
        <f t="shared" si="505"/>
        <v/>
      </c>
      <c r="Z2812" s="174" t="str">
        <f t="shared" si="506"/>
        <v/>
      </c>
      <c r="AA2812" s="137"/>
      <c r="AB2812" s="185">
        <f t="shared" si="503"/>
        <v>14.438399999999454</v>
      </c>
      <c r="AC2812" s="139">
        <f t="shared" si="500"/>
        <v>4.391126656272399E-2</v>
      </c>
      <c r="AD2812" s="138">
        <f t="shared" si="504"/>
        <v>9.8646921290995726E-5</v>
      </c>
      <c r="AE2812" s="139">
        <f t="shared" si="501"/>
        <v>9.8646921290995726E-5</v>
      </c>
      <c r="AF2812" s="139" t="str">
        <f t="shared" si="502"/>
        <v/>
      </c>
      <c r="AG2812" s="139"/>
    </row>
    <row r="2813" spans="21:33" ht="20.100000000000001" customHeight="1" x14ac:dyDescent="0.25">
      <c r="U2813" s="190"/>
      <c r="V2813" s="191"/>
      <c r="W2813" s="188"/>
      <c r="X2813" s="188"/>
      <c r="Y2813" s="174" t="str">
        <f t="shared" si="505"/>
        <v/>
      </c>
      <c r="Z2813" s="174" t="str">
        <f t="shared" si="506"/>
        <v/>
      </c>
      <c r="AA2813" s="137"/>
      <c r="AB2813" s="185">
        <f t="shared" si="503"/>
        <v>14.444799999999454</v>
      </c>
      <c r="AC2813" s="139">
        <f t="shared" si="500"/>
        <v>4.3812619641432994E-2</v>
      </c>
      <c r="AD2813" s="138">
        <f t="shared" si="504"/>
        <v>9.844073468197323E-5</v>
      </c>
      <c r="AE2813" s="139">
        <f t="shared" si="501"/>
        <v>9.844073468197323E-5</v>
      </c>
      <c r="AF2813" s="139" t="str">
        <f t="shared" si="502"/>
        <v/>
      </c>
      <c r="AG2813" s="139"/>
    </row>
    <row r="2814" spans="21:33" ht="20.100000000000001" customHeight="1" x14ac:dyDescent="0.25">
      <c r="U2814" s="190"/>
      <c r="V2814" s="191"/>
      <c r="W2814" s="188"/>
      <c r="X2814" s="188"/>
      <c r="Y2814" s="174" t="str">
        <f t="shared" si="505"/>
        <v/>
      </c>
      <c r="Z2814" s="174" t="str">
        <f t="shared" si="506"/>
        <v/>
      </c>
      <c r="AA2814" s="137"/>
      <c r="AB2814" s="185">
        <f t="shared" si="503"/>
        <v>14.451199999999453</v>
      </c>
      <c r="AC2814" s="139">
        <f t="shared" si="500"/>
        <v>4.3714178906751021E-2</v>
      </c>
      <c r="AD2814" s="138">
        <f t="shared" si="504"/>
        <v>9.823493084418905E-5</v>
      </c>
      <c r="AE2814" s="139">
        <f t="shared" si="501"/>
        <v>9.823493084418905E-5</v>
      </c>
      <c r="AF2814" s="139" t="str">
        <f t="shared" si="502"/>
        <v/>
      </c>
      <c r="AG2814" s="139"/>
    </row>
    <row r="2815" spans="21:33" ht="20.100000000000001" customHeight="1" x14ac:dyDescent="0.25">
      <c r="U2815" s="190"/>
      <c r="V2815" s="191"/>
      <c r="W2815" s="188"/>
      <c r="X2815" s="188"/>
      <c r="Y2815" s="174" t="str">
        <f t="shared" si="505"/>
        <v/>
      </c>
      <c r="Z2815" s="174" t="str">
        <f t="shared" si="506"/>
        <v/>
      </c>
      <c r="AA2815" s="137"/>
      <c r="AB2815" s="185">
        <f t="shared" si="503"/>
        <v>14.457599999999452</v>
      </c>
      <c r="AC2815" s="139">
        <f t="shared" si="500"/>
        <v>4.3615943975906832E-2</v>
      </c>
      <c r="AD2815" s="138">
        <f t="shared" si="504"/>
        <v>9.8029509221442268E-5</v>
      </c>
      <c r="AE2815" s="139">
        <f t="shared" si="501"/>
        <v>9.8029509221442268E-5</v>
      </c>
      <c r="AF2815" s="139" t="str">
        <f t="shared" si="502"/>
        <v/>
      </c>
      <c r="AG2815" s="139"/>
    </row>
    <row r="2816" spans="21:33" ht="20.100000000000001" customHeight="1" x14ac:dyDescent="0.25">
      <c r="U2816" s="190"/>
      <c r="V2816" s="191"/>
      <c r="W2816" s="188"/>
      <c r="X2816" s="188"/>
      <c r="Y2816" s="174" t="str">
        <f t="shared" si="505"/>
        <v/>
      </c>
      <c r="Z2816" s="174" t="str">
        <f t="shared" si="506"/>
        <v/>
      </c>
      <c r="AA2816" s="137"/>
      <c r="AB2816" s="185">
        <f t="shared" si="503"/>
        <v>14.463999999999452</v>
      </c>
      <c r="AC2816" s="139">
        <f t="shared" si="500"/>
        <v>4.351791446668539E-2</v>
      </c>
      <c r="AD2816" s="138">
        <f t="shared" si="504"/>
        <v>9.7824469258205038E-5</v>
      </c>
      <c r="AE2816" s="139">
        <f t="shared" si="501"/>
        <v>9.7824469258205038E-5</v>
      </c>
      <c r="AF2816" s="139" t="str">
        <f t="shared" si="502"/>
        <v/>
      </c>
      <c r="AG2816" s="139"/>
    </row>
    <row r="2817" spans="21:33" ht="20.100000000000001" customHeight="1" x14ac:dyDescent="0.25">
      <c r="U2817" s="190"/>
      <c r="V2817" s="191"/>
      <c r="W2817" s="188"/>
      <c r="X2817" s="188"/>
      <c r="Y2817" s="174" t="str">
        <f t="shared" si="505"/>
        <v/>
      </c>
      <c r="Z2817" s="174" t="str">
        <f t="shared" si="506"/>
        <v/>
      </c>
      <c r="AA2817" s="137"/>
      <c r="AB2817" s="185">
        <f t="shared" si="503"/>
        <v>14.470399999999451</v>
      </c>
      <c r="AC2817" s="139">
        <f t="shared" si="500"/>
        <v>4.3420089997427185E-2</v>
      </c>
      <c r="AD2817" s="138">
        <f t="shared" si="504"/>
        <v>9.7619810399088291E-5</v>
      </c>
      <c r="AE2817" s="139">
        <f t="shared" si="501"/>
        <v>9.7619810399088291E-5</v>
      </c>
      <c r="AF2817" s="139" t="str">
        <f t="shared" si="502"/>
        <v/>
      </c>
      <c r="AG2817" s="139"/>
    </row>
    <row r="2818" spans="21:33" ht="20.100000000000001" customHeight="1" x14ac:dyDescent="0.25">
      <c r="U2818" s="190"/>
      <c r="V2818" s="191"/>
      <c r="W2818" s="188"/>
      <c r="X2818" s="188"/>
      <c r="Y2818" s="174" t="str">
        <f t="shared" si="505"/>
        <v/>
      </c>
      <c r="Z2818" s="174" t="str">
        <f t="shared" si="506"/>
        <v/>
      </c>
      <c r="AA2818" s="137"/>
      <c r="AB2818" s="185">
        <f t="shared" si="503"/>
        <v>14.47679999999945</v>
      </c>
      <c r="AC2818" s="139">
        <f t="shared" si="500"/>
        <v>4.3322470187028096E-2</v>
      </c>
      <c r="AD2818" s="138">
        <f t="shared" si="504"/>
        <v>9.7415532088890311E-5</v>
      </c>
      <c r="AE2818" s="139">
        <f t="shared" si="501"/>
        <v>9.7415532088890311E-5</v>
      </c>
      <c r="AF2818" s="139" t="str">
        <f t="shared" si="502"/>
        <v/>
      </c>
      <c r="AG2818" s="139"/>
    </row>
    <row r="2819" spans="21:33" ht="20.100000000000001" customHeight="1" x14ac:dyDescent="0.25">
      <c r="U2819" s="190"/>
      <c r="V2819" s="191"/>
      <c r="W2819" s="188"/>
      <c r="X2819" s="188"/>
      <c r="Y2819" s="174" t="str">
        <f t="shared" si="505"/>
        <v/>
      </c>
      <c r="Z2819" s="174" t="str">
        <f t="shared" si="506"/>
        <v/>
      </c>
      <c r="AA2819" s="137"/>
      <c r="AB2819" s="185">
        <f t="shared" si="503"/>
        <v>14.483199999999449</v>
      </c>
      <c r="AC2819" s="139">
        <f t="shared" si="500"/>
        <v>4.3225054654939206E-2</v>
      </c>
      <c r="AD2819" s="138">
        <f t="shared" si="504"/>
        <v>9.7211633772735506E-5</v>
      </c>
      <c r="AE2819" s="139">
        <f t="shared" si="501"/>
        <v>9.7211633772735506E-5</v>
      </c>
      <c r="AF2819" s="139" t="str">
        <f t="shared" si="502"/>
        <v/>
      </c>
      <c r="AG2819" s="139"/>
    </row>
    <row r="2820" spans="21:33" ht="20.100000000000001" customHeight="1" x14ac:dyDescent="0.25">
      <c r="U2820" s="190"/>
      <c r="V2820" s="191"/>
      <c r="W2820" s="188"/>
      <c r="X2820" s="188"/>
      <c r="Y2820" s="174" t="str">
        <f t="shared" si="505"/>
        <v/>
      </c>
      <c r="Z2820" s="174" t="str">
        <f t="shared" si="506"/>
        <v/>
      </c>
      <c r="AA2820" s="137"/>
      <c r="AB2820" s="185">
        <f t="shared" si="503"/>
        <v>14.489599999999449</v>
      </c>
      <c r="AC2820" s="139">
        <f t="shared" si="500"/>
        <v>4.312784302116647E-2</v>
      </c>
      <c r="AD2820" s="138">
        <f t="shared" si="504"/>
        <v>9.7008114896254827E-5</v>
      </c>
      <c r="AE2820" s="139">
        <f t="shared" si="501"/>
        <v>9.7008114896254827E-5</v>
      </c>
      <c r="AF2820" s="139" t="str">
        <f t="shared" si="502"/>
        <v/>
      </c>
      <c r="AG2820" s="139"/>
    </row>
    <row r="2821" spans="21:33" ht="20.100000000000001" customHeight="1" x14ac:dyDescent="0.25">
      <c r="U2821" s="190"/>
      <c r="V2821" s="191"/>
      <c r="W2821" s="188"/>
      <c r="X2821" s="188"/>
      <c r="Y2821" s="174" t="str">
        <f t="shared" si="505"/>
        <v/>
      </c>
      <c r="Z2821" s="174" t="str">
        <f t="shared" si="506"/>
        <v/>
      </c>
      <c r="AA2821" s="137"/>
      <c r="AB2821" s="185">
        <f t="shared" si="503"/>
        <v>14.495999999999448</v>
      </c>
      <c r="AC2821" s="139">
        <f t="shared" si="500"/>
        <v>4.3030834906270216E-2</v>
      </c>
      <c r="AD2821" s="138">
        <f t="shared" si="504"/>
        <v>9.6804974904954322E-5</v>
      </c>
      <c r="AE2821" s="139">
        <f t="shared" si="501"/>
        <v>9.6804974904954322E-5</v>
      </c>
      <c r="AF2821" s="139" t="str">
        <f t="shared" si="502"/>
        <v/>
      </c>
      <c r="AG2821" s="139"/>
    </row>
    <row r="2822" spans="21:33" ht="20.100000000000001" customHeight="1" x14ac:dyDescent="0.25">
      <c r="U2822" s="190"/>
      <c r="V2822" s="191"/>
      <c r="W2822" s="188"/>
      <c r="X2822" s="188"/>
      <c r="Y2822" s="174" t="str">
        <f t="shared" si="505"/>
        <v/>
      </c>
      <c r="Z2822" s="174" t="str">
        <f t="shared" si="506"/>
        <v/>
      </c>
      <c r="AA2822" s="137"/>
      <c r="AB2822" s="185">
        <f t="shared" si="503"/>
        <v>14.502399999999447</v>
      </c>
      <c r="AC2822" s="139">
        <f t="shared" si="500"/>
        <v>4.2934029931365261E-2</v>
      </c>
      <c r="AD2822" s="138">
        <f t="shared" si="504"/>
        <v>9.6602213245040869E-5</v>
      </c>
      <c r="AE2822" s="139">
        <f t="shared" si="501"/>
        <v>9.6602213245040869E-5</v>
      </c>
      <c r="AF2822" s="139" t="str">
        <f t="shared" si="502"/>
        <v/>
      </c>
      <c r="AG2822" s="139"/>
    </row>
    <row r="2823" spans="21:33" ht="20.100000000000001" customHeight="1" x14ac:dyDescent="0.25">
      <c r="U2823" s="190"/>
      <c r="V2823" s="191"/>
      <c r="W2823" s="188"/>
      <c r="X2823" s="188"/>
      <c r="Y2823" s="174" t="str">
        <f t="shared" si="505"/>
        <v/>
      </c>
      <c r="Z2823" s="174" t="str">
        <f t="shared" si="506"/>
        <v/>
      </c>
      <c r="AA2823" s="137"/>
      <c r="AB2823" s="185">
        <f t="shared" si="503"/>
        <v>14.508799999999447</v>
      </c>
      <c r="AC2823" s="139">
        <f t="shared" si="500"/>
        <v>4.283742771812022E-2</v>
      </c>
      <c r="AD2823" s="138">
        <f t="shared" si="504"/>
        <v>9.6399829362846245E-5</v>
      </c>
      <c r="AE2823" s="139">
        <f t="shared" si="501"/>
        <v>9.6399829362846245E-5</v>
      </c>
      <c r="AF2823" s="139" t="str">
        <f t="shared" si="502"/>
        <v/>
      </c>
      <c r="AG2823" s="139"/>
    </row>
    <row r="2824" spans="21:33" ht="20.100000000000001" customHeight="1" x14ac:dyDescent="0.25">
      <c r="U2824" s="190"/>
      <c r="V2824" s="191"/>
      <c r="W2824" s="188"/>
      <c r="X2824" s="188"/>
      <c r="Y2824" s="174" t="str">
        <f t="shared" si="505"/>
        <v/>
      </c>
      <c r="Z2824" s="174" t="str">
        <f t="shared" si="506"/>
        <v/>
      </c>
      <c r="AA2824" s="137"/>
      <c r="AB2824" s="185">
        <f t="shared" si="503"/>
        <v>14.515199999999446</v>
      </c>
      <c r="AC2824" s="139">
        <f t="shared" si="500"/>
        <v>4.2741027888757374E-2</v>
      </c>
      <c r="AD2824" s="138">
        <f t="shared" si="504"/>
        <v>9.6197822704778557E-5</v>
      </c>
      <c r="AE2824" s="139">
        <f t="shared" si="501"/>
        <v>9.6197822704778557E-5</v>
      </c>
      <c r="AF2824" s="139" t="str">
        <f t="shared" si="502"/>
        <v/>
      </c>
      <c r="AG2824" s="139"/>
    </row>
    <row r="2825" spans="21:33" ht="20.100000000000001" customHeight="1" x14ac:dyDescent="0.25">
      <c r="U2825" s="190"/>
      <c r="V2825" s="191"/>
      <c r="W2825" s="188"/>
      <c r="X2825" s="188"/>
      <c r="Y2825" s="174" t="str">
        <f t="shared" si="505"/>
        <v/>
      </c>
      <c r="Z2825" s="174" t="str">
        <f t="shared" si="506"/>
        <v/>
      </c>
      <c r="AA2825" s="137"/>
      <c r="AB2825" s="185">
        <f t="shared" si="503"/>
        <v>14.521599999999445</v>
      </c>
      <c r="AC2825" s="139">
        <f t="shared" si="500"/>
        <v>4.2644830066052596E-2</v>
      </c>
      <c r="AD2825" s="138">
        <f t="shared" si="504"/>
        <v>9.5996192717946738E-5</v>
      </c>
      <c r="AE2825" s="139">
        <f t="shared" si="501"/>
        <v>9.5996192717946738E-5</v>
      </c>
      <c r="AF2825" s="139" t="str">
        <f t="shared" si="502"/>
        <v/>
      </c>
      <c r="AG2825" s="139"/>
    </row>
    <row r="2826" spans="21:33" ht="20.100000000000001" customHeight="1" x14ac:dyDescent="0.25">
      <c r="U2826" s="190"/>
      <c r="V2826" s="191"/>
      <c r="W2826" s="188"/>
      <c r="X2826" s="188"/>
      <c r="Y2826" s="174" t="str">
        <f t="shared" si="505"/>
        <v/>
      </c>
      <c r="Z2826" s="174" t="str">
        <f t="shared" si="506"/>
        <v/>
      </c>
      <c r="AA2826" s="137"/>
      <c r="AB2826" s="185">
        <f t="shared" si="503"/>
        <v>14.527999999999444</v>
      </c>
      <c r="AC2826" s="139">
        <f t="shared" si="500"/>
        <v>4.2548833873334649E-2</v>
      </c>
      <c r="AD2826" s="138">
        <f t="shared" si="504"/>
        <v>9.5794938849445843E-5</v>
      </c>
      <c r="AE2826" s="139">
        <f t="shared" si="501"/>
        <v>9.5794938849445843E-5</v>
      </c>
      <c r="AF2826" s="139" t="str">
        <f t="shared" si="502"/>
        <v/>
      </c>
      <c r="AG2826" s="139"/>
    </row>
    <row r="2827" spans="21:33" ht="20.100000000000001" customHeight="1" x14ac:dyDescent="0.25">
      <c r="U2827" s="190"/>
      <c r="V2827" s="191"/>
      <c r="W2827" s="188"/>
      <c r="X2827" s="188"/>
      <c r="Y2827" s="174" t="str">
        <f t="shared" si="505"/>
        <v/>
      </c>
      <c r="Z2827" s="174" t="str">
        <f t="shared" si="506"/>
        <v/>
      </c>
      <c r="AA2827" s="137"/>
      <c r="AB2827" s="185">
        <f t="shared" si="503"/>
        <v>14.534399999999444</v>
      </c>
      <c r="AC2827" s="139">
        <f t="shared" si="500"/>
        <v>4.2453038934485203E-2</v>
      </c>
      <c r="AD2827" s="138">
        <f t="shared" si="504"/>
        <v>9.5594060546787263E-5</v>
      </c>
      <c r="AE2827" s="139">
        <f t="shared" si="501"/>
        <v>9.5594060546787263E-5</v>
      </c>
      <c r="AF2827" s="139" t="str">
        <f t="shared" si="502"/>
        <v/>
      </c>
      <c r="AG2827" s="139"/>
    </row>
    <row r="2828" spans="21:33" ht="20.100000000000001" customHeight="1" x14ac:dyDescent="0.25">
      <c r="U2828" s="190"/>
      <c r="V2828" s="191"/>
      <c r="W2828" s="188"/>
      <c r="X2828" s="188"/>
      <c r="Y2828" s="174" t="str">
        <f t="shared" si="505"/>
        <v/>
      </c>
      <c r="Z2828" s="174" t="str">
        <f t="shared" si="506"/>
        <v/>
      </c>
      <c r="AA2828" s="137"/>
      <c r="AB2828" s="185">
        <f t="shared" si="503"/>
        <v>14.540799999999443</v>
      </c>
      <c r="AC2828" s="139">
        <f t="shared" si="500"/>
        <v>4.2357444873938416E-2</v>
      </c>
      <c r="AD2828" s="138">
        <f t="shared" si="504"/>
        <v>9.5393557257843209E-5</v>
      </c>
      <c r="AE2828" s="139">
        <f t="shared" si="501"/>
        <v>9.5393557257843209E-5</v>
      </c>
      <c r="AF2828" s="139" t="str">
        <f t="shared" si="502"/>
        <v/>
      </c>
      <c r="AG2828" s="139"/>
    </row>
    <row r="2829" spans="21:33" ht="20.100000000000001" customHeight="1" x14ac:dyDescent="0.25">
      <c r="U2829" s="190"/>
      <c r="V2829" s="191"/>
      <c r="W2829" s="188"/>
      <c r="X2829" s="188"/>
      <c r="Y2829" s="174" t="str">
        <f t="shared" si="505"/>
        <v/>
      </c>
      <c r="Z2829" s="174" t="str">
        <f t="shared" si="506"/>
        <v/>
      </c>
      <c r="AA2829" s="137"/>
      <c r="AB2829" s="185">
        <f t="shared" si="503"/>
        <v>14.547199999999442</v>
      </c>
      <c r="AC2829" s="139">
        <f t="shared" si="500"/>
        <v>4.2262051316680573E-2</v>
      </c>
      <c r="AD2829" s="138">
        <f t="shared" si="504"/>
        <v>9.5193428430687121E-5</v>
      </c>
      <c r="AE2829" s="139">
        <f t="shared" si="501"/>
        <v>9.5193428430687121E-5</v>
      </c>
      <c r="AF2829" s="139" t="str">
        <f t="shared" si="502"/>
        <v/>
      </c>
      <c r="AG2829" s="139"/>
    </row>
    <row r="2830" spans="21:33" ht="20.100000000000001" customHeight="1" x14ac:dyDescent="0.25">
      <c r="U2830" s="190"/>
      <c r="V2830" s="191"/>
      <c r="W2830" s="188"/>
      <c r="X2830" s="188"/>
      <c r="Y2830" s="174" t="str">
        <f t="shared" si="505"/>
        <v/>
      </c>
      <c r="Z2830" s="174" t="str">
        <f t="shared" si="506"/>
        <v/>
      </c>
      <c r="AA2830" s="137"/>
      <c r="AB2830" s="185">
        <f t="shared" si="503"/>
        <v>14.553599999999442</v>
      </c>
      <c r="AC2830" s="139">
        <f t="shared" si="500"/>
        <v>4.2166857888249885E-2</v>
      </c>
      <c r="AD2830" s="138">
        <f t="shared" si="504"/>
        <v>9.4993673513628363E-5</v>
      </c>
      <c r="AE2830" s="139">
        <f t="shared" si="501"/>
        <v>9.4993673513628363E-5</v>
      </c>
      <c r="AF2830" s="139" t="str">
        <f t="shared" si="502"/>
        <v/>
      </c>
      <c r="AG2830" s="139"/>
    </row>
    <row r="2831" spans="21:33" ht="20.100000000000001" customHeight="1" x14ac:dyDescent="0.25">
      <c r="U2831" s="190"/>
      <c r="V2831" s="191"/>
      <c r="W2831" s="188"/>
      <c r="X2831" s="188"/>
      <c r="Y2831" s="174" t="str">
        <f t="shared" si="505"/>
        <v/>
      </c>
      <c r="Z2831" s="174" t="str">
        <f t="shared" si="506"/>
        <v/>
      </c>
      <c r="AA2831" s="137"/>
      <c r="AB2831" s="185">
        <f t="shared" si="503"/>
        <v>14.559999999999441</v>
      </c>
      <c r="AC2831" s="139">
        <f t="shared" si="500"/>
        <v>4.2071864214736257E-2</v>
      </c>
      <c r="AD2831" s="138">
        <f t="shared" si="504"/>
        <v>9.4794291955489773E-5</v>
      </c>
      <c r="AE2831" s="139">
        <f t="shared" si="501"/>
        <v>9.4794291955489773E-5</v>
      </c>
      <c r="AF2831" s="139" t="str">
        <f t="shared" si="502"/>
        <v/>
      </c>
      <c r="AG2831" s="139"/>
    </row>
    <row r="2832" spans="21:33" ht="20.100000000000001" customHeight="1" x14ac:dyDescent="0.25">
      <c r="U2832" s="190"/>
      <c r="V2832" s="191"/>
      <c r="W2832" s="188"/>
      <c r="X2832" s="188"/>
      <c r="Y2832" s="174" t="str">
        <f t="shared" si="505"/>
        <v/>
      </c>
      <c r="Z2832" s="174" t="str">
        <f t="shared" si="506"/>
        <v/>
      </c>
      <c r="AA2832" s="137"/>
      <c r="AB2832" s="185">
        <f t="shared" si="503"/>
        <v>14.56639999999944</v>
      </c>
      <c r="AC2832" s="139">
        <f t="shared" si="500"/>
        <v>4.1977069922780767E-2</v>
      </c>
      <c r="AD2832" s="138">
        <f t="shared" si="504"/>
        <v>9.459528320537175E-5</v>
      </c>
      <c r="AE2832" s="139">
        <f t="shared" si="501"/>
        <v>9.459528320537175E-5</v>
      </c>
      <c r="AF2832" s="139" t="str">
        <f t="shared" si="502"/>
        <v/>
      </c>
      <c r="AG2832" s="139"/>
    </row>
    <row r="2833" spans="21:33" ht="20.100000000000001" customHeight="1" x14ac:dyDescent="0.25">
      <c r="U2833" s="190"/>
      <c r="V2833" s="191"/>
      <c r="W2833" s="188"/>
      <c r="X2833" s="188"/>
      <c r="Y2833" s="174" t="str">
        <f t="shared" si="505"/>
        <v/>
      </c>
      <c r="Z2833" s="174" t="str">
        <f t="shared" si="506"/>
        <v/>
      </c>
      <c r="AA2833" s="137"/>
      <c r="AB2833" s="185">
        <f t="shared" si="503"/>
        <v>14.57279999999944</v>
      </c>
      <c r="AC2833" s="139">
        <f t="shared" si="500"/>
        <v>4.1882474639575396E-2</v>
      </c>
      <c r="AD2833" s="138">
        <f t="shared" si="504"/>
        <v>9.4396646712402443E-5</v>
      </c>
      <c r="AE2833" s="139">
        <f t="shared" si="501"/>
        <v>9.4396646712402443E-5</v>
      </c>
      <c r="AF2833" s="139" t="str">
        <f t="shared" si="502"/>
        <v/>
      </c>
      <c r="AG2833" s="139"/>
    </row>
    <row r="2834" spans="21:33" ht="20.100000000000001" customHeight="1" x14ac:dyDescent="0.25">
      <c r="U2834" s="190"/>
      <c r="V2834" s="191"/>
      <c r="W2834" s="188"/>
      <c r="X2834" s="188"/>
      <c r="Y2834" s="174" t="str">
        <f t="shared" si="505"/>
        <v/>
      </c>
      <c r="Z2834" s="174" t="str">
        <f t="shared" si="506"/>
        <v/>
      </c>
      <c r="AA2834" s="137"/>
      <c r="AB2834" s="185">
        <f t="shared" si="503"/>
        <v>14.579199999999439</v>
      </c>
      <c r="AC2834" s="139">
        <f t="shared" si="500"/>
        <v>4.1788077992862993E-2</v>
      </c>
      <c r="AD2834" s="138">
        <f t="shared" si="504"/>
        <v>9.4198381926396957E-5</v>
      </c>
      <c r="AE2834" s="139">
        <f t="shared" si="501"/>
        <v>9.4198381926396957E-5</v>
      </c>
      <c r="AF2834" s="139" t="str">
        <f t="shared" si="502"/>
        <v/>
      </c>
      <c r="AG2834" s="139"/>
    </row>
    <row r="2835" spans="21:33" ht="20.100000000000001" customHeight="1" x14ac:dyDescent="0.25">
      <c r="U2835" s="190"/>
      <c r="V2835" s="191"/>
      <c r="W2835" s="188"/>
      <c r="X2835" s="188"/>
      <c r="Y2835" s="174" t="str">
        <f t="shared" si="505"/>
        <v/>
      </c>
      <c r="Z2835" s="174" t="str">
        <f t="shared" si="506"/>
        <v/>
      </c>
      <c r="AA2835" s="137"/>
      <c r="AB2835" s="185">
        <f t="shared" si="503"/>
        <v>14.585599999999438</v>
      </c>
      <c r="AC2835" s="139">
        <f t="shared" si="500"/>
        <v>4.1693879610936596E-2</v>
      </c>
      <c r="AD2835" s="138">
        <f t="shared" si="504"/>
        <v>9.4000488297350804E-5</v>
      </c>
      <c r="AE2835" s="139">
        <f t="shared" si="501"/>
        <v>9.4000488297350804E-5</v>
      </c>
      <c r="AF2835" s="139" t="str">
        <f t="shared" si="502"/>
        <v/>
      </c>
      <c r="AG2835" s="139"/>
    </row>
    <row r="2836" spans="21:33" ht="20.100000000000001" customHeight="1" x14ac:dyDescent="0.25">
      <c r="U2836" s="190"/>
      <c r="V2836" s="191"/>
      <c r="W2836" s="188"/>
      <c r="X2836" s="188"/>
      <c r="Y2836" s="174" t="str">
        <f t="shared" si="505"/>
        <v/>
      </c>
      <c r="Z2836" s="174" t="str">
        <f t="shared" si="506"/>
        <v/>
      </c>
      <c r="AA2836" s="137"/>
      <c r="AB2836" s="185">
        <f t="shared" si="503"/>
        <v>14.591999999999437</v>
      </c>
      <c r="AC2836" s="139">
        <f t="shared" si="500"/>
        <v>4.1599879122639245E-2</v>
      </c>
      <c r="AD2836" s="138">
        <f t="shared" si="504"/>
        <v>9.3802965275342765E-5</v>
      </c>
      <c r="AE2836" s="139">
        <f t="shared" si="501"/>
        <v>9.3802965275342765E-5</v>
      </c>
      <c r="AF2836" s="139" t="str">
        <f t="shared" si="502"/>
        <v/>
      </c>
      <c r="AG2836" s="139"/>
    </row>
    <row r="2837" spans="21:33" ht="20.100000000000001" customHeight="1" x14ac:dyDescent="0.25">
      <c r="U2837" s="190"/>
      <c r="V2837" s="191"/>
      <c r="W2837" s="188"/>
      <c r="X2837" s="188"/>
      <c r="Y2837" s="174" t="str">
        <f t="shared" si="505"/>
        <v/>
      </c>
      <c r="Z2837" s="174" t="str">
        <f t="shared" si="506"/>
        <v/>
      </c>
      <c r="AA2837" s="137"/>
      <c r="AB2837" s="185">
        <f t="shared" si="503"/>
        <v>14.598399999999437</v>
      </c>
      <c r="AC2837" s="139">
        <f t="shared" si="500"/>
        <v>4.1506076157363903E-2</v>
      </c>
      <c r="AD2837" s="138">
        <f t="shared" si="504"/>
        <v>9.3605812311159386E-5</v>
      </c>
      <c r="AE2837" s="139">
        <f t="shared" si="501"/>
        <v>9.3605812311159386E-5</v>
      </c>
      <c r="AF2837" s="139" t="str">
        <f t="shared" si="502"/>
        <v/>
      </c>
      <c r="AG2837" s="139"/>
    </row>
    <row r="2838" spans="21:33" ht="20.100000000000001" customHeight="1" x14ac:dyDescent="0.25">
      <c r="U2838" s="190"/>
      <c r="V2838" s="191"/>
      <c r="W2838" s="188"/>
      <c r="X2838" s="188"/>
      <c r="Y2838" s="174" t="str">
        <f t="shared" si="505"/>
        <v/>
      </c>
      <c r="Z2838" s="174" t="str">
        <f t="shared" si="506"/>
        <v/>
      </c>
      <c r="AA2838" s="137"/>
      <c r="AB2838" s="185">
        <f t="shared" si="503"/>
        <v>14.604799999999436</v>
      </c>
      <c r="AC2838" s="139">
        <f t="shared" si="500"/>
        <v>4.1412470345052743E-2</v>
      </c>
      <c r="AD2838" s="138">
        <f t="shared" si="504"/>
        <v>9.3409028855753751E-5</v>
      </c>
      <c r="AE2838" s="139">
        <f t="shared" si="501"/>
        <v>9.3409028855753751E-5</v>
      </c>
      <c r="AF2838" s="139" t="str">
        <f t="shared" si="502"/>
        <v/>
      </c>
      <c r="AG2838" s="139"/>
    </row>
    <row r="2839" spans="21:33" ht="20.100000000000001" customHeight="1" x14ac:dyDescent="0.25">
      <c r="U2839" s="190"/>
      <c r="V2839" s="191"/>
      <c r="W2839" s="188"/>
      <c r="X2839" s="188"/>
      <c r="Y2839" s="174" t="str">
        <f t="shared" si="505"/>
        <v/>
      </c>
      <c r="Z2839" s="174" t="str">
        <f t="shared" si="506"/>
        <v/>
      </c>
      <c r="AA2839" s="137"/>
      <c r="AB2839" s="185">
        <f t="shared" si="503"/>
        <v>14.611199999999435</v>
      </c>
      <c r="AC2839" s="139">
        <f t="shared" si="500"/>
        <v>4.1319061316196989E-2</v>
      </c>
      <c r="AD2839" s="138">
        <f t="shared" si="504"/>
        <v>9.3212614360092816E-5</v>
      </c>
      <c r="AE2839" s="139">
        <f t="shared" si="501"/>
        <v>9.3212614360092816E-5</v>
      </c>
      <c r="AF2839" s="139" t="str">
        <f t="shared" si="502"/>
        <v/>
      </c>
      <c r="AG2839" s="139"/>
    </row>
    <row r="2840" spans="21:33" ht="20.100000000000001" customHeight="1" x14ac:dyDescent="0.25">
      <c r="U2840" s="190"/>
      <c r="V2840" s="191"/>
      <c r="W2840" s="188"/>
      <c r="X2840" s="188"/>
      <c r="Y2840" s="174" t="str">
        <f t="shared" si="505"/>
        <v/>
      </c>
      <c r="Z2840" s="174" t="str">
        <f t="shared" si="506"/>
        <v/>
      </c>
      <c r="AA2840" s="137"/>
      <c r="AB2840" s="185">
        <f t="shared" si="503"/>
        <v>14.617599999999435</v>
      </c>
      <c r="AC2840" s="139">
        <f t="shared" si="500"/>
        <v>4.1225848701836897E-2</v>
      </c>
      <c r="AD2840" s="138">
        <f t="shared" si="504"/>
        <v>9.3016568276114986E-5</v>
      </c>
      <c r="AE2840" s="139">
        <f t="shared" si="501"/>
        <v>9.3016568276114986E-5</v>
      </c>
      <c r="AF2840" s="139" t="str">
        <f t="shared" si="502"/>
        <v/>
      </c>
      <c r="AG2840" s="139"/>
    </row>
    <row r="2841" spans="21:33" ht="20.100000000000001" customHeight="1" x14ac:dyDescent="0.25">
      <c r="U2841" s="190"/>
      <c r="V2841" s="191"/>
      <c r="W2841" s="188"/>
      <c r="X2841" s="188"/>
      <c r="Y2841" s="174" t="str">
        <f t="shared" si="505"/>
        <v/>
      </c>
      <c r="Z2841" s="174" t="str">
        <f t="shared" si="506"/>
        <v/>
      </c>
      <c r="AA2841" s="137"/>
      <c r="AB2841" s="185">
        <f t="shared" si="503"/>
        <v>14.623999999999434</v>
      </c>
      <c r="AC2841" s="139">
        <f t="shared" si="500"/>
        <v>4.1132832133560782E-2</v>
      </c>
      <c r="AD2841" s="138">
        <f t="shared" si="504"/>
        <v>9.2820890055377026E-5</v>
      </c>
      <c r="AE2841" s="139">
        <f t="shared" si="501"/>
        <v>9.2820890055377026E-5</v>
      </c>
      <c r="AF2841" s="139" t="str">
        <f t="shared" si="502"/>
        <v/>
      </c>
      <c r="AG2841" s="139"/>
    </row>
    <row r="2842" spans="21:33" ht="20.100000000000001" customHeight="1" x14ac:dyDescent="0.25">
      <c r="U2842" s="190"/>
      <c r="V2842" s="191"/>
      <c r="W2842" s="188"/>
      <c r="X2842" s="188"/>
      <c r="Y2842" s="174" t="str">
        <f t="shared" si="505"/>
        <v/>
      </c>
      <c r="Z2842" s="174" t="str">
        <f t="shared" si="506"/>
        <v/>
      </c>
      <c r="AA2842" s="137"/>
      <c r="AB2842" s="185">
        <f t="shared" si="503"/>
        <v>14.630399999999433</v>
      </c>
      <c r="AC2842" s="139">
        <f t="shared" si="500"/>
        <v>4.1040011243505405E-2</v>
      </c>
      <c r="AD2842" s="138">
        <f t="shared" si="504"/>
        <v>9.2625579150351633E-5</v>
      </c>
      <c r="AE2842" s="139">
        <f t="shared" si="501"/>
        <v>9.2625579150351633E-5</v>
      </c>
      <c r="AF2842" s="139" t="str">
        <f t="shared" si="502"/>
        <v/>
      </c>
      <c r="AG2842" s="139"/>
    </row>
    <row r="2843" spans="21:33" ht="20.100000000000001" customHeight="1" x14ac:dyDescent="0.25">
      <c r="U2843" s="190"/>
      <c r="V2843" s="191"/>
      <c r="W2843" s="188"/>
      <c r="X2843" s="188"/>
      <c r="Y2843" s="174" t="str">
        <f t="shared" si="505"/>
        <v/>
      </c>
      <c r="Z2843" s="174" t="str">
        <f t="shared" si="506"/>
        <v/>
      </c>
      <c r="AA2843" s="137"/>
      <c r="AB2843" s="185">
        <f t="shared" si="503"/>
        <v>14.636799999999432</v>
      </c>
      <c r="AC2843" s="139">
        <f t="shared" si="500"/>
        <v>4.0947385664355053E-2</v>
      </c>
      <c r="AD2843" s="138">
        <f t="shared" si="504"/>
        <v>9.2430635013386608E-5</v>
      </c>
      <c r="AE2843" s="139">
        <f t="shared" si="501"/>
        <v>9.2430635013386608E-5</v>
      </c>
      <c r="AF2843" s="139" t="str">
        <f t="shared" si="502"/>
        <v/>
      </c>
      <c r="AG2843" s="139"/>
    </row>
    <row r="2844" spans="21:33" ht="20.100000000000001" customHeight="1" x14ac:dyDescent="0.25">
      <c r="U2844" s="190"/>
      <c r="V2844" s="191"/>
      <c r="W2844" s="188"/>
      <c r="X2844" s="188"/>
      <c r="Y2844" s="174" t="str">
        <f t="shared" si="505"/>
        <v/>
      </c>
      <c r="Z2844" s="174" t="str">
        <f t="shared" si="506"/>
        <v/>
      </c>
      <c r="AA2844" s="137"/>
      <c r="AB2844" s="185">
        <f t="shared" si="503"/>
        <v>14.643199999999432</v>
      </c>
      <c r="AC2844" s="139">
        <f t="shared" si="500"/>
        <v>4.0854955029341666E-2</v>
      </c>
      <c r="AD2844" s="138">
        <f t="shared" si="504"/>
        <v>9.2236057097537516E-5</v>
      </c>
      <c r="AE2844" s="139">
        <f t="shared" si="501"/>
        <v>9.2236057097537516E-5</v>
      </c>
      <c r="AF2844" s="139" t="str">
        <f t="shared" si="502"/>
        <v/>
      </c>
      <c r="AG2844" s="139"/>
    </row>
    <row r="2845" spans="21:33" ht="20.100000000000001" customHeight="1" x14ac:dyDescent="0.25">
      <c r="U2845" s="190"/>
      <c r="V2845" s="191"/>
      <c r="W2845" s="188"/>
      <c r="X2845" s="188"/>
      <c r="Y2845" s="174" t="str">
        <f t="shared" si="505"/>
        <v/>
      </c>
      <c r="Z2845" s="174" t="str">
        <f t="shared" si="506"/>
        <v/>
      </c>
      <c r="AA2845" s="137"/>
      <c r="AB2845" s="185">
        <f t="shared" si="503"/>
        <v>14.649599999999431</v>
      </c>
      <c r="AC2845" s="139">
        <f t="shared" si="500"/>
        <v>4.0762718972244129E-2</v>
      </c>
      <c r="AD2845" s="138">
        <f t="shared" si="504"/>
        <v>9.204184485593625E-5</v>
      </c>
      <c r="AE2845" s="139">
        <f t="shared" si="501"/>
        <v>9.204184485593625E-5</v>
      </c>
      <c r="AF2845" s="139" t="str">
        <f t="shared" si="502"/>
        <v/>
      </c>
      <c r="AG2845" s="139"/>
    </row>
    <row r="2846" spans="21:33" ht="20.100000000000001" customHeight="1" x14ac:dyDescent="0.25">
      <c r="U2846" s="190"/>
      <c r="V2846" s="191"/>
      <c r="W2846" s="188"/>
      <c r="X2846" s="188"/>
      <c r="Y2846" s="174" t="str">
        <f t="shared" si="505"/>
        <v/>
      </c>
      <c r="Z2846" s="174" t="str">
        <f t="shared" si="506"/>
        <v/>
      </c>
      <c r="AA2846" s="137"/>
      <c r="AB2846" s="185">
        <f t="shared" si="503"/>
        <v>14.65599999999943</v>
      </c>
      <c r="AC2846" s="139">
        <f t="shared" si="500"/>
        <v>4.0670677127388193E-2</v>
      </c>
      <c r="AD2846" s="138">
        <f t="shared" si="504"/>
        <v>9.1847997742089404E-5</v>
      </c>
      <c r="AE2846" s="139">
        <f t="shared" si="501"/>
        <v>9.1847997742089404E-5</v>
      </c>
      <c r="AF2846" s="139" t="str">
        <f t="shared" si="502"/>
        <v/>
      </c>
      <c r="AG2846" s="139"/>
    </row>
    <row r="2847" spans="21:33" ht="20.100000000000001" customHeight="1" x14ac:dyDescent="0.25">
      <c r="U2847" s="190"/>
      <c r="V2847" s="191"/>
      <c r="W2847" s="188"/>
      <c r="X2847" s="188"/>
      <c r="Y2847" s="174" t="str">
        <f t="shared" si="505"/>
        <v/>
      </c>
      <c r="Z2847" s="174" t="str">
        <f t="shared" si="506"/>
        <v/>
      </c>
      <c r="AA2847" s="137"/>
      <c r="AB2847" s="185">
        <f t="shared" si="503"/>
        <v>14.66239999999943</v>
      </c>
      <c r="AC2847" s="139">
        <f t="shared" si="500"/>
        <v>4.0578829129646103E-2</v>
      </c>
      <c r="AD2847" s="138">
        <f t="shared" si="504"/>
        <v>9.1654515209982357E-5</v>
      </c>
      <c r="AE2847" s="139">
        <f t="shared" si="501"/>
        <v>9.1654515209982357E-5</v>
      </c>
      <c r="AF2847" s="139" t="str">
        <f t="shared" si="502"/>
        <v/>
      </c>
      <c r="AG2847" s="139"/>
    </row>
    <row r="2848" spans="21:33" ht="20.100000000000001" customHeight="1" x14ac:dyDescent="0.25">
      <c r="U2848" s="190"/>
      <c r="V2848" s="191"/>
      <c r="W2848" s="188"/>
      <c r="X2848" s="188"/>
      <c r="Y2848" s="174" t="str">
        <f t="shared" si="505"/>
        <v/>
      </c>
      <c r="Z2848" s="174" t="str">
        <f t="shared" si="506"/>
        <v/>
      </c>
      <c r="AA2848" s="137"/>
      <c r="AB2848" s="185">
        <f t="shared" si="503"/>
        <v>14.668799999999429</v>
      </c>
      <c r="AC2848" s="139">
        <f t="shared" si="500"/>
        <v>4.0487174614436121E-2</v>
      </c>
      <c r="AD2848" s="138">
        <f t="shared" si="504"/>
        <v>9.1461396713704568E-5</v>
      </c>
      <c r="AE2848" s="139">
        <f t="shared" si="501"/>
        <v>9.1461396713704568E-5</v>
      </c>
      <c r="AF2848" s="139" t="str">
        <f t="shared" si="502"/>
        <v/>
      </c>
      <c r="AG2848" s="139"/>
    </row>
    <row r="2849" spans="21:33" ht="20.100000000000001" customHeight="1" x14ac:dyDescent="0.25">
      <c r="U2849" s="190"/>
      <c r="V2849" s="191"/>
      <c r="W2849" s="188"/>
      <c r="X2849" s="188"/>
      <c r="Y2849" s="174" t="str">
        <f t="shared" si="505"/>
        <v/>
      </c>
      <c r="Z2849" s="174" t="str">
        <f t="shared" si="506"/>
        <v/>
      </c>
      <c r="AA2849" s="137"/>
      <c r="AB2849" s="185">
        <f t="shared" si="503"/>
        <v>14.675199999999428</v>
      </c>
      <c r="AC2849" s="139">
        <f t="shared" si="500"/>
        <v>4.0395713217722416E-2</v>
      </c>
      <c r="AD2849" s="138">
        <f t="shared" si="504"/>
        <v>9.1268641707921427E-5</v>
      </c>
      <c r="AE2849" s="139">
        <f t="shared" si="501"/>
        <v>9.1268641707921427E-5</v>
      </c>
      <c r="AF2849" s="139" t="str">
        <f t="shared" si="502"/>
        <v/>
      </c>
      <c r="AG2849" s="139"/>
    </row>
    <row r="2850" spans="21:33" ht="20.100000000000001" customHeight="1" x14ac:dyDescent="0.25">
      <c r="U2850" s="190"/>
      <c r="V2850" s="191"/>
      <c r="W2850" s="188"/>
      <c r="X2850" s="188"/>
      <c r="Y2850" s="174" t="str">
        <f t="shared" si="505"/>
        <v/>
      </c>
      <c r="Z2850" s="174" t="str">
        <f t="shared" si="506"/>
        <v/>
      </c>
      <c r="AA2850" s="137"/>
      <c r="AB2850" s="185">
        <f t="shared" si="503"/>
        <v>14.681599999999428</v>
      </c>
      <c r="AC2850" s="139">
        <f t="shared" si="500"/>
        <v>4.0304444576014495E-2</v>
      </c>
      <c r="AD2850" s="138">
        <f t="shared" si="504"/>
        <v>9.1076249647520369E-5</v>
      </c>
      <c r="AE2850" s="139">
        <f t="shared" si="501"/>
        <v>9.1076249647520369E-5</v>
      </c>
      <c r="AF2850" s="139" t="str">
        <f t="shared" si="502"/>
        <v/>
      </c>
      <c r="AG2850" s="139"/>
    </row>
    <row r="2851" spans="21:33" ht="20.100000000000001" customHeight="1" x14ac:dyDescent="0.25">
      <c r="U2851" s="190"/>
      <c r="V2851" s="191"/>
      <c r="W2851" s="188"/>
      <c r="X2851" s="188"/>
      <c r="Y2851" s="174" t="str">
        <f t="shared" si="505"/>
        <v/>
      </c>
      <c r="Z2851" s="174" t="str">
        <f t="shared" si="506"/>
        <v/>
      </c>
      <c r="AA2851" s="137"/>
      <c r="AB2851" s="185">
        <f t="shared" si="503"/>
        <v>14.687999999999427</v>
      </c>
      <c r="AC2851" s="139">
        <f t="shared" si="500"/>
        <v>4.0213368326366974E-2</v>
      </c>
      <c r="AD2851" s="138">
        <f t="shared" si="504"/>
        <v>9.088421998773577E-5</v>
      </c>
      <c r="AE2851" s="139">
        <f t="shared" si="501"/>
        <v>9.088421998773577E-5</v>
      </c>
      <c r="AF2851" s="139" t="str">
        <f t="shared" si="502"/>
        <v/>
      </c>
      <c r="AG2851" s="139"/>
    </row>
    <row r="2852" spans="21:33" ht="20.100000000000001" customHeight="1" x14ac:dyDescent="0.25">
      <c r="U2852" s="190"/>
      <c r="V2852" s="191"/>
      <c r="W2852" s="188"/>
      <c r="X2852" s="188"/>
      <c r="Y2852" s="174" t="str">
        <f t="shared" si="505"/>
        <v/>
      </c>
      <c r="Z2852" s="174" t="str">
        <f t="shared" si="506"/>
        <v/>
      </c>
      <c r="AA2852" s="137"/>
      <c r="AB2852" s="185">
        <f t="shared" si="503"/>
        <v>14.694399999999426</v>
      </c>
      <c r="AC2852" s="139">
        <f t="shared" si="500"/>
        <v>4.0122484106379239E-2</v>
      </c>
      <c r="AD2852" s="138">
        <f t="shared" si="504"/>
        <v>9.0692552184190589E-5</v>
      </c>
      <c r="AE2852" s="139">
        <f t="shared" si="501"/>
        <v>9.0692552184190589E-5</v>
      </c>
      <c r="AF2852" s="139" t="str">
        <f t="shared" si="502"/>
        <v/>
      </c>
      <c r="AG2852" s="139"/>
    </row>
    <row r="2853" spans="21:33" ht="20.100000000000001" customHeight="1" x14ac:dyDescent="0.25">
      <c r="U2853" s="190"/>
      <c r="V2853" s="191"/>
      <c r="W2853" s="188"/>
      <c r="X2853" s="188"/>
      <c r="Y2853" s="174" t="str">
        <f t="shared" si="505"/>
        <v/>
      </c>
      <c r="Z2853" s="174" t="str">
        <f t="shared" si="506"/>
        <v/>
      </c>
      <c r="AA2853" s="137"/>
      <c r="AB2853" s="185">
        <f t="shared" si="503"/>
        <v>14.700799999999425</v>
      </c>
      <c r="AC2853" s="139">
        <f t="shared" si="500"/>
        <v>4.0031791554195048E-2</v>
      </c>
      <c r="AD2853" s="138">
        <f t="shared" si="504"/>
        <v>9.0501245692688193E-5</v>
      </c>
      <c r="AE2853" s="139">
        <f t="shared" si="501"/>
        <v>9.0501245692688193E-5</v>
      </c>
      <c r="AF2853" s="139" t="str">
        <f t="shared" si="502"/>
        <v/>
      </c>
      <c r="AG2853" s="139"/>
    </row>
    <row r="2854" spans="21:33" ht="20.100000000000001" customHeight="1" x14ac:dyDescent="0.25">
      <c r="U2854" s="190"/>
      <c r="V2854" s="191"/>
      <c r="W2854" s="188"/>
      <c r="X2854" s="188"/>
      <c r="Y2854" s="174" t="str">
        <f t="shared" si="505"/>
        <v/>
      </c>
      <c r="Z2854" s="174" t="str">
        <f t="shared" si="506"/>
        <v/>
      </c>
      <c r="AA2854" s="137"/>
      <c r="AB2854" s="185">
        <f t="shared" si="503"/>
        <v>14.707199999999425</v>
      </c>
      <c r="AC2854" s="139">
        <f t="shared" si="500"/>
        <v>3.994129030850236E-2</v>
      </c>
      <c r="AD2854" s="138">
        <f t="shared" si="504"/>
        <v>9.0310299969725838E-5</v>
      </c>
      <c r="AE2854" s="139">
        <f t="shared" si="501"/>
        <v>9.0310299969725838E-5</v>
      </c>
      <c r="AF2854" s="139" t="str">
        <f t="shared" si="502"/>
        <v/>
      </c>
      <c r="AG2854" s="139"/>
    </row>
    <row r="2855" spans="21:33" ht="20.100000000000001" customHeight="1" x14ac:dyDescent="0.25">
      <c r="U2855" s="190"/>
      <c r="V2855" s="191"/>
      <c r="W2855" s="188"/>
      <c r="X2855" s="188"/>
      <c r="Y2855" s="174" t="str">
        <f t="shared" si="505"/>
        <v/>
      </c>
      <c r="Z2855" s="174" t="str">
        <f t="shared" si="506"/>
        <v/>
      </c>
      <c r="AA2855" s="137"/>
      <c r="AB2855" s="185">
        <f t="shared" si="503"/>
        <v>14.713599999999424</v>
      </c>
      <c r="AC2855" s="139">
        <f t="shared" si="500"/>
        <v>3.9850980008532634E-2</v>
      </c>
      <c r="AD2855" s="138">
        <f t="shared" si="504"/>
        <v>9.0119714471821599E-5</v>
      </c>
      <c r="AE2855" s="139">
        <f t="shared" si="501"/>
        <v>9.0119714471821599E-5</v>
      </c>
      <c r="AF2855" s="139" t="str">
        <f t="shared" si="502"/>
        <v/>
      </c>
      <c r="AG2855" s="139"/>
    </row>
    <row r="2856" spans="21:33" ht="20.100000000000001" customHeight="1" x14ac:dyDescent="0.25">
      <c r="U2856" s="190"/>
      <c r="V2856" s="191"/>
      <c r="W2856" s="188"/>
      <c r="X2856" s="188"/>
      <c r="Y2856" s="174" t="str">
        <f t="shared" si="505"/>
        <v/>
      </c>
      <c r="Z2856" s="174" t="str">
        <f t="shared" si="506"/>
        <v/>
      </c>
      <c r="AA2856" s="137"/>
      <c r="AB2856" s="185">
        <f t="shared" si="503"/>
        <v>14.719999999999423</v>
      </c>
      <c r="AC2856" s="139">
        <f t="shared" si="500"/>
        <v>3.9760860294060812E-2</v>
      </c>
      <c r="AD2856" s="138">
        <f t="shared" si="504"/>
        <v>8.9929488655965395E-5</v>
      </c>
      <c r="AE2856" s="139">
        <f t="shared" si="501"/>
        <v>8.9929488655965395E-5</v>
      </c>
      <c r="AF2856" s="139" t="str">
        <f t="shared" si="502"/>
        <v/>
      </c>
      <c r="AG2856" s="139"/>
    </row>
    <row r="2857" spans="21:33" ht="20.100000000000001" customHeight="1" x14ac:dyDescent="0.25">
      <c r="U2857" s="190"/>
      <c r="V2857" s="191"/>
      <c r="W2857" s="188"/>
      <c r="X2857" s="188"/>
      <c r="Y2857" s="174" t="str">
        <f t="shared" si="505"/>
        <v/>
      </c>
      <c r="Z2857" s="174" t="str">
        <f t="shared" si="506"/>
        <v/>
      </c>
      <c r="AA2857" s="137"/>
      <c r="AB2857" s="185">
        <f t="shared" si="503"/>
        <v>14.726399999999423</v>
      </c>
      <c r="AC2857" s="139">
        <f t="shared" si="500"/>
        <v>3.9670930805404847E-2</v>
      </c>
      <c r="AD2857" s="138">
        <f t="shared" si="504"/>
        <v>8.97396219794247E-5</v>
      </c>
      <c r="AE2857" s="139">
        <f t="shared" si="501"/>
        <v>8.97396219794247E-5</v>
      </c>
      <c r="AF2857" s="139" t="str">
        <f t="shared" si="502"/>
        <v/>
      </c>
      <c r="AG2857" s="139"/>
    </row>
    <row r="2858" spans="21:33" ht="20.100000000000001" customHeight="1" x14ac:dyDescent="0.25">
      <c r="U2858" s="190"/>
      <c r="V2858" s="191"/>
      <c r="W2858" s="188"/>
      <c r="X2858" s="188"/>
      <c r="Y2858" s="174" t="str">
        <f t="shared" si="505"/>
        <v/>
      </c>
      <c r="Z2858" s="174" t="str">
        <f t="shared" si="506"/>
        <v/>
      </c>
      <c r="AA2858" s="137"/>
      <c r="AB2858" s="185">
        <f t="shared" si="503"/>
        <v>14.732799999999422</v>
      </c>
      <c r="AC2858" s="139">
        <f t="shared" si="500"/>
        <v>3.9581191183425422E-2</v>
      </c>
      <c r="AD2858" s="138">
        <f t="shared" si="504"/>
        <v>8.9550113900119244E-5</v>
      </c>
      <c r="AE2858" s="139">
        <f t="shared" si="501"/>
        <v>8.9550113900119244E-5</v>
      </c>
      <c r="AF2858" s="139" t="str">
        <f t="shared" si="502"/>
        <v/>
      </c>
      <c r="AG2858" s="139"/>
    </row>
    <row r="2859" spans="21:33" ht="20.100000000000001" customHeight="1" x14ac:dyDescent="0.25">
      <c r="U2859" s="190"/>
      <c r="V2859" s="191"/>
      <c r="W2859" s="188"/>
      <c r="X2859" s="188"/>
      <c r="Y2859" s="174" t="str">
        <f t="shared" si="505"/>
        <v/>
      </c>
      <c r="Z2859" s="174" t="str">
        <f t="shared" si="506"/>
        <v/>
      </c>
      <c r="AA2859" s="137"/>
      <c r="AB2859" s="185">
        <f t="shared" si="503"/>
        <v>14.739199999999421</v>
      </c>
      <c r="AC2859" s="139">
        <f t="shared" si="500"/>
        <v>3.9491641069525303E-2</v>
      </c>
      <c r="AD2859" s="138">
        <f t="shared" si="504"/>
        <v>8.9360963875961819E-5</v>
      </c>
      <c r="AE2859" s="139">
        <f t="shared" si="501"/>
        <v>8.9360963875961819E-5</v>
      </c>
      <c r="AF2859" s="139" t="str">
        <f t="shared" si="502"/>
        <v/>
      </c>
      <c r="AG2859" s="139"/>
    </row>
    <row r="2860" spans="21:33" ht="20.100000000000001" customHeight="1" x14ac:dyDescent="0.25">
      <c r="U2860" s="190"/>
      <c r="V2860" s="191"/>
      <c r="W2860" s="188"/>
      <c r="X2860" s="188"/>
      <c r="Y2860" s="174" t="str">
        <f t="shared" si="505"/>
        <v/>
      </c>
      <c r="Z2860" s="174" t="str">
        <f t="shared" si="506"/>
        <v/>
      </c>
      <c r="AA2860" s="137"/>
      <c r="AB2860" s="185">
        <f t="shared" si="503"/>
        <v>14.745599999999421</v>
      </c>
      <c r="AC2860" s="139">
        <f t="shared" ref="AC2860:AC2923" si="507">_xlfn.CHISQ.DIST.RT(AB2860,$AB$553)</f>
        <v>3.9402280105649341E-2</v>
      </c>
      <c r="AD2860" s="138">
        <f t="shared" si="504"/>
        <v>8.9172171365302366E-5</v>
      </c>
      <c r="AE2860" s="139">
        <f t="shared" ref="AE2860:AE2923" si="508">IF(AC2860&lt;($AA$556),AD2860,"")</f>
        <v>8.9172171365302366E-5</v>
      </c>
      <c r="AF2860" s="139" t="str">
        <f t="shared" ref="AF2860:AF2923" si="509">IF(AC2860&lt;$AA$563,AD2860,"")</f>
        <v/>
      </c>
      <c r="AG2860" s="139"/>
    </row>
    <row r="2861" spans="21:33" ht="20.100000000000001" customHeight="1" x14ac:dyDescent="0.25">
      <c r="U2861" s="190"/>
      <c r="V2861" s="191"/>
      <c r="W2861" s="188"/>
      <c r="X2861" s="188"/>
      <c r="Y2861" s="174" t="str">
        <f t="shared" si="505"/>
        <v/>
      </c>
      <c r="Z2861" s="174" t="str">
        <f t="shared" si="506"/>
        <v/>
      </c>
      <c r="AA2861" s="137"/>
      <c r="AB2861" s="185">
        <f t="shared" ref="AB2861:AB2924" si="510">AB2860+$AF$553</f>
        <v>14.75199999999942</v>
      </c>
      <c r="AC2861" s="139">
        <f t="shared" si="507"/>
        <v>3.9313107934284039E-2</v>
      </c>
      <c r="AD2861" s="138">
        <f t="shared" ref="AD2861:AD2924" si="511">AC2861-AC2862</f>
        <v>8.8983735826990429E-5</v>
      </c>
      <c r="AE2861" s="139">
        <f t="shared" si="508"/>
        <v>8.8983735826990429E-5</v>
      </c>
      <c r="AF2861" s="139" t="str">
        <f t="shared" si="509"/>
        <v/>
      </c>
      <c r="AG2861" s="139"/>
    </row>
    <row r="2862" spans="21:33" ht="20.100000000000001" customHeight="1" x14ac:dyDescent="0.25">
      <c r="U2862" s="190"/>
      <c r="V2862" s="191"/>
      <c r="W2862" s="188"/>
      <c r="X2862" s="188"/>
      <c r="Y2862" s="174" t="str">
        <f t="shared" si="505"/>
        <v/>
      </c>
      <c r="Z2862" s="174" t="str">
        <f t="shared" si="506"/>
        <v/>
      </c>
      <c r="AA2862" s="137"/>
      <c r="AB2862" s="185">
        <f t="shared" si="510"/>
        <v>14.758399999999419</v>
      </c>
      <c r="AC2862" s="139">
        <f t="shared" si="507"/>
        <v>3.9224124198457049E-2</v>
      </c>
      <c r="AD2862" s="138">
        <f t="shared" si="511"/>
        <v>8.8795656720201677E-5</v>
      </c>
      <c r="AE2862" s="139">
        <f t="shared" si="508"/>
        <v>8.8795656720201677E-5</v>
      </c>
      <c r="AF2862" s="139" t="str">
        <f t="shared" si="509"/>
        <v/>
      </c>
      <c r="AG2862" s="139"/>
    </row>
    <row r="2863" spans="21:33" ht="20.100000000000001" customHeight="1" x14ac:dyDescent="0.25">
      <c r="U2863" s="190"/>
      <c r="V2863" s="191"/>
      <c r="W2863" s="188"/>
      <c r="X2863" s="188"/>
      <c r="Y2863" s="174" t="str">
        <f t="shared" si="505"/>
        <v/>
      </c>
      <c r="Z2863" s="174" t="str">
        <f t="shared" si="506"/>
        <v/>
      </c>
      <c r="AA2863" s="137"/>
      <c r="AB2863" s="185">
        <f t="shared" si="510"/>
        <v>14.764799999999418</v>
      </c>
      <c r="AC2863" s="139">
        <f t="shared" si="507"/>
        <v>3.9135328541736847E-2</v>
      </c>
      <c r="AD2863" s="138">
        <f t="shared" si="511"/>
        <v>8.8607933504347702E-5</v>
      </c>
      <c r="AE2863" s="139">
        <f t="shared" si="508"/>
        <v>8.8607933504347702E-5</v>
      </c>
      <c r="AF2863" s="139" t="str">
        <f t="shared" si="509"/>
        <v/>
      </c>
      <c r="AG2863" s="139"/>
    </row>
    <row r="2864" spans="21:33" ht="20.100000000000001" customHeight="1" x14ac:dyDescent="0.25">
      <c r="U2864" s="190"/>
      <c r="V2864" s="191"/>
      <c r="W2864" s="188"/>
      <c r="X2864" s="188"/>
      <c r="Y2864" s="174" t="str">
        <f t="shared" si="505"/>
        <v/>
      </c>
      <c r="Z2864" s="174" t="str">
        <f t="shared" si="506"/>
        <v/>
      </c>
      <c r="AA2864" s="137"/>
      <c r="AB2864" s="185">
        <f t="shared" si="510"/>
        <v>14.771199999999418</v>
      </c>
      <c r="AC2864" s="139">
        <f t="shared" si="507"/>
        <v>3.9046720608232499E-2</v>
      </c>
      <c r="AD2864" s="138">
        <f t="shared" si="511"/>
        <v>8.8420565639422966E-5</v>
      </c>
      <c r="AE2864" s="139">
        <f t="shared" si="508"/>
        <v>8.8420565639422966E-5</v>
      </c>
      <c r="AF2864" s="139" t="str">
        <f t="shared" si="509"/>
        <v/>
      </c>
      <c r="AG2864" s="139"/>
    </row>
    <row r="2865" spans="21:33" ht="20.100000000000001" customHeight="1" x14ac:dyDescent="0.25">
      <c r="U2865" s="190"/>
      <c r="V2865" s="191"/>
      <c r="W2865" s="188"/>
      <c r="X2865" s="188"/>
      <c r="Y2865" s="174" t="str">
        <f t="shared" si="505"/>
        <v/>
      </c>
      <c r="Z2865" s="174" t="str">
        <f t="shared" si="506"/>
        <v/>
      </c>
      <c r="AA2865" s="137"/>
      <c r="AB2865" s="185">
        <f t="shared" si="510"/>
        <v>14.777599999999417</v>
      </c>
      <c r="AC2865" s="139">
        <f t="shared" si="507"/>
        <v>3.8958300042593076E-2</v>
      </c>
      <c r="AD2865" s="138">
        <f t="shared" si="511"/>
        <v>8.8233552585449682E-5</v>
      </c>
      <c r="AE2865" s="139">
        <f t="shared" si="508"/>
        <v>8.8233552585449682E-5</v>
      </c>
      <c r="AF2865" s="139" t="str">
        <f t="shared" si="509"/>
        <v/>
      </c>
      <c r="AG2865" s="139"/>
    </row>
    <row r="2866" spans="21:33" ht="20.100000000000001" customHeight="1" x14ac:dyDescent="0.25">
      <c r="U2866" s="190"/>
      <c r="V2866" s="191"/>
      <c r="W2866" s="188"/>
      <c r="X2866" s="188"/>
      <c r="Y2866" s="174" t="str">
        <f t="shared" si="505"/>
        <v/>
      </c>
      <c r="Z2866" s="174" t="str">
        <f t="shared" si="506"/>
        <v/>
      </c>
      <c r="AA2866" s="137"/>
      <c r="AB2866" s="185">
        <f t="shared" si="510"/>
        <v>14.783999999999416</v>
      </c>
      <c r="AC2866" s="139">
        <f t="shared" si="507"/>
        <v>3.8870066490007626E-2</v>
      </c>
      <c r="AD2866" s="138">
        <f t="shared" si="511"/>
        <v>8.8046893803192527E-5</v>
      </c>
      <c r="AE2866" s="139">
        <f t="shared" si="508"/>
        <v>8.8046893803192527E-5</v>
      </c>
      <c r="AF2866" s="139" t="str">
        <f t="shared" si="509"/>
        <v/>
      </c>
      <c r="AG2866" s="139"/>
    </row>
    <row r="2867" spans="21:33" ht="20.100000000000001" customHeight="1" x14ac:dyDescent="0.25">
      <c r="U2867" s="190"/>
      <c r="V2867" s="191"/>
      <c r="W2867" s="188"/>
      <c r="X2867" s="188"/>
      <c r="Y2867" s="174" t="str">
        <f t="shared" si="505"/>
        <v/>
      </c>
      <c r="Z2867" s="174" t="str">
        <f t="shared" si="506"/>
        <v/>
      </c>
      <c r="AA2867" s="137"/>
      <c r="AB2867" s="185">
        <f t="shared" si="510"/>
        <v>14.790399999999416</v>
      </c>
      <c r="AC2867" s="139">
        <f t="shared" si="507"/>
        <v>3.8782019596204434E-2</v>
      </c>
      <c r="AD2867" s="138">
        <f t="shared" si="511"/>
        <v>8.7860588753589652E-5</v>
      </c>
      <c r="AE2867" s="139">
        <f t="shared" si="508"/>
        <v>8.7860588753589652E-5</v>
      </c>
      <c r="AF2867" s="139" t="str">
        <f t="shared" si="509"/>
        <v/>
      </c>
      <c r="AG2867" s="139"/>
    </row>
    <row r="2868" spans="21:33" ht="20.100000000000001" customHeight="1" x14ac:dyDescent="0.25">
      <c r="U2868" s="190"/>
      <c r="V2868" s="191"/>
      <c r="W2868" s="188"/>
      <c r="X2868" s="188"/>
      <c r="Y2868" s="174" t="str">
        <f t="shared" si="505"/>
        <v/>
      </c>
      <c r="Z2868" s="174" t="str">
        <f t="shared" si="506"/>
        <v/>
      </c>
      <c r="AA2868" s="137"/>
      <c r="AB2868" s="185">
        <f t="shared" si="510"/>
        <v>14.796799999999415</v>
      </c>
      <c r="AC2868" s="139">
        <f t="shared" si="507"/>
        <v>3.8694159007450844E-2</v>
      </c>
      <c r="AD2868" s="138">
        <f t="shared" si="511"/>
        <v>8.7674636897995539E-5</v>
      </c>
      <c r="AE2868" s="139">
        <f t="shared" si="508"/>
        <v>8.7674636897995539E-5</v>
      </c>
      <c r="AF2868" s="139" t="str">
        <f t="shared" si="509"/>
        <v/>
      </c>
      <c r="AG2868" s="139"/>
    </row>
    <row r="2869" spans="21:33" ht="20.100000000000001" customHeight="1" x14ac:dyDescent="0.25">
      <c r="U2869" s="190"/>
      <c r="V2869" s="191"/>
      <c r="W2869" s="188"/>
      <c r="X2869" s="188"/>
      <c r="Y2869" s="174" t="str">
        <f t="shared" si="505"/>
        <v/>
      </c>
      <c r="Z2869" s="174" t="str">
        <f t="shared" si="506"/>
        <v/>
      </c>
      <c r="AA2869" s="137"/>
      <c r="AB2869" s="185">
        <f t="shared" si="510"/>
        <v>14.803199999999414</v>
      </c>
      <c r="AC2869" s="139">
        <f t="shared" si="507"/>
        <v>3.8606484370552849E-2</v>
      </c>
      <c r="AD2869" s="138">
        <f t="shared" si="511"/>
        <v>8.7489037698007532E-5</v>
      </c>
      <c r="AE2869" s="139">
        <f t="shared" si="508"/>
        <v>8.7489037698007532E-5</v>
      </c>
      <c r="AF2869" s="139" t="str">
        <f t="shared" si="509"/>
        <v/>
      </c>
      <c r="AG2869" s="139"/>
    </row>
    <row r="2870" spans="21:33" ht="20.100000000000001" customHeight="1" x14ac:dyDescent="0.25">
      <c r="U2870" s="190"/>
      <c r="V2870" s="191"/>
      <c r="W2870" s="188"/>
      <c r="X2870" s="188"/>
      <c r="Y2870" s="174" t="str">
        <f t="shared" si="505"/>
        <v/>
      </c>
      <c r="Z2870" s="174" t="str">
        <f t="shared" si="506"/>
        <v/>
      </c>
      <c r="AA2870" s="137"/>
      <c r="AB2870" s="185">
        <f t="shared" si="510"/>
        <v>14.809599999999413</v>
      </c>
      <c r="AC2870" s="139">
        <f t="shared" si="507"/>
        <v>3.8518995332854841E-2</v>
      </c>
      <c r="AD2870" s="138">
        <f t="shared" si="511"/>
        <v>8.7303790615791965E-5</v>
      </c>
      <c r="AE2870" s="139">
        <f t="shared" si="508"/>
        <v>8.7303790615791965E-5</v>
      </c>
      <c r="AF2870" s="139" t="str">
        <f t="shared" si="509"/>
        <v/>
      </c>
      <c r="AG2870" s="139"/>
    </row>
    <row r="2871" spans="21:33" ht="20.100000000000001" customHeight="1" x14ac:dyDescent="0.25">
      <c r="U2871" s="190"/>
      <c r="V2871" s="191"/>
      <c r="W2871" s="188"/>
      <c r="X2871" s="188"/>
      <c r="Y2871" s="174" t="str">
        <f t="shared" si="505"/>
        <v/>
      </c>
      <c r="Z2871" s="174" t="str">
        <f t="shared" si="506"/>
        <v/>
      </c>
      <c r="AA2871" s="137"/>
      <c r="AB2871" s="185">
        <f t="shared" si="510"/>
        <v>14.815999999999413</v>
      </c>
      <c r="AC2871" s="139">
        <f t="shared" si="507"/>
        <v>3.8431691542239049E-2</v>
      </c>
      <c r="AD2871" s="138">
        <f t="shared" si="511"/>
        <v>8.7118895113869055E-5</v>
      </c>
      <c r="AE2871" s="139">
        <f t="shared" si="508"/>
        <v>8.7118895113869055E-5</v>
      </c>
      <c r="AF2871" s="139" t="str">
        <f t="shared" si="509"/>
        <v/>
      </c>
      <c r="AG2871" s="139"/>
    </row>
    <row r="2872" spans="21:33" ht="20.100000000000001" customHeight="1" x14ac:dyDescent="0.25">
      <c r="U2872" s="190"/>
      <c r="V2872" s="191"/>
      <c r="W2872" s="188"/>
      <c r="X2872" s="188"/>
      <c r="Y2872" s="174" t="str">
        <f t="shared" ref="Y2872:Y2935" si="512">IF($X2872&gt;(Y$555),$W2872,"")</f>
        <v/>
      </c>
      <c r="Z2872" s="174" t="str">
        <f t="shared" ref="Z2872:Z2935" si="513">IF($X2872&gt;(AA$557),$W2872,"")</f>
        <v/>
      </c>
      <c r="AA2872" s="137"/>
      <c r="AB2872" s="185">
        <f t="shared" si="510"/>
        <v>14.822399999999412</v>
      </c>
      <c r="AC2872" s="139">
        <f t="shared" si="507"/>
        <v>3.834457264712518E-2</v>
      </c>
      <c r="AD2872" s="138">
        <f t="shared" si="511"/>
        <v>8.6934350654925552E-5</v>
      </c>
      <c r="AE2872" s="139">
        <f t="shared" si="508"/>
        <v>8.6934350654925552E-5</v>
      </c>
      <c r="AF2872" s="139" t="str">
        <f t="shared" si="509"/>
        <v/>
      </c>
      <c r="AG2872" s="139"/>
    </row>
    <row r="2873" spans="21:33" ht="20.100000000000001" customHeight="1" x14ac:dyDescent="0.25">
      <c r="U2873" s="190"/>
      <c r="V2873" s="191"/>
      <c r="W2873" s="188"/>
      <c r="X2873" s="188"/>
      <c r="Y2873" s="174" t="str">
        <f t="shared" si="512"/>
        <v/>
      </c>
      <c r="Z2873" s="174" t="str">
        <f t="shared" si="513"/>
        <v/>
      </c>
      <c r="AA2873" s="137"/>
      <c r="AB2873" s="185">
        <f t="shared" si="510"/>
        <v>14.828799999999411</v>
      </c>
      <c r="AC2873" s="139">
        <f t="shared" si="507"/>
        <v>3.8257638296470255E-2</v>
      </c>
      <c r="AD2873" s="138">
        <f t="shared" si="511"/>
        <v>8.6750156702376791E-5</v>
      </c>
      <c r="AE2873" s="139">
        <f t="shared" si="508"/>
        <v>8.6750156702376791E-5</v>
      </c>
      <c r="AF2873" s="139" t="str">
        <f t="shared" si="509"/>
        <v/>
      </c>
      <c r="AG2873" s="139"/>
    </row>
    <row r="2874" spans="21:33" ht="20.100000000000001" customHeight="1" x14ac:dyDescent="0.25">
      <c r="U2874" s="190"/>
      <c r="V2874" s="191"/>
      <c r="W2874" s="188"/>
      <c r="X2874" s="188"/>
      <c r="Y2874" s="174" t="str">
        <f t="shared" si="512"/>
        <v/>
      </c>
      <c r="Z2874" s="174" t="str">
        <f t="shared" si="513"/>
        <v/>
      </c>
      <c r="AA2874" s="137"/>
      <c r="AB2874" s="185">
        <f t="shared" si="510"/>
        <v>14.835199999999411</v>
      </c>
      <c r="AC2874" s="139">
        <f t="shared" si="507"/>
        <v>3.8170888139767878E-2</v>
      </c>
      <c r="AD2874" s="138">
        <f t="shared" si="511"/>
        <v>8.6566312719582594E-5</v>
      </c>
      <c r="AE2874" s="139">
        <f t="shared" si="508"/>
        <v>8.6566312719582594E-5</v>
      </c>
      <c r="AF2874" s="139" t="str">
        <f t="shared" si="509"/>
        <v/>
      </c>
      <c r="AG2874" s="139"/>
    </row>
    <row r="2875" spans="21:33" ht="20.100000000000001" customHeight="1" x14ac:dyDescent="0.25">
      <c r="U2875" s="190"/>
      <c r="V2875" s="191"/>
      <c r="W2875" s="188"/>
      <c r="X2875" s="188"/>
      <c r="Y2875" s="174" t="str">
        <f t="shared" si="512"/>
        <v/>
      </c>
      <c r="Z2875" s="174" t="str">
        <f t="shared" si="513"/>
        <v/>
      </c>
      <c r="AA2875" s="137"/>
      <c r="AB2875" s="185">
        <f t="shared" si="510"/>
        <v>14.84159999999941</v>
      </c>
      <c r="AC2875" s="139">
        <f t="shared" si="507"/>
        <v>3.8084321827048295E-2</v>
      </c>
      <c r="AD2875" s="138">
        <f t="shared" si="511"/>
        <v>8.6382818170784026E-5</v>
      </c>
      <c r="AE2875" s="139">
        <f t="shared" si="508"/>
        <v>8.6382818170784026E-5</v>
      </c>
      <c r="AF2875" s="139" t="str">
        <f t="shared" si="509"/>
        <v/>
      </c>
      <c r="AG2875" s="139"/>
    </row>
    <row r="2876" spans="21:33" ht="20.100000000000001" customHeight="1" x14ac:dyDescent="0.25">
      <c r="U2876" s="190"/>
      <c r="V2876" s="191"/>
      <c r="W2876" s="188"/>
      <c r="X2876" s="188"/>
      <c r="Y2876" s="174" t="str">
        <f t="shared" si="512"/>
        <v/>
      </c>
      <c r="Z2876" s="174" t="str">
        <f t="shared" si="513"/>
        <v/>
      </c>
      <c r="AA2876" s="137"/>
      <c r="AB2876" s="185">
        <f t="shared" si="510"/>
        <v>14.847999999999409</v>
      </c>
      <c r="AC2876" s="139">
        <f t="shared" si="507"/>
        <v>3.7997939008877511E-2</v>
      </c>
      <c r="AD2876" s="138">
        <f t="shared" si="511"/>
        <v>8.619967252020827E-5</v>
      </c>
      <c r="AE2876" s="139">
        <f t="shared" si="508"/>
        <v>8.619967252020827E-5</v>
      </c>
      <c r="AF2876" s="139" t="str">
        <f t="shared" si="509"/>
        <v/>
      </c>
      <c r="AG2876" s="139"/>
    </row>
    <row r="2877" spans="21:33" ht="20.100000000000001" customHeight="1" x14ac:dyDescent="0.25">
      <c r="U2877" s="190"/>
      <c r="V2877" s="191"/>
      <c r="W2877" s="188"/>
      <c r="X2877" s="188"/>
      <c r="Y2877" s="174" t="str">
        <f t="shared" si="512"/>
        <v/>
      </c>
      <c r="Z2877" s="174" t="str">
        <f t="shared" si="513"/>
        <v/>
      </c>
      <c r="AA2877" s="137"/>
      <c r="AB2877" s="185">
        <f t="shared" si="510"/>
        <v>14.854399999999409</v>
      </c>
      <c r="AC2877" s="139">
        <f t="shared" si="507"/>
        <v>3.7911739336357303E-2</v>
      </c>
      <c r="AD2877" s="138">
        <f t="shared" si="511"/>
        <v>8.6016875232478029E-5</v>
      </c>
      <c r="AE2877" s="139">
        <f t="shared" si="508"/>
        <v>8.6016875232478029E-5</v>
      </c>
      <c r="AF2877" s="139" t="str">
        <f t="shared" si="509"/>
        <v/>
      </c>
      <c r="AG2877" s="139"/>
    </row>
    <row r="2878" spans="21:33" ht="20.100000000000001" customHeight="1" x14ac:dyDescent="0.25">
      <c r="U2878" s="190"/>
      <c r="V2878" s="191"/>
      <c r="W2878" s="188"/>
      <c r="X2878" s="188"/>
      <c r="Y2878" s="174" t="str">
        <f t="shared" si="512"/>
        <v/>
      </c>
      <c r="Z2878" s="174" t="str">
        <f t="shared" si="513"/>
        <v/>
      </c>
      <c r="AA2878" s="137"/>
      <c r="AB2878" s="185">
        <f t="shared" si="510"/>
        <v>14.860799999999408</v>
      </c>
      <c r="AC2878" s="139">
        <f t="shared" si="507"/>
        <v>3.7825722461124825E-2</v>
      </c>
      <c r="AD2878" s="138">
        <f t="shared" si="511"/>
        <v>8.5834425772993161E-5</v>
      </c>
      <c r="AE2878" s="139">
        <f t="shared" si="508"/>
        <v>8.5834425772993161E-5</v>
      </c>
      <c r="AF2878" s="139" t="str">
        <f t="shared" si="509"/>
        <v/>
      </c>
      <c r="AG2878" s="139"/>
    </row>
    <row r="2879" spans="21:33" ht="20.100000000000001" customHeight="1" x14ac:dyDescent="0.25">
      <c r="U2879" s="190"/>
      <c r="V2879" s="191"/>
      <c r="W2879" s="188"/>
      <c r="X2879" s="188"/>
      <c r="Y2879" s="174" t="str">
        <f t="shared" si="512"/>
        <v/>
      </c>
      <c r="Z2879" s="174" t="str">
        <f t="shared" si="513"/>
        <v/>
      </c>
      <c r="AA2879" s="137"/>
      <c r="AB2879" s="185">
        <f t="shared" si="510"/>
        <v>14.867199999999407</v>
      </c>
      <c r="AC2879" s="139">
        <f t="shared" si="507"/>
        <v>3.7739888035351832E-2</v>
      </c>
      <c r="AD2879" s="138">
        <f t="shared" si="511"/>
        <v>8.565232360699393E-5</v>
      </c>
      <c r="AE2879" s="139">
        <f t="shared" si="508"/>
        <v>8.565232360699393E-5</v>
      </c>
      <c r="AF2879" s="139" t="str">
        <f t="shared" si="509"/>
        <v/>
      </c>
      <c r="AG2879" s="139"/>
    </row>
    <row r="2880" spans="21:33" ht="20.100000000000001" customHeight="1" x14ac:dyDescent="0.25">
      <c r="U2880" s="190"/>
      <c r="V2880" s="191"/>
      <c r="W2880" s="188"/>
      <c r="X2880" s="188"/>
      <c r="Y2880" s="174" t="str">
        <f t="shared" si="512"/>
        <v/>
      </c>
      <c r="Z2880" s="174" t="str">
        <f t="shared" si="513"/>
        <v/>
      </c>
      <c r="AA2880" s="137"/>
      <c r="AB2880" s="185">
        <f t="shared" si="510"/>
        <v>14.873599999999406</v>
      </c>
      <c r="AC2880" s="139">
        <f t="shared" si="507"/>
        <v>3.7654235711744838E-2</v>
      </c>
      <c r="AD2880" s="138">
        <f t="shared" si="511"/>
        <v>8.5470568200719799E-5</v>
      </c>
      <c r="AE2880" s="139">
        <f t="shared" si="508"/>
        <v>8.5470568200719799E-5</v>
      </c>
      <c r="AF2880" s="139" t="str">
        <f t="shared" si="509"/>
        <v/>
      </c>
      <c r="AG2880" s="139"/>
    </row>
    <row r="2881" spans="21:33" ht="20.100000000000001" customHeight="1" x14ac:dyDescent="0.25">
      <c r="U2881" s="190"/>
      <c r="V2881" s="191"/>
      <c r="W2881" s="188"/>
      <c r="X2881" s="188"/>
      <c r="Y2881" s="174" t="str">
        <f t="shared" si="512"/>
        <v/>
      </c>
      <c r="Z2881" s="174" t="str">
        <f t="shared" si="513"/>
        <v/>
      </c>
      <c r="AA2881" s="137"/>
      <c r="AB2881" s="185">
        <f t="shared" si="510"/>
        <v>14.879999999999406</v>
      </c>
      <c r="AC2881" s="139">
        <f t="shared" si="507"/>
        <v>3.7568765143544118E-2</v>
      </c>
      <c r="AD2881" s="138">
        <f t="shared" si="511"/>
        <v>8.5289159020125738E-5</v>
      </c>
      <c r="AE2881" s="139">
        <f t="shared" si="508"/>
        <v>8.5289159020125738E-5</v>
      </c>
      <c r="AF2881" s="139" t="str">
        <f t="shared" si="509"/>
        <v/>
      </c>
      <c r="AG2881" s="139"/>
    </row>
    <row r="2882" spans="21:33" ht="20.100000000000001" customHeight="1" x14ac:dyDescent="0.25">
      <c r="U2882" s="190"/>
      <c r="V2882" s="191"/>
      <c r="W2882" s="188"/>
      <c r="X2882" s="188"/>
      <c r="Y2882" s="174" t="str">
        <f t="shared" si="512"/>
        <v/>
      </c>
      <c r="Z2882" s="174" t="str">
        <f t="shared" si="513"/>
        <v/>
      </c>
      <c r="AA2882" s="137"/>
      <c r="AB2882" s="185">
        <f t="shared" si="510"/>
        <v>14.886399999999405</v>
      </c>
      <c r="AC2882" s="139">
        <f t="shared" si="507"/>
        <v>3.7483475984523992E-2</v>
      </c>
      <c r="AD2882" s="138">
        <f t="shared" si="511"/>
        <v>8.5108095532200612E-5</v>
      </c>
      <c r="AE2882" s="139">
        <f t="shared" si="508"/>
        <v>8.5108095532200612E-5</v>
      </c>
      <c r="AF2882" s="139" t="str">
        <f t="shared" si="509"/>
        <v/>
      </c>
      <c r="AG2882" s="139"/>
    </row>
    <row r="2883" spans="21:33" ht="20.100000000000001" customHeight="1" x14ac:dyDescent="0.25">
      <c r="U2883" s="190"/>
      <c r="V2883" s="191"/>
      <c r="W2883" s="188"/>
      <c r="X2883" s="188"/>
      <c r="Y2883" s="174" t="str">
        <f t="shared" si="512"/>
        <v/>
      </c>
      <c r="Z2883" s="174" t="str">
        <f t="shared" si="513"/>
        <v/>
      </c>
      <c r="AA2883" s="137"/>
      <c r="AB2883" s="185">
        <f t="shared" si="510"/>
        <v>14.892799999999404</v>
      </c>
      <c r="AC2883" s="139">
        <f t="shared" si="507"/>
        <v>3.7398367888991792E-2</v>
      </c>
      <c r="AD2883" s="138">
        <f t="shared" si="511"/>
        <v>8.4927377203745935E-5</v>
      </c>
      <c r="AE2883" s="139">
        <f t="shared" si="508"/>
        <v>8.4927377203745935E-5</v>
      </c>
      <c r="AF2883" s="139" t="str">
        <f t="shared" si="509"/>
        <v/>
      </c>
      <c r="AG2883" s="139"/>
    </row>
    <row r="2884" spans="21:33" ht="20.100000000000001" customHeight="1" x14ac:dyDescent="0.25">
      <c r="U2884" s="190"/>
      <c r="V2884" s="191"/>
      <c r="W2884" s="188"/>
      <c r="X2884" s="188"/>
      <c r="Y2884" s="174" t="str">
        <f t="shared" si="512"/>
        <v/>
      </c>
      <c r="Z2884" s="174" t="str">
        <f t="shared" si="513"/>
        <v/>
      </c>
      <c r="AA2884" s="137"/>
      <c r="AB2884" s="185">
        <f t="shared" si="510"/>
        <v>14.899199999999404</v>
      </c>
      <c r="AC2884" s="139">
        <f t="shared" si="507"/>
        <v>3.7313440511788046E-2</v>
      </c>
      <c r="AD2884" s="138">
        <f t="shared" si="511"/>
        <v>8.4747003502576301E-5</v>
      </c>
      <c r="AE2884" s="139">
        <f t="shared" si="508"/>
        <v>8.4747003502576301E-5</v>
      </c>
      <c r="AF2884" s="139" t="str">
        <f t="shared" si="509"/>
        <v/>
      </c>
      <c r="AG2884" s="139"/>
    </row>
    <row r="2885" spans="21:33" ht="20.100000000000001" customHeight="1" x14ac:dyDescent="0.25">
      <c r="U2885" s="190"/>
      <c r="V2885" s="191"/>
      <c r="W2885" s="188"/>
      <c r="X2885" s="188"/>
      <c r="Y2885" s="174" t="str">
        <f t="shared" si="512"/>
        <v/>
      </c>
      <c r="Z2885" s="174" t="str">
        <f t="shared" si="513"/>
        <v/>
      </c>
      <c r="AA2885" s="137"/>
      <c r="AB2885" s="185">
        <f t="shared" si="510"/>
        <v>14.905599999999403</v>
      </c>
      <c r="AC2885" s="139">
        <f t="shared" si="507"/>
        <v>3.7228693508285469E-2</v>
      </c>
      <c r="AD2885" s="138">
        <f t="shared" si="511"/>
        <v>8.4566973896256503E-5</v>
      </c>
      <c r="AE2885" s="139">
        <f t="shared" si="508"/>
        <v>8.4566973896256503E-5</v>
      </c>
      <c r="AF2885" s="139" t="str">
        <f t="shared" si="509"/>
        <v/>
      </c>
      <c r="AG2885" s="139"/>
    </row>
    <row r="2886" spans="21:33" ht="20.100000000000001" customHeight="1" x14ac:dyDescent="0.25">
      <c r="U2886" s="190"/>
      <c r="V2886" s="191"/>
      <c r="W2886" s="188"/>
      <c r="X2886" s="188"/>
      <c r="Y2886" s="174" t="str">
        <f t="shared" si="512"/>
        <v/>
      </c>
      <c r="Z2886" s="174" t="str">
        <f t="shared" si="513"/>
        <v/>
      </c>
      <c r="AA2886" s="137"/>
      <c r="AB2886" s="185">
        <f t="shared" si="510"/>
        <v>14.911999999999402</v>
      </c>
      <c r="AC2886" s="139">
        <f t="shared" si="507"/>
        <v>3.7144126534389213E-2</v>
      </c>
      <c r="AD2886" s="138">
        <f t="shared" si="511"/>
        <v>8.4387287853274207E-5</v>
      </c>
      <c r="AE2886" s="139">
        <f t="shared" si="508"/>
        <v>8.4387287853274207E-5</v>
      </c>
      <c r="AF2886" s="139" t="str">
        <f t="shared" si="509"/>
        <v/>
      </c>
      <c r="AG2886" s="139"/>
    </row>
    <row r="2887" spans="21:33" ht="20.100000000000001" customHeight="1" x14ac:dyDescent="0.25">
      <c r="U2887" s="190"/>
      <c r="V2887" s="191"/>
      <c r="W2887" s="188"/>
      <c r="X2887" s="188"/>
      <c r="Y2887" s="174" t="str">
        <f t="shared" si="512"/>
        <v/>
      </c>
      <c r="Z2887" s="174" t="str">
        <f t="shared" si="513"/>
        <v/>
      </c>
      <c r="AA2887" s="137"/>
      <c r="AB2887" s="185">
        <f t="shared" si="510"/>
        <v>14.918399999999401</v>
      </c>
      <c r="AC2887" s="139">
        <f t="shared" si="507"/>
        <v>3.7059739246535939E-2</v>
      </c>
      <c r="AD2887" s="138">
        <f t="shared" si="511"/>
        <v>8.420794484216565E-5</v>
      </c>
      <c r="AE2887" s="139">
        <f t="shared" si="508"/>
        <v>8.420794484216565E-5</v>
      </c>
      <c r="AF2887" s="139" t="str">
        <f t="shared" si="509"/>
        <v/>
      </c>
      <c r="AG2887" s="139"/>
    </row>
    <row r="2888" spans="21:33" ht="20.100000000000001" customHeight="1" x14ac:dyDescent="0.25">
      <c r="U2888" s="190"/>
      <c r="V2888" s="191"/>
      <c r="W2888" s="188"/>
      <c r="X2888" s="188"/>
      <c r="Y2888" s="174" t="str">
        <f t="shared" si="512"/>
        <v/>
      </c>
      <c r="Z2888" s="174" t="str">
        <f t="shared" si="513"/>
        <v/>
      </c>
      <c r="AA2888" s="137"/>
      <c r="AB2888" s="185">
        <f t="shared" si="510"/>
        <v>14.924799999999401</v>
      </c>
      <c r="AC2888" s="139">
        <f t="shared" si="507"/>
        <v>3.6975531301693773E-2</v>
      </c>
      <c r="AD2888" s="138">
        <f t="shared" si="511"/>
        <v>8.402894433209851E-5</v>
      </c>
      <c r="AE2888" s="139">
        <f t="shared" si="508"/>
        <v>8.402894433209851E-5</v>
      </c>
      <c r="AF2888" s="139" t="str">
        <f t="shared" si="509"/>
        <v/>
      </c>
      <c r="AG2888" s="139"/>
    </row>
    <row r="2889" spans="21:33" ht="20.100000000000001" customHeight="1" x14ac:dyDescent="0.25">
      <c r="U2889" s="190"/>
      <c r="V2889" s="191"/>
      <c r="W2889" s="188"/>
      <c r="X2889" s="188"/>
      <c r="Y2889" s="174" t="str">
        <f t="shared" si="512"/>
        <v/>
      </c>
      <c r="Z2889" s="174" t="str">
        <f t="shared" si="513"/>
        <v/>
      </c>
      <c r="AA2889" s="137"/>
      <c r="AB2889" s="185">
        <f t="shared" si="510"/>
        <v>14.9311999999994</v>
      </c>
      <c r="AC2889" s="139">
        <f t="shared" si="507"/>
        <v>3.6891502357361675E-2</v>
      </c>
      <c r="AD2889" s="138">
        <f t="shared" si="511"/>
        <v>8.3850285792573531E-5</v>
      </c>
      <c r="AE2889" s="139">
        <f t="shared" si="508"/>
        <v>8.3850285792573531E-5</v>
      </c>
      <c r="AF2889" s="139" t="str">
        <f t="shared" si="509"/>
        <v/>
      </c>
      <c r="AG2889" s="139"/>
    </row>
    <row r="2890" spans="21:33" ht="20.100000000000001" customHeight="1" x14ac:dyDescent="0.25">
      <c r="U2890" s="190"/>
      <c r="V2890" s="191"/>
      <c r="W2890" s="188"/>
      <c r="X2890" s="188"/>
      <c r="Y2890" s="174" t="str">
        <f t="shared" si="512"/>
        <v/>
      </c>
      <c r="Z2890" s="174" t="str">
        <f t="shared" si="513"/>
        <v/>
      </c>
      <c r="AA2890" s="137"/>
      <c r="AB2890" s="185">
        <f t="shared" si="510"/>
        <v>14.937599999999399</v>
      </c>
      <c r="AC2890" s="139">
        <f t="shared" si="507"/>
        <v>3.6807652071569101E-2</v>
      </c>
      <c r="AD2890" s="138">
        <f t="shared" si="511"/>
        <v>8.3671968693341259E-5</v>
      </c>
      <c r="AE2890" s="139">
        <f t="shared" si="508"/>
        <v>8.3671968693341259E-5</v>
      </c>
      <c r="AF2890" s="139" t="str">
        <f t="shared" si="509"/>
        <v/>
      </c>
      <c r="AG2890" s="139"/>
    </row>
    <row r="2891" spans="21:33" ht="20.100000000000001" customHeight="1" x14ac:dyDescent="0.25">
      <c r="U2891" s="190"/>
      <c r="V2891" s="191"/>
      <c r="W2891" s="188"/>
      <c r="X2891" s="188"/>
      <c r="Y2891" s="174" t="str">
        <f t="shared" si="512"/>
        <v/>
      </c>
      <c r="Z2891" s="174" t="str">
        <f t="shared" si="513"/>
        <v/>
      </c>
      <c r="AA2891" s="137"/>
      <c r="AB2891" s="185">
        <f t="shared" si="510"/>
        <v>14.943999999999399</v>
      </c>
      <c r="AC2891" s="139">
        <f t="shared" si="507"/>
        <v>3.672398010287576E-2</v>
      </c>
      <c r="AD2891" s="138">
        <f t="shared" si="511"/>
        <v>8.3493992504790615E-5</v>
      </c>
      <c r="AE2891" s="139">
        <f t="shared" si="508"/>
        <v>8.3493992504790615E-5</v>
      </c>
      <c r="AF2891" s="139" t="str">
        <f t="shared" si="509"/>
        <v/>
      </c>
      <c r="AG2891" s="139"/>
    </row>
    <row r="2892" spans="21:33" ht="20.100000000000001" customHeight="1" x14ac:dyDescent="0.25">
      <c r="U2892" s="190"/>
      <c r="V2892" s="191"/>
      <c r="W2892" s="188"/>
      <c r="X2892" s="188"/>
      <c r="Y2892" s="174" t="str">
        <f t="shared" si="512"/>
        <v/>
      </c>
      <c r="Z2892" s="174" t="str">
        <f t="shared" si="513"/>
        <v/>
      </c>
      <c r="AA2892" s="137"/>
      <c r="AB2892" s="185">
        <f t="shared" si="510"/>
        <v>14.950399999999398</v>
      </c>
      <c r="AC2892" s="139">
        <f t="shared" si="507"/>
        <v>3.6640486110370969E-2</v>
      </c>
      <c r="AD2892" s="138">
        <f t="shared" si="511"/>
        <v>8.3316356697595018E-5</v>
      </c>
      <c r="AE2892" s="139">
        <f t="shared" si="508"/>
        <v>8.3316356697595018E-5</v>
      </c>
      <c r="AF2892" s="139" t="str">
        <f t="shared" si="509"/>
        <v/>
      </c>
      <c r="AG2892" s="139"/>
    </row>
    <row r="2893" spans="21:33" ht="20.100000000000001" customHeight="1" x14ac:dyDescent="0.25">
      <c r="U2893" s="190"/>
      <c r="V2893" s="191"/>
      <c r="W2893" s="188"/>
      <c r="X2893" s="188"/>
      <c r="Y2893" s="174" t="str">
        <f t="shared" si="512"/>
        <v/>
      </c>
      <c r="Z2893" s="174" t="str">
        <f t="shared" si="513"/>
        <v/>
      </c>
      <c r="AA2893" s="137"/>
      <c r="AB2893" s="185">
        <f t="shared" si="510"/>
        <v>14.956799999999397</v>
      </c>
      <c r="AC2893" s="139">
        <f t="shared" si="507"/>
        <v>3.6557169753673374E-2</v>
      </c>
      <c r="AD2893" s="138">
        <f t="shared" si="511"/>
        <v>8.3139060742885851E-5</v>
      </c>
      <c r="AE2893" s="139">
        <f t="shared" si="508"/>
        <v>8.3139060742885851E-5</v>
      </c>
      <c r="AF2893" s="139" t="str">
        <f t="shared" si="509"/>
        <v/>
      </c>
      <c r="AG2893" s="139"/>
    </row>
    <row r="2894" spans="21:33" ht="20.100000000000001" customHeight="1" x14ac:dyDescent="0.25">
      <c r="U2894" s="190"/>
      <c r="V2894" s="191"/>
      <c r="W2894" s="188"/>
      <c r="X2894" s="188"/>
      <c r="Y2894" s="174" t="str">
        <f t="shared" si="512"/>
        <v/>
      </c>
      <c r="Z2894" s="174" t="str">
        <f t="shared" si="513"/>
        <v/>
      </c>
      <c r="AA2894" s="137"/>
      <c r="AB2894" s="185">
        <f t="shared" si="510"/>
        <v>14.963199999999397</v>
      </c>
      <c r="AC2894" s="139">
        <f t="shared" si="507"/>
        <v>3.6474030692930488E-2</v>
      </c>
      <c r="AD2894" s="138">
        <f t="shared" si="511"/>
        <v>8.2962104112078994E-5</v>
      </c>
      <c r="AE2894" s="139">
        <f t="shared" si="508"/>
        <v>8.2962104112078994E-5</v>
      </c>
      <c r="AF2894" s="139" t="str">
        <f t="shared" si="509"/>
        <v/>
      </c>
      <c r="AG2894" s="139"/>
    </row>
    <row r="2895" spans="21:33" ht="20.100000000000001" customHeight="1" x14ac:dyDescent="0.25">
      <c r="U2895" s="190"/>
      <c r="V2895" s="191"/>
      <c r="W2895" s="188"/>
      <c r="X2895" s="188"/>
      <c r="Y2895" s="174" t="str">
        <f t="shared" si="512"/>
        <v/>
      </c>
      <c r="Z2895" s="174" t="str">
        <f t="shared" si="513"/>
        <v/>
      </c>
      <c r="AA2895" s="137"/>
      <c r="AB2895" s="185">
        <f t="shared" si="510"/>
        <v>14.969599999999396</v>
      </c>
      <c r="AC2895" s="139">
        <f t="shared" si="507"/>
        <v>3.6391068588818409E-2</v>
      </c>
      <c r="AD2895" s="138">
        <f t="shared" si="511"/>
        <v>8.2785486277117681E-5</v>
      </c>
      <c r="AE2895" s="139">
        <f t="shared" si="508"/>
        <v>8.2785486277117681E-5</v>
      </c>
      <c r="AF2895" s="139" t="str">
        <f t="shared" si="509"/>
        <v/>
      </c>
      <c r="AG2895" s="139"/>
    </row>
    <row r="2896" spans="21:33" ht="20.100000000000001" customHeight="1" x14ac:dyDescent="0.25">
      <c r="U2896" s="190"/>
      <c r="V2896" s="191"/>
      <c r="W2896" s="188"/>
      <c r="X2896" s="188"/>
      <c r="Y2896" s="174" t="str">
        <f t="shared" si="512"/>
        <v/>
      </c>
      <c r="Z2896" s="174" t="str">
        <f t="shared" si="513"/>
        <v/>
      </c>
      <c r="AA2896" s="137"/>
      <c r="AB2896" s="185">
        <f t="shared" si="510"/>
        <v>14.975999999999395</v>
      </c>
      <c r="AC2896" s="139">
        <f t="shared" si="507"/>
        <v>3.6308283102541292E-2</v>
      </c>
      <c r="AD2896" s="138">
        <f t="shared" si="511"/>
        <v>8.2609206710382299E-5</v>
      </c>
      <c r="AE2896" s="139">
        <f t="shared" si="508"/>
        <v>8.2609206710382299E-5</v>
      </c>
      <c r="AF2896" s="139" t="str">
        <f t="shared" si="509"/>
        <v/>
      </c>
      <c r="AG2896" s="139"/>
    </row>
    <row r="2897" spans="21:33" ht="20.100000000000001" customHeight="1" x14ac:dyDescent="0.25">
      <c r="U2897" s="190"/>
      <c r="V2897" s="191"/>
      <c r="W2897" s="188"/>
      <c r="X2897" s="188"/>
      <c r="Y2897" s="174" t="str">
        <f t="shared" si="512"/>
        <v/>
      </c>
      <c r="Z2897" s="174" t="str">
        <f t="shared" si="513"/>
        <v/>
      </c>
      <c r="AA2897" s="137"/>
      <c r="AB2897" s="185">
        <f t="shared" si="510"/>
        <v>14.982399999999394</v>
      </c>
      <c r="AC2897" s="139">
        <f t="shared" si="507"/>
        <v>3.6225673895830909E-2</v>
      </c>
      <c r="AD2897" s="138">
        <f t="shared" si="511"/>
        <v>8.2433264884655688E-5</v>
      </c>
      <c r="AE2897" s="139">
        <f t="shared" si="508"/>
        <v>8.2433264884655688E-5</v>
      </c>
      <c r="AF2897" s="139" t="str">
        <f t="shared" si="509"/>
        <v/>
      </c>
      <c r="AG2897" s="139"/>
    </row>
    <row r="2898" spans="21:33" ht="20.100000000000001" customHeight="1" x14ac:dyDescent="0.25">
      <c r="U2898" s="190"/>
      <c r="V2898" s="191"/>
      <c r="W2898" s="188"/>
      <c r="X2898" s="188"/>
      <c r="Y2898" s="174" t="str">
        <f t="shared" si="512"/>
        <v/>
      </c>
      <c r="Z2898" s="174" t="str">
        <f t="shared" si="513"/>
        <v/>
      </c>
      <c r="AA2898" s="137"/>
      <c r="AB2898" s="185">
        <f t="shared" si="510"/>
        <v>14.988799999999394</v>
      </c>
      <c r="AC2898" s="139">
        <f t="shared" si="507"/>
        <v>3.6143240630946254E-2</v>
      </c>
      <c r="AD2898" s="138">
        <f t="shared" si="511"/>
        <v>8.225766027297049E-5</v>
      </c>
      <c r="AE2898" s="139">
        <f t="shared" si="508"/>
        <v>8.225766027297049E-5</v>
      </c>
      <c r="AF2898" s="139" t="str">
        <f t="shared" si="509"/>
        <v/>
      </c>
      <c r="AG2898" s="139"/>
    </row>
    <row r="2899" spans="21:33" ht="20.100000000000001" customHeight="1" x14ac:dyDescent="0.25">
      <c r="U2899" s="190"/>
      <c r="V2899" s="191"/>
      <c r="W2899" s="188"/>
      <c r="X2899" s="188"/>
      <c r="Y2899" s="174" t="str">
        <f t="shared" si="512"/>
        <v/>
      </c>
      <c r="Z2899" s="174" t="str">
        <f t="shared" si="513"/>
        <v/>
      </c>
      <c r="AA2899" s="137"/>
      <c r="AB2899" s="185">
        <f t="shared" si="510"/>
        <v>14.995199999999393</v>
      </c>
      <c r="AC2899" s="139">
        <f t="shared" si="507"/>
        <v>3.6060982970673283E-2</v>
      </c>
      <c r="AD2899" s="138">
        <f t="shared" si="511"/>
        <v>8.2082392348921396E-5</v>
      </c>
      <c r="AE2899" s="139">
        <f t="shared" si="508"/>
        <v>8.2082392348921396E-5</v>
      </c>
      <c r="AF2899" s="139" t="str">
        <f t="shared" si="509"/>
        <v/>
      </c>
      <c r="AG2899" s="139"/>
    </row>
    <row r="2900" spans="21:33" ht="20.100000000000001" customHeight="1" x14ac:dyDescent="0.25">
      <c r="U2900" s="190"/>
      <c r="V2900" s="191"/>
      <c r="W2900" s="188"/>
      <c r="X2900" s="188"/>
      <c r="Y2900" s="174" t="str">
        <f t="shared" si="512"/>
        <v/>
      </c>
      <c r="Z2900" s="174" t="str">
        <f t="shared" si="513"/>
        <v/>
      </c>
      <c r="AA2900" s="137"/>
      <c r="AB2900" s="185">
        <f t="shared" si="510"/>
        <v>15.001599999999392</v>
      </c>
      <c r="AC2900" s="139">
        <f t="shared" si="507"/>
        <v>3.5978900578324362E-2</v>
      </c>
      <c r="AD2900" s="138">
        <f t="shared" si="511"/>
        <v>8.1907460586526371E-5</v>
      </c>
      <c r="AE2900" s="139">
        <f t="shared" si="508"/>
        <v>8.1907460586526371E-5</v>
      </c>
      <c r="AF2900" s="139" t="str">
        <f t="shared" si="509"/>
        <v/>
      </c>
      <c r="AG2900" s="139"/>
    </row>
    <row r="2901" spans="21:33" ht="20.100000000000001" customHeight="1" x14ac:dyDescent="0.25">
      <c r="U2901" s="190"/>
      <c r="V2901" s="191"/>
      <c r="W2901" s="188"/>
      <c r="X2901" s="188"/>
      <c r="Y2901" s="174" t="str">
        <f t="shared" si="512"/>
        <v/>
      </c>
      <c r="Z2901" s="174" t="str">
        <f t="shared" si="513"/>
        <v/>
      </c>
      <c r="AA2901" s="137"/>
      <c r="AB2901" s="185">
        <f t="shared" si="510"/>
        <v>15.007999999999392</v>
      </c>
      <c r="AC2901" s="139">
        <f t="shared" si="507"/>
        <v>3.5896993117737835E-2</v>
      </c>
      <c r="AD2901" s="138">
        <f t="shared" si="511"/>
        <v>8.173286446029604E-5</v>
      </c>
      <c r="AE2901" s="139">
        <f t="shared" si="508"/>
        <v>8.173286446029604E-5</v>
      </c>
      <c r="AF2901" s="139" t="str">
        <f t="shared" si="509"/>
        <v/>
      </c>
      <c r="AG2901" s="139"/>
    </row>
    <row r="2902" spans="21:33" ht="20.100000000000001" customHeight="1" x14ac:dyDescent="0.25">
      <c r="U2902" s="190"/>
      <c r="V2902" s="191"/>
      <c r="W2902" s="188"/>
      <c r="X2902" s="188"/>
      <c r="Y2902" s="174" t="str">
        <f t="shared" si="512"/>
        <v/>
      </c>
      <c r="Z2902" s="174" t="str">
        <f t="shared" si="513"/>
        <v/>
      </c>
      <c r="AA2902" s="137"/>
      <c r="AB2902" s="185">
        <f t="shared" si="510"/>
        <v>15.014399999999391</v>
      </c>
      <c r="AC2902" s="139">
        <f t="shared" si="507"/>
        <v>3.5815260253277539E-2</v>
      </c>
      <c r="AD2902" s="138">
        <f t="shared" si="511"/>
        <v>8.1558603444831235E-5</v>
      </c>
      <c r="AE2902" s="139">
        <f t="shared" si="508"/>
        <v>8.1558603444831235E-5</v>
      </c>
      <c r="AF2902" s="139" t="str">
        <f t="shared" si="509"/>
        <v/>
      </c>
      <c r="AG2902" s="139"/>
    </row>
    <row r="2903" spans="21:33" ht="20.100000000000001" customHeight="1" x14ac:dyDescent="0.25">
      <c r="U2903" s="190"/>
      <c r="V2903" s="191"/>
      <c r="W2903" s="188"/>
      <c r="X2903" s="188"/>
      <c r="Y2903" s="174" t="str">
        <f t="shared" si="512"/>
        <v/>
      </c>
      <c r="Z2903" s="174" t="str">
        <f t="shared" si="513"/>
        <v/>
      </c>
      <c r="AA2903" s="137"/>
      <c r="AB2903" s="185">
        <f t="shared" si="510"/>
        <v>15.02079999999939</v>
      </c>
      <c r="AC2903" s="139">
        <f t="shared" si="507"/>
        <v>3.5733701649832708E-2</v>
      </c>
      <c r="AD2903" s="138">
        <f t="shared" si="511"/>
        <v>8.1384677015523821E-5</v>
      </c>
      <c r="AE2903" s="139">
        <f t="shared" si="508"/>
        <v>8.1384677015523821E-5</v>
      </c>
      <c r="AF2903" s="139" t="str">
        <f t="shared" si="509"/>
        <v/>
      </c>
      <c r="AG2903" s="139"/>
    </row>
    <row r="2904" spans="21:33" ht="20.100000000000001" customHeight="1" x14ac:dyDescent="0.25">
      <c r="U2904" s="190"/>
      <c r="V2904" s="191"/>
      <c r="W2904" s="188"/>
      <c r="X2904" s="188"/>
      <c r="Y2904" s="174" t="str">
        <f t="shared" si="512"/>
        <v/>
      </c>
      <c r="Z2904" s="174" t="str">
        <f t="shared" si="513"/>
        <v/>
      </c>
      <c r="AA2904" s="137"/>
      <c r="AB2904" s="185">
        <f t="shared" si="510"/>
        <v>15.027199999999389</v>
      </c>
      <c r="AC2904" s="139">
        <f t="shared" si="507"/>
        <v>3.5652316972817184E-2</v>
      </c>
      <c r="AD2904" s="138">
        <f t="shared" si="511"/>
        <v>8.1211084647994647E-5</v>
      </c>
      <c r="AE2904" s="139">
        <f t="shared" si="508"/>
        <v>8.1211084647994647E-5</v>
      </c>
      <c r="AF2904" s="139" t="str">
        <f t="shared" si="509"/>
        <v/>
      </c>
      <c r="AG2904" s="139"/>
    </row>
    <row r="2905" spans="21:33" ht="20.100000000000001" customHeight="1" x14ac:dyDescent="0.25">
      <c r="U2905" s="190"/>
      <c r="V2905" s="191"/>
      <c r="W2905" s="188"/>
      <c r="X2905" s="188"/>
      <c r="Y2905" s="174" t="str">
        <f t="shared" si="512"/>
        <v/>
      </c>
      <c r="Z2905" s="174" t="str">
        <f t="shared" si="513"/>
        <v/>
      </c>
      <c r="AA2905" s="137"/>
      <c r="AB2905" s="185">
        <f t="shared" si="510"/>
        <v>15.033599999999389</v>
      </c>
      <c r="AC2905" s="139">
        <f t="shared" si="507"/>
        <v>3.557110588816919E-2</v>
      </c>
      <c r="AD2905" s="138">
        <f t="shared" si="511"/>
        <v>8.1037825818343345E-5</v>
      </c>
      <c r="AE2905" s="139">
        <f t="shared" si="508"/>
        <v>8.1037825818343345E-5</v>
      </c>
      <c r="AF2905" s="139" t="str">
        <f t="shared" si="509"/>
        <v/>
      </c>
      <c r="AG2905" s="139"/>
    </row>
    <row r="2906" spans="21:33" ht="20.100000000000001" customHeight="1" x14ac:dyDescent="0.25">
      <c r="U2906" s="190"/>
      <c r="V2906" s="191"/>
      <c r="W2906" s="188"/>
      <c r="X2906" s="188"/>
      <c r="Y2906" s="174" t="str">
        <f t="shared" si="512"/>
        <v/>
      </c>
      <c r="Z2906" s="174" t="str">
        <f t="shared" si="513"/>
        <v/>
      </c>
      <c r="AA2906" s="137"/>
      <c r="AB2906" s="185">
        <f t="shared" si="510"/>
        <v>15.039999999999388</v>
      </c>
      <c r="AC2906" s="139">
        <f t="shared" si="507"/>
        <v>3.5490068062350846E-2</v>
      </c>
      <c r="AD2906" s="138">
        <f t="shared" si="511"/>
        <v>8.0864900003141393E-5</v>
      </c>
      <c r="AE2906" s="139">
        <f t="shared" si="508"/>
        <v>8.0864900003141393E-5</v>
      </c>
      <c r="AF2906" s="139" t="str">
        <f t="shared" si="509"/>
        <v/>
      </c>
      <c r="AG2906" s="139"/>
    </row>
    <row r="2907" spans="21:33" ht="20.100000000000001" customHeight="1" x14ac:dyDescent="0.25">
      <c r="U2907" s="190"/>
      <c r="V2907" s="191"/>
      <c r="W2907" s="188"/>
      <c r="X2907" s="188"/>
      <c r="Y2907" s="174" t="str">
        <f t="shared" si="512"/>
        <v/>
      </c>
      <c r="Z2907" s="174" t="str">
        <f t="shared" si="513"/>
        <v/>
      </c>
      <c r="AA2907" s="137"/>
      <c r="AB2907" s="185">
        <f t="shared" si="510"/>
        <v>15.046399999999387</v>
      </c>
      <c r="AC2907" s="139">
        <f t="shared" si="507"/>
        <v>3.5409203162347705E-2</v>
      </c>
      <c r="AD2907" s="138">
        <f t="shared" si="511"/>
        <v>8.0692306679182313E-5</v>
      </c>
      <c r="AE2907" s="139">
        <f t="shared" si="508"/>
        <v>8.0692306679182313E-5</v>
      </c>
      <c r="AF2907" s="139" t="str">
        <f t="shared" si="509"/>
        <v/>
      </c>
      <c r="AG2907" s="139"/>
    </row>
    <row r="2908" spans="21:33" ht="20.100000000000001" customHeight="1" x14ac:dyDescent="0.25">
      <c r="U2908" s="190"/>
      <c r="V2908" s="191"/>
      <c r="W2908" s="188"/>
      <c r="X2908" s="188"/>
      <c r="Y2908" s="174" t="str">
        <f t="shared" si="512"/>
        <v/>
      </c>
      <c r="Z2908" s="174" t="str">
        <f t="shared" si="513"/>
        <v/>
      </c>
      <c r="AA2908" s="137"/>
      <c r="AB2908" s="185">
        <f t="shared" si="510"/>
        <v>15.052799999999387</v>
      </c>
      <c r="AC2908" s="139">
        <f t="shared" si="507"/>
        <v>3.5328510855668523E-2</v>
      </c>
      <c r="AD2908" s="138">
        <f t="shared" si="511"/>
        <v>8.052004532392576E-5</v>
      </c>
      <c r="AE2908" s="139">
        <f t="shared" si="508"/>
        <v>8.052004532392576E-5</v>
      </c>
      <c r="AF2908" s="139" t="str">
        <f t="shared" si="509"/>
        <v/>
      </c>
      <c r="AG2908" s="139"/>
    </row>
    <row r="2909" spans="21:33" ht="20.100000000000001" customHeight="1" x14ac:dyDescent="0.25">
      <c r="U2909" s="190"/>
      <c r="V2909" s="191"/>
      <c r="W2909" s="188"/>
      <c r="X2909" s="188"/>
      <c r="Y2909" s="174" t="str">
        <f t="shared" si="512"/>
        <v/>
      </c>
      <c r="Z2909" s="174" t="str">
        <f t="shared" si="513"/>
        <v/>
      </c>
      <c r="AA2909" s="137"/>
      <c r="AB2909" s="185">
        <f t="shared" si="510"/>
        <v>15.059199999999386</v>
      </c>
      <c r="AC2909" s="139">
        <f t="shared" si="507"/>
        <v>3.5247990810344597E-2</v>
      </c>
      <c r="AD2909" s="138">
        <f t="shared" si="511"/>
        <v>8.0348115415185273E-5</v>
      </c>
      <c r="AE2909" s="139">
        <f t="shared" si="508"/>
        <v>8.0348115415185273E-5</v>
      </c>
      <c r="AF2909" s="139" t="str">
        <f t="shared" si="509"/>
        <v/>
      </c>
      <c r="AG2909" s="139"/>
    </row>
    <row r="2910" spans="21:33" ht="20.100000000000001" customHeight="1" x14ac:dyDescent="0.25">
      <c r="U2910" s="190"/>
      <c r="V2910" s="191"/>
      <c r="W2910" s="188"/>
      <c r="X2910" s="188"/>
      <c r="Y2910" s="174" t="str">
        <f t="shared" si="512"/>
        <v/>
      </c>
      <c r="Z2910" s="174" t="str">
        <f t="shared" si="513"/>
        <v/>
      </c>
      <c r="AA2910" s="137"/>
      <c r="AB2910" s="185">
        <f t="shared" si="510"/>
        <v>15.065599999999385</v>
      </c>
      <c r="AC2910" s="139">
        <f t="shared" si="507"/>
        <v>3.5167642694929412E-2</v>
      </c>
      <c r="AD2910" s="138">
        <f t="shared" si="511"/>
        <v>8.0176516431093581E-5</v>
      </c>
      <c r="AE2910" s="139">
        <f t="shared" si="508"/>
        <v>8.0176516431093581E-5</v>
      </c>
      <c r="AF2910" s="139" t="str">
        <f t="shared" si="509"/>
        <v/>
      </c>
      <c r="AG2910" s="139"/>
    </row>
    <row r="2911" spans="21:33" ht="20.100000000000001" customHeight="1" x14ac:dyDescent="0.25">
      <c r="U2911" s="190"/>
      <c r="V2911" s="191"/>
      <c r="W2911" s="188"/>
      <c r="X2911" s="188"/>
      <c r="Y2911" s="174" t="str">
        <f t="shared" si="512"/>
        <v/>
      </c>
      <c r="Z2911" s="174" t="str">
        <f t="shared" si="513"/>
        <v/>
      </c>
      <c r="AA2911" s="137"/>
      <c r="AB2911" s="185">
        <f t="shared" si="510"/>
        <v>15.071999999999385</v>
      </c>
      <c r="AC2911" s="139">
        <f t="shared" si="507"/>
        <v>3.5087466178498318E-2</v>
      </c>
      <c r="AD2911" s="138">
        <f t="shared" si="511"/>
        <v>8.0005247850414851E-5</v>
      </c>
      <c r="AE2911" s="139">
        <f t="shared" si="508"/>
        <v>8.0005247850414851E-5</v>
      </c>
      <c r="AF2911" s="139" t="str">
        <f t="shared" si="509"/>
        <v/>
      </c>
      <c r="AG2911" s="139"/>
    </row>
    <row r="2912" spans="21:33" ht="20.100000000000001" customHeight="1" x14ac:dyDescent="0.25">
      <c r="U2912" s="190"/>
      <c r="V2912" s="191"/>
      <c r="W2912" s="188"/>
      <c r="X2912" s="188"/>
      <c r="Y2912" s="174" t="str">
        <f t="shared" si="512"/>
        <v/>
      </c>
      <c r="Z2912" s="174" t="str">
        <f t="shared" si="513"/>
        <v/>
      </c>
      <c r="AA2912" s="137"/>
      <c r="AB2912" s="185">
        <f t="shared" si="510"/>
        <v>15.078399999999384</v>
      </c>
      <c r="AC2912" s="139">
        <f t="shared" si="507"/>
        <v>3.5007460930647903E-2</v>
      </c>
      <c r="AD2912" s="138">
        <f t="shared" si="511"/>
        <v>7.9834309152128358E-5</v>
      </c>
      <c r="AE2912" s="139">
        <f t="shared" si="508"/>
        <v>7.9834309152128358E-5</v>
      </c>
      <c r="AF2912" s="139" t="str">
        <f t="shared" si="509"/>
        <v/>
      </c>
      <c r="AG2912" s="139"/>
    </row>
    <row r="2913" spans="21:33" ht="20.100000000000001" customHeight="1" x14ac:dyDescent="0.25">
      <c r="U2913" s="190"/>
      <c r="V2913" s="191"/>
      <c r="W2913" s="188"/>
      <c r="X2913" s="188"/>
      <c r="Y2913" s="174" t="str">
        <f t="shared" si="512"/>
        <v/>
      </c>
      <c r="Z2913" s="174" t="str">
        <f t="shared" si="513"/>
        <v/>
      </c>
      <c r="AA2913" s="137"/>
      <c r="AB2913" s="185">
        <f t="shared" si="510"/>
        <v>15.084799999999383</v>
      </c>
      <c r="AC2913" s="139">
        <f t="shared" si="507"/>
        <v>3.4927626621495775E-2</v>
      </c>
      <c r="AD2913" s="138">
        <f t="shared" si="511"/>
        <v>7.9663699815706035E-5</v>
      </c>
      <c r="AE2913" s="139">
        <f t="shared" si="508"/>
        <v>7.9663699815706035E-5</v>
      </c>
      <c r="AF2913" s="139" t="str">
        <f t="shared" si="509"/>
        <v/>
      </c>
      <c r="AG2913" s="139"/>
    </row>
    <row r="2914" spans="21:33" ht="20.100000000000001" customHeight="1" x14ac:dyDescent="0.25">
      <c r="U2914" s="190"/>
      <c r="V2914" s="191"/>
      <c r="W2914" s="188"/>
      <c r="X2914" s="188"/>
      <c r="Y2914" s="174" t="str">
        <f t="shared" si="512"/>
        <v/>
      </c>
      <c r="Z2914" s="174" t="str">
        <f t="shared" si="513"/>
        <v/>
      </c>
      <c r="AA2914" s="137"/>
      <c r="AB2914" s="185">
        <f t="shared" si="510"/>
        <v>15.091199999999382</v>
      </c>
      <c r="AC2914" s="139">
        <f t="shared" si="507"/>
        <v>3.4847962921680069E-2</v>
      </c>
      <c r="AD2914" s="138">
        <f t="shared" si="511"/>
        <v>7.9493419321320646E-5</v>
      </c>
      <c r="AE2914" s="139">
        <f t="shared" si="508"/>
        <v>7.9493419321320646E-5</v>
      </c>
      <c r="AF2914" s="139" t="str">
        <f t="shared" si="509"/>
        <v/>
      </c>
      <c r="AG2914" s="139"/>
    </row>
    <row r="2915" spans="21:33" ht="20.100000000000001" customHeight="1" x14ac:dyDescent="0.25">
      <c r="U2915" s="190"/>
      <c r="V2915" s="191"/>
      <c r="W2915" s="188"/>
      <c r="X2915" s="188"/>
      <c r="Y2915" s="174" t="str">
        <f t="shared" si="512"/>
        <v/>
      </c>
      <c r="Z2915" s="174" t="str">
        <f t="shared" si="513"/>
        <v/>
      </c>
      <c r="AA2915" s="137"/>
      <c r="AB2915" s="185">
        <f t="shared" si="510"/>
        <v>15.097599999999382</v>
      </c>
      <c r="AC2915" s="139">
        <f t="shared" si="507"/>
        <v>3.4768469502358748E-2</v>
      </c>
      <c r="AD2915" s="138">
        <f t="shared" si="511"/>
        <v>7.9323467149117199E-5</v>
      </c>
      <c r="AE2915" s="139">
        <f t="shared" si="508"/>
        <v>7.9323467149117199E-5</v>
      </c>
      <c r="AF2915" s="139" t="str">
        <f t="shared" si="509"/>
        <v/>
      </c>
      <c r="AG2915" s="139"/>
    </row>
    <row r="2916" spans="21:33" ht="20.100000000000001" customHeight="1" x14ac:dyDescent="0.25">
      <c r="U2916" s="190"/>
      <c r="V2916" s="191"/>
      <c r="W2916" s="188"/>
      <c r="X2916" s="188"/>
      <c r="Y2916" s="174" t="str">
        <f t="shared" si="512"/>
        <v/>
      </c>
      <c r="Z2916" s="174" t="str">
        <f t="shared" si="513"/>
        <v/>
      </c>
      <c r="AA2916" s="137"/>
      <c r="AB2916" s="185">
        <f t="shared" si="510"/>
        <v>15.103999999999381</v>
      </c>
      <c r="AC2916" s="139">
        <f t="shared" si="507"/>
        <v>3.4689146035209631E-2</v>
      </c>
      <c r="AD2916" s="138">
        <f t="shared" si="511"/>
        <v>7.9153842779976225E-5</v>
      </c>
      <c r="AE2916" s="139">
        <f t="shared" si="508"/>
        <v>7.9153842779976225E-5</v>
      </c>
      <c r="AF2916" s="139" t="str">
        <f t="shared" si="509"/>
        <v/>
      </c>
      <c r="AG2916" s="139"/>
    </row>
    <row r="2917" spans="21:33" ht="20.100000000000001" customHeight="1" x14ac:dyDescent="0.25">
      <c r="U2917" s="190"/>
      <c r="V2917" s="191"/>
      <c r="W2917" s="188"/>
      <c r="X2917" s="188"/>
      <c r="Y2917" s="174" t="str">
        <f t="shared" si="512"/>
        <v/>
      </c>
      <c r="Z2917" s="174" t="str">
        <f t="shared" si="513"/>
        <v/>
      </c>
      <c r="AA2917" s="137"/>
      <c r="AB2917" s="185">
        <f t="shared" si="510"/>
        <v>15.11039999999938</v>
      </c>
      <c r="AC2917" s="139">
        <f t="shared" si="507"/>
        <v>3.4609992192429655E-2</v>
      </c>
      <c r="AD2917" s="138">
        <f t="shared" si="511"/>
        <v>7.8984545695187647E-5</v>
      </c>
      <c r="AE2917" s="139">
        <f t="shared" si="508"/>
        <v>7.8984545695187647E-5</v>
      </c>
      <c r="AF2917" s="139" t="str">
        <f t="shared" si="509"/>
        <v/>
      </c>
      <c r="AG2917" s="139"/>
    </row>
    <row r="2918" spans="21:33" ht="20.100000000000001" customHeight="1" x14ac:dyDescent="0.25">
      <c r="U2918" s="190"/>
      <c r="V2918" s="191"/>
      <c r="W2918" s="188"/>
      <c r="X2918" s="188"/>
      <c r="Y2918" s="174" t="str">
        <f t="shared" si="512"/>
        <v/>
      </c>
      <c r="Z2918" s="174" t="str">
        <f t="shared" si="513"/>
        <v/>
      </c>
      <c r="AA2918" s="137"/>
      <c r="AB2918" s="185">
        <f t="shared" si="510"/>
        <v>15.11679999999938</v>
      </c>
      <c r="AC2918" s="139">
        <f t="shared" si="507"/>
        <v>3.4531007646734467E-2</v>
      </c>
      <c r="AD2918" s="138">
        <f t="shared" si="511"/>
        <v>7.8815575376478542E-5</v>
      </c>
      <c r="AE2918" s="139">
        <f t="shared" si="508"/>
        <v>7.8815575376478542E-5</v>
      </c>
      <c r="AF2918" s="139" t="str">
        <f t="shared" si="509"/>
        <v/>
      </c>
      <c r="AG2918" s="139"/>
    </row>
    <row r="2919" spans="21:33" ht="20.100000000000001" customHeight="1" x14ac:dyDescent="0.25">
      <c r="U2919" s="190"/>
      <c r="V2919" s="191"/>
      <c r="W2919" s="188"/>
      <c r="X2919" s="188"/>
      <c r="Y2919" s="174" t="str">
        <f t="shared" si="512"/>
        <v/>
      </c>
      <c r="Z2919" s="174" t="str">
        <f t="shared" si="513"/>
        <v/>
      </c>
      <c r="AA2919" s="137"/>
      <c r="AB2919" s="185">
        <f t="shared" si="510"/>
        <v>15.123199999999379</v>
      </c>
      <c r="AC2919" s="139">
        <f t="shared" si="507"/>
        <v>3.4452192071357989E-2</v>
      </c>
      <c r="AD2919" s="138">
        <f t="shared" si="511"/>
        <v>7.8646931305860479E-5</v>
      </c>
      <c r="AE2919" s="139">
        <f t="shared" si="508"/>
        <v>7.8646931305860479E-5</v>
      </c>
      <c r="AF2919" s="139" t="str">
        <f t="shared" si="509"/>
        <v/>
      </c>
      <c r="AG2919" s="139"/>
    </row>
    <row r="2920" spans="21:33" ht="20.100000000000001" customHeight="1" x14ac:dyDescent="0.25">
      <c r="U2920" s="190"/>
      <c r="V2920" s="191"/>
      <c r="W2920" s="188"/>
      <c r="X2920" s="188"/>
      <c r="Y2920" s="174" t="str">
        <f t="shared" si="512"/>
        <v/>
      </c>
      <c r="Z2920" s="174" t="str">
        <f t="shared" si="513"/>
        <v/>
      </c>
      <c r="AA2920" s="137"/>
      <c r="AB2920" s="185">
        <f t="shared" si="510"/>
        <v>15.129599999999378</v>
      </c>
      <c r="AC2920" s="139">
        <f t="shared" si="507"/>
        <v>3.4373545140052128E-2</v>
      </c>
      <c r="AD2920" s="138">
        <f t="shared" si="511"/>
        <v>7.8478612966011163E-5</v>
      </c>
      <c r="AE2920" s="139">
        <f t="shared" si="508"/>
        <v>7.8478612966011163E-5</v>
      </c>
      <c r="AF2920" s="139" t="str">
        <f t="shared" si="509"/>
        <v/>
      </c>
      <c r="AG2920" s="139"/>
    </row>
    <row r="2921" spans="21:33" ht="20.100000000000001" customHeight="1" x14ac:dyDescent="0.25">
      <c r="U2921" s="190"/>
      <c r="V2921" s="191"/>
      <c r="W2921" s="188"/>
      <c r="X2921" s="188"/>
      <c r="Y2921" s="174" t="str">
        <f t="shared" si="512"/>
        <v/>
      </c>
      <c r="Z2921" s="174" t="str">
        <f t="shared" si="513"/>
        <v/>
      </c>
      <c r="AA2921" s="137"/>
      <c r="AB2921" s="185">
        <f t="shared" si="510"/>
        <v>15.135999999999378</v>
      </c>
      <c r="AC2921" s="139">
        <f t="shared" si="507"/>
        <v>3.4295066527086117E-2</v>
      </c>
      <c r="AD2921" s="138">
        <f t="shared" si="511"/>
        <v>7.8310619839878914E-5</v>
      </c>
      <c r="AE2921" s="139">
        <f t="shared" si="508"/>
        <v>7.8310619839878914E-5</v>
      </c>
      <c r="AF2921" s="139" t="str">
        <f t="shared" si="509"/>
        <v/>
      </c>
      <c r="AG2921" s="139"/>
    </row>
    <row r="2922" spans="21:33" ht="20.100000000000001" customHeight="1" x14ac:dyDescent="0.25">
      <c r="U2922" s="190"/>
      <c r="V2922" s="191"/>
      <c r="W2922" s="188"/>
      <c r="X2922" s="188"/>
      <c r="Y2922" s="174" t="str">
        <f t="shared" si="512"/>
        <v/>
      </c>
      <c r="Z2922" s="174" t="str">
        <f t="shared" si="513"/>
        <v/>
      </c>
      <c r="AA2922" s="137"/>
      <c r="AB2922" s="185">
        <f t="shared" si="510"/>
        <v>15.142399999999377</v>
      </c>
      <c r="AC2922" s="139">
        <f t="shared" si="507"/>
        <v>3.4216755907246238E-2</v>
      </c>
      <c r="AD2922" s="138">
        <f t="shared" si="511"/>
        <v>7.8142951410981043E-5</v>
      </c>
      <c r="AE2922" s="139">
        <f t="shared" si="508"/>
        <v>7.8142951410981043E-5</v>
      </c>
      <c r="AF2922" s="139" t="str">
        <f t="shared" si="509"/>
        <v/>
      </c>
      <c r="AG2922" s="139"/>
    </row>
    <row r="2923" spans="21:33" ht="20.100000000000001" customHeight="1" x14ac:dyDescent="0.25">
      <c r="U2923" s="190"/>
      <c r="V2923" s="191"/>
      <c r="W2923" s="188"/>
      <c r="X2923" s="188"/>
      <c r="Y2923" s="174" t="str">
        <f t="shared" si="512"/>
        <v/>
      </c>
      <c r="Z2923" s="174" t="str">
        <f t="shared" si="513"/>
        <v/>
      </c>
      <c r="AA2923" s="137"/>
      <c r="AB2923" s="185">
        <f t="shared" si="510"/>
        <v>15.148799999999376</v>
      </c>
      <c r="AC2923" s="139">
        <f t="shared" si="507"/>
        <v>3.4138612955835257E-2</v>
      </c>
      <c r="AD2923" s="138">
        <f t="shared" si="511"/>
        <v>7.7975607163230376E-5</v>
      </c>
      <c r="AE2923" s="139">
        <f t="shared" si="508"/>
        <v>7.7975607163230376E-5</v>
      </c>
      <c r="AF2923" s="139" t="str">
        <f t="shared" si="509"/>
        <v/>
      </c>
      <c r="AG2923" s="139"/>
    </row>
    <row r="2924" spans="21:33" ht="20.100000000000001" customHeight="1" x14ac:dyDescent="0.25">
      <c r="U2924" s="190"/>
      <c r="V2924" s="191"/>
      <c r="W2924" s="188"/>
      <c r="X2924" s="188"/>
      <c r="Y2924" s="174" t="str">
        <f t="shared" si="512"/>
        <v/>
      </c>
      <c r="Z2924" s="174" t="str">
        <f t="shared" si="513"/>
        <v/>
      </c>
      <c r="AA2924" s="137"/>
      <c r="AB2924" s="185">
        <f t="shared" si="510"/>
        <v>15.155199999999375</v>
      </c>
      <c r="AC2924" s="139">
        <f t="shared" ref="AC2924:AC2987" si="514">_xlfn.CHISQ.DIST.RT(AB2924,$AB$553)</f>
        <v>3.4060637348672027E-2</v>
      </c>
      <c r="AD2924" s="138">
        <f t="shared" si="511"/>
        <v>7.780858658078954E-5</v>
      </c>
      <c r="AE2924" s="139">
        <f t="shared" ref="AE2924:AE2987" si="515">IF(AC2924&lt;($AA$556),AD2924,"")</f>
        <v>7.780858658078954E-5</v>
      </c>
      <c r="AF2924" s="139" t="str">
        <f t="shared" ref="AF2924:AF2987" si="516">IF(AC2924&lt;$AA$563,AD2924,"")</f>
        <v/>
      </c>
      <c r="AG2924" s="139"/>
    </row>
    <row r="2925" spans="21:33" ht="20.100000000000001" customHeight="1" x14ac:dyDescent="0.25">
      <c r="U2925" s="190"/>
      <c r="V2925" s="191"/>
      <c r="W2925" s="188"/>
      <c r="X2925" s="188"/>
      <c r="Y2925" s="174" t="str">
        <f t="shared" si="512"/>
        <v/>
      </c>
      <c r="Z2925" s="174" t="str">
        <f t="shared" si="513"/>
        <v/>
      </c>
      <c r="AA2925" s="137"/>
      <c r="AB2925" s="185">
        <f t="shared" ref="AB2925:AB2988" si="517">AB2924+$AF$553</f>
        <v>15.161599999999375</v>
      </c>
      <c r="AC2925" s="139">
        <f t="shared" si="514"/>
        <v>3.3982828762091237E-2</v>
      </c>
      <c r="AD2925" s="138">
        <f t="shared" ref="AD2925:AD2988" si="518">AC2925-AC2926</f>
        <v>7.7641889148653831E-5</v>
      </c>
      <c r="AE2925" s="139">
        <f t="shared" si="515"/>
        <v>7.7641889148653831E-5</v>
      </c>
      <c r="AF2925" s="139" t="str">
        <f t="shared" si="516"/>
        <v/>
      </c>
      <c r="AG2925" s="139"/>
    </row>
    <row r="2926" spans="21:33" ht="20.100000000000001" customHeight="1" x14ac:dyDescent="0.25">
      <c r="U2926" s="190"/>
      <c r="V2926" s="191"/>
      <c r="W2926" s="188"/>
      <c r="X2926" s="188"/>
      <c r="Y2926" s="174" t="str">
        <f t="shared" si="512"/>
        <v/>
      </c>
      <c r="Z2926" s="174" t="str">
        <f t="shared" si="513"/>
        <v/>
      </c>
      <c r="AA2926" s="137"/>
      <c r="AB2926" s="185">
        <f t="shared" si="517"/>
        <v>15.167999999999374</v>
      </c>
      <c r="AC2926" s="139">
        <f t="shared" si="514"/>
        <v>3.3905186872942583E-2</v>
      </c>
      <c r="AD2926" s="138">
        <f t="shared" si="518"/>
        <v>7.7475514351964259E-5</v>
      </c>
      <c r="AE2926" s="139">
        <f t="shared" si="515"/>
        <v>7.7475514351964259E-5</v>
      </c>
      <c r="AF2926" s="139" t="str">
        <f t="shared" si="516"/>
        <v/>
      </c>
      <c r="AG2926" s="139"/>
    </row>
    <row r="2927" spans="21:33" ht="20.100000000000001" customHeight="1" x14ac:dyDescent="0.25">
      <c r="U2927" s="190"/>
      <c r="V2927" s="191"/>
      <c r="W2927" s="188"/>
      <c r="X2927" s="188"/>
      <c r="Y2927" s="174" t="str">
        <f t="shared" si="512"/>
        <v/>
      </c>
      <c r="Z2927" s="174" t="str">
        <f t="shared" si="513"/>
        <v/>
      </c>
      <c r="AA2927" s="137"/>
      <c r="AB2927" s="185">
        <f t="shared" si="517"/>
        <v>15.174399999999373</v>
      </c>
      <c r="AC2927" s="139">
        <f t="shared" si="514"/>
        <v>3.3827711358590619E-2</v>
      </c>
      <c r="AD2927" s="138">
        <f t="shared" si="518"/>
        <v>7.730946167652103E-5</v>
      </c>
      <c r="AE2927" s="139">
        <f t="shared" si="515"/>
        <v>7.730946167652103E-5</v>
      </c>
      <c r="AF2927" s="139" t="str">
        <f t="shared" si="516"/>
        <v/>
      </c>
      <c r="AG2927" s="139"/>
    </row>
    <row r="2928" spans="21:33" ht="20.100000000000001" customHeight="1" x14ac:dyDescent="0.25">
      <c r="U2928" s="190"/>
      <c r="V2928" s="191"/>
      <c r="W2928" s="188"/>
      <c r="X2928" s="188"/>
      <c r="Y2928" s="174" t="str">
        <f t="shared" si="512"/>
        <v/>
      </c>
      <c r="Z2928" s="174" t="str">
        <f t="shared" si="513"/>
        <v/>
      </c>
      <c r="AA2928" s="137"/>
      <c r="AB2928" s="185">
        <f t="shared" si="517"/>
        <v>15.180799999999373</v>
      </c>
      <c r="AC2928" s="139">
        <f t="shared" si="514"/>
        <v>3.3750401896914098E-2</v>
      </c>
      <c r="AD2928" s="138">
        <f t="shared" si="518"/>
        <v>7.7143730608221495E-5</v>
      </c>
      <c r="AE2928" s="139">
        <f t="shared" si="515"/>
        <v>7.7143730608221495E-5</v>
      </c>
      <c r="AF2928" s="139" t="str">
        <f t="shared" si="516"/>
        <v/>
      </c>
      <c r="AG2928" s="139"/>
    </row>
    <row r="2929" spans="21:33" ht="20.100000000000001" customHeight="1" x14ac:dyDescent="0.25">
      <c r="U2929" s="190"/>
      <c r="V2929" s="191"/>
      <c r="W2929" s="188"/>
      <c r="X2929" s="188"/>
      <c r="Y2929" s="174" t="str">
        <f t="shared" si="512"/>
        <v/>
      </c>
      <c r="Z2929" s="174" t="str">
        <f t="shared" si="513"/>
        <v/>
      </c>
      <c r="AA2929" s="137"/>
      <c r="AB2929" s="185">
        <f t="shared" si="517"/>
        <v>15.187199999999372</v>
      </c>
      <c r="AC2929" s="139">
        <f t="shared" si="514"/>
        <v>3.3673258166305876E-2</v>
      </c>
      <c r="AD2929" s="138">
        <f t="shared" si="518"/>
        <v>7.6978320633858122E-5</v>
      </c>
      <c r="AE2929" s="139">
        <f t="shared" si="515"/>
        <v>7.6978320633858122E-5</v>
      </c>
      <c r="AF2929" s="139" t="str">
        <f t="shared" si="516"/>
        <v/>
      </c>
      <c r="AG2929" s="139"/>
    </row>
    <row r="2930" spans="21:33" ht="20.100000000000001" customHeight="1" x14ac:dyDescent="0.25">
      <c r="U2930" s="190"/>
      <c r="V2930" s="191"/>
      <c r="W2930" s="188"/>
      <c r="X2930" s="188"/>
      <c r="Y2930" s="174" t="str">
        <f t="shared" si="512"/>
        <v/>
      </c>
      <c r="Z2930" s="174" t="str">
        <f t="shared" si="513"/>
        <v/>
      </c>
      <c r="AA2930" s="137"/>
      <c r="AB2930" s="185">
        <f t="shared" si="517"/>
        <v>15.193599999999371</v>
      </c>
      <c r="AC2930" s="139">
        <f t="shared" si="514"/>
        <v>3.3596279845672018E-2</v>
      </c>
      <c r="AD2930" s="138">
        <f t="shared" si="518"/>
        <v>7.681323124040379E-5</v>
      </c>
      <c r="AE2930" s="139">
        <f t="shared" si="515"/>
        <v>7.681323124040379E-5</v>
      </c>
      <c r="AF2930" s="139" t="str">
        <f t="shared" si="516"/>
        <v/>
      </c>
      <c r="AG2930" s="139"/>
    </row>
    <row r="2931" spans="21:33" ht="20.100000000000001" customHeight="1" x14ac:dyDescent="0.25">
      <c r="U2931" s="190"/>
      <c r="V2931" s="191"/>
      <c r="W2931" s="188"/>
      <c r="X2931" s="188"/>
      <c r="Y2931" s="174" t="str">
        <f t="shared" si="512"/>
        <v/>
      </c>
      <c r="Z2931" s="174" t="str">
        <f t="shared" si="513"/>
        <v/>
      </c>
      <c r="AA2931" s="137"/>
      <c r="AB2931" s="185">
        <f t="shared" si="517"/>
        <v>15.19999999999937</v>
      </c>
      <c r="AC2931" s="139">
        <f t="shared" si="514"/>
        <v>3.3519466614431614E-2</v>
      </c>
      <c r="AD2931" s="138">
        <f t="shared" si="518"/>
        <v>7.6648461915351795E-5</v>
      </c>
      <c r="AE2931" s="139">
        <f t="shared" si="515"/>
        <v>7.6648461915351795E-5</v>
      </c>
      <c r="AF2931" s="139" t="str">
        <f t="shared" si="516"/>
        <v/>
      </c>
      <c r="AG2931" s="139"/>
    </row>
    <row r="2932" spans="21:33" ht="20.100000000000001" customHeight="1" x14ac:dyDescent="0.25">
      <c r="U2932" s="190"/>
      <c r="V2932" s="191"/>
      <c r="W2932" s="188"/>
      <c r="X2932" s="188"/>
      <c r="Y2932" s="174" t="str">
        <f t="shared" si="512"/>
        <v/>
      </c>
      <c r="Z2932" s="174" t="str">
        <f t="shared" si="513"/>
        <v/>
      </c>
      <c r="AA2932" s="137"/>
      <c r="AB2932" s="185">
        <f t="shared" si="517"/>
        <v>15.20639999999937</v>
      </c>
      <c r="AC2932" s="139">
        <f t="shared" si="514"/>
        <v>3.3442818152516263E-2</v>
      </c>
      <c r="AD2932" s="138">
        <f t="shared" si="518"/>
        <v>7.6484012146584013E-5</v>
      </c>
      <c r="AE2932" s="139">
        <f t="shared" si="515"/>
        <v>7.6484012146584013E-5</v>
      </c>
      <c r="AF2932" s="139" t="str">
        <f t="shared" si="516"/>
        <v/>
      </c>
      <c r="AG2932" s="139"/>
    </row>
    <row r="2933" spans="21:33" ht="20.100000000000001" customHeight="1" x14ac:dyDescent="0.25">
      <c r="U2933" s="190"/>
      <c r="V2933" s="191"/>
      <c r="W2933" s="188"/>
      <c r="X2933" s="188"/>
      <c r="Y2933" s="174" t="str">
        <f t="shared" si="512"/>
        <v/>
      </c>
      <c r="Z2933" s="174" t="str">
        <f t="shared" si="513"/>
        <v/>
      </c>
      <c r="AA2933" s="137"/>
      <c r="AB2933" s="185">
        <f t="shared" si="517"/>
        <v>15.212799999999369</v>
      </c>
      <c r="AC2933" s="139">
        <f t="shared" si="514"/>
        <v>3.3366334140369679E-2</v>
      </c>
      <c r="AD2933" s="138">
        <f t="shared" si="518"/>
        <v>7.6319881422558244E-5</v>
      </c>
      <c r="AE2933" s="139">
        <f t="shared" si="515"/>
        <v>7.6319881422558244E-5</v>
      </c>
      <c r="AF2933" s="139" t="str">
        <f t="shared" si="516"/>
        <v/>
      </c>
      <c r="AG2933" s="139"/>
    </row>
    <row r="2934" spans="21:33" ht="20.100000000000001" customHeight="1" x14ac:dyDescent="0.25">
      <c r="U2934" s="190"/>
      <c r="V2934" s="191"/>
      <c r="W2934" s="188"/>
      <c r="X2934" s="188"/>
      <c r="Y2934" s="174" t="str">
        <f t="shared" si="512"/>
        <v/>
      </c>
      <c r="Z2934" s="174" t="str">
        <f t="shared" si="513"/>
        <v/>
      </c>
      <c r="AA2934" s="137"/>
      <c r="AB2934" s="185">
        <f t="shared" si="517"/>
        <v>15.219199999999368</v>
      </c>
      <c r="AC2934" s="139">
        <f t="shared" si="514"/>
        <v>3.329001425894712E-2</v>
      </c>
      <c r="AD2934" s="138">
        <f t="shared" si="518"/>
        <v>7.6156069232113932E-5</v>
      </c>
      <c r="AE2934" s="139">
        <f t="shared" si="515"/>
        <v>7.6156069232113932E-5</v>
      </c>
      <c r="AF2934" s="139" t="str">
        <f t="shared" si="516"/>
        <v/>
      </c>
      <c r="AG2934" s="139"/>
    </row>
    <row r="2935" spans="21:33" ht="20.100000000000001" customHeight="1" x14ac:dyDescent="0.25">
      <c r="U2935" s="190"/>
      <c r="V2935" s="191"/>
      <c r="W2935" s="188"/>
      <c r="X2935" s="188"/>
      <c r="Y2935" s="174" t="str">
        <f t="shared" si="512"/>
        <v/>
      </c>
      <c r="Z2935" s="174" t="str">
        <f t="shared" si="513"/>
        <v/>
      </c>
      <c r="AA2935" s="137"/>
      <c r="AB2935" s="185">
        <f t="shared" si="517"/>
        <v>15.225599999999368</v>
      </c>
      <c r="AC2935" s="139">
        <f t="shared" si="514"/>
        <v>3.3213858189715006E-2</v>
      </c>
      <c r="AD2935" s="138">
        <f t="shared" si="518"/>
        <v>7.5992575064548484E-5</v>
      </c>
      <c r="AE2935" s="139">
        <f t="shared" si="515"/>
        <v>7.5992575064548484E-5</v>
      </c>
      <c r="AF2935" s="139" t="str">
        <f t="shared" si="516"/>
        <v/>
      </c>
      <c r="AG2935" s="139"/>
    </row>
    <row r="2936" spans="21:33" ht="20.100000000000001" customHeight="1" x14ac:dyDescent="0.25">
      <c r="U2936" s="190"/>
      <c r="V2936" s="191"/>
      <c r="W2936" s="188"/>
      <c r="X2936" s="188"/>
      <c r="Y2936" s="174" t="str">
        <f t="shared" ref="Y2936:Y2999" si="519">IF($X2936&gt;(Y$555),$W2936,"")</f>
        <v/>
      </c>
      <c r="Z2936" s="174" t="str">
        <f t="shared" ref="Z2936:Z2999" si="520">IF($X2936&gt;(AA$557),$W2936,"")</f>
        <v/>
      </c>
      <c r="AA2936" s="137"/>
      <c r="AB2936" s="185">
        <f t="shared" si="517"/>
        <v>15.231999999999367</v>
      </c>
      <c r="AC2936" s="139">
        <f t="shared" si="514"/>
        <v>3.3137865614650458E-2</v>
      </c>
      <c r="AD2936" s="138">
        <f t="shared" si="518"/>
        <v>7.5829398409603399E-5</v>
      </c>
      <c r="AE2936" s="139">
        <f t="shared" si="515"/>
        <v>7.5829398409603399E-5</v>
      </c>
      <c r="AF2936" s="139" t="str">
        <f t="shared" si="516"/>
        <v/>
      </c>
      <c r="AG2936" s="139"/>
    </row>
    <row r="2937" spans="21:33" ht="20.100000000000001" customHeight="1" x14ac:dyDescent="0.25">
      <c r="U2937" s="190"/>
      <c r="V2937" s="191"/>
      <c r="W2937" s="188"/>
      <c r="X2937" s="188"/>
      <c r="Y2937" s="174" t="str">
        <f t="shared" si="519"/>
        <v/>
      </c>
      <c r="Z2937" s="174" t="str">
        <f t="shared" si="520"/>
        <v/>
      </c>
      <c r="AA2937" s="137"/>
      <c r="AB2937" s="185">
        <f t="shared" si="517"/>
        <v>15.238399999999366</v>
      </c>
      <c r="AC2937" s="139">
        <f t="shared" si="514"/>
        <v>3.3062036216240855E-2</v>
      </c>
      <c r="AD2937" s="138">
        <f t="shared" si="518"/>
        <v>7.5666538757561408E-5</v>
      </c>
      <c r="AE2937" s="139">
        <f t="shared" si="515"/>
        <v>7.5666538757561408E-5</v>
      </c>
      <c r="AF2937" s="139" t="str">
        <f t="shared" si="516"/>
        <v/>
      </c>
      <c r="AG2937" s="139"/>
    </row>
    <row r="2938" spans="21:33" ht="20.100000000000001" customHeight="1" x14ac:dyDescent="0.25">
      <c r="U2938" s="190"/>
      <c r="V2938" s="191"/>
      <c r="W2938" s="188"/>
      <c r="X2938" s="188"/>
      <c r="Y2938" s="174" t="str">
        <f t="shared" si="519"/>
        <v/>
      </c>
      <c r="Z2938" s="174" t="str">
        <f t="shared" si="520"/>
        <v/>
      </c>
      <c r="AA2938" s="137"/>
      <c r="AB2938" s="185">
        <f t="shared" si="517"/>
        <v>15.244799999999366</v>
      </c>
      <c r="AC2938" s="139">
        <f t="shared" si="514"/>
        <v>3.2986369677483293E-2</v>
      </c>
      <c r="AD2938" s="138">
        <f t="shared" si="518"/>
        <v>7.5503995598982798E-5</v>
      </c>
      <c r="AE2938" s="139">
        <f t="shared" si="515"/>
        <v>7.5503995598982798E-5</v>
      </c>
      <c r="AF2938" s="139" t="str">
        <f t="shared" si="516"/>
        <v/>
      </c>
      <c r="AG2938" s="139"/>
    </row>
    <row r="2939" spans="21:33" ht="20.100000000000001" customHeight="1" x14ac:dyDescent="0.25">
      <c r="U2939" s="190"/>
      <c r="V2939" s="191"/>
      <c r="W2939" s="188"/>
      <c r="X2939" s="188"/>
      <c r="Y2939" s="174" t="str">
        <f t="shared" si="519"/>
        <v/>
      </c>
      <c r="Z2939" s="174" t="str">
        <f t="shared" si="520"/>
        <v/>
      </c>
      <c r="AA2939" s="137"/>
      <c r="AB2939" s="185">
        <f t="shared" si="517"/>
        <v>15.251199999999365</v>
      </c>
      <c r="AC2939" s="139">
        <f t="shared" si="514"/>
        <v>3.291086568188431E-2</v>
      </c>
      <c r="AD2939" s="138">
        <f t="shared" si="518"/>
        <v>7.5341768425156441E-5</v>
      </c>
      <c r="AE2939" s="139">
        <f t="shared" si="515"/>
        <v>7.5341768425156441E-5</v>
      </c>
      <c r="AF2939" s="139" t="str">
        <f t="shared" si="516"/>
        <v/>
      </c>
      <c r="AG2939" s="139"/>
    </row>
    <row r="2940" spans="21:33" ht="20.100000000000001" customHeight="1" x14ac:dyDescent="0.25">
      <c r="U2940" s="190"/>
      <c r="V2940" s="191"/>
      <c r="W2940" s="188"/>
      <c r="X2940" s="188"/>
      <c r="Y2940" s="174" t="str">
        <f t="shared" si="519"/>
        <v/>
      </c>
      <c r="Z2940" s="174" t="str">
        <f t="shared" si="520"/>
        <v/>
      </c>
      <c r="AA2940" s="137"/>
      <c r="AB2940" s="185">
        <f t="shared" si="517"/>
        <v>15.257599999999364</v>
      </c>
      <c r="AC2940" s="139">
        <f t="shared" si="514"/>
        <v>3.2835523913459154E-2</v>
      </c>
      <c r="AD2940" s="138">
        <f t="shared" si="518"/>
        <v>7.5179856727607131E-5</v>
      </c>
      <c r="AE2940" s="139">
        <f t="shared" si="515"/>
        <v>7.5179856727607131E-5</v>
      </c>
      <c r="AF2940" s="139" t="str">
        <f t="shared" si="516"/>
        <v/>
      </c>
      <c r="AG2940" s="139"/>
    </row>
    <row r="2941" spans="21:33" ht="20.100000000000001" customHeight="1" x14ac:dyDescent="0.25">
      <c r="U2941" s="190"/>
      <c r="V2941" s="191"/>
      <c r="W2941" s="188"/>
      <c r="X2941" s="188"/>
      <c r="Y2941" s="174" t="str">
        <f t="shared" si="519"/>
        <v/>
      </c>
      <c r="Z2941" s="174" t="str">
        <f t="shared" si="520"/>
        <v/>
      </c>
      <c r="AA2941" s="137"/>
      <c r="AB2941" s="185">
        <f t="shared" si="517"/>
        <v>15.263999999999363</v>
      </c>
      <c r="AC2941" s="139">
        <f t="shared" si="514"/>
        <v>3.2760344056731547E-2</v>
      </c>
      <c r="AD2941" s="138">
        <f t="shared" si="518"/>
        <v>7.5018259998345382E-5</v>
      </c>
      <c r="AE2941" s="139">
        <f t="shared" si="515"/>
        <v>7.5018259998345382E-5</v>
      </c>
      <c r="AF2941" s="139" t="str">
        <f t="shared" si="516"/>
        <v/>
      </c>
      <c r="AG2941" s="139"/>
    </row>
    <row r="2942" spans="21:33" ht="20.100000000000001" customHeight="1" x14ac:dyDescent="0.25">
      <c r="U2942" s="190"/>
      <c r="V2942" s="191"/>
      <c r="W2942" s="188"/>
      <c r="X2942" s="188"/>
      <c r="Y2942" s="174" t="str">
        <f t="shared" si="519"/>
        <v/>
      </c>
      <c r="Z2942" s="174" t="str">
        <f t="shared" si="520"/>
        <v/>
      </c>
      <c r="AA2942" s="137"/>
      <c r="AB2942" s="185">
        <f t="shared" si="517"/>
        <v>15.270399999999363</v>
      </c>
      <c r="AC2942" s="139">
        <f t="shared" si="514"/>
        <v>3.2685325796733201E-2</v>
      </c>
      <c r="AD2942" s="138">
        <f t="shared" si="518"/>
        <v>7.485697773002703E-5</v>
      </c>
      <c r="AE2942" s="139">
        <f t="shared" si="515"/>
        <v>7.485697773002703E-5</v>
      </c>
      <c r="AF2942" s="139" t="str">
        <f t="shared" si="516"/>
        <v/>
      </c>
      <c r="AG2942" s="139"/>
    </row>
    <row r="2943" spans="21:33" ht="20.100000000000001" customHeight="1" x14ac:dyDescent="0.25">
      <c r="U2943" s="190"/>
      <c r="V2943" s="191"/>
      <c r="W2943" s="188"/>
      <c r="X2943" s="188"/>
      <c r="Y2943" s="174" t="str">
        <f t="shared" si="519"/>
        <v/>
      </c>
      <c r="Z2943" s="174" t="str">
        <f t="shared" si="520"/>
        <v/>
      </c>
      <c r="AA2943" s="137"/>
      <c r="AB2943" s="185">
        <f t="shared" si="517"/>
        <v>15.276799999999362</v>
      </c>
      <c r="AC2943" s="139">
        <f t="shared" si="514"/>
        <v>3.2610468819003174E-2</v>
      </c>
      <c r="AD2943" s="138">
        <f t="shared" si="518"/>
        <v>7.4696009415543829E-5</v>
      </c>
      <c r="AE2943" s="139">
        <f t="shared" si="515"/>
        <v>7.4696009415543829E-5</v>
      </c>
      <c r="AF2943" s="139" t="str">
        <f t="shared" si="516"/>
        <v/>
      </c>
      <c r="AG2943" s="139"/>
    </row>
    <row r="2944" spans="21:33" ht="20.100000000000001" customHeight="1" x14ac:dyDescent="0.25">
      <c r="U2944" s="190"/>
      <c r="V2944" s="191"/>
      <c r="W2944" s="188"/>
      <c r="X2944" s="188"/>
      <c r="Y2944" s="174" t="str">
        <f t="shared" si="519"/>
        <v/>
      </c>
      <c r="Z2944" s="174" t="str">
        <f t="shared" si="520"/>
        <v/>
      </c>
      <c r="AA2944" s="137"/>
      <c r="AB2944" s="185">
        <f t="shared" si="517"/>
        <v>15.283199999999361</v>
      </c>
      <c r="AC2944" s="139">
        <f t="shared" si="514"/>
        <v>3.2535772809587631E-2</v>
      </c>
      <c r="AD2944" s="138">
        <f t="shared" si="518"/>
        <v>7.4535354548377342E-5</v>
      </c>
      <c r="AE2944" s="139">
        <f t="shared" si="515"/>
        <v>7.4535354548377342E-5</v>
      </c>
      <c r="AF2944" s="139" t="str">
        <f t="shared" si="516"/>
        <v/>
      </c>
      <c r="AG2944" s="139"/>
    </row>
    <row r="2945" spans="21:33" ht="20.100000000000001" customHeight="1" x14ac:dyDescent="0.25">
      <c r="U2945" s="190"/>
      <c r="V2945" s="191"/>
      <c r="W2945" s="188"/>
      <c r="X2945" s="188"/>
      <c r="Y2945" s="174" t="str">
        <f t="shared" si="519"/>
        <v/>
      </c>
      <c r="Z2945" s="174" t="str">
        <f t="shared" si="520"/>
        <v/>
      </c>
      <c r="AA2945" s="137"/>
      <c r="AB2945" s="185">
        <f t="shared" si="517"/>
        <v>15.289599999999361</v>
      </c>
      <c r="AC2945" s="139">
        <f t="shared" si="514"/>
        <v>3.2461237455039253E-2</v>
      </c>
      <c r="AD2945" s="138">
        <f t="shared" si="518"/>
        <v>7.4375012622411585E-5</v>
      </c>
      <c r="AE2945" s="139">
        <f t="shared" si="515"/>
        <v>7.4375012622411585E-5</v>
      </c>
      <c r="AF2945" s="139" t="str">
        <f t="shared" si="516"/>
        <v/>
      </c>
      <c r="AG2945" s="139"/>
    </row>
    <row r="2946" spans="21:33" ht="20.100000000000001" customHeight="1" x14ac:dyDescent="0.25">
      <c r="U2946" s="190"/>
      <c r="V2946" s="191"/>
      <c r="W2946" s="188"/>
      <c r="X2946" s="188"/>
      <c r="Y2946" s="174" t="str">
        <f t="shared" si="519"/>
        <v/>
      </c>
      <c r="Z2946" s="174" t="str">
        <f t="shared" si="520"/>
        <v/>
      </c>
      <c r="AA2946" s="137"/>
      <c r="AB2946" s="185">
        <f t="shared" si="517"/>
        <v>15.29599999999936</v>
      </c>
      <c r="AC2946" s="139">
        <f t="shared" si="514"/>
        <v>3.2386862442416842E-2</v>
      </c>
      <c r="AD2946" s="138">
        <f t="shared" si="518"/>
        <v>7.4214983132099566E-5</v>
      </c>
      <c r="AE2946" s="139">
        <f t="shared" si="515"/>
        <v>7.4214983132099566E-5</v>
      </c>
      <c r="AF2946" s="139" t="str">
        <f t="shared" si="516"/>
        <v/>
      </c>
      <c r="AG2946" s="139"/>
    </row>
    <row r="2947" spans="21:33" ht="20.100000000000001" customHeight="1" x14ac:dyDescent="0.25">
      <c r="U2947" s="190"/>
      <c r="V2947" s="191"/>
      <c r="W2947" s="188"/>
      <c r="X2947" s="188"/>
      <c r="Y2947" s="174" t="str">
        <f t="shared" si="519"/>
        <v/>
      </c>
      <c r="Z2947" s="174" t="str">
        <f t="shared" si="520"/>
        <v/>
      </c>
      <c r="AA2947" s="137"/>
      <c r="AB2947" s="185">
        <f t="shared" si="517"/>
        <v>15.302399999999359</v>
      </c>
      <c r="AC2947" s="139">
        <f t="shared" si="514"/>
        <v>3.2312647459284742E-2</v>
      </c>
      <c r="AD2947" s="138">
        <f t="shared" si="518"/>
        <v>7.4055265572324502E-5</v>
      </c>
      <c r="AE2947" s="139">
        <f t="shared" si="515"/>
        <v>7.4055265572324502E-5</v>
      </c>
      <c r="AF2947" s="139" t="str">
        <f t="shared" si="516"/>
        <v/>
      </c>
      <c r="AG2947" s="139"/>
    </row>
    <row r="2948" spans="21:33" ht="20.100000000000001" customHeight="1" x14ac:dyDescent="0.25">
      <c r="U2948" s="190"/>
      <c r="V2948" s="191"/>
      <c r="W2948" s="188"/>
      <c r="X2948" s="188"/>
      <c r="Y2948" s="174" t="str">
        <f t="shared" si="519"/>
        <v/>
      </c>
      <c r="Z2948" s="174" t="str">
        <f t="shared" si="520"/>
        <v/>
      </c>
      <c r="AA2948" s="137"/>
      <c r="AB2948" s="185">
        <f t="shared" si="517"/>
        <v>15.308799999999358</v>
      </c>
      <c r="AC2948" s="139">
        <f t="shared" si="514"/>
        <v>3.2238592193712418E-2</v>
      </c>
      <c r="AD2948" s="138">
        <f t="shared" si="518"/>
        <v>7.3895859438295741E-5</v>
      </c>
      <c r="AE2948" s="139">
        <f t="shared" si="515"/>
        <v>7.3895859438295741E-5</v>
      </c>
      <c r="AF2948" s="139" t="str">
        <f t="shared" si="516"/>
        <v/>
      </c>
      <c r="AG2948" s="139"/>
    </row>
    <row r="2949" spans="21:33" ht="20.100000000000001" customHeight="1" x14ac:dyDescent="0.25">
      <c r="U2949" s="190"/>
      <c r="V2949" s="191"/>
      <c r="W2949" s="188"/>
      <c r="X2949" s="188"/>
      <c r="Y2949" s="174" t="str">
        <f t="shared" si="519"/>
        <v/>
      </c>
      <c r="Z2949" s="174" t="str">
        <f t="shared" si="520"/>
        <v/>
      </c>
      <c r="AA2949" s="137"/>
      <c r="AB2949" s="185">
        <f t="shared" si="517"/>
        <v>15.315199999999358</v>
      </c>
      <c r="AC2949" s="139">
        <f t="shared" si="514"/>
        <v>3.2164696334274122E-2</v>
      </c>
      <c r="AD2949" s="138">
        <f t="shared" si="518"/>
        <v>7.3736764225916518E-5</v>
      </c>
      <c r="AE2949" s="139">
        <f t="shared" si="515"/>
        <v>7.3736764225916518E-5</v>
      </c>
      <c r="AF2949" s="139" t="str">
        <f t="shared" si="516"/>
        <v/>
      </c>
      <c r="AG2949" s="139"/>
    </row>
    <row r="2950" spans="21:33" ht="20.100000000000001" customHeight="1" x14ac:dyDescent="0.25">
      <c r="U2950" s="190"/>
      <c r="V2950" s="191"/>
      <c r="W2950" s="188"/>
      <c r="X2950" s="188"/>
      <c r="Y2950" s="174" t="str">
        <f t="shared" si="519"/>
        <v/>
      </c>
      <c r="Z2950" s="174" t="str">
        <f t="shared" si="520"/>
        <v/>
      </c>
      <c r="AA2950" s="137"/>
      <c r="AB2950" s="185">
        <f t="shared" si="517"/>
        <v>15.321599999999357</v>
      </c>
      <c r="AC2950" s="139">
        <f t="shared" si="514"/>
        <v>3.2090959570048205E-2</v>
      </c>
      <c r="AD2950" s="138">
        <f t="shared" si="518"/>
        <v>7.3577979431298235E-5</v>
      </c>
      <c r="AE2950" s="139">
        <f t="shared" si="515"/>
        <v>7.3577979431298235E-5</v>
      </c>
      <c r="AF2950" s="139" t="str">
        <f t="shared" si="516"/>
        <v/>
      </c>
      <c r="AG2950" s="139"/>
    </row>
    <row r="2951" spans="21:33" ht="20.100000000000001" customHeight="1" x14ac:dyDescent="0.25">
      <c r="U2951" s="190"/>
      <c r="V2951" s="191"/>
      <c r="W2951" s="188"/>
      <c r="X2951" s="188"/>
      <c r="Y2951" s="174" t="str">
        <f t="shared" si="519"/>
        <v/>
      </c>
      <c r="Z2951" s="174" t="str">
        <f t="shared" si="520"/>
        <v/>
      </c>
      <c r="AA2951" s="137"/>
      <c r="AB2951" s="185">
        <f t="shared" si="517"/>
        <v>15.327999999999356</v>
      </c>
      <c r="AC2951" s="139">
        <f t="shared" si="514"/>
        <v>3.2017381590616907E-2</v>
      </c>
      <c r="AD2951" s="138">
        <f t="shared" si="518"/>
        <v>7.3419504551350268E-5</v>
      </c>
      <c r="AE2951" s="139">
        <f t="shared" si="515"/>
        <v>7.3419504551350268E-5</v>
      </c>
      <c r="AF2951" s="139" t="str">
        <f t="shared" si="516"/>
        <v/>
      </c>
      <c r="AG2951" s="139"/>
    </row>
    <row r="2952" spans="21:33" ht="20.100000000000001" customHeight="1" x14ac:dyDescent="0.25">
      <c r="U2952" s="190"/>
      <c r="V2952" s="191"/>
      <c r="W2952" s="188"/>
      <c r="X2952" s="188"/>
      <c r="Y2952" s="174" t="str">
        <f t="shared" si="519"/>
        <v/>
      </c>
      <c r="Z2952" s="174" t="str">
        <f t="shared" si="520"/>
        <v/>
      </c>
      <c r="AA2952" s="137"/>
      <c r="AB2952" s="185">
        <f t="shared" si="517"/>
        <v>15.334399999999356</v>
      </c>
      <c r="AC2952" s="139">
        <f t="shared" si="514"/>
        <v>3.1943962086065557E-2</v>
      </c>
      <c r="AD2952" s="138">
        <f t="shared" si="518"/>
        <v>7.326133908330118E-5</v>
      </c>
      <c r="AE2952" s="139">
        <f t="shared" si="515"/>
        <v>7.326133908330118E-5</v>
      </c>
      <c r="AF2952" s="139" t="str">
        <f t="shared" si="516"/>
        <v/>
      </c>
      <c r="AG2952" s="139"/>
    </row>
    <row r="2953" spans="21:33" ht="20.100000000000001" customHeight="1" x14ac:dyDescent="0.25">
      <c r="U2953" s="190"/>
      <c r="V2953" s="191"/>
      <c r="W2953" s="188"/>
      <c r="X2953" s="188"/>
      <c r="Y2953" s="174" t="str">
        <f t="shared" si="519"/>
        <v/>
      </c>
      <c r="Z2953" s="174" t="str">
        <f t="shared" si="520"/>
        <v/>
      </c>
      <c r="AA2953" s="137"/>
      <c r="AB2953" s="185">
        <f t="shared" si="517"/>
        <v>15.340799999999355</v>
      </c>
      <c r="AC2953" s="139">
        <f t="shared" si="514"/>
        <v>3.1870700746982256E-2</v>
      </c>
      <c r="AD2953" s="138">
        <f t="shared" si="518"/>
        <v>7.310348252455301E-5</v>
      </c>
      <c r="AE2953" s="139">
        <f t="shared" si="515"/>
        <v>7.310348252455301E-5</v>
      </c>
      <c r="AF2953" s="139" t="str">
        <f t="shared" si="516"/>
        <v/>
      </c>
      <c r="AG2953" s="139"/>
    </row>
    <row r="2954" spans="21:33" ht="20.100000000000001" customHeight="1" x14ac:dyDescent="0.25">
      <c r="U2954" s="190"/>
      <c r="V2954" s="191"/>
      <c r="W2954" s="188"/>
      <c r="X2954" s="188"/>
      <c r="Y2954" s="174" t="str">
        <f t="shared" si="519"/>
        <v/>
      </c>
      <c r="Z2954" s="174" t="str">
        <f t="shared" si="520"/>
        <v/>
      </c>
      <c r="AA2954" s="137"/>
      <c r="AB2954" s="185">
        <f t="shared" si="517"/>
        <v>15.347199999999354</v>
      </c>
      <c r="AC2954" s="139">
        <f t="shared" si="514"/>
        <v>3.1797597264457703E-2</v>
      </c>
      <c r="AD2954" s="138">
        <f t="shared" si="518"/>
        <v>7.294593437359026E-5</v>
      </c>
      <c r="AE2954" s="139">
        <f t="shared" si="515"/>
        <v>7.294593437359026E-5</v>
      </c>
      <c r="AF2954" s="139" t="str">
        <f t="shared" si="516"/>
        <v/>
      </c>
      <c r="AG2954" s="139"/>
    </row>
    <row r="2955" spans="21:33" ht="20.100000000000001" customHeight="1" x14ac:dyDescent="0.25">
      <c r="U2955" s="190"/>
      <c r="V2955" s="191"/>
      <c r="W2955" s="188"/>
      <c r="X2955" s="188"/>
      <c r="Y2955" s="174" t="str">
        <f t="shared" si="519"/>
        <v/>
      </c>
      <c r="Z2955" s="174" t="str">
        <f t="shared" si="520"/>
        <v/>
      </c>
      <c r="AA2955" s="137"/>
      <c r="AB2955" s="185">
        <f t="shared" si="517"/>
        <v>15.353599999999354</v>
      </c>
      <c r="AC2955" s="139">
        <f t="shared" si="514"/>
        <v>3.1724651330084112E-2</v>
      </c>
      <c r="AD2955" s="138">
        <f t="shared" si="518"/>
        <v>7.2788694128855802E-5</v>
      </c>
      <c r="AE2955" s="139">
        <f t="shared" si="515"/>
        <v>7.2788694128855802E-5</v>
      </c>
      <c r="AF2955" s="139" t="str">
        <f t="shared" si="516"/>
        <v/>
      </c>
      <c r="AG2955" s="139"/>
    </row>
    <row r="2956" spans="21:33" ht="20.100000000000001" customHeight="1" x14ac:dyDescent="0.25">
      <c r="U2956" s="190"/>
      <c r="V2956" s="191"/>
      <c r="W2956" s="188"/>
      <c r="X2956" s="188"/>
      <c r="Y2956" s="174" t="str">
        <f t="shared" si="519"/>
        <v/>
      </c>
      <c r="Z2956" s="174" t="str">
        <f t="shared" si="520"/>
        <v/>
      </c>
      <c r="AA2956" s="137"/>
      <c r="AB2956" s="185">
        <f t="shared" si="517"/>
        <v>15.359999999999353</v>
      </c>
      <c r="AC2956" s="139">
        <f t="shared" si="514"/>
        <v>3.1651862635955257E-2</v>
      </c>
      <c r="AD2956" s="138">
        <f t="shared" si="518"/>
        <v>7.2631761289541907E-5</v>
      </c>
      <c r="AE2956" s="139">
        <f t="shared" si="515"/>
        <v>7.2631761289541907E-5</v>
      </c>
      <c r="AF2956" s="139" t="str">
        <f t="shared" si="516"/>
        <v/>
      </c>
      <c r="AG2956" s="139"/>
    </row>
    <row r="2957" spans="21:33" ht="20.100000000000001" customHeight="1" x14ac:dyDescent="0.25">
      <c r="U2957" s="190"/>
      <c r="V2957" s="191"/>
      <c r="W2957" s="188"/>
      <c r="X2957" s="188"/>
      <c r="Y2957" s="174" t="str">
        <f t="shared" si="519"/>
        <v/>
      </c>
      <c r="Z2957" s="174" t="str">
        <f t="shared" si="520"/>
        <v/>
      </c>
      <c r="AA2957" s="137"/>
      <c r="AB2957" s="185">
        <f t="shared" si="517"/>
        <v>15.366399999999352</v>
      </c>
      <c r="AC2957" s="139">
        <f t="shared" si="514"/>
        <v>3.1579230874665715E-2</v>
      </c>
      <c r="AD2957" s="138">
        <f t="shared" si="518"/>
        <v>7.2475135355125342E-5</v>
      </c>
      <c r="AE2957" s="139">
        <f t="shared" si="515"/>
        <v>7.2475135355125342E-5</v>
      </c>
      <c r="AF2957" s="139" t="str">
        <f t="shared" si="516"/>
        <v/>
      </c>
      <c r="AG2957" s="139"/>
    </row>
    <row r="2958" spans="21:33" ht="20.100000000000001" customHeight="1" x14ac:dyDescent="0.25">
      <c r="U2958" s="190"/>
      <c r="V2958" s="191"/>
      <c r="W2958" s="188"/>
      <c r="X2958" s="188"/>
      <c r="Y2958" s="174" t="str">
        <f t="shared" si="519"/>
        <v/>
      </c>
      <c r="Z2958" s="174" t="str">
        <f t="shared" si="520"/>
        <v/>
      </c>
      <c r="AA2958" s="137"/>
      <c r="AB2958" s="185">
        <f t="shared" si="517"/>
        <v>15.372799999999351</v>
      </c>
      <c r="AC2958" s="139">
        <f t="shared" si="514"/>
        <v>3.1506755739310589E-2</v>
      </c>
      <c r="AD2958" s="138">
        <f t="shared" si="518"/>
        <v>7.2318815825714311E-5</v>
      </c>
      <c r="AE2958" s="139">
        <f t="shared" si="515"/>
        <v>7.2318815825714311E-5</v>
      </c>
      <c r="AF2958" s="139" t="str">
        <f t="shared" si="516"/>
        <v/>
      </c>
      <c r="AG2958" s="139"/>
    </row>
    <row r="2959" spans="21:33" ht="20.100000000000001" customHeight="1" x14ac:dyDescent="0.25">
      <c r="U2959" s="190"/>
      <c r="V2959" s="191"/>
      <c r="W2959" s="188"/>
      <c r="X2959" s="188"/>
      <c r="Y2959" s="174" t="str">
        <f t="shared" si="519"/>
        <v/>
      </c>
      <c r="Z2959" s="174" t="str">
        <f t="shared" si="520"/>
        <v/>
      </c>
      <c r="AA2959" s="137"/>
      <c r="AB2959" s="185">
        <f t="shared" si="517"/>
        <v>15.379199999999351</v>
      </c>
      <c r="AC2959" s="139">
        <f t="shared" si="514"/>
        <v>3.1434436923484875E-2</v>
      </c>
      <c r="AD2959" s="138">
        <f t="shared" si="518"/>
        <v>7.216280220197907E-5</v>
      </c>
      <c r="AE2959" s="139">
        <f t="shared" si="515"/>
        <v>7.216280220197907E-5</v>
      </c>
      <c r="AF2959" s="139" t="str">
        <f t="shared" si="516"/>
        <v/>
      </c>
      <c r="AG2959" s="139"/>
    </row>
    <row r="2960" spans="21:33" ht="20.100000000000001" customHeight="1" x14ac:dyDescent="0.25">
      <c r="U2960" s="190"/>
      <c r="V2960" s="191"/>
      <c r="W2960" s="188"/>
      <c r="X2960" s="188"/>
      <c r="Y2960" s="174" t="str">
        <f t="shared" si="519"/>
        <v/>
      </c>
      <c r="Z2960" s="174" t="str">
        <f t="shared" si="520"/>
        <v/>
      </c>
      <c r="AA2960" s="137"/>
      <c r="AB2960" s="185">
        <f t="shared" si="517"/>
        <v>15.38559999999935</v>
      </c>
      <c r="AC2960" s="139">
        <f t="shared" si="514"/>
        <v>3.1362274121282896E-2</v>
      </c>
      <c r="AD2960" s="138">
        <f t="shared" si="518"/>
        <v>7.2007093984714776E-5</v>
      </c>
      <c r="AE2960" s="139">
        <f t="shared" si="515"/>
        <v>7.2007093984714776E-5</v>
      </c>
      <c r="AF2960" s="139" t="str">
        <f t="shared" si="516"/>
        <v/>
      </c>
      <c r="AG2960" s="139"/>
    </row>
    <row r="2961" spans="21:33" ht="20.100000000000001" customHeight="1" x14ac:dyDescent="0.25">
      <c r="U2961" s="190"/>
      <c r="V2961" s="191"/>
      <c r="W2961" s="188"/>
      <c r="X2961" s="188"/>
      <c r="Y2961" s="174" t="str">
        <f t="shared" si="519"/>
        <v/>
      </c>
      <c r="Z2961" s="174" t="str">
        <f t="shared" si="520"/>
        <v/>
      </c>
      <c r="AA2961" s="137"/>
      <c r="AB2961" s="185">
        <f t="shared" si="517"/>
        <v>15.391999999999349</v>
      </c>
      <c r="AC2961" s="139">
        <f t="shared" si="514"/>
        <v>3.1290267027298181E-2</v>
      </c>
      <c r="AD2961" s="138">
        <f t="shared" si="518"/>
        <v>7.1851690675545782E-5</v>
      </c>
      <c r="AE2961" s="139">
        <f t="shared" si="515"/>
        <v>7.1851690675545782E-5</v>
      </c>
      <c r="AF2961" s="139" t="str">
        <f t="shared" si="516"/>
        <v/>
      </c>
      <c r="AG2961" s="139"/>
    </row>
    <row r="2962" spans="21:33" ht="20.100000000000001" customHeight="1" x14ac:dyDescent="0.25">
      <c r="U2962" s="190"/>
      <c r="V2962" s="191"/>
      <c r="W2962" s="188"/>
      <c r="X2962" s="188"/>
      <c r="Y2962" s="174" t="str">
        <f t="shared" si="519"/>
        <v/>
      </c>
      <c r="Z2962" s="174" t="str">
        <f t="shared" si="520"/>
        <v/>
      </c>
      <c r="AA2962" s="137"/>
      <c r="AB2962" s="185">
        <f t="shared" si="517"/>
        <v>15.398399999999349</v>
      </c>
      <c r="AC2962" s="139">
        <f t="shared" si="514"/>
        <v>3.1218415336622635E-2</v>
      </c>
      <c r="AD2962" s="138">
        <f t="shared" si="518"/>
        <v>7.1696591776453794E-5</v>
      </c>
      <c r="AE2962" s="139">
        <f t="shared" si="515"/>
        <v>7.1696591776453794E-5</v>
      </c>
      <c r="AF2962" s="139" t="str">
        <f t="shared" si="516"/>
        <v/>
      </c>
      <c r="AG2962" s="139"/>
    </row>
    <row r="2963" spans="21:33" ht="20.100000000000001" customHeight="1" x14ac:dyDescent="0.25">
      <c r="U2963" s="190"/>
      <c r="V2963" s="191"/>
      <c r="W2963" s="188"/>
      <c r="X2963" s="188"/>
      <c r="Y2963" s="174" t="str">
        <f t="shared" si="519"/>
        <v/>
      </c>
      <c r="Z2963" s="174" t="str">
        <f t="shared" si="520"/>
        <v/>
      </c>
      <c r="AA2963" s="137"/>
      <c r="AB2963" s="185">
        <f t="shared" si="517"/>
        <v>15.404799999999348</v>
      </c>
      <c r="AC2963" s="139">
        <f t="shared" si="514"/>
        <v>3.1146718744846182E-2</v>
      </c>
      <c r="AD2963" s="138">
        <f t="shared" si="518"/>
        <v>7.1541796789864609E-5</v>
      </c>
      <c r="AE2963" s="139">
        <f t="shared" si="515"/>
        <v>7.1541796789864609E-5</v>
      </c>
      <c r="AF2963" s="139" t="str">
        <f t="shared" si="516"/>
        <v/>
      </c>
      <c r="AG2963" s="139"/>
    </row>
    <row r="2964" spans="21:33" ht="20.100000000000001" customHeight="1" x14ac:dyDescent="0.25">
      <c r="U2964" s="190"/>
      <c r="V2964" s="191"/>
      <c r="W2964" s="188"/>
      <c r="X2964" s="188"/>
      <c r="Y2964" s="174" t="str">
        <f t="shared" si="519"/>
        <v/>
      </c>
      <c r="Z2964" s="174" t="str">
        <f t="shared" si="520"/>
        <v/>
      </c>
      <c r="AA2964" s="137"/>
      <c r="AB2964" s="185">
        <f t="shared" si="517"/>
        <v>15.411199999999347</v>
      </c>
      <c r="AC2964" s="139">
        <f t="shared" si="514"/>
        <v>3.1075176948056317E-2</v>
      </c>
      <c r="AD2964" s="138">
        <f t="shared" si="518"/>
        <v>7.1387305218661989E-5</v>
      </c>
      <c r="AE2964" s="139">
        <f t="shared" si="515"/>
        <v>7.1387305218661989E-5</v>
      </c>
      <c r="AF2964" s="139" t="str">
        <f t="shared" si="516"/>
        <v/>
      </c>
      <c r="AG2964" s="139"/>
    </row>
    <row r="2965" spans="21:33" ht="20.100000000000001" customHeight="1" x14ac:dyDescent="0.25">
      <c r="U2965" s="190"/>
      <c r="V2965" s="191"/>
      <c r="W2965" s="188"/>
      <c r="X2965" s="188"/>
      <c r="Y2965" s="174" t="str">
        <f t="shared" si="519"/>
        <v/>
      </c>
      <c r="Z2965" s="174" t="str">
        <f t="shared" si="520"/>
        <v/>
      </c>
      <c r="AA2965" s="137"/>
      <c r="AB2965" s="185">
        <f t="shared" si="517"/>
        <v>15.417599999999346</v>
      </c>
      <c r="AC2965" s="139">
        <f t="shared" si="514"/>
        <v>3.1003789642837655E-2</v>
      </c>
      <c r="AD2965" s="138">
        <f t="shared" si="518"/>
        <v>7.1233116566454813E-5</v>
      </c>
      <c r="AE2965" s="139">
        <f t="shared" si="515"/>
        <v>7.1233116566454813E-5</v>
      </c>
      <c r="AF2965" s="139" t="str">
        <f t="shared" si="516"/>
        <v/>
      </c>
      <c r="AG2965" s="139"/>
    </row>
    <row r="2966" spans="21:33" ht="20.100000000000001" customHeight="1" x14ac:dyDescent="0.25">
      <c r="U2966" s="190"/>
      <c r="V2966" s="191"/>
      <c r="W2966" s="188"/>
      <c r="X2966" s="188"/>
      <c r="Y2966" s="174" t="str">
        <f t="shared" si="519"/>
        <v/>
      </c>
      <c r="Z2966" s="174" t="str">
        <f t="shared" si="520"/>
        <v/>
      </c>
      <c r="AA2966" s="137"/>
      <c r="AB2966" s="185">
        <f t="shared" si="517"/>
        <v>15.423999999999346</v>
      </c>
      <c r="AC2966" s="139">
        <f t="shared" si="514"/>
        <v>3.09325565262712E-2</v>
      </c>
      <c r="AD2966" s="138">
        <f t="shared" si="518"/>
        <v>7.1079230336914406E-5</v>
      </c>
      <c r="AE2966" s="139">
        <f t="shared" si="515"/>
        <v>7.1079230336914406E-5</v>
      </c>
      <c r="AF2966" s="139" t="str">
        <f t="shared" si="516"/>
        <v/>
      </c>
      <c r="AG2966" s="139"/>
    </row>
    <row r="2967" spans="21:33" ht="20.100000000000001" customHeight="1" x14ac:dyDescent="0.25">
      <c r="U2967" s="190"/>
      <c r="V2967" s="191"/>
      <c r="W2967" s="188"/>
      <c r="X2967" s="188"/>
      <c r="Y2967" s="174" t="str">
        <f t="shared" si="519"/>
        <v/>
      </c>
      <c r="Z2967" s="174" t="str">
        <f t="shared" si="520"/>
        <v/>
      </c>
      <c r="AA2967" s="137"/>
      <c r="AB2967" s="185">
        <f t="shared" si="517"/>
        <v>15.430399999999345</v>
      </c>
      <c r="AC2967" s="139">
        <f t="shared" si="514"/>
        <v>3.0861477295934286E-2</v>
      </c>
      <c r="AD2967" s="138">
        <f t="shared" si="518"/>
        <v>7.0925646034628032E-5</v>
      </c>
      <c r="AE2967" s="139">
        <f t="shared" si="515"/>
        <v>7.0925646034628032E-5</v>
      </c>
      <c r="AF2967" s="139" t="str">
        <f t="shared" si="516"/>
        <v/>
      </c>
      <c r="AG2967" s="139"/>
    </row>
    <row r="2968" spans="21:33" ht="20.100000000000001" customHeight="1" x14ac:dyDescent="0.25">
      <c r="U2968" s="190"/>
      <c r="V2968" s="191"/>
      <c r="W2968" s="188"/>
      <c r="X2968" s="188"/>
      <c r="Y2968" s="174" t="str">
        <f t="shared" si="519"/>
        <v/>
      </c>
      <c r="Z2968" s="174" t="str">
        <f t="shared" si="520"/>
        <v/>
      </c>
      <c r="AA2968" s="137"/>
      <c r="AB2968" s="185">
        <f t="shared" si="517"/>
        <v>15.436799999999344</v>
      </c>
      <c r="AC2968" s="139">
        <f t="shared" si="514"/>
        <v>3.0790551649899658E-2</v>
      </c>
      <c r="AD2968" s="138">
        <f t="shared" si="518"/>
        <v>7.0772363164380708E-5</v>
      </c>
      <c r="AE2968" s="139">
        <f t="shared" si="515"/>
        <v>7.0772363164380708E-5</v>
      </c>
      <c r="AF2968" s="139" t="str">
        <f t="shared" si="516"/>
        <v/>
      </c>
      <c r="AG2968" s="139"/>
    </row>
    <row r="2969" spans="21:33" ht="20.100000000000001" customHeight="1" x14ac:dyDescent="0.25">
      <c r="U2969" s="190"/>
      <c r="V2969" s="191"/>
      <c r="W2969" s="188"/>
      <c r="X2969" s="188"/>
      <c r="Y2969" s="174" t="str">
        <f t="shared" si="519"/>
        <v/>
      </c>
      <c r="Z2969" s="174" t="str">
        <f t="shared" si="520"/>
        <v/>
      </c>
      <c r="AA2969" s="137"/>
      <c r="AB2969" s="185">
        <f t="shared" si="517"/>
        <v>15.443199999999344</v>
      </c>
      <c r="AC2969" s="139">
        <f t="shared" si="514"/>
        <v>3.0719779286735277E-2</v>
      </c>
      <c r="AD2969" s="138">
        <f t="shared" si="518"/>
        <v>7.0619381231522976E-5</v>
      </c>
      <c r="AE2969" s="139">
        <f t="shared" si="515"/>
        <v>7.0619381231522976E-5</v>
      </c>
      <c r="AF2969" s="139" t="str">
        <f t="shared" si="516"/>
        <v/>
      </c>
      <c r="AG2969" s="139"/>
    </row>
    <row r="2970" spans="21:33" ht="20.100000000000001" customHeight="1" x14ac:dyDescent="0.25">
      <c r="U2970" s="190"/>
      <c r="V2970" s="191"/>
      <c r="W2970" s="188"/>
      <c r="X2970" s="188"/>
      <c r="Y2970" s="174" t="str">
        <f t="shared" si="519"/>
        <v/>
      </c>
      <c r="Z2970" s="174" t="str">
        <f t="shared" si="520"/>
        <v/>
      </c>
      <c r="AA2970" s="137"/>
      <c r="AB2970" s="185">
        <f t="shared" si="517"/>
        <v>15.449599999999343</v>
      </c>
      <c r="AC2970" s="139">
        <f t="shared" si="514"/>
        <v>3.0649159905503754E-2</v>
      </c>
      <c r="AD2970" s="138">
        <f t="shared" si="518"/>
        <v>7.0466699741911915E-5</v>
      </c>
      <c r="AE2970" s="139">
        <f t="shared" si="515"/>
        <v>7.0466699741911915E-5</v>
      </c>
      <c r="AF2970" s="139" t="str">
        <f t="shared" si="516"/>
        <v/>
      </c>
      <c r="AG2970" s="139"/>
    </row>
    <row r="2971" spans="21:33" ht="20.100000000000001" customHeight="1" x14ac:dyDescent="0.25">
      <c r="U2971" s="190"/>
      <c r="V2971" s="191"/>
      <c r="W2971" s="188"/>
      <c r="X2971" s="188"/>
      <c r="Y2971" s="174" t="str">
        <f t="shared" si="519"/>
        <v/>
      </c>
      <c r="Z2971" s="174" t="str">
        <f t="shared" si="520"/>
        <v/>
      </c>
      <c r="AA2971" s="137"/>
      <c r="AB2971" s="185">
        <f t="shared" si="517"/>
        <v>15.455999999999342</v>
      </c>
      <c r="AC2971" s="139">
        <f t="shared" si="514"/>
        <v>3.0578693205761842E-2</v>
      </c>
      <c r="AD2971" s="138">
        <f t="shared" si="518"/>
        <v>7.0314318201963183E-5</v>
      </c>
      <c r="AE2971" s="139">
        <f t="shared" si="515"/>
        <v>7.0314318201963183E-5</v>
      </c>
      <c r="AF2971" s="139" t="str">
        <f t="shared" si="516"/>
        <v/>
      </c>
      <c r="AG2971" s="139"/>
    </row>
    <row r="2972" spans="21:33" ht="20.100000000000001" customHeight="1" x14ac:dyDescent="0.25">
      <c r="U2972" s="190"/>
      <c r="V2972" s="191"/>
      <c r="W2972" s="188"/>
      <c r="X2972" s="188"/>
      <c r="Y2972" s="174" t="str">
        <f t="shared" si="519"/>
        <v/>
      </c>
      <c r="Z2972" s="174" t="str">
        <f t="shared" si="520"/>
        <v/>
      </c>
      <c r="AA2972" s="137"/>
      <c r="AB2972" s="185">
        <f t="shared" si="517"/>
        <v>15.462399999999342</v>
      </c>
      <c r="AC2972" s="139">
        <f t="shared" si="514"/>
        <v>3.0508378887559879E-2</v>
      </c>
      <c r="AD2972" s="138">
        <f t="shared" si="518"/>
        <v>7.0162236118449794E-5</v>
      </c>
      <c r="AE2972" s="139">
        <f t="shared" si="515"/>
        <v>7.0162236118449794E-5</v>
      </c>
      <c r="AF2972" s="139" t="str">
        <f t="shared" si="516"/>
        <v/>
      </c>
      <c r="AG2972" s="139"/>
    </row>
    <row r="2973" spans="21:33" ht="20.100000000000001" customHeight="1" x14ac:dyDescent="0.25">
      <c r="U2973" s="190"/>
      <c r="V2973" s="191"/>
      <c r="W2973" s="188"/>
      <c r="X2973" s="188"/>
      <c r="Y2973" s="174" t="str">
        <f t="shared" si="519"/>
        <v/>
      </c>
      <c r="Z2973" s="174" t="str">
        <f t="shared" si="520"/>
        <v/>
      </c>
      <c r="AA2973" s="137"/>
      <c r="AB2973" s="185">
        <f t="shared" si="517"/>
        <v>15.468799999999341</v>
      </c>
      <c r="AC2973" s="139">
        <f t="shared" si="514"/>
        <v>3.0438216651441429E-2</v>
      </c>
      <c r="AD2973" s="138">
        <f t="shared" si="518"/>
        <v>7.0010452998675587E-5</v>
      </c>
      <c r="AE2973" s="139">
        <f t="shared" si="515"/>
        <v>7.0010452998675587E-5</v>
      </c>
      <c r="AF2973" s="139" t="str">
        <f t="shared" si="516"/>
        <v/>
      </c>
      <c r="AG2973" s="139"/>
    </row>
    <row r="2974" spans="21:33" ht="20.100000000000001" customHeight="1" x14ac:dyDescent="0.25">
      <c r="U2974" s="190"/>
      <c r="V2974" s="191"/>
      <c r="W2974" s="188"/>
      <c r="X2974" s="188"/>
      <c r="Y2974" s="174" t="str">
        <f t="shared" si="519"/>
        <v/>
      </c>
      <c r="Z2974" s="174" t="str">
        <f t="shared" si="520"/>
        <v/>
      </c>
      <c r="AA2974" s="137"/>
      <c r="AB2974" s="185">
        <f t="shared" si="517"/>
        <v>15.47519999999934</v>
      </c>
      <c r="AC2974" s="139">
        <f t="shared" si="514"/>
        <v>3.0368206198442754E-2</v>
      </c>
      <c r="AD2974" s="138">
        <f t="shared" si="518"/>
        <v>6.985896835044747E-5</v>
      </c>
      <c r="AE2974" s="139">
        <f t="shared" si="515"/>
        <v>6.985896835044747E-5</v>
      </c>
      <c r="AF2974" s="139" t="str">
        <f t="shared" si="516"/>
        <v/>
      </c>
      <c r="AG2974" s="139"/>
    </row>
    <row r="2975" spans="21:33" ht="20.100000000000001" customHeight="1" x14ac:dyDescent="0.25">
      <c r="U2975" s="190"/>
      <c r="V2975" s="191"/>
      <c r="W2975" s="188"/>
      <c r="X2975" s="188"/>
      <c r="Y2975" s="174" t="str">
        <f t="shared" si="519"/>
        <v/>
      </c>
      <c r="Z2975" s="174" t="str">
        <f t="shared" si="520"/>
        <v/>
      </c>
      <c r="AA2975" s="137"/>
      <c r="AB2975" s="185">
        <f t="shared" si="517"/>
        <v>15.481599999999339</v>
      </c>
      <c r="AC2975" s="139">
        <f t="shared" si="514"/>
        <v>3.0298347230092306E-2</v>
      </c>
      <c r="AD2975" s="138">
        <f t="shared" si="518"/>
        <v>6.9707781682148279E-5</v>
      </c>
      <c r="AE2975" s="139">
        <f t="shared" si="515"/>
        <v>6.9707781682148279E-5</v>
      </c>
      <c r="AF2975" s="139" t="str">
        <f t="shared" si="516"/>
        <v/>
      </c>
      <c r="AG2975" s="139"/>
    </row>
    <row r="2976" spans="21:33" ht="20.100000000000001" customHeight="1" x14ac:dyDescent="0.25">
      <c r="U2976" s="190"/>
      <c r="V2976" s="191"/>
      <c r="W2976" s="188"/>
      <c r="X2976" s="188"/>
      <c r="Y2976" s="174" t="str">
        <f t="shared" si="519"/>
        <v/>
      </c>
      <c r="Z2976" s="174" t="str">
        <f t="shared" si="520"/>
        <v/>
      </c>
      <c r="AA2976" s="137"/>
      <c r="AB2976" s="185">
        <f t="shared" si="517"/>
        <v>15.487999999999339</v>
      </c>
      <c r="AC2976" s="139">
        <f t="shared" si="514"/>
        <v>3.0228639448410158E-2</v>
      </c>
      <c r="AD2976" s="138">
        <f t="shared" si="518"/>
        <v>6.9556892502400242E-5</v>
      </c>
      <c r="AE2976" s="139">
        <f t="shared" si="515"/>
        <v>6.9556892502400242E-5</v>
      </c>
      <c r="AF2976" s="139" t="str">
        <f t="shared" si="516"/>
        <v/>
      </c>
      <c r="AG2976" s="139"/>
    </row>
    <row r="2977" spans="21:33" ht="20.100000000000001" customHeight="1" x14ac:dyDescent="0.25">
      <c r="U2977" s="190"/>
      <c r="V2977" s="191"/>
      <c r="W2977" s="188"/>
      <c r="X2977" s="188"/>
      <c r="Y2977" s="174" t="str">
        <f t="shared" si="519"/>
        <v/>
      </c>
      <c r="Z2977" s="174" t="str">
        <f t="shared" si="520"/>
        <v/>
      </c>
      <c r="AA2977" s="137"/>
      <c r="AB2977" s="185">
        <f t="shared" si="517"/>
        <v>15.494399999999338</v>
      </c>
      <c r="AC2977" s="139">
        <f t="shared" si="514"/>
        <v>3.0159082555907758E-2</v>
      </c>
      <c r="AD2977" s="138">
        <f t="shared" si="518"/>
        <v>6.9406300320616621E-5</v>
      </c>
      <c r="AE2977" s="139">
        <f t="shared" si="515"/>
        <v>6.9406300320616621E-5</v>
      </c>
      <c r="AF2977" s="139" t="str">
        <f t="shared" si="516"/>
        <v/>
      </c>
      <c r="AG2977" s="139"/>
    </row>
    <row r="2978" spans="21:33" ht="20.100000000000001" customHeight="1" x14ac:dyDescent="0.25">
      <c r="U2978" s="190"/>
      <c r="V2978" s="191"/>
      <c r="W2978" s="188"/>
      <c r="X2978" s="188"/>
      <c r="Y2978" s="174" t="str">
        <f t="shared" si="519"/>
        <v/>
      </c>
      <c r="Z2978" s="174" t="str">
        <f t="shared" si="520"/>
        <v/>
      </c>
      <c r="AA2978" s="137"/>
      <c r="AB2978" s="185">
        <f t="shared" si="517"/>
        <v>15.500799999999337</v>
      </c>
      <c r="AC2978" s="139">
        <f t="shared" si="514"/>
        <v>3.0089676255587141E-2</v>
      </c>
      <c r="AD2978" s="138">
        <f t="shared" si="518"/>
        <v>6.9256004646585378E-5</v>
      </c>
      <c r="AE2978" s="139">
        <f t="shared" si="515"/>
        <v>6.9256004646585378E-5</v>
      </c>
      <c r="AF2978" s="139" t="str">
        <f t="shared" si="516"/>
        <v/>
      </c>
      <c r="AG2978" s="139"/>
    </row>
    <row r="2979" spans="21:33" ht="20.100000000000001" customHeight="1" x14ac:dyDescent="0.25">
      <c r="U2979" s="190"/>
      <c r="V2979" s="191"/>
      <c r="W2979" s="188"/>
      <c r="X2979" s="188"/>
      <c r="Y2979" s="174" t="str">
        <f t="shared" si="519"/>
        <v/>
      </c>
      <c r="Z2979" s="174" t="str">
        <f t="shared" si="520"/>
        <v/>
      </c>
      <c r="AA2979" s="137"/>
      <c r="AB2979" s="185">
        <f t="shared" si="517"/>
        <v>15.507199999999337</v>
      </c>
      <c r="AC2979" s="139">
        <f t="shared" si="514"/>
        <v>3.0020420250940556E-2</v>
      </c>
      <c r="AD2979" s="138">
        <f t="shared" si="518"/>
        <v>6.9106004990458769E-5</v>
      </c>
      <c r="AE2979" s="139">
        <f t="shared" si="515"/>
        <v>6.9106004990458769E-5</v>
      </c>
      <c r="AF2979" s="139" t="str">
        <f t="shared" si="516"/>
        <v/>
      </c>
      <c r="AG2979" s="139"/>
    </row>
    <row r="2980" spans="21:33" ht="20.100000000000001" customHeight="1" x14ac:dyDescent="0.25">
      <c r="U2980" s="190"/>
      <c r="V2980" s="191"/>
      <c r="W2980" s="188"/>
      <c r="X2980" s="188"/>
      <c r="Y2980" s="174" t="str">
        <f t="shared" si="519"/>
        <v/>
      </c>
      <c r="Z2980" s="174" t="str">
        <f t="shared" si="520"/>
        <v/>
      </c>
      <c r="AA2980" s="137"/>
      <c r="AB2980" s="185">
        <f t="shared" si="517"/>
        <v>15.513599999999336</v>
      </c>
      <c r="AC2980" s="139">
        <f t="shared" si="514"/>
        <v>2.9951314245950097E-2</v>
      </c>
      <c r="AD2980" s="138">
        <f t="shared" si="518"/>
        <v>6.8956300863096814E-5</v>
      </c>
      <c r="AE2980" s="139">
        <f t="shared" si="515"/>
        <v>6.8956300863096814E-5</v>
      </c>
      <c r="AF2980" s="139" t="str">
        <f t="shared" si="516"/>
        <v/>
      </c>
      <c r="AG2980" s="139"/>
    </row>
    <row r="2981" spans="21:33" ht="20.100000000000001" customHeight="1" x14ac:dyDescent="0.25">
      <c r="U2981" s="190"/>
      <c r="V2981" s="191"/>
      <c r="W2981" s="188"/>
      <c r="X2981" s="188"/>
      <c r="Y2981" s="174" t="str">
        <f t="shared" si="519"/>
        <v/>
      </c>
      <c r="Z2981" s="174" t="str">
        <f t="shared" si="520"/>
        <v/>
      </c>
      <c r="AA2981" s="137"/>
      <c r="AB2981" s="185">
        <f t="shared" si="517"/>
        <v>15.519999999999335</v>
      </c>
      <c r="AC2981" s="139">
        <f t="shared" si="514"/>
        <v>2.9882357945087E-2</v>
      </c>
      <c r="AD2981" s="138">
        <f t="shared" si="518"/>
        <v>6.8806891775751583E-5</v>
      </c>
      <c r="AE2981" s="139">
        <f t="shared" si="515"/>
        <v>6.8806891775751583E-5</v>
      </c>
      <c r="AF2981" s="139" t="str">
        <f t="shared" si="516"/>
        <v/>
      </c>
      <c r="AG2981" s="139"/>
    </row>
    <row r="2982" spans="21:33" ht="20.100000000000001" customHeight="1" x14ac:dyDescent="0.25">
      <c r="U2982" s="190"/>
      <c r="V2982" s="191"/>
      <c r="W2982" s="188"/>
      <c r="X2982" s="188"/>
      <c r="Y2982" s="174" t="str">
        <f t="shared" si="519"/>
        <v/>
      </c>
      <c r="Z2982" s="174" t="str">
        <f t="shared" si="520"/>
        <v/>
      </c>
      <c r="AA2982" s="137"/>
      <c r="AB2982" s="185">
        <f t="shared" si="517"/>
        <v>15.526399999999335</v>
      </c>
      <c r="AC2982" s="139">
        <f t="shared" si="514"/>
        <v>2.9813551053311248E-2</v>
      </c>
      <c r="AD2982" s="138">
        <f t="shared" si="518"/>
        <v>6.8657777240112294E-5</v>
      </c>
      <c r="AE2982" s="139">
        <f t="shared" si="515"/>
        <v>6.8657777240112294E-5</v>
      </c>
      <c r="AF2982" s="139" t="str">
        <f t="shared" si="516"/>
        <v/>
      </c>
      <c r="AG2982" s="139"/>
    </row>
    <row r="2983" spans="21:33" ht="20.100000000000001" customHeight="1" x14ac:dyDescent="0.25">
      <c r="U2983" s="190"/>
      <c r="V2983" s="191"/>
      <c r="W2983" s="188"/>
      <c r="X2983" s="188"/>
      <c r="Y2983" s="174" t="str">
        <f t="shared" si="519"/>
        <v/>
      </c>
      <c r="Z2983" s="174" t="str">
        <f t="shared" si="520"/>
        <v/>
      </c>
      <c r="AA2983" s="137"/>
      <c r="AB2983" s="185">
        <f t="shared" si="517"/>
        <v>15.532799999999334</v>
      </c>
      <c r="AC2983" s="139">
        <f t="shared" si="514"/>
        <v>2.9744893276071136E-2</v>
      </c>
      <c r="AD2983" s="138">
        <f t="shared" si="518"/>
        <v>6.8508956768464913E-5</v>
      </c>
      <c r="AE2983" s="139">
        <f t="shared" si="515"/>
        <v>6.8508956768464913E-5</v>
      </c>
      <c r="AF2983" s="139" t="str">
        <f t="shared" si="516"/>
        <v/>
      </c>
      <c r="AG2983" s="139"/>
    </row>
    <row r="2984" spans="21:33" ht="20.100000000000001" customHeight="1" x14ac:dyDescent="0.25">
      <c r="U2984" s="190"/>
      <c r="V2984" s="191"/>
      <c r="W2984" s="188"/>
      <c r="X2984" s="188"/>
      <c r="Y2984" s="174" t="str">
        <f t="shared" si="519"/>
        <v/>
      </c>
      <c r="Z2984" s="174" t="str">
        <f t="shared" si="520"/>
        <v/>
      </c>
      <c r="AA2984" s="137"/>
      <c r="AB2984" s="185">
        <f t="shared" si="517"/>
        <v>15.539199999999333</v>
      </c>
      <c r="AC2984" s="139">
        <f t="shared" si="514"/>
        <v>2.9676384319302671E-2</v>
      </c>
      <c r="AD2984" s="138">
        <f t="shared" si="518"/>
        <v>6.8360429873601941E-5</v>
      </c>
      <c r="AE2984" s="139">
        <f t="shared" si="515"/>
        <v>6.8360429873601941E-5</v>
      </c>
      <c r="AF2984" s="139" t="str">
        <f t="shared" si="516"/>
        <v/>
      </c>
      <c r="AG2984" s="139"/>
    </row>
    <row r="2985" spans="21:33" ht="20.100000000000001" customHeight="1" x14ac:dyDescent="0.25">
      <c r="U2985" s="190"/>
      <c r="V2985" s="191"/>
      <c r="W2985" s="188"/>
      <c r="X2985" s="188"/>
      <c r="Y2985" s="174" t="str">
        <f t="shared" si="519"/>
        <v/>
      </c>
      <c r="Z2985" s="174" t="str">
        <f t="shared" si="520"/>
        <v/>
      </c>
      <c r="AA2985" s="137"/>
      <c r="AB2985" s="185">
        <f t="shared" si="517"/>
        <v>15.545599999999332</v>
      </c>
      <c r="AC2985" s="139">
        <f t="shared" si="514"/>
        <v>2.9608023889429069E-2</v>
      </c>
      <c r="AD2985" s="138">
        <f t="shared" si="518"/>
        <v>6.8212196068676706E-5</v>
      </c>
      <c r="AE2985" s="139">
        <f t="shared" si="515"/>
        <v>6.8212196068676706E-5</v>
      </c>
      <c r="AF2985" s="139" t="str">
        <f t="shared" si="516"/>
        <v/>
      </c>
      <c r="AG2985" s="139"/>
    </row>
    <row r="2986" spans="21:33" ht="20.100000000000001" customHeight="1" x14ac:dyDescent="0.25">
      <c r="U2986" s="190"/>
      <c r="V2986" s="191"/>
      <c r="W2986" s="188"/>
      <c r="X2986" s="188"/>
      <c r="Y2986" s="174" t="str">
        <f t="shared" si="519"/>
        <v/>
      </c>
      <c r="Z2986" s="174" t="str">
        <f t="shared" si="520"/>
        <v/>
      </c>
      <c r="AA2986" s="137"/>
      <c r="AB2986" s="185">
        <f t="shared" si="517"/>
        <v>15.551999999999332</v>
      </c>
      <c r="AC2986" s="139">
        <f t="shared" si="514"/>
        <v>2.9539811693360393E-2</v>
      </c>
      <c r="AD2986" s="138">
        <f t="shared" si="518"/>
        <v>6.8064254867526014E-5</v>
      </c>
      <c r="AE2986" s="139">
        <f t="shared" si="515"/>
        <v>6.8064254867526014E-5</v>
      </c>
      <c r="AF2986" s="139" t="str">
        <f t="shared" si="516"/>
        <v/>
      </c>
      <c r="AG2986" s="139"/>
    </row>
    <row r="2987" spans="21:33" ht="20.100000000000001" customHeight="1" x14ac:dyDescent="0.25">
      <c r="U2987" s="190"/>
      <c r="V2987" s="191"/>
      <c r="W2987" s="188"/>
      <c r="X2987" s="188"/>
      <c r="Y2987" s="174" t="str">
        <f t="shared" si="519"/>
        <v/>
      </c>
      <c r="Z2987" s="174" t="str">
        <f t="shared" si="520"/>
        <v/>
      </c>
      <c r="AA2987" s="137"/>
      <c r="AB2987" s="185">
        <f t="shared" si="517"/>
        <v>15.558399999999331</v>
      </c>
      <c r="AC2987" s="139">
        <f t="shared" si="514"/>
        <v>2.9471747438492867E-2</v>
      </c>
      <c r="AD2987" s="138">
        <f t="shared" si="518"/>
        <v>6.7916605784323208E-5</v>
      </c>
      <c r="AE2987" s="139">
        <f t="shared" si="515"/>
        <v>6.7916605784323208E-5</v>
      </c>
      <c r="AF2987" s="139" t="str">
        <f t="shared" si="516"/>
        <v/>
      </c>
      <c r="AG2987" s="139"/>
    </row>
    <row r="2988" spans="21:33" ht="20.100000000000001" customHeight="1" x14ac:dyDescent="0.25">
      <c r="U2988" s="190"/>
      <c r="V2988" s="191"/>
      <c r="W2988" s="188"/>
      <c r="X2988" s="188"/>
      <c r="Y2988" s="174" t="str">
        <f t="shared" si="519"/>
        <v/>
      </c>
      <c r="Z2988" s="174" t="str">
        <f t="shared" si="520"/>
        <v/>
      </c>
      <c r="AA2988" s="137"/>
      <c r="AB2988" s="185">
        <f t="shared" si="517"/>
        <v>15.56479999999933</v>
      </c>
      <c r="AC2988" s="139">
        <f t="shared" ref="AC2988:AC3051" si="521">_xlfn.CHISQ.DIST.RT(AB2988,$AB$553)</f>
        <v>2.9403830832708543E-2</v>
      </c>
      <c r="AD2988" s="138">
        <f t="shared" si="518"/>
        <v>6.7769248333838378E-5</v>
      </c>
      <c r="AE2988" s="139">
        <f t="shared" ref="AE2988:AE3051" si="522">IF(AC2988&lt;($AA$556),AD2988,"")</f>
        <v>6.7769248333838378E-5</v>
      </c>
      <c r="AF2988" s="139" t="str">
        <f t="shared" ref="AF2988:AF3051" si="523">IF(AC2988&lt;$AA$563,AD2988,"")</f>
        <v/>
      </c>
      <c r="AG2988" s="139"/>
    </row>
    <row r="2989" spans="21:33" ht="20.100000000000001" customHeight="1" x14ac:dyDescent="0.25">
      <c r="U2989" s="190"/>
      <c r="V2989" s="191"/>
      <c r="W2989" s="188"/>
      <c r="X2989" s="188"/>
      <c r="Y2989" s="174" t="str">
        <f t="shared" si="519"/>
        <v/>
      </c>
      <c r="Z2989" s="174" t="str">
        <f t="shared" si="520"/>
        <v/>
      </c>
      <c r="AA2989" s="137"/>
      <c r="AB2989" s="185">
        <f t="shared" ref="AB2989:AB3052" si="524">AB2988+$AF$553</f>
        <v>15.57119999999933</v>
      </c>
      <c r="AC2989" s="139">
        <f t="shared" si="521"/>
        <v>2.9336061584374705E-2</v>
      </c>
      <c r="AD2989" s="138">
        <f t="shared" ref="AD2989:AD3052" si="525">AC2989-AC2990</f>
        <v>6.7622182031306516E-5</v>
      </c>
      <c r="AE2989" s="139">
        <f t="shared" si="522"/>
        <v>6.7622182031306516E-5</v>
      </c>
      <c r="AF2989" s="139" t="str">
        <f t="shared" si="523"/>
        <v/>
      </c>
      <c r="AG2989" s="139"/>
    </row>
    <row r="2990" spans="21:33" ht="20.100000000000001" customHeight="1" x14ac:dyDescent="0.25">
      <c r="U2990" s="190"/>
      <c r="V2990" s="191"/>
      <c r="W2990" s="188"/>
      <c r="X2990" s="188"/>
      <c r="Y2990" s="174" t="str">
        <f t="shared" si="519"/>
        <v/>
      </c>
      <c r="Z2990" s="174" t="str">
        <f t="shared" si="520"/>
        <v/>
      </c>
      <c r="AA2990" s="137"/>
      <c r="AB2990" s="185">
        <f t="shared" si="524"/>
        <v>15.577599999999329</v>
      </c>
      <c r="AC2990" s="139">
        <f t="shared" si="521"/>
        <v>2.9268439402343398E-2</v>
      </c>
      <c r="AD2990" s="138">
        <f t="shared" si="525"/>
        <v>6.7475406392427523E-5</v>
      </c>
      <c r="AE2990" s="139">
        <f t="shared" si="522"/>
        <v>6.7475406392427523E-5</v>
      </c>
      <c r="AF2990" s="139" t="str">
        <f t="shared" si="523"/>
        <v/>
      </c>
      <c r="AG2990" s="139"/>
    </row>
    <row r="2991" spans="21:33" ht="20.100000000000001" customHeight="1" x14ac:dyDescent="0.25">
      <c r="U2991" s="190"/>
      <c r="V2991" s="191"/>
      <c r="W2991" s="188"/>
      <c r="X2991" s="188"/>
      <c r="Y2991" s="174" t="str">
        <f t="shared" si="519"/>
        <v/>
      </c>
      <c r="Z2991" s="174" t="str">
        <f t="shared" si="520"/>
        <v/>
      </c>
      <c r="AA2991" s="137"/>
      <c r="AB2991" s="185">
        <f t="shared" si="524"/>
        <v>15.583999999999328</v>
      </c>
      <c r="AC2991" s="139">
        <f t="shared" si="521"/>
        <v>2.9200963995950971E-2</v>
      </c>
      <c r="AD2991" s="138">
        <f t="shared" si="525"/>
        <v>6.7328920933501513E-5</v>
      </c>
      <c r="AE2991" s="139">
        <f t="shared" si="522"/>
        <v>6.7328920933501513E-5</v>
      </c>
      <c r="AF2991" s="139" t="str">
        <f t="shared" si="523"/>
        <v/>
      </c>
      <c r="AG2991" s="139"/>
    </row>
    <row r="2992" spans="21:33" ht="20.100000000000001" customHeight="1" x14ac:dyDescent="0.25">
      <c r="U2992" s="190"/>
      <c r="V2992" s="191"/>
      <c r="W2992" s="188"/>
      <c r="X2992" s="188"/>
      <c r="Y2992" s="174" t="str">
        <f t="shared" si="519"/>
        <v/>
      </c>
      <c r="Z2992" s="174" t="str">
        <f t="shared" si="520"/>
        <v/>
      </c>
      <c r="AA2992" s="137"/>
      <c r="AB2992" s="185">
        <f t="shared" si="524"/>
        <v>15.590399999999327</v>
      </c>
      <c r="AC2992" s="139">
        <f t="shared" si="521"/>
        <v>2.9133635075017469E-2</v>
      </c>
      <c r="AD2992" s="138">
        <f t="shared" si="525"/>
        <v>6.7182725171303914E-5</v>
      </c>
      <c r="AE2992" s="139">
        <f t="shared" si="522"/>
        <v>6.7182725171303914E-5</v>
      </c>
      <c r="AF2992" s="139" t="str">
        <f t="shared" si="523"/>
        <v/>
      </c>
      <c r="AG2992" s="139"/>
    </row>
    <row r="2993" spans="21:33" ht="20.100000000000001" customHeight="1" x14ac:dyDescent="0.25">
      <c r="U2993" s="190"/>
      <c r="V2993" s="191"/>
      <c r="W2993" s="188"/>
      <c r="X2993" s="188"/>
      <c r="Y2993" s="174" t="str">
        <f t="shared" si="519"/>
        <v/>
      </c>
      <c r="Z2993" s="174" t="str">
        <f t="shared" si="520"/>
        <v/>
      </c>
      <c r="AA2993" s="137"/>
      <c r="AB2993" s="185">
        <f t="shared" si="524"/>
        <v>15.596799999999327</v>
      </c>
      <c r="AC2993" s="139">
        <f t="shared" si="521"/>
        <v>2.9066452349846165E-2</v>
      </c>
      <c r="AD2993" s="138">
        <f t="shared" si="525"/>
        <v>6.7036818623029959E-5</v>
      </c>
      <c r="AE2993" s="139">
        <f t="shared" si="522"/>
        <v>6.7036818623029959E-5</v>
      </c>
      <c r="AF2993" s="139" t="str">
        <f t="shared" si="523"/>
        <v/>
      </c>
      <c r="AG2993" s="139"/>
    </row>
    <row r="2994" spans="21:33" ht="20.100000000000001" customHeight="1" x14ac:dyDescent="0.25">
      <c r="U2994" s="190"/>
      <c r="V2994" s="191"/>
      <c r="W2994" s="188"/>
      <c r="X2994" s="188"/>
      <c r="Y2994" s="174" t="str">
        <f t="shared" si="519"/>
        <v/>
      </c>
      <c r="Z2994" s="174" t="str">
        <f t="shared" si="520"/>
        <v/>
      </c>
      <c r="AA2994" s="137"/>
      <c r="AB2994" s="185">
        <f t="shared" si="524"/>
        <v>15.603199999999326</v>
      </c>
      <c r="AC2994" s="139">
        <f t="shared" si="521"/>
        <v>2.8999415531223136E-2</v>
      </c>
      <c r="AD2994" s="138">
        <f t="shared" si="525"/>
        <v>6.6891200806423051E-5</v>
      </c>
      <c r="AE2994" s="139">
        <f t="shared" si="522"/>
        <v>6.6891200806423051E-5</v>
      </c>
      <c r="AF2994" s="139" t="str">
        <f t="shared" si="523"/>
        <v/>
      </c>
      <c r="AG2994" s="139"/>
    </row>
    <row r="2995" spans="21:33" ht="20.100000000000001" customHeight="1" x14ac:dyDescent="0.25">
      <c r="U2995" s="190"/>
      <c r="V2995" s="191"/>
      <c r="W2995" s="188"/>
      <c r="X2995" s="188"/>
      <c r="Y2995" s="174" t="str">
        <f t="shared" si="519"/>
        <v/>
      </c>
      <c r="Z2995" s="174" t="str">
        <f t="shared" si="520"/>
        <v/>
      </c>
      <c r="AA2995" s="137"/>
      <c r="AB2995" s="185">
        <f t="shared" si="524"/>
        <v>15.609599999999325</v>
      </c>
      <c r="AC2995" s="139">
        <f t="shared" si="521"/>
        <v>2.8932524330416712E-2</v>
      </c>
      <c r="AD2995" s="138">
        <f t="shared" si="525"/>
        <v>6.674587123976089E-5</v>
      </c>
      <c r="AE2995" s="139">
        <f t="shared" si="522"/>
        <v>6.674587123976089E-5</v>
      </c>
      <c r="AF2995" s="139" t="str">
        <f t="shared" si="523"/>
        <v/>
      </c>
      <c r="AG2995" s="139"/>
    </row>
    <row r="2996" spans="21:33" ht="20.100000000000001" customHeight="1" x14ac:dyDescent="0.25">
      <c r="U2996" s="190"/>
      <c r="V2996" s="191"/>
      <c r="W2996" s="188"/>
      <c r="X2996" s="188"/>
      <c r="Y2996" s="174" t="str">
        <f t="shared" si="519"/>
        <v/>
      </c>
      <c r="Z2996" s="174" t="str">
        <f t="shared" si="520"/>
        <v/>
      </c>
      <c r="AA2996" s="137"/>
      <c r="AB2996" s="185">
        <f t="shared" si="524"/>
        <v>15.615999999999325</v>
      </c>
      <c r="AC2996" s="139">
        <f t="shared" si="521"/>
        <v>2.8865778459176952E-2</v>
      </c>
      <c r="AD2996" s="138">
        <f t="shared" si="525"/>
        <v>6.660082944184853E-5</v>
      </c>
      <c r="AE2996" s="139">
        <f t="shared" si="522"/>
        <v>6.660082944184853E-5</v>
      </c>
      <c r="AF2996" s="139" t="str">
        <f t="shared" si="523"/>
        <v/>
      </c>
      <c r="AG2996" s="139"/>
    </row>
    <row r="2997" spans="21:33" ht="20.100000000000001" customHeight="1" x14ac:dyDescent="0.25">
      <c r="U2997" s="190"/>
      <c r="V2997" s="191"/>
      <c r="W2997" s="188"/>
      <c r="X2997" s="188"/>
      <c r="Y2997" s="174" t="str">
        <f t="shared" si="519"/>
        <v/>
      </c>
      <c r="Z2997" s="174" t="str">
        <f t="shared" si="520"/>
        <v/>
      </c>
      <c r="AA2997" s="137"/>
      <c r="AB2997" s="185">
        <f t="shared" si="524"/>
        <v>15.622399999999324</v>
      </c>
      <c r="AC2997" s="139">
        <f t="shared" si="521"/>
        <v>2.8799177629735103E-2</v>
      </c>
      <c r="AD2997" s="138">
        <f t="shared" si="525"/>
        <v>6.6456074931855319E-5</v>
      </c>
      <c r="AE2997" s="139">
        <f t="shared" si="522"/>
        <v>6.6456074931855319E-5</v>
      </c>
      <c r="AF2997" s="139" t="str">
        <f t="shared" si="523"/>
        <v/>
      </c>
      <c r="AG2997" s="139"/>
    </row>
    <row r="2998" spans="21:33" ht="20.100000000000001" customHeight="1" x14ac:dyDescent="0.25">
      <c r="U2998" s="190"/>
      <c r="V2998" s="191"/>
      <c r="W2998" s="188"/>
      <c r="X2998" s="188"/>
      <c r="Y2998" s="174" t="str">
        <f t="shared" si="519"/>
        <v/>
      </c>
      <c r="Z2998" s="174" t="str">
        <f t="shared" si="520"/>
        <v/>
      </c>
      <c r="AA2998" s="137"/>
      <c r="AB2998" s="185">
        <f t="shared" si="524"/>
        <v>15.628799999999323</v>
      </c>
      <c r="AC2998" s="139">
        <f t="shared" si="521"/>
        <v>2.8732721554803248E-2</v>
      </c>
      <c r="AD2998" s="138">
        <f t="shared" si="525"/>
        <v>6.6311607229606329E-5</v>
      </c>
      <c r="AE2998" s="139">
        <f t="shared" si="522"/>
        <v>6.6311607229606329E-5</v>
      </c>
      <c r="AF2998" s="139" t="str">
        <f t="shared" si="523"/>
        <v/>
      </c>
      <c r="AG2998" s="139"/>
    </row>
    <row r="2999" spans="21:33" ht="20.100000000000001" customHeight="1" x14ac:dyDescent="0.25">
      <c r="U2999" s="190"/>
      <c r="V2999" s="191"/>
      <c r="W2999" s="188"/>
      <c r="X2999" s="188"/>
      <c r="Y2999" s="174" t="str">
        <f t="shared" si="519"/>
        <v/>
      </c>
      <c r="Z2999" s="174" t="str">
        <f t="shared" si="520"/>
        <v/>
      </c>
      <c r="AA2999" s="137"/>
      <c r="AB2999" s="185">
        <f t="shared" si="524"/>
        <v>15.635199999999323</v>
      </c>
      <c r="AC2999" s="139">
        <f t="shared" si="521"/>
        <v>2.8666409947573641E-2</v>
      </c>
      <c r="AD2999" s="138">
        <f t="shared" si="525"/>
        <v>6.6167425855401946E-5</v>
      </c>
      <c r="AE2999" s="139">
        <f t="shared" si="522"/>
        <v>6.6167425855401946E-5</v>
      </c>
      <c r="AF2999" s="139" t="str">
        <f t="shared" si="523"/>
        <v/>
      </c>
      <c r="AG2999" s="139"/>
    </row>
    <row r="3000" spans="21:33" ht="20.100000000000001" customHeight="1" x14ac:dyDescent="0.25">
      <c r="U3000" s="190"/>
      <c r="V3000" s="191"/>
      <c r="W3000" s="188"/>
      <c r="X3000" s="188"/>
      <c r="Y3000" s="174" t="str">
        <f t="shared" ref="Y3000:Y3063" si="526">IF($X3000&gt;(Y$555),$W3000,"")</f>
        <v/>
      </c>
      <c r="Z3000" s="174" t="str">
        <f t="shared" ref="Z3000:Z3063" si="527">IF($X3000&gt;(AA$557),$W3000,"")</f>
        <v/>
      </c>
      <c r="AA3000" s="137"/>
      <c r="AB3000" s="185">
        <f t="shared" si="524"/>
        <v>15.641599999999322</v>
      </c>
      <c r="AC3000" s="139">
        <f t="shared" si="521"/>
        <v>2.8600242521718239E-2</v>
      </c>
      <c r="AD3000" s="138">
        <f t="shared" si="525"/>
        <v>6.6023530330028279E-5</v>
      </c>
      <c r="AE3000" s="139">
        <f t="shared" si="522"/>
        <v>6.6023530330028279E-5</v>
      </c>
      <c r="AF3000" s="139" t="str">
        <f t="shared" si="523"/>
        <v/>
      </c>
      <c r="AG3000" s="139"/>
    </row>
    <row r="3001" spans="21:33" ht="20.100000000000001" customHeight="1" x14ac:dyDescent="0.25">
      <c r="U3001" s="190"/>
      <c r="V3001" s="191"/>
      <c r="W3001" s="188"/>
      <c r="X3001" s="188"/>
      <c r="Y3001" s="174" t="str">
        <f t="shared" si="526"/>
        <v/>
      </c>
      <c r="Z3001" s="174" t="str">
        <f t="shared" si="527"/>
        <v/>
      </c>
      <c r="AA3001" s="137"/>
      <c r="AB3001" s="185">
        <f t="shared" si="524"/>
        <v>15.647999999999321</v>
      </c>
      <c r="AC3001" s="139">
        <f t="shared" si="521"/>
        <v>2.8534218991388211E-2</v>
      </c>
      <c r="AD3001" s="138">
        <f t="shared" si="525"/>
        <v>6.5879920174743284E-5</v>
      </c>
      <c r="AE3001" s="139">
        <f t="shared" si="522"/>
        <v>6.5879920174743284E-5</v>
      </c>
      <c r="AF3001" s="139" t="str">
        <f t="shared" si="523"/>
        <v/>
      </c>
      <c r="AG3001" s="139"/>
    </row>
    <row r="3002" spans="21:33" ht="20.100000000000001" customHeight="1" x14ac:dyDescent="0.25">
      <c r="U3002" s="190"/>
      <c r="V3002" s="191"/>
      <c r="W3002" s="188"/>
      <c r="X3002" s="188"/>
      <c r="Y3002" s="174" t="str">
        <f t="shared" si="526"/>
        <v/>
      </c>
      <c r="Z3002" s="174" t="str">
        <f t="shared" si="527"/>
        <v/>
      </c>
      <c r="AA3002" s="137"/>
      <c r="AB3002" s="185">
        <f t="shared" si="524"/>
        <v>15.65439999999932</v>
      </c>
      <c r="AC3002" s="139">
        <f t="shared" si="521"/>
        <v>2.8468339071213468E-2</v>
      </c>
      <c r="AD3002" s="138">
        <f t="shared" si="525"/>
        <v>6.5736594911363494E-5</v>
      </c>
      <c r="AE3002" s="139">
        <f t="shared" si="522"/>
        <v>6.5736594911363494E-5</v>
      </c>
      <c r="AF3002" s="139" t="str">
        <f t="shared" si="523"/>
        <v/>
      </c>
      <c r="AG3002" s="139"/>
    </row>
    <row r="3003" spans="21:33" ht="20.100000000000001" customHeight="1" x14ac:dyDescent="0.25">
      <c r="U3003" s="190"/>
      <c r="V3003" s="191"/>
      <c r="W3003" s="188"/>
      <c r="X3003" s="188"/>
      <c r="Y3003" s="174" t="str">
        <f t="shared" si="526"/>
        <v/>
      </c>
      <c r="Z3003" s="174" t="str">
        <f t="shared" si="527"/>
        <v/>
      </c>
      <c r="AA3003" s="137"/>
      <c r="AB3003" s="185">
        <f t="shared" si="524"/>
        <v>15.66079999999932</v>
      </c>
      <c r="AC3003" s="139">
        <f t="shared" si="521"/>
        <v>2.8402602476302104E-2</v>
      </c>
      <c r="AD3003" s="138">
        <f t="shared" si="525"/>
        <v>6.5593554062225862E-5</v>
      </c>
      <c r="AE3003" s="139">
        <f t="shared" si="522"/>
        <v>6.5593554062225862E-5</v>
      </c>
      <c r="AF3003" s="139" t="str">
        <f t="shared" si="523"/>
        <v/>
      </c>
      <c r="AG3003" s="139"/>
    </row>
    <row r="3004" spans="21:33" ht="20.100000000000001" customHeight="1" x14ac:dyDescent="0.25">
      <c r="U3004" s="190"/>
      <c r="V3004" s="191"/>
      <c r="W3004" s="188"/>
      <c r="X3004" s="188"/>
      <c r="Y3004" s="174" t="str">
        <f t="shared" si="526"/>
        <v/>
      </c>
      <c r="Z3004" s="174" t="str">
        <f t="shared" si="527"/>
        <v/>
      </c>
      <c r="AA3004" s="137"/>
      <c r="AB3004" s="185">
        <f t="shared" si="524"/>
        <v>15.667199999999319</v>
      </c>
      <c r="AC3004" s="139">
        <f t="shared" si="521"/>
        <v>2.8337008922239879E-2</v>
      </c>
      <c r="AD3004" s="138">
        <f t="shared" si="525"/>
        <v>6.5450797150069795E-5</v>
      </c>
      <c r="AE3004" s="139">
        <f t="shared" si="522"/>
        <v>6.5450797150069795E-5</v>
      </c>
      <c r="AF3004" s="139" t="str">
        <f t="shared" si="523"/>
        <v/>
      </c>
      <c r="AG3004" s="139"/>
    </row>
    <row r="3005" spans="21:33" ht="20.100000000000001" customHeight="1" x14ac:dyDescent="0.25">
      <c r="U3005" s="190"/>
      <c r="V3005" s="191"/>
      <c r="W3005" s="188"/>
      <c r="X3005" s="188"/>
      <c r="Y3005" s="174" t="str">
        <f t="shared" si="526"/>
        <v/>
      </c>
      <c r="Z3005" s="174" t="str">
        <f t="shared" si="527"/>
        <v/>
      </c>
      <c r="AA3005" s="137"/>
      <c r="AB3005" s="185">
        <f t="shared" si="524"/>
        <v>15.673599999999318</v>
      </c>
      <c r="AC3005" s="139">
        <f t="shared" si="521"/>
        <v>2.8271558125089809E-2</v>
      </c>
      <c r="AD3005" s="138">
        <f t="shared" si="525"/>
        <v>6.5308323698345938E-5</v>
      </c>
      <c r="AE3005" s="139">
        <f t="shared" si="522"/>
        <v>6.5308323698345938E-5</v>
      </c>
      <c r="AF3005" s="139" t="str">
        <f t="shared" si="523"/>
        <v/>
      </c>
      <c r="AG3005" s="139"/>
    </row>
    <row r="3006" spans="21:33" ht="20.100000000000001" customHeight="1" x14ac:dyDescent="0.25">
      <c r="U3006" s="190"/>
      <c r="V3006" s="191"/>
      <c r="W3006" s="188"/>
      <c r="X3006" s="188"/>
      <c r="Y3006" s="174" t="str">
        <f t="shared" si="526"/>
        <v/>
      </c>
      <c r="Z3006" s="174" t="str">
        <f t="shared" si="527"/>
        <v/>
      </c>
      <c r="AA3006" s="137"/>
      <c r="AB3006" s="185">
        <f t="shared" si="524"/>
        <v>15.679999999999318</v>
      </c>
      <c r="AC3006" s="139">
        <f t="shared" si="521"/>
        <v>2.8206249801391463E-2</v>
      </c>
      <c r="AD3006" s="138">
        <f t="shared" si="525"/>
        <v>6.5166133230827594E-5</v>
      </c>
      <c r="AE3006" s="139">
        <f t="shared" si="522"/>
        <v>6.5166133230827594E-5</v>
      </c>
      <c r="AF3006" s="139" t="str">
        <f t="shared" si="523"/>
        <v/>
      </c>
      <c r="AG3006" s="139"/>
    </row>
    <row r="3007" spans="21:33" ht="20.100000000000001" customHeight="1" x14ac:dyDescent="0.25">
      <c r="U3007" s="190"/>
      <c r="V3007" s="191"/>
      <c r="W3007" s="188"/>
      <c r="X3007" s="188"/>
      <c r="Y3007" s="174" t="str">
        <f t="shared" si="526"/>
        <v/>
      </c>
      <c r="Z3007" s="174" t="str">
        <f t="shared" si="527"/>
        <v/>
      </c>
      <c r="AA3007" s="137"/>
      <c r="AB3007" s="185">
        <f t="shared" si="524"/>
        <v>15.686399999999317</v>
      </c>
      <c r="AC3007" s="139">
        <f t="shared" si="521"/>
        <v>2.8141083668160635E-2</v>
      </c>
      <c r="AD3007" s="138">
        <f t="shared" si="525"/>
        <v>6.5024225271843178E-5</v>
      </c>
      <c r="AE3007" s="139">
        <f t="shared" si="522"/>
        <v>6.5024225271843178E-5</v>
      </c>
      <c r="AF3007" s="139" t="str">
        <f t="shared" si="523"/>
        <v/>
      </c>
      <c r="AG3007" s="139"/>
    </row>
    <row r="3008" spans="21:33" ht="20.100000000000001" customHeight="1" x14ac:dyDescent="0.25">
      <c r="U3008" s="190"/>
      <c r="V3008" s="191"/>
      <c r="W3008" s="188"/>
      <c r="X3008" s="188"/>
      <c r="Y3008" s="174" t="str">
        <f t="shared" si="526"/>
        <v/>
      </c>
      <c r="Z3008" s="174" t="str">
        <f t="shared" si="527"/>
        <v/>
      </c>
      <c r="AA3008" s="137"/>
      <c r="AB3008" s="185">
        <f t="shared" si="524"/>
        <v>15.692799999999316</v>
      </c>
      <c r="AC3008" s="139">
        <f t="shared" si="521"/>
        <v>2.8076059442888792E-2</v>
      </c>
      <c r="AD3008" s="138">
        <f t="shared" si="525"/>
        <v>6.4882599346241521E-5</v>
      </c>
      <c r="AE3008" s="139">
        <f t="shared" si="522"/>
        <v>6.4882599346241521E-5</v>
      </c>
      <c r="AF3008" s="139" t="str">
        <f t="shared" si="523"/>
        <v/>
      </c>
      <c r="AG3008" s="139"/>
    </row>
    <row r="3009" spans="21:33" ht="20.100000000000001" customHeight="1" x14ac:dyDescent="0.25">
      <c r="U3009" s="190"/>
      <c r="V3009" s="191"/>
      <c r="W3009" s="188"/>
      <c r="X3009" s="188"/>
      <c r="Y3009" s="174" t="str">
        <f t="shared" si="526"/>
        <v/>
      </c>
      <c r="Z3009" s="174" t="str">
        <f t="shared" si="527"/>
        <v/>
      </c>
      <c r="AA3009" s="137"/>
      <c r="AB3009" s="185">
        <f t="shared" si="524"/>
        <v>15.699199999999315</v>
      </c>
      <c r="AC3009" s="139">
        <f t="shared" si="521"/>
        <v>2.8011176843542551E-2</v>
      </c>
      <c r="AD3009" s="138">
        <f t="shared" si="525"/>
        <v>6.4741254979534119E-5</v>
      </c>
      <c r="AE3009" s="139">
        <f t="shared" si="522"/>
        <v>6.4741254979534119E-5</v>
      </c>
      <c r="AF3009" s="139" t="str">
        <f t="shared" si="523"/>
        <v/>
      </c>
      <c r="AG3009" s="139"/>
    </row>
    <row r="3010" spans="21:33" ht="20.100000000000001" customHeight="1" x14ac:dyDescent="0.25">
      <c r="U3010" s="190"/>
      <c r="V3010" s="191"/>
      <c r="W3010" s="188"/>
      <c r="X3010" s="188"/>
      <c r="Y3010" s="174" t="str">
        <f t="shared" si="526"/>
        <v/>
      </c>
      <c r="Z3010" s="174" t="str">
        <f t="shared" si="527"/>
        <v/>
      </c>
      <c r="AA3010" s="137"/>
      <c r="AB3010" s="185">
        <f t="shared" si="524"/>
        <v>15.705599999999315</v>
      </c>
      <c r="AC3010" s="139">
        <f t="shared" si="521"/>
        <v>2.7946435588563016E-2</v>
      </c>
      <c r="AD3010" s="138">
        <f t="shared" si="525"/>
        <v>6.4600191697447573E-5</v>
      </c>
      <c r="AE3010" s="139">
        <f t="shared" si="522"/>
        <v>6.4600191697447573E-5</v>
      </c>
      <c r="AF3010" s="139" t="str">
        <f t="shared" si="523"/>
        <v/>
      </c>
      <c r="AG3010" s="139"/>
    </row>
    <row r="3011" spans="21:33" ht="20.100000000000001" customHeight="1" x14ac:dyDescent="0.25">
      <c r="U3011" s="190"/>
      <c r="V3011" s="191"/>
      <c r="W3011" s="188"/>
      <c r="X3011" s="188"/>
      <c r="Y3011" s="174" t="str">
        <f t="shared" si="526"/>
        <v/>
      </c>
      <c r="Z3011" s="174" t="str">
        <f t="shared" si="527"/>
        <v/>
      </c>
      <c r="AA3011" s="137"/>
      <c r="AB3011" s="185">
        <f t="shared" si="524"/>
        <v>15.711999999999314</v>
      </c>
      <c r="AC3011" s="139">
        <f t="shared" si="521"/>
        <v>2.7881835396865569E-2</v>
      </c>
      <c r="AD3011" s="138">
        <f t="shared" si="525"/>
        <v>6.4459409026516867E-5</v>
      </c>
      <c r="AE3011" s="139">
        <f t="shared" si="522"/>
        <v>6.4459409026516867E-5</v>
      </c>
      <c r="AF3011" s="139" t="str">
        <f t="shared" si="523"/>
        <v/>
      </c>
      <c r="AG3011" s="139"/>
    </row>
    <row r="3012" spans="21:33" ht="20.100000000000001" customHeight="1" x14ac:dyDescent="0.25">
      <c r="U3012" s="190"/>
      <c r="V3012" s="191"/>
      <c r="W3012" s="188"/>
      <c r="X3012" s="188"/>
      <c r="Y3012" s="174" t="str">
        <f t="shared" si="526"/>
        <v/>
      </c>
      <c r="Z3012" s="174" t="str">
        <f t="shared" si="527"/>
        <v/>
      </c>
      <c r="AA3012" s="137"/>
      <c r="AB3012" s="185">
        <f t="shared" si="524"/>
        <v>15.718399999999313</v>
      </c>
      <c r="AC3012" s="139">
        <f t="shared" si="521"/>
        <v>2.7817375987839052E-2</v>
      </c>
      <c r="AD3012" s="138">
        <f t="shared" si="525"/>
        <v>6.4318906493516376E-5</v>
      </c>
      <c r="AE3012" s="139">
        <f t="shared" si="522"/>
        <v>6.4318906493516376E-5</v>
      </c>
      <c r="AF3012" s="139" t="str">
        <f t="shared" si="523"/>
        <v/>
      </c>
      <c r="AG3012" s="139"/>
    </row>
    <row r="3013" spans="21:33" ht="20.100000000000001" customHeight="1" x14ac:dyDescent="0.25">
      <c r="U3013" s="190"/>
      <c r="V3013" s="191"/>
      <c r="W3013" s="188"/>
      <c r="X3013" s="188"/>
      <c r="Y3013" s="174" t="str">
        <f t="shared" si="526"/>
        <v/>
      </c>
      <c r="Z3013" s="174" t="str">
        <f t="shared" si="527"/>
        <v/>
      </c>
      <c r="AA3013" s="137"/>
      <c r="AB3013" s="185">
        <f t="shared" si="524"/>
        <v>15.724799999999313</v>
      </c>
      <c r="AC3013" s="139">
        <f t="shared" si="521"/>
        <v>2.7753057081345536E-2</v>
      </c>
      <c r="AD3013" s="138">
        <f t="shared" si="525"/>
        <v>6.4178683625945587E-5</v>
      </c>
      <c r="AE3013" s="139">
        <f t="shared" si="522"/>
        <v>6.4178683625945587E-5</v>
      </c>
      <c r="AF3013" s="139" t="str">
        <f t="shared" si="523"/>
        <v/>
      </c>
      <c r="AG3013" s="139"/>
    </row>
    <row r="3014" spans="21:33" ht="20.100000000000001" customHeight="1" x14ac:dyDescent="0.25">
      <c r="U3014" s="190"/>
      <c r="V3014" s="191"/>
      <c r="W3014" s="188"/>
      <c r="X3014" s="188"/>
      <c r="Y3014" s="174" t="str">
        <f t="shared" si="526"/>
        <v/>
      </c>
      <c r="Z3014" s="174" t="str">
        <f t="shared" si="527"/>
        <v/>
      </c>
      <c r="AA3014" s="137"/>
      <c r="AB3014" s="185">
        <f t="shared" si="524"/>
        <v>15.731199999999312</v>
      </c>
      <c r="AC3014" s="139">
        <f t="shared" si="521"/>
        <v>2.768887839771959E-2</v>
      </c>
      <c r="AD3014" s="138">
        <f t="shared" si="525"/>
        <v>6.4038739951834817E-5</v>
      </c>
      <c r="AE3014" s="139">
        <f t="shared" si="522"/>
        <v>6.4038739951834817E-5</v>
      </c>
      <c r="AF3014" s="139" t="str">
        <f t="shared" si="523"/>
        <v/>
      </c>
      <c r="AG3014" s="139"/>
    </row>
    <row r="3015" spans="21:33" ht="20.100000000000001" customHeight="1" x14ac:dyDescent="0.25">
      <c r="U3015" s="190"/>
      <c r="V3015" s="191"/>
      <c r="W3015" s="188"/>
      <c r="X3015" s="188"/>
      <c r="Y3015" s="174" t="str">
        <f t="shared" si="526"/>
        <v/>
      </c>
      <c r="Z3015" s="174" t="str">
        <f t="shared" si="527"/>
        <v/>
      </c>
      <c r="AA3015" s="137"/>
      <c r="AB3015" s="185">
        <f t="shared" si="524"/>
        <v>15.737599999999311</v>
      </c>
      <c r="AC3015" s="139">
        <f t="shared" si="521"/>
        <v>2.7624839657767755E-2</v>
      </c>
      <c r="AD3015" s="138">
        <f t="shared" si="525"/>
        <v>6.3899074999481525E-5</v>
      </c>
      <c r="AE3015" s="139">
        <f t="shared" si="522"/>
        <v>6.3899074999481525E-5</v>
      </c>
      <c r="AF3015" s="139" t="str">
        <f t="shared" si="523"/>
        <v/>
      </c>
      <c r="AG3015" s="139"/>
    </row>
    <row r="3016" spans="21:33" ht="20.100000000000001" customHeight="1" x14ac:dyDescent="0.25">
      <c r="U3016" s="190"/>
      <c r="V3016" s="191"/>
      <c r="W3016" s="188"/>
      <c r="X3016" s="188"/>
      <c r="Y3016" s="174" t="str">
        <f t="shared" si="526"/>
        <v/>
      </c>
      <c r="Z3016" s="174" t="str">
        <f t="shared" si="527"/>
        <v/>
      </c>
      <c r="AA3016" s="137"/>
      <c r="AB3016" s="185">
        <f t="shared" si="524"/>
        <v>15.743999999999311</v>
      </c>
      <c r="AC3016" s="139">
        <f t="shared" si="521"/>
        <v>2.7560940582768274E-2</v>
      </c>
      <c r="AD3016" s="138">
        <f t="shared" si="525"/>
        <v>6.3759688297932576E-5</v>
      </c>
      <c r="AE3016" s="139">
        <f t="shared" si="522"/>
        <v>6.3759688297932576E-5</v>
      </c>
      <c r="AF3016" s="139" t="str">
        <f t="shared" si="523"/>
        <v/>
      </c>
      <c r="AG3016" s="139"/>
    </row>
    <row r="3017" spans="21:33" ht="20.100000000000001" customHeight="1" x14ac:dyDescent="0.25">
      <c r="U3017" s="190"/>
      <c r="V3017" s="191"/>
      <c r="W3017" s="188"/>
      <c r="X3017" s="188"/>
      <c r="Y3017" s="174" t="str">
        <f t="shared" si="526"/>
        <v/>
      </c>
      <c r="Z3017" s="174" t="str">
        <f t="shared" si="527"/>
        <v/>
      </c>
      <c r="AA3017" s="137"/>
      <c r="AB3017" s="185">
        <f t="shared" si="524"/>
        <v>15.75039999999931</v>
      </c>
      <c r="AC3017" s="139">
        <f t="shared" si="521"/>
        <v>2.7497180894470341E-2</v>
      </c>
      <c r="AD3017" s="138">
        <f t="shared" si="525"/>
        <v>6.3620579376734432E-5</v>
      </c>
      <c r="AE3017" s="139">
        <f t="shared" si="522"/>
        <v>6.3620579376734432E-5</v>
      </c>
      <c r="AF3017" s="139" t="str">
        <f t="shared" si="523"/>
        <v/>
      </c>
      <c r="AG3017" s="139"/>
    </row>
    <row r="3018" spans="21:33" ht="20.100000000000001" customHeight="1" x14ac:dyDescent="0.25">
      <c r="U3018" s="190"/>
      <c r="V3018" s="191"/>
      <c r="W3018" s="188"/>
      <c r="X3018" s="188"/>
      <c r="Y3018" s="174" t="str">
        <f t="shared" si="526"/>
        <v/>
      </c>
      <c r="Z3018" s="174" t="str">
        <f t="shared" si="527"/>
        <v/>
      </c>
      <c r="AA3018" s="137"/>
      <c r="AB3018" s="185">
        <f t="shared" si="524"/>
        <v>15.756799999999309</v>
      </c>
      <c r="AC3018" s="139">
        <f t="shared" si="521"/>
        <v>2.7433560315093607E-2</v>
      </c>
      <c r="AD3018" s="138">
        <f t="shared" si="525"/>
        <v>6.3481747765787438E-5</v>
      </c>
      <c r="AE3018" s="139">
        <f t="shared" si="522"/>
        <v>6.3481747765787438E-5</v>
      </c>
      <c r="AF3018" s="139" t="str">
        <f t="shared" si="523"/>
        <v/>
      </c>
      <c r="AG3018" s="139"/>
    </row>
    <row r="3019" spans="21:33" ht="20.100000000000001" customHeight="1" x14ac:dyDescent="0.25">
      <c r="U3019" s="190"/>
      <c r="V3019" s="191"/>
      <c r="W3019" s="188"/>
      <c r="X3019" s="188"/>
      <c r="Y3019" s="174" t="str">
        <f t="shared" si="526"/>
        <v/>
      </c>
      <c r="Z3019" s="174" t="str">
        <f t="shared" si="527"/>
        <v/>
      </c>
      <c r="AA3019" s="137"/>
      <c r="AB3019" s="185">
        <f t="shared" si="524"/>
        <v>15.763199999999308</v>
      </c>
      <c r="AC3019" s="139">
        <f t="shared" si="521"/>
        <v>2.7370078567327819E-2</v>
      </c>
      <c r="AD3019" s="138">
        <f t="shared" si="525"/>
        <v>6.3343192995720526E-5</v>
      </c>
      <c r="AE3019" s="139">
        <f t="shared" si="522"/>
        <v>6.3343192995720526E-5</v>
      </c>
      <c r="AF3019" s="139" t="str">
        <f t="shared" si="523"/>
        <v/>
      </c>
      <c r="AG3019" s="139"/>
    </row>
    <row r="3020" spans="21:33" ht="20.100000000000001" customHeight="1" x14ac:dyDescent="0.25">
      <c r="U3020" s="190"/>
      <c r="V3020" s="191"/>
      <c r="W3020" s="188"/>
      <c r="X3020" s="188"/>
      <c r="Y3020" s="174" t="str">
        <f t="shared" si="526"/>
        <v/>
      </c>
      <c r="Z3020" s="174" t="str">
        <f t="shared" si="527"/>
        <v/>
      </c>
      <c r="AA3020" s="137"/>
      <c r="AB3020" s="185">
        <f t="shared" si="524"/>
        <v>15.769599999999308</v>
      </c>
      <c r="AC3020" s="139">
        <f t="shared" si="521"/>
        <v>2.7306735374332099E-2</v>
      </c>
      <c r="AD3020" s="138">
        <f t="shared" si="525"/>
        <v>6.3204914597405487E-5</v>
      </c>
      <c r="AE3020" s="139">
        <f t="shared" si="522"/>
        <v>6.3204914597405487E-5</v>
      </c>
      <c r="AF3020" s="139" t="str">
        <f t="shared" si="523"/>
        <v/>
      </c>
      <c r="AG3020" s="139"/>
    </row>
    <row r="3021" spans="21:33" ht="20.100000000000001" customHeight="1" x14ac:dyDescent="0.25">
      <c r="U3021" s="190"/>
      <c r="V3021" s="191"/>
      <c r="W3021" s="188"/>
      <c r="X3021" s="188"/>
      <c r="Y3021" s="174" t="str">
        <f t="shared" si="526"/>
        <v/>
      </c>
      <c r="Z3021" s="174" t="str">
        <f t="shared" si="527"/>
        <v/>
      </c>
      <c r="AA3021" s="137"/>
      <c r="AB3021" s="185">
        <f t="shared" si="524"/>
        <v>15.775999999999307</v>
      </c>
      <c r="AC3021" s="139">
        <f t="shared" si="521"/>
        <v>2.7243530459734693E-2</v>
      </c>
      <c r="AD3021" s="138">
        <f t="shared" si="525"/>
        <v>6.3066912102671679E-5</v>
      </c>
      <c r="AE3021" s="139">
        <f t="shared" si="522"/>
        <v>6.3066912102671679E-5</v>
      </c>
      <c r="AF3021" s="139" t="str">
        <f t="shared" si="523"/>
        <v/>
      </c>
      <c r="AG3021" s="139"/>
    </row>
    <row r="3022" spans="21:33" ht="20.100000000000001" customHeight="1" x14ac:dyDescent="0.25">
      <c r="U3022" s="190"/>
      <c r="V3022" s="191"/>
      <c r="W3022" s="188"/>
      <c r="X3022" s="188"/>
      <c r="Y3022" s="174" t="str">
        <f t="shared" si="526"/>
        <v/>
      </c>
      <c r="Z3022" s="174" t="str">
        <f t="shared" si="527"/>
        <v/>
      </c>
      <c r="AA3022" s="137"/>
      <c r="AB3022" s="185">
        <f t="shared" si="524"/>
        <v>15.782399999999306</v>
      </c>
      <c r="AC3022" s="139">
        <f t="shared" si="521"/>
        <v>2.7180463547632022E-2</v>
      </c>
      <c r="AD3022" s="138">
        <f t="shared" si="525"/>
        <v>6.2929185043355401E-5</v>
      </c>
      <c r="AE3022" s="139">
        <f t="shared" si="522"/>
        <v>6.2929185043355401E-5</v>
      </c>
      <c r="AF3022" s="139" t="str">
        <f t="shared" si="523"/>
        <v/>
      </c>
      <c r="AG3022" s="139"/>
    </row>
    <row r="3023" spans="21:33" ht="20.100000000000001" customHeight="1" x14ac:dyDescent="0.25">
      <c r="U3023" s="190"/>
      <c r="V3023" s="191"/>
      <c r="W3023" s="188"/>
      <c r="X3023" s="188"/>
      <c r="Y3023" s="174" t="str">
        <f t="shared" si="526"/>
        <v/>
      </c>
      <c r="Z3023" s="174" t="str">
        <f t="shared" si="527"/>
        <v/>
      </c>
      <c r="AA3023" s="137"/>
      <c r="AB3023" s="185">
        <f t="shared" si="524"/>
        <v>15.788799999999306</v>
      </c>
      <c r="AC3023" s="139">
        <f t="shared" si="521"/>
        <v>2.7117534362588666E-2</v>
      </c>
      <c r="AD3023" s="138">
        <f t="shared" si="525"/>
        <v>6.2791732952142965E-5</v>
      </c>
      <c r="AE3023" s="139">
        <f t="shared" si="522"/>
        <v>6.2791732952142965E-5</v>
      </c>
      <c r="AF3023" s="139" t="str">
        <f t="shared" si="523"/>
        <v/>
      </c>
      <c r="AG3023" s="139"/>
    </row>
    <row r="3024" spans="21:33" ht="20.100000000000001" customHeight="1" x14ac:dyDescent="0.25">
      <c r="U3024" s="190"/>
      <c r="V3024" s="191"/>
      <c r="W3024" s="188"/>
      <c r="X3024" s="188"/>
      <c r="Y3024" s="174" t="str">
        <f t="shared" si="526"/>
        <v/>
      </c>
      <c r="Z3024" s="174" t="str">
        <f t="shared" si="527"/>
        <v/>
      </c>
      <c r="AA3024" s="137"/>
      <c r="AB3024" s="185">
        <f t="shared" si="524"/>
        <v>15.795199999999305</v>
      </c>
      <c r="AC3024" s="139">
        <f t="shared" si="521"/>
        <v>2.7054742629636523E-2</v>
      </c>
      <c r="AD3024" s="138">
        <f t="shared" si="525"/>
        <v>6.2654555362182118E-5</v>
      </c>
      <c r="AE3024" s="139">
        <f t="shared" si="522"/>
        <v>6.2654555362182118E-5</v>
      </c>
      <c r="AF3024" s="139" t="str">
        <f t="shared" si="523"/>
        <v/>
      </c>
      <c r="AG3024" s="139"/>
    </row>
    <row r="3025" spans="21:33" ht="20.100000000000001" customHeight="1" x14ac:dyDescent="0.25">
      <c r="U3025" s="190"/>
      <c r="V3025" s="191"/>
      <c r="W3025" s="188"/>
      <c r="X3025" s="188"/>
      <c r="Y3025" s="174" t="str">
        <f t="shared" si="526"/>
        <v/>
      </c>
      <c r="Z3025" s="174" t="str">
        <f t="shared" si="527"/>
        <v/>
      </c>
      <c r="AA3025" s="137"/>
      <c r="AB3025" s="185">
        <f t="shared" si="524"/>
        <v>15.801599999999304</v>
      </c>
      <c r="AC3025" s="139">
        <f t="shared" si="521"/>
        <v>2.6992088074274341E-2</v>
      </c>
      <c r="AD3025" s="138">
        <f t="shared" si="525"/>
        <v>6.2517651807043884E-5</v>
      </c>
      <c r="AE3025" s="139">
        <f t="shared" si="522"/>
        <v>6.2517651807043884E-5</v>
      </c>
      <c r="AF3025" s="139" t="str">
        <f t="shared" si="523"/>
        <v/>
      </c>
      <c r="AG3025" s="139"/>
    </row>
    <row r="3026" spans="21:33" ht="20.100000000000001" customHeight="1" x14ac:dyDescent="0.25">
      <c r="U3026" s="190"/>
      <c r="V3026" s="191"/>
      <c r="W3026" s="188"/>
      <c r="X3026" s="188"/>
      <c r="Y3026" s="174" t="str">
        <f t="shared" si="526"/>
        <v/>
      </c>
      <c r="Z3026" s="174" t="str">
        <f t="shared" si="527"/>
        <v/>
      </c>
      <c r="AA3026" s="137"/>
      <c r="AB3026" s="185">
        <f t="shared" si="524"/>
        <v>15.807999999999303</v>
      </c>
      <c r="AC3026" s="139">
        <f t="shared" si="521"/>
        <v>2.6929570422467297E-2</v>
      </c>
      <c r="AD3026" s="138">
        <f t="shared" si="525"/>
        <v>6.2381021820892557E-5</v>
      </c>
      <c r="AE3026" s="139">
        <f t="shared" si="522"/>
        <v>6.2381021820892557E-5</v>
      </c>
      <c r="AF3026" s="139" t="str">
        <f t="shared" si="523"/>
        <v/>
      </c>
      <c r="AG3026" s="139"/>
    </row>
    <row r="3027" spans="21:33" ht="20.100000000000001" customHeight="1" x14ac:dyDescent="0.25">
      <c r="U3027" s="190"/>
      <c r="V3027" s="191"/>
      <c r="W3027" s="188"/>
      <c r="X3027" s="188"/>
      <c r="Y3027" s="174" t="str">
        <f t="shared" si="526"/>
        <v/>
      </c>
      <c r="Z3027" s="174" t="str">
        <f t="shared" si="527"/>
        <v/>
      </c>
      <c r="AA3027" s="137"/>
      <c r="AB3027" s="185">
        <f t="shared" si="524"/>
        <v>15.814399999999303</v>
      </c>
      <c r="AC3027" s="139">
        <f t="shared" si="521"/>
        <v>2.6867189400646405E-2</v>
      </c>
      <c r="AD3027" s="138">
        <f t="shared" si="525"/>
        <v>6.2244664938423261E-5</v>
      </c>
      <c r="AE3027" s="139">
        <f t="shared" si="522"/>
        <v>6.2244664938423261E-5</v>
      </c>
      <c r="AF3027" s="139" t="str">
        <f t="shared" si="523"/>
        <v/>
      </c>
      <c r="AG3027" s="139"/>
    </row>
    <row r="3028" spans="21:33" ht="20.100000000000001" customHeight="1" x14ac:dyDescent="0.25">
      <c r="U3028" s="190"/>
      <c r="V3028" s="191"/>
      <c r="W3028" s="188"/>
      <c r="X3028" s="188"/>
      <c r="Y3028" s="174" t="str">
        <f t="shared" si="526"/>
        <v/>
      </c>
      <c r="Z3028" s="174" t="str">
        <f t="shared" si="527"/>
        <v/>
      </c>
      <c r="AA3028" s="137"/>
      <c r="AB3028" s="185">
        <f t="shared" si="524"/>
        <v>15.820799999999302</v>
      </c>
      <c r="AC3028" s="139">
        <f t="shared" si="521"/>
        <v>2.6804944735707981E-2</v>
      </c>
      <c r="AD3028" s="138">
        <f t="shared" si="525"/>
        <v>6.2108580694913984E-5</v>
      </c>
      <c r="AE3028" s="139">
        <f t="shared" si="522"/>
        <v>6.2108580694913984E-5</v>
      </c>
      <c r="AF3028" s="139" t="str">
        <f t="shared" si="523"/>
        <v/>
      </c>
      <c r="AG3028" s="139"/>
    </row>
    <row r="3029" spans="21:33" ht="20.100000000000001" customHeight="1" x14ac:dyDescent="0.25">
      <c r="U3029" s="190"/>
      <c r="V3029" s="191"/>
      <c r="W3029" s="188"/>
      <c r="X3029" s="188"/>
      <c r="Y3029" s="174" t="str">
        <f t="shared" si="526"/>
        <v/>
      </c>
      <c r="Z3029" s="174" t="str">
        <f t="shared" si="527"/>
        <v/>
      </c>
      <c r="AA3029" s="137"/>
      <c r="AB3029" s="185">
        <f t="shared" si="524"/>
        <v>15.827199999999301</v>
      </c>
      <c r="AC3029" s="139">
        <f t="shared" si="521"/>
        <v>2.6742836155013067E-2</v>
      </c>
      <c r="AD3029" s="138">
        <f t="shared" si="525"/>
        <v>6.1972768625923741E-5</v>
      </c>
      <c r="AE3029" s="139">
        <f t="shared" si="522"/>
        <v>6.1972768625923741E-5</v>
      </c>
      <c r="AF3029" s="139" t="str">
        <f t="shared" si="523"/>
        <v/>
      </c>
      <c r="AG3029" s="139"/>
    </row>
    <row r="3030" spans="21:33" ht="20.100000000000001" customHeight="1" x14ac:dyDescent="0.25">
      <c r="U3030" s="190"/>
      <c r="V3030" s="191"/>
      <c r="W3030" s="188"/>
      <c r="X3030" s="188"/>
      <c r="Y3030" s="174" t="str">
        <f t="shared" si="526"/>
        <v/>
      </c>
      <c r="Z3030" s="174" t="str">
        <f t="shared" si="527"/>
        <v/>
      </c>
      <c r="AA3030" s="137"/>
      <c r="AB3030" s="185">
        <f t="shared" si="524"/>
        <v>15.833599999999301</v>
      </c>
      <c r="AC3030" s="139">
        <f t="shared" si="521"/>
        <v>2.6680863386387144E-2</v>
      </c>
      <c r="AD3030" s="138">
        <f t="shared" si="525"/>
        <v>6.1837228267771355E-5</v>
      </c>
      <c r="AE3030" s="139">
        <f t="shared" si="522"/>
        <v>6.1837228267771355E-5</v>
      </c>
      <c r="AF3030" s="139" t="str">
        <f t="shared" si="523"/>
        <v/>
      </c>
      <c r="AG3030" s="139"/>
    </row>
    <row r="3031" spans="21:33" ht="20.100000000000001" customHeight="1" x14ac:dyDescent="0.25">
      <c r="U3031" s="190"/>
      <c r="V3031" s="191"/>
      <c r="W3031" s="188"/>
      <c r="X3031" s="188"/>
      <c r="Y3031" s="174" t="str">
        <f t="shared" si="526"/>
        <v/>
      </c>
      <c r="Z3031" s="174" t="str">
        <f t="shared" si="527"/>
        <v/>
      </c>
      <c r="AA3031" s="137"/>
      <c r="AB3031" s="185">
        <f t="shared" si="524"/>
        <v>15.8399999999993</v>
      </c>
      <c r="AC3031" s="139">
        <f t="shared" si="521"/>
        <v>2.6619026158119372E-2</v>
      </c>
      <c r="AD3031" s="138">
        <f t="shared" si="525"/>
        <v>6.1701959157306474E-5</v>
      </c>
      <c r="AE3031" s="139">
        <f t="shared" si="522"/>
        <v>6.1701959157306474E-5</v>
      </c>
      <c r="AF3031" s="139" t="str">
        <f t="shared" si="523"/>
        <v/>
      </c>
      <c r="AG3031" s="139"/>
    </row>
    <row r="3032" spans="21:33" ht="20.100000000000001" customHeight="1" x14ac:dyDescent="0.25">
      <c r="U3032" s="190"/>
      <c r="V3032" s="191"/>
      <c r="W3032" s="188"/>
      <c r="X3032" s="188"/>
      <c r="Y3032" s="174" t="str">
        <f t="shared" si="526"/>
        <v/>
      </c>
      <c r="Z3032" s="174" t="str">
        <f t="shared" si="527"/>
        <v/>
      </c>
      <c r="AA3032" s="137"/>
      <c r="AB3032" s="185">
        <f t="shared" si="524"/>
        <v>15.846399999999299</v>
      </c>
      <c r="AC3032" s="139">
        <f t="shared" si="521"/>
        <v>2.6557324198962066E-2</v>
      </c>
      <c r="AD3032" s="138">
        <f t="shared" si="525"/>
        <v>6.1566960831628548E-5</v>
      </c>
      <c r="AE3032" s="139">
        <f t="shared" si="522"/>
        <v>6.1566960831628548E-5</v>
      </c>
      <c r="AF3032" s="139" t="str">
        <f t="shared" si="523"/>
        <v/>
      </c>
      <c r="AG3032" s="139"/>
    </row>
    <row r="3033" spans="21:33" ht="20.100000000000001" customHeight="1" x14ac:dyDescent="0.25">
      <c r="U3033" s="190"/>
      <c r="V3033" s="191"/>
      <c r="W3033" s="188"/>
      <c r="X3033" s="188"/>
      <c r="Y3033" s="174" t="str">
        <f t="shared" si="526"/>
        <v/>
      </c>
      <c r="Z3033" s="174" t="str">
        <f t="shared" si="527"/>
        <v/>
      </c>
      <c r="AA3033" s="137"/>
      <c r="AB3033" s="185">
        <f t="shared" si="524"/>
        <v>15.852799999999299</v>
      </c>
      <c r="AC3033" s="139">
        <f t="shared" si="521"/>
        <v>2.6495757238130437E-2</v>
      </c>
      <c r="AD3033" s="138">
        <f t="shared" si="525"/>
        <v>6.1432232828739081E-5</v>
      </c>
      <c r="AE3033" s="139">
        <f t="shared" si="522"/>
        <v>6.1432232828739081E-5</v>
      </c>
      <c r="AF3033" s="139" t="str">
        <f t="shared" si="523"/>
        <v/>
      </c>
      <c r="AG3033" s="139"/>
    </row>
    <row r="3034" spans="21:33" ht="20.100000000000001" customHeight="1" x14ac:dyDescent="0.25">
      <c r="U3034" s="190"/>
      <c r="V3034" s="191"/>
      <c r="W3034" s="188"/>
      <c r="X3034" s="188"/>
      <c r="Y3034" s="174" t="str">
        <f t="shared" si="526"/>
        <v/>
      </c>
      <c r="Z3034" s="174" t="str">
        <f t="shared" si="527"/>
        <v/>
      </c>
      <c r="AA3034" s="137"/>
      <c r="AB3034" s="185">
        <f t="shared" si="524"/>
        <v>15.859199999999298</v>
      </c>
      <c r="AC3034" s="139">
        <f t="shared" si="521"/>
        <v>2.6434325005301698E-2</v>
      </c>
      <c r="AD3034" s="138">
        <f t="shared" si="525"/>
        <v>6.1297774686795703E-5</v>
      </c>
      <c r="AE3034" s="139">
        <f t="shared" si="522"/>
        <v>6.1297774686795703E-5</v>
      </c>
      <c r="AF3034" s="139" t="str">
        <f t="shared" si="523"/>
        <v/>
      </c>
      <c r="AG3034" s="139"/>
    </row>
    <row r="3035" spans="21:33" ht="20.100000000000001" customHeight="1" x14ac:dyDescent="0.25">
      <c r="U3035" s="190"/>
      <c r="V3035" s="191"/>
      <c r="W3035" s="188"/>
      <c r="X3035" s="188"/>
      <c r="Y3035" s="174" t="str">
        <f t="shared" si="526"/>
        <v/>
      </c>
      <c r="Z3035" s="174" t="str">
        <f t="shared" si="527"/>
        <v/>
      </c>
      <c r="AA3035" s="137"/>
      <c r="AB3035" s="185">
        <f t="shared" si="524"/>
        <v>15.865599999999297</v>
      </c>
      <c r="AC3035" s="139">
        <f t="shared" si="521"/>
        <v>2.6373027230614902E-2</v>
      </c>
      <c r="AD3035" s="138">
        <f t="shared" si="525"/>
        <v>6.1163585944781773E-5</v>
      </c>
      <c r="AE3035" s="139">
        <f t="shared" si="522"/>
        <v>6.1163585944781773E-5</v>
      </c>
      <c r="AF3035" s="139" t="str">
        <f t="shared" si="523"/>
        <v/>
      </c>
      <c r="AG3035" s="139"/>
    </row>
    <row r="3036" spans="21:33" ht="20.100000000000001" customHeight="1" x14ac:dyDescent="0.25">
      <c r="U3036" s="190"/>
      <c r="V3036" s="191"/>
      <c r="W3036" s="188"/>
      <c r="X3036" s="188"/>
      <c r="Y3036" s="174" t="str">
        <f t="shared" si="526"/>
        <v/>
      </c>
      <c r="Z3036" s="174" t="str">
        <f t="shared" si="527"/>
        <v/>
      </c>
      <c r="AA3036" s="137"/>
      <c r="AB3036" s="185">
        <f t="shared" si="524"/>
        <v>15.871999999999296</v>
      </c>
      <c r="AC3036" s="139">
        <f t="shared" si="521"/>
        <v>2.6311863644670121E-2</v>
      </c>
      <c r="AD3036" s="138">
        <f t="shared" si="525"/>
        <v>6.1029666142086575E-5</v>
      </c>
      <c r="AE3036" s="139">
        <f t="shared" si="522"/>
        <v>6.1029666142086575E-5</v>
      </c>
      <c r="AF3036" s="139" t="str">
        <f t="shared" si="523"/>
        <v/>
      </c>
      <c r="AG3036" s="139"/>
    </row>
    <row r="3037" spans="21:33" ht="20.100000000000001" customHeight="1" x14ac:dyDescent="0.25">
      <c r="U3037" s="190"/>
      <c r="V3037" s="191"/>
      <c r="W3037" s="188"/>
      <c r="X3037" s="188"/>
      <c r="Y3037" s="174" t="str">
        <f t="shared" si="526"/>
        <v/>
      </c>
      <c r="Z3037" s="174" t="str">
        <f t="shared" si="527"/>
        <v/>
      </c>
      <c r="AA3037" s="137"/>
      <c r="AB3037" s="185">
        <f t="shared" si="524"/>
        <v>15.878399999999296</v>
      </c>
      <c r="AC3037" s="139">
        <f t="shared" si="521"/>
        <v>2.6250833978528034E-2</v>
      </c>
      <c r="AD3037" s="138">
        <f t="shared" si="525"/>
        <v>6.0896014818460215E-5</v>
      </c>
      <c r="AE3037" s="139">
        <f t="shared" si="522"/>
        <v>6.0896014818460215E-5</v>
      </c>
      <c r="AF3037" s="139" t="str">
        <f t="shared" si="523"/>
        <v/>
      </c>
      <c r="AG3037" s="139"/>
    </row>
    <row r="3038" spans="21:33" ht="20.100000000000001" customHeight="1" x14ac:dyDescent="0.25">
      <c r="U3038" s="190"/>
      <c r="V3038" s="191"/>
      <c r="W3038" s="188"/>
      <c r="X3038" s="188"/>
      <c r="Y3038" s="174" t="str">
        <f t="shared" si="526"/>
        <v/>
      </c>
      <c r="Z3038" s="174" t="str">
        <f t="shared" si="527"/>
        <v/>
      </c>
      <c r="AA3038" s="137"/>
      <c r="AB3038" s="185">
        <f t="shared" si="524"/>
        <v>15.884799999999295</v>
      </c>
      <c r="AC3038" s="139">
        <f t="shared" si="521"/>
        <v>2.6189937963709574E-2</v>
      </c>
      <c r="AD3038" s="138">
        <f t="shared" si="525"/>
        <v>6.0762631514547916E-5</v>
      </c>
      <c r="AE3038" s="139">
        <f t="shared" si="522"/>
        <v>6.0762631514547916E-5</v>
      </c>
      <c r="AF3038" s="139" t="str">
        <f t="shared" si="523"/>
        <v/>
      </c>
      <c r="AG3038" s="139"/>
    </row>
    <row r="3039" spans="21:33" ht="20.100000000000001" customHeight="1" x14ac:dyDescent="0.25">
      <c r="U3039" s="190"/>
      <c r="V3039" s="191"/>
      <c r="W3039" s="188"/>
      <c r="X3039" s="188"/>
      <c r="Y3039" s="174" t="str">
        <f t="shared" si="526"/>
        <v/>
      </c>
      <c r="Z3039" s="174" t="str">
        <f t="shared" si="527"/>
        <v/>
      </c>
      <c r="AA3039" s="137"/>
      <c r="AB3039" s="185">
        <f t="shared" si="524"/>
        <v>15.891199999999294</v>
      </c>
      <c r="AC3039" s="139">
        <f t="shared" si="521"/>
        <v>2.6129175332195026E-2</v>
      </c>
      <c r="AD3039" s="138">
        <f t="shared" si="525"/>
        <v>6.0629515771109393E-5</v>
      </c>
      <c r="AE3039" s="139">
        <f t="shared" si="522"/>
        <v>6.0629515771109393E-5</v>
      </c>
      <c r="AF3039" s="139" t="str">
        <f t="shared" si="523"/>
        <v/>
      </c>
      <c r="AG3039" s="139"/>
    </row>
    <row r="3040" spans="21:33" ht="20.100000000000001" customHeight="1" x14ac:dyDescent="0.25">
      <c r="U3040" s="190"/>
      <c r="V3040" s="191"/>
      <c r="W3040" s="188"/>
      <c r="X3040" s="188"/>
      <c r="Y3040" s="174" t="str">
        <f t="shared" si="526"/>
        <v/>
      </c>
      <c r="Z3040" s="174" t="str">
        <f t="shared" si="527"/>
        <v/>
      </c>
      <c r="AA3040" s="137"/>
      <c r="AB3040" s="185">
        <f t="shared" si="524"/>
        <v>15.897599999999294</v>
      </c>
      <c r="AC3040" s="139">
        <f t="shared" si="521"/>
        <v>2.6068545816423917E-2</v>
      </c>
      <c r="AD3040" s="138">
        <f t="shared" si="525"/>
        <v>6.049666712974397E-5</v>
      </c>
      <c r="AE3040" s="139">
        <f t="shared" si="522"/>
        <v>6.049666712974397E-5</v>
      </c>
      <c r="AF3040" s="139" t="str">
        <f t="shared" si="523"/>
        <v/>
      </c>
      <c r="AG3040" s="139"/>
    </row>
    <row r="3041" spans="21:33" ht="20.100000000000001" customHeight="1" x14ac:dyDescent="0.25">
      <c r="U3041" s="190"/>
      <c r="V3041" s="191"/>
      <c r="W3041" s="188"/>
      <c r="X3041" s="188"/>
      <c r="Y3041" s="174" t="str">
        <f t="shared" si="526"/>
        <v/>
      </c>
      <c r="Z3041" s="174" t="str">
        <f t="shared" si="527"/>
        <v/>
      </c>
      <c r="AA3041" s="137"/>
      <c r="AB3041" s="185">
        <f t="shared" si="524"/>
        <v>15.903999999999293</v>
      </c>
      <c r="AC3041" s="139">
        <f t="shared" si="521"/>
        <v>2.6008049149294173E-2</v>
      </c>
      <c r="AD3041" s="138">
        <f t="shared" si="525"/>
        <v>6.0364085132449952E-5</v>
      </c>
      <c r="AE3041" s="139">
        <f t="shared" si="522"/>
        <v>6.0364085132449952E-5</v>
      </c>
      <c r="AF3041" s="139" t="str">
        <f t="shared" si="523"/>
        <v/>
      </c>
      <c r="AG3041" s="139"/>
    </row>
    <row r="3042" spans="21:33" ht="20.100000000000001" customHeight="1" x14ac:dyDescent="0.25">
      <c r="U3042" s="190"/>
      <c r="V3042" s="191"/>
      <c r="W3042" s="188"/>
      <c r="X3042" s="188"/>
      <c r="Y3042" s="174" t="str">
        <f t="shared" si="526"/>
        <v/>
      </c>
      <c r="Z3042" s="174" t="str">
        <f t="shared" si="527"/>
        <v/>
      </c>
      <c r="AA3042" s="137"/>
      <c r="AB3042" s="185">
        <f t="shared" si="524"/>
        <v>15.910399999999292</v>
      </c>
      <c r="AC3042" s="139">
        <f t="shared" si="521"/>
        <v>2.5947685064161723E-2</v>
      </c>
      <c r="AD3042" s="138">
        <f t="shared" si="525"/>
        <v>6.023176932171484E-5</v>
      </c>
      <c r="AE3042" s="139">
        <f t="shared" si="522"/>
        <v>6.023176932171484E-5</v>
      </c>
      <c r="AF3042" s="139" t="str">
        <f t="shared" si="523"/>
        <v/>
      </c>
      <c r="AG3042" s="139"/>
    </row>
    <row r="3043" spans="21:33" ht="20.100000000000001" customHeight="1" x14ac:dyDescent="0.25">
      <c r="U3043" s="190"/>
      <c r="V3043" s="191"/>
      <c r="W3043" s="188"/>
      <c r="X3043" s="188"/>
      <c r="Y3043" s="174" t="str">
        <f t="shared" si="526"/>
        <v/>
      </c>
      <c r="Z3043" s="174" t="str">
        <f t="shared" si="527"/>
        <v/>
      </c>
      <c r="AA3043" s="137"/>
      <c r="AB3043" s="185">
        <f t="shared" si="524"/>
        <v>15.916799999999292</v>
      </c>
      <c r="AC3043" s="139">
        <f t="shared" si="521"/>
        <v>2.5887453294840008E-2</v>
      </c>
      <c r="AD3043" s="138">
        <f t="shared" si="525"/>
        <v>6.0099719240647165E-5</v>
      </c>
      <c r="AE3043" s="139">
        <f t="shared" si="522"/>
        <v>6.0099719240647165E-5</v>
      </c>
      <c r="AF3043" s="139" t="str">
        <f t="shared" si="523"/>
        <v/>
      </c>
      <c r="AG3043" s="139"/>
    </row>
    <row r="3044" spans="21:33" ht="20.100000000000001" customHeight="1" x14ac:dyDescent="0.25">
      <c r="U3044" s="190"/>
      <c r="V3044" s="191"/>
      <c r="W3044" s="188"/>
      <c r="X3044" s="188"/>
      <c r="Y3044" s="174" t="str">
        <f t="shared" si="526"/>
        <v/>
      </c>
      <c r="Z3044" s="174" t="str">
        <f t="shared" si="527"/>
        <v/>
      </c>
      <c r="AA3044" s="137"/>
      <c r="AB3044" s="185">
        <f t="shared" si="524"/>
        <v>15.923199999999291</v>
      </c>
      <c r="AC3044" s="139">
        <f t="shared" si="521"/>
        <v>2.5827353575599361E-2</v>
      </c>
      <c r="AD3044" s="138">
        <f t="shared" si="525"/>
        <v>5.9967934432775261E-5</v>
      </c>
      <c r="AE3044" s="139">
        <f t="shared" si="522"/>
        <v>5.9967934432775261E-5</v>
      </c>
      <c r="AF3044" s="139" t="str">
        <f t="shared" si="523"/>
        <v/>
      </c>
      <c r="AG3044" s="139"/>
    </row>
    <row r="3045" spans="21:33" ht="20.100000000000001" customHeight="1" x14ac:dyDescent="0.25">
      <c r="U3045" s="190"/>
      <c r="V3045" s="191"/>
      <c r="W3045" s="188"/>
      <c r="X3045" s="188"/>
      <c r="Y3045" s="174" t="str">
        <f t="shared" si="526"/>
        <v/>
      </c>
      <c r="Z3045" s="174" t="str">
        <f t="shared" si="527"/>
        <v/>
      </c>
      <c r="AA3045" s="137"/>
      <c r="AB3045" s="185">
        <f t="shared" si="524"/>
        <v>15.92959999999929</v>
      </c>
      <c r="AC3045" s="139">
        <f t="shared" si="521"/>
        <v>2.5767385641166585E-2</v>
      </c>
      <c r="AD3045" s="138">
        <f t="shared" si="525"/>
        <v>5.9836414442321351E-5</v>
      </c>
      <c r="AE3045" s="139">
        <f t="shared" si="522"/>
        <v>5.9836414442321351E-5</v>
      </c>
      <c r="AF3045" s="139" t="str">
        <f t="shared" si="523"/>
        <v/>
      </c>
      <c r="AG3045" s="139"/>
    </row>
    <row r="3046" spans="21:33" ht="20.100000000000001" customHeight="1" x14ac:dyDescent="0.25">
      <c r="U3046" s="190"/>
      <c r="V3046" s="191"/>
      <c r="W3046" s="188"/>
      <c r="X3046" s="188"/>
      <c r="Y3046" s="174" t="str">
        <f t="shared" si="526"/>
        <v/>
      </c>
      <c r="Z3046" s="174" t="str">
        <f t="shared" si="527"/>
        <v/>
      </c>
      <c r="AA3046" s="137"/>
      <c r="AB3046" s="185">
        <f t="shared" si="524"/>
        <v>15.935999999999289</v>
      </c>
      <c r="AC3046" s="139">
        <f t="shared" si="521"/>
        <v>2.5707549226724264E-2</v>
      </c>
      <c r="AD3046" s="138">
        <f t="shared" si="525"/>
        <v>5.9705158813799092E-5</v>
      </c>
      <c r="AE3046" s="139">
        <f t="shared" si="522"/>
        <v>5.9705158813799092E-5</v>
      </c>
      <c r="AF3046" s="139" t="str">
        <f t="shared" si="523"/>
        <v/>
      </c>
      <c r="AG3046" s="139"/>
    </row>
    <row r="3047" spans="21:33" ht="20.100000000000001" customHeight="1" x14ac:dyDescent="0.25">
      <c r="U3047" s="190"/>
      <c r="V3047" s="191"/>
      <c r="W3047" s="188"/>
      <c r="X3047" s="188"/>
      <c r="Y3047" s="174" t="str">
        <f t="shared" si="526"/>
        <v/>
      </c>
      <c r="Z3047" s="174" t="str">
        <f t="shared" si="527"/>
        <v/>
      </c>
      <c r="AA3047" s="137"/>
      <c r="AB3047" s="185">
        <f t="shared" si="524"/>
        <v>15.942399999999289</v>
      </c>
      <c r="AC3047" s="139">
        <f t="shared" si="521"/>
        <v>2.5647844067910465E-2</v>
      </c>
      <c r="AD3047" s="138">
        <f t="shared" si="525"/>
        <v>5.9574167092506236E-5</v>
      </c>
      <c r="AE3047" s="139">
        <f t="shared" si="522"/>
        <v>5.9574167092506236E-5</v>
      </c>
      <c r="AF3047" s="139" t="str">
        <f t="shared" si="523"/>
        <v/>
      </c>
      <c r="AG3047" s="139"/>
    </row>
    <row r="3048" spans="21:33" ht="20.100000000000001" customHeight="1" x14ac:dyDescent="0.25">
      <c r="U3048" s="190"/>
      <c r="V3048" s="191"/>
      <c r="W3048" s="188"/>
      <c r="X3048" s="188"/>
      <c r="Y3048" s="174" t="str">
        <f t="shared" si="526"/>
        <v/>
      </c>
      <c r="Z3048" s="174" t="str">
        <f t="shared" si="527"/>
        <v/>
      </c>
      <c r="AA3048" s="137"/>
      <c r="AB3048" s="185">
        <f t="shared" si="524"/>
        <v>15.948799999999288</v>
      </c>
      <c r="AC3048" s="139">
        <f t="shared" si="521"/>
        <v>2.5588269900817959E-2</v>
      </c>
      <c r="AD3048" s="138">
        <f t="shared" si="525"/>
        <v>5.9443438824038908E-5</v>
      </c>
      <c r="AE3048" s="139">
        <f t="shared" si="522"/>
        <v>5.9443438824038908E-5</v>
      </c>
      <c r="AF3048" s="139" t="str">
        <f t="shared" si="523"/>
        <v/>
      </c>
      <c r="AG3048" s="139"/>
    </row>
    <row r="3049" spans="21:33" ht="20.100000000000001" customHeight="1" x14ac:dyDescent="0.25">
      <c r="U3049" s="190"/>
      <c r="V3049" s="191"/>
      <c r="W3049" s="188"/>
      <c r="X3049" s="188"/>
      <c r="Y3049" s="174" t="str">
        <f t="shared" si="526"/>
        <v/>
      </c>
      <c r="Z3049" s="174" t="str">
        <f t="shared" si="527"/>
        <v/>
      </c>
      <c r="AA3049" s="137"/>
      <c r="AB3049" s="185">
        <f t="shared" si="524"/>
        <v>15.955199999999287</v>
      </c>
      <c r="AC3049" s="139">
        <f t="shared" si="521"/>
        <v>2.552882646199392E-2</v>
      </c>
      <c r="AD3049" s="138">
        <f t="shared" si="525"/>
        <v>5.9312973554721815E-5</v>
      </c>
      <c r="AE3049" s="139">
        <f t="shared" si="522"/>
        <v>5.9312973554721815E-5</v>
      </c>
      <c r="AF3049" s="139" t="str">
        <f t="shared" si="523"/>
        <v/>
      </c>
      <c r="AG3049" s="139"/>
    </row>
    <row r="3050" spans="21:33" ht="20.100000000000001" customHeight="1" x14ac:dyDescent="0.25">
      <c r="U3050" s="190"/>
      <c r="V3050" s="191"/>
      <c r="W3050" s="188"/>
      <c r="X3050" s="188"/>
      <c r="Y3050" s="174" t="str">
        <f t="shared" si="526"/>
        <v/>
      </c>
      <c r="Z3050" s="174" t="str">
        <f t="shared" si="527"/>
        <v/>
      </c>
      <c r="AA3050" s="137"/>
      <c r="AB3050" s="185">
        <f t="shared" si="524"/>
        <v>15.961599999999287</v>
      </c>
      <c r="AC3050" s="139">
        <f t="shared" si="521"/>
        <v>2.5469513488439198E-2</v>
      </c>
      <c r="AD3050" s="138">
        <f t="shared" si="525"/>
        <v>5.9182770831198855E-5</v>
      </c>
      <c r="AE3050" s="139">
        <f t="shared" si="522"/>
        <v>5.9182770831198855E-5</v>
      </c>
      <c r="AF3050" s="139" t="str">
        <f t="shared" si="523"/>
        <v/>
      </c>
      <c r="AG3050" s="139"/>
    </row>
    <row r="3051" spans="21:33" ht="20.100000000000001" customHeight="1" x14ac:dyDescent="0.25">
      <c r="U3051" s="190"/>
      <c r="V3051" s="191"/>
      <c r="W3051" s="188"/>
      <c r="X3051" s="188"/>
      <c r="Y3051" s="174" t="str">
        <f t="shared" si="526"/>
        <v/>
      </c>
      <c r="Z3051" s="174" t="str">
        <f t="shared" si="527"/>
        <v/>
      </c>
      <c r="AA3051" s="137"/>
      <c r="AB3051" s="185">
        <f t="shared" si="524"/>
        <v>15.967999999999286</v>
      </c>
      <c r="AC3051" s="139">
        <f t="shared" si="521"/>
        <v>2.5410330717607999E-2</v>
      </c>
      <c r="AD3051" s="138">
        <f t="shared" si="525"/>
        <v>5.9052830200852918E-5</v>
      </c>
      <c r="AE3051" s="139">
        <f t="shared" si="522"/>
        <v>5.9052830200852918E-5</v>
      </c>
      <c r="AF3051" s="139" t="str">
        <f t="shared" si="523"/>
        <v/>
      </c>
      <c r="AG3051" s="139"/>
    </row>
    <row r="3052" spans="21:33" ht="20.100000000000001" customHeight="1" x14ac:dyDescent="0.25">
      <c r="U3052" s="190"/>
      <c r="V3052" s="191"/>
      <c r="W3052" s="188"/>
      <c r="X3052" s="188"/>
      <c r="Y3052" s="174" t="str">
        <f t="shared" si="526"/>
        <v/>
      </c>
      <c r="Z3052" s="174" t="str">
        <f t="shared" si="527"/>
        <v/>
      </c>
      <c r="AA3052" s="137"/>
      <c r="AB3052" s="185">
        <f t="shared" si="524"/>
        <v>15.974399999999285</v>
      </c>
      <c r="AC3052" s="139">
        <f t="shared" ref="AC3052:AC3115" si="528">_xlfn.CHISQ.DIST.RT(AB3052,$AB$553)</f>
        <v>2.5351277887407146E-2</v>
      </c>
      <c r="AD3052" s="138">
        <f t="shared" si="525"/>
        <v>5.8923151211472818E-5</v>
      </c>
      <c r="AE3052" s="139">
        <f t="shared" ref="AE3052:AE3115" si="529">IF(AC3052&lt;($AA$556),AD3052,"")</f>
        <v>5.8923151211472818E-5</v>
      </c>
      <c r="AF3052" s="139" t="str">
        <f t="shared" ref="AF3052:AF3115" si="530">IF(AC3052&lt;$AA$563,AD3052,"")</f>
        <v/>
      </c>
      <c r="AG3052" s="139"/>
    </row>
    <row r="3053" spans="21:33" ht="20.100000000000001" customHeight="1" x14ac:dyDescent="0.25">
      <c r="U3053" s="190"/>
      <c r="V3053" s="191"/>
      <c r="W3053" s="188"/>
      <c r="X3053" s="188"/>
      <c r="Y3053" s="174" t="str">
        <f t="shared" si="526"/>
        <v/>
      </c>
      <c r="Z3053" s="174" t="str">
        <f t="shared" si="527"/>
        <v/>
      </c>
      <c r="AA3053" s="137"/>
      <c r="AB3053" s="185">
        <f t="shared" ref="AB3053:AB3116" si="531">AB3052+$AF$553</f>
        <v>15.980799999999284</v>
      </c>
      <c r="AC3053" s="139">
        <f t="shared" si="528"/>
        <v>2.5292354736195673E-2</v>
      </c>
      <c r="AD3053" s="138">
        <f t="shared" ref="AD3053:AD3116" si="532">AC3053-AC3054</f>
        <v>5.8793733411468402E-5</v>
      </c>
      <c r="AE3053" s="139">
        <f t="shared" si="529"/>
        <v>5.8793733411468402E-5</v>
      </c>
      <c r="AF3053" s="139" t="str">
        <f t="shared" si="530"/>
        <v/>
      </c>
      <c r="AG3053" s="139"/>
    </row>
    <row r="3054" spans="21:33" ht="20.100000000000001" customHeight="1" x14ac:dyDescent="0.25">
      <c r="U3054" s="190"/>
      <c r="V3054" s="191"/>
      <c r="W3054" s="188"/>
      <c r="X3054" s="188"/>
      <c r="Y3054" s="174" t="str">
        <f t="shared" si="526"/>
        <v/>
      </c>
      <c r="Z3054" s="174" t="str">
        <f t="shared" si="527"/>
        <v/>
      </c>
      <c r="AA3054" s="137"/>
      <c r="AB3054" s="185">
        <f t="shared" si="531"/>
        <v>15.987199999999284</v>
      </c>
      <c r="AC3054" s="139">
        <f t="shared" si="528"/>
        <v>2.5233561002784205E-2</v>
      </c>
      <c r="AD3054" s="138">
        <f t="shared" si="532"/>
        <v>5.8664576349558295E-5</v>
      </c>
      <c r="AE3054" s="139">
        <f t="shared" si="529"/>
        <v>5.8664576349558295E-5</v>
      </c>
      <c r="AF3054" s="139" t="str">
        <f t="shared" si="530"/>
        <v/>
      </c>
      <c r="AG3054" s="139"/>
    </row>
    <row r="3055" spans="21:33" ht="20.100000000000001" customHeight="1" x14ac:dyDescent="0.25">
      <c r="U3055" s="190"/>
      <c r="V3055" s="191"/>
      <c r="W3055" s="188"/>
      <c r="X3055" s="188"/>
      <c r="Y3055" s="174" t="str">
        <f t="shared" si="526"/>
        <v/>
      </c>
      <c r="Z3055" s="174" t="str">
        <f t="shared" si="527"/>
        <v/>
      </c>
      <c r="AA3055" s="137"/>
      <c r="AB3055" s="185">
        <f t="shared" si="531"/>
        <v>15.993599999999283</v>
      </c>
      <c r="AC3055" s="139">
        <f t="shared" si="528"/>
        <v>2.5174896426434647E-2</v>
      </c>
      <c r="AD3055" s="138">
        <f t="shared" si="532"/>
        <v>5.8535679575321548E-5</v>
      </c>
      <c r="AE3055" s="139">
        <f t="shared" si="529"/>
        <v>5.8535679575321548E-5</v>
      </c>
      <c r="AF3055" s="139" t="str">
        <f t="shared" si="530"/>
        <v/>
      </c>
      <c r="AG3055" s="139"/>
    </row>
    <row r="3056" spans="21:33" ht="20.100000000000001" customHeight="1" x14ac:dyDescent="0.25">
      <c r="U3056" s="190"/>
      <c r="V3056" s="191"/>
      <c r="W3056" s="188"/>
      <c r="X3056" s="188"/>
      <c r="Y3056" s="174" t="str">
        <f t="shared" si="526"/>
        <v/>
      </c>
      <c r="Z3056" s="174" t="str">
        <f t="shared" si="527"/>
        <v/>
      </c>
      <c r="AA3056" s="137"/>
      <c r="AB3056" s="185">
        <f t="shared" si="531"/>
        <v>15.999999999999282</v>
      </c>
      <c r="AC3056" s="139">
        <f t="shared" si="528"/>
        <v>2.5116360746859325E-2</v>
      </c>
      <c r="AD3056" s="138">
        <f t="shared" si="532"/>
        <v>5.8407042638614765E-5</v>
      </c>
      <c r="AE3056" s="139">
        <f t="shared" si="529"/>
        <v>5.8407042638614765E-5</v>
      </c>
      <c r="AF3056" s="139" t="str">
        <f t="shared" si="530"/>
        <v/>
      </c>
      <c r="AG3056" s="139"/>
    </row>
    <row r="3057" spans="21:33" ht="20.100000000000001" customHeight="1" x14ac:dyDescent="0.25">
      <c r="U3057" s="190"/>
      <c r="V3057" s="191"/>
      <c r="W3057" s="188"/>
      <c r="X3057" s="188"/>
      <c r="Y3057" s="174" t="str">
        <f t="shared" si="526"/>
        <v/>
      </c>
      <c r="Z3057" s="174" t="str">
        <f t="shared" si="527"/>
        <v/>
      </c>
      <c r="AA3057" s="137"/>
      <c r="AB3057" s="185">
        <f t="shared" si="531"/>
        <v>16.006399999999282</v>
      </c>
      <c r="AC3057" s="139">
        <f t="shared" si="528"/>
        <v>2.505795370422071E-2</v>
      </c>
      <c r="AD3057" s="138">
        <f t="shared" si="532"/>
        <v>5.8278665089915582E-5</v>
      </c>
      <c r="AE3057" s="139">
        <f t="shared" si="529"/>
        <v>5.8278665089915582E-5</v>
      </c>
      <c r="AF3057" s="139" t="str">
        <f t="shared" si="530"/>
        <v/>
      </c>
      <c r="AG3057" s="139"/>
    </row>
    <row r="3058" spans="21:33" ht="20.100000000000001" customHeight="1" x14ac:dyDescent="0.25">
      <c r="U3058" s="190"/>
      <c r="V3058" s="191"/>
      <c r="W3058" s="188"/>
      <c r="X3058" s="188"/>
      <c r="Y3058" s="174" t="str">
        <f t="shared" si="526"/>
        <v/>
      </c>
      <c r="Z3058" s="174" t="str">
        <f t="shared" si="527"/>
        <v/>
      </c>
      <c r="AA3058" s="137"/>
      <c r="AB3058" s="185">
        <f t="shared" si="531"/>
        <v>16.012799999999281</v>
      </c>
      <c r="AC3058" s="139">
        <f t="shared" si="528"/>
        <v>2.4999675039130795E-2</v>
      </c>
      <c r="AD3058" s="138">
        <f t="shared" si="532"/>
        <v>5.8150546480284504E-5</v>
      </c>
      <c r="AE3058" s="139">
        <f t="shared" si="529"/>
        <v>5.8150546480284504E-5</v>
      </c>
      <c r="AF3058" s="139" t="str">
        <f t="shared" si="530"/>
        <v/>
      </c>
      <c r="AG3058" s="139"/>
    </row>
    <row r="3059" spans="21:33" ht="20.100000000000001" customHeight="1" x14ac:dyDescent="0.25">
      <c r="U3059" s="190"/>
      <c r="V3059" s="191"/>
      <c r="W3059" s="188"/>
      <c r="X3059" s="188"/>
      <c r="Y3059" s="174" t="str">
        <f t="shared" si="526"/>
        <v/>
      </c>
      <c r="Z3059" s="174" t="str">
        <f t="shared" si="527"/>
        <v/>
      </c>
      <c r="AA3059" s="137"/>
      <c r="AB3059" s="185">
        <f t="shared" si="531"/>
        <v>16.01919999999928</v>
      </c>
      <c r="AC3059" s="139">
        <f t="shared" si="528"/>
        <v>2.494152449265051E-2</v>
      </c>
      <c r="AD3059" s="138">
        <f t="shared" si="532"/>
        <v>5.8022686361170611E-5</v>
      </c>
      <c r="AE3059" s="139">
        <f t="shared" si="529"/>
        <v>5.8022686361170611E-5</v>
      </c>
      <c r="AF3059" s="139" t="str">
        <f t="shared" si="530"/>
        <v/>
      </c>
      <c r="AG3059" s="139"/>
    </row>
    <row r="3060" spans="21:33" ht="20.100000000000001" customHeight="1" x14ac:dyDescent="0.25">
      <c r="U3060" s="190"/>
      <c r="V3060" s="191"/>
      <c r="W3060" s="188"/>
      <c r="X3060" s="188"/>
      <c r="Y3060" s="174" t="str">
        <f t="shared" si="526"/>
        <v/>
      </c>
      <c r="Z3060" s="174" t="str">
        <f t="shared" si="527"/>
        <v/>
      </c>
      <c r="AA3060" s="137"/>
      <c r="AB3060" s="185">
        <f t="shared" si="531"/>
        <v>16.02559999999928</v>
      </c>
      <c r="AC3060" s="139">
        <f t="shared" si="528"/>
        <v>2.488350180628934E-2</v>
      </c>
      <c r="AD3060" s="138">
        <f t="shared" si="532"/>
        <v>5.7895084284741161E-5</v>
      </c>
      <c r="AE3060" s="139">
        <f t="shared" si="529"/>
        <v>5.7895084284741161E-5</v>
      </c>
      <c r="AF3060" s="139" t="str">
        <f t="shared" si="530"/>
        <v/>
      </c>
      <c r="AG3060" s="139"/>
    </row>
    <row r="3061" spans="21:33" ht="20.100000000000001" customHeight="1" x14ac:dyDescent="0.25">
      <c r="U3061" s="190"/>
      <c r="V3061" s="191"/>
      <c r="W3061" s="188"/>
      <c r="X3061" s="188"/>
      <c r="Y3061" s="174" t="str">
        <f t="shared" si="526"/>
        <v/>
      </c>
      <c r="Z3061" s="174" t="str">
        <f t="shared" si="527"/>
        <v/>
      </c>
      <c r="AA3061" s="137"/>
      <c r="AB3061" s="185">
        <f t="shared" si="531"/>
        <v>16.031999999999279</v>
      </c>
      <c r="AC3061" s="139">
        <f t="shared" si="528"/>
        <v>2.4825606722004599E-2</v>
      </c>
      <c r="AD3061" s="138">
        <f t="shared" si="532"/>
        <v>5.7767739803444434E-5</v>
      </c>
      <c r="AE3061" s="139">
        <f t="shared" si="529"/>
        <v>5.7767739803444434E-5</v>
      </c>
      <c r="AF3061" s="139" t="str">
        <f t="shared" si="530"/>
        <v/>
      </c>
      <c r="AG3061" s="139"/>
    </row>
    <row r="3062" spans="21:33" ht="20.100000000000001" customHeight="1" x14ac:dyDescent="0.25">
      <c r="U3062" s="190"/>
      <c r="V3062" s="191"/>
      <c r="W3062" s="188"/>
      <c r="X3062" s="188"/>
      <c r="Y3062" s="174" t="str">
        <f t="shared" si="526"/>
        <v/>
      </c>
      <c r="Z3062" s="174" t="str">
        <f t="shared" si="527"/>
        <v/>
      </c>
      <c r="AA3062" s="137"/>
      <c r="AB3062" s="185">
        <f t="shared" si="531"/>
        <v>16.038399999999278</v>
      </c>
      <c r="AC3062" s="139">
        <f t="shared" si="528"/>
        <v>2.4767838982201154E-2</v>
      </c>
      <c r="AD3062" s="138">
        <f t="shared" si="532"/>
        <v>5.7640652470603015E-5</v>
      </c>
      <c r="AE3062" s="139">
        <f t="shared" si="529"/>
        <v>5.7640652470603015E-5</v>
      </c>
      <c r="AF3062" s="139" t="str">
        <f t="shared" si="530"/>
        <v/>
      </c>
      <c r="AG3062" s="139"/>
    </row>
    <row r="3063" spans="21:33" ht="20.100000000000001" customHeight="1" x14ac:dyDescent="0.25">
      <c r="U3063" s="190"/>
      <c r="V3063" s="191"/>
      <c r="W3063" s="188"/>
      <c r="X3063" s="188"/>
      <c r="Y3063" s="174" t="str">
        <f t="shared" si="526"/>
        <v/>
      </c>
      <c r="Z3063" s="174" t="str">
        <f t="shared" si="527"/>
        <v/>
      </c>
      <c r="AA3063" s="137"/>
      <c r="AB3063" s="185">
        <f t="shared" si="531"/>
        <v>16.044799999999277</v>
      </c>
      <c r="AC3063" s="139">
        <f t="shared" si="528"/>
        <v>2.4710198329730551E-2</v>
      </c>
      <c r="AD3063" s="138">
        <f t="shared" si="532"/>
        <v>5.7513821839740714E-5</v>
      </c>
      <c r="AE3063" s="139">
        <f t="shared" si="529"/>
        <v>5.7513821839740714E-5</v>
      </c>
      <c r="AF3063" s="139" t="str">
        <f t="shared" si="530"/>
        <v/>
      </c>
      <c r="AG3063" s="139"/>
    </row>
    <row r="3064" spans="21:33" ht="20.100000000000001" customHeight="1" x14ac:dyDescent="0.25">
      <c r="U3064" s="190"/>
      <c r="V3064" s="191"/>
      <c r="W3064" s="188"/>
      <c r="X3064" s="188"/>
      <c r="Y3064" s="174" t="str">
        <f t="shared" ref="Y3064:Y3127" si="533">IF($X3064&gt;(Y$555),$W3064,"")</f>
        <v/>
      </c>
      <c r="Z3064" s="174" t="str">
        <f t="shared" ref="Z3064:Z3127" si="534">IF($X3064&gt;(AA$557),$W3064,"")</f>
        <v/>
      </c>
      <c r="AA3064" s="137"/>
      <c r="AB3064" s="185">
        <f t="shared" si="531"/>
        <v>16.051199999999277</v>
      </c>
      <c r="AC3064" s="139">
        <f t="shared" si="528"/>
        <v>2.465268450789081E-2</v>
      </c>
      <c r="AD3064" s="138">
        <f t="shared" si="532"/>
        <v>5.73872474650787E-5</v>
      </c>
      <c r="AE3064" s="139">
        <f t="shared" si="529"/>
        <v>5.73872474650787E-5</v>
      </c>
      <c r="AF3064" s="139" t="str">
        <f t="shared" si="530"/>
        <v/>
      </c>
      <c r="AG3064" s="139"/>
    </row>
    <row r="3065" spans="21:33" ht="20.100000000000001" customHeight="1" x14ac:dyDescent="0.25">
      <c r="U3065" s="190"/>
      <c r="V3065" s="191"/>
      <c r="W3065" s="188"/>
      <c r="X3065" s="188"/>
      <c r="Y3065" s="174" t="str">
        <f t="shared" si="533"/>
        <v/>
      </c>
      <c r="Z3065" s="174" t="str">
        <f t="shared" si="534"/>
        <v/>
      </c>
      <c r="AA3065" s="137"/>
      <c r="AB3065" s="185">
        <f t="shared" si="531"/>
        <v>16.057599999999276</v>
      </c>
      <c r="AC3065" s="139">
        <f t="shared" si="528"/>
        <v>2.4595297260425732E-2</v>
      </c>
      <c r="AD3065" s="138">
        <f t="shared" si="532"/>
        <v>5.7260928901466113E-5</v>
      </c>
      <c r="AE3065" s="139">
        <f t="shared" si="529"/>
        <v>5.7260928901466113E-5</v>
      </c>
      <c r="AF3065" s="139" t="str">
        <f t="shared" si="530"/>
        <v/>
      </c>
      <c r="AG3065" s="139"/>
    </row>
    <row r="3066" spans="21:33" ht="20.100000000000001" customHeight="1" x14ac:dyDescent="0.25">
      <c r="U3066" s="190"/>
      <c r="V3066" s="191"/>
      <c r="W3066" s="188"/>
      <c r="X3066" s="188"/>
      <c r="Y3066" s="174" t="str">
        <f t="shared" si="533"/>
        <v/>
      </c>
      <c r="Z3066" s="174" t="str">
        <f t="shared" si="534"/>
        <v/>
      </c>
      <c r="AA3066" s="137"/>
      <c r="AB3066" s="185">
        <f t="shared" si="531"/>
        <v>16.063999999999275</v>
      </c>
      <c r="AC3066" s="139">
        <f t="shared" si="528"/>
        <v>2.4538036331524266E-2</v>
      </c>
      <c r="AD3066" s="138">
        <f t="shared" si="532"/>
        <v>5.7134865704050464E-5</v>
      </c>
      <c r="AE3066" s="139">
        <f t="shared" si="529"/>
        <v>5.7134865704050464E-5</v>
      </c>
      <c r="AF3066" s="139" t="str">
        <f t="shared" si="530"/>
        <v/>
      </c>
      <c r="AG3066" s="139"/>
    </row>
    <row r="3067" spans="21:33" ht="20.100000000000001" customHeight="1" x14ac:dyDescent="0.25">
      <c r="U3067" s="190"/>
      <c r="V3067" s="191"/>
      <c r="W3067" s="188"/>
      <c r="X3067" s="188"/>
      <c r="Y3067" s="174" t="str">
        <f t="shared" si="533"/>
        <v/>
      </c>
      <c r="Z3067" s="174" t="str">
        <f t="shared" si="534"/>
        <v/>
      </c>
      <c r="AA3067" s="137"/>
      <c r="AB3067" s="185">
        <f t="shared" si="531"/>
        <v>16.070399999999275</v>
      </c>
      <c r="AC3067" s="139">
        <f t="shared" si="528"/>
        <v>2.4480901465820215E-2</v>
      </c>
      <c r="AD3067" s="138">
        <f t="shared" si="532"/>
        <v>5.7009057428621113E-5</v>
      </c>
      <c r="AE3067" s="139">
        <f t="shared" si="529"/>
        <v>5.7009057428621113E-5</v>
      </c>
      <c r="AF3067" s="139" t="str">
        <f t="shared" si="530"/>
        <v/>
      </c>
      <c r="AG3067" s="139"/>
    </row>
    <row r="3068" spans="21:33" ht="20.100000000000001" customHeight="1" x14ac:dyDescent="0.25">
      <c r="U3068" s="190"/>
      <c r="V3068" s="191"/>
      <c r="W3068" s="188"/>
      <c r="X3068" s="188"/>
      <c r="Y3068" s="174" t="str">
        <f t="shared" si="533"/>
        <v/>
      </c>
      <c r="Z3068" s="174" t="str">
        <f t="shared" si="534"/>
        <v/>
      </c>
      <c r="AA3068" s="137"/>
      <c r="AB3068" s="185">
        <f t="shared" si="531"/>
        <v>16.076799999999274</v>
      </c>
      <c r="AC3068" s="139">
        <f t="shared" si="528"/>
        <v>2.4423892408391594E-2</v>
      </c>
      <c r="AD3068" s="138">
        <f t="shared" si="532"/>
        <v>5.6883503631605797E-5</v>
      </c>
      <c r="AE3068" s="139">
        <f t="shared" si="529"/>
        <v>5.6883503631605797E-5</v>
      </c>
      <c r="AF3068" s="139" t="str">
        <f t="shared" si="530"/>
        <v/>
      </c>
      <c r="AG3068" s="139"/>
    </row>
    <row r="3069" spans="21:33" ht="20.100000000000001" customHeight="1" x14ac:dyDescent="0.25">
      <c r="U3069" s="190"/>
      <c r="V3069" s="191"/>
      <c r="W3069" s="188"/>
      <c r="X3069" s="188"/>
      <c r="Y3069" s="174" t="str">
        <f t="shared" si="533"/>
        <v/>
      </c>
      <c r="Z3069" s="174" t="str">
        <f t="shared" si="534"/>
        <v/>
      </c>
      <c r="AA3069" s="137"/>
      <c r="AB3069" s="185">
        <f t="shared" si="531"/>
        <v>16.083199999999273</v>
      </c>
      <c r="AC3069" s="139">
        <f t="shared" si="528"/>
        <v>2.4367008904759988E-2</v>
      </c>
      <c r="AD3069" s="138">
        <f t="shared" si="532"/>
        <v>5.6758203869789609E-5</v>
      </c>
      <c r="AE3069" s="139">
        <f t="shared" si="529"/>
        <v>5.6758203869789609E-5</v>
      </c>
      <c r="AF3069" s="139" t="str">
        <f t="shared" si="530"/>
        <v/>
      </c>
      <c r="AG3069" s="139"/>
    </row>
    <row r="3070" spans="21:33" ht="20.100000000000001" customHeight="1" x14ac:dyDescent="0.25">
      <c r="U3070" s="190"/>
      <c r="V3070" s="191"/>
      <c r="W3070" s="188"/>
      <c r="X3070" s="188"/>
      <c r="Y3070" s="174" t="str">
        <f t="shared" si="533"/>
        <v/>
      </c>
      <c r="Z3070" s="174" t="str">
        <f t="shared" si="534"/>
        <v/>
      </c>
      <c r="AA3070" s="137"/>
      <c r="AB3070" s="185">
        <f t="shared" si="531"/>
        <v>16.089599999999272</v>
      </c>
      <c r="AC3070" s="139">
        <f t="shared" si="528"/>
        <v>2.4310250700890199E-2</v>
      </c>
      <c r="AD3070" s="138">
        <f t="shared" si="532"/>
        <v>5.6633157700620301E-5</v>
      </c>
      <c r="AE3070" s="139">
        <f t="shared" si="529"/>
        <v>5.6633157700620301E-5</v>
      </c>
      <c r="AF3070" s="139" t="str">
        <f t="shared" si="530"/>
        <v/>
      </c>
      <c r="AG3070" s="139"/>
    </row>
    <row r="3071" spans="21:33" ht="20.100000000000001" customHeight="1" x14ac:dyDescent="0.25">
      <c r="U3071" s="190"/>
      <c r="V3071" s="191"/>
      <c r="W3071" s="188"/>
      <c r="X3071" s="188"/>
      <c r="Y3071" s="174" t="str">
        <f t="shared" si="533"/>
        <v/>
      </c>
      <c r="Z3071" s="174" t="str">
        <f t="shared" si="534"/>
        <v/>
      </c>
      <c r="AA3071" s="137"/>
      <c r="AB3071" s="185">
        <f t="shared" si="531"/>
        <v>16.095999999999272</v>
      </c>
      <c r="AC3071" s="139">
        <f t="shared" si="528"/>
        <v>2.4253617543189578E-2</v>
      </c>
      <c r="AD3071" s="138">
        <f t="shared" si="532"/>
        <v>5.650836468205217E-5</v>
      </c>
      <c r="AE3071" s="139">
        <f t="shared" si="529"/>
        <v>5.650836468205217E-5</v>
      </c>
      <c r="AF3071" s="139" t="str">
        <f t="shared" si="530"/>
        <v/>
      </c>
      <c r="AG3071" s="139"/>
    </row>
    <row r="3072" spans="21:33" ht="20.100000000000001" customHeight="1" x14ac:dyDescent="0.25">
      <c r="U3072" s="190"/>
      <c r="V3072" s="191"/>
      <c r="W3072" s="188"/>
      <c r="X3072" s="188"/>
      <c r="Y3072" s="174" t="str">
        <f t="shared" si="533"/>
        <v/>
      </c>
      <c r="Z3072" s="174" t="str">
        <f t="shared" si="534"/>
        <v/>
      </c>
      <c r="AA3072" s="137"/>
      <c r="AB3072" s="185">
        <f t="shared" si="531"/>
        <v>16.102399999999271</v>
      </c>
      <c r="AC3072" s="139">
        <f t="shared" si="528"/>
        <v>2.4197109178507526E-2</v>
      </c>
      <c r="AD3072" s="138">
        <f t="shared" si="532"/>
        <v>5.6383824372469721E-5</v>
      </c>
      <c r="AE3072" s="139">
        <f t="shared" si="529"/>
        <v>5.6383824372469721E-5</v>
      </c>
      <c r="AF3072" s="139" t="str">
        <f t="shared" si="530"/>
        <v/>
      </c>
      <c r="AG3072" s="139"/>
    </row>
    <row r="3073" spans="21:33" ht="20.100000000000001" customHeight="1" x14ac:dyDescent="0.25">
      <c r="U3073" s="190"/>
      <c r="V3073" s="191"/>
      <c r="W3073" s="188"/>
      <c r="X3073" s="188"/>
      <c r="Y3073" s="174" t="str">
        <f t="shared" si="533"/>
        <v/>
      </c>
      <c r="Z3073" s="174" t="str">
        <f t="shared" si="534"/>
        <v/>
      </c>
      <c r="AA3073" s="137"/>
      <c r="AB3073" s="185">
        <f t="shared" si="531"/>
        <v>16.10879999999927</v>
      </c>
      <c r="AC3073" s="139">
        <f t="shared" si="528"/>
        <v>2.4140725354135056E-2</v>
      </c>
      <c r="AD3073" s="138">
        <f t="shared" si="532"/>
        <v>5.6259536331055432E-5</v>
      </c>
      <c r="AE3073" s="139">
        <f t="shared" si="529"/>
        <v>5.6259536331055432E-5</v>
      </c>
      <c r="AF3073" s="139" t="str">
        <f t="shared" si="530"/>
        <v/>
      </c>
      <c r="AG3073" s="139"/>
    </row>
    <row r="3074" spans="21:33" ht="20.100000000000001" customHeight="1" x14ac:dyDescent="0.25">
      <c r="U3074" s="190"/>
      <c r="V3074" s="191"/>
      <c r="W3074" s="188"/>
      <c r="X3074" s="188"/>
      <c r="Y3074" s="174" t="str">
        <f t="shared" si="533"/>
        <v/>
      </c>
      <c r="Z3074" s="174" t="str">
        <f t="shared" si="534"/>
        <v/>
      </c>
      <c r="AA3074" s="137"/>
      <c r="AB3074" s="185">
        <f t="shared" si="531"/>
        <v>16.11519999999927</v>
      </c>
      <c r="AC3074" s="139">
        <f t="shared" si="528"/>
        <v>2.4084465817804001E-2</v>
      </c>
      <c r="AD3074" s="138">
        <f t="shared" si="532"/>
        <v>5.613550011713056E-5</v>
      </c>
      <c r="AE3074" s="139">
        <f t="shared" si="529"/>
        <v>5.613550011713056E-5</v>
      </c>
      <c r="AF3074" s="139" t="str">
        <f t="shared" si="530"/>
        <v/>
      </c>
      <c r="AG3074" s="139"/>
    </row>
    <row r="3075" spans="21:33" ht="20.100000000000001" customHeight="1" x14ac:dyDescent="0.25">
      <c r="U3075" s="190"/>
      <c r="V3075" s="191"/>
      <c r="W3075" s="188"/>
      <c r="X3075" s="188"/>
      <c r="Y3075" s="174" t="str">
        <f t="shared" si="533"/>
        <v/>
      </c>
      <c r="Z3075" s="174" t="str">
        <f t="shared" si="534"/>
        <v/>
      </c>
      <c r="AA3075" s="137"/>
      <c r="AB3075" s="185">
        <f t="shared" si="531"/>
        <v>16.121599999999269</v>
      </c>
      <c r="AC3075" s="139">
        <f t="shared" si="528"/>
        <v>2.402833031768687E-2</v>
      </c>
      <c r="AD3075" s="138">
        <f t="shared" si="532"/>
        <v>5.6011715290946174E-5</v>
      </c>
      <c r="AE3075" s="139">
        <f t="shared" si="529"/>
        <v>5.6011715290946174E-5</v>
      </c>
      <c r="AF3075" s="139" t="str">
        <f t="shared" si="530"/>
        <v/>
      </c>
      <c r="AG3075" s="139"/>
    </row>
    <row r="3076" spans="21:33" ht="20.100000000000001" customHeight="1" x14ac:dyDescent="0.25">
      <c r="U3076" s="190"/>
      <c r="V3076" s="191"/>
      <c r="W3076" s="188"/>
      <c r="X3076" s="188"/>
      <c r="Y3076" s="174" t="str">
        <f t="shared" si="533"/>
        <v/>
      </c>
      <c r="Z3076" s="174" t="str">
        <f t="shared" si="534"/>
        <v/>
      </c>
      <c r="AA3076" s="137"/>
      <c r="AB3076" s="185">
        <f t="shared" si="531"/>
        <v>16.127999999999268</v>
      </c>
      <c r="AC3076" s="139">
        <f t="shared" si="528"/>
        <v>2.3972318602395924E-2</v>
      </c>
      <c r="AD3076" s="138">
        <f t="shared" si="532"/>
        <v>5.5888181413075999E-5</v>
      </c>
      <c r="AE3076" s="139">
        <f t="shared" si="529"/>
        <v>5.5888181413075999E-5</v>
      </c>
      <c r="AF3076" s="139" t="str">
        <f t="shared" si="530"/>
        <v/>
      </c>
      <c r="AG3076" s="139"/>
    </row>
    <row r="3077" spans="21:33" ht="20.100000000000001" customHeight="1" x14ac:dyDescent="0.25">
      <c r="U3077" s="190"/>
      <c r="V3077" s="191"/>
      <c r="W3077" s="188"/>
      <c r="X3077" s="188"/>
      <c r="Y3077" s="174" t="str">
        <f t="shared" si="533"/>
        <v/>
      </c>
      <c r="Z3077" s="174" t="str">
        <f t="shared" si="534"/>
        <v/>
      </c>
      <c r="AA3077" s="137"/>
      <c r="AB3077" s="185">
        <f t="shared" si="531"/>
        <v>16.134399999999268</v>
      </c>
      <c r="AC3077" s="139">
        <f t="shared" si="528"/>
        <v>2.3916430420982848E-2</v>
      </c>
      <c r="AD3077" s="138">
        <f t="shared" si="532"/>
        <v>5.576489804461765E-5</v>
      </c>
      <c r="AE3077" s="139">
        <f t="shared" si="529"/>
        <v>5.576489804461765E-5</v>
      </c>
      <c r="AF3077" s="139" t="str">
        <f t="shared" si="530"/>
        <v/>
      </c>
      <c r="AG3077" s="139"/>
    </row>
    <row r="3078" spans="21:33" ht="20.100000000000001" customHeight="1" x14ac:dyDescent="0.25">
      <c r="U3078" s="190"/>
      <c r="V3078" s="191"/>
      <c r="W3078" s="188"/>
      <c r="X3078" s="188"/>
      <c r="Y3078" s="174" t="str">
        <f t="shared" si="533"/>
        <v/>
      </c>
      <c r="Z3078" s="174" t="str">
        <f t="shared" si="534"/>
        <v/>
      </c>
      <c r="AA3078" s="137"/>
      <c r="AB3078" s="185">
        <f t="shared" si="531"/>
        <v>16.140799999999267</v>
      </c>
      <c r="AC3078" s="139">
        <f t="shared" si="528"/>
        <v>2.3860665522938231E-2</v>
      </c>
      <c r="AD3078" s="138">
        <f t="shared" si="532"/>
        <v>5.564186474735569E-5</v>
      </c>
      <c r="AE3078" s="139">
        <f t="shared" si="529"/>
        <v>5.564186474735569E-5</v>
      </c>
      <c r="AF3078" s="139" t="str">
        <f t="shared" si="530"/>
        <v/>
      </c>
      <c r="AG3078" s="139"/>
    </row>
    <row r="3079" spans="21:33" ht="20.100000000000001" customHeight="1" x14ac:dyDescent="0.25">
      <c r="U3079" s="190"/>
      <c r="V3079" s="191"/>
      <c r="W3079" s="188"/>
      <c r="X3079" s="188"/>
      <c r="Y3079" s="174" t="str">
        <f t="shared" si="533"/>
        <v/>
      </c>
      <c r="Z3079" s="174" t="str">
        <f t="shared" si="534"/>
        <v/>
      </c>
      <c r="AA3079" s="137"/>
      <c r="AB3079" s="185">
        <f t="shared" si="531"/>
        <v>16.147199999999266</v>
      </c>
      <c r="AC3079" s="139">
        <f t="shared" si="528"/>
        <v>2.3805023658190875E-2</v>
      </c>
      <c r="AD3079" s="138">
        <f t="shared" si="532"/>
        <v>5.5519081083445915E-5</v>
      </c>
      <c r="AE3079" s="139">
        <f t="shared" si="529"/>
        <v>5.5519081083445915E-5</v>
      </c>
      <c r="AF3079" s="139" t="str">
        <f t="shared" si="530"/>
        <v/>
      </c>
      <c r="AG3079" s="139"/>
    </row>
    <row r="3080" spans="21:33" ht="20.100000000000001" customHeight="1" x14ac:dyDescent="0.25">
      <c r="U3080" s="190"/>
      <c r="V3080" s="191"/>
      <c r="W3080" s="188"/>
      <c r="X3080" s="188"/>
      <c r="Y3080" s="174" t="str">
        <f t="shared" si="533"/>
        <v/>
      </c>
      <c r="Z3080" s="174" t="str">
        <f t="shared" si="534"/>
        <v/>
      </c>
      <c r="AA3080" s="137"/>
      <c r="AB3080" s="185">
        <f t="shared" si="531"/>
        <v>16.153599999999265</v>
      </c>
      <c r="AC3080" s="139">
        <f t="shared" si="528"/>
        <v>2.3749504577107429E-2</v>
      </c>
      <c r="AD3080" s="138">
        <f t="shared" si="532"/>
        <v>5.5396546615581882E-5</v>
      </c>
      <c r="AE3080" s="139">
        <f t="shared" si="529"/>
        <v>5.5396546615581882E-5</v>
      </c>
      <c r="AF3080" s="139" t="str">
        <f t="shared" si="530"/>
        <v/>
      </c>
      <c r="AG3080" s="139"/>
    </row>
    <row r="3081" spans="21:33" ht="20.100000000000001" customHeight="1" x14ac:dyDescent="0.25">
      <c r="U3081" s="190"/>
      <c r="V3081" s="191"/>
      <c r="W3081" s="188"/>
      <c r="X3081" s="188"/>
      <c r="Y3081" s="174" t="str">
        <f t="shared" si="533"/>
        <v/>
      </c>
      <c r="Z3081" s="174" t="str">
        <f t="shared" si="534"/>
        <v/>
      </c>
      <c r="AA3081" s="137"/>
      <c r="AB3081" s="185">
        <f t="shared" si="531"/>
        <v>16.159999999999265</v>
      </c>
      <c r="AC3081" s="139">
        <f t="shared" si="528"/>
        <v>2.3694108030491847E-2</v>
      </c>
      <c r="AD3081" s="138">
        <f t="shared" si="532"/>
        <v>5.5274260907300227E-5</v>
      </c>
      <c r="AE3081" s="139">
        <f t="shared" si="529"/>
        <v>5.5274260907300227E-5</v>
      </c>
      <c r="AF3081" s="139" t="str">
        <f t="shared" si="530"/>
        <v/>
      </c>
      <c r="AG3081" s="139"/>
    </row>
    <row r="3082" spans="21:33" ht="20.100000000000001" customHeight="1" x14ac:dyDescent="0.25">
      <c r="U3082" s="190"/>
      <c r="V3082" s="191"/>
      <c r="W3082" s="188"/>
      <c r="X3082" s="188"/>
      <c r="Y3082" s="174" t="str">
        <f t="shared" si="533"/>
        <v/>
      </c>
      <c r="Z3082" s="174" t="str">
        <f t="shared" si="534"/>
        <v/>
      </c>
      <c r="AA3082" s="137"/>
      <c r="AB3082" s="185">
        <f t="shared" si="531"/>
        <v>16.166399999999264</v>
      </c>
      <c r="AC3082" s="139">
        <f t="shared" si="528"/>
        <v>2.3638833769584547E-2</v>
      </c>
      <c r="AD3082" s="138">
        <f t="shared" si="532"/>
        <v>5.5152223522120236E-5</v>
      </c>
      <c r="AE3082" s="139">
        <f t="shared" si="529"/>
        <v>5.5152223522120236E-5</v>
      </c>
      <c r="AF3082" s="139" t="str">
        <f t="shared" si="530"/>
        <v/>
      </c>
      <c r="AG3082" s="139"/>
    </row>
    <row r="3083" spans="21:33" ht="20.100000000000001" customHeight="1" x14ac:dyDescent="0.25">
      <c r="U3083" s="190"/>
      <c r="V3083" s="191"/>
      <c r="W3083" s="188"/>
      <c r="X3083" s="188"/>
      <c r="Y3083" s="174" t="str">
        <f t="shared" si="533"/>
        <v/>
      </c>
      <c r="Z3083" s="174" t="str">
        <f t="shared" si="534"/>
        <v/>
      </c>
      <c r="AA3083" s="137"/>
      <c r="AB3083" s="185">
        <f t="shared" si="531"/>
        <v>16.172799999999263</v>
      </c>
      <c r="AC3083" s="139">
        <f t="shared" si="528"/>
        <v>2.3583681546062427E-2</v>
      </c>
      <c r="AD3083" s="138">
        <f t="shared" si="532"/>
        <v>5.5030434024719993E-5</v>
      </c>
      <c r="AE3083" s="139">
        <f t="shared" si="529"/>
        <v>5.5030434024719993E-5</v>
      </c>
      <c r="AF3083" s="139" t="str">
        <f t="shared" si="530"/>
        <v/>
      </c>
      <c r="AG3083" s="139"/>
    </row>
    <row r="3084" spans="21:33" ht="20.100000000000001" customHeight="1" x14ac:dyDescent="0.25">
      <c r="U3084" s="190"/>
      <c r="V3084" s="191"/>
      <c r="W3084" s="188"/>
      <c r="X3084" s="188"/>
      <c r="Y3084" s="174" t="str">
        <f t="shared" si="533"/>
        <v/>
      </c>
      <c r="Z3084" s="174" t="str">
        <f t="shared" si="534"/>
        <v/>
      </c>
      <c r="AA3084" s="137"/>
      <c r="AB3084" s="185">
        <f t="shared" si="531"/>
        <v>16.179199999999263</v>
      </c>
      <c r="AC3084" s="139">
        <f t="shared" si="528"/>
        <v>2.3528651112037707E-2</v>
      </c>
      <c r="AD3084" s="138">
        <f t="shared" si="532"/>
        <v>5.4908891979791458E-5</v>
      </c>
      <c r="AE3084" s="139">
        <f t="shared" si="529"/>
        <v>5.4908891979791458E-5</v>
      </c>
      <c r="AF3084" s="139" t="str">
        <f t="shared" si="530"/>
        <v/>
      </c>
      <c r="AG3084" s="139"/>
    </row>
    <row r="3085" spans="21:33" ht="20.100000000000001" customHeight="1" x14ac:dyDescent="0.25">
      <c r="U3085" s="190"/>
      <c r="V3085" s="191"/>
      <c r="W3085" s="188"/>
      <c r="X3085" s="188"/>
      <c r="Y3085" s="174" t="str">
        <f t="shared" si="533"/>
        <v/>
      </c>
      <c r="Z3085" s="174" t="str">
        <f t="shared" si="534"/>
        <v/>
      </c>
      <c r="AA3085" s="137"/>
      <c r="AB3085" s="185">
        <f t="shared" si="531"/>
        <v>16.185599999999262</v>
      </c>
      <c r="AC3085" s="139">
        <f t="shared" si="528"/>
        <v>2.3473742220057915E-2</v>
      </c>
      <c r="AD3085" s="138">
        <f t="shared" si="532"/>
        <v>5.4787596952859258E-5</v>
      </c>
      <c r="AE3085" s="139">
        <f t="shared" si="529"/>
        <v>5.4787596952859258E-5</v>
      </c>
      <c r="AF3085" s="139" t="str">
        <f t="shared" si="530"/>
        <v/>
      </c>
      <c r="AG3085" s="139"/>
    </row>
    <row r="3086" spans="21:33" ht="20.100000000000001" customHeight="1" x14ac:dyDescent="0.25">
      <c r="U3086" s="190"/>
      <c r="V3086" s="191"/>
      <c r="W3086" s="188"/>
      <c r="X3086" s="188"/>
      <c r="Y3086" s="174" t="str">
        <f t="shared" si="533"/>
        <v/>
      </c>
      <c r="Z3086" s="174" t="str">
        <f t="shared" si="534"/>
        <v/>
      </c>
      <c r="AA3086" s="137"/>
      <c r="AB3086" s="185">
        <f t="shared" si="531"/>
        <v>16.191999999999261</v>
      </c>
      <c r="AC3086" s="139">
        <f t="shared" si="528"/>
        <v>2.3418954623105056E-2</v>
      </c>
      <c r="AD3086" s="138">
        <f t="shared" si="532"/>
        <v>5.466654850995456E-5</v>
      </c>
      <c r="AE3086" s="139">
        <f t="shared" si="529"/>
        <v>5.466654850995456E-5</v>
      </c>
      <c r="AF3086" s="139" t="str">
        <f t="shared" si="530"/>
        <v/>
      </c>
      <c r="AG3086" s="139"/>
    </row>
    <row r="3087" spans="21:33" ht="20.100000000000001" customHeight="1" x14ac:dyDescent="0.25">
      <c r="U3087" s="190"/>
      <c r="V3087" s="191"/>
      <c r="W3087" s="188"/>
      <c r="X3087" s="188"/>
      <c r="Y3087" s="174" t="str">
        <f t="shared" si="533"/>
        <v/>
      </c>
      <c r="Z3087" s="174" t="str">
        <f t="shared" si="534"/>
        <v/>
      </c>
      <c r="AA3087" s="137"/>
      <c r="AB3087" s="185">
        <f t="shared" si="531"/>
        <v>16.198399999999261</v>
      </c>
      <c r="AC3087" s="139">
        <f t="shared" si="528"/>
        <v>2.3364288074595101E-2</v>
      </c>
      <c r="AD3087" s="138">
        <f t="shared" si="532"/>
        <v>5.4545746217490171E-5</v>
      </c>
      <c r="AE3087" s="139">
        <f t="shared" si="529"/>
        <v>5.4545746217490171E-5</v>
      </c>
      <c r="AF3087" s="139" t="str">
        <f t="shared" si="530"/>
        <v/>
      </c>
      <c r="AG3087" s="139"/>
    </row>
    <row r="3088" spans="21:33" ht="20.100000000000001" customHeight="1" x14ac:dyDescent="0.25">
      <c r="U3088" s="190"/>
      <c r="V3088" s="191"/>
      <c r="W3088" s="188"/>
      <c r="X3088" s="188"/>
      <c r="Y3088" s="174" t="str">
        <f t="shared" si="533"/>
        <v/>
      </c>
      <c r="Z3088" s="174" t="str">
        <f t="shared" si="534"/>
        <v/>
      </c>
      <c r="AA3088" s="137"/>
      <c r="AB3088" s="185">
        <f t="shared" si="531"/>
        <v>16.20479999999926</v>
      </c>
      <c r="AC3088" s="139">
        <f t="shared" si="528"/>
        <v>2.3309742328377611E-2</v>
      </c>
      <c r="AD3088" s="138">
        <f t="shared" si="532"/>
        <v>5.4425189642656052E-5</v>
      </c>
      <c r="AE3088" s="139">
        <f t="shared" si="529"/>
        <v>5.4425189642656052E-5</v>
      </c>
      <c r="AF3088" s="139" t="str">
        <f t="shared" si="530"/>
        <v/>
      </c>
      <c r="AG3088" s="139"/>
    </row>
    <row r="3089" spans="21:33" ht="20.100000000000001" customHeight="1" x14ac:dyDescent="0.25">
      <c r="U3089" s="190"/>
      <c r="V3089" s="191"/>
      <c r="W3089" s="188"/>
      <c r="X3089" s="188"/>
      <c r="Y3089" s="174" t="str">
        <f t="shared" si="533"/>
        <v/>
      </c>
      <c r="Z3089" s="174" t="str">
        <f t="shared" si="534"/>
        <v/>
      </c>
      <c r="AA3089" s="137"/>
      <c r="AB3089" s="185">
        <f t="shared" si="531"/>
        <v>16.211199999999259</v>
      </c>
      <c r="AC3089" s="139">
        <f t="shared" si="528"/>
        <v>2.3255317138734955E-2</v>
      </c>
      <c r="AD3089" s="138">
        <f t="shared" si="532"/>
        <v>5.4304878352961355E-5</v>
      </c>
      <c r="AE3089" s="139">
        <f t="shared" si="529"/>
        <v>5.4304878352961355E-5</v>
      </c>
      <c r="AF3089" s="139" t="str">
        <f t="shared" si="530"/>
        <v/>
      </c>
      <c r="AG3089" s="139"/>
    </row>
    <row r="3090" spans="21:33" ht="20.100000000000001" customHeight="1" x14ac:dyDescent="0.25">
      <c r="U3090" s="190"/>
      <c r="V3090" s="191"/>
      <c r="W3090" s="188"/>
      <c r="X3090" s="188"/>
      <c r="Y3090" s="174" t="str">
        <f t="shared" si="533"/>
        <v/>
      </c>
      <c r="Z3090" s="174" t="str">
        <f t="shared" si="534"/>
        <v/>
      </c>
      <c r="AA3090" s="137"/>
      <c r="AB3090" s="185">
        <f t="shared" si="531"/>
        <v>16.217599999999258</v>
      </c>
      <c r="AC3090" s="139">
        <f t="shared" si="528"/>
        <v>2.3201012260381994E-2</v>
      </c>
      <c r="AD3090" s="138">
        <f t="shared" si="532"/>
        <v>5.4184811916605652E-5</v>
      </c>
      <c r="AE3090" s="139">
        <f t="shared" si="529"/>
        <v>5.4184811916605652E-5</v>
      </c>
      <c r="AF3090" s="139" t="str">
        <f t="shared" si="530"/>
        <v/>
      </c>
      <c r="AG3090" s="139"/>
    </row>
    <row r="3091" spans="21:33" ht="20.100000000000001" customHeight="1" x14ac:dyDescent="0.25">
      <c r="U3091" s="190"/>
      <c r="V3091" s="191"/>
      <c r="W3091" s="188"/>
      <c r="X3091" s="188"/>
      <c r="Y3091" s="174" t="str">
        <f t="shared" si="533"/>
        <v/>
      </c>
      <c r="Z3091" s="174" t="str">
        <f t="shared" si="534"/>
        <v/>
      </c>
      <c r="AA3091" s="137"/>
      <c r="AB3091" s="185">
        <f t="shared" si="531"/>
        <v>16.223999999999258</v>
      </c>
      <c r="AC3091" s="139">
        <f t="shared" si="528"/>
        <v>2.3146827448465388E-2</v>
      </c>
      <c r="AD3091" s="138">
        <f t="shared" si="532"/>
        <v>5.406498990218056E-5</v>
      </c>
      <c r="AE3091" s="139">
        <f t="shared" si="529"/>
        <v>5.406498990218056E-5</v>
      </c>
      <c r="AF3091" s="139" t="str">
        <f t="shared" si="530"/>
        <v/>
      </c>
      <c r="AG3091" s="139"/>
    </row>
    <row r="3092" spans="21:33" ht="20.100000000000001" customHeight="1" x14ac:dyDescent="0.25">
      <c r="U3092" s="190"/>
      <c r="V3092" s="191"/>
      <c r="W3092" s="188"/>
      <c r="X3092" s="188"/>
      <c r="Y3092" s="174" t="str">
        <f t="shared" si="533"/>
        <v/>
      </c>
      <c r="Z3092" s="174" t="str">
        <f t="shared" si="534"/>
        <v/>
      </c>
      <c r="AA3092" s="137"/>
      <c r="AB3092" s="185">
        <f t="shared" si="531"/>
        <v>16.230399999999257</v>
      </c>
      <c r="AC3092" s="139">
        <f t="shared" si="528"/>
        <v>2.3092762458563208E-2</v>
      </c>
      <c r="AD3092" s="138">
        <f t="shared" si="532"/>
        <v>5.3945411879013222E-5</v>
      </c>
      <c r="AE3092" s="139">
        <f t="shared" si="529"/>
        <v>5.3945411879013222E-5</v>
      </c>
      <c r="AF3092" s="139" t="str">
        <f t="shared" si="530"/>
        <v/>
      </c>
      <c r="AG3092" s="139"/>
    </row>
    <row r="3093" spans="21:33" ht="20.100000000000001" customHeight="1" x14ac:dyDescent="0.25">
      <c r="U3093" s="190"/>
      <c r="V3093" s="191"/>
      <c r="W3093" s="188"/>
      <c r="X3093" s="188"/>
      <c r="Y3093" s="174" t="str">
        <f t="shared" si="533"/>
        <v/>
      </c>
      <c r="Z3093" s="174" t="str">
        <f t="shared" si="534"/>
        <v/>
      </c>
      <c r="AA3093" s="137"/>
      <c r="AB3093" s="185">
        <f t="shared" si="531"/>
        <v>16.236799999999256</v>
      </c>
      <c r="AC3093" s="139">
        <f t="shared" si="528"/>
        <v>2.3038817046684194E-2</v>
      </c>
      <c r="AD3093" s="138">
        <f t="shared" si="532"/>
        <v>5.3826077416756907E-5</v>
      </c>
      <c r="AE3093" s="139">
        <f t="shared" si="529"/>
        <v>5.3826077416756907E-5</v>
      </c>
      <c r="AF3093" s="139" t="str">
        <f t="shared" si="530"/>
        <v/>
      </c>
      <c r="AG3093" s="139"/>
    </row>
    <row r="3094" spans="21:33" ht="20.100000000000001" customHeight="1" x14ac:dyDescent="0.25">
      <c r="U3094" s="190"/>
      <c r="V3094" s="191"/>
      <c r="W3094" s="188"/>
      <c r="X3094" s="188"/>
      <c r="Y3094" s="174" t="str">
        <f t="shared" si="533"/>
        <v/>
      </c>
      <c r="Z3094" s="174" t="str">
        <f t="shared" si="534"/>
        <v/>
      </c>
      <c r="AA3094" s="137"/>
      <c r="AB3094" s="185">
        <f t="shared" si="531"/>
        <v>16.243199999999256</v>
      </c>
      <c r="AC3094" s="139">
        <f t="shared" si="528"/>
        <v>2.2984990969267437E-2</v>
      </c>
      <c r="AD3094" s="138">
        <f t="shared" si="532"/>
        <v>5.3706986085765712E-5</v>
      </c>
      <c r="AE3094" s="139">
        <f t="shared" si="529"/>
        <v>5.3706986085765712E-5</v>
      </c>
      <c r="AF3094" s="139" t="str">
        <f t="shared" si="530"/>
        <v/>
      </c>
      <c r="AG3094" s="139"/>
    </row>
    <row r="3095" spans="21:33" ht="20.100000000000001" customHeight="1" x14ac:dyDescent="0.25">
      <c r="U3095" s="190"/>
      <c r="V3095" s="191"/>
      <c r="W3095" s="188"/>
      <c r="X3095" s="188"/>
      <c r="Y3095" s="174" t="str">
        <f t="shared" si="533"/>
        <v/>
      </c>
      <c r="Z3095" s="174" t="str">
        <f t="shared" si="534"/>
        <v/>
      </c>
      <c r="AA3095" s="137"/>
      <c r="AB3095" s="185">
        <f t="shared" si="531"/>
        <v>16.249599999999255</v>
      </c>
      <c r="AC3095" s="139">
        <f t="shared" si="528"/>
        <v>2.2931283983181672E-2</v>
      </c>
      <c r="AD3095" s="138">
        <f t="shared" si="532"/>
        <v>5.3588137456827417E-5</v>
      </c>
      <c r="AE3095" s="139">
        <f t="shared" si="529"/>
        <v>5.3588137456827417E-5</v>
      </c>
      <c r="AF3095" s="139" t="str">
        <f t="shared" si="530"/>
        <v/>
      </c>
      <c r="AG3095" s="139"/>
    </row>
    <row r="3096" spans="21:33" ht="20.100000000000001" customHeight="1" x14ac:dyDescent="0.25">
      <c r="U3096" s="190"/>
      <c r="V3096" s="191"/>
      <c r="W3096" s="188"/>
      <c r="X3096" s="188"/>
      <c r="Y3096" s="174" t="str">
        <f t="shared" si="533"/>
        <v/>
      </c>
      <c r="Z3096" s="174" t="str">
        <f t="shared" si="534"/>
        <v/>
      </c>
      <c r="AA3096" s="137"/>
      <c r="AB3096" s="185">
        <f t="shared" si="531"/>
        <v>16.255999999999254</v>
      </c>
      <c r="AC3096" s="139">
        <f t="shared" si="528"/>
        <v>2.2877695845724844E-2</v>
      </c>
      <c r="AD3096" s="138">
        <f t="shared" si="532"/>
        <v>5.3469531101406342E-5</v>
      </c>
      <c r="AE3096" s="139">
        <f t="shared" si="529"/>
        <v>5.3469531101406342E-5</v>
      </c>
      <c r="AF3096" s="139" t="str">
        <f t="shared" si="530"/>
        <v/>
      </c>
      <c r="AG3096" s="139"/>
    </row>
    <row r="3097" spans="21:33" ht="20.100000000000001" customHeight="1" x14ac:dyDescent="0.25">
      <c r="U3097" s="190"/>
      <c r="V3097" s="191"/>
      <c r="W3097" s="188"/>
      <c r="X3097" s="188"/>
      <c r="Y3097" s="174" t="str">
        <f t="shared" si="533"/>
        <v/>
      </c>
      <c r="Z3097" s="174" t="str">
        <f t="shared" si="534"/>
        <v/>
      </c>
      <c r="AA3097" s="137"/>
      <c r="AB3097" s="185">
        <f t="shared" si="531"/>
        <v>16.262399999999253</v>
      </c>
      <c r="AC3097" s="139">
        <f t="shared" si="528"/>
        <v>2.2824226314623438E-2</v>
      </c>
      <c r="AD3097" s="138">
        <f t="shared" si="532"/>
        <v>5.3351166591261712E-5</v>
      </c>
      <c r="AE3097" s="139">
        <f t="shared" si="529"/>
        <v>5.3351166591261712E-5</v>
      </c>
      <c r="AF3097" s="139" t="str">
        <f t="shared" si="530"/>
        <v/>
      </c>
      <c r="AG3097" s="139"/>
    </row>
    <row r="3098" spans="21:33" ht="20.100000000000001" customHeight="1" x14ac:dyDescent="0.25">
      <c r="U3098" s="190"/>
      <c r="V3098" s="191"/>
      <c r="W3098" s="188"/>
      <c r="X3098" s="188"/>
      <c r="Y3098" s="174" t="str">
        <f t="shared" si="533"/>
        <v/>
      </c>
      <c r="Z3098" s="174" t="str">
        <f t="shared" si="534"/>
        <v/>
      </c>
      <c r="AA3098" s="137"/>
      <c r="AB3098" s="185">
        <f t="shared" si="531"/>
        <v>16.268799999999253</v>
      </c>
      <c r="AC3098" s="139">
        <f t="shared" si="528"/>
        <v>2.2770875148032176E-2</v>
      </c>
      <c r="AD3098" s="138">
        <f t="shared" si="532"/>
        <v>5.3233043498981947E-5</v>
      </c>
      <c r="AE3098" s="139">
        <f t="shared" si="529"/>
        <v>5.3233043498981947E-5</v>
      </c>
      <c r="AF3098" s="139" t="str">
        <f t="shared" si="530"/>
        <v/>
      </c>
      <c r="AG3098" s="139"/>
    </row>
    <row r="3099" spans="21:33" ht="20.100000000000001" customHeight="1" x14ac:dyDescent="0.25">
      <c r="U3099" s="190"/>
      <c r="V3099" s="191"/>
      <c r="W3099" s="188"/>
      <c r="X3099" s="188"/>
      <c r="Y3099" s="174" t="str">
        <f t="shared" si="533"/>
        <v/>
      </c>
      <c r="Z3099" s="174" t="str">
        <f t="shared" si="534"/>
        <v/>
      </c>
      <c r="AA3099" s="137"/>
      <c r="AB3099" s="185">
        <f t="shared" si="531"/>
        <v>16.275199999999252</v>
      </c>
      <c r="AC3099" s="139">
        <f t="shared" si="528"/>
        <v>2.2717642104533194E-2</v>
      </c>
      <c r="AD3099" s="138">
        <f t="shared" si="532"/>
        <v>5.3115161397502414E-5</v>
      </c>
      <c r="AE3099" s="139">
        <f t="shared" si="529"/>
        <v>5.3115161397502414E-5</v>
      </c>
      <c r="AF3099" s="139" t="str">
        <f t="shared" si="530"/>
        <v/>
      </c>
      <c r="AG3099" s="139"/>
    </row>
    <row r="3100" spans="21:33" ht="20.100000000000001" customHeight="1" x14ac:dyDescent="0.25">
      <c r="U3100" s="190"/>
      <c r="V3100" s="191"/>
      <c r="W3100" s="188"/>
      <c r="X3100" s="188"/>
      <c r="Y3100" s="174" t="str">
        <f t="shared" si="533"/>
        <v/>
      </c>
      <c r="Z3100" s="174" t="str">
        <f t="shared" si="534"/>
        <v/>
      </c>
      <c r="AA3100" s="137"/>
      <c r="AB3100" s="185">
        <f t="shared" si="531"/>
        <v>16.281599999999251</v>
      </c>
      <c r="AC3100" s="139">
        <f t="shared" si="528"/>
        <v>2.2664526943135692E-2</v>
      </c>
      <c r="AD3100" s="138">
        <f t="shared" si="532"/>
        <v>5.299751986032053E-5</v>
      </c>
      <c r="AE3100" s="139">
        <f t="shared" si="529"/>
        <v>5.299751986032053E-5</v>
      </c>
      <c r="AF3100" s="139" t="str">
        <f t="shared" si="530"/>
        <v/>
      </c>
      <c r="AG3100" s="139"/>
    </row>
    <row r="3101" spans="21:33" ht="20.100000000000001" customHeight="1" x14ac:dyDescent="0.25">
      <c r="U3101" s="190"/>
      <c r="V3101" s="191"/>
      <c r="W3101" s="188"/>
      <c r="X3101" s="188"/>
      <c r="Y3101" s="174" t="str">
        <f t="shared" si="533"/>
        <v/>
      </c>
      <c r="Z3101" s="174" t="str">
        <f t="shared" si="534"/>
        <v/>
      </c>
      <c r="AA3101" s="137"/>
      <c r="AB3101" s="185">
        <f t="shared" si="531"/>
        <v>16.287999999999251</v>
      </c>
      <c r="AC3101" s="139">
        <f t="shared" si="528"/>
        <v>2.2611529423275371E-2</v>
      </c>
      <c r="AD3101" s="138">
        <f t="shared" si="532"/>
        <v>5.2880118461516579E-5</v>
      </c>
      <c r="AE3101" s="139">
        <f t="shared" si="529"/>
        <v>5.2880118461516579E-5</v>
      </c>
      <c r="AF3101" s="139" t="str">
        <f t="shared" si="530"/>
        <v/>
      </c>
      <c r="AG3101" s="139"/>
    </row>
    <row r="3102" spans="21:33" ht="20.100000000000001" customHeight="1" x14ac:dyDescent="0.25">
      <c r="U3102" s="190"/>
      <c r="V3102" s="191"/>
      <c r="W3102" s="188"/>
      <c r="X3102" s="188"/>
      <c r="Y3102" s="174" t="str">
        <f t="shared" si="533"/>
        <v/>
      </c>
      <c r="Z3102" s="174" t="str">
        <f t="shared" si="534"/>
        <v/>
      </c>
      <c r="AA3102" s="137"/>
      <c r="AB3102" s="185">
        <f t="shared" si="531"/>
        <v>16.29439999999925</v>
      </c>
      <c r="AC3102" s="139">
        <f t="shared" si="528"/>
        <v>2.2558649304813855E-2</v>
      </c>
      <c r="AD3102" s="138">
        <f t="shared" si="532"/>
        <v>5.2762956775764119E-5</v>
      </c>
      <c r="AE3102" s="139">
        <f t="shared" si="529"/>
        <v>5.2762956775764119E-5</v>
      </c>
      <c r="AF3102" s="139" t="str">
        <f t="shared" si="530"/>
        <v/>
      </c>
      <c r="AG3102" s="139"/>
    </row>
    <row r="3103" spans="21:33" ht="20.100000000000001" customHeight="1" x14ac:dyDescent="0.25">
      <c r="U3103" s="190"/>
      <c r="V3103" s="191"/>
      <c r="W3103" s="188"/>
      <c r="X3103" s="188"/>
      <c r="Y3103" s="174" t="str">
        <f t="shared" si="533"/>
        <v/>
      </c>
      <c r="Z3103" s="174" t="str">
        <f t="shared" si="534"/>
        <v/>
      </c>
      <c r="AA3103" s="137"/>
      <c r="AB3103" s="185">
        <f t="shared" si="531"/>
        <v>16.300799999999249</v>
      </c>
      <c r="AC3103" s="139">
        <f t="shared" si="528"/>
        <v>2.2505886348038091E-2</v>
      </c>
      <c r="AD3103" s="138">
        <f t="shared" si="532"/>
        <v>5.2646034378198148E-5</v>
      </c>
      <c r="AE3103" s="139">
        <f t="shared" si="529"/>
        <v>5.2646034378198148E-5</v>
      </c>
      <c r="AF3103" s="139" t="str">
        <f t="shared" si="530"/>
        <v/>
      </c>
      <c r="AG3103" s="139"/>
    </row>
    <row r="3104" spans="21:33" ht="20.100000000000001" customHeight="1" x14ac:dyDescent="0.25">
      <c r="U3104" s="190"/>
      <c r="V3104" s="191"/>
      <c r="W3104" s="188"/>
      <c r="X3104" s="188"/>
      <c r="Y3104" s="174" t="str">
        <f t="shared" si="533"/>
        <v/>
      </c>
      <c r="Z3104" s="174" t="str">
        <f t="shared" si="534"/>
        <v/>
      </c>
      <c r="AA3104" s="137"/>
      <c r="AB3104" s="185">
        <f t="shared" si="531"/>
        <v>16.307199999999249</v>
      </c>
      <c r="AC3104" s="139">
        <f t="shared" si="528"/>
        <v>2.2453240313659893E-2</v>
      </c>
      <c r="AD3104" s="138">
        <f t="shared" si="532"/>
        <v>5.2529350844363054E-5</v>
      </c>
      <c r="AE3104" s="139">
        <f t="shared" si="529"/>
        <v>5.2529350844363054E-5</v>
      </c>
      <c r="AF3104" s="139" t="str">
        <f t="shared" si="530"/>
        <v/>
      </c>
      <c r="AG3104" s="139"/>
    </row>
    <row r="3105" spans="21:33" ht="20.100000000000001" customHeight="1" x14ac:dyDescent="0.25">
      <c r="U3105" s="190"/>
      <c r="V3105" s="191"/>
      <c r="W3105" s="188"/>
      <c r="X3105" s="188"/>
      <c r="Y3105" s="174" t="str">
        <f t="shared" si="533"/>
        <v/>
      </c>
      <c r="Z3105" s="174" t="str">
        <f t="shared" si="534"/>
        <v/>
      </c>
      <c r="AA3105" s="137"/>
      <c r="AB3105" s="185">
        <f t="shared" si="531"/>
        <v>16.313599999999248</v>
      </c>
      <c r="AC3105" s="139">
        <f t="shared" si="528"/>
        <v>2.2400710962815529E-2</v>
      </c>
      <c r="AD3105" s="138">
        <f t="shared" si="532"/>
        <v>5.2412905750680999E-5</v>
      </c>
      <c r="AE3105" s="139">
        <f t="shared" si="529"/>
        <v>5.2412905750680999E-5</v>
      </c>
      <c r="AF3105" s="139" t="str">
        <f t="shared" si="530"/>
        <v/>
      </c>
      <c r="AG3105" s="139"/>
    </row>
    <row r="3106" spans="21:33" ht="20.100000000000001" customHeight="1" x14ac:dyDescent="0.25">
      <c r="U3106" s="190"/>
      <c r="V3106" s="191"/>
      <c r="W3106" s="188"/>
      <c r="X3106" s="188"/>
      <c r="Y3106" s="174" t="str">
        <f t="shared" si="533"/>
        <v/>
      </c>
      <c r="Z3106" s="174" t="str">
        <f t="shared" si="534"/>
        <v/>
      </c>
      <c r="AA3106" s="137"/>
      <c r="AB3106" s="185">
        <f t="shared" si="531"/>
        <v>16.319999999999247</v>
      </c>
      <c r="AC3106" s="139">
        <f t="shared" si="528"/>
        <v>2.2348298057064848E-2</v>
      </c>
      <c r="AD3106" s="138">
        <f t="shared" si="532"/>
        <v>5.2296698673858638E-5</v>
      </c>
      <c r="AE3106" s="139">
        <f t="shared" si="529"/>
        <v>5.2296698673858638E-5</v>
      </c>
      <c r="AF3106" s="139" t="str">
        <f t="shared" si="530"/>
        <v/>
      </c>
      <c r="AG3106" s="139"/>
    </row>
    <row r="3107" spans="21:33" ht="20.100000000000001" customHeight="1" x14ac:dyDescent="0.25">
      <c r="U3107" s="190"/>
      <c r="V3107" s="191"/>
      <c r="W3107" s="188"/>
      <c r="X3107" s="188"/>
      <c r="Y3107" s="174" t="str">
        <f t="shared" si="533"/>
        <v/>
      </c>
      <c r="Z3107" s="174" t="str">
        <f t="shared" si="534"/>
        <v/>
      </c>
      <c r="AA3107" s="137"/>
      <c r="AB3107" s="185">
        <f t="shared" si="531"/>
        <v>16.326399999999246</v>
      </c>
      <c r="AC3107" s="139">
        <f t="shared" si="528"/>
        <v>2.229600135839099E-2</v>
      </c>
      <c r="AD3107" s="138">
        <f t="shared" si="532"/>
        <v>5.2180729191060593E-5</v>
      </c>
      <c r="AE3107" s="139">
        <f t="shared" si="529"/>
        <v>5.2180729191060593E-5</v>
      </c>
      <c r="AF3107" s="139" t="str">
        <f t="shared" si="530"/>
        <v/>
      </c>
      <c r="AG3107" s="139"/>
    </row>
    <row r="3108" spans="21:33" ht="20.100000000000001" customHeight="1" x14ac:dyDescent="0.25">
      <c r="U3108" s="190"/>
      <c r="V3108" s="191"/>
      <c r="W3108" s="188"/>
      <c r="X3108" s="188"/>
      <c r="Y3108" s="174" t="str">
        <f t="shared" si="533"/>
        <v/>
      </c>
      <c r="Z3108" s="174" t="str">
        <f t="shared" si="534"/>
        <v/>
      </c>
      <c r="AA3108" s="137"/>
      <c r="AB3108" s="185">
        <f t="shared" si="531"/>
        <v>16.332799999999246</v>
      </c>
      <c r="AC3108" s="139">
        <f t="shared" si="528"/>
        <v>2.2243820629199929E-2</v>
      </c>
      <c r="AD3108" s="138">
        <f t="shared" si="532"/>
        <v>5.2064996880381298E-5</v>
      </c>
      <c r="AE3108" s="139">
        <f t="shared" si="529"/>
        <v>5.2064996880381298E-5</v>
      </c>
      <c r="AF3108" s="139" t="str">
        <f t="shared" si="530"/>
        <v/>
      </c>
      <c r="AG3108" s="139"/>
    </row>
    <row r="3109" spans="21:33" ht="20.100000000000001" customHeight="1" x14ac:dyDescent="0.25">
      <c r="U3109" s="190"/>
      <c r="V3109" s="191"/>
      <c r="W3109" s="188"/>
      <c r="X3109" s="188"/>
      <c r="Y3109" s="174" t="str">
        <f t="shared" si="533"/>
        <v/>
      </c>
      <c r="Z3109" s="174" t="str">
        <f t="shared" si="534"/>
        <v/>
      </c>
      <c r="AA3109" s="137"/>
      <c r="AB3109" s="185">
        <f t="shared" si="531"/>
        <v>16.339199999999245</v>
      </c>
      <c r="AC3109" s="139">
        <f t="shared" si="528"/>
        <v>2.2191755632319548E-2</v>
      </c>
      <c r="AD3109" s="138">
        <f t="shared" si="532"/>
        <v>5.1949501320005392E-5</v>
      </c>
      <c r="AE3109" s="139">
        <f t="shared" si="529"/>
        <v>5.1949501320005392E-5</v>
      </c>
      <c r="AF3109" s="139" t="str">
        <f t="shared" si="530"/>
        <v/>
      </c>
      <c r="AG3109" s="139"/>
    </row>
    <row r="3110" spans="21:33" ht="20.100000000000001" customHeight="1" x14ac:dyDescent="0.25">
      <c r="U3110" s="190"/>
      <c r="V3110" s="191"/>
      <c r="W3110" s="188"/>
      <c r="X3110" s="188"/>
      <c r="Y3110" s="174" t="str">
        <f t="shared" si="533"/>
        <v/>
      </c>
      <c r="Z3110" s="174" t="str">
        <f t="shared" si="534"/>
        <v/>
      </c>
      <c r="AA3110" s="137"/>
      <c r="AB3110" s="185">
        <f t="shared" si="531"/>
        <v>16.345599999999244</v>
      </c>
      <c r="AC3110" s="139">
        <f t="shared" si="528"/>
        <v>2.2139806130999543E-2</v>
      </c>
      <c r="AD3110" s="138">
        <f t="shared" si="532"/>
        <v>5.1834242088998755E-5</v>
      </c>
      <c r="AE3110" s="139">
        <f t="shared" si="529"/>
        <v>5.1834242088998755E-5</v>
      </c>
      <c r="AF3110" s="139" t="str">
        <f t="shared" si="530"/>
        <v/>
      </c>
      <c r="AG3110" s="139"/>
    </row>
    <row r="3111" spans="21:33" ht="20.100000000000001" customHeight="1" x14ac:dyDescent="0.25">
      <c r="U3111" s="190"/>
      <c r="V3111" s="191"/>
      <c r="W3111" s="188"/>
      <c r="X3111" s="188"/>
      <c r="Y3111" s="174" t="str">
        <f t="shared" si="533"/>
        <v/>
      </c>
      <c r="Z3111" s="174" t="str">
        <f t="shared" si="534"/>
        <v/>
      </c>
      <c r="AA3111" s="137"/>
      <c r="AB3111" s="185">
        <f t="shared" si="531"/>
        <v>16.351999999999244</v>
      </c>
      <c r="AC3111" s="139">
        <f t="shared" si="528"/>
        <v>2.2087971888910544E-2</v>
      </c>
      <c r="AD3111" s="138">
        <f t="shared" si="532"/>
        <v>5.17192187667187E-5</v>
      </c>
      <c r="AE3111" s="139">
        <f t="shared" si="529"/>
        <v>5.17192187667187E-5</v>
      </c>
      <c r="AF3111" s="139" t="str">
        <f t="shared" si="530"/>
        <v/>
      </c>
      <c r="AG3111" s="139"/>
    </row>
    <row r="3112" spans="21:33" ht="20.100000000000001" customHeight="1" x14ac:dyDescent="0.25">
      <c r="U3112" s="190"/>
      <c r="V3112" s="191"/>
      <c r="W3112" s="188"/>
      <c r="X3112" s="188"/>
      <c r="Y3112" s="174" t="str">
        <f t="shared" si="533"/>
        <v/>
      </c>
      <c r="Z3112" s="174" t="str">
        <f t="shared" si="534"/>
        <v/>
      </c>
      <c r="AA3112" s="137"/>
      <c r="AB3112" s="185">
        <f t="shared" si="531"/>
        <v>16.358399999999243</v>
      </c>
      <c r="AC3112" s="139">
        <f t="shared" si="528"/>
        <v>2.2036252670143825E-2</v>
      </c>
      <c r="AD3112" s="138">
        <f t="shared" si="532"/>
        <v>5.160443093326153E-5</v>
      </c>
      <c r="AE3112" s="139">
        <f t="shared" si="529"/>
        <v>5.160443093326153E-5</v>
      </c>
      <c r="AF3112" s="139" t="str">
        <f t="shared" si="530"/>
        <v/>
      </c>
      <c r="AG3112" s="139"/>
    </row>
    <row r="3113" spans="21:33" ht="20.100000000000001" customHeight="1" x14ac:dyDescent="0.25">
      <c r="U3113" s="190"/>
      <c r="V3113" s="191"/>
      <c r="W3113" s="188"/>
      <c r="X3113" s="188"/>
      <c r="Y3113" s="174" t="str">
        <f t="shared" si="533"/>
        <v/>
      </c>
      <c r="Z3113" s="174" t="str">
        <f t="shared" si="534"/>
        <v/>
      </c>
      <c r="AA3113" s="137"/>
      <c r="AB3113" s="185">
        <f t="shared" si="531"/>
        <v>16.364799999999242</v>
      </c>
      <c r="AC3113" s="139">
        <f t="shared" si="528"/>
        <v>2.1984648239210564E-2</v>
      </c>
      <c r="AD3113" s="138">
        <f t="shared" si="532"/>
        <v>5.148987816917111E-5</v>
      </c>
      <c r="AE3113" s="139">
        <f t="shared" si="529"/>
        <v>5.148987816917111E-5</v>
      </c>
      <c r="AF3113" s="139" t="str">
        <f t="shared" si="530"/>
        <v/>
      </c>
      <c r="AG3113" s="139"/>
    </row>
    <row r="3114" spans="21:33" ht="20.100000000000001" customHeight="1" x14ac:dyDescent="0.25">
      <c r="U3114" s="190"/>
      <c r="V3114" s="191"/>
      <c r="W3114" s="188"/>
      <c r="X3114" s="188"/>
      <c r="Y3114" s="174" t="str">
        <f t="shared" si="533"/>
        <v/>
      </c>
      <c r="Z3114" s="174" t="str">
        <f t="shared" si="534"/>
        <v/>
      </c>
      <c r="AA3114" s="137"/>
      <c r="AB3114" s="185">
        <f t="shared" si="531"/>
        <v>16.371199999999241</v>
      </c>
      <c r="AC3114" s="139">
        <f t="shared" si="528"/>
        <v>2.1933158361041392E-2</v>
      </c>
      <c r="AD3114" s="138">
        <f t="shared" si="532"/>
        <v>5.1375560055442332E-5</v>
      </c>
      <c r="AE3114" s="139">
        <f t="shared" si="529"/>
        <v>5.1375560055442332E-5</v>
      </c>
      <c r="AF3114" s="139" t="str">
        <f t="shared" si="530"/>
        <v/>
      </c>
      <c r="AG3114" s="139"/>
    </row>
    <row r="3115" spans="21:33" ht="20.100000000000001" customHeight="1" x14ac:dyDescent="0.25">
      <c r="U3115" s="190"/>
      <c r="V3115" s="191"/>
      <c r="W3115" s="188"/>
      <c r="X3115" s="188"/>
      <c r="Y3115" s="174" t="str">
        <f t="shared" si="533"/>
        <v/>
      </c>
      <c r="Z3115" s="174" t="str">
        <f t="shared" si="534"/>
        <v/>
      </c>
      <c r="AA3115" s="137"/>
      <c r="AB3115" s="185">
        <f t="shared" si="531"/>
        <v>16.377599999999241</v>
      </c>
      <c r="AC3115" s="139">
        <f t="shared" si="528"/>
        <v>2.188178280098595E-2</v>
      </c>
      <c r="AD3115" s="138">
        <f t="shared" si="532"/>
        <v>5.1261476173826426E-5</v>
      </c>
      <c r="AE3115" s="139">
        <f t="shared" si="529"/>
        <v>5.1261476173826426E-5</v>
      </c>
      <c r="AF3115" s="139" t="str">
        <f t="shared" si="530"/>
        <v/>
      </c>
      <c r="AG3115" s="139"/>
    </row>
    <row r="3116" spans="21:33" ht="20.100000000000001" customHeight="1" x14ac:dyDescent="0.25">
      <c r="U3116" s="190"/>
      <c r="V3116" s="191"/>
      <c r="W3116" s="188"/>
      <c r="X3116" s="188"/>
      <c r="Y3116" s="174" t="str">
        <f t="shared" si="533"/>
        <v/>
      </c>
      <c r="Z3116" s="174" t="str">
        <f t="shared" si="534"/>
        <v/>
      </c>
      <c r="AA3116" s="137"/>
      <c r="AB3116" s="185">
        <f t="shared" si="531"/>
        <v>16.38399999999924</v>
      </c>
      <c r="AC3116" s="139">
        <f t="shared" ref="AC3116:AC3179" si="535">_xlfn.CHISQ.DIST.RT(AB3116,$AB$553)</f>
        <v>2.1830521324812124E-2</v>
      </c>
      <c r="AD3116" s="138">
        <f t="shared" si="532"/>
        <v>5.1147626106463201E-5</v>
      </c>
      <c r="AE3116" s="139">
        <f t="shared" ref="AE3116:AE3179" si="536">IF(AC3116&lt;($AA$556),AD3116,"")</f>
        <v>5.1147626106463201E-5</v>
      </c>
      <c r="AF3116" s="139" t="str">
        <f t="shared" ref="AF3116:AF3179" si="537">IF(AC3116&lt;$AA$563,AD3116,"")</f>
        <v/>
      </c>
      <c r="AG3116" s="139"/>
    </row>
    <row r="3117" spans="21:33" ht="20.100000000000001" customHeight="1" x14ac:dyDescent="0.25">
      <c r="U3117" s="190"/>
      <c r="V3117" s="191"/>
      <c r="W3117" s="188"/>
      <c r="X3117" s="188"/>
      <c r="Y3117" s="174" t="str">
        <f t="shared" si="533"/>
        <v/>
      </c>
      <c r="Z3117" s="174" t="str">
        <f t="shared" si="534"/>
        <v/>
      </c>
      <c r="AA3117" s="137"/>
      <c r="AB3117" s="185">
        <f t="shared" ref="AB3117:AB3180" si="538">AB3116+$AF$553</f>
        <v>16.390399999999239</v>
      </c>
      <c r="AC3117" s="139">
        <f t="shared" si="535"/>
        <v>2.177937369870566E-2</v>
      </c>
      <c r="AD3117" s="138">
        <f t="shared" ref="AD3117:AD3180" si="539">AC3117-AC3118</f>
        <v>5.1034009436012884E-5</v>
      </c>
      <c r="AE3117" s="139">
        <f t="shared" si="536"/>
        <v>5.1034009436012884E-5</v>
      </c>
      <c r="AF3117" s="139" t="str">
        <f t="shared" si="537"/>
        <v/>
      </c>
      <c r="AG3117" s="139"/>
    </row>
    <row r="3118" spans="21:33" ht="20.100000000000001" customHeight="1" x14ac:dyDescent="0.25">
      <c r="U3118" s="190"/>
      <c r="V3118" s="191"/>
      <c r="W3118" s="188"/>
      <c r="X3118" s="188"/>
      <c r="Y3118" s="174" t="str">
        <f t="shared" si="533"/>
        <v/>
      </c>
      <c r="Z3118" s="174" t="str">
        <f t="shared" si="534"/>
        <v/>
      </c>
      <c r="AA3118" s="137"/>
      <c r="AB3118" s="185">
        <f t="shared" si="538"/>
        <v>16.396799999999239</v>
      </c>
      <c r="AC3118" s="139">
        <f t="shared" si="535"/>
        <v>2.1728339689269648E-2</v>
      </c>
      <c r="AD3118" s="138">
        <f t="shared" si="539"/>
        <v>5.0920625745819181E-5</v>
      </c>
      <c r="AE3118" s="139">
        <f t="shared" si="536"/>
        <v>5.0920625745819181E-5</v>
      </c>
      <c r="AF3118" s="139" t="str">
        <f t="shared" si="537"/>
        <v/>
      </c>
      <c r="AG3118" s="139"/>
    </row>
    <row r="3119" spans="21:33" ht="20.100000000000001" customHeight="1" x14ac:dyDescent="0.25">
      <c r="U3119" s="190"/>
      <c r="V3119" s="191"/>
      <c r="W3119" s="188"/>
      <c r="X3119" s="188"/>
      <c r="Y3119" s="174" t="str">
        <f t="shared" si="533"/>
        <v/>
      </c>
      <c r="Z3119" s="174" t="str">
        <f t="shared" si="534"/>
        <v/>
      </c>
      <c r="AA3119" s="137"/>
      <c r="AB3119" s="185">
        <f t="shared" si="538"/>
        <v>16.403199999999238</v>
      </c>
      <c r="AC3119" s="139">
        <f t="shared" si="535"/>
        <v>2.1677419063523828E-2</v>
      </c>
      <c r="AD3119" s="138">
        <f t="shared" si="539"/>
        <v>5.0807474619590093E-5</v>
      </c>
      <c r="AE3119" s="139">
        <f t="shared" si="536"/>
        <v>5.0807474619590093E-5</v>
      </c>
      <c r="AF3119" s="139" t="str">
        <f t="shared" si="537"/>
        <v/>
      </c>
      <c r="AG3119" s="139"/>
    </row>
    <row r="3120" spans="21:33" ht="20.100000000000001" customHeight="1" x14ac:dyDescent="0.25">
      <c r="U3120" s="190"/>
      <c r="V3120" s="191"/>
      <c r="W3120" s="188"/>
      <c r="X3120" s="188"/>
      <c r="Y3120" s="174" t="str">
        <f t="shared" si="533"/>
        <v/>
      </c>
      <c r="Z3120" s="174" t="str">
        <f t="shared" si="534"/>
        <v/>
      </c>
      <c r="AA3120" s="137"/>
      <c r="AB3120" s="185">
        <f t="shared" si="538"/>
        <v>16.409599999999237</v>
      </c>
      <c r="AC3120" s="139">
        <f t="shared" si="535"/>
        <v>2.1626611588904238E-2</v>
      </c>
      <c r="AD3120" s="138">
        <f t="shared" si="539"/>
        <v>5.0694555641682404E-5</v>
      </c>
      <c r="AE3120" s="139">
        <f t="shared" si="536"/>
        <v>5.0694555641682404E-5</v>
      </c>
      <c r="AF3120" s="139" t="str">
        <f t="shared" si="537"/>
        <v/>
      </c>
      <c r="AG3120" s="139"/>
    </row>
    <row r="3121" spans="21:33" ht="20.100000000000001" customHeight="1" x14ac:dyDescent="0.25">
      <c r="U3121" s="190"/>
      <c r="V3121" s="191"/>
      <c r="W3121" s="188"/>
      <c r="X3121" s="188"/>
      <c r="Y3121" s="174" t="str">
        <f t="shared" si="533"/>
        <v/>
      </c>
      <c r="Z3121" s="174" t="str">
        <f t="shared" si="534"/>
        <v/>
      </c>
      <c r="AA3121" s="137"/>
      <c r="AB3121" s="185">
        <f t="shared" si="538"/>
        <v>16.415999999999237</v>
      </c>
      <c r="AC3121" s="139">
        <f t="shared" si="535"/>
        <v>2.1575917033262556E-2</v>
      </c>
      <c r="AD3121" s="138">
        <f t="shared" si="539"/>
        <v>5.0581868397028829E-5</v>
      </c>
      <c r="AE3121" s="139">
        <f t="shared" si="536"/>
        <v>5.0581868397028829E-5</v>
      </c>
      <c r="AF3121" s="139" t="str">
        <f t="shared" si="537"/>
        <v/>
      </c>
      <c r="AG3121" s="139"/>
    </row>
    <row r="3122" spans="21:33" ht="20.100000000000001" customHeight="1" x14ac:dyDescent="0.25">
      <c r="U3122" s="190"/>
      <c r="V3122" s="191"/>
      <c r="W3122" s="188"/>
      <c r="X3122" s="188"/>
      <c r="Y3122" s="174" t="str">
        <f t="shared" si="533"/>
        <v/>
      </c>
      <c r="Z3122" s="174" t="str">
        <f t="shared" si="534"/>
        <v/>
      </c>
      <c r="AA3122" s="137"/>
      <c r="AB3122" s="185">
        <f t="shared" si="538"/>
        <v>16.422399999999236</v>
      </c>
      <c r="AC3122" s="139">
        <f t="shared" si="535"/>
        <v>2.1525335164865527E-2</v>
      </c>
      <c r="AD3122" s="138">
        <f t="shared" si="539"/>
        <v>5.0469412471054742E-5</v>
      </c>
      <c r="AE3122" s="139">
        <f t="shared" si="536"/>
        <v>5.0469412471054742E-5</v>
      </c>
      <c r="AF3122" s="139" t="str">
        <f t="shared" si="537"/>
        <v/>
      </c>
      <c r="AG3122" s="139"/>
    </row>
    <row r="3123" spans="21:33" ht="20.100000000000001" customHeight="1" x14ac:dyDescent="0.25">
      <c r="U3123" s="190"/>
      <c r="V3123" s="191"/>
      <c r="W3123" s="188"/>
      <c r="X3123" s="188"/>
      <c r="Y3123" s="174" t="str">
        <f t="shared" si="533"/>
        <v/>
      </c>
      <c r="Z3123" s="174" t="str">
        <f t="shared" si="534"/>
        <v/>
      </c>
      <c r="AA3123" s="137"/>
      <c r="AB3123" s="185">
        <f t="shared" si="538"/>
        <v>16.428799999999235</v>
      </c>
      <c r="AC3123" s="139">
        <f t="shared" si="535"/>
        <v>2.1474865752394472E-2</v>
      </c>
      <c r="AD3123" s="138">
        <f t="shared" si="539"/>
        <v>5.0357187449570628E-5</v>
      </c>
      <c r="AE3123" s="139">
        <f t="shared" si="536"/>
        <v>5.0357187449570628E-5</v>
      </c>
      <c r="AF3123" s="139" t="str">
        <f t="shared" si="537"/>
        <v/>
      </c>
      <c r="AG3123" s="139"/>
    </row>
    <row r="3124" spans="21:33" ht="20.100000000000001" customHeight="1" x14ac:dyDescent="0.25">
      <c r="U3124" s="190"/>
      <c r="V3124" s="191"/>
      <c r="W3124" s="188"/>
      <c r="X3124" s="188"/>
      <c r="Y3124" s="174" t="str">
        <f t="shared" si="533"/>
        <v/>
      </c>
      <c r="Z3124" s="174" t="str">
        <f t="shared" si="534"/>
        <v/>
      </c>
      <c r="AA3124" s="137"/>
      <c r="AB3124" s="185">
        <f t="shared" si="538"/>
        <v>16.435199999999234</v>
      </c>
      <c r="AC3124" s="139">
        <f t="shared" si="535"/>
        <v>2.1424508564944902E-2</v>
      </c>
      <c r="AD3124" s="138">
        <f t="shared" si="539"/>
        <v>5.0245192919223108E-5</v>
      </c>
      <c r="AE3124" s="139">
        <f t="shared" si="536"/>
        <v>5.0245192919223108E-5</v>
      </c>
      <c r="AF3124" s="139" t="str">
        <f t="shared" si="537"/>
        <v/>
      </c>
      <c r="AG3124" s="139"/>
    </row>
    <row r="3125" spans="21:33" ht="20.100000000000001" customHeight="1" x14ac:dyDescent="0.25">
      <c r="U3125" s="190"/>
      <c r="V3125" s="191"/>
      <c r="W3125" s="188"/>
      <c r="X3125" s="188"/>
      <c r="Y3125" s="174" t="str">
        <f t="shared" si="533"/>
        <v/>
      </c>
      <c r="Z3125" s="174" t="str">
        <f t="shared" si="534"/>
        <v/>
      </c>
      <c r="AA3125" s="137"/>
      <c r="AB3125" s="185">
        <f t="shared" si="538"/>
        <v>16.441599999999234</v>
      </c>
      <c r="AC3125" s="139">
        <f t="shared" si="535"/>
        <v>2.1374263372025679E-2</v>
      </c>
      <c r="AD3125" s="138">
        <f t="shared" si="539"/>
        <v>5.0133428466977992E-5</v>
      </c>
      <c r="AE3125" s="139">
        <f t="shared" si="536"/>
        <v>5.0133428466977992E-5</v>
      </c>
      <c r="AF3125" s="139" t="str">
        <f t="shared" si="537"/>
        <v/>
      </c>
      <c r="AG3125" s="139"/>
    </row>
    <row r="3126" spans="21:33" ht="20.100000000000001" customHeight="1" x14ac:dyDescent="0.25">
      <c r="U3126" s="190"/>
      <c r="V3126" s="191"/>
      <c r="W3126" s="188"/>
      <c r="X3126" s="188"/>
      <c r="Y3126" s="174" t="str">
        <f t="shared" si="533"/>
        <v/>
      </c>
      <c r="Z3126" s="174" t="str">
        <f t="shared" si="534"/>
        <v/>
      </c>
      <c r="AA3126" s="137"/>
      <c r="AB3126" s="185">
        <f t="shared" si="538"/>
        <v>16.447999999999233</v>
      </c>
      <c r="AC3126" s="139">
        <f t="shared" si="535"/>
        <v>2.1324129943558701E-2</v>
      </c>
      <c r="AD3126" s="138">
        <f t="shared" si="539"/>
        <v>5.0021893680526203E-5</v>
      </c>
      <c r="AE3126" s="139">
        <f t="shared" si="536"/>
        <v>5.0021893680526203E-5</v>
      </c>
      <c r="AF3126" s="139" t="str">
        <f t="shared" si="537"/>
        <v/>
      </c>
      <c r="AG3126" s="139"/>
    </row>
    <row r="3127" spans="21:33" ht="20.100000000000001" customHeight="1" x14ac:dyDescent="0.25">
      <c r="U3127" s="190"/>
      <c r="V3127" s="191"/>
      <c r="W3127" s="188"/>
      <c r="X3127" s="188"/>
      <c r="Y3127" s="174" t="str">
        <f t="shared" si="533"/>
        <v/>
      </c>
      <c r="Z3127" s="174" t="str">
        <f t="shared" si="534"/>
        <v/>
      </c>
      <c r="AA3127" s="137"/>
      <c r="AB3127" s="185">
        <f t="shared" si="538"/>
        <v>16.454399999999232</v>
      </c>
      <c r="AC3127" s="139">
        <f t="shared" si="535"/>
        <v>2.1274108049878174E-2</v>
      </c>
      <c r="AD3127" s="138">
        <f t="shared" si="539"/>
        <v>4.9910588147895202E-5</v>
      </c>
      <c r="AE3127" s="139">
        <f t="shared" si="536"/>
        <v>4.9910588147895202E-5</v>
      </c>
      <c r="AF3127" s="139" t="str">
        <f t="shared" si="537"/>
        <v/>
      </c>
      <c r="AG3127" s="139"/>
    </row>
    <row r="3128" spans="21:33" ht="20.100000000000001" customHeight="1" x14ac:dyDescent="0.25">
      <c r="U3128" s="190"/>
      <c r="V3128" s="191"/>
      <c r="W3128" s="188"/>
      <c r="X3128" s="188"/>
      <c r="Y3128" s="174" t="str">
        <f t="shared" ref="Y3128:Y3191" si="540">IF($X3128&gt;(Y$555),$W3128,"")</f>
        <v/>
      </c>
      <c r="Z3128" s="174" t="str">
        <f t="shared" ref="Z3128:Z3191" si="541">IF($X3128&gt;(AA$557),$W3128,"")</f>
        <v/>
      </c>
      <c r="AA3128" s="137"/>
      <c r="AB3128" s="185">
        <f t="shared" si="538"/>
        <v>16.460799999999232</v>
      </c>
      <c r="AC3128" s="139">
        <f t="shared" si="535"/>
        <v>2.1224197461730279E-2</v>
      </c>
      <c r="AD3128" s="138">
        <f t="shared" si="539"/>
        <v>4.9799511457688378E-5</v>
      </c>
      <c r="AE3128" s="139">
        <f t="shared" si="536"/>
        <v>4.9799511457688378E-5</v>
      </c>
      <c r="AF3128" s="139" t="str">
        <f t="shared" si="537"/>
        <v/>
      </c>
      <c r="AG3128" s="139"/>
    </row>
    <row r="3129" spans="21:33" ht="20.100000000000001" customHeight="1" x14ac:dyDescent="0.25">
      <c r="U3129" s="190"/>
      <c r="V3129" s="191"/>
      <c r="W3129" s="188"/>
      <c r="X3129" s="188"/>
      <c r="Y3129" s="174" t="str">
        <f t="shared" si="540"/>
        <v/>
      </c>
      <c r="Z3129" s="174" t="str">
        <f t="shared" si="541"/>
        <v/>
      </c>
      <c r="AA3129" s="137"/>
      <c r="AB3129" s="185">
        <f t="shared" si="538"/>
        <v>16.467199999999231</v>
      </c>
      <c r="AC3129" s="139">
        <f t="shared" si="535"/>
        <v>2.1174397950272591E-2</v>
      </c>
      <c r="AD3129" s="138">
        <f t="shared" si="539"/>
        <v>4.9688663199275868E-5</v>
      </c>
      <c r="AE3129" s="139">
        <f t="shared" si="536"/>
        <v>4.9688663199275868E-5</v>
      </c>
      <c r="AF3129" s="139" t="str">
        <f t="shared" si="537"/>
        <v/>
      </c>
      <c r="AG3129" s="139"/>
    </row>
    <row r="3130" spans="21:33" ht="20.100000000000001" customHeight="1" x14ac:dyDescent="0.25">
      <c r="U3130" s="190"/>
      <c r="V3130" s="191"/>
      <c r="W3130" s="188"/>
      <c r="X3130" s="188"/>
      <c r="Y3130" s="174" t="str">
        <f t="shared" si="540"/>
        <v/>
      </c>
      <c r="Z3130" s="174" t="str">
        <f t="shared" si="541"/>
        <v/>
      </c>
      <c r="AA3130" s="137"/>
      <c r="AB3130" s="185">
        <f t="shared" si="538"/>
        <v>16.47359999999923</v>
      </c>
      <c r="AC3130" s="139">
        <f t="shared" si="535"/>
        <v>2.1124709287073315E-2</v>
      </c>
      <c r="AD3130" s="138">
        <f t="shared" si="539"/>
        <v>4.9578042962274138E-5</v>
      </c>
      <c r="AE3130" s="139">
        <f t="shared" si="536"/>
        <v>4.9578042962274138E-5</v>
      </c>
      <c r="AF3130" s="139" t="str">
        <f t="shared" si="537"/>
        <v/>
      </c>
      <c r="AG3130" s="139"/>
    </row>
    <row r="3131" spans="21:33" ht="20.100000000000001" customHeight="1" x14ac:dyDescent="0.25">
      <c r="U3131" s="190"/>
      <c r="V3131" s="191"/>
      <c r="W3131" s="188"/>
      <c r="X3131" s="188"/>
      <c r="Y3131" s="174" t="str">
        <f t="shared" si="540"/>
        <v/>
      </c>
      <c r="Z3131" s="174" t="str">
        <f t="shared" si="541"/>
        <v/>
      </c>
      <c r="AA3131" s="137"/>
      <c r="AB3131" s="185">
        <f t="shared" si="538"/>
        <v>16.479999999999229</v>
      </c>
      <c r="AC3131" s="139">
        <f t="shared" si="535"/>
        <v>2.1075131244111041E-2</v>
      </c>
      <c r="AD3131" s="138">
        <f t="shared" si="539"/>
        <v>4.946765033703171E-5</v>
      </c>
      <c r="AE3131" s="139">
        <f t="shared" si="536"/>
        <v>4.946765033703171E-5</v>
      </c>
      <c r="AF3131" s="139" t="str">
        <f t="shared" si="537"/>
        <v/>
      </c>
      <c r="AG3131" s="139"/>
    </row>
    <row r="3132" spans="21:33" ht="20.100000000000001" customHeight="1" x14ac:dyDescent="0.25">
      <c r="U3132" s="190"/>
      <c r="V3132" s="191"/>
      <c r="W3132" s="188"/>
      <c r="X3132" s="188"/>
      <c r="Y3132" s="174" t="str">
        <f t="shared" si="540"/>
        <v/>
      </c>
      <c r="Z3132" s="174" t="str">
        <f t="shared" si="541"/>
        <v/>
      </c>
      <c r="AA3132" s="137"/>
      <c r="AB3132" s="185">
        <f t="shared" si="538"/>
        <v>16.486399999999229</v>
      </c>
      <c r="AC3132" s="139">
        <f t="shared" si="535"/>
        <v>2.1025663593774009E-2</v>
      </c>
      <c r="AD3132" s="138">
        <f t="shared" si="539"/>
        <v>4.9357484914337724E-5</v>
      </c>
      <c r="AE3132" s="139">
        <f t="shared" si="536"/>
        <v>4.9357484914337724E-5</v>
      </c>
      <c r="AF3132" s="139" t="str">
        <f t="shared" si="537"/>
        <v/>
      </c>
      <c r="AG3132" s="139"/>
    </row>
    <row r="3133" spans="21:33" ht="20.100000000000001" customHeight="1" x14ac:dyDescent="0.25">
      <c r="U3133" s="190"/>
      <c r="V3133" s="191"/>
      <c r="W3133" s="188"/>
      <c r="X3133" s="188"/>
      <c r="Y3133" s="174" t="str">
        <f t="shared" si="540"/>
        <v/>
      </c>
      <c r="Z3133" s="174" t="str">
        <f t="shared" si="541"/>
        <v/>
      </c>
      <c r="AA3133" s="137"/>
      <c r="AB3133" s="185">
        <f t="shared" si="538"/>
        <v>16.492799999999228</v>
      </c>
      <c r="AC3133" s="139">
        <f t="shared" si="535"/>
        <v>2.0976306108859671E-2</v>
      </c>
      <c r="AD3133" s="138">
        <f t="shared" si="539"/>
        <v>4.9247546285591942E-5</v>
      </c>
      <c r="AE3133" s="139">
        <f t="shared" si="536"/>
        <v>4.9247546285591942E-5</v>
      </c>
      <c r="AF3133" s="139" t="str">
        <f t="shared" si="537"/>
        <v/>
      </c>
      <c r="AG3133" s="139"/>
    </row>
    <row r="3134" spans="21:33" ht="20.100000000000001" customHeight="1" x14ac:dyDescent="0.25">
      <c r="U3134" s="190"/>
      <c r="V3134" s="191"/>
      <c r="W3134" s="188"/>
      <c r="X3134" s="188"/>
      <c r="Y3134" s="174" t="str">
        <f t="shared" si="540"/>
        <v/>
      </c>
      <c r="Z3134" s="174" t="str">
        <f t="shared" si="541"/>
        <v/>
      </c>
      <c r="AA3134" s="137"/>
      <c r="AB3134" s="185">
        <f t="shared" si="538"/>
        <v>16.499199999999227</v>
      </c>
      <c r="AC3134" s="139">
        <f t="shared" si="535"/>
        <v>2.0927058562574079E-2</v>
      </c>
      <c r="AD3134" s="138">
        <f t="shared" si="539"/>
        <v>4.9137834042711076E-5</v>
      </c>
      <c r="AE3134" s="139">
        <f t="shared" si="536"/>
        <v>4.9137834042711076E-5</v>
      </c>
      <c r="AF3134" s="139" t="str">
        <f t="shared" si="537"/>
        <v/>
      </c>
      <c r="AG3134" s="139"/>
    </row>
    <row r="3135" spans="21:33" ht="20.100000000000001" customHeight="1" x14ac:dyDescent="0.25">
      <c r="U3135" s="190"/>
      <c r="V3135" s="191"/>
      <c r="W3135" s="188"/>
      <c r="X3135" s="188"/>
      <c r="Y3135" s="174" t="str">
        <f t="shared" si="540"/>
        <v/>
      </c>
      <c r="Z3135" s="174" t="str">
        <f t="shared" si="541"/>
        <v/>
      </c>
      <c r="AA3135" s="137"/>
      <c r="AB3135" s="185">
        <f t="shared" si="538"/>
        <v>16.505599999999227</v>
      </c>
      <c r="AC3135" s="139">
        <f t="shared" si="535"/>
        <v>2.0877920728531368E-2</v>
      </c>
      <c r="AD3135" s="138">
        <f t="shared" si="539"/>
        <v>4.9028347778104497E-5</v>
      </c>
      <c r="AE3135" s="139">
        <f t="shared" si="536"/>
        <v>4.9028347778104497E-5</v>
      </c>
      <c r="AF3135" s="139" t="str">
        <f t="shared" si="537"/>
        <v/>
      </c>
      <c r="AG3135" s="139"/>
    </row>
    <row r="3136" spans="21:33" ht="20.100000000000001" customHeight="1" x14ac:dyDescent="0.25">
      <c r="U3136" s="190"/>
      <c r="V3136" s="191"/>
      <c r="W3136" s="188"/>
      <c r="X3136" s="188"/>
      <c r="Y3136" s="174" t="str">
        <f t="shared" si="540"/>
        <v/>
      </c>
      <c r="Z3136" s="174" t="str">
        <f t="shared" si="541"/>
        <v/>
      </c>
      <c r="AA3136" s="137"/>
      <c r="AB3136" s="185">
        <f t="shared" si="538"/>
        <v>16.511999999999226</v>
      </c>
      <c r="AC3136" s="139">
        <f t="shared" si="535"/>
        <v>2.0828892380753264E-2</v>
      </c>
      <c r="AD3136" s="138">
        <f t="shared" si="539"/>
        <v>4.8919087084837304E-5</v>
      </c>
      <c r="AE3136" s="139">
        <f t="shared" si="536"/>
        <v>4.8919087084837304E-5</v>
      </c>
      <c r="AF3136" s="139" t="str">
        <f t="shared" si="537"/>
        <v/>
      </c>
      <c r="AG3136" s="139"/>
    </row>
    <row r="3137" spans="21:33" ht="20.100000000000001" customHeight="1" x14ac:dyDescent="0.25">
      <c r="U3137" s="190"/>
      <c r="V3137" s="191"/>
      <c r="W3137" s="188"/>
      <c r="X3137" s="188"/>
      <c r="Y3137" s="174" t="str">
        <f t="shared" si="540"/>
        <v/>
      </c>
      <c r="Z3137" s="174" t="str">
        <f t="shared" si="541"/>
        <v/>
      </c>
      <c r="AA3137" s="137"/>
      <c r="AB3137" s="185">
        <f t="shared" si="538"/>
        <v>16.518399999999225</v>
      </c>
      <c r="AC3137" s="139">
        <f t="shared" si="535"/>
        <v>2.0779973293668427E-2</v>
      </c>
      <c r="AD3137" s="138">
        <f t="shared" si="539"/>
        <v>4.8810051556338885E-5</v>
      </c>
      <c r="AE3137" s="139">
        <f t="shared" si="536"/>
        <v>4.8810051556338885E-5</v>
      </c>
      <c r="AF3137" s="139" t="str">
        <f t="shared" si="537"/>
        <v/>
      </c>
      <c r="AG3137" s="139"/>
    </row>
    <row r="3138" spans="21:33" ht="20.100000000000001" customHeight="1" x14ac:dyDescent="0.25">
      <c r="U3138" s="190"/>
      <c r="V3138" s="191"/>
      <c r="W3138" s="188"/>
      <c r="X3138" s="188"/>
      <c r="Y3138" s="174" t="str">
        <f t="shared" si="540"/>
        <v/>
      </c>
      <c r="Z3138" s="174" t="str">
        <f t="shared" si="541"/>
        <v/>
      </c>
      <c r="AA3138" s="137"/>
      <c r="AB3138" s="185">
        <f t="shared" si="538"/>
        <v>16.524799999999225</v>
      </c>
      <c r="AC3138" s="139">
        <f t="shared" si="535"/>
        <v>2.0731163242112088E-2</v>
      </c>
      <c r="AD3138" s="138">
        <f t="shared" si="539"/>
        <v>4.8701240786746397E-5</v>
      </c>
      <c r="AE3138" s="139">
        <f t="shared" si="536"/>
        <v>4.8701240786746397E-5</v>
      </c>
      <c r="AF3138" s="139" t="str">
        <f t="shared" si="537"/>
        <v/>
      </c>
      <c r="AG3138" s="139"/>
    </row>
    <row r="3139" spans="21:33" ht="20.100000000000001" customHeight="1" x14ac:dyDescent="0.25">
      <c r="U3139" s="190"/>
      <c r="V3139" s="191"/>
      <c r="W3139" s="188"/>
      <c r="X3139" s="188"/>
      <c r="Y3139" s="174" t="str">
        <f t="shared" si="540"/>
        <v/>
      </c>
      <c r="Z3139" s="174" t="str">
        <f t="shared" si="541"/>
        <v/>
      </c>
      <c r="AA3139" s="137"/>
      <c r="AB3139" s="185">
        <f t="shared" si="538"/>
        <v>16.531199999999224</v>
      </c>
      <c r="AC3139" s="139">
        <f t="shared" si="535"/>
        <v>2.0682462001325341E-2</v>
      </c>
      <c r="AD3139" s="138">
        <f t="shared" si="539"/>
        <v>4.8592654370689659E-5</v>
      </c>
      <c r="AE3139" s="139">
        <f t="shared" si="536"/>
        <v>4.8592654370689659E-5</v>
      </c>
      <c r="AF3139" s="139" t="str">
        <f t="shared" si="537"/>
        <v/>
      </c>
      <c r="AG3139" s="139"/>
    </row>
    <row r="3140" spans="21:33" ht="20.100000000000001" customHeight="1" x14ac:dyDescent="0.25">
      <c r="U3140" s="190"/>
      <c r="V3140" s="191"/>
      <c r="W3140" s="188"/>
      <c r="X3140" s="188"/>
      <c r="Y3140" s="174" t="str">
        <f t="shared" si="540"/>
        <v/>
      </c>
      <c r="Z3140" s="174" t="str">
        <f t="shared" si="541"/>
        <v/>
      </c>
      <c r="AA3140" s="137"/>
      <c r="AB3140" s="185">
        <f t="shared" si="538"/>
        <v>16.537599999999223</v>
      </c>
      <c r="AC3140" s="139">
        <f t="shared" si="535"/>
        <v>2.0633869346954652E-2</v>
      </c>
      <c r="AD3140" s="138">
        <f t="shared" si="539"/>
        <v>4.8484291903263393E-5</v>
      </c>
      <c r="AE3140" s="139">
        <f t="shared" si="536"/>
        <v>4.8484291903263393E-5</v>
      </c>
      <c r="AF3140" s="139" t="str">
        <f t="shared" si="537"/>
        <v/>
      </c>
      <c r="AG3140" s="139"/>
    </row>
    <row r="3141" spans="21:33" ht="20.100000000000001" customHeight="1" x14ac:dyDescent="0.25">
      <c r="U3141" s="190"/>
      <c r="V3141" s="191"/>
      <c r="W3141" s="188"/>
      <c r="X3141" s="188"/>
      <c r="Y3141" s="174" t="str">
        <f t="shared" si="540"/>
        <v/>
      </c>
      <c r="Z3141" s="174" t="str">
        <f t="shared" si="541"/>
        <v/>
      </c>
      <c r="AA3141" s="137"/>
      <c r="AB3141" s="185">
        <f t="shared" si="538"/>
        <v>16.543999999999222</v>
      </c>
      <c r="AC3141" s="139">
        <f t="shared" si="535"/>
        <v>2.0585385055051388E-2</v>
      </c>
      <c r="AD3141" s="138">
        <f t="shared" si="539"/>
        <v>4.8376152980242337E-5</v>
      </c>
      <c r="AE3141" s="139">
        <f t="shared" si="536"/>
        <v>4.8376152980242337E-5</v>
      </c>
      <c r="AF3141" s="139" t="str">
        <f t="shared" si="537"/>
        <v/>
      </c>
      <c r="AG3141" s="139"/>
    </row>
    <row r="3142" spans="21:33" ht="20.100000000000001" customHeight="1" x14ac:dyDescent="0.25">
      <c r="U3142" s="190"/>
      <c r="V3142" s="191"/>
      <c r="W3142" s="188"/>
      <c r="X3142" s="188"/>
      <c r="Y3142" s="174" t="str">
        <f t="shared" si="540"/>
        <v/>
      </c>
      <c r="Z3142" s="174" t="str">
        <f t="shared" si="541"/>
        <v/>
      </c>
      <c r="AA3142" s="137"/>
      <c r="AB3142" s="185">
        <f t="shared" si="538"/>
        <v>16.550399999999222</v>
      </c>
      <c r="AC3142" s="139">
        <f t="shared" si="535"/>
        <v>2.0537008902071146E-2</v>
      </c>
      <c r="AD3142" s="138">
        <f t="shared" si="539"/>
        <v>4.8268237197793273E-5</v>
      </c>
      <c r="AE3142" s="139">
        <f t="shared" si="536"/>
        <v>4.8268237197793273E-5</v>
      </c>
      <c r="AF3142" s="139" t="str">
        <f t="shared" si="537"/>
        <v/>
      </c>
      <c r="AG3142" s="139"/>
    </row>
    <row r="3143" spans="21:33" ht="20.100000000000001" customHeight="1" x14ac:dyDescent="0.25">
      <c r="U3143" s="190"/>
      <c r="V3143" s="191"/>
      <c r="W3143" s="188"/>
      <c r="X3143" s="188"/>
      <c r="Y3143" s="174" t="str">
        <f t="shared" si="540"/>
        <v/>
      </c>
      <c r="Z3143" s="174" t="str">
        <f t="shared" si="541"/>
        <v/>
      </c>
      <c r="AA3143" s="137"/>
      <c r="AB3143" s="185">
        <f t="shared" si="538"/>
        <v>16.556799999999221</v>
      </c>
      <c r="AC3143" s="139">
        <f t="shared" si="535"/>
        <v>2.0488740664873353E-2</v>
      </c>
      <c r="AD3143" s="138">
        <f t="shared" si="539"/>
        <v>4.816054415274218E-5</v>
      </c>
      <c r="AE3143" s="139">
        <f t="shared" si="536"/>
        <v>4.816054415274218E-5</v>
      </c>
      <c r="AF3143" s="139" t="str">
        <f t="shared" si="537"/>
        <v/>
      </c>
      <c r="AG3143" s="139"/>
    </row>
    <row r="3144" spans="21:33" ht="20.100000000000001" customHeight="1" x14ac:dyDescent="0.25">
      <c r="U3144" s="190"/>
      <c r="V3144" s="191"/>
      <c r="W3144" s="188"/>
      <c r="X3144" s="188"/>
      <c r="Y3144" s="174" t="str">
        <f t="shared" si="540"/>
        <v/>
      </c>
      <c r="Z3144" s="174" t="str">
        <f t="shared" si="541"/>
        <v/>
      </c>
      <c r="AA3144" s="137"/>
      <c r="AB3144" s="185">
        <f t="shared" si="538"/>
        <v>16.56319999999922</v>
      </c>
      <c r="AC3144" s="139">
        <f t="shared" si="535"/>
        <v>2.044058012072061E-2</v>
      </c>
      <c r="AD3144" s="138">
        <f t="shared" si="539"/>
        <v>4.8053073442390348E-5</v>
      </c>
      <c r="AE3144" s="139">
        <f t="shared" si="536"/>
        <v>4.8053073442390348E-5</v>
      </c>
      <c r="AF3144" s="139" t="str">
        <f t="shared" si="537"/>
        <v/>
      </c>
      <c r="AG3144" s="139"/>
    </row>
    <row r="3145" spans="21:33" ht="20.100000000000001" customHeight="1" x14ac:dyDescent="0.25">
      <c r="U3145" s="190"/>
      <c r="V3145" s="191"/>
      <c r="W3145" s="188"/>
      <c r="X3145" s="188"/>
      <c r="Y3145" s="174" t="str">
        <f t="shared" si="540"/>
        <v/>
      </c>
      <c r="Z3145" s="174" t="str">
        <f t="shared" si="541"/>
        <v/>
      </c>
      <c r="AA3145" s="137"/>
      <c r="AB3145" s="185">
        <f t="shared" si="538"/>
        <v>16.56959999999922</v>
      </c>
      <c r="AC3145" s="139">
        <f t="shared" si="535"/>
        <v>2.039252704727822E-2</v>
      </c>
      <c r="AD3145" s="138">
        <f t="shared" si="539"/>
        <v>4.7945824664538672E-5</v>
      </c>
      <c r="AE3145" s="139">
        <f t="shared" si="536"/>
        <v>4.7945824664538672E-5</v>
      </c>
      <c r="AF3145" s="139" t="str">
        <f t="shared" si="537"/>
        <v/>
      </c>
      <c r="AG3145" s="139"/>
    </row>
    <row r="3146" spans="21:33" ht="20.100000000000001" customHeight="1" x14ac:dyDescent="0.25">
      <c r="U3146" s="190"/>
      <c r="V3146" s="191"/>
      <c r="W3146" s="188"/>
      <c r="X3146" s="188"/>
      <c r="Y3146" s="174" t="str">
        <f t="shared" si="540"/>
        <v/>
      </c>
      <c r="Z3146" s="174" t="str">
        <f t="shared" si="541"/>
        <v/>
      </c>
      <c r="AA3146" s="137"/>
      <c r="AB3146" s="185">
        <f t="shared" si="538"/>
        <v>16.575999999999219</v>
      </c>
      <c r="AC3146" s="139">
        <f t="shared" si="535"/>
        <v>2.0344581222613681E-2</v>
      </c>
      <c r="AD3146" s="138">
        <f t="shared" si="539"/>
        <v>4.783879741769928E-5</v>
      </c>
      <c r="AE3146" s="139">
        <f t="shared" si="536"/>
        <v>4.783879741769928E-5</v>
      </c>
      <c r="AF3146" s="139" t="str">
        <f t="shared" si="537"/>
        <v/>
      </c>
      <c r="AG3146" s="139"/>
    </row>
    <row r="3147" spans="21:33" ht="20.100000000000001" customHeight="1" x14ac:dyDescent="0.25">
      <c r="U3147" s="190"/>
      <c r="V3147" s="191"/>
      <c r="W3147" s="188"/>
      <c r="X3147" s="188"/>
      <c r="Y3147" s="174" t="str">
        <f t="shared" si="540"/>
        <v/>
      </c>
      <c r="Z3147" s="174" t="str">
        <f t="shared" si="541"/>
        <v/>
      </c>
      <c r="AA3147" s="137"/>
      <c r="AB3147" s="185">
        <f t="shared" si="538"/>
        <v>16.582399999999218</v>
      </c>
      <c r="AC3147" s="139">
        <f t="shared" si="535"/>
        <v>2.0296742425195982E-2</v>
      </c>
      <c r="AD3147" s="138">
        <f t="shared" si="539"/>
        <v>4.7731991300745125E-5</v>
      </c>
      <c r="AE3147" s="139">
        <f t="shared" si="536"/>
        <v>4.7731991300745125E-5</v>
      </c>
      <c r="AF3147" s="139" t="str">
        <f t="shared" si="537"/>
        <v/>
      </c>
      <c r="AG3147" s="139"/>
    </row>
    <row r="3148" spans="21:33" ht="20.100000000000001" customHeight="1" x14ac:dyDescent="0.25">
      <c r="U3148" s="190"/>
      <c r="V3148" s="191"/>
      <c r="W3148" s="188"/>
      <c r="X3148" s="188"/>
      <c r="Y3148" s="174" t="str">
        <f t="shared" si="540"/>
        <v/>
      </c>
      <c r="Z3148" s="174" t="str">
        <f t="shared" si="541"/>
        <v/>
      </c>
      <c r="AA3148" s="137"/>
      <c r="AB3148" s="185">
        <f t="shared" si="538"/>
        <v>16.588799999999218</v>
      </c>
      <c r="AC3148" s="139">
        <f t="shared" si="535"/>
        <v>2.0249010433895237E-2</v>
      </c>
      <c r="AD3148" s="138">
        <f t="shared" si="539"/>
        <v>4.7625405913177127E-5</v>
      </c>
      <c r="AE3148" s="139">
        <f t="shared" si="536"/>
        <v>4.7625405913177127E-5</v>
      </c>
      <c r="AF3148" s="139" t="str">
        <f t="shared" si="537"/>
        <v/>
      </c>
      <c r="AG3148" s="139"/>
    </row>
    <row r="3149" spans="21:33" ht="20.100000000000001" customHeight="1" x14ac:dyDescent="0.25">
      <c r="U3149" s="190"/>
      <c r="V3149" s="191"/>
      <c r="W3149" s="188"/>
      <c r="X3149" s="188"/>
      <c r="Y3149" s="174" t="str">
        <f t="shared" si="540"/>
        <v/>
      </c>
      <c r="Z3149" s="174" t="str">
        <f t="shared" si="541"/>
        <v/>
      </c>
      <c r="AA3149" s="137"/>
      <c r="AB3149" s="185">
        <f t="shared" si="538"/>
        <v>16.595199999999217</v>
      </c>
      <c r="AC3149" s="139">
        <f t="shared" si="535"/>
        <v>2.020138502798206E-2</v>
      </c>
      <c r="AD3149" s="138">
        <f t="shared" si="539"/>
        <v>4.7519040854957645E-5</v>
      </c>
      <c r="AE3149" s="139">
        <f t="shared" si="536"/>
        <v>4.7519040854957645E-5</v>
      </c>
      <c r="AF3149" s="139" t="str">
        <f t="shared" si="537"/>
        <v/>
      </c>
      <c r="AG3149" s="139"/>
    </row>
    <row r="3150" spans="21:33" ht="20.100000000000001" customHeight="1" x14ac:dyDescent="0.25">
      <c r="U3150" s="190"/>
      <c r="V3150" s="191"/>
      <c r="W3150" s="188"/>
      <c r="X3150" s="188"/>
      <c r="Y3150" s="174" t="str">
        <f t="shared" si="540"/>
        <v/>
      </c>
      <c r="Z3150" s="174" t="str">
        <f t="shared" si="541"/>
        <v/>
      </c>
      <c r="AA3150" s="137"/>
      <c r="AB3150" s="185">
        <f t="shared" si="538"/>
        <v>16.601599999999216</v>
      </c>
      <c r="AC3150" s="139">
        <f t="shared" si="535"/>
        <v>2.0153865987127102E-2</v>
      </c>
      <c r="AD3150" s="138">
        <f t="shared" si="539"/>
        <v>4.741289572672211E-5</v>
      </c>
      <c r="AE3150" s="139">
        <f t="shared" si="536"/>
        <v>4.741289572672211E-5</v>
      </c>
      <c r="AF3150" s="139" t="str">
        <f t="shared" si="537"/>
        <v/>
      </c>
      <c r="AG3150" s="139"/>
    </row>
    <row r="3151" spans="21:33" ht="20.100000000000001" customHeight="1" x14ac:dyDescent="0.25">
      <c r="U3151" s="190"/>
      <c r="V3151" s="191"/>
      <c r="W3151" s="188"/>
      <c r="X3151" s="188"/>
      <c r="Y3151" s="174" t="str">
        <f t="shared" si="540"/>
        <v/>
      </c>
      <c r="Z3151" s="174" t="str">
        <f t="shared" si="541"/>
        <v/>
      </c>
      <c r="AA3151" s="137"/>
      <c r="AB3151" s="185">
        <f t="shared" si="538"/>
        <v>16.607999999999215</v>
      </c>
      <c r="AC3151" s="139">
        <f t="shared" si="535"/>
        <v>2.010645309140038E-2</v>
      </c>
      <c r="AD3151" s="138">
        <f t="shared" si="539"/>
        <v>4.7306970129536163E-5</v>
      </c>
      <c r="AE3151" s="139">
        <f t="shared" si="536"/>
        <v>4.7306970129536163E-5</v>
      </c>
      <c r="AF3151" s="139" t="str">
        <f t="shared" si="537"/>
        <v/>
      </c>
      <c r="AG3151" s="139"/>
    </row>
    <row r="3152" spans="21:33" ht="20.100000000000001" customHeight="1" x14ac:dyDescent="0.25">
      <c r="U3152" s="190"/>
      <c r="V3152" s="191"/>
      <c r="W3152" s="188"/>
      <c r="X3152" s="188"/>
      <c r="Y3152" s="174" t="str">
        <f t="shared" si="540"/>
        <v/>
      </c>
      <c r="Z3152" s="174" t="str">
        <f t="shared" si="541"/>
        <v/>
      </c>
      <c r="AA3152" s="137"/>
      <c r="AB3152" s="185">
        <f t="shared" si="538"/>
        <v>16.614399999999215</v>
      </c>
      <c r="AC3152" s="139">
        <f t="shared" si="535"/>
        <v>2.0059146121270844E-2</v>
      </c>
      <c r="AD3152" s="138">
        <f t="shared" si="539"/>
        <v>4.7201263665058724E-5</v>
      </c>
      <c r="AE3152" s="139">
        <f t="shared" si="536"/>
        <v>4.7201263665058724E-5</v>
      </c>
      <c r="AF3152" s="139" t="str">
        <f t="shared" si="537"/>
        <v/>
      </c>
      <c r="AG3152" s="139"/>
    </row>
    <row r="3153" spans="21:33" ht="20.100000000000001" customHeight="1" x14ac:dyDescent="0.25">
      <c r="U3153" s="190"/>
      <c r="V3153" s="191"/>
      <c r="W3153" s="188"/>
      <c r="X3153" s="188"/>
      <c r="Y3153" s="174" t="str">
        <f t="shared" si="540"/>
        <v/>
      </c>
      <c r="Z3153" s="174" t="str">
        <f t="shared" si="541"/>
        <v/>
      </c>
      <c r="AA3153" s="137"/>
      <c r="AB3153" s="185">
        <f t="shared" si="538"/>
        <v>16.620799999999214</v>
      </c>
      <c r="AC3153" s="139">
        <f t="shared" si="535"/>
        <v>2.0011944857605785E-2</v>
      </c>
      <c r="AD3153" s="138">
        <f t="shared" si="539"/>
        <v>4.7095775935420553E-5</v>
      </c>
      <c r="AE3153" s="139">
        <f t="shared" si="536"/>
        <v>4.7095775935420553E-5</v>
      </c>
      <c r="AF3153" s="139" t="str">
        <f t="shared" si="537"/>
        <v/>
      </c>
      <c r="AG3153" s="139"/>
    </row>
    <row r="3154" spans="21:33" ht="20.100000000000001" customHeight="1" x14ac:dyDescent="0.25">
      <c r="U3154" s="190"/>
      <c r="V3154" s="191"/>
      <c r="W3154" s="188"/>
      <c r="X3154" s="188"/>
      <c r="Y3154" s="174" t="str">
        <f t="shared" si="540"/>
        <v/>
      </c>
      <c r="Z3154" s="174" t="str">
        <f t="shared" si="541"/>
        <v/>
      </c>
      <c r="AA3154" s="137"/>
      <c r="AB3154" s="185">
        <f t="shared" si="538"/>
        <v>16.627199999999213</v>
      </c>
      <c r="AC3154" s="139">
        <f t="shared" si="535"/>
        <v>1.9964849081670365E-2</v>
      </c>
      <c r="AD3154" s="138">
        <f t="shared" si="539"/>
        <v>4.6990506543425486E-5</v>
      </c>
      <c r="AE3154" s="139">
        <f t="shared" si="536"/>
        <v>4.6990506543425486E-5</v>
      </c>
      <c r="AF3154" s="139" t="str">
        <f t="shared" si="537"/>
        <v/>
      </c>
      <c r="AG3154" s="139"/>
    </row>
    <row r="3155" spans="21:33" ht="20.100000000000001" customHeight="1" x14ac:dyDescent="0.25">
      <c r="U3155" s="190"/>
      <c r="V3155" s="191"/>
      <c r="W3155" s="188"/>
      <c r="X3155" s="188"/>
      <c r="Y3155" s="174" t="str">
        <f t="shared" si="540"/>
        <v/>
      </c>
      <c r="Z3155" s="174" t="str">
        <f t="shared" si="541"/>
        <v/>
      </c>
      <c r="AA3155" s="137"/>
      <c r="AB3155" s="185">
        <f t="shared" si="538"/>
        <v>16.633599999999213</v>
      </c>
      <c r="AC3155" s="139">
        <f t="shared" si="535"/>
        <v>1.9917858575126939E-2</v>
      </c>
      <c r="AD3155" s="138">
        <f t="shared" si="539"/>
        <v>4.6885455092279815E-5</v>
      </c>
      <c r="AE3155" s="139">
        <f t="shared" si="536"/>
        <v>4.6885455092279815E-5</v>
      </c>
      <c r="AF3155" s="139" t="str">
        <f t="shared" si="537"/>
        <v/>
      </c>
      <c r="AG3155" s="139"/>
    </row>
    <row r="3156" spans="21:33" ht="20.100000000000001" customHeight="1" x14ac:dyDescent="0.25">
      <c r="U3156" s="190"/>
      <c r="V3156" s="191"/>
      <c r="W3156" s="188"/>
      <c r="X3156" s="188"/>
      <c r="Y3156" s="174" t="str">
        <f t="shared" si="540"/>
        <v/>
      </c>
      <c r="Z3156" s="174" t="str">
        <f t="shared" si="541"/>
        <v/>
      </c>
      <c r="AA3156" s="137"/>
      <c r="AB3156" s="185">
        <f t="shared" si="538"/>
        <v>16.639999999999212</v>
      </c>
      <c r="AC3156" s="139">
        <f t="shared" si="535"/>
        <v>1.9870973120034659E-2</v>
      </c>
      <c r="AD3156" s="138">
        <f t="shared" si="539"/>
        <v>4.6780621185800453E-5</v>
      </c>
      <c r="AE3156" s="139">
        <f t="shared" si="536"/>
        <v>4.6780621185800453E-5</v>
      </c>
      <c r="AF3156" s="139" t="str">
        <f t="shared" si="537"/>
        <v/>
      </c>
      <c r="AG3156" s="139"/>
    </row>
    <row r="3157" spans="21:33" ht="20.100000000000001" customHeight="1" x14ac:dyDescent="0.25">
      <c r="U3157" s="190"/>
      <c r="V3157" s="191"/>
      <c r="W3157" s="188"/>
      <c r="X3157" s="188"/>
      <c r="Y3157" s="174" t="str">
        <f t="shared" si="540"/>
        <v/>
      </c>
      <c r="Z3157" s="174" t="str">
        <f t="shared" si="541"/>
        <v/>
      </c>
      <c r="AA3157" s="137"/>
      <c r="AB3157" s="185">
        <f t="shared" si="538"/>
        <v>16.646399999999211</v>
      </c>
      <c r="AC3157" s="139">
        <f t="shared" si="535"/>
        <v>1.9824192498848859E-2</v>
      </c>
      <c r="AD3157" s="138">
        <f t="shared" si="539"/>
        <v>4.667600442832473E-5</v>
      </c>
      <c r="AE3157" s="139">
        <f t="shared" si="536"/>
        <v>4.667600442832473E-5</v>
      </c>
      <c r="AF3157" s="139" t="str">
        <f t="shared" si="537"/>
        <v/>
      </c>
      <c r="AG3157" s="139"/>
    </row>
    <row r="3158" spans="21:33" ht="20.100000000000001" customHeight="1" x14ac:dyDescent="0.25">
      <c r="U3158" s="190"/>
      <c r="V3158" s="191"/>
      <c r="W3158" s="188"/>
      <c r="X3158" s="188"/>
      <c r="Y3158" s="174" t="str">
        <f t="shared" si="540"/>
        <v/>
      </c>
      <c r="Z3158" s="174" t="str">
        <f t="shared" si="541"/>
        <v/>
      </c>
      <c r="AA3158" s="137"/>
      <c r="AB3158" s="185">
        <f t="shared" si="538"/>
        <v>16.65279999999921</v>
      </c>
      <c r="AC3158" s="139">
        <f t="shared" si="535"/>
        <v>1.9777516494420534E-2</v>
      </c>
      <c r="AD3158" s="138">
        <f t="shared" si="539"/>
        <v>4.6571604424686108E-5</v>
      </c>
      <c r="AE3158" s="139">
        <f t="shared" si="536"/>
        <v>4.6571604424686108E-5</v>
      </c>
      <c r="AF3158" s="139" t="str">
        <f t="shared" si="537"/>
        <v/>
      </c>
      <c r="AG3158" s="139"/>
    </row>
    <row r="3159" spans="21:33" ht="20.100000000000001" customHeight="1" x14ac:dyDescent="0.25">
      <c r="U3159" s="190"/>
      <c r="V3159" s="191"/>
      <c r="W3159" s="188"/>
      <c r="X3159" s="188"/>
      <c r="Y3159" s="174" t="str">
        <f t="shared" si="540"/>
        <v/>
      </c>
      <c r="Z3159" s="174" t="str">
        <f t="shared" si="541"/>
        <v/>
      </c>
      <c r="AA3159" s="137"/>
      <c r="AB3159" s="185">
        <f t="shared" si="538"/>
        <v>16.65919999999921</v>
      </c>
      <c r="AC3159" s="139">
        <f t="shared" si="535"/>
        <v>1.9730944889995848E-2</v>
      </c>
      <c r="AD3159" s="138">
        <f t="shared" si="539"/>
        <v>4.6467420780415408E-5</v>
      </c>
      <c r="AE3159" s="139">
        <f t="shared" si="536"/>
        <v>4.6467420780415408E-5</v>
      </c>
      <c r="AF3159" s="139" t="str">
        <f t="shared" si="537"/>
        <v/>
      </c>
      <c r="AG3159" s="139"/>
    </row>
    <row r="3160" spans="21:33" ht="20.100000000000001" customHeight="1" x14ac:dyDescent="0.25">
      <c r="U3160" s="190"/>
      <c r="V3160" s="191"/>
      <c r="W3160" s="188"/>
      <c r="X3160" s="188"/>
      <c r="Y3160" s="174" t="str">
        <f t="shared" si="540"/>
        <v/>
      </c>
      <c r="Z3160" s="174" t="str">
        <f t="shared" si="541"/>
        <v/>
      </c>
      <c r="AA3160" s="137"/>
      <c r="AB3160" s="185">
        <f t="shared" si="538"/>
        <v>16.665599999999209</v>
      </c>
      <c r="AC3160" s="139">
        <f t="shared" si="535"/>
        <v>1.9684477469215433E-2</v>
      </c>
      <c r="AD3160" s="138">
        <f t="shared" si="539"/>
        <v>4.6363453101348762E-5</v>
      </c>
      <c r="AE3160" s="139">
        <f t="shared" si="536"/>
        <v>4.6363453101348762E-5</v>
      </c>
      <c r="AF3160" s="139" t="str">
        <f t="shared" si="537"/>
        <v/>
      </c>
      <c r="AG3160" s="139"/>
    </row>
    <row r="3161" spans="21:33" ht="20.100000000000001" customHeight="1" x14ac:dyDescent="0.25">
      <c r="U3161" s="190"/>
      <c r="V3161" s="191"/>
      <c r="W3161" s="188"/>
      <c r="X3161" s="188"/>
      <c r="Y3161" s="174" t="str">
        <f t="shared" si="540"/>
        <v/>
      </c>
      <c r="Z3161" s="174" t="str">
        <f t="shared" si="541"/>
        <v/>
      </c>
      <c r="AA3161" s="137"/>
      <c r="AB3161" s="185">
        <f t="shared" si="538"/>
        <v>16.671999999999208</v>
      </c>
      <c r="AC3161" s="139">
        <f t="shared" si="535"/>
        <v>1.9638114016114084E-2</v>
      </c>
      <c r="AD3161" s="138">
        <f t="shared" si="539"/>
        <v>4.6259700994064762E-5</v>
      </c>
      <c r="AE3161" s="139">
        <f t="shared" si="536"/>
        <v>4.6259700994064762E-5</v>
      </c>
      <c r="AF3161" s="139" t="str">
        <f t="shared" si="537"/>
        <v/>
      </c>
      <c r="AG3161" s="139"/>
    </row>
    <row r="3162" spans="21:33" ht="20.100000000000001" customHeight="1" x14ac:dyDescent="0.25">
      <c r="U3162" s="190"/>
      <c r="V3162" s="191"/>
      <c r="W3162" s="188"/>
      <c r="X3162" s="188"/>
      <c r="Y3162" s="174" t="str">
        <f t="shared" si="540"/>
        <v/>
      </c>
      <c r="Z3162" s="174" t="str">
        <f t="shared" si="541"/>
        <v/>
      </c>
      <c r="AA3162" s="137"/>
      <c r="AB3162" s="185">
        <f t="shared" si="538"/>
        <v>16.678399999999208</v>
      </c>
      <c r="AC3162" s="139">
        <f t="shared" si="535"/>
        <v>1.9591854315120019E-2</v>
      </c>
      <c r="AD3162" s="138">
        <f t="shared" si="539"/>
        <v>4.61561640655965E-5</v>
      </c>
      <c r="AE3162" s="139">
        <f t="shared" si="536"/>
        <v>4.61561640655965E-5</v>
      </c>
      <c r="AF3162" s="139" t="str">
        <f t="shared" si="537"/>
        <v/>
      </c>
      <c r="AG3162" s="139"/>
    </row>
    <row r="3163" spans="21:33" ht="20.100000000000001" customHeight="1" x14ac:dyDescent="0.25">
      <c r="U3163" s="190"/>
      <c r="V3163" s="191"/>
      <c r="W3163" s="188"/>
      <c r="X3163" s="188"/>
      <c r="Y3163" s="174" t="str">
        <f t="shared" si="540"/>
        <v/>
      </c>
      <c r="Z3163" s="174" t="str">
        <f t="shared" si="541"/>
        <v/>
      </c>
      <c r="AA3163" s="137"/>
      <c r="AB3163" s="185">
        <f t="shared" si="538"/>
        <v>16.684799999999207</v>
      </c>
      <c r="AC3163" s="139">
        <f t="shared" si="535"/>
        <v>1.9545698151054423E-2</v>
      </c>
      <c r="AD3163" s="138">
        <f t="shared" si="539"/>
        <v>4.6052841923494015E-5</v>
      </c>
      <c r="AE3163" s="139">
        <f t="shared" si="536"/>
        <v>4.6052841923494015E-5</v>
      </c>
      <c r="AF3163" s="139" t="str">
        <f t="shared" si="537"/>
        <v/>
      </c>
      <c r="AG3163" s="139"/>
    </row>
    <row r="3164" spans="21:33" ht="20.100000000000001" customHeight="1" x14ac:dyDescent="0.25">
      <c r="U3164" s="190"/>
      <c r="V3164" s="191"/>
      <c r="W3164" s="188"/>
      <c r="X3164" s="188"/>
      <c r="Y3164" s="174" t="str">
        <f t="shared" si="540"/>
        <v/>
      </c>
      <c r="Z3164" s="174" t="str">
        <f t="shared" si="541"/>
        <v/>
      </c>
      <c r="AA3164" s="137"/>
      <c r="AB3164" s="185">
        <f t="shared" si="538"/>
        <v>16.691199999999206</v>
      </c>
      <c r="AC3164" s="139">
        <f t="shared" si="535"/>
        <v>1.9499645309130929E-2</v>
      </c>
      <c r="AD3164" s="138">
        <f t="shared" si="539"/>
        <v>4.5949734175852047E-5</v>
      </c>
      <c r="AE3164" s="139">
        <f t="shared" si="536"/>
        <v>4.5949734175852047E-5</v>
      </c>
      <c r="AF3164" s="139" t="str">
        <f t="shared" si="537"/>
        <v/>
      </c>
      <c r="AG3164" s="139"/>
    </row>
    <row r="3165" spans="21:33" ht="20.100000000000001" customHeight="1" x14ac:dyDescent="0.25">
      <c r="U3165" s="190"/>
      <c r="V3165" s="191"/>
      <c r="W3165" s="188"/>
      <c r="X3165" s="188"/>
      <c r="Y3165" s="174" t="str">
        <f t="shared" si="540"/>
        <v/>
      </c>
      <c r="Z3165" s="174" t="str">
        <f t="shared" si="541"/>
        <v/>
      </c>
      <c r="AA3165" s="137"/>
      <c r="AB3165" s="185">
        <f t="shared" si="538"/>
        <v>16.697599999999206</v>
      </c>
      <c r="AC3165" s="139">
        <f t="shared" si="535"/>
        <v>1.9453695574955077E-2</v>
      </c>
      <c r="AD3165" s="138">
        <f t="shared" si="539"/>
        <v>4.5846840431407188E-5</v>
      </c>
      <c r="AE3165" s="139">
        <f t="shared" si="536"/>
        <v>4.5846840431407188E-5</v>
      </c>
      <c r="AF3165" s="139" t="str">
        <f t="shared" si="537"/>
        <v/>
      </c>
      <c r="AG3165" s="139"/>
    </row>
    <row r="3166" spans="21:33" ht="20.100000000000001" customHeight="1" x14ac:dyDescent="0.25">
      <c r="U3166" s="190"/>
      <c r="V3166" s="191"/>
      <c r="W3166" s="188"/>
      <c r="X3166" s="188"/>
      <c r="Y3166" s="174" t="str">
        <f t="shared" si="540"/>
        <v/>
      </c>
      <c r="Z3166" s="174" t="str">
        <f t="shared" si="541"/>
        <v/>
      </c>
      <c r="AA3166" s="137"/>
      <c r="AB3166" s="185">
        <f t="shared" si="538"/>
        <v>16.703999999999205</v>
      </c>
      <c r="AC3166" s="139">
        <f t="shared" si="535"/>
        <v>1.9407848734523669E-2</v>
      </c>
      <c r="AD3166" s="138">
        <f t="shared" si="539"/>
        <v>4.5744160299263786E-5</v>
      </c>
      <c r="AE3166" s="139">
        <f t="shared" si="536"/>
        <v>4.5744160299263786E-5</v>
      </c>
      <c r="AF3166" s="139" t="str">
        <f t="shared" si="537"/>
        <v/>
      </c>
      <c r="AG3166" s="139"/>
    </row>
    <row r="3167" spans="21:33" ht="20.100000000000001" customHeight="1" x14ac:dyDescent="0.25">
      <c r="U3167" s="190"/>
      <c r="V3167" s="191"/>
      <c r="W3167" s="188"/>
      <c r="X3167" s="188"/>
      <c r="Y3167" s="174" t="str">
        <f t="shared" si="540"/>
        <v/>
      </c>
      <c r="Z3167" s="174" t="str">
        <f t="shared" si="541"/>
        <v/>
      </c>
      <c r="AA3167" s="137"/>
      <c r="AB3167" s="185">
        <f t="shared" si="538"/>
        <v>16.710399999999204</v>
      </c>
      <c r="AC3167" s="139">
        <f t="shared" si="535"/>
        <v>1.9362104574224406E-2</v>
      </c>
      <c r="AD3167" s="138">
        <f t="shared" si="539"/>
        <v>4.5641693389188859E-5</v>
      </c>
      <c r="AE3167" s="139">
        <f t="shared" si="536"/>
        <v>4.5641693389188859E-5</v>
      </c>
      <c r="AF3167" s="139" t="str">
        <f t="shared" si="537"/>
        <v/>
      </c>
      <c r="AG3167" s="139"/>
    </row>
    <row r="3168" spans="21:33" ht="20.100000000000001" customHeight="1" x14ac:dyDescent="0.25">
      <c r="U3168" s="190"/>
      <c r="V3168" s="191"/>
      <c r="W3168" s="188"/>
      <c r="X3168" s="188"/>
      <c r="Y3168" s="174" t="str">
        <f t="shared" si="540"/>
        <v/>
      </c>
      <c r="Z3168" s="174" t="str">
        <f t="shared" si="541"/>
        <v/>
      </c>
      <c r="AA3168" s="137"/>
      <c r="AB3168" s="185">
        <f t="shared" si="538"/>
        <v>16.716799999999203</v>
      </c>
      <c r="AC3168" s="139">
        <f t="shared" si="535"/>
        <v>1.9316462880835217E-2</v>
      </c>
      <c r="AD3168" s="138">
        <f t="shared" si="539"/>
        <v>4.5539439311473306E-5</v>
      </c>
      <c r="AE3168" s="139">
        <f t="shared" si="536"/>
        <v>4.5539439311473306E-5</v>
      </c>
      <c r="AF3168" s="139" t="str">
        <f t="shared" si="537"/>
        <v/>
      </c>
      <c r="AG3168" s="139"/>
    </row>
    <row r="3169" spans="21:33" ht="20.100000000000001" customHeight="1" x14ac:dyDescent="0.25">
      <c r="U3169" s="190"/>
      <c r="V3169" s="191"/>
      <c r="W3169" s="188"/>
      <c r="X3169" s="188"/>
      <c r="Y3169" s="174" t="str">
        <f t="shared" si="540"/>
        <v/>
      </c>
      <c r="Z3169" s="174" t="str">
        <f t="shared" si="541"/>
        <v/>
      </c>
      <c r="AA3169" s="137"/>
      <c r="AB3169" s="185">
        <f t="shared" si="538"/>
        <v>16.723199999999203</v>
      </c>
      <c r="AC3169" s="139">
        <f t="shared" si="535"/>
        <v>1.9270923441523743E-2</v>
      </c>
      <c r="AD3169" s="138">
        <f t="shared" si="539"/>
        <v>4.543739767691804E-5</v>
      </c>
      <c r="AE3169" s="139">
        <f t="shared" si="536"/>
        <v>4.543739767691804E-5</v>
      </c>
      <c r="AF3169" s="139" t="str">
        <f t="shared" si="537"/>
        <v/>
      </c>
      <c r="AG3169" s="139"/>
    </row>
    <row r="3170" spans="21:33" ht="20.100000000000001" customHeight="1" x14ac:dyDescent="0.25">
      <c r="U3170" s="190"/>
      <c r="V3170" s="191"/>
      <c r="W3170" s="188"/>
      <c r="X3170" s="188"/>
      <c r="Y3170" s="174" t="str">
        <f t="shared" si="540"/>
        <v/>
      </c>
      <c r="Z3170" s="174" t="str">
        <f t="shared" si="541"/>
        <v/>
      </c>
      <c r="AA3170" s="137"/>
      <c r="AB3170" s="185">
        <f t="shared" si="538"/>
        <v>16.729599999999202</v>
      </c>
      <c r="AC3170" s="139">
        <f t="shared" si="535"/>
        <v>1.9225486043846825E-2</v>
      </c>
      <c r="AD3170" s="138">
        <f t="shared" si="539"/>
        <v>4.5335568096833978E-5</v>
      </c>
      <c r="AE3170" s="139">
        <f t="shared" si="536"/>
        <v>4.5335568096833978E-5</v>
      </c>
      <c r="AF3170" s="139" t="str">
        <f t="shared" si="537"/>
        <v/>
      </c>
      <c r="AG3170" s="139"/>
    </row>
    <row r="3171" spans="21:33" ht="20.100000000000001" customHeight="1" x14ac:dyDescent="0.25">
      <c r="U3171" s="190"/>
      <c r="V3171" s="191"/>
      <c r="W3171" s="188"/>
      <c r="X3171" s="188"/>
      <c r="Y3171" s="174" t="str">
        <f t="shared" si="540"/>
        <v/>
      </c>
      <c r="Z3171" s="174" t="str">
        <f t="shared" si="541"/>
        <v/>
      </c>
      <c r="AA3171" s="137"/>
      <c r="AB3171" s="185">
        <f t="shared" si="538"/>
        <v>16.735999999999201</v>
      </c>
      <c r="AC3171" s="139">
        <f t="shared" si="535"/>
        <v>1.9180150475749991E-2</v>
      </c>
      <c r="AD3171" s="138">
        <f t="shared" si="539"/>
        <v>4.5233950183194704E-5</v>
      </c>
      <c r="AE3171" s="139">
        <f t="shared" si="536"/>
        <v>4.5233950183194704E-5</v>
      </c>
      <c r="AF3171" s="139" t="str">
        <f t="shared" si="537"/>
        <v/>
      </c>
      <c r="AG3171" s="139"/>
    </row>
    <row r="3172" spans="21:33" ht="20.100000000000001" customHeight="1" x14ac:dyDescent="0.25">
      <c r="U3172" s="190"/>
      <c r="V3172" s="191"/>
      <c r="W3172" s="188"/>
      <c r="X3172" s="188"/>
      <c r="Y3172" s="174" t="str">
        <f t="shared" si="540"/>
        <v/>
      </c>
      <c r="Z3172" s="174" t="str">
        <f t="shared" si="541"/>
        <v/>
      </c>
      <c r="AA3172" s="137"/>
      <c r="AB3172" s="185">
        <f t="shared" si="538"/>
        <v>16.742399999999201</v>
      </c>
      <c r="AC3172" s="139">
        <f t="shared" si="535"/>
        <v>1.9134916525566797E-2</v>
      </c>
      <c r="AD3172" s="138">
        <f t="shared" si="539"/>
        <v>4.5132543548313808E-5</v>
      </c>
      <c r="AE3172" s="139">
        <f t="shared" si="536"/>
        <v>4.5132543548313808E-5</v>
      </c>
      <c r="AF3172" s="139" t="str">
        <f t="shared" si="537"/>
        <v/>
      </c>
      <c r="AG3172" s="139"/>
    </row>
    <row r="3173" spans="21:33" ht="20.100000000000001" customHeight="1" x14ac:dyDescent="0.25">
      <c r="U3173" s="190"/>
      <c r="V3173" s="191"/>
      <c r="W3173" s="188"/>
      <c r="X3173" s="188"/>
      <c r="Y3173" s="174" t="str">
        <f t="shared" si="540"/>
        <v/>
      </c>
      <c r="Z3173" s="174" t="str">
        <f t="shared" si="541"/>
        <v/>
      </c>
      <c r="AA3173" s="137"/>
      <c r="AB3173" s="185">
        <f t="shared" si="538"/>
        <v>16.7487999999992</v>
      </c>
      <c r="AC3173" s="139">
        <f t="shared" si="535"/>
        <v>1.9089783982018483E-2</v>
      </c>
      <c r="AD3173" s="138">
        <f t="shared" si="539"/>
        <v>4.5031347805191829E-5</v>
      </c>
      <c r="AE3173" s="139">
        <f t="shared" si="536"/>
        <v>4.5031347805191829E-5</v>
      </c>
      <c r="AF3173" s="139" t="str">
        <f t="shared" si="537"/>
        <v/>
      </c>
      <c r="AG3173" s="139"/>
    </row>
    <row r="3174" spans="21:33" ht="20.100000000000001" customHeight="1" x14ac:dyDescent="0.25">
      <c r="U3174" s="190"/>
      <c r="V3174" s="191"/>
      <c r="W3174" s="188"/>
      <c r="X3174" s="188"/>
      <c r="Y3174" s="174" t="str">
        <f t="shared" si="540"/>
        <v/>
      </c>
      <c r="Z3174" s="174" t="str">
        <f t="shared" si="541"/>
        <v/>
      </c>
      <c r="AA3174" s="137"/>
      <c r="AB3174" s="185">
        <f t="shared" si="538"/>
        <v>16.755199999999199</v>
      </c>
      <c r="AC3174" s="139">
        <f t="shared" si="535"/>
        <v>1.9044752634213291E-2</v>
      </c>
      <c r="AD3174" s="138">
        <f t="shared" si="539"/>
        <v>4.4930362567363602E-5</v>
      </c>
      <c r="AE3174" s="139">
        <f t="shared" si="536"/>
        <v>4.4930362567363602E-5</v>
      </c>
      <c r="AF3174" s="139" t="str">
        <f t="shared" si="537"/>
        <v/>
      </c>
      <c r="AG3174" s="139"/>
    </row>
    <row r="3175" spans="21:33" ht="20.100000000000001" customHeight="1" x14ac:dyDescent="0.25">
      <c r="U3175" s="190"/>
      <c r="V3175" s="191"/>
      <c r="W3175" s="188"/>
      <c r="X3175" s="188"/>
      <c r="Y3175" s="174" t="str">
        <f t="shared" si="540"/>
        <v/>
      </c>
      <c r="Z3175" s="174" t="str">
        <f t="shared" si="541"/>
        <v/>
      </c>
      <c r="AA3175" s="137"/>
      <c r="AB3175" s="185">
        <f t="shared" si="538"/>
        <v>16.761599999999198</v>
      </c>
      <c r="AC3175" s="139">
        <f t="shared" si="535"/>
        <v>1.8999822271645928E-2</v>
      </c>
      <c r="AD3175" s="138">
        <f t="shared" si="539"/>
        <v>4.4829587448867031E-5</v>
      </c>
      <c r="AE3175" s="139">
        <f t="shared" si="536"/>
        <v>4.4829587448867031E-5</v>
      </c>
      <c r="AF3175" s="139" t="str">
        <f t="shared" si="537"/>
        <v/>
      </c>
      <c r="AG3175" s="139"/>
    </row>
    <row r="3176" spans="21:33" ht="20.100000000000001" customHeight="1" x14ac:dyDescent="0.25">
      <c r="U3176" s="190"/>
      <c r="V3176" s="191"/>
      <c r="W3176" s="188"/>
      <c r="X3176" s="188"/>
      <c r="Y3176" s="174" t="str">
        <f t="shared" si="540"/>
        <v/>
      </c>
      <c r="Z3176" s="174" t="str">
        <f t="shared" si="541"/>
        <v/>
      </c>
      <c r="AA3176" s="137"/>
      <c r="AB3176" s="185">
        <f t="shared" si="538"/>
        <v>16.767999999999198</v>
      </c>
      <c r="AC3176" s="139">
        <f t="shared" si="535"/>
        <v>1.895499268419706E-2</v>
      </c>
      <c r="AD3176" s="138">
        <f t="shared" si="539"/>
        <v>4.472902206424309E-5</v>
      </c>
      <c r="AE3176" s="139">
        <f t="shared" si="536"/>
        <v>4.472902206424309E-5</v>
      </c>
      <c r="AF3176" s="139" t="str">
        <f t="shared" si="537"/>
        <v/>
      </c>
      <c r="AG3176" s="139"/>
    </row>
    <row r="3177" spans="21:33" ht="20.100000000000001" customHeight="1" x14ac:dyDescent="0.25">
      <c r="U3177" s="190"/>
      <c r="V3177" s="191"/>
      <c r="W3177" s="188"/>
      <c r="X3177" s="188"/>
      <c r="Y3177" s="174" t="str">
        <f t="shared" si="540"/>
        <v/>
      </c>
      <c r="Z3177" s="174" t="str">
        <f t="shared" si="541"/>
        <v/>
      </c>
      <c r="AA3177" s="137"/>
      <c r="AB3177" s="185">
        <f t="shared" si="538"/>
        <v>16.774399999999197</v>
      </c>
      <c r="AC3177" s="139">
        <f t="shared" si="535"/>
        <v>1.8910263662132817E-2</v>
      </c>
      <c r="AD3177" s="138">
        <f t="shared" si="539"/>
        <v>4.4628666028587866E-5</v>
      </c>
      <c r="AE3177" s="139">
        <f t="shared" si="536"/>
        <v>4.4628666028587866E-5</v>
      </c>
      <c r="AF3177" s="139" t="str">
        <f t="shared" si="537"/>
        <v/>
      </c>
      <c r="AG3177" s="139"/>
    </row>
    <row r="3178" spans="21:33" ht="20.100000000000001" customHeight="1" x14ac:dyDescent="0.25">
      <c r="U3178" s="190"/>
      <c r="V3178" s="191"/>
      <c r="W3178" s="188"/>
      <c r="X3178" s="188"/>
      <c r="Y3178" s="174" t="str">
        <f t="shared" si="540"/>
        <v/>
      </c>
      <c r="Z3178" s="174" t="str">
        <f t="shared" si="541"/>
        <v/>
      </c>
      <c r="AA3178" s="137"/>
      <c r="AB3178" s="185">
        <f t="shared" si="538"/>
        <v>16.780799999999196</v>
      </c>
      <c r="AC3178" s="139">
        <f t="shared" si="535"/>
        <v>1.886563499610423E-2</v>
      </c>
      <c r="AD3178" s="138">
        <f t="shared" si="539"/>
        <v>4.4528518957594188E-5</v>
      </c>
      <c r="AE3178" s="139">
        <f t="shared" si="536"/>
        <v>4.4528518957594188E-5</v>
      </c>
      <c r="AF3178" s="139" t="str">
        <f t="shared" si="537"/>
        <v/>
      </c>
      <c r="AG3178" s="139"/>
    </row>
    <row r="3179" spans="21:33" ht="20.100000000000001" customHeight="1" x14ac:dyDescent="0.25">
      <c r="U3179" s="190"/>
      <c r="V3179" s="191"/>
      <c r="W3179" s="188"/>
      <c r="X3179" s="188"/>
      <c r="Y3179" s="174" t="str">
        <f t="shared" si="540"/>
        <v/>
      </c>
      <c r="Z3179" s="174" t="str">
        <f t="shared" si="541"/>
        <v/>
      </c>
      <c r="AA3179" s="137"/>
      <c r="AB3179" s="185">
        <f t="shared" si="538"/>
        <v>16.787199999999196</v>
      </c>
      <c r="AC3179" s="139">
        <f t="shared" si="535"/>
        <v>1.8821106477146635E-2</v>
      </c>
      <c r="AD3179" s="138">
        <f t="shared" si="539"/>
        <v>4.4428580467485712E-5</v>
      </c>
      <c r="AE3179" s="139">
        <f t="shared" si="536"/>
        <v>4.4428580467485712E-5</v>
      </c>
      <c r="AF3179" s="139" t="str">
        <f t="shared" si="537"/>
        <v/>
      </c>
      <c r="AG3179" s="139"/>
    </row>
    <row r="3180" spans="21:33" ht="20.100000000000001" customHeight="1" x14ac:dyDescent="0.25">
      <c r="U3180" s="190"/>
      <c r="V3180" s="191"/>
      <c r="W3180" s="188"/>
      <c r="X3180" s="188"/>
      <c r="Y3180" s="174" t="str">
        <f t="shared" si="540"/>
        <v/>
      </c>
      <c r="Z3180" s="174" t="str">
        <f t="shared" si="541"/>
        <v/>
      </c>
      <c r="AA3180" s="137"/>
      <c r="AB3180" s="185">
        <f t="shared" si="538"/>
        <v>16.793599999999195</v>
      </c>
      <c r="AC3180" s="139">
        <f t="shared" ref="AC3180:AC3243" si="542">_xlfn.CHISQ.DIST.RT(AB3180,$AB$553)</f>
        <v>1.877667789667915E-2</v>
      </c>
      <c r="AD3180" s="138">
        <f t="shared" si="539"/>
        <v>4.4328850174860795E-5</v>
      </c>
      <c r="AE3180" s="139">
        <f t="shared" ref="AE3180:AE3243" si="543">IF(AC3180&lt;($AA$556),AD3180,"")</f>
        <v>4.4328850174860795E-5</v>
      </c>
      <c r="AF3180" s="139" t="str">
        <f t="shared" ref="AF3180:AF3243" si="544">IF(AC3180&lt;$AA$563,AD3180,"")</f>
        <v/>
      </c>
      <c r="AG3180" s="139"/>
    </row>
    <row r="3181" spans="21:33" ht="20.100000000000001" customHeight="1" x14ac:dyDescent="0.25">
      <c r="U3181" s="190"/>
      <c r="V3181" s="191"/>
      <c r="W3181" s="188"/>
      <c r="X3181" s="188"/>
      <c r="Y3181" s="174" t="str">
        <f t="shared" si="540"/>
        <v/>
      </c>
      <c r="Z3181" s="174" t="str">
        <f t="shared" si="541"/>
        <v/>
      </c>
      <c r="AA3181" s="137"/>
      <c r="AB3181" s="185">
        <f t="shared" ref="AB3181:AB3244" si="545">AB3180+$AF$553</f>
        <v>16.799999999999194</v>
      </c>
      <c r="AC3181" s="139">
        <f t="shared" si="542"/>
        <v>1.8732349046504289E-2</v>
      </c>
      <c r="AD3181" s="138">
        <f t="shared" ref="AD3181:AD3244" si="546">AC3181-AC3182</f>
        <v>4.4229327697084542E-5</v>
      </c>
      <c r="AE3181" s="139">
        <f t="shared" si="543"/>
        <v>4.4229327697084542E-5</v>
      </c>
      <c r="AF3181" s="139" t="str">
        <f t="shared" si="544"/>
        <v/>
      </c>
      <c r="AG3181" s="139"/>
    </row>
    <row r="3182" spans="21:33" ht="20.100000000000001" customHeight="1" x14ac:dyDescent="0.25">
      <c r="U3182" s="190"/>
      <c r="V3182" s="191"/>
      <c r="W3182" s="188"/>
      <c r="X3182" s="188"/>
      <c r="Y3182" s="174" t="str">
        <f t="shared" si="540"/>
        <v/>
      </c>
      <c r="Z3182" s="174" t="str">
        <f t="shared" si="541"/>
        <v/>
      </c>
      <c r="AA3182" s="137"/>
      <c r="AB3182" s="185">
        <f t="shared" si="545"/>
        <v>16.806399999999194</v>
      </c>
      <c r="AC3182" s="139">
        <f t="shared" si="542"/>
        <v>1.8688119718807204E-2</v>
      </c>
      <c r="AD3182" s="138">
        <f t="shared" si="546"/>
        <v>4.413001265192798E-5</v>
      </c>
      <c r="AE3182" s="139">
        <f t="shared" si="543"/>
        <v>4.413001265192798E-5</v>
      </c>
      <c r="AF3182" s="139" t="str">
        <f t="shared" si="544"/>
        <v/>
      </c>
      <c r="AG3182" s="139"/>
    </row>
    <row r="3183" spans="21:33" ht="20.100000000000001" customHeight="1" x14ac:dyDescent="0.25">
      <c r="U3183" s="190"/>
      <c r="V3183" s="191"/>
      <c r="W3183" s="188"/>
      <c r="X3183" s="188"/>
      <c r="Y3183" s="174" t="str">
        <f t="shared" si="540"/>
        <v/>
      </c>
      <c r="Z3183" s="174" t="str">
        <f t="shared" si="541"/>
        <v/>
      </c>
      <c r="AA3183" s="137"/>
      <c r="AB3183" s="185">
        <f t="shared" si="545"/>
        <v>16.812799999999193</v>
      </c>
      <c r="AC3183" s="139">
        <f t="shared" si="542"/>
        <v>1.8643989706155276E-2</v>
      </c>
      <c r="AD3183" s="138">
        <f t="shared" si="546"/>
        <v>4.4030904657710312E-5</v>
      </c>
      <c r="AE3183" s="139">
        <f t="shared" si="543"/>
        <v>4.4030904657710312E-5</v>
      </c>
      <c r="AF3183" s="139" t="str">
        <f t="shared" si="544"/>
        <v/>
      </c>
      <c r="AG3183" s="139"/>
    </row>
    <row r="3184" spans="21:33" ht="20.100000000000001" customHeight="1" x14ac:dyDescent="0.25">
      <c r="U3184" s="190"/>
      <c r="V3184" s="191"/>
      <c r="W3184" s="188"/>
      <c r="X3184" s="188"/>
      <c r="Y3184" s="174" t="str">
        <f t="shared" si="540"/>
        <v/>
      </c>
      <c r="Z3184" s="174" t="str">
        <f t="shared" si="541"/>
        <v/>
      </c>
      <c r="AA3184" s="137"/>
      <c r="AB3184" s="185">
        <f t="shared" si="545"/>
        <v>16.819199999999192</v>
      </c>
      <c r="AC3184" s="139">
        <f t="shared" si="542"/>
        <v>1.8599958801497566E-2</v>
      </c>
      <c r="AD3184" s="138">
        <f t="shared" si="546"/>
        <v>4.3932003333312791E-5</v>
      </c>
      <c r="AE3184" s="139">
        <f t="shared" si="543"/>
        <v>4.3932003333312791E-5</v>
      </c>
      <c r="AF3184" s="139" t="str">
        <f t="shared" si="544"/>
        <v/>
      </c>
      <c r="AG3184" s="139"/>
    </row>
    <row r="3185" spans="21:33" ht="20.100000000000001" customHeight="1" x14ac:dyDescent="0.25">
      <c r="U3185" s="190"/>
      <c r="V3185" s="191"/>
      <c r="W3185" s="188"/>
      <c r="X3185" s="188"/>
      <c r="Y3185" s="174" t="str">
        <f t="shared" si="540"/>
        <v/>
      </c>
      <c r="Z3185" s="174" t="str">
        <f t="shared" si="541"/>
        <v/>
      </c>
      <c r="AA3185" s="137"/>
      <c r="AB3185" s="185">
        <f t="shared" si="545"/>
        <v>16.825599999999191</v>
      </c>
      <c r="AC3185" s="139">
        <f t="shared" si="542"/>
        <v>1.8556026798164253E-2</v>
      </c>
      <c r="AD3185" s="138">
        <f t="shared" si="546"/>
        <v>4.3833308298140555E-5</v>
      </c>
      <c r="AE3185" s="139">
        <f t="shared" si="543"/>
        <v>4.3833308298140555E-5</v>
      </c>
      <c r="AF3185" s="139" t="str">
        <f t="shared" si="544"/>
        <v/>
      </c>
      <c r="AG3185" s="139"/>
    </row>
    <row r="3186" spans="21:33" ht="20.100000000000001" customHeight="1" x14ac:dyDescent="0.25">
      <c r="U3186" s="190"/>
      <c r="V3186" s="191"/>
      <c r="W3186" s="188"/>
      <c r="X3186" s="188"/>
      <c r="Y3186" s="174" t="str">
        <f t="shared" si="540"/>
        <v/>
      </c>
      <c r="Z3186" s="174" t="str">
        <f t="shared" si="541"/>
        <v/>
      </c>
      <c r="AA3186" s="137"/>
      <c r="AB3186" s="185">
        <f t="shared" si="545"/>
        <v>16.831999999999191</v>
      </c>
      <c r="AC3186" s="139">
        <f t="shared" si="542"/>
        <v>1.8512193489866113E-2</v>
      </c>
      <c r="AD3186" s="138">
        <f t="shared" si="546"/>
        <v>4.3734819172150385E-5</v>
      </c>
      <c r="AE3186" s="139">
        <f t="shared" si="543"/>
        <v>4.3734819172150385E-5</v>
      </c>
      <c r="AF3186" s="139" t="str">
        <f t="shared" si="544"/>
        <v/>
      </c>
      <c r="AG3186" s="139"/>
    </row>
    <row r="3187" spans="21:33" ht="20.100000000000001" customHeight="1" x14ac:dyDescent="0.25">
      <c r="U3187" s="190"/>
      <c r="V3187" s="191"/>
      <c r="W3187" s="188"/>
      <c r="X3187" s="188"/>
      <c r="Y3187" s="174" t="str">
        <f t="shared" si="540"/>
        <v/>
      </c>
      <c r="Z3187" s="174" t="str">
        <f t="shared" si="541"/>
        <v/>
      </c>
      <c r="AA3187" s="137"/>
      <c r="AB3187" s="185">
        <f t="shared" si="545"/>
        <v>16.83839999999919</v>
      </c>
      <c r="AC3187" s="139">
        <f t="shared" si="542"/>
        <v>1.8468458670693962E-2</v>
      </c>
      <c r="AD3187" s="138">
        <f t="shared" si="546"/>
        <v>4.3636535575763968E-5</v>
      </c>
      <c r="AE3187" s="139">
        <f t="shared" si="543"/>
        <v>4.3636535575763968E-5</v>
      </c>
      <c r="AF3187" s="139" t="str">
        <f t="shared" si="544"/>
        <v/>
      </c>
      <c r="AG3187" s="139"/>
    </row>
    <row r="3188" spans="21:33" ht="20.100000000000001" customHeight="1" x14ac:dyDescent="0.25">
      <c r="U3188" s="190"/>
      <c r="V3188" s="191"/>
      <c r="W3188" s="188"/>
      <c r="X3188" s="188"/>
      <c r="Y3188" s="174" t="str">
        <f t="shared" si="540"/>
        <v/>
      </c>
      <c r="Z3188" s="174" t="str">
        <f t="shared" si="541"/>
        <v/>
      </c>
      <c r="AA3188" s="137"/>
      <c r="AB3188" s="185">
        <f t="shared" si="545"/>
        <v>16.844799999999189</v>
      </c>
      <c r="AC3188" s="139">
        <f t="shared" si="542"/>
        <v>1.8424822135118198E-2</v>
      </c>
      <c r="AD3188" s="138">
        <f t="shared" si="546"/>
        <v>4.3538457130072594E-5</v>
      </c>
      <c r="AE3188" s="139">
        <f t="shared" si="543"/>
        <v>4.3538457130072594E-5</v>
      </c>
      <c r="AF3188" s="139" t="str">
        <f t="shared" si="544"/>
        <v/>
      </c>
      <c r="AG3188" s="139"/>
    </row>
    <row r="3189" spans="21:33" ht="20.100000000000001" customHeight="1" x14ac:dyDescent="0.25">
      <c r="U3189" s="190"/>
      <c r="V3189" s="191"/>
      <c r="W3189" s="188"/>
      <c r="X3189" s="188"/>
      <c r="Y3189" s="174" t="str">
        <f t="shared" si="540"/>
        <v/>
      </c>
      <c r="Z3189" s="174" t="str">
        <f t="shared" si="541"/>
        <v/>
      </c>
      <c r="AA3189" s="137"/>
      <c r="AB3189" s="185">
        <f t="shared" si="545"/>
        <v>16.851199999999189</v>
      </c>
      <c r="AC3189" s="139">
        <f t="shared" si="542"/>
        <v>1.8381283677988126E-2</v>
      </c>
      <c r="AD3189" s="138">
        <f t="shared" si="546"/>
        <v>4.3440583456552662E-5</v>
      </c>
      <c r="AE3189" s="139">
        <f t="shared" si="543"/>
        <v>4.3440583456552662E-5</v>
      </c>
      <c r="AF3189" s="139" t="str">
        <f t="shared" si="544"/>
        <v/>
      </c>
      <c r="AG3189" s="139"/>
    </row>
    <row r="3190" spans="21:33" ht="20.100000000000001" customHeight="1" x14ac:dyDescent="0.25">
      <c r="U3190" s="190"/>
      <c r="V3190" s="191"/>
      <c r="W3190" s="188"/>
      <c r="X3190" s="188"/>
      <c r="Y3190" s="174" t="str">
        <f t="shared" si="540"/>
        <v/>
      </c>
      <c r="Z3190" s="174" t="str">
        <f t="shared" si="541"/>
        <v/>
      </c>
      <c r="AA3190" s="137"/>
      <c r="AB3190" s="185">
        <f t="shared" si="545"/>
        <v>16.857599999999188</v>
      </c>
      <c r="AC3190" s="139">
        <f t="shared" si="542"/>
        <v>1.8337843094531573E-2</v>
      </c>
      <c r="AD3190" s="138">
        <f t="shared" si="546"/>
        <v>4.3342914177370989E-5</v>
      </c>
      <c r="AE3190" s="139">
        <f t="shared" si="543"/>
        <v>4.3342914177370989E-5</v>
      </c>
      <c r="AF3190" s="139" t="str">
        <f t="shared" si="544"/>
        <v/>
      </c>
      <c r="AG3190" s="139"/>
    </row>
    <row r="3191" spans="21:33" ht="20.100000000000001" customHeight="1" x14ac:dyDescent="0.25">
      <c r="U3191" s="190"/>
      <c r="V3191" s="191"/>
      <c r="W3191" s="188"/>
      <c r="X3191" s="188"/>
      <c r="Y3191" s="174" t="str">
        <f t="shared" si="540"/>
        <v/>
      </c>
      <c r="Z3191" s="174" t="str">
        <f t="shared" si="541"/>
        <v/>
      </c>
      <c r="AA3191" s="137"/>
      <c r="AB3191" s="185">
        <f t="shared" si="545"/>
        <v>16.863999999999187</v>
      </c>
      <c r="AC3191" s="139">
        <f t="shared" si="542"/>
        <v>1.8294500180354202E-2</v>
      </c>
      <c r="AD3191" s="138">
        <f t="shared" si="546"/>
        <v>4.324544891504481E-5</v>
      </c>
      <c r="AE3191" s="139">
        <f t="shared" si="543"/>
        <v>4.324544891504481E-5</v>
      </c>
      <c r="AF3191" s="139" t="str">
        <f t="shared" si="544"/>
        <v/>
      </c>
      <c r="AG3191" s="139"/>
    </row>
    <row r="3192" spans="21:33" ht="20.100000000000001" customHeight="1" x14ac:dyDescent="0.25">
      <c r="U3192" s="190"/>
      <c r="V3192" s="191"/>
      <c r="W3192" s="188"/>
      <c r="X3192" s="188"/>
      <c r="Y3192" s="174" t="str">
        <f t="shared" ref="Y3192:Y3255" si="547">IF($X3192&gt;(Y$555),$W3192,"")</f>
        <v/>
      </c>
      <c r="Z3192" s="174" t="str">
        <f t="shared" ref="Z3192:Z3255" si="548">IF($X3192&gt;(AA$557),$W3192,"")</f>
        <v/>
      </c>
      <c r="AA3192" s="137"/>
      <c r="AB3192" s="185">
        <f t="shared" si="545"/>
        <v>16.870399999999186</v>
      </c>
      <c r="AC3192" s="139">
        <f t="shared" si="542"/>
        <v>1.8251254731439157E-2</v>
      </c>
      <c r="AD3192" s="138">
        <f t="shared" si="546"/>
        <v>4.3148187292840756E-5</v>
      </c>
      <c r="AE3192" s="139">
        <f t="shared" si="543"/>
        <v>4.3148187292840756E-5</v>
      </c>
      <c r="AF3192" s="139" t="str">
        <f t="shared" si="544"/>
        <v/>
      </c>
      <c r="AG3192" s="139"/>
    </row>
    <row r="3193" spans="21:33" ht="20.100000000000001" customHeight="1" x14ac:dyDescent="0.25">
      <c r="U3193" s="190"/>
      <c r="V3193" s="191"/>
      <c r="W3193" s="188"/>
      <c r="X3193" s="188"/>
      <c r="Y3193" s="174" t="str">
        <f t="shared" si="547"/>
        <v/>
      </c>
      <c r="Z3193" s="174" t="str">
        <f t="shared" si="548"/>
        <v/>
      </c>
      <c r="AA3193" s="137"/>
      <c r="AB3193" s="185">
        <f t="shared" si="545"/>
        <v>16.876799999999186</v>
      </c>
      <c r="AC3193" s="139">
        <f t="shared" si="542"/>
        <v>1.8208106544146316E-2</v>
      </c>
      <c r="AD3193" s="138">
        <f t="shared" si="546"/>
        <v>4.3051128934320365E-5</v>
      </c>
      <c r="AE3193" s="139">
        <f t="shared" si="543"/>
        <v>4.3051128934320365E-5</v>
      </c>
      <c r="AF3193" s="139" t="str">
        <f t="shared" si="544"/>
        <v/>
      </c>
      <c r="AG3193" s="139"/>
    </row>
    <row r="3194" spans="21:33" ht="20.100000000000001" customHeight="1" x14ac:dyDescent="0.25">
      <c r="U3194" s="190"/>
      <c r="V3194" s="191"/>
      <c r="W3194" s="188"/>
      <c r="X3194" s="188"/>
      <c r="Y3194" s="174" t="str">
        <f t="shared" si="547"/>
        <v/>
      </c>
      <c r="Z3194" s="174" t="str">
        <f t="shared" si="548"/>
        <v/>
      </c>
      <c r="AA3194" s="137"/>
      <c r="AB3194" s="185">
        <f t="shared" si="545"/>
        <v>16.883199999999185</v>
      </c>
      <c r="AC3194" s="139">
        <f t="shared" si="542"/>
        <v>1.8165055415211996E-2</v>
      </c>
      <c r="AD3194" s="138">
        <f t="shared" si="546"/>
        <v>4.2954273463801512E-5</v>
      </c>
      <c r="AE3194" s="139">
        <f t="shared" si="543"/>
        <v>4.2954273463801512E-5</v>
      </c>
      <c r="AF3194" s="139" t="str">
        <f t="shared" si="544"/>
        <v/>
      </c>
      <c r="AG3194" s="139"/>
    </row>
    <row r="3195" spans="21:33" ht="20.100000000000001" customHeight="1" x14ac:dyDescent="0.25">
      <c r="U3195" s="190"/>
      <c r="V3195" s="191"/>
      <c r="W3195" s="188"/>
      <c r="X3195" s="188"/>
      <c r="Y3195" s="174" t="str">
        <f t="shared" si="547"/>
        <v/>
      </c>
      <c r="Z3195" s="174" t="str">
        <f t="shared" si="548"/>
        <v/>
      </c>
      <c r="AA3195" s="137"/>
      <c r="AB3195" s="185">
        <f t="shared" si="545"/>
        <v>16.889599999999184</v>
      </c>
      <c r="AC3195" s="139">
        <f t="shared" si="542"/>
        <v>1.8122101141748195E-2</v>
      </c>
      <c r="AD3195" s="138">
        <f t="shared" si="546"/>
        <v>4.2857620506049632E-5</v>
      </c>
      <c r="AE3195" s="139">
        <f t="shared" si="543"/>
        <v>4.2857620506049632E-5</v>
      </c>
      <c r="AF3195" s="139" t="str">
        <f t="shared" si="544"/>
        <v/>
      </c>
      <c r="AG3195" s="139"/>
    </row>
    <row r="3196" spans="21:33" ht="20.100000000000001" customHeight="1" x14ac:dyDescent="0.25">
      <c r="U3196" s="190"/>
      <c r="V3196" s="191"/>
      <c r="W3196" s="188"/>
      <c r="X3196" s="188"/>
      <c r="Y3196" s="174" t="str">
        <f t="shared" si="547"/>
        <v/>
      </c>
      <c r="Z3196" s="174" t="str">
        <f t="shared" si="548"/>
        <v/>
      </c>
      <c r="AA3196" s="137"/>
      <c r="AB3196" s="185">
        <f t="shared" si="545"/>
        <v>16.895999999999184</v>
      </c>
      <c r="AC3196" s="139">
        <f t="shared" si="542"/>
        <v>1.8079243521242145E-2</v>
      </c>
      <c r="AD3196" s="138">
        <f t="shared" si="546"/>
        <v>4.2761169686291595E-5</v>
      </c>
      <c r="AE3196" s="139">
        <f t="shared" si="543"/>
        <v>4.2761169686291595E-5</v>
      </c>
      <c r="AF3196" s="139" t="str">
        <f t="shared" si="544"/>
        <v/>
      </c>
      <c r="AG3196" s="139"/>
    </row>
    <row r="3197" spans="21:33" ht="20.100000000000001" customHeight="1" x14ac:dyDescent="0.25">
      <c r="U3197" s="190"/>
      <c r="V3197" s="191"/>
      <c r="W3197" s="188"/>
      <c r="X3197" s="188"/>
      <c r="Y3197" s="174" t="str">
        <f t="shared" si="547"/>
        <v/>
      </c>
      <c r="Z3197" s="174" t="str">
        <f t="shared" si="548"/>
        <v/>
      </c>
      <c r="AA3197" s="137"/>
      <c r="AB3197" s="185">
        <f t="shared" si="545"/>
        <v>16.902399999999183</v>
      </c>
      <c r="AC3197" s="139">
        <f t="shared" si="542"/>
        <v>1.8036482351555853E-2</v>
      </c>
      <c r="AD3197" s="138">
        <f t="shared" si="546"/>
        <v>4.2664920630385711E-5</v>
      </c>
      <c r="AE3197" s="139">
        <f t="shared" si="543"/>
        <v>4.2664920630385711E-5</v>
      </c>
      <c r="AF3197" s="139" t="str">
        <f t="shared" si="544"/>
        <v/>
      </c>
      <c r="AG3197" s="139"/>
    </row>
    <row r="3198" spans="21:33" ht="20.100000000000001" customHeight="1" x14ac:dyDescent="0.25">
      <c r="U3198" s="190"/>
      <c r="V3198" s="191"/>
      <c r="W3198" s="188"/>
      <c r="X3198" s="188"/>
      <c r="Y3198" s="174" t="str">
        <f t="shared" si="547"/>
        <v/>
      </c>
      <c r="Z3198" s="174" t="str">
        <f t="shared" si="548"/>
        <v/>
      </c>
      <c r="AA3198" s="137"/>
      <c r="AB3198" s="185">
        <f t="shared" si="545"/>
        <v>16.908799999999182</v>
      </c>
      <c r="AC3198" s="139">
        <f t="shared" si="542"/>
        <v>1.7993817430925468E-2</v>
      </c>
      <c r="AD3198" s="138">
        <f t="shared" si="546"/>
        <v>4.256887296469683E-5</v>
      </c>
      <c r="AE3198" s="139">
        <f t="shared" si="543"/>
        <v>4.256887296469683E-5</v>
      </c>
      <c r="AF3198" s="139" t="str">
        <f t="shared" si="544"/>
        <v/>
      </c>
      <c r="AG3198" s="139"/>
    </row>
    <row r="3199" spans="21:33" ht="20.100000000000001" customHeight="1" x14ac:dyDescent="0.25">
      <c r="U3199" s="190"/>
      <c r="V3199" s="191"/>
      <c r="W3199" s="188"/>
      <c r="X3199" s="188"/>
      <c r="Y3199" s="174" t="str">
        <f t="shared" si="547"/>
        <v/>
      </c>
      <c r="Z3199" s="174" t="str">
        <f t="shared" si="548"/>
        <v/>
      </c>
      <c r="AA3199" s="137"/>
      <c r="AB3199" s="185">
        <f t="shared" si="545"/>
        <v>16.915199999999182</v>
      </c>
      <c r="AC3199" s="139">
        <f t="shared" si="542"/>
        <v>1.7951248557960771E-2</v>
      </c>
      <c r="AD3199" s="138">
        <f t="shared" si="546"/>
        <v>4.2473026316092871E-5</v>
      </c>
      <c r="AE3199" s="139">
        <f t="shared" si="543"/>
        <v>4.2473026316092871E-5</v>
      </c>
      <c r="AF3199" s="139" t="str">
        <f t="shared" si="544"/>
        <v/>
      </c>
      <c r="AG3199" s="139"/>
    </row>
    <row r="3200" spans="21:33" ht="20.100000000000001" customHeight="1" x14ac:dyDescent="0.25">
      <c r="U3200" s="190"/>
      <c r="V3200" s="191"/>
      <c r="W3200" s="188"/>
      <c r="X3200" s="188"/>
      <c r="Y3200" s="174" t="str">
        <f t="shared" si="547"/>
        <v/>
      </c>
      <c r="Z3200" s="174" t="str">
        <f t="shared" si="548"/>
        <v/>
      </c>
      <c r="AA3200" s="137"/>
      <c r="AB3200" s="185">
        <f t="shared" si="545"/>
        <v>16.921599999999181</v>
      </c>
      <c r="AC3200" s="139">
        <f t="shared" si="542"/>
        <v>1.7908775531644678E-2</v>
      </c>
      <c r="AD3200" s="138">
        <f t="shared" si="546"/>
        <v>4.2377380312045437E-5</v>
      </c>
      <c r="AE3200" s="139">
        <f t="shared" si="543"/>
        <v>4.2377380312045437E-5</v>
      </c>
      <c r="AF3200" s="139" t="str">
        <f t="shared" si="544"/>
        <v/>
      </c>
      <c r="AG3200" s="139"/>
    </row>
    <row r="3201" spans="21:33" ht="20.100000000000001" customHeight="1" x14ac:dyDescent="0.25">
      <c r="U3201" s="190"/>
      <c r="V3201" s="191"/>
      <c r="W3201" s="188"/>
      <c r="X3201" s="188"/>
      <c r="Y3201" s="174" t="str">
        <f t="shared" si="547"/>
        <v/>
      </c>
      <c r="Z3201" s="174" t="str">
        <f t="shared" si="548"/>
        <v/>
      </c>
      <c r="AA3201" s="137"/>
      <c r="AB3201" s="185">
        <f t="shared" si="545"/>
        <v>16.92799999999918</v>
      </c>
      <c r="AC3201" s="139">
        <f t="shared" si="542"/>
        <v>1.7866398151332633E-2</v>
      </c>
      <c r="AD3201" s="138">
        <f t="shared" si="546"/>
        <v>4.2281934580463282E-5</v>
      </c>
      <c r="AE3201" s="139">
        <f t="shared" si="543"/>
        <v>4.2281934580463282E-5</v>
      </c>
      <c r="AF3201" s="139" t="str">
        <f t="shared" si="544"/>
        <v/>
      </c>
      <c r="AG3201" s="139"/>
    </row>
    <row r="3202" spans="21:33" ht="20.100000000000001" customHeight="1" x14ac:dyDescent="0.25">
      <c r="U3202" s="190"/>
      <c r="V3202" s="191"/>
      <c r="W3202" s="188"/>
      <c r="X3202" s="188"/>
      <c r="Y3202" s="174" t="str">
        <f t="shared" si="547"/>
        <v/>
      </c>
      <c r="Z3202" s="174" t="str">
        <f t="shared" si="548"/>
        <v/>
      </c>
      <c r="AA3202" s="137"/>
      <c r="AB3202" s="185">
        <f t="shared" si="545"/>
        <v>16.934399999999179</v>
      </c>
      <c r="AC3202" s="139">
        <f t="shared" si="542"/>
        <v>1.7824116216752169E-2</v>
      </c>
      <c r="AD3202" s="138">
        <f t="shared" si="546"/>
        <v>4.2186688749893536E-5</v>
      </c>
      <c r="AE3202" s="139">
        <f t="shared" si="543"/>
        <v>4.2186688749893536E-5</v>
      </c>
      <c r="AF3202" s="139" t="str">
        <f t="shared" si="544"/>
        <v/>
      </c>
      <c r="AG3202" s="139"/>
    </row>
    <row r="3203" spans="21:33" ht="20.100000000000001" customHeight="1" x14ac:dyDescent="0.25">
      <c r="U3203" s="190"/>
      <c r="V3203" s="191"/>
      <c r="W3203" s="188"/>
      <c r="X3203" s="188"/>
      <c r="Y3203" s="174" t="str">
        <f t="shared" si="547"/>
        <v/>
      </c>
      <c r="Z3203" s="174" t="str">
        <f t="shared" si="548"/>
        <v/>
      </c>
      <c r="AA3203" s="137"/>
      <c r="AB3203" s="185">
        <f t="shared" si="545"/>
        <v>16.940799999999179</v>
      </c>
      <c r="AC3203" s="139">
        <f t="shared" si="542"/>
        <v>1.7781929528002276E-2</v>
      </c>
      <c r="AD3203" s="138">
        <f t="shared" si="546"/>
        <v>4.2091642449275379E-5</v>
      </c>
      <c r="AE3203" s="139">
        <f t="shared" si="543"/>
        <v>4.2091642449275379E-5</v>
      </c>
      <c r="AF3203" s="139" t="str">
        <f t="shared" si="544"/>
        <v/>
      </c>
      <c r="AG3203" s="139"/>
    </row>
    <row r="3204" spans="21:33" ht="20.100000000000001" customHeight="1" x14ac:dyDescent="0.25">
      <c r="U3204" s="190"/>
      <c r="V3204" s="191"/>
      <c r="W3204" s="188"/>
      <c r="X3204" s="188"/>
      <c r="Y3204" s="174" t="str">
        <f t="shared" si="547"/>
        <v/>
      </c>
      <c r="Z3204" s="174" t="str">
        <f t="shared" si="548"/>
        <v/>
      </c>
      <c r="AA3204" s="137"/>
      <c r="AB3204" s="185">
        <f t="shared" si="545"/>
        <v>16.947199999999178</v>
      </c>
      <c r="AC3204" s="139">
        <f t="shared" si="542"/>
        <v>1.7739837885553E-2</v>
      </c>
      <c r="AD3204" s="138">
        <f t="shared" si="546"/>
        <v>4.1996795308280044E-5</v>
      </c>
      <c r="AE3204" s="139">
        <f t="shared" si="543"/>
        <v>4.1996795308280044E-5</v>
      </c>
      <c r="AF3204" s="139" t="str">
        <f t="shared" si="544"/>
        <v/>
      </c>
      <c r="AG3204" s="139"/>
    </row>
    <row r="3205" spans="21:33" ht="20.100000000000001" customHeight="1" x14ac:dyDescent="0.25">
      <c r="U3205" s="190"/>
      <c r="V3205" s="191"/>
      <c r="W3205" s="188"/>
      <c r="X3205" s="188"/>
      <c r="Y3205" s="174" t="str">
        <f t="shared" si="547"/>
        <v/>
      </c>
      <c r="Z3205" s="174" t="str">
        <f t="shared" si="548"/>
        <v/>
      </c>
      <c r="AA3205" s="137"/>
      <c r="AB3205" s="185">
        <f t="shared" si="545"/>
        <v>16.953599999999177</v>
      </c>
      <c r="AC3205" s="139">
        <f t="shared" si="542"/>
        <v>1.769784109024472E-2</v>
      </c>
      <c r="AD3205" s="138">
        <f t="shared" si="546"/>
        <v>4.1902146956908359E-5</v>
      </c>
      <c r="AE3205" s="139">
        <f t="shared" si="543"/>
        <v>4.1902146956908359E-5</v>
      </c>
      <c r="AF3205" s="139" t="str">
        <f t="shared" si="544"/>
        <v/>
      </c>
      <c r="AG3205" s="139"/>
    </row>
    <row r="3206" spans="21:33" ht="20.100000000000001" customHeight="1" x14ac:dyDescent="0.25">
      <c r="U3206" s="190"/>
      <c r="V3206" s="191"/>
      <c r="W3206" s="188"/>
      <c r="X3206" s="188"/>
      <c r="Y3206" s="174" t="str">
        <f t="shared" si="547"/>
        <v/>
      </c>
      <c r="Z3206" s="174" t="str">
        <f t="shared" si="548"/>
        <v/>
      </c>
      <c r="AA3206" s="137"/>
      <c r="AB3206" s="185">
        <f t="shared" si="545"/>
        <v>16.959999999999177</v>
      </c>
      <c r="AC3206" s="139">
        <f t="shared" si="542"/>
        <v>1.7655938943287812E-2</v>
      </c>
      <c r="AD3206" s="138">
        <f t="shared" si="546"/>
        <v>4.1807697025820351E-5</v>
      </c>
      <c r="AE3206" s="139">
        <f t="shared" si="543"/>
        <v>4.1807697025820351E-5</v>
      </c>
      <c r="AF3206" s="139" t="str">
        <f t="shared" si="544"/>
        <v/>
      </c>
      <c r="AG3206" s="139"/>
    </row>
    <row r="3207" spans="21:33" ht="20.100000000000001" customHeight="1" x14ac:dyDescent="0.25">
      <c r="U3207" s="190"/>
      <c r="V3207" s="191"/>
      <c r="W3207" s="188"/>
      <c r="X3207" s="188"/>
      <c r="Y3207" s="174" t="str">
        <f t="shared" si="547"/>
        <v/>
      </c>
      <c r="Z3207" s="174" t="str">
        <f t="shared" si="548"/>
        <v/>
      </c>
      <c r="AA3207" s="137"/>
      <c r="AB3207" s="185">
        <f t="shared" si="545"/>
        <v>16.966399999999176</v>
      </c>
      <c r="AC3207" s="139">
        <f t="shared" si="542"/>
        <v>1.7614131246261992E-2</v>
      </c>
      <c r="AD3207" s="138">
        <f t="shared" si="546"/>
        <v>4.1713445146158296E-5</v>
      </c>
      <c r="AE3207" s="139">
        <f t="shared" si="543"/>
        <v>4.1713445146158296E-5</v>
      </c>
      <c r="AF3207" s="139" t="str">
        <f t="shared" si="544"/>
        <v/>
      </c>
      <c r="AG3207" s="139"/>
    </row>
    <row r="3208" spans="21:33" ht="20.100000000000001" customHeight="1" x14ac:dyDescent="0.25">
      <c r="U3208" s="190"/>
      <c r="V3208" s="191"/>
      <c r="W3208" s="188"/>
      <c r="X3208" s="188"/>
      <c r="Y3208" s="174" t="str">
        <f t="shared" si="547"/>
        <v/>
      </c>
      <c r="Z3208" s="174" t="str">
        <f t="shared" si="548"/>
        <v/>
      </c>
      <c r="AA3208" s="137"/>
      <c r="AB3208" s="185">
        <f t="shared" si="545"/>
        <v>16.972799999999175</v>
      </c>
      <c r="AC3208" s="139">
        <f t="shared" si="542"/>
        <v>1.7572417801115833E-2</v>
      </c>
      <c r="AD3208" s="138">
        <f t="shared" si="546"/>
        <v>4.1619390949612645E-5</v>
      </c>
      <c r="AE3208" s="139">
        <f t="shared" si="543"/>
        <v>4.1619390949612645E-5</v>
      </c>
      <c r="AF3208" s="139" t="str">
        <f t="shared" si="544"/>
        <v/>
      </c>
      <c r="AG3208" s="139"/>
    </row>
    <row r="3209" spans="21:33" ht="20.100000000000001" customHeight="1" x14ac:dyDescent="0.25">
      <c r="U3209" s="190"/>
      <c r="V3209" s="191"/>
      <c r="W3209" s="188"/>
      <c r="X3209" s="188"/>
      <c r="Y3209" s="174" t="str">
        <f t="shared" si="547"/>
        <v/>
      </c>
      <c r="Z3209" s="174" t="str">
        <f t="shared" si="548"/>
        <v/>
      </c>
      <c r="AA3209" s="137"/>
      <c r="AB3209" s="185">
        <f t="shared" si="545"/>
        <v>16.979199999999175</v>
      </c>
      <c r="AC3209" s="139">
        <f t="shared" si="542"/>
        <v>1.7530798410166221E-2</v>
      </c>
      <c r="AD3209" s="138">
        <f t="shared" si="546"/>
        <v>4.1525534068418551E-5</v>
      </c>
      <c r="AE3209" s="139">
        <f t="shared" si="543"/>
        <v>4.1525534068418551E-5</v>
      </c>
      <c r="AF3209" s="139" t="str">
        <f t="shared" si="544"/>
        <v/>
      </c>
      <c r="AG3209" s="139"/>
    </row>
    <row r="3210" spans="21:33" ht="20.100000000000001" customHeight="1" x14ac:dyDescent="0.25">
      <c r="U3210" s="190"/>
      <c r="V3210" s="191"/>
      <c r="W3210" s="188"/>
      <c r="X3210" s="188"/>
      <c r="Y3210" s="174" t="str">
        <f t="shared" si="547"/>
        <v/>
      </c>
      <c r="Z3210" s="174" t="str">
        <f t="shared" si="548"/>
        <v/>
      </c>
      <c r="AA3210" s="137"/>
      <c r="AB3210" s="185">
        <f t="shared" si="545"/>
        <v>16.985599999999174</v>
      </c>
      <c r="AC3210" s="139">
        <f t="shared" si="542"/>
        <v>1.7489272876097802E-2</v>
      </c>
      <c r="AD3210" s="138">
        <f t="shared" si="546"/>
        <v>4.1431874135283014E-5</v>
      </c>
      <c r="AE3210" s="139">
        <f t="shared" si="543"/>
        <v>4.1431874135283014E-5</v>
      </c>
      <c r="AF3210" s="139" t="str">
        <f t="shared" si="544"/>
        <v/>
      </c>
      <c r="AG3210" s="139"/>
    </row>
    <row r="3211" spans="21:33" ht="20.100000000000001" customHeight="1" x14ac:dyDescent="0.25">
      <c r="U3211" s="190"/>
      <c r="V3211" s="191"/>
      <c r="W3211" s="188"/>
      <c r="X3211" s="188"/>
      <c r="Y3211" s="174" t="str">
        <f t="shared" si="547"/>
        <v/>
      </c>
      <c r="Z3211" s="174" t="str">
        <f t="shared" si="548"/>
        <v/>
      </c>
      <c r="AA3211" s="137"/>
      <c r="AB3211" s="185">
        <f t="shared" si="545"/>
        <v>16.991999999999173</v>
      </c>
      <c r="AC3211" s="139">
        <f t="shared" si="542"/>
        <v>1.7447841001962519E-2</v>
      </c>
      <c r="AD3211" s="138">
        <f t="shared" si="546"/>
        <v>4.1338410783506307E-5</v>
      </c>
      <c r="AE3211" s="139">
        <f t="shared" si="543"/>
        <v>4.1338410783506307E-5</v>
      </c>
      <c r="AF3211" s="139" t="str">
        <f t="shared" si="544"/>
        <v/>
      </c>
      <c r="AG3211" s="139"/>
    </row>
    <row r="3212" spans="21:33" ht="20.100000000000001" customHeight="1" x14ac:dyDescent="0.25">
      <c r="U3212" s="190"/>
      <c r="V3212" s="191"/>
      <c r="W3212" s="188"/>
      <c r="X3212" s="188"/>
      <c r="Y3212" s="174" t="str">
        <f t="shared" si="547"/>
        <v/>
      </c>
      <c r="Z3212" s="174" t="str">
        <f t="shared" si="548"/>
        <v/>
      </c>
      <c r="AA3212" s="137"/>
      <c r="AB3212" s="185">
        <f t="shared" si="545"/>
        <v>16.998399999999172</v>
      </c>
      <c r="AC3212" s="139">
        <f t="shared" si="542"/>
        <v>1.7406502591179013E-2</v>
      </c>
      <c r="AD3212" s="138">
        <f t="shared" si="546"/>
        <v>4.124514364691606E-5</v>
      </c>
      <c r="AE3212" s="139">
        <f t="shared" si="543"/>
        <v>4.124514364691606E-5</v>
      </c>
      <c r="AF3212" s="139" t="str">
        <f t="shared" si="544"/>
        <v/>
      </c>
      <c r="AG3212" s="139"/>
    </row>
    <row r="3213" spans="21:33" ht="20.100000000000001" customHeight="1" x14ac:dyDescent="0.25">
      <c r="U3213" s="190"/>
      <c r="V3213" s="191"/>
      <c r="W3213" s="188"/>
      <c r="X3213" s="188"/>
      <c r="Y3213" s="174" t="str">
        <f t="shared" si="547"/>
        <v/>
      </c>
      <c r="Z3213" s="174" t="str">
        <f t="shared" si="548"/>
        <v/>
      </c>
      <c r="AA3213" s="137"/>
      <c r="AB3213" s="185">
        <f t="shared" si="545"/>
        <v>17.004799999999172</v>
      </c>
      <c r="AC3213" s="139">
        <f t="shared" si="542"/>
        <v>1.7365257447532097E-2</v>
      </c>
      <c r="AD3213" s="138">
        <f t="shared" si="546"/>
        <v>4.1152072359832564E-5</v>
      </c>
      <c r="AE3213" s="139">
        <f t="shared" si="543"/>
        <v>4.1152072359832564E-5</v>
      </c>
      <c r="AF3213" s="139" t="str">
        <f t="shared" si="544"/>
        <v/>
      </c>
      <c r="AG3213" s="139"/>
    </row>
    <row r="3214" spans="21:33" ht="20.100000000000001" customHeight="1" x14ac:dyDescent="0.25">
      <c r="U3214" s="190"/>
      <c r="V3214" s="191"/>
      <c r="W3214" s="188"/>
      <c r="X3214" s="188"/>
      <c r="Y3214" s="174" t="str">
        <f t="shared" si="547"/>
        <v/>
      </c>
      <c r="Z3214" s="174" t="str">
        <f t="shared" si="548"/>
        <v/>
      </c>
      <c r="AA3214" s="137"/>
      <c r="AB3214" s="185">
        <f t="shared" si="545"/>
        <v>17.011199999999171</v>
      </c>
      <c r="AC3214" s="139">
        <f t="shared" si="542"/>
        <v>1.7324105375172264E-2</v>
      </c>
      <c r="AD3214" s="138">
        <f t="shared" si="546"/>
        <v>4.1059196557127753E-5</v>
      </c>
      <c r="AE3214" s="139">
        <f t="shared" si="543"/>
        <v>4.1059196557127753E-5</v>
      </c>
      <c r="AF3214" s="139" t="str">
        <f t="shared" si="544"/>
        <v/>
      </c>
      <c r="AG3214" s="139"/>
    </row>
    <row r="3215" spans="21:33" ht="20.100000000000001" customHeight="1" x14ac:dyDescent="0.25">
      <c r="U3215" s="190"/>
      <c r="V3215" s="191"/>
      <c r="W3215" s="188"/>
      <c r="X3215" s="188"/>
      <c r="Y3215" s="174" t="str">
        <f t="shared" si="547"/>
        <v/>
      </c>
      <c r="Z3215" s="174" t="str">
        <f t="shared" si="548"/>
        <v/>
      </c>
      <c r="AA3215" s="137"/>
      <c r="AB3215" s="185">
        <f t="shared" si="545"/>
        <v>17.01759999999917</v>
      </c>
      <c r="AC3215" s="139">
        <f t="shared" si="542"/>
        <v>1.7283046178615136E-2</v>
      </c>
      <c r="AD3215" s="138">
        <f t="shared" si="546"/>
        <v>4.0966515874221732E-5</v>
      </c>
      <c r="AE3215" s="139">
        <f t="shared" si="543"/>
        <v>4.0966515874221732E-5</v>
      </c>
      <c r="AF3215" s="139" t="str">
        <f t="shared" si="544"/>
        <v/>
      </c>
      <c r="AG3215" s="139"/>
    </row>
    <row r="3216" spans="21:33" ht="20.100000000000001" customHeight="1" x14ac:dyDescent="0.25">
      <c r="U3216" s="190"/>
      <c r="V3216" s="191"/>
      <c r="W3216" s="188"/>
      <c r="X3216" s="188"/>
      <c r="Y3216" s="174" t="str">
        <f t="shared" si="547"/>
        <v/>
      </c>
      <c r="Z3216" s="174" t="str">
        <f t="shared" si="548"/>
        <v/>
      </c>
      <c r="AA3216" s="137"/>
      <c r="AB3216" s="185">
        <f t="shared" si="545"/>
        <v>17.02399999999917</v>
      </c>
      <c r="AC3216" s="139">
        <f t="shared" si="542"/>
        <v>1.7242079662740915E-2</v>
      </c>
      <c r="AD3216" s="138">
        <f t="shared" si="546"/>
        <v>4.0874029947023799E-5</v>
      </c>
      <c r="AE3216" s="139">
        <f t="shared" si="543"/>
        <v>4.0874029947023799E-5</v>
      </c>
      <c r="AF3216" s="139" t="str">
        <f t="shared" si="544"/>
        <v/>
      </c>
      <c r="AG3216" s="139"/>
    </row>
    <row r="3217" spans="21:33" ht="20.100000000000001" customHeight="1" x14ac:dyDescent="0.25">
      <c r="U3217" s="190"/>
      <c r="V3217" s="191"/>
      <c r="W3217" s="188"/>
      <c r="X3217" s="188"/>
      <c r="Y3217" s="174" t="str">
        <f t="shared" si="547"/>
        <v/>
      </c>
      <c r="Z3217" s="174" t="str">
        <f t="shared" si="548"/>
        <v/>
      </c>
      <c r="AA3217" s="137"/>
      <c r="AB3217" s="185">
        <f t="shared" si="545"/>
        <v>17.030399999999169</v>
      </c>
      <c r="AC3217" s="139">
        <f t="shared" si="542"/>
        <v>1.7201205632793891E-2</v>
      </c>
      <c r="AD3217" s="138">
        <f t="shared" si="546"/>
        <v>4.0781738411984486E-5</v>
      </c>
      <c r="AE3217" s="139">
        <f t="shared" si="543"/>
        <v>4.0781738411984486E-5</v>
      </c>
      <c r="AF3217" s="139" t="str">
        <f t="shared" si="544"/>
        <v/>
      </c>
      <c r="AG3217" s="139"/>
    </row>
    <row r="3218" spans="21:33" ht="20.100000000000001" customHeight="1" x14ac:dyDescent="0.25">
      <c r="U3218" s="190"/>
      <c r="V3218" s="191"/>
      <c r="W3218" s="188"/>
      <c r="X3218" s="188"/>
      <c r="Y3218" s="174" t="str">
        <f t="shared" si="547"/>
        <v/>
      </c>
      <c r="Z3218" s="174" t="str">
        <f t="shared" si="548"/>
        <v/>
      </c>
      <c r="AA3218" s="137"/>
      <c r="AB3218" s="185">
        <f t="shared" si="545"/>
        <v>17.036799999999168</v>
      </c>
      <c r="AC3218" s="139">
        <f t="shared" si="542"/>
        <v>1.7160423894381906E-2</v>
      </c>
      <c r="AD3218" s="138">
        <f t="shared" si="546"/>
        <v>4.0689640906126784E-5</v>
      </c>
      <c r="AE3218" s="139">
        <f t="shared" si="543"/>
        <v>4.0689640906126784E-5</v>
      </c>
      <c r="AF3218" s="139" t="str">
        <f t="shared" si="544"/>
        <v/>
      </c>
      <c r="AG3218" s="139"/>
    </row>
    <row r="3219" spans="21:33" ht="20.100000000000001" customHeight="1" x14ac:dyDescent="0.25">
      <c r="U3219" s="190"/>
      <c r="V3219" s="191"/>
      <c r="W3219" s="188"/>
      <c r="X3219" s="188"/>
      <c r="Y3219" s="174" t="str">
        <f t="shared" si="547"/>
        <v/>
      </c>
      <c r="Z3219" s="174" t="str">
        <f t="shared" si="548"/>
        <v/>
      </c>
      <c r="AA3219" s="137"/>
      <c r="AB3219" s="185">
        <f t="shared" si="545"/>
        <v>17.043199999999167</v>
      </c>
      <c r="AC3219" s="139">
        <f t="shared" si="542"/>
        <v>1.711973425347578E-2</v>
      </c>
      <c r="AD3219" s="138">
        <f t="shared" si="546"/>
        <v>4.0597737066917772E-5</v>
      </c>
      <c r="AE3219" s="139">
        <f t="shared" si="543"/>
        <v>4.0597737066917772E-5</v>
      </c>
      <c r="AF3219" s="139" t="str">
        <f t="shared" si="544"/>
        <v/>
      </c>
      <c r="AG3219" s="139"/>
    </row>
    <row r="3220" spans="21:33" ht="20.100000000000001" customHeight="1" x14ac:dyDescent="0.25">
      <c r="U3220" s="190"/>
      <c r="V3220" s="191"/>
      <c r="W3220" s="188"/>
      <c r="X3220" s="188"/>
      <c r="Y3220" s="174" t="str">
        <f t="shared" si="547"/>
        <v/>
      </c>
      <c r="Z3220" s="174" t="str">
        <f t="shared" si="548"/>
        <v/>
      </c>
      <c r="AA3220" s="137"/>
      <c r="AB3220" s="185">
        <f t="shared" si="545"/>
        <v>17.049599999999167</v>
      </c>
      <c r="AC3220" s="139">
        <f t="shared" si="542"/>
        <v>1.7079136516408862E-2</v>
      </c>
      <c r="AD3220" s="138">
        <f t="shared" si="546"/>
        <v>4.0506026532497602E-5</v>
      </c>
      <c r="AE3220" s="139">
        <f t="shared" si="543"/>
        <v>4.0506026532497602E-5</v>
      </c>
      <c r="AF3220" s="139" t="str">
        <f t="shared" si="544"/>
        <v/>
      </c>
      <c r="AG3220" s="139"/>
    </row>
    <row r="3221" spans="21:33" ht="20.100000000000001" customHeight="1" x14ac:dyDescent="0.25">
      <c r="U3221" s="190"/>
      <c r="V3221" s="191"/>
      <c r="W3221" s="188"/>
      <c r="X3221" s="188"/>
      <c r="Y3221" s="174" t="str">
        <f t="shared" si="547"/>
        <v/>
      </c>
      <c r="Z3221" s="174" t="str">
        <f t="shared" si="548"/>
        <v/>
      </c>
      <c r="AA3221" s="137"/>
      <c r="AB3221" s="185">
        <f t="shared" si="545"/>
        <v>17.055999999999166</v>
      </c>
      <c r="AC3221" s="139">
        <f t="shared" si="542"/>
        <v>1.7038630489876364E-2</v>
      </c>
      <c r="AD3221" s="138">
        <f t="shared" si="546"/>
        <v>4.0414508941346433E-5</v>
      </c>
      <c r="AE3221" s="139">
        <f t="shared" si="543"/>
        <v>4.0414508941346433E-5</v>
      </c>
      <c r="AF3221" s="139" t="str">
        <f t="shared" si="544"/>
        <v/>
      </c>
      <c r="AG3221" s="139"/>
    </row>
    <row r="3222" spans="21:33" ht="20.100000000000001" customHeight="1" x14ac:dyDescent="0.25">
      <c r="U3222" s="190"/>
      <c r="V3222" s="191"/>
      <c r="W3222" s="188"/>
      <c r="X3222" s="188"/>
      <c r="Y3222" s="174" t="str">
        <f t="shared" si="547"/>
        <v/>
      </c>
      <c r="Z3222" s="174" t="str">
        <f t="shared" si="548"/>
        <v/>
      </c>
      <c r="AA3222" s="137"/>
      <c r="AB3222" s="185">
        <f t="shared" si="545"/>
        <v>17.062399999999165</v>
      </c>
      <c r="AC3222" s="139">
        <f t="shared" si="542"/>
        <v>1.6998215980935018E-2</v>
      </c>
      <c r="AD3222" s="138">
        <f t="shared" si="546"/>
        <v>4.0323183932607087E-5</v>
      </c>
      <c r="AE3222" s="139">
        <f t="shared" si="543"/>
        <v>4.0323183932607087E-5</v>
      </c>
      <c r="AF3222" s="139" t="str">
        <f t="shared" si="544"/>
        <v/>
      </c>
      <c r="AG3222" s="139"/>
    </row>
    <row r="3223" spans="21:33" ht="20.100000000000001" customHeight="1" x14ac:dyDescent="0.25">
      <c r="U3223" s="190"/>
      <c r="V3223" s="191"/>
      <c r="W3223" s="188"/>
      <c r="X3223" s="188"/>
      <c r="Y3223" s="174" t="str">
        <f t="shared" si="547"/>
        <v/>
      </c>
      <c r="Z3223" s="174" t="str">
        <f t="shared" si="548"/>
        <v/>
      </c>
      <c r="AA3223" s="137"/>
      <c r="AB3223" s="185">
        <f t="shared" si="545"/>
        <v>17.068799999999165</v>
      </c>
      <c r="AC3223" s="139">
        <f t="shared" si="542"/>
        <v>1.6957892797002411E-2</v>
      </c>
      <c r="AD3223" s="138">
        <f t="shared" si="546"/>
        <v>4.023205114590811E-5</v>
      </c>
      <c r="AE3223" s="139">
        <f t="shared" si="543"/>
        <v>4.023205114590811E-5</v>
      </c>
      <c r="AF3223" s="139" t="str">
        <f t="shared" si="544"/>
        <v/>
      </c>
      <c r="AG3223" s="139"/>
    </row>
    <row r="3224" spans="21:33" ht="20.100000000000001" customHeight="1" x14ac:dyDescent="0.25">
      <c r="U3224" s="190"/>
      <c r="V3224" s="191"/>
      <c r="W3224" s="188"/>
      <c r="X3224" s="188"/>
      <c r="Y3224" s="174" t="str">
        <f t="shared" si="547"/>
        <v/>
      </c>
      <c r="Z3224" s="174" t="str">
        <f t="shared" si="548"/>
        <v/>
      </c>
      <c r="AA3224" s="137"/>
      <c r="AB3224" s="185">
        <f t="shared" si="545"/>
        <v>17.075199999999164</v>
      </c>
      <c r="AC3224" s="139">
        <f t="shared" si="542"/>
        <v>1.6917660745856503E-2</v>
      </c>
      <c r="AD3224" s="138">
        <f t="shared" si="546"/>
        <v>4.0141110221405402E-5</v>
      </c>
      <c r="AE3224" s="139">
        <f t="shared" si="543"/>
        <v>4.0141110221405402E-5</v>
      </c>
      <c r="AF3224" s="139" t="str">
        <f t="shared" si="544"/>
        <v/>
      </c>
      <c r="AG3224" s="139"/>
    </row>
    <row r="3225" spans="21:33" ht="20.100000000000001" customHeight="1" x14ac:dyDescent="0.25">
      <c r="U3225" s="190"/>
      <c r="V3225" s="191"/>
      <c r="W3225" s="188"/>
      <c r="X3225" s="188"/>
      <c r="Y3225" s="174" t="str">
        <f t="shared" si="547"/>
        <v/>
      </c>
      <c r="Z3225" s="174" t="str">
        <f t="shared" si="548"/>
        <v/>
      </c>
      <c r="AA3225" s="137"/>
      <c r="AB3225" s="185">
        <f t="shared" si="545"/>
        <v>17.081599999999163</v>
      </c>
      <c r="AC3225" s="139">
        <f t="shared" si="542"/>
        <v>1.6877519635635097E-2</v>
      </c>
      <c r="AD3225" s="138">
        <f t="shared" si="546"/>
        <v>4.0050360799837731E-5</v>
      </c>
      <c r="AE3225" s="139">
        <f t="shared" si="543"/>
        <v>4.0050360799837731E-5</v>
      </c>
      <c r="AF3225" s="139" t="str">
        <f t="shared" si="544"/>
        <v/>
      </c>
      <c r="AG3225" s="139"/>
    </row>
    <row r="3226" spans="21:33" ht="20.100000000000001" customHeight="1" x14ac:dyDescent="0.25">
      <c r="U3226" s="190"/>
      <c r="V3226" s="191"/>
      <c r="W3226" s="188"/>
      <c r="X3226" s="188"/>
      <c r="Y3226" s="174" t="str">
        <f t="shared" si="547"/>
        <v/>
      </c>
      <c r="Z3226" s="174" t="str">
        <f t="shared" si="548"/>
        <v/>
      </c>
      <c r="AA3226" s="137"/>
      <c r="AB3226" s="185">
        <f t="shared" si="545"/>
        <v>17.087999999999163</v>
      </c>
      <c r="AC3226" s="139">
        <f t="shared" si="542"/>
        <v>1.6837469274835259E-2</v>
      </c>
      <c r="AD3226" s="138">
        <f t="shared" si="546"/>
        <v>3.9959802522328974E-5</v>
      </c>
      <c r="AE3226" s="139">
        <f t="shared" si="543"/>
        <v>3.9959802522328974E-5</v>
      </c>
      <c r="AF3226" s="139" t="str">
        <f t="shared" si="544"/>
        <v/>
      </c>
      <c r="AG3226" s="139"/>
    </row>
    <row r="3227" spans="21:33" ht="20.100000000000001" customHeight="1" x14ac:dyDescent="0.25">
      <c r="U3227" s="190"/>
      <c r="V3227" s="191"/>
      <c r="W3227" s="188"/>
      <c r="X3227" s="188"/>
      <c r="Y3227" s="174" t="str">
        <f t="shared" si="547"/>
        <v/>
      </c>
      <c r="Z3227" s="174" t="str">
        <f t="shared" si="548"/>
        <v/>
      </c>
      <c r="AA3227" s="137"/>
      <c r="AB3227" s="185">
        <f t="shared" si="545"/>
        <v>17.094399999999162</v>
      </c>
      <c r="AC3227" s="139">
        <f t="shared" si="542"/>
        <v>1.679750947231293E-2</v>
      </c>
      <c r="AD3227" s="138">
        <f t="shared" si="546"/>
        <v>3.9869435030662204E-5</v>
      </c>
      <c r="AE3227" s="139">
        <f t="shared" si="543"/>
        <v>3.9869435030662204E-5</v>
      </c>
      <c r="AF3227" s="139" t="str">
        <f t="shared" si="544"/>
        <v/>
      </c>
      <c r="AG3227" s="139"/>
    </row>
    <row r="3228" spans="21:33" ht="20.100000000000001" customHeight="1" x14ac:dyDescent="0.25">
      <c r="U3228" s="190"/>
      <c r="V3228" s="191"/>
      <c r="W3228" s="188"/>
      <c r="X3228" s="188"/>
      <c r="Y3228" s="174" t="str">
        <f t="shared" si="547"/>
        <v/>
      </c>
      <c r="Z3228" s="174" t="str">
        <f t="shared" si="548"/>
        <v/>
      </c>
      <c r="AA3228" s="137"/>
      <c r="AB3228" s="185">
        <f t="shared" si="545"/>
        <v>17.100799999999161</v>
      </c>
      <c r="AC3228" s="139">
        <f t="shared" si="542"/>
        <v>1.6757640037282268E-2</v>
      </c>
      <c r="AD3228" s="138">
        <f t="shared" si="546"/>
        <v>3.9779257967179071E-5</v>
      </c>
      <c r="AE3228" s="139">
        <f t="shared" si="543"/>
        <v>3.9779257967179071E-5</v>
      </c>
      <c r="AF3228" s="139" t="str">
        <f t="shared" si="544"/>
        <v/>
      </c>
      <c r="AG3228" s="139"/>
    </row>
    <row r="3229" spans="21:33" ht="20.100000000000001" customHeight="1" x14ac:dyDescent="0.25">
      <c r="U3229" s="190"/>
      <c r="V3229" s="191"/>
      <c r="W3229" s="188"/>
      <c r="X3229" s="188"/>
      <c r="Y3229" s="174" t="str">
        <f t="shared" si="547"/>
        <v/>
      </c>
      <c r="Z3229" s="174" t="str">
        <f t="shared" si="548"/>
        <v/>
      </c>
      <c r="AA3229" s="137"/>
      <c r="AB3229" s="185">
        <f t="shared" si="545"/>
        <v>17.10719999999916</v>
      </c>
      <c r="AC3229" s="139">
        <f t="shared" si="542"/>
        <v>1.6717860779315089E-2</v>
      </c>
      <c r="AD3229" s="138">
        <f t="shared" si="546"/>
        <v>3.9689270974523072E-5</v>
      </c>
      <c r="AE3229" s="139">
        <f t="shared" si="543"/>
        <v>3.9689270974523072E-5</v>
      </c>
      <c r="AF3229" s="139" t="str">
        <f t="shared" si="544"/>
        <v/>
      </c>
      <c r="AG3229" s="139"/>
    </row>
    <row r="3230" spans="21:33" ht="20.100000000000001" customHeight="1" x14ac:dyDescent="0.25">
      <c r="U3230" s="190"/>
      <c r="V3230" s="191"/>
      <c r="W3230" s="188"/>
      <c r="X3230" s="188"/>
      <c r="Y3230" s="174" t="str">
        <f t="shared" si="547"/>
        <v/>
      </c>
      <c r="Z3230" s="174" t="str">
        <f t="shared" si="548"/>
        <v/>
      </c>
      <c r="AA3230" s="137"/>
      <c r="AB3230" s="185">
        <f t="shared" si="545"/>
        <v>17.11359999999916</v>
      </c>
      <c r="AC3230" s="139">
        <f t="shared" si="542"/>
        <v>1.6678171508340566E-2</v>
      </c>
      <c r="AD3230" s="138">
        <f t="shared" si="546"/>
        <v>3.9599473696159959E-5</v>
      </c>
      <c r="AE3230" s="139">
        <f t="shared" si="543"/>
        <v>3.9599473696159959E-5</v>
      </c>
      <c r="AF3230" s="139" t="str">
        <f t="shared" si="544"/>
        <v/>
      </c>
      <c r="AG3230" s="139"/>
    </row>
    <row r="3231" spans="21:33" ht="20.100000000000001" customHeight="1" x14ac:dyDescent="0.25">
      <c r="U3231" s="190"/>
      <c r="V3231" s="191"/>
      <c r="W3231" s="188"/>
      <c r="X3231" s="188"/>
      <c r="Y3231" s="174" t="str">
        <f t="shared" si="547"/>
        <v/>
      </c>
      <c r="Z3231" s="174" t="str">
        <f t="shared" si="548"/>
        <v/>
      </c>
      <c r="AA3231" s="137"/>
      <c r="AB3231" s="185">
        <f t="shared" si="545"/>
        <v>17.119999999999159</v>
      </c>
      <c r="AC3231" s="139">
        <f t="shared" si="542"/>
        <v>1.6638572034644406E-2</v>
      </c>
      <c r="AD3231" s="138">
        <f t="shared" si="546"/>
        <v>3.9509865775864267E-5</v>
      </c>
      <c r="AE3231" s="139">
        <f t="shared" si="543"/>
        <v>3.9509865775864267E-5</v>
      </c>
      <c r="AF3231" s="139" t="str">
        <f t="shared" si="544"/>
        <v/>
      </c>
      <c r="AG3231" s="139"/>
    </row>
    <row r="3232" spans="21:33" ht="20.100000000000001" customHeight="1" x14ac:dyDescent="0.25">
      <c r="U3232" s="190"/>
      <c r="V3232" s="191"/>
      <c r="W3232" s="188"/>
      <c r="X3232" s="188"/>
      <c r="Y3232" s="174" t="str">
        <f t="shared" si="547"/>
        <v/>
      </c>
      <c r="Z3232" s="174" t="str">
        <f t="shared" si="548"/>
        <v/>
      </c>
      <c r="AA3232" s="137"/>
      <c r="AB3232" s="185">
        <f t="shared" si="545"/>
        <v>17.126399999999158</v>
      </c>
      <c r="AC3232" s="139">
        <f t="shared" si="542"/>
        <v>1.6599062168868542E-2</v>
      </c>
      <c r="AD3232" s="138">
        <f t="shared" si="546"/>
        <v>3.9420446858000335E-5</v>
      </c>
      <c r="AE3232" s="139">
        <f t="shared" si="543"/>
        <v>3.9420446858000335E-5</v>
      </c>
      <c r="AF3232" s="139" t="str">
        <f t="shared" si="544"/>
        <v/>
      </c>
      <c r="AG3232" s="139"/>
    </row>
    <row r="3233" spans="21:33" ht="20.100000000000001" customHeight="1" x14ac:dyDescent="0.25">
      <c r="U3233" s="190"/>
      <c r="V3233" s="191"/>
      <c r="W3233" s="188"/>
      <c r="X3233" s="188"/>
      <c r="Y3233" s="174" t="str">
        <f t="shared" si="547"/>
        <v/>
      </c>
      <c r="Z3233" s="174" t="str">
        <f t="shared" si="548"/>
        <v/>
      </c>
      <c r="AA3233" s="137"/>
      <c r="AB3233" s="185">
        <f t="shared" si="545"/>
        <v>17.132799999999158</v>
      </c>
      <c r="AC3233" s="139">
        <f t="shared" si="542"/>
        <v>1.6559641722010542E-2</v>
      </c>
      <c r="AD3233" s="138">
        <f t="shared" si="546"/>
        <v>3.9331216587518841E-5</v>
      </c>
      <c r="AE3233" s="139">
        <f t="shared" si="543"/>
        <v>3.9331216587518841E-5</v>
      </c>
      <c r="AF3233" s="139" t="str">
        <f t="shared" si="544"/>
        <v/>
      </c>
      <c r="AG3233" s="139"/>
    </row>
    <row r="3234" spans="21:33" ht="20.100000000000001" customHeight="1" x14ac:dyDescent="0.25">
      <c r="U3234" s="190"/>
      <c r="V3234" s="191"/>
      <c r="W3234" s="188"/>
      <c r="X3234" s="188"/>
      <c r="Y3234" s="174" t="str">
        <f t="shared" si="547"/>
        <v/>
      </c>
      <c r="Z3234" s="174" t="str">
        <f t="shared" si="548"/>
        <v/>
      </c>
      <c r="AA3234" s="137"/>
      <c r="AB3234" s="185">
        <f t="shared" si="545"/>
        <v>17.139199999999157</v>
      </c>
      <c r="AC3234" s="139">
        <f t="shared" si="542"/>
        <v>1.6520310505423023E-2</v>
      </c>
      <c r="AD3234" s="138">
        <f t="shared" si="546"/>
        <v>3.9242174609824959E-5</v>
      </c>
      <c r="AE3234" s="139">
        <f t="shared" si="543"/>
        <v>3.9242174609824959E-5</v>
      </c>
      <c r="AF3234" s="139" t="str">
        <f t="shared" si="544"/>
        <v/>
      </c>
      <c r="AG3234" s="139"/>
    </row>
    <row r="3235" spans="21:33" ht="20.100000000000001" customHeight="1" x14ac:dyDescent="0.25">
      <c r="U3235" s="190"/>
      <c r="V3235" s="191"/>
      <c r="W3235" s="188"/>
      <c r="X3235" s="188"/>
      <c r="Y3235" s="174" t="str">
        <f t="shared" si="547"/>
        <v/>
      </c>
      <c r="Z3235" s="174" t="str">
        <f t="shared" si="548"/>
        <v/>
      </c>
      <c r="AA3235" s="137"/>
      <c r="AB3235" s="185">
        <f t="shared" si="545"/>
        <v>17.145599999999156</v>
      </c>
      <c r="AC3235" s="139">
        <f t="shared" si="542"/>
        <v>1.6481068330813198E-2</v>
      </c>
      <c r="AD3235" s="138">
        <f t="shared" si="546"/>
        <v>3.9153320570813055E-5</v>
      </c>
      <c r="AE3235" s="139">
        <f t="shared" si="543"/>
        <v>3.9153320570813055E-5</v>
      </c>
      <c r="AF3235" s="139" t="str">
        <f t="shared" si="544"/>
        <v/>
      </c>
      <c r="AG3235" s="139"/>
    </row>
    <row r="3236" spans="21:33" ht="20.100000000000001" customHeight="1" x14ac:dyDescent="0.25">
      <c r="U3236" s="190"/>
      <c r="V3236" s="191"/>
      <c r="W3236" s="188"/>
      <c r="X3236" s="188"/>
      <c r="Y3236" s="174" t="str">
        <f t="shared" si="547"/>
        <v/>
      </c>
      <c r="Z3236" s="174" t="str">
        <f t="shared" si="548"/>
        <v/>
      </c>
      <c r="AA3236" s="137"/>
      <c r="AB3236" s="185">
        <f t="shared" si="545"/>
        <v>17.151999999999155</v>
      </c>
      <c r="AC3236" s="139">
        <f t="shared" si="542"/>
        <v>1.6441915010242385E-2</v>
      </c>
      <c r="AD3236" s="138">
        <f t="shared" si="546"/>
        <v>3.906465411703669E-5</v>
      </c>
      <c r="AE3236" s="139">
        <f t="shared" si="543"/>
        <v>3.906465411703669E-5</v>
      </c>
      <c r="AF3236" s="139" t="str">
        <f t="shared" si="544"/>
        <v/>
      </c>
      <c r="AG3236" s="139"/>
    </row>
    <row r="3237" spans="21:33" ht="20.100000000000001" customHeight="1" x14ac:dyDescent="0.25">
      <c r="U3237" s="190"/>
      <c r="V3237" s="191"/>
      <c r="W3237" s="188"/>
      <c r="X3237" s="188"/>
      <c r="Y3237" s="174" t="str">
        <f t="shared" si="547"/>
        <v/>
      </c>
      <c r="Z3237" s="174" t="str">
        <f t="shared" si="548"/>
        <v/>
      </c>
      <c r="AA3237" s="137"/>
      <c r="AB3237" s="185">
        <f t="shared" si="545"/>
        <v>17.158399999999155</v>
      </c>
      <c r="AC3237" s="139">
        <f t="shared" si="542"/>
        <v>1.6402850356125348E-2</v>
      </c>
      <c r="AD3237" s="138">
        <f t="shared" si="546"/>
        <v>3.8976174895427596E-5</v>
      </c>
      <c r="AE3237" s="139">
        <f t="shared" si="543"/>
        <v>3.8976174895427596E-5</v>
      </c>
      <c r="AF3237" s="139" t="str">
        <f t="shared" si="544"/>
        <v/>
      </c>
      <c r="AG3237" s="139"/>
    </row>
    <row r="3238" spans="21:33" ht="20.100000000000001" customHeight="1" x14ac:dyDescent="0.25">
      <c r="U3238" s="190"/>
      <c r="V3238" s="191"/>
      <c r="W3238" s="188"/>
      <c r="X3238" s="188"/>
      <c r="Y3238" s="174" t="str">
        <f t="shared" si="547"/>
        <v/>
      </c>
      <c r="Z3238" s="174" t="str">
        <f t="shared" si="548"/>
        <v/>
      </c>
      <c r="AA3238" s="137"/>
      <c r="AB3238" s="185">
        <f t="shared" si="545"/>
        <v>17.164799999999154</v>
      </c>
      <c r="AC3238" s="139">
        <f t="shared" si="542"/>
        <v>1.636387418122992E-2</v>
      </c>
      <c r="AD3238" s="138">
        <f t="shared" si="546"/>
        <v>3.8887882553538533E-5</v>
      </c>
      <c r="AE3238" s="139">
        <f t="shared" si="543"/>
        <v>3.8887882553538533E-5</v>
      </c>
      <c r="AF3238" s="139" t="str">
        <f t="shared" si="544"/>
        <v/>
      </c>
      <c r="AG3238" s="139"/>
    </row>
    <row r="3239" spans="21:33" ht="20.100000000000001" customHeight="1" x14ac:dyDescent="0.25">
      <c r="U3239" s="190"/>
      <c r="V3239" s="191"/>
      <c r="W3239" s="188"/>
      <c r="X3239" s="188"/>
      <c r="Y3239" s="174" t="str">
        <f t="shared" si="547"/>
        <v/>
      </c>
      <c r="Z3239" s="174" t="str">
        <f t="shared" si="548"/>
        <v/>
      </c>
      <c r="AA3239" s="137"/>
      <c r="AB3239" s="185">
        <f t="shared" si="545"/>
        <v>17.171199999999153</v>
      </c>
      <c r="AC3239" s="139">
        <f t="shared" si="542"/>
        <v>1.6324986298676382E-2</v>
      </c>
      <c r="AD3239" s="138">
        <f t="shared" si="546"/>
        <v>3.879977673945309E-5</v>
      </c>
      <c r="AE3239" s="139">
        <f t="shared" si="543"/>
        <v>3.879977673945309E-5</v>
      </c>
      <c r="AF3239" s="139" t="str">
        <f t="shared" si="544"/>
        <v/>
      </c>
      <c r="AG3239" s="139"/>
    </row>
    <row r="3240" spans="21:33" ht="20.100000000000001" customHeight="1" x14ac:dyDescent="0.25">
      <c r="U3240" s="190"/>
      <c r="V3240" s="191"/>
      <c r="W3240" s="188"/>
      <c r="X3240" s="188"/>
      <c r="Y3240" s="174" t="str">
        <f t="shared" si="547"/>
        <v/>
      </c>
      <c r="Z3240" s="174" t="str">
        <f t="shared" si="548"/>
        <v/>
      </c>
      <c r="AA3240" s="137"/>
      <c r="AB3240" s="185">
        <f t="shared" si="545"/>
        <v>17.177599999999153</v>
      </c>
      <c r="AC3240" s="139">
        <f t="shared" si="542"/>
        <v>1.6286186521936929E-2</v>
      </c>
      <c r="AD3240" s="138">
        <f t="shared" si="546"/>
        <v>3.8711857101688535E-5</v>
      </c>
      <c r="AE3240" s="139">
        <f t="shared" si="543"/>
        <v>3.8711857101688535E-5</v>
      </c>
      <c r="AF3240" s="139" t="str">
        <f t="shared" si="544"/>
        <v/>
      </c>
      <c r="AG3240" s="139"/>
    </row>
    <row r="3241" spans="21:33" ht="20.100000000000001" customHeight="1" x14ac:dyDescent="0.25">
      <c r="U3241" s="190"/>
      <c r="V3241" s="191"/>
      <c r="W3241" s="188"/>
      <c r="X3241" s="188"/>
      <c r="Y3241" s="174" t="str">
        <f t="shared" si="547"/>
        <v/>
      </c>
      <c r="Z3241" s="174" t="str">
        <f t="shared" si="548"/>
        <v/>
      </c>
      <c r="AA3241" s="137"/>
      <c r="AB3241" s="185">
        <f t="shared" si="545"/>
        <v>17.183999999999152</v>
      </c>
      <c r="AC3241" s="139">
        <f t="shared" si="542"/>
        <v>1.624747466483524E-2</v>
      </c>
      <c r="AD3241" s="138">
        <f t="shared" si="546"/>
        <v>3.86241232892999E-5</v>
      </c>
      <c r="AE3241" s="139">
        <f t="shared" si="543"/>
        <v>3.86241232892999E-5</v>
      </c>
      <c r="AF3241" s="139" t="str">
        <f t="shared" si="544"/>
        <v/>
      </c>
      <c r="AG3241" s="139"/>
    </row>
    <row r="3242" spans="21:33" ht="20.100000000000001" customHeight="1" x14ac:dyDescent="0.25">
      <c r="U3242" s="190"/>
      <c r="V3242" s="191"/>
      <c r="W3242" s="188"/>
      <c r="X3242" s="188"/>
      <c r="Y3242" s="174" t="str">
        <f t="shared" si="547"/>
        <v/>
      </c>
      <c r="Z3242" s="174" t="str">
        <f t="shared" si="548"/>
        <v/>
      </c>
      <c r="AA3242" s="137"/>
      <c r="AB3242" s="185">
        <f t="shared" si="545"/>
        <v>17.190399999999151</v>
      </c>
      <c r="AC3242" s="139">
        <f t="shared" si="542"/>
        <v>1.620885054154594E-2</v>
      </c>
      <c r="AD3242" s="138">
        <f t="shared" si="546"/>
        <v>3.8536574952008351E-5</v>
      </c>
      <c r="AE3242" s="139">
        <f t="shared" si="543"/>
        <v>3.8536574952008351E-5</v>
      </c>
      <c r="AF3242" s="139" t="str">
        <f t="shared" si="544"/>
        <v/>
      </c>
      <c r="AG3242" s="139"/>
    </row>
    <row r="3243" spans="21:33" ht="20.100000000000001" customHeight="1" x14ac:dyDescent="0.25">
      <c r="U3243" s="190"/>
      <c r="V3243" s="191"/>
      <c r="W3243" s="188"/>
      <c r="X3243" s="188"/>
      <c r="Y3243" s="174" t="str">
        <f t="shared" si="547"/>
        <v/>
      </c>
      <c r="Z3243" s="174" t="str">
        <f t="shared" si="548"/>
        <v/>
      </c>
      <c r="AA3243" s="137"/>
      <c r="AB3243" s="185">
        <f t="shared" si="545"/>
        <v>17.196799999999151</v>
      </c>
      <c r="AC3243" s="139">
        <f t="shared" si="542"/>
        <v>1.6170313966593932E-2</v>
      </c>
      <c r="AD3243" s="138">
        <f t="shared" si="546"/>
        <v>3.8449211739847305E-5</v>
      </c>
      <c r="AE3243" s="139">
        <f t="shared" si="543"/>
        <v>3.8449211739847305E-5</v>
      </c>
      <c r="AF3243" s="139" t="str">
        <f t="shared" si="544"/>
        <v/>
      </c>
      <c r="AG3243" s="139"/>
    </row>
    <row r="3244" spans="21:33" ht="20.100000000000001" customHeight="1" x14ac:dyDescent="0.25">
      <c r="U3244" s="190"/>
      <c r="V3244" s="191"/>
      <c r="W3244" s="188"/>
      <c r="X3244" s="188"/>
      <c r="Y3244" s="174" t="str">
        <f t="shared" si="547"/>
        <v/>
      </c>
      <c r="Z3244" s="174" t="str">
        <f t="shared" si="548"/>
        <v/>
      </c>
      <c r="AA3244" s="137"/>
      <c r="AB3244" s="185">
        <f t="shared" si="545"/>
        <v>17.20319999999915</v>
      </c>
      <c r="AC3244" s="139">
        <f t="shared" ref="AC3244:AC3307" si="549">_xlfn.CHISQ.DIST.RT(AB3244,$AB$553)</f>
        <v>1.6131864754854085E-2</v>
      </c>
      <c r="AD3244" s="138">
        <f t="shared" si="546"/>
        <v>3.8362033303547538E-5</v>
      </c>
      <c r="AE3244" s="139">
        <f t="shared" ref="AE3244:AE3307" si="550">IF(AC3244&lt;($AA$556),AD3244,"")</f>
        <v>3.8362033303547538E-5</v>
      </c>
      <c r="AF3244" s="139" t="str">
        <f t="shared" ref="AF3244:AF3307" si="551">IF(AC3244&lt;$AA$563,AD3244,"")</f>
        <v/>
      </c>
      <c r="AG3244" s="139"/>
    </row>
    <row r="3245" spans="21:33" ht="20.100000000000001" customHeight="1" x14ac:dyDescent="0.25">
      <c r="U3245" s="190"/>
      <c r="V3245" s="191"/>
      <c r="W3245" s="188"/>
      <c r="X3245" s="188"/>
      <c r="Y3245" s="174" t="str">
        <f t="shared" si="547"/>
        <v/>
      </c>
      <c r="Z3245" s="174" t="str">
        <f t="shared" si="548"/>
        <v/>
      </c>
      <c r="AA3245" s="137"/>
      <c r="AB3245" s="185">
        <f t="shared" ref="AB3245:AB3308" si="552">AB3244+$AF$553</f>
        <v>17.209599999999149</v>
      </c>
      <c r="AC3245" s="139">
        <f t="shared" si="549"/>
        <v>1.6093502721550537E-2</v>
      </c>
      <c r="AD3245" s="138">
        <f t="shared" ref="AD3245:AD3308" si="553">AC3245-AC3246</f>
        <v>3.8275039294270036E-5</v>
      </c>
      <c r="AE3245" s="139">
        <f t="shared" si="550"/>
        <v>3.8275039294270036E-5</v>
      </c>
      <c r="AF3245" s="139" t="str">
        <f t="shared" si="551"/>
        <v/>
      </c>
      <c r="AG3245" s="139"/>
    </row>
    <row r="3246" spans="21:33" ht="20.100000000000001" customHeight="1" x14ac:dyDescent="0.25">
      <c r="U3246" s="190"/>
      <c r="V3246" s="191"/>
      <c r="W3246" s="188"/>
      <c r="X3246" s="188"/>
      <c r="Y3246" s="174" t="str">
        <f t="shared" si="547"/>
        <v/>
      </c>
      <c r="Z3246" s="174" t="str">
        <f t="shared" si="548"/>
        <v/>
      </c>
      <c r="AA3246" s="137"/>
      <c r="AB3246" s="185">
        <f t="shared" si="552"/>
        <v>17.215999999999148</v>
      </c>
      <c r="AC3246" s="139">
        <f t="shared" si="549"/>
        <v>1.6055227682256267E-2</v>
      </c>
      <c r="AD3246" s="138">
        <f t="shared" si="553"/>
        <v>3.8188229363703141E-5</v>
      </c>
      <c r="AE3246" s="139">
        <f t="shared" si="550"/>
        <v>3.8188229363703141E-5</v>
      </c>
      <c r="AF3246" s="139" t="str">
        <f t="shared" si="551"/>
        <v/>
      </c>
      <c r="AG3246" s="139"/>
    </row>
    <row r="3247" spans="21:33" ht="20.100000000000001" customHeight="1" x14ac:dyDescent="0.25">
      <c r="U3247" s="190"/>
      <c r="V3247" s="191"/>
      <c r="W3247" s="188"/>
      <c r="X3247" s="188"/>
      <c r="Y3247" s="174" t="str">
        <f t="shared" si="547"/>
        <v/>
      </c>
      <c r="Z3247" s="174" t="str">
        <f t="shared" si="548"/>
        <v/>
      </c>
      <c r="AA3247" s="137"/>
      <c r="AB3247" s="185">
        <f t="shared" si="552"/>
        <v>17.222399999999148</v>
      </c>
      <c r="AC3247" s="139">
        <f t="shared" si="549"/>
        <v>1.6017039452892564E-2</v>
      </c>
      <c r="AD3247" s="138">
        <f t="shared" si="553"/>
        <v>3.8101603164066022E-5</v>
      </c>
      <c r="AE3247" s="139">
        <f t="shared" si="550"/>
        <v>3.8101603164066022E-5</v>
      </c>
      <c r="AF3247" s="139" t="str">
        <f t="shared" si="551"/>
        <v/>
      </c>
      <c r="AG3247" s="139"/>
    </row>
    <row r="3248" spans="21:33" ht="20.100000000000001" customHeight="1" x14ac:dyDescent="0.25">
      <c r="U3248" s="190"/>
      <c r="V3248" s="191"/>
      <c r="W3248" s="188"/>
      <c r="X3248" s="188"/>
      <c r="Y3248" s="174" t="str">
        <f t="shared" si="547"/>
        <v/>
      </c>
      <c r="Z3248" s="174" t="str">
        <f t="shared" si="548"/>
        <v/>
      </c>
      <c r="AA3248" s="137"/>
      <c r="AB3248" s="185">
        <f t="shared" si="552"/>
        <v>17.228799999999147</v>
      </c>
      <c r="AC3248" s="139">
        <f t="shared" si="549"/>
        <v>1.5978937849728498E-2</v>
      </c>
      <c r="AD3248" s="138">
        <f t="shared" si="553"/>
        <v>3.8015160348139898E-5</v>
      </c>
      <c r="AE3248" s="139">
        <f t="shared" si="550"/>
        <v>3.8015160348139898E-5</v>
      </c>
      <c r="AF3248" s="139" t="str">
        <f t="shared" si="551"/>
        <v/>
      </c>
      <c r="AG3248" s="139"/>
    </row>
    <row r="3249" spans="21:33" ht="20.100000000000001" customHeight="1" x14ac:dyDescent="0.25">
      <c r="U3249" s="190"/>
      <c r="V3249" s="191"/>
      <c r="W3249" s="188"/>
      <c r="X3249" s="188"/>
      <c r="Y3249" s="174" t="str">
        <f t="shared" si="547"/>
        <v/>
      </c>
      <c r="Z3249" s="174" t="str">
        <f t="shared" si="548"/>
        <v/>
      </c>
      <c r="AA3249" s="137"/>
      <c r="AB3249" s="185">
        <f t="shared" si="552"/>
        <v>17.235199999999146</v>
      </c>
      <c r="AC3249" s="139">
        <f t="shared" si="549"/>
        <v>1.5940922689380358E-2</v>
      </c>
      <c r="AD3249" s="138">
        <f t="shared" si="553"/>
        <v>3.792890056918824E-5</v>
      </c>
      <c r="AE3249" s="139">
        <f t="shared" si="550"/>
        <v>3.792890056918824E-5</v>
      </c>
      <c r="AF3249" s="139" t="str">
        <f t="shared" si="551"/>
        <v/>
      </c>
      <c r="AG3249" s="139"/>
    </row>
    <row r="3250" spans="21:33" ht="20.100000000000001" customHeight="1" x14ac:dyDescent="0.25">
      <c r="U3250" s="190"/>
      <c r="V3250" s="191"/>
      <c r="W3250" s="188"/>
      <c r="X3250" s="188"/>
      <c r="Y3250" s="174" t="str">
        <f t="shared" si="547"/>
        <v/>
      </c>
      <c r="Z3250" s="174" t="str">
        <f t="shared" si="548"/>
        <v/>
      </c>
      <c r="AA3250" s="137"/>
      <c r="AB3250" s="185">
        <f t="shared" si="552"/>
        <v>17.241599999999146</v>
      </c>
      <c r="AC3250" s="139">
        <f t="shared" si="549"/>
        <v>1.590299378881117E-2</v>
      </c>
      <c r="AD3250" s="138">
        <f t="shared" si="553"/>
        <v>3.7842823480922078E-5</v>
      </c>
      <c r="AE3250" s="139">
        <f t="shared" si="550"/>
        <v>3.7842823480922078E-5</v>
      </c>
      <c r="AF3250" s="139" t="str">
        <f t="shared" si="551"/>
        <v/>
      </c>
      <c r="AG3250" s="139"/>
    </row>
    <row r="3251" spans="21:33" ht="20.100000000000001" customHeight="1" x14ac:dyDescent="0.25">
      <c r="U3251" s="190"/>
      <c r="V3251" s="191"/>
      <c r="W3251" s="188"/>
      <c r="X3251" s="188"/>
      <c r="Y3251" s="174" t="str">
        <f t="shared" si="547"/>
        <v/>
      </c>
      <c r="Z3251" s="174" t="str">
        <f t="shared" si="548"/>
        <v/>
      </c>
      <c r="AA3251" s="137"/>
      <c r="AB3251" s="185">
        <f t="shared" si="552"/>
        <v>17.247999999999145</v>
      </c>
      <c r="AC3251" s="139">
        <f t="shared" si="549"/>
        <v>1.5865150965330248E-2</v>
      </c>
      <c r="AD3251" s="138">
        <f t="shared" si="553"/>
        <v>3.7756928737770618E-5</v>
      </c>
      <c r="AE3251" s="139">
        <f t="shared" si="550"/>
        <v>3.7756928737770618E-5</v>
      </c>
      <c r="AF3251" s="139" t="str">
        <f t="shared" si="551"/>
        <v/>
      </c>
      <c r="AG3251" s="139"/>
    </row>
    <row r="3252" spans="21:33" ht="20.100000000000001" customHeight="1" x14ac:dyDescent="0.25">
      <c r="U3252" s="190"/>
      <c r="V3252" s="191"/>
      <c r="W3252" s="188"/>
      <c r="X3252" s="188"/>
      <c r="Y3252" s="174" t="str">
        <f t="shared" si="547"/>
        <v/>
      </c>
      <c r="Z3252" s="174" t="str">
        <f t="shared" si="548"/>
        <v/>
      </c>
      <c r="AA3252" s="137"/>
      <c r="AB3252" s="185">
        <f t="shared" si="552"/>
        <v>17.254399999999144</v>
      </c>
      <c r="AC3252" s="139">
        <f t="shared" si="549"/>
        <v>1.5827394036592477E-2</v>
      </c>
      <c r="AD3252" s="138">
        <f t="shared" si="553"/>
        <v>3.7671215994430213E-5</v>
      </c>
      <c r="AE3252" s="139">
        <f t="shared" si="550"/>
        <v>3.7671215994430213E-5</v>
      </c>
      <c r="AF3252" s="139" t="str">
        <f t="shared" si="551"/>
        <v/>
      </c>
      <c r="AG3252" s="139"/>
    </row>
    <row r="3253" spans="21:33" ht="20.100000000000001" customHeight="1" x14ac:dyDescent="0.25">
      <c r="U3253" s="190"/>
      <c r="V3253" s="191"/>
      <c r="W3253" s="188"/>
      <c r="X3253" s="188"/>
      <c r="Y3253" s="174" t="str">
        <f t="shared" si="547"/>
        <v/>
      </c>
      <c r="Z3253" s="174" t="str">
        <f t="shared" si="548"/>
        <v/>
      </c>
      <c r="AA3253" s="137"/>
      <c r="AB3253" s="185">
        <f t="shared" si="552"/>
        <v>17.260799999999143</v>
      </c>
      <c r="AC3253" s="139">
        <f t="shared" si="549"/>
        <v>1.5789722820598047E-2</v>
      </c>
      <c r="AD3253" s="138">
        <f t="shared" si="553"/>
        <v>3.7585684906377842E-5</v>
      </c>
      <c r="AE3253" s="139">
        <f t="shared" si="550"/>
        <v>3.7585684906377842E-5</v>
      </c>
      <c r="AF3253" s="139" t="str">
        <f t="shared" si="551"/>
        <v/>
      </c>
      <c r="AG3253" s="139"/>
    </row>
    <row r="3254" spans="21:33" ht="20.100000000000001" customHeight="1" x14ac:dyDescent="0.25">
      <c r="U3254" s="190"/>
      <c r="V3254" s="191"/>
      <c r="W3254" s="188"/>
      <c r="X3254" s="188"/>
      <c r="Y3254" s="174" t="str">
        <f t="shared" si="547"/>
        <v/>
      </c>
      <c r="Z3254" s="174" t="str">
        <f t="shared" si="548"/>
        <v/>
      </c>
      <c r="AA3254" s="137"/>
      <c r="AB3254" s="185">
        <f t="shared" si="552"/>
        <v>17.267199999999143</v>
      </c>
      <c r="AC3254" s="139">
        <f t="shared" si="549"/>
        <v>1.5752137135691669E-2</v>
      </c>
      <c r="AD3254" s="138">
        <f t="shared" si="553"/>
        <v>3.7500335129378448E-5</v>
      </c>
      <c r="AE3254" s="139">
        <f t="shared" si="550"/>
        <v>3.7500335129378448E-5</v>
      </c>
      <c r="AF3254" s="139" t="str">
        <f t="shared" si="551"/>
        <v/>
      </c>
      <c r="AG3254" s="139"/>
    </row>
    <row r="3255" spans="21:33" ht="20.100000000000001" customHeight="1" x14ac:dyDescent="0.25">
      <c r="U3255" s="190"/>
      <c r="V3255" s="191"/>
      <c r="W3255" s="188"/>
      <c r="X3255" s="188"/>
      <c r="Y3255" s="174" t="str">
        <f t="shared" si="547"/>
        <v/>
      </c>
      <c r="Z3255" s="174" t="str">
        <f t="shared" si="548"/>
        <v/>
      </c>
      <c r="AA3255" s="137"/>
      <c r="AB3255" s="185">
        <f t="shared" si="552"/>
        <v>17.273599999999142</v>
      </c>
      <c r="AC3255" s="139">
        <f t="shared" si="549"/>
        <v>1.5714636800562291E-2</v>
      </c>
      <c r="AD3255" s="138">
        <f t="shared" si="553"/>
        <v>3.7415166319838822E-5</v>
      </c>
      <c r="AE3255" s="139">
        <f t="shared" si="550"/>
        <v>3.7415166319838822E-5</v>
      </c>
      <c r="AF3255" s="139" t="str">
        <f t="shared" si="551"/>
        <v/>
      </c>
      <c r="AG3255" s="139"/>
    </row>
    <row r="3256" spans="21:33" ht="20.100000000000001" customHeight="1" x14ac:dyDescent="0.25">
      <c r="U3256" s="190"/>
      <c r="V3256" s="191"/>
      <c r="W3256" s="188"/>
      <c r="X3256" s="188"/>
      <c r="Y3256" s="174" t="str">
        <f t="shared" ref="Y3256:Y3319" si="554">IF($X3256&gt;(Y$555),$W3256,"")</f>
        <v/>
      </c>
      <c r="Z3256" s="174" t="str">
        <f t="shared" ref="Z3256:Z3319" si="555">IF($X3256&gt;(AA$557),$W3256,"")</f>
        <v/>
      </c>
      <c r="AA3256" s="137"/>
      <c r="AB3256" s="185">
        <f t="shared" si="552"/>
        <v>17.279999999999141</v>
      </c>
      <c r="AC3256" s="139">
        <f t="shared" si="549"/>
        <v>1.5677221634242452E-2</v>
      </c>
      <c r="AD3256" s="138">
        <f t="shared" si="553"/>
        <v>3.7330178134710457E-5</v>
      </c>
      <c r="AE3256" s="139">
        <f t="shared" si="550"/>
        <v>3.7330178134710457E-5</v>
      </c>
      <c r="AF3256" s="139" t="str">
        <f t="shared" si="551"/>
        <v/>
      </c>
      <c r="AG3256" s="139"/>
    </row>
    <row r="3257" spans="21:33" ht="20.100000000000001" customHeight="1" x14ac:dyDescent="0.25">
      <c r="U3257" s="190"/>
      <c r="V3257" s="191"/>
      <c r="W3257" s="188"/>
      <c r="X3257" s="188"/>
      <c r="Y3257" s="174" t="str">
        <f t="shared" si="554"/>
        <v/>
      </c>
      <c r="Z3257" s="174" t="str">
        <f t="shared" si="555"/>
        <v/>
      </c>
      <c r="AA3257" s="137"/>
      <c r="AB3257" s="185">
        <f t="shared" si="552"/>
        <v>17.286399999999141</v>
      </c>
      <c r="AC3257" s="139">
        <f t="shared" si="549"/>
        <v>1.5639891456107741E-2</v>
      </c>
      <c r="AD3257" s="138">
        <f t="shared" si="553"/>
        <v>3.7245370231350772E-5</v>
      </c>
      <c r="AE3257" s="139">
        <f t="shared" si="550"/>
        <v>3.7245370231350772E-5</v>
      </c>
      <c r="AF3257" s="139" t="str">
        <f t="shared" si="551"/>
        <v/>
      </c>
      <c r="AG3257" s="139"/>
    </row>
    <row r="3258" spans="21:33" ht="20.100000000000001" customHeight="1" x14ac:dyDescent="0.25">
      <c r="U3258" s="190"/>
      <c r="V3258" s="191"/>
      <c r="W3258" s="188"/>
      <c r="X3258" s="188"/>
      <c r="Y3258" s="174" t="str">
        <f t="shared" si="554"/>
        <v/>
      </c>
      <c r="Z3258" s="174" t="str">
        <f t="shared" si="555"/>
        <v/>
      </c>
      <c r="AA3258" s="137"/>
      <c r="AB3258" s="185">
        <f t="shared" si="552"/>
        <v>17.29279999999914</v>
      </c>
      <c r="AC3258" s="139">
        <f t="shared" si="549"/>
        <v>1.5602646085876391E-2</v>
      </c>
      <c r="AD3258" s="138">
        <f t="shared" si="553"/>
        <v>3.7160742267752095E-5</v>
      </c>
      <c r="AE3258" s="139">
        <f t="shared" si="550"/>
        <v>3.7160742267752095E-5</v>
      </c>
      <c r="AF3258" s="139" t="str">
        <f t="shared" si="551"/>
        <v/>
      </c>
      <c r="AG3258" s="139"/>
    </row>
    <row r="3259" spans="21:33" ht="20.100000000000001" customHeight="1" x14ac:dyDescent="0.25">
      <c r="U3259" s="190"/>
      <c r="V3259" s="191"/>
      <c r="W3259" s="188"/>
      <c r="X3259" s="188"/>
      <c r="Y3259" s="174" t="str">
        <f t="shared" si="554"/>
        <v/>
      </c>
      <c r="Z3259" s="174" t="str">
        <f t="shared" si="555"/>
        <v/>
      </c>
      <c r="AA3259" s="137"/>
      <c r="AB3259" s="185">
        <f t="shared" si="552"/>
        <v>17.299199999999139</v>
      </c>
      <c r="AC3259" s="139">
        <f t="shared" si="549"/>
        <v>1.5565485343608639E-2</v>
      </c>
      <c r="AD3259" s="138">
        <f t="shared" si="553"/>
        <v>3.7076293902324822E-5</v>
      </c>
      <c r="AE3259" s="139">
        <f t="shared" si="550"/>
        <v>3.7076293902324822E-5</v>
      </c>
      <c r="AF3259" s="139" t="str">
        <f t="shared" si="551"/>
        <v/>
      </c>
      <c r="AG3259" s="139"/>
    </row>
    <row r="3260" spans="21:33" ht="20.100000000000001" customHeight="1" x14ac:dyDescent="0.25">
      <c r="U3260" s="190"/>
      <c r="V3260" s="191"/>
      <c r="W3260" s="188"/>
      <c r="X3260" s="188"/>
      <c r="Y3260" s="174" t="str">
        <f t="shared" si="554"/>
        <v/>
      </c>
      <c r="Z3260" s="174" t="str">
        <f t="shared" si="555"/>
        <v/>
      </c>
      <c r="AA3260" s="137"/>
      <c r="AB3260" s="185">
        <f t="shared" si="552"/>
        <v>17.305599999999139</v>
      </c>
      <c r="AC3260" s="139">
        <f t="shared" si="549"/>
        <v>1.5528409049706314E-2</v>
      </c>
      <c r="AD3260" s="138">
        <f t="shared" si="553"/>
        <v>3.6992024794072625E-5</v>
      </c>
      <c r="AE3260" s="139">
        <f t="shared" si="550"/>
        <v>3.6992024794072625E-5</v>
      </c>
      <c r="AF3260" s="139" t="str">
        <f t="shared" si="551"/>
        <v/>
      </c>
      <c r="AG3260" s="139"/>
    </row>
    <row r="3261" spans="21:33" ht="20.100000000000001" customHeight="1" x14ac:dyDescent="0.25">
      <c r="U3261" s="190"/>
      <c r="V3261" s="191"/>
      <c r="W3261" s="188"/>
      <c r="X3261" s="188"/>
      <c r="Y3261" s="174" t="str">
        <f t="shared" si="554"/>
        <v/>
      </c>
      <c r="Z3261" s="174" t="str">
        <f t="shared" si="555"/>
        <v/>
      </c>
      <c r="AA3261" s="137"/>
      <c r="AB3261" s="185">
        <f t="shared" si="552"/>
        <v>17.311999999999138</v>
      </c>
      <c r="AC3261" s="139">
        <f t="shared" si="549"/>
        <v>1.5491417024912241E-2</v>
      </c>
      <c r="AD3261" s="138">
        <f t="shared" si="553"/>
        <v>3.6907934602467551E-5</v>
      </c>
      <c r="AE3261" s="139">
        <f t="shared" si="550"/>
        <v>3.6907934602467551E-5</v>
      </c>
      <c r="AF3261" s="139" t="str">
        <f t="shared" si="551"/>
        <v/>
      </c>
      <c r="AG3261" s="139"/>
    </row>
    <row r="3262" spans="21:33" ht="20.100000000000001" customHeight="1" x14ac:dyDescent="0.25">
      <c r="U3262" s="190"/>
      <c r="V3262" s="191"/>
      <c r="W3262" s="188"/>
      <c r="X3262" s="188"/>
      <c r="Y3262" s="174" t="str">
        <f t="shared" si="554"/>
        <v/>
      </c>
      <c r="Z3262" s="174" t="str">
        <f t="shared" si="555"/>
        <v/>
      </c>
      <c r="AA3262" s="137"/>
      <c r="AB3262" s="185">
        <f t="shared" si="552"/>
        <v>17.318399999999137</v>
      </c>
      <c r="AC3262" s="139">
        <f t="shared" si="549"/>
        <v>1.5454509090309774E-2</v>
      </c>
      <c r="AD3262" s="138">
        <f t="shared" si="553"/>
        <v>3.6824022987535024E-5</v>
      </c>
      <c r="AE3262" s="139">
        <f t="shared" si="550"/>
        <v>3.6824022987535024E-5</v>
      </c>
      <c r="AF3262" s="139" t="str">
        <f t="shared" si="551"/>
        <v/>
      </c>
      <c r="AG3262" s="139"/>
    </row>
    <row r="3263" spans="21:33" ht="20.100000000000001" customHeight="1" x14ac:dyDescent="0.25">
      <c r="U3263" s="190"/>
      <c r="V3263" s="191"/>
      <c r="W3263" s="188"/>
      <c r="X3263" s="188"/>
      <c r="Y3263" s="174" t="str">
        <f t="shared" si="554"/>
        <v/>
      </c>
      <c r="Z3263" s="174" t="str">
        <f t="shared" si="555"/>
        <v/>
      </c>
      <c r="AA3263" s="137"/>
      <c r="AB3263" s="185">
        <f t="shared" si="552"/>
        <v>17.324799999999136</v>
      </c>
      <c r="AC3263" s="139">
        <f t="shared" si="549"/>
        <v>1.5417685067322238E-2</v>
      </c>
      <c r="AD3263" s="138">
        <f t="shared" si="553"/>
        <v>3.6740289609808741E-5</v>
      </c>
      <c r="AE3263" s="139">
        <f t="shared" si="550"/>
        <v>3.6740289609808741E-5</v>
      </c>
      <c r="AF3263" s="139" t="str">
        <f t="shared" si="551"/>
        <v/>
      </c>
      <c r="AG3263" s="139"/>
    </row>
    <row r="3264" spans="21:33" ht="20.100000000000001" customHeight="1" x14ac:dyDescent="0.25">
      <c r="U3264" s="190"/>
      <c r="V3264" s="191"/>
      <c r="W3264" s="188"/>
      <c r="X3264" s="188"/>
      <c r="Y3264" s="174" t="str">
        <f t="shared" si="554"/>
        <v/>
      </c>
      <c r="Z3264" s="174" t="str">
        <f t="shared" si="555"/>
        <v/>
      </c>
      <c r="AA3264" s="137"/>
      <c r="AB3264" s="185">
        <f t="shared" si="552"/>
        <v>17.331199999999136</v>
      </c>
      <c r="AC3264" s="139">
        <f t="shared" si="549"/>
        <v>1.538094477771243E-2</v>
      </c>
      <c r="AD3264" s="138">
        <f t="shared" si="553"/>
        <v>3.6656734130294244E-5</v>
      </c>
      <c r="AE3264" s="139">
        <f t="shared" si="550"/>
        <v>3.6656734130294244E-5</v>
      </c>
      <c r="AF3264" s="139" t="str">
        <f t="shared" si="551"/>
        <v/>
      </c>
      <c r="AG3264" s="139"/>
    </row>
    <row r="3265" spans="21:33" ht="20.100000000000001" customHeight="1" x14ac:dyDescent="0.25">
      <c r="U3265" s="190"/>
      <c r="V3265" s="191"/>
      <c r="W3265" s="188"/>
      <c r="X3265" s="188"/>
      <c r="Y3265" s="174" t="str">
        <f t="shared" si="554"/>
        <v/>
      </c>
      <c r="Z3265" s="174" t="str">
        <f t="shared" si="555"/>
        <v/>
      </c>
      <c r="AA3265" s="137"/>
      <c r="AB3265" s="185">
        <f t="shared" si="552"/>
        <v>17.337599999999135</v>
      </c>
      <c r="AC3265" s="139">
        <f t="shared" si="549"/>
        <v>1.5344288043582135E-2</v>
      </c>
      <c r="AD3265" s="138">
        <f t="shared" si="553"/>
        <v>3.6573356210540045E-5</v>
      </c>
      <c r="AE3265" s="139">
        <f t="shared" si="550"/>
        <v>3.6573356210540045E-5</v>
      </c>
      <c r="AF3265" s="139" t="str">
        <f t="shared" si="551"/>
        <v/>
      </c>
      <c r="AG3265" s="139"/>
    </row>
    <row r="3266" spans="21:33" ht="20.100000000000001" customHeight="1" x14ac:dyDescent="0.25">
      <c r="U3266" s="190"/>
      <c r="V3266" s="191"/>
      <c r="W3266" s="188"/>
      <c r="X3266" s="188"/>
      <c r="Y3266" s="174" t="str">
        <f t="shared" si="554"/>
        <v/>
      </c>
      <c r="Z3266" s="174" t="str">
        <f t="shared" si="555"/>
        <v/>
      </c>
      <c r="AA3266" s="137"/>
      <c r="AB3266" s="185">
        <f t="shared" si="552"/>
        <v>17.343999999999134</v>
      </c>
      <c r="AC3266" s="139">
        <f t="shared" si="549"/>
        <v>1.5307714687371595E-2</v>
      </c>
      <c r="AD3266" s="138">
        <f t="shared" si="553"/>
        <v>3.6490155512656705E-5</v>
      </c>
      <c r="AE3266" s="139">
        <f t="shared" si="550"/>
        <v>3.6490155512656705E-5</v>
      </c>
      <c r="AF3266" s="139" t="str">
        <f t="shared" si="551"/>
        <v/>
      </c>
      <c r="AG3266" s="139"/>
    </row>
    <row r="3267" spans="21:33" ht="20.100000000000001" customHeight="1" x14ac:dyDescent="0.25">
      <c r="U3267" s="190"/>
      <c r="V3267" s="191"/>
      <c r="W3267" s="188"/>
      <c r="X3267" s="188"/>
      <c r="Y3267" s="174" t="str">
        <f t="shared" si="554"/>
        <v/>
      </c>
      <c r="Z3267" s="174" t="str">
        <f t="shared" si="555"/>
        <v/>
      </c>
      <c r="AA3267" s="137"/>
      <c r="AB3267" s="185">
        <f t="shared" si="552"/>
        <v>17.350399999999134</v>
      </c>
      <c r="AC3267" s="139">
        <f t="shared" si="549"/>
        <v>1.5271224531858939E-2</v>
      </c>
      <c r="AD3267" s="138">
        <f t="shared" si="553"/>
        <v>3.640713169925959E-5</v>
      </c>
      <c r="AE3267" s="139">
        <f t="shared" si="550"/>
        <v>3.640713169925959E-5</v>
      </c>
      <c r="AF3267" s="139" t="str">
        <f t="shared" si="551"/>
        <v/>
      </c>
      <c r="AG3267" s="139"/>
    </row>
    <row r="3268" spans="21:33" ht="20.100000000000001" customHeight="1" x14ac:dyDescent="0.25">
      <c r="U3268" s="190"/>
      <c r="V3268" s="191"/>
      <c r="W3268" s="188"/>
      <c r="X3268" s="188"/>
      <c r="Y3268" s="174" t="str">
        <f t="shared" si="554"/>
        <v/>
      </c>
      <c r="Z3268" s="174" t="str">
        <f t="shared" si="555"/>
        <v/>
      </c>
      <c r="AA3268" s="137"/>
      <c r="AB3268" s="185">
        <f t="shared" si="552"/>
        <v>17.356799999999133</v>
      </c>
      <c r="AC3268" s="139">
        <f t="shared" si="549"/>
        <v>1.5234817400159679E-2</v>
      </c>
      <c r="AD3268" s="138">
        <f t="shared" si="553"/>
        <v>3.632428443331448E-5</v>
      </c>
      <c r="AE3268" s="139">
        <f t="shared" si="550"/>
        <v>3.632428443331448E-5</v>
      </c>
      <c r="AF3268" s="139" t="str">
        <f t="shared" si="551"/>
        <v/>
      </c>
      <c r="AG3268" s="139"/>
    </row>
    <row r="3269" spans="21:33" ht="20.100000000000001" customHeight="1" x14ac:dyDescent="0.25">
      <c r="U3269" s="190"/>
      <c r="V3269" s="191"/>
      <c r="W3269" s="188"/>
      <c r="X3269" s="188"/>
      <c r="Y3269" s="174" t="str">
        <f t="shared" si="554"/>
        <v/>
      </c>
      <c r="Z3269" s="174" t="str">
        <f t="shared" si="555"/>
        <v/>
      </c>
      <c r="AA3269" s="137"/>
      <c r="AB3269" s="185">
        <f t="shared" si="552"/>
        <v>17.363199999999132</v>
      </c>
      <c r="AC3269" s="139">
        <f t="shared" si="549"/>
        <v>1.5198493115726365E-2</v>
      </c>
      <c r="AD3269" s="138">
        <f t="shared" si="553"/>
        <v>3.6241613378597271E-5</v>
      </c>
      <c r="AE3269" s="139">
        <f t="shared" si="550"/>
        <v>3.6241613378597271E-5</v>
      </c>
      <c r="AF3269" s="139" t="str">
        <f t="shared" si="551"/>
        <v/>
      </c>
      <c r="AG3269" s="139"/>
    </row>
    <row r="3270" spans="21:33" ht="20.100000000000001" customHeight="1" x14ac:dyDescent="0.25">
      <c r="U3270" s="190"/>
      <c r="V3270" s="191"/>
      <c r="W3270" s="188"/>
      <c r="X3270" s="188"/>
      <c r="Y3270" s="174" t="str">
        <f t="shared" si="554"/>
        <v/>
      </c>
      <c r="Z3270" s="174" t="str">
        <f t="shared" si="555"/>
        <v/>
      </c>
      <c r="AA3270" s="137"/>
      <c r="AB3270" s="185">
        <f t="shared" si="552"/>
        <v>17.369599999999132</v>
      </c>
      <c r="AC3270" s="139">
        <f t="shared" si="549"/>
        <v>1.5162251502347767E-2</v>
      </c>
      <c r="AD3270" s="138">
        <f t="shared" si="553"/>
        <v>3.6159118199137127E-5</v>
      </c>
      <c r="AE3270" s="139">
        <f t="shared" si="550"/>
        <v>3.6159118199137127E-5</v>
      </c>
      <c r="AF3270" s="139" t="str">
        <f t="shared" si="551"/>
        <v/>
      </c>
      <c r="AG3270" s="139"/>
    </row>
    <row r="3271" spans="21:33" ht="20.100000000000001" customHeight="1" x14ac:dyDescent="0.25">
      <c r="U3271" s="190"/>
      <c r="V3271" s="191"/>
      <c r="W3271" s="188"/>
      <c r="X3271" s="188"/>
      <c r="Y3271" s="174" t="str">
        <f t="shared" si="554"/>
        <v/>
      </c>
      <c r="Z3271" s="174" t="str">
        <f t="shared" si="555"/>
        <v/>
      </c>
      <c r="AA3271" s="137"/>
      <c r="AB3271" s="185">
        <f t="shared" si="552"/>
        <v>17.375999999999131</v>
      </c>
      <c r="AC3271" s="139">
        <f t="shared" si="549"/>
        <v>1.512609238414863E-2</v>
      </c>
      <c r="AD3271" s="138">
        <f t="shared" si="553"/>
        <v>3.6076798559594656E-5</v>
      </c>
      <c r="AE3271" s="139">
        <f t="shared" si="550"/>
        <v>3.6076798559594656E-5</v>
      </c>
      <c r="AF3271" s="139" t="str">
        <f t="shared" si="551"/>
        <v/>
      </c>
      <c r="AG3271" s="139"/>
    </row>
    <row r="3272" spans="21:33" ht="20.100000000000001" customHeight="1" x14ac:dyDescent="0.25">
      <c r="U3272" s="190"/>
      <c r="V3272" s="191"/>
      <c r="W3272" s="188"/>
      <c r="X3272" s="188"/>
      <c r="Y3272" s="174" t="str">
        <f t="shared" si="554"/>
        <v/>
      </c>
      <c r="Z3272" s="174" t="str">
        <f t="shared" si="555"/>
        <v/>
      </c>
      <c r="AA3272" s="137"/>
      <c r="AB3272" s="185">
        <f t="shared" si="552"/>
        <v>17.38239999999913</v>
      </c>
      <c r="AC3272" s="139">
        <f t="shared" si="549"/>
        <v>1.5090015585589036E-2</v>
      </c>
      <c r="AD3272" s="138">
        <f t="shared" si="553"/>
        <v>3.5994654125149142E-5</v>
      </c>
      <c r="AE3272" s="139">
        <f t="shared" si="550"/>
        <v>3.5994654125149142E-5</v>
      </c>
      <c r="AF3272" s="139" t="str">
        <f t="shared" si="551"/>
        <v/>
      </c>
      <c r="AG3272" s="139"/>
    </row>
    <row r="3273" spans="21:33" ht="20.100000000000001" customHeight="1" x14ac:dyDescent="0.25">
      <c r="U3273" s="190"/>
      <c r="V3273" s="191"/>
      <c r="W3273" s="188"/>
      <c r="X3273" s="188"/>
      <c r="Y3273" s="174" t="str">
        <f t="shared" si="554"/>
        <v/>
      </c>
      <c r="Z3273" s="174" t="str">
        <f t="shared" si="555"/>
        <v/>
      </c>
      <c r="AA3273" s="137"/>
      <c r="AB3273" s="185">
        <f t="shared" si="552"/>
        <v>17.388799999999129</v>
      </c>
      <c r="AC3273" s="139">
        <f t="shared" si="549"/>
        <v>1.5054020931463886E-2</v>
      </c>
      <c r="AD3273" s="138">
        <f t="shared" si="553"/>
        <v>3.5912684561417024E-5</v>
      </c>
      <c r="AE3273" s="139">
        <f t="shared" si="550"/>
        <v>3.5912684561417024E-5</v>
      </c>
      <c r="AF3273" s="139" t="str">
        <f t="shared" si="551"/>
        <v/>
      </c>
      <c r="AG3273" s="139"/>
    </row>
    <row r="3274" spans="21:33" ht="20.100000000000001" customHeight="1" x14ac:dyDescent="0.25">
      <c r="U3274" s="190"/>
      <c r="V3274" s="191"/>
      <c r="W3274" s="188"/>
      <c r="X3274" s="188"/>
      <c r="Y3274" s="174" t="str">
        <f t="shared" si="554"/>
        <v/>
      </c>
      <c r="Z3274" s="174" t="str">
        <f t="shared" si="555"/>
        <v/>
      </c>
      <c r="AA3274" s="137"/>
      <c r="AB3274" s="185">
        <f t="shared" si="552"/>
        <v>17.395199999999129</v>
      </c>
      <c r="AC3274" s="139">
        <f t="shared" si="549"/>
        <v>1.5018108246902469E-2</v>
      </c>
      <c r="AD3274" s="138">
        <f t="shared" si="553"/>
        <v>3.5830889534653118E-5</v>
      </c>
      <c r="AE3274" s="139">
        <f t="shared" si="550"/>
        <v>3.5830889534653118E-5</v>
      </c>
      <c r="AF3274" s="139" t="str">
        <f t="shared" si="551"/>
        <v/>
      </c>
      <c r="AG3274" s="139"/>
    </row>
    <row r="3275" spans="21:33" ht="20.100000000000001" customHeight="1" x14ac:dyDescent="0.25">
      <c r="U3275" s="190"/>
      <c r="V3275" s="191"/>
      <c r="W3275" s="188"/>
      <c r="X3275" s="188"/>
      <c r="Y3275" s="174" t="str">
        <f t="shared" si="554"/>
        <v/>
      </c>
      <c r="Z3275" s="174" t="str">
        <f t="shared" si="555"/>
        <v/>
      </c>
      <c r="AA3275" s="137"/>
      <c r="AB3275" s="185">
        <f t="shared" si="552"/>
        <v>17.401599999999128</v>
      </c>
      <c r="AC3275" s="139">
        <f t="shared" si="549"/>
        <v>1.4982277357367816E-2</v>
      </c>
      <c r="AD3275" s="138">
        <f t="shared" si="553"/>
        <v>3.5749268711473062E-5</v>
      </c>
      <c r="AE3275" s="139">
        <f t="shared" si="550"/>
        <v>3.5749268711473062E-5</v>
      </c>
      <c r="AF3275" s="139" t="str">
        <f t="shared" si="551"/>
        <v/>
      </c>
      <c r="AG3275" s="139"/>
    </row>
    <row r="3276" spans="21:33" ht="20.100000000000001" customHeight="1" x14ac:dyDescent="0.25">
      <c r="U3276" s="190"/>
      <c r="V3276" s="191"/>
      <c r="W3276" s="188"/>
      <c r="X3276" s="188"/>
      <c r="Y3276" s="174" t="str">
        <f t="shared" si="554"/>
        <v/>
      </c>
      <c r="Z3276" s="174" t="str">
        <f t="shared" si="555"/>
        <v/>
      </c>
      <c r="AA3276" s="137"/>
      <c r="AB3276" s="185">
        <f t="shared" si="552"/>
        <v>17.407999999999127</v>
      </c>
      <c r="AC3276" s="139">
        <f t="shared" si="549"/>
        <v>1.4946528088656343E-2</v>
      </c>
      <c r="AD3276" s="138">
        <f t="shared" si="553"/>
        <v>3.5667821759167301E-5</v>
      </c>
      <c r="AE3276" s="139">
        <f t="shared" si="550"/>
        <v>3.5667821759167301E-5</v>
      </c>
      <c r="AF3276" s="139" t="str">
        <f t="shared" si="551"/>
        <v/>
      </c>
      <c r="AG3276" s="139"/>
    </row>
    <row r="3277" spans="21:33" ht="20.100000000000001" customHeight="1" x14ac:dyDescent="0.25">
      <c r="U3277" s="190"/>
      <c r="V3277" s="191"/>
      <c r="W3277" s="188"/>
      <c r="X3277" s="188"/>
      <c r="Y3277" s="174" t="str">
        <f t="shared" si="554"/>
        <v/>
      </c>
      <c r="Z3277" s="174" t="str">
        <f t="shared" si="555"/>
        <v/>
      </c>
      <c r="AA3277" s="137"/>
      <c r="AB3277" s="185">
        <f t="shared" si="552"/>
        <v>17.414399999999127</v>
      </c>
      <c r="AC3277" s="139">
        <f t="shared" si="549"/>
        <v>1.4910860266897176E-2</v>
      </c>
      <c r="AD3277" s="138">
        <f t="shared" si="553"/>
        <v>3.5586548345354144E-5</v>
      </c>
      <c r="AE3277" s="139">
        <f t="shared" si="550"/>
        <v>3.5586548345354144E-5</v>
      </c>
      <c r="AF3277" s="139" t="str">
        <f t="shared" si="551"/>
        <v/>
      </c>
      <c r="AG3277" s="139"/>
    </row>
    <row r="3278" spans="21:33" ht="20.100000000000001" customHeight="1" x14ac:dyDescent="0.25">
      <c r="U3278" s="190"/>
      <c r="V3278" s="191"/>
      <c r="W3278" s="188"/>
      <c r="X3278" s="188"/>
      <c r="Y3278" s="174" t="str">
        <f t="shared" si="554"/>
        <v/>
      </c>
      <c r="Z3278" s="174" t="str">
        <f t="shared" si="555"/>
        <v/>
      </c>
      <c r="AA3278" s="137"/>
      <c r="AB3278" s="185">
        <f t="shared" si="552"/>
        <v>17.420799999999126</v>
      </c>
      <c r="AC3278" s="139">
        <f t="shared" si="549"/>
        <v>1.4875273718551822E-2</v>
      </c>
      <c r="AD3278" s="138">
        <f t="shared" si="553"/>
        <v>3.5505448138344053E-5</v>
      </c>
      <c r="AE3278" s="139">
        <f t="shared" si="550"/>
        <v>3.5505448138344053E-5</v>
      </c>
      <c r="AF3278" s="139" t="str">
        <f t="shared" si="551"/>
        <v/>
      </c>
      <c r="AG3278" s="139"/>
    </row>
    <row r="3279" spans="21:33" ht="20.100000000000001" customHeight="1" x14ac:dyDescent="0.25">
      <c r="U3279" s="190"/>
      <c r="V3279" s="191"/>
      <c r="W3279" s="188"/>
      <c r="X3279" s="188"/>
      <c r="Y3279" s="174" t="str">
        <f t="shared" si="554"/>
        <v/>
      </c>
      <c r="Z3279" s="174" t="str">
        <f t="shared" si="555"/>
        <v/>
      </c>
      <c r="AA3279" s="137"/>
      <c r="AB3279" s="185">
        <f t="shared" si="552"/>
        <v>17.427199999999125</v>
      </c>
      <c r="AC3279" s="139">
        <f t="shared" si="549"/>
        <v>1.4839768270413478E-2</v>
      </c>
      <c r="AD3279" s="138">
        <f t="shared" si="553"/>
        <v>3.5424520806841275E-5</v>
      </c>
      <c r="AE3279" s="139">
        <f t="shared" si="550"/>
        <v>3.5424520806841275E-5</v>
      </c>
      <c r="AF3279" s="139" t="str">
        <f t="shared" si="551"/>
        <v/>
      </c>
      <c r="AG3279" s="139"/>
    </row>
    <row r="3280" spans="21:33" ht="20.100000000000001" customHeight="1" x14ac:dyDescent="0.25">
      <c r="U3280" s="190"/>
      <c r="V3280" s="191"/>
      <c r="W3280" s="188"/>
      <c r="X3280" s="188"/>
      <c r="Y3280" s="174" t="str">
        <f t="shared" si="554"/>
        <v/>
      </c>
      <c r="Z3280" s="174" t="str">
        <f t="shared" si="555"/>
        <v/>
      </c>
      <c r="AA3280" s="137"/>
      <c r="AB3280" s="185">
        <f t="shared" si="552"/>
        <v>17.433599999999124</v>
      </c>
      <c r="AC3280" s="139">
        <f t="shared" si="549"/>
        <v>1.4804343749606637E-2</v>
      </c>
      <c r="AD3280" s="138">
        <f t="shared" si="553"/>
        <v>3.5343766020049655E-5</v>
      </c>
      <c r="AE3280" s="139">
        <f t="shared" si="550"/>
        <v>3.5343766020049655E-5</v>
      </c>
      <c r="AF3280" s="139" t="str">
        <f t="shared" si="551"/>
        <v/>
      </c>
      <c r="AG3280" s="139"/>
    </row>
    <row r="3281" spans="21:33" ht="20.100000000000001" customHeight="1" x14ac:dyDescent="0.25">
      <c r="U3281" s="190"/>
      <c r="V3281" s="191"/>
      <c r="W3281" s="188"/>
      <c r="X3281" s="188"/>
      <c r="Y3281" s="174" t="str">
        <f t="shared" si="554"/>
        <v/>
      </c>
      <c r="Z3281" s="174" t="str">
        <f t="shared" si="555"/>
        <v/>
      </c>
      <c r="AA3281" s="137"/>
      <c r="AB3281" s="185">
        <f t="shared" si="552"/>
        <v>17.439999999999124</v>
      </c>
      <c r="AC3281" s="139">
        <f t="shared" si="549"/>
        <v>1.4768999983586587E-2</v>
      </c>
      <c r="AD3281" s="138">
        <f t="shared" si="553"/>
        <v>3.5263183447847846E-5</v>
      </c>
      <c r="AE3281" s="139">
        <f t="shared" si="550"/>
        <v>3.5263183447847846E-5</v>
      </c>
      <c r="AF3281" s="139" t="str">
        <f t="shared" si="551"/>
        <v/>
      </c>
      <c r="AG3281" s="139"/>
    </row>
    <row r="3282" spans="21:33" ht="20.100000000000001" customHeight="1" x14ac:dyDescent="0.25">
      <c r="U3282" s="190"/>
      <c r="V3282" s="191"/>
      <c r="W3282" s="188"/>
      <c r="X3282" s="188"/>
      <c r="Y3282" s="174" t="str">
        <f t="shared" si="554"/>
        <v/>
      </c>
      <c r="Z3282" s="174" t="str">
        <f t="shared" si="555"/>
        <v/>
      </c>
      <c r="AA3282" s="137"/>
      <c r="AB3282" s="185">
        <f t="shared" si="552"/>
        <v>17.446399999999123</v>
      </c>
      <c r="AC3282" s="139">
        <f t="shared" si="549"/>
        <v>1.4733736800138739E-2</v>
      </c>
      <c r="AD3282" s="138">
        <f t="shared" si="553"/>
        <v>3.5182772760362566E-5</v>
      </c>
      <c r="AE3282" s="139">
        <f t="shared" si="550"/>
        <v>3.5182772760362566E-5</v>
      </c>
      <c r="AF3282" s="139" t="str">
        <f t="shared" si="551"/>
        <v/>
      </c>
      <c r="AG3282" s="139"/>
    </row>
    <row r="3283" spans="21:33" ht="20.100000000000001" customHeight="1" x14ac:dyDescent="0.25">
      <c r="U3283" s="190"/>
      <c r="V3283" s="191"/>
      <c r="W3283" s="188"/>
      <c r="X3283" s="188"/>
      <c r="Y3283" s="174" t="str">
        <f t="shared" si="554"/>
        <v/>
      </c>
      <c r="Z3283" s="174" t="str">
        <f t="shared" si="555"/>
        <v/>
      </c>
      <c r="AA3283" s="137"/>
      <c r="AB3283" s="185">
        <f t="shared" si="552"/>
        <v>17.452799999999122</v>
      </c>
      <c r="AC3283" s="139">
        <f t="shared" si="549"/>
        <v>1.4698554027378376E-2</v>
      </c>
      <c r="AD3283" s="138">
        <f t="shared" si="553"/>
        <v>3.5102533628466465E-5</v>
      </c>
      <c r="AE3283" s="139">
        <f t="shared" si="550"/>
        <v>3.5102533628466465E-5</v>
      </c>
      <c r="AF3283" s="139" t="str">
        <f t="shared" si="551"/>
        <v/>
      </c>
      <c r="AG3283" s="139"/>
    </row>
    <row r="3284" spans="21:33" ht="20.100000000000001" customHeight="1" x14ac:dyDescent="0.25">
      <c r="U3284" s="190"/>
      <c r="V3284" s="191"/>
      <c r="W3284" s="188"/>
      <c r="X3284" s="188"/>
      <c r="Y3284" s="174" t="str">
        <f t="shared" si="554"/>
        <v/>
      </c>
      <c r="Z3284" s="174" t="str">
        <f t="shared" si="555"/>
        <v/>
      </c>
      <c r="AA3284" s="137"/>
      <c r="AB3284" s="185">
        <f t="shared" si="552"/>
        <v>17.459199999999122</v>
      </c>
      <c r="AC3284" s="139">
        <f t="shared" si="549"/>
        <v>1.466345149374991E-2</v>
      </c>
      <c r="AD3284" s="138">
        <f t="shared" si="553"/>
        <v>3.5022465723408627E-5</v>
      </c>
      <c r="AE3284" s="139">
        <f t="shared" si="550"/>
        <v>3.5022465723408627E-5</v>
      </c>
      <c r="AF3284" s="139" t="str">
        <f t="shared" si="551"/>
        <v/>
      </c>
      <c r="AG3284" s="139"/>
    </row>
    <row r="3285" spans="21:33" ht="20.100000000000001" customHeight="1" x14ac:dyDescent="0.25">
      <c r="U3285" s="190"/>
      <c r="V3285" s="191"/>
      <c r="W3285" s="188"/>
      <c r="X3285" s="188"/>
      <c r="Y3285" s="174" t="str">
        <f t="shared" si="554"/>
        <v/>
      </c>
      <c r="Z3285" s="174" t="str">
        <f t="shared" si="555"/>
        <v/>
      </c>
      <c r="AA3285" s="137"/>
      <c r="AB3285" s="185">
        <f t="shared" si="552"/>
        <v>17.465599999999121</v>
      </c>
      <c r="AC3285" s="139">
        <f t="shared" si="549"/>
        <v>1.4628429028026501E-2</v>
      </c>
      <c r="AD3285" s="138">
        <f t="shared" si="553"/>
        <v>3.4942568716984576E-5</v>
      </c>
      <c r="AE3285" s="139">
        <f t="shared" si="550"/>
        <v>3.4942568716984576E-5</v>
      </c>
      <c r="AF3285" s="139" t="str">
        <f t="shared" si="551"/>
        <v/>
      </c>
      <c r="AG3285" s="139"/>
    </row>
    <row r="3286" spans="21:33" ht="20.100000000000001" customHeight="1" x14ac:dyDescent="0.25">
      <c r="U3286" s="190"/>
      <c r="V3286" s="191"/>
      <c r="W3286" s="188"/>
      <c r="X3286" s="188"/>
      <c r="Y3286" s="174" t="str">
        <f t="shared" si="554"/>
        <v/>
      </c>
      <c r="Z3286" s="174" t="str">
        <f t="shared" si="555"/>
        <v/>
      </c>
      <c r="AA3286" s="137"/>
      <c r="AB3286" s="185">
        <f t="shared" si="552"/>
        <v>17.47199999999912</v>
      </c>
      <c r="AC3286" s="139">
        <f t="shared" si="549"/>
        <v>1.4593486459309517E-2</v>
      </c>
      <c r="AD3286" s="138">
        <f t="shared" si="553"/>
        <v>3.4862842281557088E-5</v>
      </c>
      <c r="AE3286" s="139">
        <f t="shared" si="550"/>
        <v>3.4862842281557088E-5</v>
      </c>
      <c r="AF3286" s="139" t="str">
        <f t="shared" si="551"/>
        <v/>
      </c>
      <c r="AG3286" s="139"/>
    </row>
    <row r="3287" spans="21:33" ht="20.100000000000001" customHeight="1" x14ac:dyDescent="0.25">
      <c r="U3287" s="190"/>
      <c r="V3287" s="191"/>
      <c r="W3287" s="188"/>
      <c r="X3287" s="188"/>
      <c r="Y3287" s="174" t="str">
        <f t="shared" si="554"/>
        <v/>
      </c>
      <c r="Z3287" s="174" t="str">
        <f t="shared" si="555"/>
        <v/>
      </c>
      <c r="AA3287" s="137"/>
      <c r="AB3287" s="185">
        <f t="shared" si="552"/>
        <v>17.47839999999912</v>
      </c>
      <c r="AC3287" s="139">
        <f t="shared" si="549"/>
        <v>1.455862361702796E-2</v>
      </c>
      <c r="AD3287" s="138">
        <f t="shared" si="553"/>
        <v>3.4783286089828946E-5</v>
      </c>
      <c r="AE3287" s="139">
        <f t="shared" si="550"/>
        <v>3.4783286089828946E-5</v>
      </c>
      <c r="AF3287" s="139" t="str">
        <f t="shared" si="551"/>
        <v/>
      </c>
      <c r="AG3287" s="139"/>
    </row>
    <row r="3288" spans="21:33" ht="20.100000000000001" customHeight="1" x14ac:dyDescent="0.25">
      <c r="U3288" s="190"/>
      <c r="V3288" s="191"/>
      <c r="W3288" s="188"/>
      <c r="X3288" s="188"/>
      <c r="Y3288" s="174" t="str">
        <f t="shared" si="554"/>
        <v/>
      </c>
      <c r="Z3288" s="174" t="str">
        <f t="shared" si="555"/>
        <v/>
      </c>
      <c r="AA3288" s="137"/>
      <c r="AB3288" s="185">
        <f t="shared" si="552"/>
        <v>17.484799999999119</v>
      </c>
      <c r="AC3288" s="139">
        <f t="shared" si="549"/>
        <v>1.4523840330938131E-2</v>
      </c>
      <c r="AD3288" s="138">
        <f t="shared" si="553"/>
        <v>3.470389981518468E-5</v>
      </c>
      <c r="AE3288" s="139">
        <f t="shared" si="550"/>
        <v>3.470389981518468E-5</v>
      </c>
      <c r="AF3288" s="139" t="str">
        <f t="shared" si="551"/>
        <v/>
      </c>
      <c r="AG3288" s="139"/>
    </row>
    <row r="3289" spans="21:33" ht="20.100000000000001" customHeight="1" x14ac:dyDescent="0.25">
      <c r="U3289" s="190"/>
      <c r="V3289" s="191"/>
      <c r="W3289" s="188"/>
      <c r="X3289" s="188"/>
      <c r="Y3289" s="174" t="str">
        <f t="shared" si="554"/>
        <v/>
      </c>
      <c r="Z3289" s="174" t="str">
        <f t="shared" si="555"/>
        <v/>
      </c>
      <c r="AA3289" s="137"/>
      <c r="AB3289" s="185">
        <f t="shared" si="552"/>
        <v>17.491199999999118</v>
      </c>
      <c r="AC3289" s="139">
        <f t="shared" si="549"/>
        <v>1.4489136431122946E-2</v>
      </c>
      <c r="AD3289" s="138">
        <f t="shared" si="553"/>
        <v>3.4624683131482398E-5</v>
      </c>
      <c r="AE3289" s="139">
        <f t="shared" si="550"/>
        <v>3.4624683131482398E-5</v>
      </c>
      <c r="AF3289" s="139" t="str">
        <f t="shared" si="551"/>
        <v/>
      </c>
      <c r="AG3289" s="139"/>
    </row>
    <row r="3290" spans="21:33" ht="20.100000000000001" customHeight="1" x14ac:dyDescent="0.25">
      <c r="U3290" s="190"/>
      <c r="V3290" s="191"/>
      <c r="W3290" s="188"/>
      <c r="X3290" s="188"/>
      <c r="Y3290" s="174" t="str">
        <f t="shared" si="554"/>
        <v/>
      </c>
      <c r="Z3290" s="174" t="str">
        <f t="shared" si="555"/>
        <v/>
      </c>
      <c r="AA3290" s="137"/>
      <c r="AB3290" s="185">
        <f t="shared" si="552"/>
        <v>17.497599999999117</v>
      </c>
      <c r="AC3290" s="139">
        <f t="shared" si="549"/>
        <v>1.4454511747991464E-2</v>
      </c>
      <c r="AD3290" s="138">
        <f t="shared" si="553"/>
        <v>3.4545635712963582E-5</v>
      </c>
      <c r="AE3290" s="139">
        <f t="shared" si="550"/>
        <v>3.4545635712963582E-5</v>
      </c>
      <c r="AF3290" s="139" t="str">
        <f t="shared" si="551"/>
        <v/>
      </c>
      <c r="AG3290" s="139"/>
    </row>
    <row r="3291" spans="21:33" ht="20.100000000000001" customHeight="1" x14ac:dyDescent="0.25">
      <c r="U3291" s="190"/>
      <c r="V3291" s="191"/>
      <c r="W3291" s="188"/>
      <c r="X3291" s="188"/>
      <c r="Y3291" s="174" t="str">
        <f t="shared" si="554"/>
        <v/>
      </c>
      <c r="Z3291" s="174" t="str">
        <f t="shared" si="555"/>
        <v/>
      </c>
      <c r="AA3291" s="137"/>
      <c r="AB3291" s="185">
        <f t="shared" si="552"/>
        <v>17.503999999999117</v>
      </c>
      <c r="AC3291" s="139">
        <f t="shared" si="549"/>
        <v>1.44199661122785E-2</v>
      </c>
      <c r="AD3291" s="138">
        <f t="shared" si="553"/>
        <v>3.4466757234544523E-5</v>
      </c>
      <c r="AE3291" s="139">
        <f t="shared" si="550"/>
        <v>3.4466757234544523E-5</v>
      </c>
      <c r="AF3291" s="139" t="str">
        <f t="shared" si="551"/>
        <v/>
      </c>
      <c r="AG3291" s="139"/>
    </row>
    <row r="3292" spans="21:33" ht="20.100000000000001" customHeight="1" x14ac:dyDescent="0.25">
      <c r="U3292" s="190"/>
      <c r="V3292" s="191"/>
      <c r="W3292" s="188"/>
      <c r="X3292" s="188"/>
      <c r="Y3292" s="174" t="str">
        <f t="shared" si="554"/>
        <v/>
      </c>
      <c r="Z3292" s="174" t="str">
        <f t="shared" si="555"/>
        <v/>
      </c>
      <c r="AA3292" s="137"/>
      <c r="AB3292" s="185">
        <f t="shared" si="552"/>
        <v>17.510399999999116</v>
      </c>
      <c r="AC3292" s="139">
        <f t="shared" si="549"/>
        <v>1.4385499355043956E-2</v>
      </c>
      <c r="AD3292" s="138">
        <f t="shared" si="553"/>
        <v>3.4388047371550906E-5</v>
      </c>
      <c r="AE3292" s="139">
        <f t="shared" si="550"/>
        <v>3.4388047371550906E-5</v>
      </c>
      <c r="AF3292" s="139" t="str">
        <f t="shared" si="551"/>
        <v/>
      </c>
      <c r="AG3292" s="139"/>
    </row>
    <row r="3293" spans="21:33" ht="20.100000000000001" customHeight="1" x14ac:dyDescent="0.25">
      <c r="U3293" s="190"/>
      <c r="V3293" s="191"/>
      <c r="W3293" s="188"/>
      <c r="X3293" s="188"/>
      <c r="Y3293" s="174" t="str">
        <f t="shared" si="554"/>
        <v/>
      </c>
      <c r="Z3293" s="174" t="str">
        <f t="shared" si="555"/>
        <v/>
      </c>
      <c r="AA3293" s="137"/>
      <c r="AB3293" s="185">
        <f t="shared" si="552"/>
        <v>17.516799999999115</v>
      </c>
      <c r="AC3293" s="139">
        <f t="shared" si="549"/>
        <v>1.4351111307672405E-2</v>
      </c>
      <c r="AD3293" s="138">
        <f t="shared" si="553"/>
        <v>3.4309505799816689E-5</v>
      </c>
      <c r="AE3293" s="139">
        <f t="shared" si="550"/>
        <v>3.4309505799816689E-5</v>
      </c>
      <c r="AF3293" s="139" t="str">
        <f t="shared" si="551"/>
        <v/>
      </c>
      <c r="AG3293" s="139"/>
    </row>
    <row r="3294" spans="21:33" ht="20.100000000000001" customHeight="1" x14ac:dyDescent="0.25">
      <c r="U3294" s="190"/>
      <c r="V3294" s="191"/>
      <c r="W3294" s="188"/>
      <c r="X3294" s="188"/>
      <c r="Y3294" s="174" t="str">
        <f t="shared" si="554"/>
        <v/>
      </c>
      <c r="Z3294" s="174" t="str">
        <f t="shared" si="555"/>
        <v/>
      </c>
      <c r="AA3294" s="137"/>
      <c r="AB3294" s="185">
        <f t="shared" si="552"/>
        <v>17.523199999999115</v>
      </c>
      <c r="AC3294" s="139">
        <f t="shared" si="549"/>
        <v>1.4316801801872588E-2</v>
      </c>
      <c r="AD3294" s="138">
        <f t="shared" si="553"/>
        <v>3.423113219571533E-5</v>
      </c>
      <c r="AE3294" s="139">
        <f t="shared" si="550"/>
        <v>3.423113219571533E-5</v>
      </c>
      <c r="AF3294" s="139" t="str">
        <f t="shared" si="551"/>
        <v/>
      </c>
      <c r="AG3294" s="139"/>
    </row>
    <row r="3295" spans="21:33" ht="20.100000000000001" customHeight="1" x14ac:dyDescent="0.25">
      <c r="U3295" s="190"/>
      <c r="V3295" s="191"/>
      <c r="W3295" s="188"/>
      <c r="X3295" s="188"/>
      <c r="Y3295" s="174" t="str">
        <f t="shared" si="554"/>
        <v/>
      </c>
      <c r="Z3295" s="174" t="str">
        <f t="shared" si="555"/>
        <v/>
      </c>
      <c r="AA3295" s="137"/>
      <c r="AB3295" s="185">
        <f t="shared" si="552"/>
        <v>17.529599999999114</v>
      </c>
      <c r="AC3295" s="139">
        <f t="shared" si="549"/>
        <v>1.4282570669676873E-2</v>
      </c>
      <c r="AD3295" s="138">
        <f t="shared" si="553"/>
        <v>3.4152926236093867E-5</v>
      </c>
      <c r="AE3295" s="139">
        <f t="shared" si="550"/>
        <v>3.4152926236093867E-5</v>
      </c>
      <c r="AF3295" s="139" t="str">
        <f t="shared" si="551"/>
        <v/>
      </c>
      <c r="AG3295" s="139"/>
    </row>
    <row r="3296" spans="21:33" ht="20.100000000000001" customHeight="1" x14ac:dyDescent="0.25">
      <c r="U3296" s="190"/>
      <c r="V3296" s="191"/>
      <c r="W3296" s="188"/>
      <c r="X3296" s="188"/>
      <c r="Y3296" s="174" t="str">
        <f t="shared" si="554"/>
        <v/>
      </c>
      <c r="Z3296" s="174" t="str">
        <f t="shared" si="555"/>
        <v/>
      </c>
      <c r="AA3296" s="137"/>
      <c r="AB3296" s="185">
        <f t="shared" si="552"/>
        <v>17.535999999999113</v>
      </c>
      <c r="AC3296" s="139">
        <f t="shared" si="549"/>
        <v>1.4248417743440779E-2</v>
      </c>
      <c r="AD3296" s="138">
        <f t="shared" si="553"/>
        <v>3.4074887598316284E-5</v>
      </c>
      <c r="AE3296" s="139">
        <f t="shared" si="550"/>
        <v>3.4074887598316284E-5</v>
      </c>
      <c r="AF3296" s="139" t="str">
        <f t="shared" si="551"/>
        <v/>
      </c>
      <c r="AG3296" s="139"/>
    </row>
    <row r="3297" spans="21:33" ht="20.100000000000001" customHeight="1" x14ac:dyDescent="0.25">
      <c r="U3297" s="190"/>
      <c r="V3297" s="191"/>
      <c r="W3297" s="188"/>
      <c r="X3297" s="188"/>
      <c r="Y3297" s="174" t="str">
        <f t="shared" si="554"/>
        <v/>
      </c>
      <c r="Z3297" s="174" t="str">
        <f t="shared" si="555"/>
        <v/>
      </c>
      <c r="AA3297" s="137"/>
      <c r="AB3297" s="185">
        <f t="shared" si="552"/>
        <v>17.542399999999112</v>
      </c>
      <c r="AC3297" s="139">
        <f t="shared" si="549"/>
        <v>1.4214342855842462E-2</v>
      </c>
      <c r="AD3297" s="138">
        <f t="shared" si="553"/>
        <v>3.3997015960268717E-5</v>
      </c>
      <c r="AE3297" s="139">
        <f t="shared" si="550"/>
        <v>3.3997015960268717E-5</v>
      </c>
      <c r="AF3297" s="139" t="str">
        <f t="shared" si="551"/>
        <v/>
      </c>
      <c r="AG3297" s="139"/>
    </row>
    <row r="3298" spans="21:33" ht="20.100000000000001" customHeight="1" x14ac:dyDescent="0.25">
      <c r="U3298" s="190"/>
      <c r="V3298" s="191"/>
      <c r="W3298" s="188"/>
      <c r="X3298" s="188"/>
      <c r="Y3298" s="174" t="str">
        <f t="shared" si="554"/>
        <v/>
      </c>
      <c r="Z3298" s="174" t="str">
        <f t="shared" si="555"/>
        <v/>
      </c>
      <c r="AA3298" s="137"/>
      <c r="AB3298" s="185">
        <f t="shared" si="552"/>
        <v>17.548799999999112</v>
      </c>
      <c r="AC3298" s="139">
        <f t="shared" si="549"/>
        <v>1.4180345839882194E-2</v>
      </c>
      <c r="AD3298" s="138">
        <f t="shared" si="553"/>
        <v>3.3919311000333435E-5</v>
      </c>
      <c r="AE3298" s="139">
        <f t="shared" si="550"/>
        <v>3.3919311000333435E-5</v>
      </c>
      <c r="AF3298" s="139" t="str">
        <f t="shared" si="551"/>
        <v/>
      </c>
      <c r="AG3298" s="139"/>
    </row>
    <row r="3299" spans="21:33" ht="20.100000000000001" customHeight="1" x14ac:dyDescent="0.25">
      <c r="U3299" s="190"/>
      <c r="V3299" s="191"/>
      <c r="W3299" s="188"/>
      <c r="X3299" s="188"/>
      <c r="Y3299" s="174" t="str">
        <f t="shared" si="554"/>
        <v/>
      </c>
      <c r="Z3299" s="174" t="str">
        <f t="shared" si="555"/>
        <v/>
      </c>
      <c r="AA3299" s="137"/>
      <c r="AB3299" s="185">
        <f t="shared" si="552"/>
        <v>17.555199999999111</v>
      </c>
      <c r="AC3299" s="139">
        <f t="shared" si="549"/>
        <v>1.414642652888186E-2</v>
      </c>
      <c r="AD3299" s="138">
        <f t="shared" si="553"/>
        <v>3.3841772397348938E-5</v>
      </c>
      <c r="AE3299" s="139">
        <f t="shared" si="550"/>
        <v>3.3841772397348938E-5</v>
      </c>
      <c r="AF3299" s="139" t="str">
        <f t="shared" si="551"/>
        <v/>
      </c>
      <c r="AG3299" s="139"/>
    </row>
    <row r="3300" spans="21:33" ht="20.100000000000001" customHeight="1" x14ac:dyDescent="0.25">
      <c r="U3300" s="190"/>
      <c r="V3300" s="191"/>
      <c r="W3300" s="188"/>
      <c r="X3300" s="188"/>
      <c r="Y3300" s="174" t="str">
        <f t="shared" si="554"/>
        <v/>
      </c>
      <c r="Z3300" s="174" t="str">
        <f t="shared" si="555"/>
        <v/>
      </c>
      <c r="AA3300" s="137"/>
      <c r="AB3300" s="185">
        <f t="shared" si="552"/>
        <v>17.56159999999911</v>
      </c>
      <c r="AC3300" s="139">
        <f t="shared" si="549"/>
        <v>1.4112584756484511E-2</v>
      </c>
      <c r="AD3300" s="138">
        <f t="shared" si="553"/>
        <v>3.3764399830720979E-5</v>
      </c>
      <c r="AE3300" s="139">
        <f t="shared" si="550"/>
        <v>3.3764399830720979E-5</v>
      </c>
      <c r="AF3300" s="139" t="str">
        <f t="shared" si="551"/>
        <v/>
      </c>
      <c r="AG3300" s="139"/>
    </row>
    <row r="3301" spans="21:33" ht="20.100000000000001" customHeight="1" x14ac:dyDescent="0.25">
      <c r="U3301" s="190"/>
      <c r="V3301" s="191"/>
      <c r="W3301" s="188"/>
      <c r="X3301" s="188"/>
      <c r="Y3301" s="174" t="str">
        <f t="shared" si="554"/>
        <v/>
      </c>
      <c r="Z3301" s="174" t="str">
        <f t="shared" si="555"/>
        <v/>
      </c>
      <c r="AA3301" s="137"/>
      <c r="AB3301" s="185">
        <f t="shared" si="552"/>
        <v>17.56799999999911</v>
      </c>
      <c r="AC3301" s="139">
        <f t="shared" si="549"/>
        <v>1.407882035665379E-2</v>
      </c>
      <c r="AD3301" s="138">
        <f t="shared" si="553"/>
        <v>3.3687192980327157E-5</v>
      </c>
      <c r="AE3301" s="139">
        <f t="shared" si="550"/>
        <v>3.3687192980327157E-5</v>
      </c>
      <c r="AF3301" s="139" t="str">
        <f t="shared" si="551"/>
        <v/>
      </c>
      <c r="AG3301" s="139"/>
    </row>
    <row r="3302" spans="21:33" ht="20.100000000000001" customHeight="1" x14ac:dyDescent="0.25">
      <c r="U3302" s="190"/>
      <c r="V3302" s="191"/>
      <c r="W3302" s="188"/>
      <c r="X3302" s="188"/>
      <c r="Y3302" s="174" t="str">
        <f t="shared" si="554"/>
        <v/>
      </c>
      <c r="Z3302" s="174" t="str">
        <f t="shared" si="555"/>
        <v/>
      </c>
      <c r="AA3302" s="137"/>
      <c r="AB3302" s="185">
        <f t="shared" si="552"/>
        <v>17.574399999999109</v>
      </c>
      <c r="AC3302" s="139">
        <f t="shared" si="549"/>
        <v>1.4045133163673463E-2</v>
      </c>
      <c r="AD3302" s="138">
        <f t="shared" si="553"/>
        <v>3.3610151526541204E-5</v>
      </c>
      <c r="AE3302" s="139">
        <f t="shared" si="550"/>
        <v>3.3610151526541204E-5</v>
      </c>
      <c r="AF3302" s="139" t="str">
        <f t="shared" si="551"/>
        <v/>
      </c>
      <c r="AG3302" s="139"/>
    </row>
    <row r="3303" spans="21:33" ht="20.100000000000001" customHeight="1" x14ac:dyDescent="0.25">
      <c r="U3303" s="190"/>
      <c r="V3303" s="191"/>
      <c r="W3303" s="188"/>
      <c r="X3303" s="188"/>
      <c r="Y3303" s="174" t="str">
        <f t="shared" si="554"/>
        <v/>
      </c>
      <c r="Z3303" s="174" t="str">
        <f t="shared" si="555"/>
        <v/>
      </c>
      <c r="AA3303" s="137"/>
      <c r="AB3303" s="185">
        <f t="shared" si="552"/>
        <v>17.580799999999108</v>
      </c>
      <c r="AC3303" s="139">
        <f t="shared" si="549"/>
        <v>1.4011523012146922E-2</v>
      </c>
      <c r="AD3303" s="138">
        <f t="shared" si="553"/>
        <v>3.3533275150300634E-5</v>
      </c>
      <c r="AE3303" s="139">
        <f t="shared" si="550"/>
        <v>3.3533275150300634E-5</v>
      </c>
      <c r="AF3303" s="139" t="str">
        <f t="shared" si="551"/>
        <v/>
      </c>
      <c r="AG3303" s="139"/>
    </row>
    <row r="3304" spans="21:33" ht="20.100000000000001" customHeight="1" x14ac:dyDescent="0.25">
      <c r="U3304" s="190"/>
      <c r="V3304" s="191"/>
      <c r="W3304" s="188"/>
      <c r="X3304" s="188"/>
      <c r="Y3304" s="174" t="str">
        <f t="shared" si="554"/>
        <v/>
      </c>
      <c r="Z3304" s="174" t="str">
        <f t="shared" si="555"/>
        <v/>
      </c>
      <c r="AA3304" s="137"/>
      <c r="AB3304" s="185">
        <f t="shared" si="552"/>
        <v>17.587199999999108</v>
      </c>
      <c r="AC3304" s="139">
        <f t="shared" si="549"/>
        <v>1.3977989736996621E-2</v>
      </c>
      <c r="AD3304" s="138">
        <f t="shared" si="553"/>
        <v>3.3456563532895112E-5</v>
      </c>
      <c r="AE3304" s="139">
        <f t="shared" si="550"/>
        <v>3.3456563532895112E-5</v>
      </c>
      <c r="AF3304" s="139" t="str">
        <f t="shared" si="551"/>
        <v/>
      </c>
      <c r="AG3304" s="139"/>
    </row>
    <row r="3305" spans="21:33" ht="20.100000000000001" customHeight="1" x14ac:dyDescent="0.25">
      <c r="U3305" s="190"/>
      <c r="V3305" s="191"/>
      <c r="W3305" s="188"/>
      <c r="X3305" s="188"/>
      <c r="Y3305" s="174" t="str">
        <f t="shared" si="554"/>
        <v/>
      </c>
      <c r="Z3305" s="174" t="str">
        <f t="shared" si="555"/>
        <v/>
      </c>
      <c r="AA3305" s="137"/>
      <c r="AB3305" s="185">
        <f t="shared" si="552"/>
        <v>17.593599999999107</v>
      </c>
      <c r="AC3305" s="139">
        <f t="shared" si="549"/>
        <v>1.3944533173463726E-2</v>
      </c>
      <c r="AD3305" s="138">
        <f t="shared" si="553"/>
        <v>3.3380016356289108E-5</v>
      </c>
      <c r="AE3305" s="139">
        <f t="shared" si="550"/>
        <v>3.3380016356289108E-5</v>
      </c>
      <c r="AF3305" s="139" t="str">
        <f t="shared" si="551"/>
        <v/>
      </c>
      <c r="AG3305" s="139"/>
    </row>
    <row r="3306" spans="21:33" ht="20.100000000000001" customHeight="1" x14ac:dyDescent="0.25">
      <c r="U3306" s="190"/>
      <c r="V3306" s="191"/>
      <c r="W3306" s="188"/>
      <c r="X3306" s="188"/>
      <c r="Y3306" s="174" t="str">
        <f t="shared" si="554"/>
        <v/>
      </c>
      <c r="Z3306" s="174" t="str">
        <f t="shared" si="555"/>
        <v/>
      </c>
      <c r="AA3306" s="137"/>
      <c r="AB3306" s="185">
        <f t="shared" si="552"/>
        <v>17.599999999999106</v>
      </c>
      <c r="AC3306" s="139">
        <f t="shared" si="549"/>
        <v>1.3911153157107437E-2</v>
      </c>
      <c r="AD3306" s="138">
        <f t="shared" si="553"/>
        <v>3.3303633302865163E-5</v>
      </c>
      <c r="AE3306" s="139">
        <f t="shared" si="550"/>
        <v>3.3303633302865163E-5</v>
      </c>
      <c r="AF3306" s="139" t="str">
        <f t="shared" si="551"/>
        <v/>
      </c>
      <c r="AG3306" s="139"/>
    </row>
    <row r="3307" spans="21:33" ht="20.100000000000001" customHeight="1" x14ac:dyDescent="0.25">
      <c r="U3307" s="190"/>
      <c r="V3307" s="191"/>
      <c r="W3307" s="188"/>
      <c r="X3307" s="188"/>
      <c r="Y3307" s="174" t="str">
        <f t="shared" si="554"/>
        <v/>
      </c>
      <c r="Z3307" s="174" t="str">
        <f t="shared" si="555"/>
        <v/>
      </c>
      <c r="AA3307" s="137"/>
      <c r="AB3307" s="185">
        <f t="shared" si="552"/>
        <v>17.606399999999105</v>
      </c>
      <c r="AC3307" s="139">
        <f t="shared" si="549"/>
        <v>1.3877849523804572E-2</v>
      </c>
      <c r="AD3307" s="138">
        <f t="shared" si="553"/>
        <v>3.3227414055486335E-5</v>
      </c>
      <c r="AE3307" s="139">
        <f t="shared" si="550"/>
        <v>3.3227414055486335E-5</v>
      </c>
      <c r="AF3307" s="139" t="str">
        <f t="shared" si="551"/>
        <v/>
      </c>
      <c r="AG3307" s="139"/>
    </row>
    <row r="3308" spans="21:33" ht="20.100000000000001" customHeight="1" x14ac:dyDescent="0.25">
      <c r="U3308" s="190"/>
      <c r="V3308" s="191"/>
      <c r="W3308" s="188"/>
      <c r="X3308" s="188"/>
      <c r="Y3308" s="174" t="str">
        <f t="shared" si="554"/>
        <v/>
      </c>
      <c r="Z3308" s="174" t="str">
        <f t="shared" si="555"/>
        <v/>
      </c>
      <c r="AA3308" s="137"/>
      <c r="AB3308" s="185">
        <f t="shared" si="552"/>
        <v>17.612799999999105</v>
      </c>
      <c r="AC3308" s="139">
        <f t="shared" ref="AC3308:AC3371" si="556">_xlfn.CHISQ.DIST.RT(AB3308,$AB$553)</f>
        <v>1.3844622109749086E-2</v>
      </c>
      <c r="AD3308" s="138">
        <f t="shared" si="553"/>
        <v>3.3151358297570793E-5</v>
      </c>
      <c r="AE3308" s="139">
        <f t="shared" ref="AE3308:AE3371" si="557">IF(AC3308&lt;($AA$556),AD3308,"")</f>
        <v>3.3151358297570793E-5</v>
      </c>
      <c r="AF3308" s="139" t="str">
        <f t="shared" ref="AF3308:AF3371" si="558">IF(AC3308&lt;$AA$563,AD3308,"")</f>
        <v/>
      </c>
      <c r="AG3308" s="139"/>
    </row>
    <row r="3309" spans="21:33" ht="20.100000000000001" customHeight="1" x14ac:dyDescent="0.25">
      <c r="U3309" s="190"/>
      <c r="V3309" s="191"/>
      <c r="W3309" s="188"/>
      <c r="X3309" s="188"/>
      <c r="Y3309" s="174" t="str">
        <f t="shared" si="554"/>
        <v/>
      </c>
      <c r="Z3309" s="174" t="str">
        <f t="shared" si="555"/>
        <v/>
      </c>
      <c r="AA3309" s="137"/>
      <c r="AB3309" s="185">
        <f t="shared" ref="AB3309:AB3372" si="559">AB3308+$AF$553</f>
        <v>17.619199999999104</v>
      </c>
      <c r="AC3309" s="139">
        <f t="shared" si="556"/>
        <v>1.3811470751451515E-2</v>
      </c>
      <c r="AD3309" s="138">
        <f t="shared" ref="AD3309:AD3372" si="560">AC3309-AC3310</f>
        <v>3.3075465713003349E-5</v>
      </c>
      <c r="AE3309" s="139">
        <f t="shared" si="557"/>
        <v>3.3075465713003349E-5</v>
      </c>
      <c r="AF3309" s="139" t="str">
        <f t="shared" si="558"/>
        <v/>
      </c>
      <c r="AG3309" s="139"/>
    </row>
    <row r="3310" spans="21:33" ht="20.100000000000001" customHeight="1" x14ac:dyDescent="0.25">
      <c r="U3310" s="190"/>
      <c r="V3310" s="191"/>
      <c r="W3310" s="188"/>
      <c r="X3310" s="188"/>
      <c r="Y3310" s="174" t="str">
        <f t="shared" si="554"/>
        <v/>
      </c>
      <c r="Z3310" s="174" t="str">
        <f t="shared" si="555"/>
        <v/>
      </c>
      <c r="AA3310" s="137"/>
      <c r="AB3310" s="185">
        <f t="shared" si="559"/>
        <v>17.625599999999103</v>
      </c>
      <c r="AC3310" s="139">
        <f t="shared" si="556"/>
        <v>1.3778395285738512E-2</v>
      </c>
      <c r="AD3310" s="138">
        <f t="shared" si="560"/>
        <v>3.2999735986111167E-5</v>
      </c>
      <c r="AE3310" s="139">
        <f t="shared" si="557"/>
        <v>3.2999735986111167E-5</v>
      </c>
      <c r="AF3310" s="139" t="str">
        <f t="shared" si="558"/>
        <v/>
      </c>
      <c r="AG3310" s="139"/>
    </row>
    <row r="3311" spans="21:33" ht="20.100000000000001" customHeight="1" x14ac:dyDescent="0.25">
      <c r="U3311" s="190"/>
      <c r="V3311" s="191"/>
      <c r="W3311" s="188"/>
      <c r="X3311" s="188"/>
      <c r="Y3311" s="174" t="str">
        <f t="shared" si="554"/>
        <v/>
      </c>
      <c r="Z3311" s="174" t="str">
        <f t="shared" si="555"/>
        <v/>
      </c>
      <c r="AA3311" s="137"/>
      <c r="AB3311" s="185">
        <f t="shared" si="559"/>
        <v>17.631999999999103</v>
      </c>
      <c r="AC3311" s="139">
        <f t="shared" si="556"/>
        <v>1.37453955497524E-2</v>
      </c>
      <c r="AD3311" s="138">
        <f t="shared" si="560"/>
        <v>3.2924168801873668E-5</v>
      </c>
      <c r="AE3311" s="139">
        <f t="shared" si="557"/>
        <v>3.2924168801873668E-5</v>
      </c>
      <c r="AF3311" s="139" t="str">
        <f t="shared" si="558"/>
        <v/>
      </c>
      <c r="AG3311" s="139"/>
    </row>
    <row r="3312" spans="21:33" ht="20.100000000000001" customHeight="1" x14ac:dyDescent="0.25">
      <c r="U3312" s="190"/>
      <c r="V3312" s="191"/>
      <c r="W3312" s="188"/>
      <c r="X3312" s="188"/>
      <c r="Y3312" s="174" t="str">
        <f t="shared" si="554"/>
        <v/>
      </c>
      <c r="Z3312" s="174" t="str">
        <f t="shared" si="555"/>
        <v/>
      </c>
      <c r="AA3312" s="137"/>
      <c r="AB3312" s="185">
        <f t="shared" si="559"/>
        <v>17.638399999999102</v>
      </c>
      <c r="AC3312" s="139">
        <f t="shared" si="556"/>
        <v>1.3712471380950527E-2</v>
      </c>
      <c r="AD3312" s="138">
        <f t="shared" si="560"/>
        <v>3.284876384560334E-5</v>
      </c>
      <c r="AE3312" s="139">
        <f t="shared" si="557"/>
        <v>3.284876384560334E-5</v>
      </c>
      <c r="AF3312" s="139" t="str">
        <f t="shared" si="558"/>
        <v/>
      </c>
      <c r="AG3312" s="139"/>
    </row>
    <row r="3313" spans="21:33" ht="20.100000000000001" customHeight="1" x14ac:dyDescent="0.25">
      <c r="U3313" s="190"/>
      <c r="V3313" s="191"/>
      <c r="W3313" s="188"/>
      <c r="X3313" s="188"/>
      <c r="Y3313" s="174" t="str">
        <f t="shared" si="554"/>
        <v/>
      </c>
      <c r="Z3313" s="174" t="str">
        <f t="shared" si="555"/>
        <v/>
      </c>
      <c r="AA3313" s="137"/>
      <c r="AB3313" s="185">
        <f t="shared" si="559"/>
        <v>17.644799999999101</v>
      </c>
      <c r="AC3313" s="139">
        <f t="shared" si="556"/>
        <v>1.3679622617104923E-2</v>
      </c>
      <c r="AD3313" s="138">
        <f t="shared" si="560"/>
        <v>3.2773520803251049E-5</v>
      </c>
      <c r="AE3313" s="139">
        <f t="shared" si="557"/>
        <v>3.2773520803251049E-5</v>
      </c>
      <c r="AF3313" s="139" t="str">
        <f t="shared" si="558"/>
        <v/>
      </c>
      <c r="AG3313" s="139"/>
    </row>
    <row r="3314" spans="21:33" ht="20.100000000000001" customHeight="1" x14ac:dyDescent="0.25">
      <c r="U3314" s="190"/>
      <c r="V3314" s="191"/>
      <c r="W3314" s="188"/>
      <c r="X3314" s="188"/>
      <c r="Y3314" s="174" t="str">
        <f t="shared" si="554"/>
        <v/>
      </c>
      <c r="Z3314" s="174" t="str">
        <f t="shared" si="555"/>
        <v/>
      </c>
      <c r="AA3314" s="137"/>
      <c r="AB3314" s="185">
        <f t="shared" si="559"/>
        <v>17.6511999999991</v>
      </c>
      <c r="AC3314" s="139">
        <f t="shared" si="556"/>
        <v>1.3646849096301672E-2</v>
      </c>
      <c r="AD3314" s="138">
        <f t="shared" si="560"/>
        <v>3.2698439361097259E-5</v>
      </c>
      <c r="AE3314" s="139">
        <f t="shared" si="557"/>
        <v>3.2698439361097259E-5</v>
      </c>
      <c r="AF3314" s="139" t="str">
        <f t="shared" si="558"/>
        <v/>
      </c>
      <c r="AG3314" s="139"/>
    </row>
    <row r="3315" spans="21:33" ht="20.100000000000001" customHeight="1" x14ac:dyDescent="0.25">
      <c r="U3315" s="190"/>
      <c r="V3315" s="191"/>
      <c r="W3315" s="188"/>
      <c r="X3315" s="188"/>
      <c r="Y3315" s="174" t="str">
        <f t="shared" si="554"/>
        <v/>
      </c>
      <c r="Z3315" s="174" t="str">
        <f t="shared" si="555"/>
        <v/>
      </c>
      <c r="AA3315" s="137"/>
      <c r="AB3315" s="185">
        <f t="shared" si="559"/>
        <v>17.6575999999991</v>
      </c>
      <c r="AC3315" s="139">
        <f t="shared" si="556"/>
        <v>1.3614150656940575E-2</v>
      </c>
      <c r="AD3315" s="138">
        <f t="shared" si="560"/>
        <v>3.2623519206140608E-5</v>
      </c>
      <c r="AE3315" s="139">
        <f t="shared" si="557"/>
        <v>3.2623519206140608E-5</v>
      </c>
      <c r="AF3315" s="139" t="str">
        <f t="shared" si="558"/>
        <v/>
      </c>
      <c r="AG3315" s="139"/>
    </row>
    <row r="3316" spans="21:33" ht="20.100000000000001" customHeight="1" x14ac:dyDescent="0.25">
      <c r="U3316" s="190"/>
      <c r="V3316" s="191"/>
      <c r="W3316" s="188"/>
      <c r="X3316" s="188"/>
      <c r="Y3316" s="174" t="str">
        <f t="shared" si="554"/>
        <v/>
      </c>
      <c r="Z3316" s="174" t="str">
        <f t="shared" si="555"/>
        <v/>
      </c>
      <c r="AA3316" s="137"/>
      <c r="AB3316" s="185">
        <f t="shared" si="559"/>
        <v>17.663999999999099</v>
      </c>
      <c r="AC3316" s="139">
        <f t="shared" si="556"/>
        <v>1.3581527137734434E-2</v>
      </c>
      <c r="AD3316" s="138">
        <f t="shared" si="560"/>
        <v>3.2548760025633006E-5</v>
      </c>
      <c r="AE3316" s="139">
        <f t="shared" si="557"/>
        <v>3.2548760025633006E-5</v>
      </c>
      <c r="AF3316" s="139" t="str">
        <f t="shared" si="558"/>
        <v/>
      </c>
      <c r="AG3316" s="139"/>
    </row>
    <row r="3317" spans="21:33" ht="20.100000000000001" customHeight="1" x14ac:dyDescent="0.25">
      <c r="U3317" s="190"/>
      <c r="V3317" s="191"/>
      <c r="W3317" s="188"/>
      <c r="X3317" s="188"/>
      <c r="Y3317" s="174" t="str">
        <f t="shared" si="554"/>
        <v/>
      </c>
      <c r="Z3317" s="174" t="str">
        <f t="shared" si="555"/>
        <v/>
      </c>
      <c r="AA3317" s="137"/>
      <c r="AB3317" s="185">
        <f t="shared" si="559"/>
        <v>17.670399999999098</v>
      </c>
      <c r="AC3317" s="139">
        <f t="shared" si="556"/>
        <v>1.3548978377708801E-2</v>
      </c>
      <c r="AD3317" s="138">
        <f t="shared" si="560"/>
        <v>3.2474161507563618E-5</v>
      </c>
      <c r="AE3317" s="139">
        <f t="shared" si="557"/>
        <v>3.2474161507563618E-5</v>
      </c>
      <c r="AF3317" s="139" t="str">
        <f t="shared" si="558"/>
        <v/>
      </c>
      <c r="AG3317" s="139"/>
    </row>
    <row r="3318" spans="21:33" ht="20.100000000000001" customHeight="1" x14ac:dyDescent="0.25">
      <c r="U3318" s="190"/>
      <c r="V3318" s="191"/>
      <c r="W3318" s="188"/>
      <c r="X3318" s="188"/>
      <c r="Y3318" s="174" t="str">
        <f t="shared" si="554"/>
        <v/>
      </c>
      <c r="Z3318" s="174" t="str">
        <f t="shared" si="555"/>
        <v/>
      </c>
      <c r="AA3318" s="137"/>
      <c r="AB3318" s="185">
        <f t="shared" si="559"/>
        <v>17.676799999999098</v>
      </c>
      <c r="AC3318" s="139">
        <f t="shared" si="556"/>
        <v>1.3516504216201238E-2</v>
      </c>
      <c r="AD3318" s="138">
        <f t="shared" si="560"/>
        <v>3.2399723340190492E-5</v>
      </c>
      <c r="AE3318" s="139">
        <f t="shared" si="557"/>
        <v>3.2399723340190492E-5</v>
      </c>
      <c r="AF3318" s="139" t="str">
        <f t="shared" si="558"/>
        <v/>
      </c>
      <c r="AG3318" s="139"/>
    </row>
    <row r="3319" spans="21:33" ht="20.100000000000001" customHeight="1" x14ac:dyDescent="0.25">
      <c r="U3319" s="190"/>
      <c r="V3319" s="191"/>
      <c r="W3319" s="188"/>
      <c r="X3319" s="188"/>
      <c r="Y3319" s="174" t="str">
        <f t="shared" si="554"/>
        <v/>
      </c>
      <c r="Z3319" s="174" t="str">
        <f t="shared" si="555"/>
        <v/>
      </c>
      <c r="AA3319" s="137"/>
      <c r="AB3319" s="185">
        <f t="shared" si="559"/>
        <v>17.683199999999097</v>
      </c>
      <c r="AC3319" s="139">
        <f t="shared" si="556"/>
        <v>1.3484104492861047E-2</v>
      </c>
      <c r="AD3319" s="138">
        <f t="shared" si="560"/>
        <v>3.2325445212436077E-5</v>
      </c>
      <c r="AE3319" s="139">
        <f t="shared" si="557"/>
        <v>3.2325445212436077E-5</v>
      </c>
      <c r="AF3319" s="139" t="str">
        <f t="shared" si="558"/>
        <v/>
      </c>
      <c r="AG3319" s="139"/>
    </row>
    <row r="3320" spans="21:33" ht="20.100000000000001" customHeight="1" x14ac:dyDescent="0.25">
      <c r="U3320" s="190"/>
      <c r="V3320" s="191"/>
      <c r="W3320" s="188"/>
      <c r="X3320" s="188"/>
      <c r="Y3320" s="174" t="str">
        <f t="shared" ref="Y3320:Y3383" si="561">IF($X3320&gt;(Y$555),$W3320,"")</f>
        <v/>
      </c>
      <c r="Z3320" s="174" t="str">
        <f t="shared" ref="Z3320:Z3383" si="562">IF($X3320&gt;(AA$557),$W3320,"")</f>
        <v/>
      </c>
      <c r="AA3320" s="137"/>
      <c r="AB3320" s="185">
        <f t="shared" si="559"/>
        <v>17.689599999999096</v>
      </c>
      <c r="AC3320" s="139">
        <f t="shared" si="556"/>
        <v>1.3451779047648611E-2</v>
      </c>
      <c r="AD3320" s="138">
        <f t="shared" si="560"/>
        <v>3.2251326813635683E-5</v>
      </c>
      <c r="AE3320" s="139">
        <f t="shared" si="557"/>
        <v>3.2251326813635683E-5</v>
      </c>
      <c r="AF3320" s="139" t="str">
        <f t="shared" si="558"/>
        <v/>
      </c>
      <c r="AG3320" s="139"/>
    </row>
    <row r="3321" spans="21:33" ht="20.100000000000001" customHeight="1" x14ac:dyDescent="0.25">
      <c r="U3321" s="190"/>
      <c r="V3321" s="191"/>
      <c r="W3321" s="188"/>
      <c r="X3321" s="188"/>
      <c r="Y3321" s="174" t="str">
        <f t="shared" si="561"/>
        <v/>
      </c>
      <c r="Z3321" s="174" t="str">
        <f t="shared" si="562"/>
        <v/>
      </c>
      <c r="AA3321" s="137"/>
      <c r="AB3321" s="185">
        <f t="shared" si="559"/>
        <v>17.695999999999096</v>
      </c>
      <c r="AC3321" s="139">
        <f t="shared" si="556"/>
        <v>1.3419527720834976E-2</v>
      </c>
      <c r="AD3321" s="138">
        <f t="shared" si="560"/>
        <v>3.2177367833646775E-5</v>
      </c>
      <c r="AE3321" s="139">
        <f t="shared" si="557"/>
        <v>3.2177367833646775E-5</v>
      </c>
      <c r="AF3321" s="139" t="str">
        <f t="shared" si="558"/>
        <v/>
      </c>
      <c r="AG3321" s="139"/>
    </row>
    <row r="3322" spans="21:33" ht="20.100000000000001" customHeight="1" x14ac:dyDescent="0.25">
      <c r="U3322" s="190"/>
      <c r="V3322" s="191"/>
      <c r="W3322" s="188"/>
      <c r="X3322" s="188"/>
      <c r="Y3322" s="174" t="str">
        <f t="shared" si="561"/>
        <v/>
      </c>
      <c r="Z3322" s="174" t="str">
        <f t="shared" si="562"/>
        <v/>
      </c>
      <c r="AA3322" s="137"/>
      <c r="AB3322" s="185">
        <f t="shared" si="559"/>
        <v>17.702399999999095</v>
      </c>
      <c r="AC3322" s="139">
        <f t="shared" si="556"/>
        <v>1.3387350353001329E-2</v>
      </c>
      <c r="AD3322" s="138">
        <f t="shared" si="560"/>
        <v>3.2103567962821211E-5</v>
      </c>
      <c r="AE3322" s="139">
        <f t="shared" si="557"/>
        <v>3.2103567962821211E-5</v>
      </c>
      <c r="AF3322" s="139" t="str">
        <f t="shared" si="558"/>
        <v/>
      </c>
      <c r="AG3322" s="139"/>
    </row>
    <row r="3323" spans="21:33" ht="20.100000000000001" customHeight="1" x14ac:dyDescent="0.25">
      <c r="U3323" s="190"/>
      <c r="V3323" s="191"/>
      <c r="W3323" s="188"/>
      <c r="X3323" s="188"/>
      <c r="Y3323" s="174" t="str">
        <f t="shared" si="561"/>
        <v/>
      </c>
      <c r="Z3323" s="174" t="str">
        <f t="shared" si="562"/>
        <v/>
      </c>
      <c r="AA3323" s="137"/>
      <c r="AB3323" s="185">
        <f t="shared" si="559"/>
        <v>17.708799999999094</v>
      </c>
      <c r="AC3323" s="139">
        <f t="shared" si="556"/>
        <v>1.3355246785038508E-2</v>
      </c>
      <c r="AD3323" s="138">
        <f t="shared" si="560"/>
        <v>3.2029926891998309E-5</v>
      </c>
      <c r="AE3323" s="139">
        <f t="shared" si="557"/>
        <v>3.2029926891998309E-5</v>
      </c>
      <c r="AF3323" s="139" t="str">
        <f t="shared" si="558"/>
        <v/>
      </c>
      <c r="AG3323" s="139"/>
    </row>
    <row r="3324" spans="21:33" ht="20.100000000000001" customHeight="1" x14ac:dyDescent="0.25">
      <c r="U3324" s="190"/>
      <c r="V3324" s="191"/>
      <c r="W3324" s="188"/>
      <c r="X3324" s="188"/>
      <c r="Y3324" s="174" t="str">
        <f t="shared" si="561"/>
        <v/>
      </c>
      <c r="Z3324" s="174" t="str">
        <f t="shared" si="562"/>
        <v/>
      </c>
      <c r="AA3324" s="137"/>
      <c r="AB3324" s="185">
        <f t="shared" si="559"/>
        <v>17.715199999999093</v>
      </c>
      <c r="AC3324" s="139">
        <f t="shared" si="556"/>
        <v>1.3323216858146509E-2</v>
      </c>
      <c r="AD3324" s="138">
        <f t="shared" si="560"/>
        <v>3.1956444312459739E-5</v>
      </c>
      <c r="AE3324" s="139">
        <f t="shared" si="557"/>
        <v>3.1956444312459739E-5</v>
      </c>
      <c r="AF3324" s="139" t="str">
        <f t="shared" si="558"/>
        <v/>
      </c>
      <c r="AG3324" s="139"/>
    </row>
    <row r="3325" spans="21:33" ht="20.100000000000001" customHeight="1" x14ac:dyDescent="0.25">
      <c r="U3325" s="190"/>
      <c r="V3325" s="191"/>
      <c r="W3325" s="188"/>
      <c r="X3325" s="188"/>
      <c r="Y3325" s="174" t="str">
        <f t="shared" si="561"/>
        <v/>
      </c>
      <c r="Z3325" s="174" t="str">
        <f t="shared" si="562"/>
        <v/>
      </c>
      <c r="AA3325" s="137"/>
      <c r="AB3325" s="185">
        <f t="shared" si="559"/>
        <v>17.721599999999093</v>
      </c>
      <c r="AC3325" s="139">
        <f t="shared" si="556"/>
        <v>1.329126041383405E-2</v>
      </c>
      <c r="AD3325" s="138">
        <f t="shared" si="560"/>
        <v>3.1883119916115144E-5</v>
      </c>
      <c r="AE3325" s="139">
        <f t="shared" si="557"/>
        <v>3.1883119916115144E-5</v>
      </c>
      <c r="AF3325" s="139" t="str">
        <f t="shared" si="558"/>
        <v/>
      </c>
      <c r="AG3325" s="139"/>
    </row>
    <row r="3326" spans="21:33" ht="20.100000000000001" customHeight="1" x14ac:dyDescent="0.25">
      <c r="U3326" s="190"/>
      <c r="V3326" s="191"/>
      <c r="W3326" s="188"/>
      <c r="X3326" s="188"/>
      <c r="Y3326" s="174" t="str">
        <f t="shared" si="561"/>
        <v/>
      </c>
      <c r="Z3326" s="174" t="str">
        <f t="shared" si="562"/>
        <v/>
      </c>
      <c r="AA3326" s="137"/>
      <c r="AB3326" s="185">
        <f t="shared" si="559"/>
        <v>17.727999999999092</v>
      </c>
      <c r="AC3326" s="139">
        <f t="shared" si="556"/>
        <v>1.3259377293917934E-2</v>
      </c>
      <c r="AD3326" s="138">
        <f t="shared" si="560"/>
        <v>3.1809953395193352E-5</v>
      </c>
      <c r="AE3326" s="139">
        <f t="shared" si="557"/>
        <v>3.1809953395193352E-5</v>
      </c>
      <c r="AF3326" s="139" t="str">
        <f t="shared" si="558"/>
        <v/>
      </c>
      <c r="AG3326" s="139"/>
    </row>
    <row r="3327" spans="21:33" ht="20.100000000000001" customHeight="1" x14ac:dyDescent="0.25">
      <c r="U3327" s="190"/>
      <c r="V3327" s="191"/>
      <c r="W3327" s="188"/>
      <c r="X3327" s="188"/>
      <c r="Y3327" s="174" t="str">
        <f t="shared" si="561"/>
        <v/>
      </c>
      <c r="Z3327" s="174" t="str">
        <f t="shared" si="562"/>
        <v/>
      </c>
      <c r="AA3327" s="137"/>
      <c r="AB3327" s="185">
        <f t="shared" si="559"/>
        <v>17.734399999999091</v>
      </c>
      <c r="AC3327" s="139">
        <f t="shared" si="556"/>
        <v>1.3227567340522741E-2</v>
      </c>
      <c r="AD3327" s="138">
        <f t="shared" si="560"/>
        <v>3.1736944442571982E-5</v>
      </c>
      <c r="AE3327" s="139">
        <f t="shared" si="557"/>
        <v>3.1736944442571982E-5</v>
      </c>
      <c r="AF3327" s="139" t="str">
        <f t="shared" si="558"/>
        <v/>
      </c>
      <c r="AG3327" s="139"/>
    </row>
    <row r="3328" spans="21:33" ht="20.100000000000001" customHeight="1" x14ac:dyDescent="0.25">
      <c r="U3328" s="190"/>
      <c r="V3328" s="191"/>
      <c r="W3328" s="188"/>
      <c r="X3328" s="188"/>
      <c r="Y3328" s="174" t="str">
        <f t="shared" si="561"/>
        <v/>
      </c>
      <c r="Z3328" s="174" t="str">
        <f t="shared" si="562"/>
        <v/>
      </c>
      <c r="AA3328" s="137"/>
      <c r="AB3328" s="185">
        <f t="shared" si="559"/>
        <v>17.740799999999091</v>
      </c>
      <c r="AC3328" s="139">
        <f t="shared" si="556"/>
        <v>1.3195830396080169E-2</v>
      </c>
      <c r="AD3328" s="138">
        <f t="shared" si="560"/>
        <v>3.1664092751527637E-5</v>
      </c>
      <c r="AE3328" s="139">
        <f t="shared" si="557"/>
        <v>3.1664092751527637E-5</v>
      </c>
      <c r="AF3328" s="139" t="str">
        <f t="shared" si="558"/>
        <v/>
      </c>
      <c r="AG3328" s="139"/>
    </row>
    <row r="3329" spans="21:33" ht="20.100000000000001" customHeight="1" x14ac:dyDescent="0.25">
      <c r="U3329" s="190"/>
      <c r="V3329" s="191"/>
      <c r="W3329" s="188"/>
      <c r="X3329" s="188"/>
      <c r="Y3329" s="174" t="str">
        <f t="shared" si="561"/>
        <v/>
      </c>
      <c r="Z3329" s="174" t="str">
        <f t="shared" si="562"/>
        <v/>
      </c>
      <c r="AA3329" s="137"/>
      <c r="AB3329" s="185">
        <f t="shared" si="559"/>
        <v>17.74719999999909</v>
      </c>
      <c r="AC3329" s="139">
        <f t="shared" si="556"/>
        <v>1.3164166303328641E-2</v>
      </c>
      <c r="AD3329" s="138">
        <f t="shared" si="560"/>
        <v>3.1591398015846928E-5</v>
      </c>
      <c r="AE3329" s="139">
        <f t="shared" si="557"/>
        <v>3.1591398015846928E-5</v>
      </c>
      <c r="AF3329" s="139" t="str">
        <f t="shared" si="558"/>
        <v/>
      </c>
      <c r="AG3329" s="139"/>
    </row>
    <row r="3330" spans="21:33" ht="20.100000000000001" customHeight="1" x14ac:dyDescent="0.25">
      <c r="U3330" s="190"/>
      <c r="V3330" s="191"/>
      <c r="W3330" s="188"/>
      <c r="X3330" s="188"/>
      <c r="Y3330" s="174" t="str">
        <f t="shared" si="561"/>
        <v/>
      </c>
      <c r="Z3330" s="174" t="str">
        <f t="shared" si="562"/>
        <v/>
      </c>
      <c r="AA3330" s="137"/>
      <c r="AB3330" s="185">
        <f t="shared" si="559"/>
        <v>17.753599999999089</v>
      </c>
      <c r="AC3330" s="139">
        <f t="shared" si="556"/>
        <v>1.3132574905312795E-2</v>
      </c>
      <c r="AD3330" s="138">
        <f t="shared" si="560"/>
        <v>3.1518859929796986E-5</v>
      </c>
      <c r="AE3330" s="139">
        <f t="shared" si="557"/>
        <v>3.1518859929796986E-5</v>
      </c>
      <c r="AF3330" s="139" t="str">
        <f t="shared" si="558"/>
        <v/>
      </c>
      <c r="AG3330" s="139"/>
    </row>
    <row r="3331" spans="21:33" ht="20.100000000000001" customHeight="1" x14ac:dyDescent="0.25">
      <c r="U3331" s="190"/>
      <c r="V3331" s="191"/>
      <c r="W3331" s="188"/>
      <c r="X3331" s="188"/>
      <c r="Y3331" s="174" t="str">
        <f t="shared" si="561"/>
        <v/>
      </c>
      <c r="Z3331" s="174" t="str">
        <f t="shared" si="562"/>
        <v/>
      </c>
      <c r="AA3331" s="137"/>
      <c r="AB3331" s="185">
        <f t="shared" si="559"/>
        <v>17.759999999999089</v>
      </c>
      <c r="AC3331" s="139">
        <f t="shared" si="556"/>
        <v>1.3101056045382998E-2</v>
      </c>
      <c r="AD3331" s="138">
        <f t="shared" si="560"/>
        <v>3.1446478188186175E-5</v>
      </c>
      <c r="AE3331" s="139">
        <f t="shared" si="557"/>
        <v>3.1446478188186175E-5</v>
      </c>
      <c r="AF3331" s="139" t="str">
        <f t="shared" si="558"/>
        <v/>
      </c>
      <c r="AG3331" s="139"/>
    </row>
    <row r="3332" spans="21:33" ht="20.100000000000001" customHeight="1" x14ac:dyDescent="0.25">
      <c r="U3332" s="190"/>
      <c r="V3332" s="191"/>
      <c r="W3332" s="188"/>
      <c r="X3332" s="188"/>
      <c r="Y3332" s="174" t="str">
        <f t="shared" si="561"/>
        <v/>
      </c>
      <c r="Z3332" s="174" t="str">
        <f t="shared" si="562"/>
        <v/>
      </c>
      <c r="AA3332" s="137"/>
      <c r="AB3332" s="185">
        <f t="shared" si="559"/>
        <v>17.766399999999088</v>
      </c>
      <c r="AC3332" s="139">
        <f t="shared" si="556"/>
        <v>1.3069609567194811E-2</v>
      </c>
      <c r="AD3332" s="138">
        <f t="shared" si="560"/>
        <v>3.1374252486244397E-5</v>
      </c>
      <c r="AE3332" s="139">
        <f t="shared" si="557"/>
        <v>3.1374252486244397E-5</v>
      </c>
      <c r="AF3332" s="139" t="str">
        <f t="shared" si="558"/>
        <v/>
      </c>
      <c r="AG3332" s="139"/>
    </row>
    <row r="3333" spans="21:33" ht="20.100000000000001" customHeight="1" x14ac:dyDescent="0.25">
      <c r="U3333" s="190"/>
      <c r="V3333" s="191"/>
      <c r="W3333" s="188"/>
      <c r="X3333" s="188"/>
      <c r="Y3333" s="174" t="str">
        <f t="shared" si="561"/>
        <v/>
      </c>
      <c r="Z3333" s="174" t="str">
        <f t="shared" si="562"/>
        <v/>
      </c>
      <c r="AA3333" s="137"/>
      <c r="AB3333" s="185">
        <f t="shared" si="559"/>
        <v>17.772799999999087</v>
      </c>
      <c r="AC3333" s="139">
        <f t="shared" si="556"/>
        <v>1.3038235314708567E-2</v>
      </c>
      <c r="AD3333" s="138">
        <f t="shared" si="560"/>
        <v>3.130218251976187E-5</v>
      </c>
      <c r="AE3333" s="139">
        <f t="shared" si="557"/>
        <v>3.130218251976187E-5</v>
      </c>
      <c r="AF3333" s="139" t="str">
        <f t="shared" si="558"/>
        <v/>
      </c>
      <c r="AG3333" s="139"/>
    </row>
    <row r="3334" spans="21:33" ht="20.100000000000001" customHeight="1" x14ac:dyDescent="0.25">
      <c r="U3334" s="190"/>
      <c r="V3334" s="191"/>
      <c r="W3334" s="188"/>
      <c r="X3334" s="188"/>
      <c r="Y3334" s="174" t="str">
        <f t="shared" si="561"/>
        <v/>
      </c>
      <c r="Z3334" s="174" t="str">
        <f t="shared" si="562"/>
        <v/>
      </c>
      <c r="AA3334" s="137"/>
      <c r="AB3334" s="185">
        <f t="shared" si="559"/>
        <v>17.779199999999086</v>
      </c>
      <c r="AC3334" s="139">
        <f t="shared" si="556"/>
        <v>1.3006933132188805E-2</v>
      </c>
      <c r="AD3334" s="138">
        <f t="shared" si="560"/>
        <v>3.1230267984952084E-5</v>
      </c>
      <c r="AE3334" s="139">
        <f t="shared" si="557"/>
        <v>3.1230267984952084E-5</v>
      </c>
      <c r="AF3334" s="139" t="str">
        <f t="shared" si="558"/>
        <v/>
      </c>
      <c r="AG3334" s="139"/>
    </row>
    <row r="3335" spans="21:33" ht="20.100000000000001" customHeight="1" x14ac:dyDescent="0.25">
      <c r="U3335" s="190"/>
      <c r="V3335" s="191"/>
      <c r="W3335" s="188"/>
      <c r="X3335" s="188"/>
      <c r="Y3335" s="174" t="str">
        <f t="shared" si="561"/>
        <v/>
      </c>
      <c r="Z3335" s="174" t="str">
        <f t="shared" si="562"/>
        <v/>
      </c>
      <c r="AA3335" s="137"/>
      <c r="AB3335" s="185">
        <f t="shared" si="559"/>
        <v>17.785599999999086</v>
      </c>
      <c r="AC3335" s="139">
        <f t="shared" si="556"/>
        <v>1.2975702864203853E-2</v>
      </c>
      <c r="AD3335" s="138">
        <f t="shared" si="560"/>
        <v>3.1158508578538538E-5</v>
      </c>
      <c r="AE3335" s="139">
        <f t="shared" si="557"/>
        <v>3.1158508578538538E-5</v>
      </c>
      <c r="AF3335" s="139" t="str">
        <f t="shared" si="558"/>
        <v/>
      </c>
      <c r="AG3335" s="139"/>
    </row>
    <row r="3336" spans="21:33" ht="20.100000000000001" customHeight="1" x14ac:dyDescent="0.25">
      <c r="U3336" s="190"/>
      <c r="V3336" s="191"/>
      <c r="W3336" s="188"/>
      <c r="X3336" s="188"/>
      <c r="Y3336" s="174" t="str">
        <f t="shared" si="561"/>
        <v/>
      </c>
      <c r="Z3336" s="174" t="str">
        <f t="shared" si="562"/>
        <v/>
      </c>
      <c r="AA3336" s="137"/>
      <c r="AB3336" s="185">
        <f t="shared" si="559"/>
        <v>17.791999999999085</v>
      </c>
      <c r="AC3336" s="139">
        <f t="shared" si="556"/>
        <v>1.2944544355625314E-2</v>
      </c>
      <c r="AD3336" s="138">
        <f t="shared" si="560"/>
        <v>3.1086903997756474E-5</v>
      </c>
      <c r="AE3336" s="139">
        <f t="shared" si="557"/>
        <v>3.1086903997756474E-5</v>
      </c>
      <c r="AF3336" s="139" t="str">
        <f t="shared" si="558"/>
        <v/>
      </c>
      <c r="AG3336" s="139"/>
    </row>
    <row r="3337" spans="21:33" ht="20.100000000000001" customHeight="1" x14ac:dyDescent="0.25">
      <c r="U3337" s="190"/>
      <c r="V3337" s="191"/>
      <c r="W3337" s="188"/>
      <c r="X3337" s="188"/>
      <c r="Y3337" s="174" t="str">
        <f t="shared" si="561"/>
        <v/>
      </c>
      <c r="Z3337" s="174" t="str">
        <f t="shared" si="562"/>
        <v/>
      </c>
      <c r="AA3337" s="137"/>
      <c r="AB3337" s="185">
        <f t="shared" si="559"/>
        <v>17.798399999999084</v>
      </c>
      <c r="AC3337" s="139">
        <f t="shared" si="556"/>
        <v>1.2913457451627558E-2</v>
      </c>
      <c r="AD3337" s="138">
        <f t="shared" si="560"/>
        <v>3.1015453940323387E-5</v>
      </c>
      <c r="AE3337" s="139">
        <f t="shared" si="557"/>
        <v>3.1015453940323387E-5</v>
      </c>
      <c r="AF3337" s="139" t="str">
        <f t="shared" si="558"/>
        <v/>
      </c>
      <c r="AG3337" s="139"/>
    </row>
    <row r="3338" spans="21:33" ht="20.100000000000001" customHeight="1" x14ac:dyDescent="0.25">
      <c r="U3338" s="190"/>
      <c r="V3338" s="191"/>
      <c r="W3338" s="188"/>
      <c r="X3338" s="188"/>
      <c r="Y3338" s="174" t="str">
        <f t="shared" si="561"/>
        <v/>
      </c>
      <c r="Z3338" s="174" t="str">
        <f t="shared" si="562"/>
        <v/>
      </c>
      <c r="AA3338" s="137"/>
      <c r="AB3338" s="185">
        <f t="shared" si="559"/>
        <v>17.804799999999084</v>
      </c>
      <c r="AC3338" s="139">
        <f t="shared" si="556"/>
        <v>1.2882441997687235E-2</v>
      </c>
      <c r="AD3338" s="138">
        <f t="shared" si="560"/>
        <v>3.094415810438178E-5</v>
      </c>
      <c r="AE3338" s="139">
        <f t="shared" si="557"/>
        <v>3.094415810438178E-5</v>
      </c>
      <c r="AF3338" s="139" t="str">
        <f t="shared" si="558"/>
        <v/>
      </c>
      <c r="AG3338" s="139"/>
    </row>
    <row r="3339" spans="21:33" ht="20.100000000000001" customHeight="1" x14ac:dyDescent="0.25">
      <c r="U3339" s="190"/>
      <c r="V3339" s="191"/>
      <c r="W3339" s="188"/>
      <c r="X3339" s="188"/>
      <c r="Y3339" s="174" t="str">
        <f t="shared" si="561"/>
        <v/>
      </c>
      <c r="Z3339" s="174" t="str">
        <f t="shared" si="562"/>
        <v/>
      </c>
      <c r="AA3339" s="137"/>
      <c r="AB3339" s="185">
        <f t="shared" si="559"/>
        <v>17.811199999999083</v>
      </c>
      <c r="AC3339" s="139">
        <f t="shared" si="556"/>
        <v>1.2851497839582853E-2</v>
      </c>
      <c r="AD3339" s="138">
        <f t="shared" si="560"/>
        <v>3.087301618868131E-5</v>
      </c>
      <c r="AE3339" s="139">
        <f t="shared" si="557"/>
        <v>3.087301618868131E-5</v>
      </c>
      <c r="AF3339" s="139" t="str">
        <f t="shared" si="558"/>
        <v/>
      </c>
      <c r="AG3339" s="139"/>
    </row>
    <row r="3340" spans="21:33" ht="20.100000000000001" customHeight="1" x14ac:dyDescent="0.25">
      <c r="U3340" s="190"/>
      <c r="V3340" s="191"/>
      <c r="W3340" s="188"/>
      <c r="X3340" s="188"/>
      <c r="Y3340" s="174" t="str">
        <f t="shared" si="561"/>
        <v/>
      </c>
      <c r="Z3340" s="174" t="str">
        <f t="shared" si="562"/>
        <v/>
      </c>
      <c r="AA3340" s="137"/>
      <c r="AB3340" s="185">
        <f t="shared" si="559"/>
        <v>17.817599999999082</v>
      </c>
      <c r="AC3340" s="139">
        <f t="shared" si="556"/>
        <v>1.2820624823394172E-2</v>
      </c>
      <c r="AD3340" s="138">
        <f t="shared" si="560"/>
        <v>3.0802027892344597E-5</v>
      </c>
      <c r="AE3340" s="139">
        <f t="shared" si="557"/>
        <v>3.0802027892344597E-5</v>
      </c>
      <c r="AF3340" s="139" t="str">
        <f t="shared" si="558"/>
        <v/>
      </c>
      <c r="AG3340" s="139"/>
    </row>
    <row r="3341" spans="21:33" ht="20.100000000000001" customHeight="1" x14ac:dyDescent="0.25">
      <c r="U3341" s="190"/>
      <c r="V3341" s="191"/>
      <c r="W3341" s="188"/>
      <c r="X3341" s="188"/>
      <c r="Y3341" s="174" t="str">
        <f t="shared" si="561"/>
        <v/>
      </c>
      <c r="Z3341" s="174" t="str">
        <f t="shared" si="562"/>
        <v/>
      </c>
      <c r="AA3341" s="137"/>
      <c r="AB3341" s="185">
        <f t="shared" si="559"/>
        <v>17.823999999999081</v>
      </c>
      <c r="AC3341" s="139">
        <f t="shared" si="556"/>
        <v>1.2789822795501827E-2</v>
      </c>
      <c r="AD3341" s="138">
        <f t="shared" si="560"/>
        <v>3.0731192915033761E-5</v>
      </c>
      <c r="AE3341" s="139">
        <f t="shared" si="557"/>
        <v>3.0731192915033761E-5</v>
      </c>
      <c r="AF3341" s="139" t="str">
        <f t="shared" si="558"/>
        <v/>
      </c>
      <c r="AG3341" s="139"/>
    </row>
    <row r="3342" spans="21:33" ht="20.100000000000001" customHeight="1" x14ac:dyDescent="0.25">
      <c r="U3342" s="190"/>
      <c r="V3342" s="191"/>
      <c r="W3342" s="188"/>
      <c r="X3342" s="188"/>
      <c r="Y3342" s="174" t="str">
        <f t="shared" si="561"/>
        <v/>
      </c>
      <c r="Z3342" s="174" t="str">
        <f t="shared" si="562"/>
        <v/>
      </c>
      <c r="AA3342" s="137"/>
      <c r="AB3342" s="185">
        <f t="shared" si="559"/>
        <v>17.830399999999081</v>
      </c>
      <c r="AC3342" s="139">
        <f t="shared" si="556"/>
        <v>1.2759091602586793E-2</v>
      </c>
      <c r="AD3342" s="138">
        <f t="shared" si="560"/>
        <v>3.06605109568793E-5</v>
      </c>
      <c r="AE3342" s="139">
        <f t="shared" si="557"/>
        <v>3.06605109568793E-5</v>
      </c>
      <c r="AF3342" s="139" t="str">
        <f t="shared" si="558"/>
        <v/>
      </c>
      <c r="AG3342" s="139"/>
    </row>
    <row r="3343" spans="21:33" ht="20.100000000000001" customHeight="1" x14ac:dyDescent="0.25">
      <c r="U3343" s="190"/>
      <c r="V3343" s="191"/>
      <c r="W3343" s="188"/>
      <c r="X3343" s="188"/>
      <c r="Y3343" s="174" t="str">
        <f t="shared" si="561"/>
        <v/>
      </c>
      <c r="Z3343" s="174" t="str">
        <f t="shared" si="562"/>
        <v/>
      </c>
      <c r="AA3343" s="137"/>
      <c r="AB3343" s="185">
        <f t="shared" si="559"/>
        <v>17.83679999999908</v>
      </c>
      <c r="AC3343" s="139">
        <f t="shared" si="556"/>
        <v>1.2728431091629914E-2</v>
      </c>
      <c r="AD3343" s="138">
        <f t="shared" si="560"/>
        <v>3.0589981718518247E-5</v>
      </c>
      <c r="AE3343" s="139">
        <f t="shared" si="557"/>
        <v>3.0589981718518247E-5</v>
      </c>
      <c r="AF3343" s="139" t="str">
        <f t="shared" si="558"/>
        <v/>
      </c>
      <c r="AG3343" s="139"/>
    </row>
    <row r="3344" spans="21:33" ht="20.100000000000001" customHeight="1" x14ac:dyDescent="0.25">
      <c r="U3344" s="190"/>
      <c r="V3344" s="191"/>
      <c r="W3344" s="188"/>
      <c r="X3344" s="188"/>
      <c r="Y3344" s="174" t="str">
        <f t="shared" si="561"/>
        <v/>
      </c>
      <c r="Z3344" s="174" t="str">
        <f t="shared" si="562"/>
        <v/>
      </c>
      <c r="AA3344" s="137"/>
      <c r="AB3344" s="185">
        <f t="shared" si="559"/>
        <v>17.843199999999079</v>
      </c>
      <c r="AC3344" s="139">
        <f t="shared" si="556"/>
        <v>1.2697841109911396E-2</v>
      </c>
      <c r="AD3344" s="138">
        <f t="shared" si="560"/>
        <v>3.0519604901068156E-5</v>
      </c>
      <c r="AE3344" s="139">
        <f t="shared" si="557"/>
        <v>3.0519604901068156E-5</v>
      </c>
      <c r="AF3344" s="139" t="str">
        <f t="shared" si="558"/>
        <v/>
      </c>
      <c r="AG3344" s="139"/>
    </row>
    <row r="3345" spans="21:33" ht="20.100000000000001" customHeight="1" x14ac:dyDescent="0.25">
      <c r="U3345" s="190"/>
      <c r="V3345" s="191"/>
      <c r="W3345" s="188"/>
      <c r="X3345" s="188"/>
      <c r="Y3345" s="174" t="str">
        <f t="shared" si="561"/>
        <v/>
      </c>
      <c r="Z3345" s="174" t="str">
        <f t="shared" si="562"/>
        <v/>
      </c>
      <c r="AA3345" s="137"/>
      <c r="AB3345" s="185">
        <f t="shared" si="559"/>
        <v>17.849599999999079</v>
      </c>
      <c r="AC3345" s="139">
        <f t="shared" si="556"/>
        <v>1.2667321505010327E-2</v>
      </c>
      <c r="AD3345" s="138">
        <f t="shared" si="560"/>
        <v>3.0449380206080262E-5</v>
      </c>
      <c r="AE3345" s="139">
        <f t="shared" si="557"/>
        <v>3.0449380206080262E-5</v>
      </c>
      <c r="AF3345" s="139" t="str">
        <f t="shared" si="558"/>
        <v/>
      </c>
      <c r="AG3345" s="139"/>
    </row>
    <row r="3346" spans="21:33" ht="20.100000000000001" customHeight="1" x14ac:dyDescent="0.25">
      <c r="U3346" s="190"/>
      <c r="V3346" s="191"/>
      <c r="W3346" s="188"/>
      <c r="X3346" s="188"/>
      <c r="Y3346" s="174" t="str">
        <f t="shared" si="561"/>
        <v/>
      </c>
      <c r="Z3346" s="174" t="str">
        <f t="shared" si="562"/>
        <v/>
      </c>
      <c r="AA3346" s="137"/>
      <c r="AB3346" s="185">
        <f t="shared" si="559"/>
        <v>17.855999999999078</v>
      </c>
      <c r="AC3346" s="139">
        <f t="shared" si="556"/>
        <v>1.2636872124804247E-2</v>
      </c>
      <c r="AD3346" s="138">
        <f t="shared" si="560"/>
        <v>3.0379307335707748E-5</v>
      </c>
      <c r="AE3346" s="139">
        <f t="shared" si="557"/>
        <v>3.0379307335707748E-5</v>
      </c>
      <c r="AF3346" s="139" t="str">
        <f t="shared" si="558"/>
        <v/>
      </c>
      <c r="AG3346" s="139"/>
    </row>
    <row r="3347" spans="21:33" ht="20.100000000000001" customHeight="1" x14ac:dyDescent="0.25">
      <c r="U3347" s="190"/>
      <c r="V3347" s="191"/>
      <c r="W3347" s="188"/>
      <c r="X3347" s="188"/>
      <c r="Y3347" s="174" t="str">
        <f t="shared" si="561"/>
        <v/>
      </c>
      <c r="Z3347" s="174" t="str">
        <f t="shared" si="562"/>
        <v/>
      </c>
      <c r="AA3347" s="137"/>
      <c r="AB3347" s="185">
        <f t="shared" si="559"/>
        <v>17.862399999999077</v>
      </c>
      <c r="AC3347" s="139">
        <f t="shared" si="556"/>
        <v>1.2606492817468539E-2</v>
      </c>
      <c r="AD3347" s="138">
        <f t="shared" si="560"/>
        <v>3.0309385992405638E-5</v>
      </c>
      <c r="AE3347" s="139">
        <f t="shared" si="557"/>
        <v>3.0309385992405638E-5</v>
      </c>
      <c r="AF3347" s="139" t="str">
        <f t="shared" si="558"/>
        <v/>
      </c>
      <c r="AG3347" s="139"/>
    </row>
    <row r="3348" spans="21:33" ht="20.100000000000001" customHeight="1" x14ac:dyDescent="0.25">
      <c r="U3348" s="190"/>
      <c r="V3348" s="191"/>
      <c r="W3348" s="188"/>
      <c r="X3348" s="188"/>
      <c r="Y3348" s="174" t="str">
        <f t="shared" si="561"/>
        <v/>
      </c>
      <c r="Z3348" s="174" t="str">
        <f t="shared" si="562"/>
        <v/>
      </c>
      <c r="AA3348" s="137"/>
      <c r="AB3348" s="185">
        <f t="shared" si="559"/>
        <v>17.868799999999077</v>
      </c>
      <c r="AC3348" s="139">
        <f t="shared" si="556"/>
        <v>1.2576183431476134E-2</v>
      </c>
      <c r="AD3348" s="138">
        <f t="shared" si="560"/>
        <v>3.0239615879328052E-5</v>
      </c>
      <c r="AE3348" s="139">
        <f t="shared" si="557"/>
        <v>3.0239615879328052E-5</v>
      </c>
      <c r="AF3348" s="139" t="str">
        <f t="shared" si="558"/>
        <v/>
      </c>
      <c r="AG3348" s="139"/>
    </row>
    <row r="3349" spans="21:33" ht="20.100000000000001" customHeight="1" x14ac:dyDescent="0.25">
      <c r="U3349" s="190"/>
      <c r="V3349" s="191"/>
      <c r="W3349" s="188"/>
      <c r="X3349" s="188"/>
      <c r="Y3349" s="174" t="str">
        <f t="shared" si="561"/>
        <v/>
      </c>
      <c r="Z3349" s="174" t="str">
        <f t="shared" si="562"/>
        <v/>
      </c>
      <c r="AA3349" s="137"/>
      <c r="AB3349" s="185">
        <f t="shared" si="559"/>
        <v>17.875199999999076</v>
      </c>
      <c r="AC3349" s="139">
        <f t="shared" si="556"/>
        <v>1.2545943815596806E-2</v>
      </c>
      <c r="AD3349" s="138">
        <f t="shared" si="560"/>
        <v>3.0169996699929216E-5</v>
      </c>
      <c r="AE3349" s="139">
        <f t="shared" si="557"/>
        <v>3.0169996699929216E-5</v>
      </c>
      <c r="AF3349" s="139" t="str">
        <f t="shared" si="558"/>
        <v/>
      </c>
      <c r="AG3349" s="139"/>
    </row>
    <row r="3350" spans="21:33" ht="20.100000000000001" customHeight="1" x14ac:dyDescent="0.25">
      <c r="U3350" s="190"/>
      <c r="V3350" s="191"/>
      <c r="W3350" s="188"/>
      <c r="X3350" s="188"/>
      <c r="Y3350" s="174" t="str">
        <f t="shared" si="561"/>
        <v/>
      </c>
      <c r="Z3350" s="174" t="str">
        <f t="shared" si="562"/>
        <v/>
      </c>
      <c r="AA3350" s="137"/>
      <c r="AB3350" s="185">
        <f t="shared" si="559"/>
        <v>17.881599999999075</v>
      </c>
      <c r="AC3350" s="139">
        <f t="shared" si="556"/>
        <v>1.2515773818896877E-2</v>
      </c>
      <c r="AD3350" s="138">
        <f t="shared" si="560"/>
        <v>3.0100528158214998E-5</v>
      </c>
      <c r="AE3350" s="139">
        <f t="shared" si="557"/>
        <v>3.0100528158214998E-5</v>
      </c>
      <c r="AF3350" s="139" t="str">
        <f t="shared" si="558"/>
        <v/>
      </c>
      <c r="AG3350" s="139"/>
    </row>
    <row r="3351" spans="21:33" ht="20.100000000000001" customHeight="1" x14ac:dyDescent="0.25">
      <c r="U3351" s="190"/>
      <c r="V3351" s="191"/>
      <c r="W3351" s="188"/>
      <c r="X3351" s="188"/>
      <c r="Y3351" s="174" t="str">
        <f t="shared" si="561"/>
        <v/>
      </c>
      <c r="Z3351" s="174" t="str">
        <f t="shared" si="562"/>
        <v/>
      </c>
      <c r="AA3351" s="137"/>
      <c r="AB3351" s="185">
        <f t="shared" si="559"/>
        <v>17.887999999999074</v>
      </c>
      <c r="AC3351" s="139">
        <f t="shared" si="556"/>
        <v>1.2485673290738662E-2</v>
      </c>
      <c r="AD3351" s="138">
        <f t="shared" si="560"/>
        <v>3.0031209958706478E-5</v>
      </c>
      <c r="AE3351" s="139">
        <f t="shared" si="557"/>
        <v>3.0031209958706478E-5</v>
      </c>
      <c r="AF3351" s="139" t="str">
        <f t="shared" si="558"/>
        <v/>
      </c>
      <c r="AG3351" s="139"/>
    </row>
    <row r="3352" spans="21:33" ht="20.100000000000001" customHeight="1" x14ac:dyDescent="0.25">
      <c r="U3352" s="190"/>
      <c r="V3352" s="191"/>
      <c r="W3352" s="188"/>
      <c r="X3352" s="188"/>
      <c r="Y3352" s="174" t="str">
        <f t="shared" si="561"/>
        <v/>
      </c>
      <c r="Z3352" s="174" t="str">
        <f t="shared" si="562"/>
        <v/>
      </c>
      <c r="AA3352" s="137"/>
      <c r="AB3352" s="185">
        <f t="shared" si="559"/>
        <v>17.894399999999074</v>
      </c>
      <c r="AC3352" s="139">
        <f t="shared" si="556"/>
        <v>1.2455642080779955E-2</v>
      </c>
      <c r="AD3352" s="138">
        <f t="shared" si="560"/>
        <v>2.9962041806349746E-5</v>
      </c>
      <c r="AE3352" s="139">
        <f t="shared" si="557"/>
        <v>2.9962041806349746E-5</v>
      </c>
      <c r="AF3352" s="139" t="str">
        <f t="shared" si="558"/>
        <v/>
      </c>
      <c r="AG3352" s="139"/>
    </row>
    <row r="3353" spans="21:33" ht="20.100000000000001" customHeight="1" x14ac:dyDescent="0.25">
      <c r="U3353" s="190"/>
      <c r="V3353" s="191"/>
      <c r="W3353" s="188"/>
      <c r="X3353" s="188"/>
      <c r="Y3353" s="174" t="str">
        <f t="shared" si="561"/>
        <v/>
      </c>
      <c r="Z3353" s="174" t="str">
        <f t="shared" si="562"/>
        <v/>
      </c>
      <c r="AA3353" s="137"/>
      <c r="AB3353" s="185">
        <f t="shared" si="559"/>
        <v>17.900799999999073</v>
      </c>
      <c r="AC3353" s="139">
        <f t="shared" si="556"/>
        <v>1.2425680038973605E-2</v>
      </c>
      <c r="AD3353" s="138">
        <f t="shared" si="560"/>
        <v>2.9893023406637326E-5</v>
      </c>
      <c r="AE3353" s="139">
        <f t="shared" si="557"/>
        <v>2.9893023406637326E-5</v>
      </c>
      <c r="AF3353" s="139" t="str">
        <f t="shared" si="558"/>
        <v/>
      </c>
      <c r="AG3353" s="139"/>
    </row>
    <row r="3354" spans="21:33" ht="20.100000000000001" customHeight="1" x14ac:dyDescent="0.25">
      <c r="U3354" s="190"/>
      <c r="V3354" s="191"/>
      <c r="W3354" s="188"/>
      <c r="X3354" s="188"/>
      <c r="Y3354" s="174" t="str">
        <f t="shared" si="561"/>
        <v/>
      </c>
      <c r="Z3354" s="174" t="str">
        <f t="shared" si="562"/>
        <v/>
      </c>
      <c r="AA3354" s="137"/>
      <c r="AB3354" s="185">
        <f t="shared" si="559"/>
        <v>17.907199999999072</v>
      </c>
      <c r="AC3354" s="139">
        <f t="shared" si="556"/>
        <v>1.2395787015566968E-2</v>
      </c>
      <c r="AD3354" s="138">
        <f t="shared" si="560"/>
        <v>2.9824154465478078E-5</v>
      </c>
      <c r="AE3354" s="139">
        <f t="shared" si="557"/>
        <v>2.9824154465478078E-5</v>
      </c>
      <c r="AF3354" s="139" t="str">
        <f t="shared" si="558"/>
        <v/>
      </c>
      <c r="AG3354" s="139"/>
    </row>
    <row r="3355" spans="21:33" ht="20.100000000000001" customHeight="1" x14ac:dyDescent="0.25">
      <c r="U3355" s="190"/>
      <c r="V3355" s="191"/>
      <c r="W3355" s="188"/>
      <c r="X3355" s="188"/>
      <c r="Y3355" s="174" t="str">
        <f t="shared" si="561"/>
        <v/>
      </c>
      <c r="Z3355" s="174" t="str">
        <f t="shared" si="562"/>
        <v/>
      </c>
      <c r="AA3355" s="137"/>
      <c r="AB3355" s="185">
        <f t="shared" si="559"/>
        <v>17.913599999999072</v>
      </c>
      <c r="AC3355" s="139">
        <f t="shared" si="556"/>
        <v>1.236596286110149E-2</v>
      </c>
      <c r="AD3355" s="138">
        <f t="shared" si="560"/>
        <v>2.9755434689242299E-5</v>
      </c>
      <c r="AE3355" s="139">
        <f t="shared" si="557"/>
        <v>2.9755434689242299E-5</v>
      </c>
      <c r="AF3355" s="139" t="str">
        <f t="shared" si="558"/>
        <v/>
      </c>
      <c r="AG3355" s="139"/>
    </row>
    <row r="3356" spans="21:33" ht="20.100000000000001" customHeight="1" x14ac:dyDescent="0.25">
      <c r="U3356" s="190"/>
      <c r="V3356" s="191"/>
      <c r="W3356" s="188"/>
      <c r="X3356" s="188"/>
      <c r="Y3356" s="174" t="str">
        <f t="shared" si="561"/>
        <v/>
      </c>
      <c r="Z3356" s="174" t="str">
        <f t="shared" si="562"/>
        <v/>
      </c>
      <c r="AA3356" s="137"/>
      <c r="AB3356" s="185">
        <f t="shared" si="559"/>
        <v>17.919999999999071</v>
      </c>
      <c r="AC3356" s="139">
        <f t="shared" si="556"/>
        <v>1.2336207426412248E-2</v>
      </c>
      <c r="AD3356" s="138">
        <f t="shared" si="560"/>
        <v>2.9686863784872744E-5</v>
      </c>
      <c r="AE3356" s="139">
        <f t="shared" si="557"/>
        <v>2.9686863784872744E-5</v>
      </c>
      <c r="AF3356" s="139" t="str">
        <f t="shared" si="558"/>
        <v/>
      </c>
      <c r="AG3356" s="139"/>
    </row>
    <row r="3357" spans="21:33" ht="20.100000000000001" customHeight="1" x14ac:dyDescent="0.25">
      <c r="U3357" s="190"/>
      <c r="V3357" s="191"/>
      <c r="W3357" s="188"/>
      <c r="X3357" s="188"/>
      <c r="Y3357" s="174" t="str">
        <f t="shared" si="561"/>
        <v/>
      </c>
      <c r="Z3357" s="174" t="str">
        <f t="shared" si="562"/>
        <v/>
      </c>
      <c r="AA3357" s="137"/>
      <c r="AB3357" s="185">
        <f t="shared" si="559"/>
        <v>17.92639999999907</v>
      </c>
      <c r="AC3357" s="139">
        <f t="shared" si="556"/>
        <v>1.2306520562627375E-2</v>
      </c>
      <c r="AD3357" s="138">
        <f t="shared" si="560"/>
        <v>2.9618441459747583E-5</v>
      </c>
      <c r="AE3357" s="139">
        <f t="shared" si="557"/>
        <v>2.9618441459747583E-5</v>
      </c>
      <c r="AF3357" s="139" t="str">
        <f t="shared" si="558"/>
        <v/>
      </c>
      <c r="AG3357" s="139"/>
    </row>
    <row r="3358" spans="21:33" ht="20.100000000000001" customHeight="1" x14ac:dyDescent="0.25">
      <c r="U3358" s="190"/>
      <c r="V3358" s="191"/>
      <c r="W3358" s="188"/>
      <c r="X3358" s="188"/>
      <c r="Y3358" s="174" t="str">
        <f t="shared" si="561"/>
        <v/>
      </c>
      <c r="Z3358" s="174" t="str">
        <f t="shared" si="562"/>
        <v/>
      </c>
      <c r="AA3358" s="137"/>
      <c r="AB3358" s="185">
        <f t="shared" si="559"/>
        <v>17.932799999999069</v>
      </c>
      <c r="AC3358" s="139">
        <f t="shared" si="556"/>
        <v>1.2276902121167627E-2</v>
      </c>
      <c r="AD3358" s="138">
        <f t="shared" si="560"/>
        <v>2.9550167421664789E-5</v>
      </c>
      <c r="AE3358" s="139">
        <f t="shared" si="557"/>
        <v>2.9550167421664789E-5</v>
      </c>
      <c r="AF3358" s="139" t="str">
        <f t="shared" si="558"/>
        <v/>
      </c>
      <c r="AG3358" s="139"/>
    </row>
    <row r="3359" spans="21:33" ht="20.100000000000001" customHeight="1" x14ac:dyDescent="0.25">
      <c r="U3359" s="190"/>
      <c r="V3359" s="191"/>
      <c r="W3359" s="188"/>
      <c r="X3359" s="188"/>
      <c r="Y3359" s="174" t="str">
        <f t="shared" si="561"/>
        <v/>
      </c>
      <c r="Z3359" s="174" t="str">
        <f t="shared" si="562"/>
        <v/>
      </c>
      <c r="AA3359" s="137"/>
      <c r="AB3359" s="185">
        <f t="shared" si="559"/>
        <v>17.939199999999069</v>
      </c>
      <c r="AC3359" s="139">
        <f t="shared" si="556"/>
        <v>1.2247351953745962E-2</v>
      </c>
      <c r="AD3359" s="138">
        <f t="shared" si="560"/>
        <v>2.9482041378973978E-5</v>
      </c>
      <c r="AE3359" s="139">
        <f t="shared" si="557"/>
        <v>2.9482041378973978E-5</v>
      </c>
      <c r="AF3359" s="139" t="str">
        <f t="shared" si="558"/>
        <v/>
      </c>
      <c r="AG3359" s="139"/>
    </row>
    <row r="3360" spans="21:33" ht="20.100000000000001" customHeight="1" x14ac:dyDescent="0.25">
      <c r="U3360" s="190"/>
      <c r="V3360" s="191"/>
      <c r="W3360" s="188"/>
      <c r="X3360" s="188"/>
      <c r="Y3360" s="174" t="str">
        <f t="shared" si="561"/>
        <v/>
      </c>
      <c r="Z3360" s="174" t="str">
        <f t="shared" si="562"/>
        <v/>
      </c>
      <c r="AA3360" s="137"/>
      <c r="AB3360" s="185">
        <f t="shared" si="559"/>
        <v>17.945599999999068</v>
      </c>
      <c r="AC3360" s="139">
        <f t="shared" si="556"/>
        <v>1.2217869912366989E-2</v>
      </c>
      <c r="AD3360" s="138">
        <f t="shared" si="560"/>
        <v>2.9414063040513957E-5</v>
      </c>
      <c r="AE3360" s="139">
        <f t="shared" si="557"/>
        <v>2.9414063040513957E-5</v>
      </c>
      <c r="AF3360" s="139" t="str">
        <f t="shared" si="558"/>
        <v/>
      </c>
      <c r="AG3360" s="139"/>
    </row>
    <row r="3361" spans="21:33" ht="20.100000000000001" customHeight="1" x14ac:dyDescent="0.25">
      <c r="U3361" s="190"/>
      <c r="V3361" s="191"/>
      <c r="W3361" s="188"/>
      <c r="X3361" s="188"/>
      <c r="Y3361" s="174" t="str">
        <f t="shared" si="561"/>
        <v/>
      </c>
      <c r="Z3361" s="174" t="str">
        <f t="shared" si="562"/>
        <v/>
      </c>
      <c r="AA3361" s="137"/>
      <c r="AB3361" s="185">
        <f t="shared" si="559"/>
        <v>17.951999999999067</v>
      </c>
      <c r="AC3361" s="139">
        <f t="shared" si="556"/>
        <v>1.2188455849326475E-2</v>
      </c>
      <c r="AD3361" s="138">
        <f t="shared" si="560"/>
        <v>2.9346232115513848E-5</v>
      </c>
      <c r="AE3361" s="139">
        <f t="shared" si="557"/>
        <v>2.9346232115513848E-5</v>
      </c>
      <c r="AF3361" s="139" t="str">
        <f t="shared" si="558"/>
        <v/>
      </c>
      <c r="AG3361" s="139"/>
    </row>
    <row r="3362" spans="21:33" ht="20.100000000000001" customHeight="1" x14ac:dyDescent="0.25">
      <c r="U3362" s="190"/>
      <c r="V3362" s="191"/>
      <c r="W3362" s="188"/>
      <c r="X3362" s="188"/>
      <c r="Y3362" s="174" t="str">
        <f t="shared" si="561"/>
        <v/>
      </c>
      <c r="Z3362" s="174" t="str">
        <f t="shared" si="562"/>
        <v/>
      </c>
      <c r="AA3362" s="137"/>
      <c r="AB3362" s="185">
        <f t="shared" si="559"/>
        <v>17.958399999999067</v>
      </c>
      <c r="AC3362" s="139">
        <f t="shared" si="556"/>
        <v>1.2159109617210961E-2</v>
      </c>
      <c r="AD3362" s="138">
        <f t="shared" si="560"/>
        <v>2.9278548313745739E-5</v>
      </c>
      <c r="AE3362" s="139">
        <f t="shared" si="557"/>
        <v>2.9278548313745739E-5</v>
      </c>
      <c r="AF3362" s="139" t="str">
        <f t="shared" si="558"/>
        <v/>
      </c>
      <c r="AG3362" s="139"/>
    </row>
    <row r="3363" spans="21:33" ht="20.100000000000001" customHeight="1" x14ac:dyDescent="0.25">
      <c r="U3363" s="190"/>
      <c r="V3363" s="191"/>
      <c r="W3363" s="188"/>
      <c r="X3363" s="188"/>
      <c r="Y3363" s="174" t="str">
        <f t="shared" si="561"/>
        <v/>
      </c>
      <c r="Z3363" s="174" t="str">
        <f t="shared" si="562"/>
        <v/>
      </c>
      <c r="AA3363" s="137"/>
      <c r="AB3363" s="185">
        <f t="shared" si="559"/>
        <v>17.964799999999066</v>
      </c>
      <c r="AC3363" s="139">
        <f t="shared" si="556"/>
        <v>1.2129831068897215E-2</v>
      </c>
      <c r="AD3363" s="138">
        <f t="shared" si="560"/>
        <v>2.9211011345484789E-5</v>
      </c>
      <c r="AE3363" s="139">
        <f t="shared" si="557"/>
        <v>2.9211011345484789E-5</v>
      </c>
      <c r="AF3363" s="139" t="str">
        <f t="shared" si="558"/>
        <v/>
      </c>
      <c r="AG3363" s="139"/>
    </row>
    <row r="3364" spans="21:33" ht="20.100000000000001" customHeight="1" x14ac:dyDescent="0.25">
      <c r="U3364" s="190"/>
      <c r="V3364" s="191"/>
      <c r="W3364" s="188"/>
      <c r="X3364" s="188"/>
      <c r="Y3364" s="174" t="str">
        <f t="shared" si="561"/>
        <v/>
      </c>
      <c r="Z3364" s="174" t="str">
        <f t="shared" si="562"/>
        <v/>
      </c>
      <c r="AA3364" s="137"/>
      <c r="AB3364" s="185">
        <f t="shared" si="559"/>
        <v>17.971199999999065</v>
      </c>
      <c r="AC3364" s="139">
        <f t="shared" si="556"/>
        <v>1.210062005755173E-2</v>
      </c>
      <c r="AD3364" s="138">
        <f t="shared" si="560"/>
        <v>2.9143620921406876E-5</v>
      </c>
      <c r="AE3364" s="139">
        <f t="shared" si="557"/>
        <v>2.9143620921406876E-5</v>
      </c>
      <c r="AF3364" s="139" t="str">
        <f t="shared" si="558"/>
        <v/>
      </c>
      <c r="AG3364" s="139"/>
    </row>
    <row r="3365" spans="21:33" ht="20.100000000000001" customHeight="1" x14ac:dyDescent="0.25">
      <c r="U3365" s="190"/>
      <c r="V3365" s="191"/>
      <c r="W3365" s="188"/>
      <c r="X3365" s="188"/>
      <c r="Y3365" s="174" t="str">
        <f t="shared" si="561"/>
        <v/>
      </c>
      <c r="Z3365" s="174" t="str">
        <f t="shared" si="562"/>
        <v/>
      </c>
      <c r="AA3365" s="137"/>
      <c r="AB3365" s="185">
        <f t="shared" si="559"/>
        <v>17.977599999999065</v>
      </c>
      <c r="AC3365" s="139">
        <f t="shared" si="556"/>
        <v>1.2071476436630323E-2</v>
      </c>
      <c r="AD3365" s="138">
        <f t="shared" si="560"/>
        <v>2.9076376752657992E-5</v>
      </c>
      <c r="AE3365" s="139">
        <f t="shared" si="557"/>
        <v>2.9076376752657992E-5</v>
      </c>
      <c r="AF3365" s="139" t="str">
        <f t="shared" si="558"/>
        <v/>
      </c>
      <c r="AG3365" s="139"/>
    </row>
    <row r="3366" spans="21:33" ht="20.100000000000001" customHeight="1" x14ac:dyDescent="0.25">
      <c r="U3366" s="190"/>
      <c r="V3366" s="191"/>
      <c r="W3366" s="188"/>
      <c r="X3366" s="188"/>
      <c r="Y3366" s="174" t="str">
        <f t="shared" si="561"/>
        <v/>
      </c>
      <c r="Z3366" s="174" t="str">
        <f t="shared" si="562"/>
        <v/>
      </c>
      <c r="AA3366" s="137"/>
      <c r="AB3366" s="185">
        <f t="shared" si="559"/>
        <v>17.983999999999064</v>
      </c>
      <c r="AC3366" s="139">
        <f t="shared" si="556"/>
        <v>1.2042400059877665E-2</v>
      </c>
      <c r="AD3366" s="138">
        <f t="shared" si="560"/>
        <v>2.9009278550999953E-5</v>
      </c>
      <c r="AE3366" s="139">
        <f t="shared" si="557"/>
        <v>2.9009278550999953E-5</v>
      </c>
      <c r="AF3366" s="139" t="str">
        <f t="shared" si="558"/>
        <v/>
      </c>
      <c r="AG3366" s="139"/>
    </row>
    <row r="3367" spans="21:33" ht="20.100000000000001" customHeight="1" x14ac:dyDescent="0.25">
      <c r="U3367" s="190"/>
      <c r="V3367" s="191"/>
      <c r="W3367" s="188"/>
      <c r="X3367" s="188"/>
      <c r="Y3367" s="174" t="str">
        <f t="shared" si="561"/>
        <v/>
      </c>
      <c r="Z3367" s="174" t="str">
        <f t="shared" si="562"/>
        <v/>
      </c>
      <c r="AA3367" s="137"/>
      <c r="AB3367" s="185">
        <f t="shared" si="559"/>
        <v>17.990399999999063</v>
      </c>
      <c r="AC3367" s="139">
        <f t="shared" si="556"/>
        <v>1.2013390781326665E-2</v>
      </c>
      <c r="AD3367" s="138">
        <f t="shared" si="560"/>
        <v>2.894232602844958E-5</v>
      </c>
      <c r="AE3367" s="139">
        <f t="shared" si="557"/>
        <v>2.894232602844958E-5</v>
      </c>
      <c r="AF3367" s="139" t="str">
        <f t="shared" si="558"/>
        <v/>
      </c>
      <c r="AG3367" s="139"/>
    </row>
    <row r="3368" spans="21:33" ht="20.100000000000001" customHeight="1" x14ac:dyDescent="0.25">
      <c r="U3368" s="190"/>
      <c r="V3368" s="191"/>
      <c r="W3368" s="188"/>
      <c r="X3368" s="188"/>
      <c r="Y3368" s="174" t="str">
        <f t="shared" si="561"/>
        <v/>
      </c>
      <c r="Z3368" s="174" t="str">
        <f t="shared" si="562"/>
        <v/>
      </c>
      <c r="AA3368" s="137"/>
      <c r="AB3368" s="185">
        <f t="shared" si="559"/>
        <v>17.996799999999062</v>
      </c>
      <c r="AC3368" s="139">
        <f t="shared" si="556"/>
        <v>1.1984448455298216E-2</v>
      </c>
      <c r="AD3368" s="138">
        <f t="shared" si="560"/>
        <v>2.8875518897726257E-5</v>
      </c>
      <c r="AE3368" s="139">
        <f t="shared" si="557"/>
        <v>2.8875518897726257E-5</v>
      </c>
      <c r="AF3368" s="139" t="str">
        <f t="shared" si="558"/>
        <v/>
      </c>
      <c r="AG3368" s="139"/>
    </row>
    <row r="3369" spans="21:33" ht="20.100000000000001" customHeight="1" x14ac:dyDescent="0.25">
      <c r="U3369" s="190"/>
      <c r="V3369" s="191"/>
      <c r="W3369" s="188"/>
      <c r="X3369" s="188"/>
      <c r="Y3369" s="174" t="str">
        <f t="shared" si="561"/>
        <v/>
      </c>
      <c r="Z3369" s="174" t="str">
        <f t="shared" si="562"/>
        <v/>
      </c>
      <c r="AA3369" s="137"/>
      <c r="AB3369" s="185">
        <f t="shared" si="559"/>
        <v>18.003199999999062</v>
      </c>
      <c r="AC3369" s="139">
        <f t="shared" si="556"/>
        <v>1.195557293640049E-2</v>
      </c>
      <c r="AD3369" s="138">
        <f t="shared" si="560"/>
        <v>2.8808856871828659E-5</v>
      </c>
      <c r="AE3369" s="139">
        <f t="shared" si="557"/>
        <v>2.8808856871828659E-5</v>
      </c>
      <c r="AF3369" s="139" t="str">
        <f t="shared" si="558"/>
        <v/>
      </c>
      <c r="AG3369" s="139"/>
    </row>
    <row r="3370" spans="21:33" ht="20.100000000000001" customHeight="1" x14ac:dyDescent="0.25">
      <c r="U3370" s="190"/>
      <c r="V3370" s="191"/>
      <c r="W3370" s="188"/>
      <c r="X3370" s="188"/>
      <c r="Y3370" s="174" t="str">
        <f t="shared" si="561"/>
        <v/>
      </c>
      <c r="Z3370" s="174" t="str">
        <f t="shared" si="562"/>
        <v/>
      </c>
      <c r="AA3370" s="137"/>
      <c r="AB3370" s="185">
        <f t="shared" si="559"/>
        <v>18.009599999999061</v>
      </c>
      <c r="AC3370" s="139">
        <f t="shared" si="556"/>
        <v>1.1926764079528661E-2</v>
      </c>
      <c r="AD3370" s="138">
        <f t="shared" si="560"/>
        <v>2.8742339664364347E-5</v>
      </c>
      <c r="AE3370" s="139">
        <f t="shared" si="557"/>
        <v>2.8742339664364347E-5</v>
      </c>
      <c r="AF3370" s="139" t="str">
        <f t="shared" si="558"/>
        <v/>
      </c>
      <c r="AG3370" s="139"/>
    </row>
    <row r="3371" spans="21:33" ht="20.100000000000001" customHeight="1" x14ac:dyDescent="0.25">
      <c r="U3371" s="190"/>
      <c r="V3371" s="191"/>
      <c r="W3371" s="188"/>
      <c r="X3371" s="188"/>
      <c r="Y3371" s="174" t="str">
        <f t="shared" si="561"/>
        <v/>
      </c>
      <c r="Z3371" s="174" t="str">
        <f t="shared" si="562"/>
        <v/>
      </c>
      <c r="AA3371" s="137"/>
      <c r="AB3371" s="185">
        <f t="shared" si="559"/>
        <v>18.01599999999906</v>
      </c>
      <c r="AC3371" s="139">
        <f t="shared" si="556"/>
        <v>1.1898021739864297E-2</v>
      </c>
      <c r="AD3371" s="138">
        <f t="shared" si="560"/>
        <v>2.867596698931732E-5</v>
      </c>
      <c r="AE3371" s="139">
        <f t="shared" si="557"/>
        <v>2.867596698931732E-5</v>
      </c>
      <c r="AF3371" s="139" t="str">
        <f t="shared" si="558"/>
        <v/>
      </c>
      <c r="AG3371" s="139"/>
    </row>
    <row r="3372" spans="21:33" ht="20.100000000000001" customHeight="1" x14ac:dyDescent="0.25">
      <c r="U3372" s="190"/>
      <c r="V3372" s="191"/>
      <c r="W3372" s="188"/>
      <c r="X3372" s="188"/>
      <c r="Y3372" s="174" t="str">
        <f t="shared" si="561"/>
        <v/>
      </c>
      <c r="Z3372" s="174" t="str">
        <f t="shared" si="562"/>
        <v/>
      </c>
      <c r="AA3372" s="137"/>
      <c r="AB3372" s="185">
        <f t="shared" si="559"/>
        <v>18.02239999999906</v>
      </c>
      <c r="AC3372" s="139">
        <f t="shared" ref="AC3372:AC3435" si="563">_xlfn.CHISQ.DIST.RT(AB3372,$AB$553)</f>
        <v>1.1869345772874979E-2</v>
      </c>
      <c r="AD3372" s="138">
        <f t="shared" si="560"/>
        <v>2.8609738561245768E-5</v>
      </c>
      <c r="AE3372" s="139">
        <f t="shared" ref="AE3372:AE3435" si="564">IF(AC3372&lt;($AA$556),AD3372,"")</f>
        <v>2.8609738561245768E-5</v>
      </c>
      <c r="AF3372" s="139" t="str">
        <f t="shared" ref="AF3372:AF3435" si="565">IF(AC3372&lt;$AA$563,AD3372,"")</f>
        <v/>
      </c>
      <c r="AG3372" s="139"/>
    </row>
    <row r="3373" spans="21:33" ht="20.100000000000001" customHeight="1" x14ac:dyDescent="0.25">
      <c r="U3373" s="190"/>
      <c r="V3373" s="191"/>
      <c r="W3373" s="188"/>
      <c r="X3373" s="188"/>
      <c r="Y3373" s="174" t="str">
        <f t="shared" si="561"/>
        <v/>
      </c>
      <c r="Z3373" s="174" t="str">
        <f t="shared" si="562"/>
        <v/>
      </c>
      <c r="AA3373" s="137"/>
      <c r="AB3373" s="185">
        <f t="shared" ref="AB3373:AB3436" si="566">AB3372+$AF$553</f>
        <v>18.028799999999059</v>
      </c>
      <c r="AC3373" s="139">
        <f t="shared" si="563"/>
        <v>1.1840736034313733E-2</v>
      </c>
      <c r="AD3373" s="138">
        <f t="shared" ref="AD3373:AD3436" si="567">AC3373-AC3374</f>
        <v>2.8543654095075643E-5</v>
      </c>
      <c r="AE3373" s="139">
        <f t="shared" si="564"/>
        <v>2.8543654095075643E-5</v>
      </c>
      <c r="AF3373" s="139" t="str">
        <f t="shared" si="565"/>
        <v/>
      </c>
      <c r="AG3373" s="139"/>
    </row>
    <row r="3374" spans="21:33" ht="20.100000000000001" customHeight="1" x14ac:dyDescent="0.25">
      <c r="U3374" s="190"/>
      <c r="V3374" s="191"/>
      <c r="W3374" s="188"/>
      <c r="X3374" s="188"/>
      <c r="Y3374" s="174" t="str">
        <f t="shared" si="561"/>
        <v/>
      </c>
      <c r="Z3374" s="174" t="str">
        <f t="shared" si="562"/>
        <v/>
      </c>
      <c r="AA3374" s="137"/>
      <c r="AB3374" s="185">
        <f t="shared" si="566"/>
        <v>18.035199999999058</v>
      </c>
      <c r="AC3374" s="139">
        <f t="shared" si="563"/>
        <v>1.1812192380218658E-2</v>
      </c>
      <c r="AD3374" s="138">
        <f t="shared" si="567"/>
        <v>2.8477713306244642E-5</v>
      </c>
      <c r="AE3374" s="139">
        <f t="shared" si="564"/>
        <v>2.8477713306244642E-5</v>
      </c>
      <c r="AF3374" s="139" t="str">
        <f t="shared" si="565"/>
        <v/>
      </c>
      <c r="AG3374" s="139"/>
    </row>
    <row r="3375" spans="21:33" ht="20.100000000000001" customHeight="1" x14ac:dyDescent="0.25">
      <c r="U3375" s="190"/>
      <c r="V3375" s="191"/>
      <c r="W3375" s="188"/>
      <c r="X3375" s="188"/>
      <c r="Y3375" s="174" t="str">
        <f t="shared" si="561"/>
        <v/>
      </c>
      <c r="Z3375" s="174" t="str">
        <f t="shared" si="562"/>
        <v/>
      </c>
      <c r="AA3375" s="137"/>
      <c r="AB3375" s="185">
        <f t="shared" si="566"/>
        <v>18.041599999999058</v>
      </c>
      <c r="AC3375" s="139">
        <f t="shared" si="563"/>
        <v>1.1783714666912413E-2</v>
      </c>
      <c r="AD3375" s="138">
        <f t="shared" si="567"/>
        <v>2.8411915910717817E-5</v>
      </c>
      <c r="AE3375" s="139">
        <f t="shared" si="564"/>
        <v>2.8411915910717817E-5</v>
      </c>
      <c r="AF3375" s="139" t="str">
        <f t="shared" si="565"/>
        <v/>
      </c>
      <c r="AG3375" s="139"/>
    </row>
    <row r="3376" spans="21:33" ht="20.100000000000001" customHeight="1" x14ac:dyDescent="0.25">
      <c r="U3376" s="190"/>
      <c r="V3376" s="191"/>
      <c r="W3376" s="188"/>
      <c r="X3376" s="188"/>
      <c r="Y3376" s="174" t="str">
        <f t="shared" si="561"/>
        <v/>
      </c>
      <c r="Z3376" s="174" t="str">
        <f t="shared" si="562"/>
        <v/>
      </c>
      <c r="AA3376" s="137"/>
      <c r="AB3376" s="185">
        <f t="shared" si="566"/>
        <v>18.047999999999057</v>
      </c>
      <c r="AC3376" s="139">
        <f t="shared" si="563"/>
        <v>1.1755302751001695E-2</v>
      </c>
      <c r="AD3376" s="138">
        <f t="shared" si="567"/>
        <v>2.8346261624815836E-5</v>
      </c>
      <c r="AE3376" s="139">
        <f t="shared" si="564"/>
        <v>2.8346261624815836E-5</v>
      </c>
      <c r="AF3376" s="139" t="str">
        <f t="shared" si="565"/>
        <v/>
      </c>
      <c r="AG3376" s="139"/>
    </row>
    <row r="3377" spans="21:33" ht="20.100000000000001" customHeight="1" x14ac:dyDescent="0.25">
      <c r="U3377" s="190"/>
      <c r="V3377" s="191"/>
      <c r="W3377" s="188"/>
      <c r="X3377" s="188"/>
      <c r="Y3377" s="174" t="str">
        <f t="shared" si="561"/>
        <v/>
      </c>
      <c r="Z3377" s="174" t="str">
        <f t="shared" si="562"/>
        <v/>
      </c>
      <c r="AA3377" s="137"/>
      <c r="AB3377" s="185">
        <f t="shared" si="566"/>
        <v>18.054399999999056</v>
      </c>
      <c r="AC3377" s="139">
        <f t="shared" si="563"/>
        <v>1.1726956489376879E-2</v>
      </c>
      <c r="AD3377" s="138">
        <f t="shared" si="567"/>
        <v>2.8280750165433563E-5</v>
      </c>
      <c r="AE3377" s="139">
        <f t="shared" si="564"/>
        <v>2.8280750165433563E-5</v>
      </c>
      <c r="AF3377" s="139" t="str">
        <f t="shared" si="565"/>
        <v/>
      </c>
      <c r="AG3377" s="139"/>
    </row>
    <row r="3378" spans="21:33" ht="20.100000000000001" customHeight="1" x14ac:dyDescent="0.25">
      <c r="U3378" s="190"/>
      <c r="V3378" s="191"/>
      <c r="W3378" s="188"/>
      <c r="X3378" s="188"/>
      <c r="Y3378" s="174" t="str">
        <f t="shared" si="561"/>
        <v/>
      </c>
      <c r="Z3378" s="174" t="str">
        <f t="shared" si="562"/>
        <v/>
      </c>
      <c r="AA3378" s="137"/>
      <c r="AB3378" s="185">
        <f t="shared" si="566"/>
        <v>18.060799999999055</v>
      </c>
      <c r="AC3378" s="139">
        <f t="shared" si="563"/>
        <v>1.1698675739211446E-2</v>
      </c>
      <c r="AD3378" s="138">
        <f t="shared" si="567"/>
        <v>2.82153812498874E-5</v>
      </c>
      <c r="AE3378" s="139">
        <f t="shared" si="564"/>
        <v>2.82153812498874E-5</v>
      </c>
      <c r="AF3378" s="139" t="str">
        <f t="shared" si="565"/>
        <v/>
      </c>
      <c r="AG3378" s="139"/>
    </row>
    <row r="3379" spans="21:33" ht="20.100000000000001" customHeight="1" x14ac:dyDescent="0.25">
      <c r="U3379" s="190"/>
      <c r="V3379" s="191"/>
      <c r="W3379" s="188"/>
      <c r="X3379" s="188"/>
      <c r="Y3379" s="174" t="str">
        <f t="shared" si="561"/>
        <v/>
      </c>
      <c r="Z3379" s="174" t="str">
        <f t="shared" si="562"/>
        <v/>
      </c>
      <c r="AA3379" s="137"/>
      <c r="AB3379" s="185">
        <f t="shared" si="566"/>
        <v>18.067199999999055</v>
      </c>
      <c r="AC3379" s="139">
        <f t="shared" si="563"/>
        <v>1.1670460357961559E-2</v>
      </c>
      <c r="AD3379" s="138">
        <f t="shared" si="567"/>
        <v>2.8150154595970797E-5</v>
      </c>
      <c r="AE3379" s="139">
        <f t="shared" si="564"/>
        <v>2.8150154595970797E-5</v>
      </c>
      <c r="AF3379" s="139" t="str">
        <f t="shared" si="565"/>
        <v/>
      </c>
      <c r="AG3379" s="139"/>
    </row>
    <row r="3380" spans="21:33" ht="20.100000000000001" customHeight="1" x14ac:dyDescent="0.25">
      <c r="U3380" s="190"/>
      <c r="V3380" s="191"/>
      <c r="W3380" s="188"/>
      <c r="X3380" s="188"/>
      <c r="Y3380" s="174" t="str">
        <f t="shared" si="561"/>
        <v/>
      </c>
      <c r="Z3380" s="174" t="str">
        <f t="shared" si="562"/>
        <v/>
      </c>
      <c r="AA3380" s="137"/>
      <c r="AB3380" s="185">
        <f t="shared" si="566"/>
        <v>18.073599999999054</v>
      </c>
      <c r="AC3380" s="139">
        <f t="shared" si="563"/>
        <v>1.1642310203365588E-2</v>
      </c>
      <c r="AD3380" s="138">
        <f t="shared" si="567"/>
        <v>2.8085069921935171E-5</v>
      </c>
      <c r="AE3380" s="139">
        <f t="shared" si="564"/>
        <v>2.8085069921935171E-5</v>
      </c>
      <c r="AF3380" s="139" t="str">
        <f t="shared" si="565"/>
        <v/>
      </c>
      <c r="AG3380" s="139"/>
    </row>
    <row r="3381" spans="21:33" ht="20.100000000000001" customHeight="1" x14ac:dyDescent="0.25">
      <c r="U3381" s="190"/>
      <c r="V3381" s="191"/>
      <c r="W3381" s="188"/>
      <c r="X3381" s="188"/>
      <c r="Y3381" s="174" t="str">
        <f t="shared" si="561"/>
        <v/>
      </c>
      <c r="Z3381" s="174" t="str">
        <f t="shared" si="562"/>
        <v/>
      </c>
      <c r="AA3381" s="137"/>
      <c r="AB3381" s="185">
        <f t="shared" si="566"/>
        <v>18.079999999999053</v>
      </c>
      <c r="AC3381" s="139">
        <f t="shared" si="563"/>
        <v>1.1614225133443653E-2</v>
      </c>
      <c r="AD3381" s="138">
        <f t="shared" si="567"/>
        <v>2.8020126946522866E-5</v>
      </c>
      <c r="AE3381" s="139">
        <f t="shared" si="564"/>
        <v>2.8020126946522866E-5</v>
      </c>
      <c r="AF3381" s="139" t="str">
        <f t="shared" si="565"/>
        <v/>
      </c>
      <c r="AG3381" s="139"/>
    </row>
    <row r="3382" spans="21:33" ht="20.100000000000001" customHeight="1" x14ac:dyDescent="0.25">
      <c r="U3382" s="190"/>
      <c r="V3382" s="191"/>
      <c r="W3382" s="188"/>
      <c r="X3382" s="188"/>
      <c r="Y3382" s="174" t="str">
        <f t="shared" si="561"/>
        <v/>
      </c>
      <c r="Z3382" s="174" t="str">
        <f t="shared" si="562"/>
        <v/>
      </c>
      <c r="AA3382" s="137"/>
      <c r="AB3382" s="185">
        <f t="shared" si="566"/>
        <v>18.086399999999053</v>
      </c>
      <c r="AC3382" s="139">
        <f t="shared" si="563"/>
        <v>1.158620500649713E-2</v>
      </c>
      <c r="AD3382" s="138">
        <f t="shared" si="567"/>
        <v>2.7955325388908173E-5</v>
      </c>
      <c r="AE3382" s="139">
        <f t="shared" si="564"/>
        <v>2.7955325388908173E-5</v>
      </c>
      <c r="AF3382" s="139" t="str">
        <f t="shared" si="565"/>
        <v/>
      </c>
      <c r="AG3382" s="139"/>
    </row>
    <row r="3383" spans="21:33" ht="20.100000000000001" customHeight="1" x14ac:dyDescent="0.25">
      <c r="U3383" s="190"/>
      <c r="V3383" s="191"/>
      <c r="W3383" s="188"/>
      <c r="X3383" s="188"/>
      <c r="Y3383" s="174" t="str">
        <f t="shared" si="561"/>
        <v/>
      </c>
      <c r="Z3383" s="174" t="str">
        <f t="shared" si="562"/>
        <v/>
      </c>
      <c r="AA3383" s="137"/>
      <c r="AB3383" s="185">
        <f t="shared" si="566"/>
        <v>18.092799999999052</v>
      </c>
      <c r="AC3383" s="139">
        <f t="shared" si="563"/>
        <v>1.1558249681108222E-2</v>
      </c>
      <c r="AD3383" s="138">
        <f t="shared" si="567"/>
        <v>2.789066496873896E-5</v>
      </c>
      <c r="AE3383" s="139">
        <f t="shared" si="564"/>
        <v>2.789066496873896E-5</v>
      </c>
      <c r="AF3383" s="139" t="str">
        <f t="shared" si="565"/>
        <v/>
      </c>
      <c r="AG3383" s="139"/>
    </row>
    <row r="3384" spans="21:33" ht="20.100000000000001" customHeight="1" x14ac:dyDescent="0.25">
      <c r="U3384" s="190"/>
      <c r="V3384" s="191"/>
      <c r="W3384" s="188"/>
      <c r="X3384" s="188"/>
      <c r="Y3384" s="174" t="str">
        <f t="shared" ref="Y3384:Y3447" si="568">IF($X3384&gt;(Y$555),$W3384,"")</f>
        <v/>
      </c>
      <c r="Z3384" s="174" t="str">
        <f t="shared" ref="Z3384:Z3447" si="569">IF($X3384&gt;(AA$557),$W3384,"")</f>
        <v/>
      </c>
      <c r="AA3384" s="137"/>
      <c r="AB3384" s="185">
        <f t="shared" si="566"/>
        <v>18.099199999999051</v>
      </c>
      <c r="AC3384" s="139">
        <f t="shared" si="563"/>
        <v>1.1530359016139483E-2</v>
      </c>
      <c r="AD3384" s="138">
        <f t="shared" si="567"/>
        <v>2.7826145406232086E-5</v>
      </c>
      <c r="AE3384" s="139">
        <f t="shared" si="564"/>
        <v>2.7826145406232086E-5</v>
      </c>
      <c r="AF3384" s="139" t="str">
        <f t="shared" si="565"/>
        <v/>
      </c>
      <c r="AG3384" s="139"/>
    </row>
    <row r="3385" spans="21:33" ht="20.100000000000001" customHeight="1" x14ac:dyDescent="0.25">
      <c r="U3385" s="190"/>
      <c r="V3385" s="191"/>
      <c r="W3385" s="188"/>
      <c r="X3385" s="188"/>
      <c r="Y3385" s="174" t="str">
        <f t="shared" si="568"/>
        <v/>
      </c>
      <c r="Z3385" s="174" t="str">
        <f t="shared" si="569"/>
        <v/>
      </c>
      <c r="AA3385" s="137"/>
      <c r="AB3385" s="185">
        <f t="shared" si="566"/>
        <v>18.10559999999905</v>
      </c>
      <c r="AC3385" s="139">
        <f t="shared" si="563"/>
        <v>1.150253287073325E-2</v>
      </c>
      <c r="AD3385" s="138">
        <f t="shared" si="567"/>
        <v>2.7761766421890641E-5</v>
      </c>
      <c r="AE3385" s="139">
        <f t="shared" si="564"/>
        <v>2.7761766421890641E-5</v>
      </c>
      <c r="AF3385" s="139" t="str">
        <f t="shared" si="565"/>
        <v/>
      </c>
      <c r="AG3385" s="139"/>
    </row>
    <row r="3386" spans="21:33" ht="20.100000000000001" customHeight="1" x14ac:dyDescent="0.25">
      <c r="U3386" s="190"/>
      <c r="V3386" s="191"/>
      <c r="W3386" s="188"/>
      <c r="X3386" s="188"/>
      <c r="Y3386" s="174" t="str">
        <f t="shared" si="568"/>
        <v/>
      </c>
      <c r="Z3386" s="174" t="str">
        <f t="shared" si="569"/>
        <v/>
      </c>
      <c r="AA3386" s="137"/>
      <c r="AB3386" s="185">
        <f t="shared" si="566"/>
        <v>18.11199999999905</v>
      </c>
      <c r="AC3386" s="139">
        <f t="shared" si="563"/>
        <v>1.147477110431136E-2</v>
      </c>
      <c r="AD3386" s="138">
        <f t="shared" si="567"/>
        <v>2.7697527736814456E-5</v>
      </c>
      <c r="AE3386" s="139">
        <f t="shared" si="564"/>
        <v>2.7697527736814456E-5</v>
      </c>
      <c r="AF3386" s="139" t="str">
        <f t="shared" si="565"/>
        <v/>
      </c>
      <c r="AG3386" s="139"/>
    </row>
    <row r="3387" spans="21:33" ht="20.100000000000001" customHeight="1" x14ac:dyDescent="0.25">
      <c r="U3387" s="190"/>
      <c r="V3387" s="191"/>
      <c r="W3387" s="188"/>
      <c r="X3387" s="188"/>
      <c r="Y3387" s="174" t="str">
        <f t="shared" si="568"/>
        <v/>
      </c>
      <c r="Z3387" s="174" t="str">
        <f t="shared" si="569"/>
        <v/>
      </c>
      <c r="AA3387" s="137"/>
      <c r="AB3387" s="185">
        <f t="shared" si="566"/>
        <v>18.118399999999049</v>
      </c>
      <c r="AC3387" s="139">
        <f t="shared" si="563"/>
        <v>1.1447073576574545E-2</v>
      </c>
      <c r="AD3387" s="138">
        <f t="shared" si="567"/>
        <v>2.7633429072511026E-5</v>
      </c>
      <c r="AE3387" s="139">
        <f t="shared" si="564"/>
        <v>2.7633429072511026E-5</v>
      </c>
      <c r="AF3387" s="139" t="str">
        <f t="shared" si="565"/>
        <v/>
      </c>
      <c r="AG3387" s="139"/>
    </row>
    <row r="3388" spans="21:33" ht="20.100000000000001" customHeight="1" x14ac:dyDescent="0.25">
      <c r="U3388" s="190"/>
      <c r="V3388" s="191"/>
      <c r="W3388" s="188"/>
      <c r="X3388" s="188"/>
      <c r="Y3388" s="174" t="str">
        <f t="shared" si="568"/>
        <v/>
      </c>
      <c r="Z3388" s="174" t="str">
        <f t="shared" si="569"/>
        <v/>
      </c>
      <c r="AA3388" s="137"/>
      <c r="AB3388" s="185">
        <f t="shared" si="566"/>
        <v>18.124799999999048</v>
      </c>
      <c r="AC3388" s="139">
        <f t="shared" si="563"/>
        <v>1.1419440147502034E-2</v>
      </c>
      <c r="AD3388" s="138">
        <f t="shared" si="567"/>
        <v>2.7569470150980505E-5</v>
      </c>
      <c r="AE3388" s="139">
        <f t="shared" si="564"/>
        <v>2.7569470150980505E-5</v>
      </c>
      <c r="AF3388" s="139" t="str">
        <f t="shared" si="565"/>
        <v/>
      </c>
      <c r="AG3388" s="139"/>
    </row>
    <row r="3389" spans="21:33" ht="20.100000000000001" customHeight="1" x14ac:dyDescent="0.25">
      <c r="U3389" s="190"/>
      <c r="V3389" s="191"/>
      <c r="W3389" s="188"/>
      <c r="X3389" s="188"/>
      <c r="Y3389" s="174" t="str">
        <f t="shared" si="568"/>
        <v/>
      </c>
      <c r="Z3389" s="174" t="str">
        <f t="shared" si="569"/>
        <v/>
      </c>
      <c r="AA3389" s="137"/>
      <c r="AB3389" s="185">
        <f t="shared" si="566"/>
        <v>18.131199999999048</v>
      </c>
      <c r="AC3389" s="139">
        <f t="shared" si="563"/>
        <v>1.1391870677351054E-2</v>
      </c>
      <c r="AD3389" s="138">
        <f t="shared" si="567"/>
        <v>2.750565069470183E-5</v>
      </c>
      <c r="AE3389" s="139">
        <f t="shared" si="564"/>
        <v>2.750565069470183E-5</v>
      </c>
      <c r="AF3389" s="139" t="str">
        <f t="shared" si="565"/>
        <v/>
      </c>
      <c r="AG3389" s="139"/>
    </row>
    <row r="3390" spans="21:33" ht="20.100000000000001" customHeight="1" x14ac:dyDescent="0.25">
      <c r="U3390" s="190"/>
      <c r="V3390" s="191"/>
      <c r="W3390" s="188"/>
      <c r="X3390" s="188"/>
      <c r="Y3390" s="174" t="str">
        <f t="shared" si="568"/>
        <v/>
      </c>
      <c r="Z3390" s="174" t="str">
        <f t="shared" si="569"/>
        <v/>
      </c>
      <c r="AA3390" s="137"/>
      <c r="AB3390" s="185">
        <f t="shared" si="566"/>
        <v>18.137599999999047</v>
      </c>
      <c r="AC3390" s="139">
        <f t="shared" si="563"/>
        <v>1.1364365026656352E-2</v>
      </c>
      <c r="AD3390" s="138">
        <f t="shared" si="567"/>
        <v>2.7441970426559867E-5</v>
      </c>
      <c r="AE3390" s="139">
        <f t="shared" si="564"/>
        <v>2.7441970426559867E-5</v>
      </c>
      <c r="AF3390" s="139" t="str">
        <f t="shared" si="565"/>
        <v/>
      </c>
      <c r="AG3390" s="139"/>
    </row>
    <row r="3391" spans="21:33" ht="20.100000000000001" customHeight="1" x14ac:dyDescent="0.25">
      <c r="U3391" s="190"/>
      <c r="V3391" s="191"/>
      <c r="W3391" s="188"/>
      <c r="X3391" s="188"/>
      <c r="Y3391" s="174" t="str">
        <f t="shared" si="568"/>
        <v/>
      </c>
      <c r="Z3391" s="174" t="str">
        <f t="shared" si="569"/>
        <v/>
      </c>
      <c r="AA3391" s="137"/>
      <c r="AB3391" s="185">
        <f t="shared" si="566"/>
        <v>18.143999999999046</v>
      </c>
      <c r="AC3391" s="139">
        <f t="shared" si="563"/>
        <v>1.1336923056229792E-2</v>
      </c>
      <c r="AD3391" s="138">
        <f t="shared" si="567"/>
        <v>2.7378429069956425E-5</v>
      </c>
      <c r="AE3391" s="139">
        <f t="shared" si="564"/>
        <v>2.7378429069956425E-5</v>
      </c>
      <c r="AF3391" s="139" t="str">
        <f t="shared" si="565"/>
        <v/>
      </c>
      <c r="AG3391" s="139"/>
    </row>
    <row r="3392" spans="21:33" ht="20.100000000000001" customHeight="1" x14ac:dyDescent="0.25">
      <c r="U3392" s="190"/>
      <c r="V3392" s="191"/>
      <c r="W3392" s="188"/>
      <c r="X3392" s="188"/>
      <c r="Y3392" s="174" t="str">
        <f t="shared" si="568"/>
        <v/>
      </c>
      <c r="Z3392" s="174" t="str">
        <f t="shared" si="569"/>
        <v/>
      </c>
      <c r="AA3392" s="137"/>
      <c r="AB3392" s="185">
        <f t="shared" si="566"/>
        <v>18.150399999999046</v>
      </c>
      <c r="AC3392" s="139">
        <f t="shared" si="563"/>
        <v>1.1309544627159836E-2</v>
      </c>
      <c r="AD3392" s="138">
        <f t="shared" si="567"/>
        <v>2.7315026348721794E-5</v>
      </c>
      <c r="AE3392" s="139">
        <f t="shared" si="564"/>
        <v>2.7315026348721794E-5</v>
      </c>
      <c r="AF3392" s="139" t="str">
        <f t="shared" si="565"/>
        <v/>
      </c>
      <c r="AG3392" s="139"/>
    </row>
    <row r="3393" spans="21:33" ht="20.100000000000001" customHeight="1" x14ac:dyDescent="0.25">
      <c r="U3393" s="190"/>
      <c r="V3393" s="191"/>
      <c r="W3393" s="188"/>
      <c r="X3393" s="188"/>
      <c r="Y3393" s="174" t="str">
        <f t="shared" si="568"/>
        <v/>
      </c>
      <c r="Z3393" s="174" t="str">
        <f t="shared" si="569"/>
        <v/>
      </c>
      <c r="AA3393" s="137"/>
      <c r="AB3393" s="185">
        <f t="shared" si="566"/>
        <v>18.156799999999045</v>
      </c>
      <c r="AC3393" s="139">
        <f t="shared" si="563"/>
        <v>1.1282229600811114E-2</v>
      </c>
      <c r="AD3393" s="138">
        <f t="shared" si="567"/>
        <v>2.7251761987182391E-5</v>
      </c>
      <c r="AE3393" s="139">
        <f t="shared" si="564"/>
        <v>2.7251761987182391E-5</v>
      </c>
      <c r="AF3393" s="139" t="str">
        <f t="shared" si="565"/>
        <v/>
      </c>
      <c r="AG3393" s="139"/>
    </row>
    <row r="3394" spans="21:33" ht="20.100000000000001" customHeight="1" x14ac:dyDescent="0.25">
      <c r="U3394" s="190"/>
      <c r="V3394" s="191"/>
      <c r="W3394" s="188"/>
      <c r="X3394" s="188"/>
      <c r="Y3394" s="174" t="str">
        <f t="shared" si="568"/>
        <v/>
      </c>
      <c r="Z3394" s="174" t="str">
        <f t="shared" si="569"/>
        <v/>
      </c>
      <c r="AA3394" s="137"/>
      <c r="AB3394" s="185">
        <f t="shared" si="566"/>
        <v>18.163199999999044</v>
      </c>
      <c r="AC3394" s="139">
        <f t="shared" si="563"/>
        <v>1.1254977838823932E-2</v>
      </c>
      <c r="AD3394" s="138">
        <f t="shared" si="567"/>
        <v>2.7188635710070561E-5</v>
      </c>
      <c r="AE3394" s="139">
        <f t="shared" si="564"/>
        <v>2.7188635710070561E-5</v>
      </c>
      <c r="AF3394" s="139" t="str">
        <f t="shared" si="565"/>
        <v/>
      </c>
      <c r="AG3394" s="139"/>
    </row>
    <row r="3395" spans="21:33" ht="20.100000000000001" customHeight="1" x14ac:dyDescent="0.25">
      <c r="U3395" s="190"/>
      <c r="V3395" s="191"/>
      <c r="W3395" s="188"/>
      <c r="X3395" s="188"/>
      <c r="Y3395" s="174" t="str">
        <f t="shared" si="568"/>
        <v/>
      </c>
      <c r="Z3395" s="174" t="str">
        <f t="shared" si="569"/>
        <v/>
      </c>
      <c r="AA3395" s="137"/>
      <c r="AB3395" s="185">
        <f t="shared" si="566"/>
        <v>18.169599999999043</v>
      </c>
      <c r="AC3395" s="139">
        <f t="shared" si="563"/>
        <v>1.1227789203113861E-2</v>
      </c>
      <c r="AD3395" s="138">
        <f t="shared" si="567"/>
        <v>2.7125647242649473E-5</v>
      </c>
      <c r="AE3395" s="139">
        <f t="shared" si="564"/>
        <v>2.7125647242649473E-5</v>
      </c>
      <c r="AF3395" s="139" t="str">
        <f t="shared" si="565"/>
        <v/>
      </c>
      <c r="AG3395" s="139"/>
    </row>
    <row r="3396" spans="21:33" ht="20.100000000000001" customHeight="1" x14ac:dyDescent="0.25">
      <c r="U3396" s="190"/>
      <c r="V3396" s="191"/>
      <c r="W3396" s="188"/>
      <c r="X3396" s="188"/>
      <c r="Y3396" s="174" t="str">
        <f t="shared" si="568"/>
        <v/>
      </c>
      <c r="Z3396" s="174" t="str">
        <f t="shared" si="569"/>
        <v/>
      </c>
      <c r="AA3396" s="137"/>
      <c r="AB3396" s="185">
        <f t="shared" si="566"/>
        <v>18.175999999999043</v>
      </c>
      <c r="AC3396" s="139">
        <f t="shared" si="563"/>
        <v>1.1200663555871211E-2</v>
      </c>
      <c r="AD3396" s="138">
        <f t="shared" si="567"/>
        <v>2.7062796310612508E-5</v>
      </c>
      <c r="AE3396" s="139">
        <f t="shared" si="564"/>
        <v>2.7062796310612508E-5</v>
      </c>
      <c r="AF3396" s="139" t="str">
        <f t="shared" si="565"/>
        <v/>
      </c>
      <c r="AG3396" s="139"/>
    </row>
    <row r="3397" spans="21:33" ht="20.100000000000001" customHeight="1" x14ac:dyDescent="0.25">
      <c r="U3397" s="190"/>
      <c r="V3397" s="191"/>
      <c r="W3397" s="188"/>
      <c r="X3397" s="188"/>
      <c r="Y3397" s="174" t="str">
        <f t="shared" si="568"/>
        <v/>
      </c>
      <c r="Z3397" s="174" t="str">
        <f t="shared" si="569"/>
        <v/>
      </c>
      <c r="AA3397" s="137"/>
      <c r="AB3397" s="185">
        <f t="shared" si="566"/>
        <v>18.182399999999042</v>
      </c>
      <c r="AC3397" s="139">
        <f t="shared" si="563"/>
        <v>1.1173600759560599E-2</v>
      </c>
      <c r="AD3397" s="138">
        <f t="shared" si="567"/>
        <v>2.7000082640078055E-5</v>
      </c>
      <c r="AE3397" s="139">
        <f t="shared" si="564"/>
        <v>2.7000082640078055E-5</v>
      </c>
      <c r="AF3397" s="139" t="str">
        <f t="shared" si="565"/>
        <v/>
      </c>
      <c r="AG3397" s="139"/>
    </row>
    <row r="3398" spans="21:33" ht="20.100000000000001" customHeight="1" x14ac:dyDescent="0.25">
      <c r="U3398" s="190"/>
      <c r="V3398" s="191"/>
      <c r="W3398" s="188"/>
      <c r="X3398" s="188"/>
      <c r="Y3398" s="174" t="str">
        <f t="shared" si="568"/>
        <v/>
      </c>
      <c r="Z3398" s="174" t="str">
        <f t="shared" si="569"/>
        <v/>
      </c>
      <c r="AA3398" s="137"/>
      <c r="AB3398" s="185">
        <f t="shared" si="566"/>
        <v>18.188799999999041</v>
      </c>
      <c r="AC3398" s="139">
        <f t="shared" si="563"/>
        <v>1.1146600676920521E-2</v>
      </c>
      <c r="AD3398" s="138">
        <f t="shared" si="567"/>
        <v>2.6937505957697061E-5</v>
      </c>
      <c r="AE3398" s="139">
        <f t="shared" si="564"/>
        <v>2.6937505957697061E-5</v>
      </c>
      <c r="AF3398" s="139" t="str">
        <f t="shared" si="565"/>
        <v/>
      </c>
      <c r="AG3398" s="139"/>
    </row>
    <row r="3399" spans="21:33" ht="20.100000000000001" customHeight="1" x14ac:dyDescent="0.25">
      <c r="U3399" s="190"/>
      <c r="V3399" s="191"/>
      <c r="W3399" s="188"/>
      <c r="X3399" s="188"/>
      <c r="Y3399" s="174" t="str">
        <f t="shared" si="568"/>
        <v/>
      </c>
      <c r="Z3399" s="174" t="str">
        <f t="shared" si="569"/>
        <v/>
      </c>
      <c r="AA3399" s="137"/>
      <c r="AB3399" s="185">
        <f t="shared" si="566"/>
        <v>18.195199999999041</v>
      </c>
      <c r="AC3399" s="139">
        <f t="shared" si="563"/>
        <v>1.1119663170962824E-2</v>
      </c>
      <c r="AD3399" s="138">
        <f t="shared" si="567"/>
        <v>2.6875065990509053E-5</v>
      </c>
      <c r="AE3399" s="139">
        <f t="shared" si="564"/>
        <v>2.6875065990509053E-5</v>
      </c>
      <c r="AF3399" s="139" t="str">
        <f t="shared" si="565"/>
        <v/>
      </c>
      <c r="AG3399" s="139"/>
    </row>
    <row r="3400" spans="21:33" ht="20.100000000000001" customHeight="1" x14ac:dyDescent="0.25">
      <c r="U3400" s="190"/>
      <c r="V3400" s="191"/>
      <c r="W3400" s="188"/>
      <c r="X3400" s="188"/>
      <c r="Y3400" s="174" t="str">
        <f t="shared" si="568"/>
        <v/>
      </c>
      <c r="Z3400" s="174" t="str">
        <f t="shared" si="569"/>
        <v/>
      </c>
      <c r="AA3400" s="137"/>
      <c r="AB3400" s="185">
        <f t="shared" si="566"/>
        <v>18.20159999999904</v>
      </c>
      <c r="AC3400" s="139">
        <f t="shared" si="563"/>
        <v>1.1092788104972315E-2</v>
      </c>
      <c r="AD3400" s="138">
        <f t="shared" si="567"/>
        <v>2.681276246603928E-5</v>
      </c>
      <c r="AE3400" s="139">
        <f t="shared" si="564"/>
        <v>2.681276246603928E-5</v>
      </c>
      <c r="AF3400" s="139" t="str">
        <f t="shared" si="565"/>
        <v/>
      </c>
      <c r="AG3400" s="139"/>
    </row>
    <row r="3401" spans="21:33" ht="20.100000000000001" customHeight="1" x14ac:dyDescent="0.25">
      <c r="U3401" s="190"/>
      <c r="V3401" s="191"/>
      <c r="W3401" s="188"/>
      <c r="X3401" s="188"/>
      <c r="Y3401" s="174" t="str">
        <f t="shared" si="568"/>
        <v/>
      </c>
      <c r="Z3401" s="174" t="str">
        <f t="shared" si="569"/>
        <v/>
      </c>
      <c r="AA3401" s="137"/>
      <c r="AB3401" s="185">
        <f t="shared" si="566"/>
        <v>18.207999999999039</v>
      </c>
      <c r="AC3401" s="139">
        <f t="shared" si="563"/>
        <v>1.1065975342506276E-2</v>
      </c>
      <c r="AD3401" s="138">
        <f t="shared" si="567"/>
        <v>2.6750595112323E-5</v>
      </c>
      <c r="AE3401" s="139">
        <f t="shared" si="564"/>
        <v>2.6750595112323E-5</v>
      </c>
      <c r="AF3401" s="139" t="str">
        <f t="shared" si="565"/>
        <v/>
      </c>
      <c r="AG3401" s="139"/>
    </row>
    <row r="3402" spans="21:33" ht="20.100000000000001" customHeight="1" x14ac:dyDescent="0.25">
      <c r="U3402" s="190"/>
      <c r="V3402" s="191"/>
      <c r="W3402" s="188"/>
      <c r="X3402" s="188"/>
      <c r="Y3402" s="174" t="str">
        <f t="shared" si="568"/>
        <v/>
      </c>
      <c r="Z3402" s="174" t="str">
        <f t="shared" si="569"/>
        <v/>
      </c>
      <c r="AA3402" s="137"/>
      <c r="AB3402" s="185">
        <f t="shared" si="566"/>
        <v>18.214399999999038</v>
      </c>
      <c r="AC3402" s="139">
        <f t="shared" si="563"/>
        <v>1.1039224747393953E-2</v>
      </c>
      <c r="AD3402" s="138">
        <f t="shared" si="567"/>
        <v>2.6688563657744149E-5</v>
      </c>
      <c r="AE3402" s="139">
        <f t="shared" si="564"/>
        <v>2.6688563657744149E-5</v>
      </c>
      <c r="AF3402" s="139" t="str">
        <f t="shared" si="565"/>
        <v/>
      </c>
      <c r="AG3402" s="139"/>
    </row>
    <row r="3403" spans="21:33" ht="20.100000000000001" customHeight="1" x14ac:dyDescent="0.25">
      <c r="U3403" s="190"/>
      <c r="V3403" s="191"/>
      <c r="W3403" s="188"/>
      <c r="X3403" s="188"/>
      <c r="Y3403" s="174" t="str">
        <f t="shared" si="568"/>
        <v/>
      </c>
      <c r="Z3403" s="174" t="str">
        <f t="shared" si="569"/>
        <v/>
      </c>
      <c r="AA3403" s="137"/>
      <c r="AB3403" s="185">
        <f t="shared" si="566"/>
        <v>18.220799999999038</v>
      </c>
      <c r="AC3403" s="139">
        <f t="shared" si="563"/>
        <v>1.1012536183736208E-2</v>
      </c>
      <c r="AD3403" s="138">
        <f t="shared" si="567"/>
        <v>2.6626667831255654E-5</v>
      </c>
      <c r="AE3403" s="139">
        <f t="shared" si="564"/>
        <v>2.6626667831255654E-5</v>
      </c>
      <c r="AF3403" s="139" t="str">
        <f t="shared" si="565"/>
        <v/>
      </c>
      <c r="AG3403" s="139"/>
    </row>
    <row r="3404" spans="21:33" ht="20.100000000000001" customHeight="1" x14ac:dyDescent="0.25">
      <c r="U3404" s="190"/>
      <c r="V3404" s="191"/>
      <c r="W3404" s="188"/>
      <c r="X3404" s="188"/>
      <c r="Y3404" s="174" t="str">
        <f t="shared" si="568"/>
        <v/>
      </c>
      <c r="Z3404" s="174" t="str">
        <f t="shared" si="569"/>
        <v/>
      </c>
      <c r="AA3404" s="137"/>
      <c r="AB3404" s="185">
        <f t="shared" si="566"/>
        <v>18.227199999999037</v>
      </c>
      <c r="AC3404" s="139">
        <f t="shared" si="563"/>
        <v>1.0985909515904953E-2</v>
      </c>
      <c r="AD3404" s="138">
        <f t="shared" si="567"/>
        <v>2.656490736216259E-5</v>
      </c>
      <c r="AE3404" s="139">
        <f t="shared" si="564"/>
        <v>2.656490736216259E-5</v>
      </c>
      <c r="AF3404" s="139" t="str">
        <f t="shared" si="565"/>
        <v/>
      </c>
      <c r="AG3404" s="139"/>
    </row>
    <row r="3405" spans="21:33" ht="20.100000000000001" customHeight="1" x14ac:dyDescent="0.25">
      <c r="U3405" s="190"/>
      <c r="V3405" s="191"/>
      <c r="W3405" s="188"/>
      <c r="X3405" s="188"/>
      <c r="Y3405" s="174" t="str">
        <f t="shared" si="568"/>
        <v/>
      </c>
      <c r="Z3405" s="174" t="str">
        <f t="shared" si="569"/>
        <v/>
      </c>
      <c r="AA3405" s="137"/>
      <c r="AB3405" s="185">
        <f t="shared" si="566"/>
        <v>18.233599999999036</v>
      </c>
      <c r="AC3405" s="139">
        <f t="shared" si="563"/>
        <v>1.095934460854279E-2</v>
      </c>
      <c r="AD3405" s="138">
        <f t="shared" si="567"/>
        <v>2.6503281980345961E-5</v>
      </c>
      <c r="AE3405" s="139">
        <f t="shared" si="564"/>
        <v>2.6503281980345961E-5</v>
      </c>
      <c r="AF3405" s="139" t="str">
        <f t="shared" si="565"/>
        <v/>
      </c>
      <c r="AG3405" s="139"/>
    </row>
    <row r="3406" spans="21:33" ht="20.100000000000001" customHeight="1" x14ac:dyDescent="0.25">
      <c r="U3406" s="190"/>
      <c r="V3406" s="191"/>
      <c r="W3406" s="188"/>
      <c r="X3406" s="188"/>
      <c r="Y3406" s="174" t="str">
        <f t="shared" si="568"/>
        <v/>
      </c>
      <c r="Z3406" s="174" t="str">
        <f t="shared" si="569"/>
        <v/>
      </c>
      <c r="AA3406" s="137"/>
      <c r="AB3406" s="185">
        <f t="shared" si="566"/>
        <v>18.239999999999036</v>
      </c>
      <c r="AC3406" s="139">
        <f t="shared" si="563"/>
        <v>1.0932841326562444E-2</v>
      </c>
      <c r="AD3406" s="138">
        <f t="shared" si="567"/>
        <v>2.6441791416016366E-5</v>
      </c>
      <c r="AE3406" s="139">
        <f t="shared" si="564"/>
        <v>2.6441791416016366E-5</v>
      </c>
      <c r="AF3406" s="139" t="str">
        <f t="shared" si="565"/>
        <v/>
      </c>
      <c r="AG3406" s="139"/>
    </row>
    <row r="3407" spans="21:33" ht="20.100000000000001" customHeight="1" x14ac:dyDescent="0.25">
      <c r="U3407" s="190"/>
      <c r="V3407" s="191"/>
      <c r="W3407" s="188"/>
      <c r="X3407" s="188"/>
      <c r="Y3407" s="174" t="str">
        <f t="shared" si="568"/>
        <v/>
      </c>
      <c r="Z3407" s="174" t="str">
        <f t="shared" si="569"/>
        <v/>
      </c>
      <c r="AA3407" s="137"/>
      <c r="AB3407" s="185">
        <f t="shared" si="566"/>
        <v>18.246399999999035</v>
      </c>
      <c r="AC3407" s="139">
        <f t="shared" si="563"/>
        <v>1.0906399535146428E-2</v>
      </c>
      <c r="AD3407" s="138">
        <f t="shared" si="567"/>
        <v>2.6380435399970745E-5</v>
      </c>
      <c r="AE3407" s="139">
        <f t="shared" si="564"/>
        <v>2.6380435399970745E-5</v>
      </c>
      <c r="AF3407" s="139" t="str">
        <f t="shared" si="565"/>
        <v/>
      </c>
      <c r="AG3407" s="139"/>
    </row>
    <row r="3408" spans="21:33" ht="20.100000000000001" customHeight="1" x14ac:dyDescent="0.25">
      <c r="U3408" s="190"/>
      <c r="V3408" s="191"/>
      <c r="W3408" s="188"/>
      <c r="X3408" s="188"/>
      <c r="Y3408" s="174" t="str">
        <f t="shared" si="568"/>
        <v/>
      </c>
      <c r="Z3408" s="174" t="str">
        <f t="shared" si="569"/>
        <v/>
      </c>
      <c r="AA3408" s="137"/>
      <c r="AB3408" s="185">
        <f t="shared" si="566"/>
        <v>18.252799999999034</v>
      </c>
      <c r="AC3408" s="139">
        <f t="shared" si="563"/>
        <v>1.0880019099746457E-2</v>
      </c>
      <c r="AD3408" s="138">
        <f t="shared" si="567"/>
        <v>2.6319213663311344E-5</v>
      </c>
      <c r="AE3408" s="139">
        <f t="shared" si="564"/>
        <v>2.6319213663311344E-5</v>
      </c>
      <c r="AF3408" s="139" t="str">
        <f t="shared" si="565"/>
        <v/>
      </c>
      <c r="AG3408" s="139"/>
    </row>
    <row r="3409" spans="21:33" ht="20.100000000000001" customHeight="1" x14ac:dyDescent="0.25">
      <c r="U3409" s="190"/>
      <c r="V3409" s="191"/>
      <c r="W3409" s="188"/>
      <c r="X3409" s="188"/>
      <c r="Y3409" s="174" t="str">
        <f t="shared" si="568"/>
        <v/>
      </c>
      <c r="Z3409" s="174" t="str">
        <f t="shared" si="569"/>
        <v/>
      </c>
      <c r="AA3409" s="137"/>
      <c r="AB3409" s="185">
        <f t="shared" si="566"/>
        <v>18.259199999999034</v>
      </c>
      <c r="AC3409" s="139">
        <f t="shared" si="563"/>
        <v>1.0853699886083146E-2</v>
      </c>
      <c r="AD3409" s="138">
        <f t="shared" si="567"/>
        <v>2.6258125937740628E-5</v>
      </c>
      <c r="AE3409" s="139">
        <f t="shared" si="564"/>
        <v>2.6258125937740628E-5</v>
      </c>
      <c r="AF3409" s="139" t="str">
        <f t="shared" si="565"/>
        <v/>
      </c>
      <c r="AG3409" s="139"/>
    </row>
    <row r="3410" spans="21:33" ht="20.100000000000001" customHeight="1" x14ac:dyDescent="0.25">
      <c r="U3410" s="190"/>
      <c r="V3410" s="191"/>
      <c r="W3410" s="188"/>
      <c r="X3410" s="188"/>
      <c r="Y3410" s="174" t="str">
        <f t="shared" si="568"/>
        <v/>
      </c>
      <c r="Z3410" s="174" t="str">
        <f t="shared" si="569"/>
        <v/>
      </c>
      <c r="AA3410" s="137"/>
      <c r="AB3410" s="185">
        <f t="shared" si="566"/>
        <v>18.265599999999033</v>
      </c>
      <c r="AC3410" s="139">
        <f t="shared" si="563"/>
        <v>1.0827441760145405E-2</v>
      </c>
      <c r="AD3410" s="138">
        <f t="shared" si="567"/>
        <v>2.6197171955313209E-5</v>
      </c>
      <c r="AE3410" s="139">
        <f t="shared" si="564"/>
        <v>2.6197171955313209E-5</v>
      </c>
      <c r="AF3410" s="139" t="str">
        <f t="shared" si="565"/>
        <v/>
      </c>
      <c r="AG3410" s="139"/>
    </row>
    <row r="3411" spans="21:33" ht="20.100000000000001" customHeight="1" x14ac:dyDescent="0.25">
      <c r="U3411" s="190"/>
      <c r="V3411" s="191"/>
      <c r="W3411" s="188"/>
      <c r="X3411" s="188"/>
      <c r="Y3411" s="174" t="str">
        <f t="shared" si="568"/>
        <v/>
      </c>
      <c r="Z3411" s="174" t="str">
        <f t="shared" si="569"/>
        <v/>
      </c>
      <c r="AA3411" s="137"/>
      <c r="AB3411" s="185">
        <f t="shared" si="566"/>
        <v>18.271999999999032</v>
      </c>
      <c r="AC3411" s="139">
        <f t="shared" si="563"/>
        <v>1.0801244588190092E-2</v>
      </c>
      <c r="AD3411" s="138">
        <f t="shared" si="567"/>
        <v>2.6136351448586767E-5</v>
      </c>
      <c r="AE3411" s="139">
        <f t="shared" si="564"/>
        <v>2.6136351448586767E-5</v>
      </c>
      <c r="AF3411" s="139" t="str">
        <f t="shared" si="565"/>
        <v/>
      </c>
      <c r="AG3411" s="139"/>
    </row>
    <row r="3412" spans="21:33" ht="20.100000000000001" customHeight="1" x14ac:dyDescent="0.25">
      <c r="U3412" s="190"/>
      <c r="V3412" s="191"/>
      <c r="W3412" s="188"/>
      <c r="X3412" s="188"/>
      <c r="Y3412" s="174" t="str">
        <f t="shared" si="568"/>
        <v/>
      </c>
      <c r="Z3412" s="174" t="str">
        <f t="shared" si="569"/>
        <v/>
      </c>
      <c r="AA3412" s="137"/>
      <c r="AB3412" s="185">
        <f t="shared" si="566"/>
        <v>18.278399999999031</v>
      </c>
      <c r="AC3412" s="139">
        <f t="shared" si="563"/>
        <v>1.0775108236741505E-2</v>
      </c>
      <c r="AD3412" s="138">
        <f t="shared" si="567"/>
        <v>2.6075664150554401E-5</v>
      </c>
      <c r="AE3412" s="139">
        <f t="shared" si="564"/>
        <v>2.6075664150554401E-5</v>
      </c>
      <c r="AF3412" s="139" t="str">
        <f t="shared" si="565"/>
        <v/>
      </c>
      <c r="AG3412" s="139"/>
    </row>
    <row r="3413" spans="21:33" ht="20.100000000000001" customHeight="1" x14ac:dyDescent="0.25">
      <c r="U3413" s="190"/>
      <c r="V3413" s="191"/>
      <c r="W3413" s="188"/>
      <c r="X3413" s="188"/>
      <c r="Y3413" s="174" t="str">
        <f t="shared" si="568"/>
        <v/>
      </c>
      <c r="Z3413" s="174" t="str">
        <f t="shared" si="569"/>
        <v/>
      </c>
      <c r="AA3413" s="137"/>
      <c r="AB3413" s="185">
        <f t="shared" si="566"/>
        <v>18.284799999999031</v>
      </c>
      <c r="AC3413" s="139">
        <f t="shared" si="563"/>
        <v>1.0749032572590951E-2</v>
      </c>
      <c r="AD3413" s="138">
        <f t="shared" si="567"/>
        <v>2.6015109794655031E-5</v>
      </c>
      <c r="AE3413" s="139">
        <f t="shared" si="564"/>
        <v>2.6015109794655031E-5</v>
      </c>
      <c r="AF3413" s="139" t="str">
        <f t="shared" si="565"/>
        <v/>
      </c>
      <c r="AG3413" s="139"/>
    </row>
    <row r="3414" spans="21:33" ht="20.100000000000001" customHeight="1" x14ac:dyDescent="0.25">
      <c r="U3414" s="190"/>
      <c r="V3414" s="191"/>
      <c r="W3414" s="188"/>
      <c r="X3414" s="188"/>
      <c r="Y3414" s="174" t="str">
        <f t="shared" si="568"/>
        <v/>
      </c>
      <c r="Z3414" s="174" t="str">
        <f t="shared" si="569"/>
        <v/>
      </c>
      <c r="AA3414" s="137"/>
      <c r="AB3414" s="185">
        <f t="shared" si="566"/>
        <v>18.29119999999903</v>
      </c>
      <c r="AC3414" s="139">
        <f t="shared" si="563"/>
        <v>1.0723017462796296E-2</v>
      </c>
      <c r="AD3414" s="138">
        <f t="shared" si="567"/>
        <v>2.5954688114858404E-5</v>
      </c>
      <c r="AE3414" s="139">
        <f t="shared" si="564"/>
        <v>2.5954688114858404E-5</v>
      </c>
      <c r="AF3414" s="139" t="str">
        <f t="shared" si="565"/>
        <v/>
      </c>
      <c r="AG3414" s="139"/>
    </row>
    <row r="3415" spans="21:33" ht="20.100000000000001" customHeight="1" x14ac:dyDescent="0.25">
      <c r="U3415" s="190"/>
      <c r="V3415" s="191"/>
      <c r="W3415" s="188"/>
      <c r="X3415" s="188"/>
      <c r="Y3415" s="174" t="str">
        <f t="shared" si="568"/>
        <v/>
      </c>
      <c r="Z3415" s="174" t="str">
        <f t="shared" si="569"/>
        <v/>
      </c>
      <c r="AA3415" s="137"/>
      <c r="AB3415" s="185">
        <f t="shared" si="566"/>
        <v>18.297599999999029</v>
      </c>
      <c r="AC3415" s="139">
        <f t="shared" si="563"/>
        <v>1.0697062774681437E-2</v>
      </c>
      <c r="AD3415" s="138">
        <f t="shared" si="567"/>
        <v>2.5894398845401415E-5</v>
      </c>
      <c r="AE3415" s="139">
        <f t="shared" si="564"/>
        <v>2.5894398845401415E-5</v>
      </c>
      <c r="AF3415" s="139" t="str">
        <f t="shared" si="565"/>
        <v/>
      </c>
      <c r="AG3415" s="139"/>
    </row>
    <row r="3416" spans="21:33" ht="20.100000000000001" customHeight="1" x14ac:dyDescent="0.25">
      <c r="U3416" s="190"/>
      <c r="V3416" s="191"/>
      <c r="W3416" s="188"/>
      <c r="X3416" s="188"/>
      <c r="Y3416" s="174" t="str">
        <f t="shared" si="568"/>
        <v/>
      </c>
      <c r="Z3416" s="174" t="str">
        <f t="shared" si="569"/>
        <v/>
      </c>
      <c r="AA3416" s="137"/>
      <c r="AB3416" s="185">
        <f t="shared" si="566"/>
        <v>18.303999999999029</v>
      </c>
      <c r="AC3416" s="139">
        <f t="shared" si="563"/>
        <v>1.0671168375836036E-2</v>
      </c>
      <c r="AD3416" s="138">
        <f t="shared" si="567"/>
        <v>2.5834241721195764E-5</v>
      </c>
      <c r="AE3416" s="139">
        <f t="shared" si="564"/>
        <v>2.5834241721195764E-5</v>
      </c>
      <c r="AF3416" s="139" t="str">
        <f t="shared" si="565"/>
        <v/>
      </c>
      <c r="AG3416" s="139"/>
    </row>
    <row r="3417" spans="21:33" ht="20.100000000000001" customHeight="1" x14ac:dyDescent="0.25">
      <c r="U3417" s="190"/>
      <c r="V3417" s="191"/>
      <c r="W3417" s="188"/>
      <c r="X3417" s="188"/>
      <c r="Y3417" s="174" t="str">
        <f t="shared" si="568"/>
        <v/>
      </c>
      <c r="Z3417" s="174" t="str">
        <f t="shared" si="569"/>
        <v/>
      </c>
      <c r="AA3417" s="137"/>
      <c r="AB3417" s="185">
        <f t="shared" si="566"/>
        <v>18.310399999999028</v>
      </c>
      <c r="AC3417" s="139">
        <f t="shared" si="563"/>
        <v>1.064533413411484E-2</v>
      </c>
      <c r="AD3417" s="138">
        <f t="shared" si="567"/>
        <v>2.5774216477444586E-5</v>
      </c>
      <c r="AE3417" s="139">
        <f t="shared" si="564"/>
        <v>2.5774216477444586E-5</v>
      </c>
      <c r="AF3417" s="139" t="str">
        <f t="shared" si="565"/>
        <v/>
      </c>
      <c r="AG3417" s="139"/>
    </row>
    <row r="3418" spans="21:33" ht="20.100000000000001" customHeight="1" x14ac:dyDescent="0.25">
      <c r="U3418" s="190"/>
      <c r="V3418" s="191"/>
      <c r="W3418" s="188"/>
      <c r="X3418" s="188"/>
      <c r="Y3418" s="174" t="str">
        <f t="shared" si="568"/>
        <v/>
      </c>
      <c r="Z3418" s="174" t="str">
        <f t="shared" si="569"/>
        <v/>
      </c>
      <c r="AA3418" s="137"/>
      <c r="AB3418" s="185">
        <f t="shared" si="566"/>
        <v>18.316799999999027</v>
      </c>
      <c r="AC3418" s="139">
        <f t="shared" si="563"/>
        <v>1.0619559917637396E-2</v>
      </c>
      <c r="AD3418" s="138">
        <f t="shared" si="567"/>
        <v>2.5714322849878374E-5</v>
      </c>
      <c r="AE3418" s="139">
        <f t="shared" si="564"/>
        <v>2.5714322849878374E-5</v>
      </c>
      <c r="AF3418" s="139" t="str">
        <f t="shared" si="565"/>
        <v/>
      </c>
      <c r="AG3418" s="139"/>
    </row>
    <row r="3419" spans="21:33" ht="20.100000000000001" customHeight="1" x14ac:dyDescent="0.25">
      <c r="U3419" s="190"/>
      <c r="V3419" s="191"/>
      <c r="W3419" s="188"/>
      <c r="X3419" s="188"/>
      <c r="Y3419" s="174" t="str">
        <f t="shared" si="568"/>
        <v/>
      </c>
      <c r="Z3419" s="174" t="str">
        <f t="shared" si="569"/>
        <v/>
      </c>
      <c r="AA3419" s="137"/>
      <c r="AB3419" s="185">
        <f t="shared" si="566"/>
        <v>18.323199999999026</v>
      </c>
      <c r="AC3419" s="139">
        <f t="shared" si="563"/>
        <v>1.0593845594787517E-2</v>
      </c>
      <c r="AD3419" s="138">
        <f t="shared" si="567"/>
        <v>2.5654560574607521E-5</v>
      </c>
      <c r="AE3419" s="139">
        <f t="shared" si="564"/>
        <v>2.5654560574607521E-5</v>
      </c>
      <c r="AF3419" s="139" t="str">
        <f t="shared" si="565"/>
        <v/>
      </c>
      <c r="AG3419" s="139"/>
    </row>
    <row r="3420" spans="21:33" ht="20.100000000000001" customHeight="1" x14ac:dyDescent="0.25">
      <c r="U3420" s="190"/>
      <c r="V3420" s="191"/>
      <c r="W3420" s="188"/>
      <c r="X3420" s="188"/>
      <c r="Y3420" s="174" t="str">
        <f t="shared" si="568"/>
        <v/>
      </c>
      <c r="Z3420" s="174" t="str">
        <f t="shared" si="569"/>
        <v/>
      </c>
      <c r="AA3420" s="137"/>
      <c r="AB3420" s="185">
        <f t="shared" si="566"/>
        <v>18.329599999999026</v>
      </c>
      <c r="AC3420" s="139">
        <f t="shared" si="563"/>
        <v>1.056819103421291E-2</v>
      </c>
      <c r="AD3420" s="138">
        <f t="shared" si="567"/>
        <v>2.5594929388268045E-5</v>
      </c>
      <c r="AE3420" s="139">
        <f t="shared" si="564"/>
        <v>2.5594929388268045E-5</v>
      </c>
      <c r="AF3420" s="139" t="str">
        <f t="shared" si="565"/>
        <v/>
      </c>
      <c r="AG3420" s="139"/>
    </row>
    <row r="3421" spans="21:33" ht="20.100000000000001" customHeight="1" x14ac:dyDescent="0.25">
      <c r="U3421" s="190"/>
      <c r="V3421" s="191"/>
      <c r="W3421" s="188"/>
      <c r="X3421" s="188"/>
      <c r="Y3421" s="174" t="str">
        <f t="shared" si="568"/>
        <v/>
      </c>
      <c r="Z3421" s="174" t="str">
        <f t="shared" si="569"/>
        <v/>
      </c>
      <c r="AA3421" s="137"/>
      <c r="AB3421" s="185">
        <f t="shared" si="566"/>
        <v>18.335999999999025</v>
      </c>
      <c r="AC3421" s="139">
        <f t="shared" si="563"/>
        <v>1.0542596104824642E-2</v>
      </c>
      <c r="AD3421" s="138">
        <f t="shared" si="567"/>
        <v>2.5535429027929643E-5</v>
      </c>
      <c r="AE3421" s="139">
        <f t="shared" si="564"/>
        <v>2.5535429027929643E-5</v>
      </c>
      <c r="AF3421" s="139" t="str">
        <f t="shared" si="565"/>
        <v/>
      </c>
      <c r="AG3421" s="139"/>
    </row>
    <row r="3422" spans="21:33" ht="20.100000000000001" customHeight="1" x14ac:dyDescent="0.25">
      <c r="U3422" s="190"/>
      <c r="V3422" s="191"/>
      <c r="W3422" s="188"/>
      <c r="X3422" s="188"/>
      <c r="Y3422" s="174" t="str">
        <f t="shared" si="568"/>
        <v/>
      </c>
      <c r="Z3422" s="174" t="str">
        <f t="shared" si="569"/>
        <v/>
      </c>
      <c r="AA3422" s="137"/>
      <c r="AB3422" s="185">
        <f t="shared" si="566"/>
        <v>18.342399999999024</v>
      </c>
      <c r="AC3422" s="139">
        <f t="shared" si="563"/>
        <v>1.0517060675796712E-2</v>
      </c>
      <c r="AD3422" s="138">
        <f t="shared" si="567"/>
        <v>2.5476059231085285E-5</v>
      </c>
      <c r="AE3422" s="139">
        <f t="shared" si="564"/>
        <v>2.5476059231085285E-5</v>
      </c>
      <c r="AF3422" s="139" t="str">
        <f t="shared" si="565"/>
        <v/>
      </c>
      <c r="AG3422" s="139"/>
    </row>
    <row r="3423" spans="21:33" ht="20.100000000000001" customHeight="1" x14ac:dyDescent="0.25">
      <c r="U3423" s="190"/>
      <c r="V3423" s="191"/>
      <c r="W3423" s="188"/>
      <c r="X3423" s="188"/>
      <c r="Y3423" s="174" t="str">
        <f t="shared" si="568"/>
        <v/>
      </c>
      <c r="Z3423" s="174" t="str">
        <f t="shared" si="569"/>
        <v/>
      </c>
      <c r="AA3423" s="137"/>
      <c r="AB3423" s="185">
        <f t="shared" si="566"/>
        <v>18.348799999999024</v>
      </c>
      <c r="AC3423" s="139">
        <f t="shared" si="563"/>
        <v>1.0491584616565627E-2</v>
      </c>
      <c r="AD3423" s="138">
        <f t="shared" si="567"/>
        <v>2.5416819735644275E-5</v>
      </c>
      <c r="AE3423" s="139">
        <f t="shared" si="564"/>
        <v>2.5416819735644275E-5</v>
      </c>
      <c r="AF3423" s="139" t="str">
        <f t="shared" si="565"/>
        <v/>
      </c>
      <c r="AG3423" s="139"/>
    </row>
    <row r="3424" spans="21:33" ht="20.100000000000001" customHeight="1" x14ac:dyDescent="0.25">
      <c r="U3424" s="190"/>
      <c r="V3424" s="191"/>
      <c r="W3424" s="188"/>
      <c r="X3424" s="188"/>
      <c r="Y3424" s="174" t="str">
        <f t="shared" si="568"/>
        <v/>
      </c>
      <c r="Z3424" s="174" t="str">
        <f t="shared" si="569"/>
        <v/>
      </c>
      <c r="AA3424" s="137"/>
      <c r="AB3424" s="185">
        <f t="shared" si="566"/>
        <v>18.355199999999023</v>
      </c>
      <c r="AC3424" s="139">
        <f t="shared" si="563"/>
        <v>1.0466167796829982E-2</v>
      </c>
      <c r="AD3424" s="138">
        <f t="shared" si="567"/>
        <v>2.5357710280043272E-5</v>
      </c>
      <c r="AE3424" s="139">
        <f t="shared" si="564"/>
        <v>2.5357710280043272E-5</v>
      </c>
      <c r="AF3424" s="139" t="str">
        <f t="shared" si="565"/>
        <v/>
      </c>
      <c r="AG3424" s="139"/>
    </row>
    <row r="3425" spans="21:33" ht="20.100000000000001" customHeight="1" x14ac:dyDescent="0.25">
      <c r="U3425" s="190"/>
      <c r="V3425" s="191"/>
      <c r="W3425" s="188"/>
      <c r="X3425" s="188"/>
      <c r="Y3425" s="174" t="str">
        <f t="shared" si="568"/>
        <v/>
      </c>
      <c r="Z3425" s="174" t="str">
        <f t="shared" si="569"/>
        <v/>
      </c>
      <c r="AA3425" s="137"/>
      <c r="AB3425" s="185">
        <f t="shared" si="566"/>
        <v>18.361599999999022</v>
      </c>
      <c r="AC3425" s="139">
        <f t="shared" si="563"/>
        <v>1.0440810086549939E-2</v>
      </c>
      <c r="AD3425" s="138">
        <f t="shared" si="567"/>
        <v>2.52987306031318E-5</v>
      </c>
      <c r="AE3425" s="139">
        <f t="shared" si="564"/>
        <v>2.52987306031318E-5</v>
      </c>
      <c r="AF3425" s="139" t="str">
        <f t="shared" si="565"/>
        <v/>
      </c>
      <c r="AG3425" s="139"/>
    </row>
    <row r="3426" spans="21:33" ht="20.100000000000001" customHeight="1" x14ac:dyDescent="0.25">
      <c r="U3426" s="190"/>
      <c r="V3426" s="191"/>
      <c r="W3426" s="188"/>
      <c r="X3426" s="188"/>
      <c r="Y3426" s="174" t="str">
        <f t="shared" si="568"/>
        <v/>
      </c>
      <c r="Z3426" s="174" t="str">
        <f t="shared" si="569"/>
        <v/>
      </c>
      <c r="AA3426" s="137"/>
      <c r="AB3426" s="185">
        <f t="shared" si="566"/>
        <v>18.367999999999022</v>
      </c>
      <c r="AC3426" s="139">
        <f t="shared" si="563"/>
        <v>1.0415511355946807E-2</v>
      </c>
      <c r="AD3426" s="138">
        <f t="shared" si="567"/>
        <v>2.5239880444144491E-5</v>
      </c>
      <c r="AE3426" s="139">
        <f t="shared" si="564"/>
        <v>2.5239880444144491E-5</v>
      </c>
      <c r="AF3426" s="139" t="str">
        <f t="shared" si="565"/>
        <v/>
      </c>
      <c r="AG3426" s="139"/>
    </row>
    <row r="3427" spans="21:33" ht="20.100000000000001" customHeight="1" x14ac:dyDescent="0.25">
      <c r="U3427" s="190"/>
      <c r="V3427" s="191"/>
      <c r="W3427" s="188"/>
      <c r="X3427" s="188"/>
      <c r="Y3427" s="174" t="str">
        <f t="shared" si="568"/>
        <v/>
      </c>
      <c r="Z3427" s="174" t="str">
        <f t="shared" si="569"/>
        <v/>
      </c>
      <c r="AA3427" s="137"/>
      <c r="AB3427" s="185">
        <f t="shared" si="566"/>
        <v>18.374399999999021</v>
      </c>
      <c r="AC3427" s="139">
        <f t="shared" si="563"/>
        <v>1.0390271475502663E-2</v>
      </c>
      <c r="AD3427" s="138">
        <f t="shared" si="567"/>
        <v>2.5181159542888437E-5</v>
      </c>
      <c r="AE3427" s="139">
        <f t="shared" si="564"/>
        <v>2.5181159542888437E-5</v>
      </c>
      <c r="AF3427" s="139" t="str">
        <f t="shared" si="565"/>
        <v/>
      </c>
      <c r="AG3427" s="139"/>
    </row>
    <row r="3428" spans="21:33" ht="20.100000000000001" customHeight="1" x14ac:dyDescent="0.25">
      <c r="U3428" s="190"/>
      <c r="V3428" s="191"/>
      <c r="W3428" s="188"/>
      <c r="X3428" s="188"/>
      <c r="Y3428" s="174" t="str">
        <f t="shared" si="568"/>
        <v/>
      </c>
      <c r="Z3428" s="174" t="str">
        <f t="shared" si="569"/>
        <v/>
      </c>
      <c r="AA3428" s="137"/>
      <c r="AB3428" s="185">
        <f t="shared" si="566"/>
        <v>18.38079999999902</v>
      </c>
      <c r="AC3428" s="139">
        <f t="shared" si="563"/>
        <v>1.0365090315959774E-2</v>
      </c>
      <c r="AD3428" s="138">
        <f t="shared" si="567"/>
        <v>2.5122567639498591E-5</v>
      </c>
      <c r="AE3428" s="139">
        <f t="shared" si="564"/>
        <v>2.5122567639498591E-5</v>
      </c>
      <c r="AF3428" s="139" t="str">
        <f t="shared" si="565"/>
        <v/>
      </c>
      <c r="AG3428" s="139"/>
    </row>
    <row r="3429" spans="21:33" ht="20.100000000000001" customHeight="1" x14ac:dyDescent="0.25">
      <c r="U3429" s="190"/>
      <c r="V3429" s="191"/>
      <c r="W3429" s="188"/>
      <c r="X3429" s="188"/>
      <c r="Y3429" s="174" t="str">
        <f t="shared" si="568"/>
        <v/>
      </c>
      <c r="Z3429" s="174" t="str">
        <f t="shared" si="569"/>
        <v/>
      </c>
      <c r="AA3429" s="137"/>
      <c r="AB3429" s="185">
        <f t="shared" si="566"/>
        <v>18.387199999999019</v>
      </c>
      <c r="AC3429" s="139">
        <f t="shared" si="563"/>
        <v>1.0339967748320276E-2</v>
      </c>
      <c r="AD3429" s="138">
        <f t="shared" si="567"/>
        <v>2.5064104474604304E-5</v>
      </c>
      <c r="AE3429" s="139">
        <f t="shared" si="564"/>
        <v>2.5064104474604304E-5</v>
      </c>
      <c r="AF3429" s="139" t="str">
        <f t="shared" si="565"/>
        <v/>
      </c>
      <c r="AG3429" s="139"/>
    </row>
    <row r="3430" spans="21:33" ht="20.100000000000001" customHeight="1" x14ac:dyDescent="0.25">
      <c r="U3430" s="190"/>
      <c r="V3430" s="191"/>
      <c r="W3430" s="188"/>
      <c r="X3430" s="188"/>
      <c r="Y3430" s="174" t="str">
        <f t="shared" si="568"/>
        <v/>
      </c>
      <c r="Z3430" s="174" t="str">
        <f t="shared" si="569"/>
        <v/>
      </c>
      <c r="AA3430" s="137"/>
      <c r="AB3430" s="185">
        <f t="shared" si="566"/>
        <v>18.393599999999019</v>
      </c>
      <c r="AC3430" s="139">
        <f t="shared" si="563"/>
        <v>1.0314903643845671E-2</v>
      </c>
      <c r="AD3430" s="138">
        <f t="shared" si="567"/>
        <v>2.5005769789256463E-5</v>
      </c>
      <c r="AE3430" s="139">
        <f t="shared" si="564"/>
        <v>2.5005769789256463E-5</v>
      </c>
      <c r="AF3430" s="139" t="str">
        <f t="shared" si="565"/>
        <v/>
      </c>
      <c r="AG3430" s="139"/>
    </row>
    <row r="3431" spans="21:33" ht="20.100000000000001" customHeight="1" x14ac:dyDescent="0.25">
      <c r="U3431" s="190"/>
      <c r="V3431" s="191"/>
      <c r="W3431" s="188"/>
      <c r="X3431" s="188"/>
      <c r="Y3431" s="174" t="str">
        <f t="shared" si="568"/>
        <v/>
      </c>
      <c r="Z3431" s="174" t="str">
        <f t="shared" si="569"/>
        <v/>
      </c>
      <c r="AA3431" s="137"/>
      <c r="AB3431" s="185">
        <f t="shared" si="566"/>
        <v>18.399999999999018</v>
      </c>
      <c r="AC3431" s="139">
        <f t="shared" si="563"/>
        <v>1.0289897874056415E-2</v>
      </c>
      <c r="AD3431" s="138">
        <f t="shared" si="567"/>
        <v>2.4947563325019434E-5</v>
      </c>
      <c r="AE3431" s="139">
        <f t="shared" si="564"/>
        <v>2.4947563325019434E-5</v>
      </c>
      <c r="AF3431" s="139" t="str">
        <f t="shared" si="565"/>
        <v/>
      </c>
      <c r="AG3431" s="139"/>
    </row>
    <row r="3432" spans="21:33" ht="20.100000000000001" customHeight="1" x14ac:dyDescent="0.25">
      <c r="U3432" s="190"/>
      <c r="V3432" s="191"/>
      <c r="W3432" s="188"/>
      <c r="X3432" s="188"/>
      <c r="Y3432" s="174" t="str">
        <f t="shared" si="568"/>
        <v/>
      </c>
      <c r="Z3432" s="174" t="str">
        <f t="shared" si="569"/>
        <v/>
      </c>
      <c r="AA3432" s="137"/>
      <c r="AB3432" s="185">
        <f t="shared" si="566"/>
        <v>18.406399999999017</v>
      </c>
      <c r="AC3432" s="139">
        <f t="shared" si="563"/>
        <v>1.0264950310731396E-2</v>
      </c>
      <c r="AD3432" s="138">
        <f t="shared" si="567"/>
        <v>2.4889484823806263E-5</v>
      </c>
      <c r="AE3432" s="139">
        <f t="shared" si="564"/>
        <v>2.4889484823806263E-5</v>
      </c>
      <c r="AF3432" s="139" t="str">
        <f t="shared" si="565"/>
        <v/>
      </c>
      <c r="AG3432" s="139"/>
    </row>
    <row r="3433" spans="21:33" ht="20.100000000000001" customHeight="1" x14ac:dyDescent="0.25">
      <c r="U3433" s="190"/>
      <c r="V3433" s="191"/>
      <c r="W3433" s="188"/>
      <c r="X3433" s="188"/>
      <c r="Y3433" s="174" t="str">
        <f t="shared" si="568"/>
        <v/>
      </c>
      <c r="Z3433" s="174" t="str">
        <f t="shared" si="569"/>
        <v/>
      </c>
      <c r="AA3433" s="137"/>
      <c r="AB3433" s="185">
        <f t="shared" si="566"/>
        <v>18.412799999999017</v>
      </c>
      <c r="AC3433" s="139">
        <f t="shared" si="563"/>
        <v>1.0240060825907589E-2</v>
      </c>
      <c r="AD3433" s="138">
        <f t="shared" si="567"/>
        <v>2.4831534028020921E-5</v>
      </c>
      <c r="AE3433" s="139">
        <f t="shared" si="564"/>
        <v>2.4831534028020921E-5</v>
      </c>
      <c r="AF3433" s="139" t="str">
        <f t="shared" si="565"/>
        <v/>
      </c>
      <c r="AG3433" s="139"/>
    </row>
    <row r="3434" spans="21:33" ht="20.100000000000001" customHeight="1" x14ac:dyDescent="0.25">
      <c r="U3434" s="190"/>
      <c r="V3434" s="191"/>
      <c r="W3434" s="188"/>
      <c r="X3434" s="188"/>
      <c r="Y3434" s="174" t="str">
        <f t="shared" si="568"/>
        <v/>
      </c>
      <c r="Z3434" s="174" t="str">
        <f t="shared" si="569"/>
        <v/>
      </c>
      <c r="AA3434" s="137"/>
      <c r="AB3434" s="185">
        <f t="shared" si="566"/>
        <v>18.419199999999016</v>
      </c>
      <c r="AC3434" s="139">
        <f t="shared" si="563"/>
        <v>1.0215229291879568E-2</v>
      </c>
      <c r="AD3434" s="138">
        <f t="shared" si="567"/>
        <v>2.4773710680504532E-5</v>
      </c>
      <c r="AE3434" s="139">
        <f t="shared" si="564"/>
        <v>2.4773710680504532E-5</v>
      </c>
      <c r="AF3434" s="139" t="str">
        <f t="shared" si="565"/>
        <v/>
      </c>
      <c r="AG3434" s="139"/>
    </row>
    <row r="3435" spans="21:33" ht="20.100000000000001" customHeight="1" x14ac:dyDescent="0.25">
      <c r="U3435" s="190"/>
      <c r="V3435" s="191"/>
      <c r="W3435" s="188"/>
      <c r="X3435" s="188"/>
      <c r="Y3435" s="174" t="str">
        <f t="shared" si="568"/>
        <v/>
      </c>
      <c r="Z3435" s="174" t="str">
        <f t="shared" si="569"/>
        <v/>
      </c>
      <c r="AA3435" s="137"/>
      <c r="AB3435" s="185">
        <f t="shared" si="566"/>
        <v>18.425599999999015</v>
      </c>
      <c r="AC3435" s="139">
        <f t="shared" si="563"/>
        <v>1.0190455581199064E-2</v>
      </c>
      <c r="AD3435" s="138">
        <f t="shared" si="567"/>
        <v>2.4716014524545776E-5</v>
      </c>
      <c r="AE3435" s="139">
        <f t="shared" si="564"/>
        <v>2.4716014524545776E-5</v>
      </c>
      <c r="AF3435" s="139" t="str">
        <f t="shared" si="565"/>
        <v/>
      </c>
      <c r="AG3435" s="139"/>
    </row>
    <row r="3436" spans="21:33" ht="20.100000000000001" customHeight="1" x14ac:dyDescent="0.25">
      <c r="U3436" s="190"/>
      <c r="V3436" s="191"/>
      <c r="W3436" s="188"/>
      <c r="X3436" s="188"/>
      <c r="Y3436" s="174" t="str">
        <f t="shared" si="568"/>
        <v/>
      </c>
      <c r="Z3436" s="174" t="str">
        <f t="shared" si="569"/>
        <v/>
      </c>
      <c r="AA3436" s="137"/>
      <c r="AB3436" s="185">
        <f t="shared" si="566"/>
        <v>18.431999999999015</v>
      </c>
      <c r="AC3436" s="139">
        <f t="shared" ref="AC3436:AC3499" si="570">_xlfn.CHISQ.DIST.RT(AB3436,$AB$553)</f>
        <v>1.0165739566674518E-2</v>
      </c>
      <c r="AD3436" s="138">
        <f t="shared" si="567"/>
        <v>2.4658445303860077E-5</v>
      </c>
      <c r="AE3436" s="139">
        <f t="shared" ref="AE3436:AE3499" si="571">IF(AC3436&lt;($AA$556),AD3436,"")</f>
        <v>2.4658445303860077E-5</v>
      </c>
      <c r="AF3436" s="139" t="str">
        <f t="shared" ref="AF3436:AF3499" si="572">IF(AC3436&lt;$AA$563,AD3436,"")</f>
        <v/>
      </c>
      <c r="AG3436" s="139"/>
    </row>
    <row r="3437" spans="21:33" ht="20.100000000000001" customHeight="1" x14ac:dyDescent="0.25">
      <c r="U3437" s="190"/>
      <c r="V3437" s="191"/>
      <c r="W3437" s="188"/>
      <c r="X3437" s="188"/>
      <c r="Y3437" s="174" t="str">
        <f t="shared" si="568"/>
        <v/>
      </c>
      <c r="Z3437" s="174" t="str">
        <f t="shared" si="569"/>
        <v/>
      </c>
      <c r="AA3437" s="137"/>
      <c r="AB3437" s="185">
        <f t="shared" ref="AB3437:AB3500" si="573">AB3436+$AF$553</f>
        <v>18.438399999999014</v>
      </c>
      <c r="AC3437" s="139">
        <f t="shared" si="570"/>
        <v>1.0141081121370658E-2</v>
      </c>
      <c r="AD3437" s="138">
        <f t="shared" ref="AD3437:AD3500" si="574">AC3437-AC3438</f>
        <v>2.460100276261909E-5</v>
      </c>
      <c r="AE3437" s="139">
        <f t="shared" si="571"/>
        <v>2.460100276261909E-5</v>
      </c>
      <c r="AF3437" s="139" t="str">
        <f t="shared" si="572"/>
        <v/>
      </c>
      <c r="AG3437" s="139"/>
    </row>
    <row r="3438" spans="21:33" ht="20.100000000000001" customHeight="1" x14ac:dyDescent="0.25">
      <c r="U3438" s="190"/>
      <c r="V3438" s="191"/>
      <c r="W3438" s="188"/>
      <c r="X3438" s="188"/>
      <c r="Y3438" s="174" t="str">
        <f t="shared" si="568"/>
        <v/>
      </c>
      <c r="Z3438" s="174" t="str">
        <f t="shared" si="569"/>
        <v/>
      </c>
      <c r="AA3438" s="137"/>
      <c r="AB3438" s="185">
        <f t="shared" si="573"/>
        <v>18.444799999999013</v>
      </c>
      <c r="AC3438" s="139">
        <f t="shared" si="570"/>
        <v>1.0116480118608039E-2</v>
      </c>
      <c r="AD3438" s="138">
        <f t="shared" si="574"/>
        <v>2.4543686645429885E-5</v>
      </c>
      <c r="AE3438" s="139">
        <f t="shared" si="571"/>
        <v>2.4543686645429885E-5</v>
      </c>
      <c r="AF3438" s="139" t="str">
        <f t="shared" si="572"/>
        <v/>
      </c>
      <c r="AG3438" s="139"/>
    </row>
    <row r="3439" spans="21:33" ht="20.100000000000001" customHeight="1" x14ac:dyDescent="0.25">
      <c r="U3439" s="190"/>
      <c r="V3439" s="191"/>
      <c r="W3439" s="188"/>
      <c r="X3439" s="188"/>
      <c r="Y3439" s="174" t="str">
        <f t="shared" si="568"/>
        <v/>
      </c>
      <c r="Z3439" s="174" t="str">
        <f t="shared" si="569"/>
        <v/>
      </c>
      <c r="AA3439" s="137"/>
      <c r="AB3439" s="185">
        <f t="shared" si="573"/>
        <v>18.451199999999012</v>
      </c>
      <c r="AC3439" s="139">
        <f t="shared" si="570"/>
        <v>1.0091936431962609E-2</v>
      </c>
      <c r="AD3439" s="138">
        <f t="shared" si="574"/>
        <v>2.4486496697308929E-5</v>
      </c>
      <c r="AE3439" s="139">
        <f t="shared" si="571"/>
        <v>2.4486496697308929E-5</v>
      </c>
      <c r="AF3439" s="139" t="str">
        <f t="shared" si="572"/>
        <v/>
      </c>
      <c r="AG3439" s="139"/>
    </row>
    <row r="3440" spans="21:33" ht="20.100000000000001" customHeight="1" x14ac:dyDescent="0.25">
      <c r="U3440" s="190"/>
      <c r="V3440" s="191"/>
      <c r="W3440" s="188"/>
      <c r="X3440" s="188"/>
      <c r="Y3440" s="174" t="str">
        <f t="shared" si="568"/>
        <v/>
      </c>
      <c r="Z3440" s="174" t="str">
        <f t="shared" si="569"/>
        <v/>
      </c>
      <c r="AA3440" s="137"/>
      <c r="AB3440" s="185">
        <f t="shared" si="573"/>
        <v>18.457599999999012</v>
      </c>
      <c r="AC3440" s="139">
        <f t="shared" si="570"/>
        <v>1.00674499352653E-2</v>
      </c>
      <c r="AD3440" s="138">
        <f t="shared" si="574"/>
        <v>2.4429432663753206E-5</v>
      </c>
      <c r="AE3440" s="139">
        <f t="shared" si="571"/>
        <v>2.4429432663753206E-5</v>
      </c>
      <c r="AF3440" s="139" t="str">
        <f t="shared" si="572"/>
        <v/>
      </c>
      <c r="AG3440" s="139"/>
    </row>
    <row r="3441" spans="21:33" ht="20.100000000000001" customHeight="1" x14ac:dyDescent="0.25">
      <c r="U3441" s="190"/>
      <c r="V3441" s="191"/>
      <c r="W3441" s="188"/>
      <c r="X3441" s="188"/>
      <c r="Y3441" s="174" t="str">
        <f t="shared" si="568"/>
        <v/>
      </c>
      <c r="Z3441" s="174" t="str">
        <f t="shared" si="569"/>
        <v/>
      </c>
      <c r="AA3441" s="137"/>
      <c r="AB3441" s="185">
        <f t="shared" si="573"/>
        <v>18.463999999999011</v>
      </c>
      <c r="AC3441" s="139">
        <f t="shared" si="570"/>
        <v>1.0043020502601547E-2</v>
      </c>
      <c r="AD3441" s="138">
        <f t="shared" si="574"/>
        <v>2.4372494290731544E-5</v>
      </c>
      <c r="AE3441" s="139">
        <f t="shared" si="571"/>
        <v>2.4372494290731544E-5</v>
      </c>
      <c r="AF3441" s="139" t="str">
        <f t="shared" si="572"/>
        <v/>
      </c>
      <c r="AG3441" s="139"/>
    </row>
    <row r="3442" spans="21:33" ht="20.100000000000001" customHeight="1" x14ac:dyDescent="0.25">
      <c r="U3442" s="190"/>
      <c r="V3442" s="191"/>
      <c r="W3442" s="188"/>
      <c r="X3442" s="188"/>
      <c r="Y3442" s="174" t="str">
        <f t="shared" si="568"/>
        <v/>
      </c>
      <c r="Z3442" s="174" t="str">
        <f t="shared" si="569"/>
        <v/>
      </c>
      <c r="AA3442" s="137"/>
      <c r="AB3442" s="185">
        <f t="shared" si="573"/>
        <v>18.47039999999901</v>
      </c>
      <c r="AC3442" s="139">
        <f t="shared" si="570"/>
        <v>1.0018648008310815E-2</v>
      </c>
      <c r="AD3442" s="138">
        <f t="shared" si="574"/>
        <v>2.4315681324500737E-5</v>
      </c>
      <c r="AE3442" s="139">
        <f t="shared" si="571"/>
        <v>2.4315681324500737E-5</v>
      </c>
      <c r="AF3442" s="139" t="str">
        <f t="shared" si="572"/>
        <v/>
      </c>
      <c r="AG3442" s="139"/>
    </row>
    <row r="3443" spans="21:33" ht="20.100000000000001" customHeight="1" x14ac:dyDescent="0.25">
      <c r="U3443" s="190"/>
      <c r="V3443" s="191"/>
      <c r="W3443" s="188"/>
      <c r="X3443" s="188"/>
      <c r="Y3443" s="174" t="str">
        <f t="shared" si="568"/>
        <v/>
      </c>
      <c r="Z3443" s="174" t="str">
        <f t="shared" si="569"/>
        <v/>
      </c>
      <c r="AA3443" s="137"/>
      <c r="AB3443" s="185">
        <f t="shared" si="573"/>
        <v>18.47679999999901</v>
      </c>
      <c r="AC3443" s="139">
        <f t="shared" si="570"/>
        <v>9.9943323269863146E-3</v>
      </c>
      <c r="AD3443" s="138">
        <f t="shared" si="574"/>
        <v>2.4258993511947283E-5</v>
      </c>
      <c r="AE3443" s="139">
        <f t="shared" si="571"/>
        <v>2.4258993511947283E-5</v>
      </c>
      <c r="AF3443" s="139" t="str">
        <f t="shared" si="572"/>
        <v/>
      </c>
      <c r="AG3443" s="139"/>
    </row>
    <row r="3444" spans="21:33" ht="20.100000000000001" customHeight="1" x14ac:dyDescent="0.25">
      <c r="U3444" s="190"/>
      <c r="V3444" s="191"/>
      <c r="W3444" s="188"/>
      <c r="X3444" s="188"/>
      <c r="Y3444" s="174" t="str">
        <f t="shared" si="568"/>
        <v/>
      </c>
      <c r="Z3444" s="174" t="str">
        <f t="shared" si="569"/>
        <v/>
      </c>
      <c r="AA3444" s="137"/>
      <c r="AB3444" s="185">
        <f t="shared" si="573"/>
        <v>18.483199999999009</v>
      </c>
      <c r="AC3444" s="139">
        <f t="shared" si="570"/>
        <v>9.9700733334743673E-3</v>
      </c>
      <c r="AD3444" s="138">
        <f t="shared" si="574"/>
        <v>2.4202430600266459E-5</v>
      </c>
      <c r="AE3444" s="139">
        <f t="shared" si="571"/>
        <v>2.4202430600266459E-5</v>
      </c>
      <c r="AF3444" s="139" t="str">
        <f t="shared" si="572"/>
        <v/>
      </c>
      <c r="AG3444" s="139"/>
    </row>
    <row r="3445" spans="21:33" ht="20.100000000000001" customHeight="1" x14ac:dyDescent="0.25">
      <c r="U3445" s="190"/>
      <c r="V3445" s="191"/>
      <c r="W3445" s="188"/>
      <c r="X3445" s="188"/>
      <c r="Y3445" s="174" t="str">
        <f t="shared" si="568"/>
        <v/>
      </c>
      <c r="Z3445" s="174" t="str">
        <f t="shared" si="569"/>
        <v/>
      </c>
      <c r="AA3445" s="137"/>
      <c r="AB3445" s="185">
        <f t="shared" si="573"/>
        <v>18.489599999999008</v>
      </c>
      <c r="AC3445" s="139">
        <f t="shared" si="570"/>
        <v>9.9458709028741009E-3</v>
      </c>
      <c r="AD3445" s="138">
        <f t="shared" si="574"/>
        <v>2.4145992337153144E-5</v>
      </c>
      <c r="AE3445" s="139">
        <f t="shared" si="571"/>
        <v>2.4145992337153144E-5</v>
      </c>
      <c r="AF3445" s="139" t="str">
        <f t="shared" si="572"/>
        <v/>
      </c>
      <c r="AG3445" s="139"/>
    </row>
    <row r="3446" spans="21:33" ht="20.100000000000001" customHeight="1" x14ac:dyDescent="0.25">
      <c r="U3446" s="190"/>
      <c r="V3446" s="191"/>
      <c r="W3446" s="188"/>
      <c r="X3446" s="188"/>
      <c r="Y3446" s="174" t="str">
        <f t="shared" si="568"/>
        <v/>
      </c>
      <c r="Z3446" s="174" t="str">
        <f t="shared" si="569"/>
        <v/>
      </c>
      <c r="AA3446" s="137"/>
      <c r="AB3446" s="185">
        <f t="shared" si="573"/>
        <v>18.495999999999007</v>
      </c>
      <c r="AC3446" s="139">
        <f t="shared" si="570"/>
        <v>9.9217249105369477E-3</v>
      </c>
      <c r="AD3446" s="138">
        <f t="shared" si="574"/>
        <v>2.4089678470675183E-5</v>
      </c>
      <c r="AE3446" s="139">
        <f t="shared" si="571"/>
        <v>2.4089678470675183E-5</v>
      </c>
      <c r="AF3446" s="139" t="str">
        <f t="shared" si="572"/>
        <v/>
      </c>
      <c r="AG3446" s="139"/>
    </row>
    <row r="3447" spans="21:33" ht="20.100000000000001" customHeight="1" x14ac:dyDescent="0.25">
      <c r="U3447" s="190"/>
      <c r="V3447" s="191"/>
      <c r="W3447" s="188"/>
      <c r="X3447" s="188"/>
      <c r="Y3447" s="174" t="str">
        <f t="shared" si="568"/>
        <v/>
      </c>
      <c r="Z3447" s="174" t="str">
        <f t="shared" si="569"/>
        <v/>
      </c>
      <c r="AA3447" s="137"/>
      <c r="AB3447" s="185">
        <f t="shared" si="573"/>
        <v>18.502399999999007</v>
      </c>
      <c r="AC3447" s="139">
        <f t="shared" si="570"/>
        <v>9.8976352320662726E-3</v>
      </c>
      <c r="AD3447" s="138">
        <f t="shared" si="574"/>
        <v>2.403348874939655E-5</v>
      </c>
      <c r="AE3447" s="139">
        <f t="shared" si="571"/>
        <v>2.403348874939655E-5</v>
      </c>
      <c r="AF3447" s="139" t="str">
        <f t="shared" si="572"/>
        <v/>
      </c>
      <c r="AG3447" s="139"/>
    </row>
    <row r="3448" spans="21:33" ht="20.100000000000001" customHeight="1" x14ac:dyDescent="0.25">
      <c r="U3448" s="190"/>
      <c r="V3448" s="191"/>
      <c r="W3448" s="188"/>
      <c r="X3448" s="188"/>
      <c r="Y3448" s="174" t="str">
        <f t="shared" ref="Y3448:Y3511" si="575">IF($X3448&gt;(Y$555),$W3448,"")</f>
        <v/>
      </c>
      <c r="Z3448" s="174" t="str">
        <f t="shared" ref="Z3448:Z3511" si="576">IF($X3448&gt;(AA$557),$W3448,"")</f>
        <v/>
      </c>
      <c r="AA3448" s="137"/>
      <c r="AB3448" s="185">
        <f t="shared" si="573"/>
        <v>18.508799999999006</v>
      </c>
      <c r="AC3448" s="139">
        <f t="shared" si="570"/>
        <v>9.873601743316876E-3</v>
      </c>
      <c r="AD3448" s="138">
        <f t="shared" si="574"/>
        <v>2.3977422922295821E-5</v>
      </c>
      <c r="AE3448" s="139">
        <f t="shared" si="571"/>
        <v>2.3977422922295821E-5</v>
      </c>
      <c r="AF3448" s="139" t="str">
        <f t="shared" si="572"/>
        <v/>
      </c>
      <c r="AG3448" s="139"/>
    </row>
    <row r="3449" spans="21:33" ht="20.100000000000001" customHeight="1" x14ac:dyDescent="0.25">
      <c r="U3449" s="190"/>
      <c r="V3449" s="191"/>
      <c r="W3449" s="188"/>
      <c r="X3449" s="188"/>
      <c r="Y3449" s="174" t="str">
        <f t="shared" si="575"/>
        <v/>
      </c>
      <c r="Z3449" s="174" t="str">
        <f t="shared" si="576"/>
        <v/>
      </c>
      <c r="AA3449" s="137"/>
      <c r="AB3449" s="185">
        <f t="shared" si="573"/>
        <v>18.515199999999005</v>
      </c>
      <c r="AC3449" s="139">
        <f t="shared" si="570"/>
        <v>9.8496243203945802E-3</v>
      </c>
      <c r="AD3449" s="138">
        <f t="shared" si="574"/>
        <v>2.3921480738799128E-5</v>
      </c>
      <c r="AE3449" s="139">
        <f t="shared" si="571"/>
        <v>2.3921480738799128E-5</v>
      </c>
      <c r="AF3449" s="139" t="str">
        <f t="shared" si="572"/>
        <v/>
      </c>
      <c r="AG3449" s="139"/>
    </row>
    <row r="3450" spans="21:33" ht="20.100000000000001" customHeight="1" x14ac:dyDescent="0.25">
      <c r="U3450" s="190"/>
      <c r="V3450" s="191"/>
      <c r="W3450" s="188"/>
      <c r="X3450" s="188"/>
      <c r="Y3450" s="174" t="str">
        <f t="shared" si="575"/>
        <v/>
      </c>
      <c r="Z3450" s="174" t="str">
        <f t="shared" si="576"/>
        <v/>
      </c>
      <c r="AA3450" s="137"/>
      <c r="AB3450" s="185">
        <f t="shared" si="573"/>
        <v>18.521599999999005</v>
      </c>
      <c r="AC3450" s="139">
        <f t="shared" si="570"/>
        <v>9.8257028396557811E-3</v>
      </c>
      <c r="AD3450" s="138">
        <f t="shared" si="574"/>
        <v>2.3865661948733324E-5</v>
      </c>
      <c r="AE3450" s="139">
        <f t="shared" si="571"/>
        <v>2.3865661948733324E-5</v>
      </c>
      <c r="AF3450" s="139" t="str">
        <f t="shared" si="572"/>
        <v/>
      </c>
      <c r="AG3450" s="139"/>
    </row>
    <row r="3451" spans="21:33" ht="20.100000000000001" customHeight="1" x14ac:dyDescent="0.25">
      <c r="U3451" s="190"/>
      <c r="V3451" s="191"/>
      <c r="W3451" s="188"/>
      <c r="X3451" s="188"/>
      <c r="Y3451" s="174" t="str">
        <f t="shared" si="575"/>
        <v/>
      </c>
      <c r="Z3451" s="174" t="str">
        <f t="shared" si="576"/>
        <v/>
      </c>
      <c r="AA3451" s="137"/>
      <c r="AB3451" s="185">
        <f t="shared" si="573"/>
        <v>18.527999999999004</v>
      </c>
      <c r="AC3451" s="139">
        <f t="shared" si="570"/>
        <v>9.8018371777070477E-3</v>
      </c>
      <c r="AD3451" s="138">
        <f t="shared" si="574"/>
        <v>2.3809966302367619E-5</v>
      </c>
      <c r="AE3451" s="139">
        <f t="shared" si="571"/>
        <v>2.3809966302367619E-5</v>
      </c>
      <c r="AF3451" s="139" t="str">
        <f t="shared" si="572"/>
        <v/>
      </c>
      <c r="AG3451" s="139"/>
    </row>
    <row r="3452" spans="21:33" ht="20.100000000000001" customHeight="1" x14ac:dyDescent="0.25">
      <c r="U3452" s="190"/>
      <c r="V3452" s="191"/>
      <c r="W3452" s="188"/>
      <c r="X3452" s="188"/>
      <c r="Y3452" s="174" t="str">
        <f t="shared" si="575"/>
        <v/>
      </c>
      <c r="Z3452" s="174" t="str">
        <f t="shared" si="576"/>
        <v/>
      </c>
      <c r="AA3452" s="137"/>
      <c r="AB3452" s="185">
        <f t="shared" si="573"/>
        <v>18.534399999999003</v>
      </c>
      <c r="AC3452" s="139">
        <f t="shared" si="570"/>
        <v>9.7780272114046801E-3</v>
      </c>
      <c r="AD3452" s="138">
        <f t="shared" si="574"/>
        <v>2.3754393550448269E-5</v>
      </c>
      <c r="AE3452" s="139">
        <f t="shared" si="571"/>
        <v>2.3754393550448269E-5</v>
      </c>
      <c r="AF3452" s="139" t="str">
        <f t="shared" si="572"/>
        <v/>
      </c>
      <c r="AG3452" s="139"/>
    </row>
    <row r="3453" spans="21:33" ht="20.100000000000001" customHeight="1" x14ac:dyDescent="0.25">
      <c r="U3453" s="190"/>
      <c r="V3453" s="191"/>
      <c r="W3453" s="188"/>
      <c r="X3453" s="188"/>
      <c r="Y3453" s="174" t="str">
        <f t="shared" si="575"/>
        <v/>
      </c>
      <c r="Z3453" s="174" t="str">
        <f t="shared" si="576"/>
        <v/>
      </c>
      <c r="AA3453" s="137"/>
      <c r="AB3453" s="185">
        <f t="shared" si="573"/>
        <v>18.540799999999003</v>
      </c>
      <c r="AC3453" s="139">
        <f t="shared" si="570"/>
        <v>9.7542728178542319E-3</v>
      </c>
      <c r="AD3453" s="138">
        <f t="shared" si="574"/>
        <v>2.3698943444084089E-5</v>
      </c>
      <c r="AE3453" s="139">
        <f t="shared" si="571"/>
        <v>2.3698943444084089E-5</v>
      </c>
      <c r="AF3453" s="139" t="str">
        <f t="shared" si="572"/>
        <v/>
      </c>
      <c r="AG3453" s="139"/>
    </row>
    <row r="3454" spans="21:33" ht="20.100000000000001" customHeight="1" x14ac:dyDescent="0.25">
      <c r="U3454" s="190"/>
      <c r="V3454" s="191"/>
      <c r="W3454" s="188"/>
      <c r="X3454" s="188"/>
      <c r="Y3454" s="174" t="str">
        <f t="shared" si="575"/>
        <v/>
      </c>
      <c r="Z3454" s="174" t="str">
        <f t="shared" si="576"/>
        <v/>
      </c>
      <c r="AA3454" s="137"/>
      <c r="AB3454" s="185">
        <f t="shared" si="573"/>
        <v>18.547199999999002</v>
      </c>
      <c r="AC3454" s="139">
        <f t="shared" si="570"/>
        <v>9.7305738744101478E-3</v>
      </c>
      <c r="AD3454" s="138">
        <f t="shared" si="574"/>
        <v>2.364361573487829E-5</v>
      </c>
      <c r="AE3454" s="139">
        <f t="shared" si="571"/>
        <v>2.364361573487829E-5</v>
      </c>
      <c r="AF3454" s="139" t="str">
        <f t="shared" si="572"/>
        <v/>
      </c>
      <c r="AG3454" s="139"/>
    </row>
    <row r="3455" spans="21:33" ht="20.100000000000001" customHeight="1" x14ac:dyDescent="0.25">
      <c r="U3455" s="190"/>
      <c r="V3455" s="191"/>
      <c r="W3455" s="188"/>
      <c r="X3455" s="188"/>
      <c r="Y3455" s="174" t="str">
        <f t="shared" si="575"/>
        <v/>
      </c>
      <c r="Z3455" s="174" t="str">
        <f t="shared" si="576"/>
        <v/>
      </c>
      <c r="AA3455" s="137"/>
      <c r="AB3455" s="185">
        <f t="shared" si="573"/>
        <v>18.553599999999001</v>
      </c>
      <c r="AC3455" s="139">
        <f t="shared" si="570"/>
        <v>9.7069302586752695E-3</v>
      </c>
      <c r="AD3455" s="138">
        <f t="shared" si="574"/>
        <v>2.3588410174836538E-5</v>
      </c>
      <c r="AE3455" s="139">
        <f t="shared" si="571"/>
        <v>2.3588410174836538E-5</v>
      </c>
      <c r="AF3455" s="139" t="str">
        <f t="shared" si="572"/>
        <v/>
      </c>
      <c r="AG3455" s="139"/>
    </row>
    <row r="3456" spans="21:33" ht="20.100000000000001" customHeight="1" x14ac:dyDescent="0.25">
      <c r="U3456" s="190"/>
      <c r="V3456" s="191"/>
      <c r="W3456" s="188"/>
      <c r="X3456" s="188"/>
      <c r="Y3456" s="174" t="str">
        <f t="shared" si="575"/>
        <v/>
      </c>
      <c r="Z3456" s="174" t="str">
        <f t="shared" si="576"/>
        <v/>
      </c>
      <c r="AA3456" s="137"/>
      <c r="AB3456" s="185">
        <f t="shared" si="573"/>
        <v>18.559999999999</v>
      </c>
      <c r="AC3456" s="139">
        <f t="shared" si="570"/>
        <v>9.6833418485004329E-3</v>
      </c>
      <c r="AD3456" s="138">
        <f t="shared" si="574"/>
        <v>2.3533326516387773E-5</v>
      </c>
      <c r="AE3456" s="139">
        <f t="shared" si="571"/>
        <v>2.3533326516387773E-5</v>
      </c>
      <c r="AF3456" s="139" t="str">
        <f t="shared" si="572"/>
        <v/>
      </c>
      <c r="AG3456" s="139"/>
    </row>
    <row r="3457" spans="21:33" ht="20.100000000000001" customHeight="1" x14ac:dyDescent="0.25">
      <c r="U3457" s="190"/>
      <c r="V3457" s="191"/>
      <c r="W3457" s="188"/>
      <c r="X3457" s="188"/>
      <c r="Y3457" s="174" t="str">
        <f t="shared" si="575"/>
        <v/>
      </c>
      <c r="Z3457" s="174" t="str">
        <f t="shared" si="576"/>
        <v/>
      </c>
      <c r="AA3457" s="137"/>
      <c r="AB3457" s="185">
        <f t="shared" si="573"/>
        <v>18.566399999999</v>
      </c>
      <c r="AC3457" s="139">
        <f t="shared" si="570"/>
        <v>9.6598085219840452E-3</v>
      </c>
      <c r="AD3457" s="138">
        <f t="shared" si="574"/>
        <v>2.3478364512396349E-5</v>
      </c>
      <c r="AE3457" s="139">
        <f t="shared" si="571"/>
        <v>2.3478364512396349E-5</v>
      </c>
      <c r="AF3457" s="139" t="str">
        <f t="shared" si="572"/>
        <v/>
      </c>
      <c r="AG3457" s="139"/>
    </row>
    <row r="3458" spans="21:33" ht="20.100000000000001" customHeight="1" x14ac:dyDescent="0.25">
      <c r="U3458" s="190"/>
      <c r="V3458" s="191"/>
      <c r="W3458" s="188"/>
      <c r="X3458" s="188"/>
      <c r="Y3458" s="174" t="str">
        <f t="shared" si="575"/>
        <v/>
      </c>
      <c r="Z3458" s="174" t="str">
        <f t="shared" si="576"/>
        <v/>
      </c>
      <c r="AA3458" s="137"/>
      <c r="AB3458" s="185">
        <f t="shared" si="573"/>
        <v>18.572799999998999</v>
      </c>
      <c r="AC3458" s="139">
        <f t="shared" si="570"/>
        <v>9.6363301574716488E-3</v>
      </c>
      <c r="AD3458" s="138">
        <f t="shared" si="574"/>
        <v>2.3423523916214078E-5</v>
      </c>
      <c r="AE3458" s="139">
        <f t="shared" si="571"/>
        <v>2.3423523916214078E-5</v>
      </c>
      <c r="AF3458" s="139" t="str">
        <f t="shared" si="572"/>
        <v/>
      </c>
      <c r="AG3458" s="139"/>
    </row>
    <row r="3459" spans="21:33" ht="20.100000000000001" customHeight="1" x14ac:dyDescent="0.25">
      <c r="U3459" s="190"/>
      <c r="V3459" s="191"/>
      <c r="W3459" s="188"/>
      <c r="X3459" s="188"/>
      <c r="Y3459" s="174" t="str">
        <f t="shared" si="575"/>
        <v/>
      </c>
      <c r="Z3459" s="174" t="str">
        <f t="shared" si="576"/>
        <v/>
      </c>
      <c r="AA3459" s="137"/>
      <c r="AB3459" s="185">
        <f t="shared" si="573"/>
        <v>18.579199999998998</v>
      </c>
      <c r="AC3459" s="139">
        <f t="shared" si="570"/>
        <v>9.6129066335554347E-3</v>
      </c>
      <c r="AD3459" s="138">
        <f t="shared" si="574"/>
        <v>2.3368804481498084E-5</v>
      </c>
      <c r="AE3459" s="139">
        <f t="shared" si="571"/>
        <v>2.3368804481498084E-5</v>
      </c>
      <c r="AF3459" s="139" t="str">
        <f t="shared" si="572"/>
        <v/>
      </c>
      <c r="AG3459" s="139"/>
    </row>
    <row r="3460" spans="21:33" ht="20.100000000000001" customHeight="1" x14ac:dyDescent="0.25">
      <c r="U3460" s="190"/>
      <c r="V3460" s="191"/>
      <c r="W3460" s="188"/>
      <c r="X3460" s="188"/>
      <c r="Y3460" s="174" t="str">
        <f t="shared" si="575"/>
        <v/>
      </c>
      <c r="Z3460" s="174" t="str">
        <f t="shared" si="576"/>
        <v/>
      </c>
      <c r="AA3460" s="137"/>
      <c r="AB3460" s="185">
        <f t="shared" si="573"/>
        <v>18.585599999998998</v>
      </c>
      <c r="AC3460" s="139">
        <f t="shared" si="570"/>
        <v>9.5895378290739366E-3</v>
      </c>
      <c r="AD3460" s="138">
        <f t="shared" si="574"/>
        <v>2.3314205962434581E-5</v>
      </c>
      <c r="AE3460" s="139">
        <f t="shared" si="571"/>
        <v>2.3314205962434581E-5</v>
      </c>
      <c r="AF3460" s="139" t="str">
        <f t="shared" si="572"/>
        <v/>
      </c>
      <c r="AG3460" s="139"/>
    </row>
    <row r="3461" spans="21:33" ht="20.100000000000001" customHeight="1" x14ac:dyDescent="0.25">
      <c r="U3461" s="190"/>
      <c r="V3461" s="191"/>
      <c r="W3461" s="188"/>
      <c r="X3461" s="188"/>
      <c r="Y3461" s="174" t="str">
        <f t="shared" si="575"/>
        <v/>
      </c>
      <c r="Z3461" s="174" t="str">
        <f t="shared" si="576"/>
        <v/>
      </c>
      <c r="AA3461" s="137"/>
      <c r="AB3461" s="185">
        <f t="shared" si="573"/>
        <v>18.591999999998997</v>
      </c>
      <c r="AC3461" s="139">
        <f t="shared" si="570"/>
        <v>9.5662236231115021E-3</v>
      </c>
      <c r="AD3461" s="138">
        <f t="shared" si="574"/>
        <v>2.325972811366428E-5</v>
      </c>
      <c r="AE3461" s="139">
        <f t="shared" si="571"/>
        <v>2.325972811366428E-5</v>
      </c>
      <c r="AF3461" s="139" t="str">
        <f t="shared" si="572"/>
        <v/>
      </c>
      <c r="AG3461" s="139"/>
    </row>
    <row r="3462" spans="21:33" ht="20.100000000000001" customHeight="1" x14ac:dyDescent="0.25">
      <c r="U3462" s="190"/>
      <c r="V3462" s="191"/>
      <c r="W3462" s="188"/>
      <c r="X3462" s="188"/>
      <c r="Y3462" s="174" t="str">
        <f t="shared" si="575"/>
        <v/>
      </c>
      <c r="Z3462" s="174" t="str">
        <f t="shared" si="576"/>
        <v/>
      </c>
      <c r="AA3462" s="137"/>
      <c r="AB3462" s="185">
        <f t="shared" si="573"/>
        <v>18.598399999998996</v>
      </c>
      <c r="AC3462" s="139">
        <f t="shared" si="570"/>
        <v>9.5429638949978378E-3</v>
      </c>
      <c r="AD3462" s="138">
        <f t="shared" si="574"/>
        <v>2.3205370690122795E-5</v>
      </c>
      <c r="AE3462" s="139">
        <f t="shared" si="571"/>
        <v>2.3205370690122795E-5</v>
      </c>
      <c r="AF3462" s="139" t="str">
        <f t="shared" si="572"/>
        <v/>
      </c>
      <c r="AG3462" s="139"/>
    </row>
    <row r="3463" spans="21:33" ht="20.100000000000001" customHeight="1" x14ac:dyDescent="0.25">
      <c r="U3463" s="190"/>
      <c r="V3463" s="191"/>
      <c r="W3463" s="188"/>
      <c r="X3463" s="188"/>
      <c r="Y3463" s="174" t="str">
        <f t="shared" si="575"/>
        <v/>
      </c>
      <c r="Z3463" s="174" t="str">
        <f t="shared" si="576"/>
        <v/>
      </c>
      <c r="AA3463" s="137"/>
      <c r="AB3463" s="185">
        <f t="shared" si="573"/>
        <v>18.604799999998995</v>
      </c>
      <c r="AC3463" s="139">
        <f t="shared" si="570"/>
        <v>9.519758524307715E-3</v>
      </c>
      <c r="AD3463" s="138">
        <f t="shared" si="574"/>
        <v>2.3151133447276567E-5</v>
      </c>
      <c r="AE3463" s="139">
        <f t="shared" si="571"/>
        <v>2.3151133447276567E-5</v>
      </c>
      <c r="AF3463" s="139" t="str">
        <f t="shared" si="572"/>
        <v/>
      </c>
      <c r="AG3463" s="139"/>
    </row>
    <row r="3464" spans="21:33" ht="20.100000000000001" customHeight="1" x14ac:dyDescent="0.25">
      <c r="U3464" s="190"/>
      <c r="V3464" s="191"/>
      <c r="W3464" s="188"/>
      <c r="X3464" s="188"/>
      <c r="Y3464" s="174" t="str">
        <f t="shared" si="575"/>
        <v/>
      </c>
      <c r="Z3464" s="174" t="str">
        <f t="shared" si="576"/>
        <v/>
      </c>
      <c r="AA3464" s="137"/>
      <c r="AB3464" s="185">
        <f t="shared" si="573"/>
        <v>18.611199999998995</v>
      </c>
      <c r="AC3464" s="139">
        <f t="shared" si="570"/>
        <v>9.4966073908604384E-3</v>
      </c>
      <c r="AD3464" s="138">
        <f t="shared" si="574"/>
        <v>2.3097016141044799E-5</v>
      </c>
      <c r="AE3464" s="139">
        <f t="shared" si="571"/>
        <v>2.3097016141044799E-5</v>
      </c>
      <c r="AF3464" s="139" t="str">
        <f t="shared" si="572"/>
        <v/>
      </c>
      <c r="AG3464" s="139"/>
    </row>
    <row r="3465" spans="21:33" ht="20.100000000000001" customHeight="1" x14ac:dyDescent="0.25">
      <c r="U3465" s="190"/>
      <c r="V3465" s="191"/>
      <c r="W3465" s="188"/>
      <c r="X3465" s="188"/>
      <c r="Y3465" s="174" t="str">
        <f t="shared" si="575"/>
        <v/>
      </c>
      <c r="Z3465" s="174" t="str">
        <f t="shared" si="576"/>
        <v/>
      </c>
      <c r="AA3465" s="137"/>
      <c r="AB3465" s="185">
        <f t="shared" si="573"/>
        <v>18.617599999998994</v>
      </c>
      <c r="AC3465" s="139">
        <f t="shared" si="570"/>
        <v>9.4735103747193936E-3</v>
      </c>
      <c r="AD3465" s="138">
        <f t="shared" si="574"/>
        <v>2.304301852767629E-5</v>
      </c>
      <c r="AE3465" s="139">
        <f t="shared" si="571"/>
        <v>2.304301852767629E-5</v>
      </c>
      <c r="AF3465" s="139" t="str">
        <f t="shared" si="572"/>
        <v/>
      </c>
      <c r="AG3465" s="139"/>
    </row>
    <row r="3466" spans="21:33" ht="20.100000000000001" customHeight="1" x14ac:dyDescent="0.25">
      <c r="U3466" s="190"/>
      <c r="V3466" s="191"/>
      <c r="W3466" s="188"/>
      <c r="X3466" s="188"/>
      <c r="Y3466" s="174" t="str">
        <f t="shared" si="575"/>
        <v/>
      </c>
      <c r="Z3466" s="174" t="str">
        <f t="shared" si="576"/>
        <v/>
      </c>
      <c r="AA3466" s="137"/>
      <c r="AB3466" s="185">
        <f t="shared" si="573"/>
        <v>18.623999999998993</v>
      </c>
      <c r="AC3466" s="139">
        <f t="shared" si="570"/>
        <v>9.4504673561917173E-3</v>
      </c>
      <c r="AD3466" s="138">
        <f t="shared" si="574"/>
        <v>2.2989140363874339E-5</v>
      </c>
      <c r="AE3466" s="139">
        <f t="shared" si="571"/>
        <v>2.2989140363874339E-5</v>
      </c>
      <c r="AF3466" s="139" t="str">
        <f t="shared" si="572"/>
        <v/>
      </c>
      <c r="AG3466" s="139"/>
    </row>
    <row r="3467" spans="21:33" ht="20.100000000000001" customHeight="1" x14ac:dyDescent="0.25">
      <c r="U3467" s="190"/>
      <c r="V3467" s="191"/>
      <c r="W3467" s="188"/>
      <c r="X3467" s="188"/>
      <c r="Y3467" s="174" t="str">
        <f t="shared" si="575"/>
        <v/>
      </c>
      <c r="Z3467" s="174" t="str">
        <f t="shared" si="576"/>
        <v/>
      </c>
      <c r="AA3467" s="137"/>
      <c r="AB3467" s="185">
        <f t="shared" si="573"/>
        <v>18.630399999998993</v>
      </c>
      <c r="AC3467" s="139">
        <f t="shared" si="570"/>
        <v>9.427478215827843E-3</v>
      </c>
      <c r="AD3467" s="138">
        <f t="shared" si="574"/>
        <v>2.2935381406853986E-5</v>
      </c>
      <c r="AE3467" s="139">
        <f t="shared" si="571"/>
        <v>2.2935381406853986E-5</v>
      </c>
      <c r="AF3467" s="139" t="str">
        <f t="shared" si="572"/>
        <v/>
      </c>
      <c r="AG3467" s="139"/>
    </row>
    <row r="3468" spans="21:33" ht="20.100000000000001" customHeight="1" x14ac:dyDescent="0.25">
      <c r="U3468" s="190"/>
      <c r="V3468" s="191"/>
      <c r="W3468" s="188"/>
      <c r="X3468" s="188"/>
      <c r="Y3468" s="174" t="str">
        <f t="shared" si="575"/>
        <v/>
      </c>
      <c r="Z3468" s="174" t="str">
        <f t="shared" si="576"/>
        <v/>
      </c>
      <c r="AA3468" s="137"/>
      <c r="AB3468" s="185">
        <f t="shared" si="573"/>
        <v>18.636799999998992</v>
      </c>
      <c r="AC3468" s="139">
        <f t="shared" si="570"/>
        <v>9.404542834420989E-3</v>
      </c>
      <c r="AD3468" s="138">
        <f t="shared" si="574"/>
        <v>2.2881741414147727E-5</v>
      </c>
      <c r="AE3468" s="139">
        <f t="shared" si="571"/>
        <v>2.2881741414147727E-5</v>
      </c>
      <c r="AF3468" s="139" t="str">
        <f t="shared" si="572"/>
        <v/>
      </c>
      <c r="AG3468" s="139"/>
    </row>
    <row r="3469" spans="21:33" ht="20.100000000000001" customHeight="1" x14ac:dyDescent="0.25">
      <c r="U3469" s="190"/>
      <c r="V3469" s="191"/>
      <c r="W3469" s="188"/>
      <c r="X3469" s="188"/>
      <c r="Y3469" s="174" t="str">
        <f t="shared" si="575"/>
        <v/>
      </c>
      <c r="Z3469" s="174" t="str">
        <f t="shared" si="576"/>
        <v/>
      </c>
      <c r="AA3469" s="137"/>
      <c r="AB3469" s="185">
        <f t="shared" si="573"/>
        <v>18.643199999998991</v>
      </c>
      <c r="AC3469" s="139">
        <f t="shared" si="570"/>
        <v>9.3816610930068413E-3</v>
      </c>
      <c r="AD3469" s="138">
        <f t="shared" si="574"/>
        <v>2.2828220143725209E-5</v>
      </c>
      <c r="AE3469" s="139">
        <f t="shared" si="571"/>
        <v>2.2828220143725209E-5</v>
      </c>
      <c r="AF3469" s="139" t="str">
        <f t="shared" si="572"/>
        <v/>
      </c>
      <c r="AG3469" s="139"/>
    </row>
    <row r="3470" spans="21:33" ht="20.100000000000001" customHeight="1" x14ac:dyDescent="0.25">
      <c r="U3470" s="190"/>
      <c r="V3470" s="191"/>
      <c r="W3470" s="188"/>
      <c r="X3470" s="188"/>
      <c r="Y3470" s="174" t="str">
        <f t="shared" si="575"/>
        <v/>
      </c>
      <c r="Z3470" s="174" t="str">
        <f t="shared" si="576"/>
        <v/>
      </c>
      <c r="AA3470" s="137"/>
      <c r="AB3470" s="185">
        <f t="shared" si="573"/>
        <v>18.649599999998991</v>
      </c>
      <c r="AC3470" s="139">
        <f t="shared" si="570"/>
        <v>9.3588328728631161E-3</v>
      </c>
      <c r="AD3470" s="138">
        <f t="shared" si="574"/>
        <v>2.2774817354055676E-5</v>
      </c>
      <c r="AE3470" s="139">
        <f t="shared" si="571"/>
        <v>2.2774817354055676E-5</v>
      </c>
      <c r="AF3470" s="139" t="str">
        <f t="shared" si="572"/>
        <v/>
      </c>
      <c r="AG3470" s="139"/>
    </row>
    <row r="3471" spans="21:33" ht="20.100000000000001" customHeight="1" x14ac:dyDescent="0.25">
      <c r="U3471" s="190"/>
      <c r="V3471" s="191"/>
      <c r="W3471" s="188"/>
      <c r="X3471" s="188"/>
      <c r="Y3471" s="174" t="str">
        <f t="shared" si="575"/>
        <v/>
      </c>
      <c r="Z3471" s="174" t="str">
        <f t="shared" si="576"/>
        <v/>
      </c>
      <c r="AA3471" s="137"/>
      <c r="AB3471" s="185">
        <f t="shared" si="573"/>
        <v>18.65599999999899</v>
      </c>
      <c r="AC3471" s="139">
        <f t="shared" si="570"/>
        <v>9.3360580555090604E-3</v>
      </c>
      <c r="AD3471" s="138">
        <f t="shared" si="574"/>
        <v>2.2721532803983077E-5</v>
      </c>
      <c r="AE3471" s="139">
        <f t="shared" si="571"/>
        <v>2.2721532803983077E-5</v>
      </c>
      <c r="AF3471" s="139" t="str">
        <f t="shared" si="572"/>
        <v/>
      </c>
      <c r="AG3471" s="139"/>
    </row>
    <row r="3472" spans="21:33" ht="20.100000000000001" customHeight="1" x14ac:dyDescent="0.25">
      <c r="U3472" s="190"/>
      <c r="V3472" s="191"/>
      <c r="W3472" s="188"/>
      <c r="X3472" s="188"/>
      <c r="Y3472" s="174" t="str">
        <f t="shared" si="575"/>
        <v/>
      </c>
      <c r="Z3472" s="174" t="str">
        <f t="shared" si="576"/>
        <v/>
      </c>
      <c r="AA3472" s="137"/>
      <c r="AB3472" s="185">
        <f t="shared" si="573"/>
        <v>18.662399999998989</v>
      </c>
      <c r="AC3472" s="139">
        <f t="shared" si="570"/>
        <v>9.3133365227050773E-3</v>
      </c>
      <c r="AD3472" s="138">
        <f t="shared" si="574"/>
        <v>2.2668366252753813E-5</v>
      </c>
      <c r="AE3472" s="139">
        <f t="shared" si="571"/>
        <v>2.2668366252753813E-5</v>
      </c>
      <c r="AF3472" s="139" t="str">
        <f t="shared" si="572"/>
        <v/>
      </c>
      <c r="AG3472" s="139"/>
    </row>
    <row r="3473" spans="21:33" ht="20.100000000000001" customHeight="1" x14ac:dyDescent="0.25">
      <c r="U3473" s="190"/>
      <c r="V3473" s="191"/>
      <c r="W3473" s="188"/>
      <c r="X3473" s="188"/>
      <c r="Y3473" s="174" t="str">
        <f t="shared" si="575"/>
        <v/>
      </c>
      <c r="Z3473" s="174" t="str">
        <f t="shared" si="576"/>
        <v/>
      </c>
      <c r="AA3473" s="137"/>
      <c r="AB3473" s="185">
        <f t="shared" si="573"/>
        <v>18.668799999998988</v>
      </c>
      <c r="AC3473" s="139">
        <f t="shared" si="570"/>
        <v>9.2906681564523235E-3</v>
      </c>
      <c r="AD3473" s="138">
        <f t="shared" si="574"/>
        <v>2.2615317460047968E-5</v>
      </c>
      <c r="AE3473" s="139">
        <f t="shared" si="571"/>
        <v>2.2615317460047968E-5</v>
      </c>
      <c r="AF3473" s="139" t="str">
        <f t="shared" si="572"/>
        <v/>
      </c>
      <c r="AG3473" s="139"/>
    </row>
    <row r="3474" spans="21:33" ht="20.100000000000001" customHeight="1" x14ac:dyDescent="0.25">
      <c r="U3474" s="190"/>
      <c r="V3474" s="191"/>
      <c r="W3474" s="188"/>
      <c r="X3474" s="188"/>
      <c r="Y3474" s="174" t="str">
        <f t="shared" si="575"/>
        <v/>
      </c>
      <c r="Z3474" s="174" t="str">
        <f t="shared" si="576"/>
        <v/>
      </c>
      <c r="AA3474" s="137"/>
      <c r="AB3474" s="185">
        <f t="shared" si="573"/>
        <v>18.675199999998988</v>
      </c>
      <c r="AC3474" s="139">
        <f t="shared" si="570"/>
        <v>9.2680528389922755E-3</v>
      </c>
      <c r="AD3474" s="138">
        <f t="shared" si="574"/>
        <v>2.2562386185989713E-5</v>
      </c>
      <c r="AE3474" s="139">
        <f t="shared" si="571"/>
        <v>2.2562386185989713E-5</v>
      </c>
      <c r="AF3474" s="139" t="str">
        <f t="shared" si="572"/>
        <v/>
      </c>
      <c r="AG3474" s="139"/>
    </row>
    <row r="3475" spans="21:33" ht="20.100000000000001" customHeight="1" x14ac:dyDescent="0.25">
      <c r="U3475" s="190"/>
      <c r="V3475" s="191"/>
      <c r="W3475" s="188"/>
      <c r="X3475" s="188"/>
      <c r="Y3475" s="174" t="str">
        <f t="shared" si="575"/>
        <v/>
      </c>
      <c r="Z3475" s="174" t="str">
        <f t="shared" si="576"/>
        <v/>
      </c>
      <c r="AA3475" s="137"/>
      <c r="AB3475" s="185">
        <f t="shared" si="573"/>
        <v>18.681599999998987</v>
      </c>
      <c r="AC3475" s="139">
        <f t="shared" si="570"/>
        <v>9.2454904528062858E-3</v>
      </c>
      <c r="AD3475" s="138">
        <f t="shared" si="574"/>
        <v>2.2509572191133434E-5</v>
      </c>
      <c r="AE3475" s="139">
        <f t="shared" si="571"/>
        <v>2.2509572191133434E-5</v>
      </c>
      <c r="AF3475" s="139" t="str">
        <f t="shared" si="572"/>
        <v/>
      </c>
      <c r="AG3475" s="139"/>
    </row>
    <row r="3476" spans="21:33" ht="20.100000000000001" customHeight="1" x14ac:dyDescent="0.25">
      <c r="U3476" s="190"/>
      <c r="V3476" s="191"/>
      <c r="W3476" s="188"/>
      <c r="X3476" s="188"/>
      <c r="Y3476" s="174" t="str">
        <f t="shared" si="575"/>
        <v/>
      </c>
      <c r="Z3476" s="174" t="str">
        <f t="shared" si="576"/>
        <v/>
      </c>
      <c r="AA3476" s="137"/>
      <c r="AB3476" s="185">
        <f t="shared" si="573"/>
        <v>18.687999999998986</v>
      </c>
      <c r="AC3476" s="139">
        <f t="shared" si="570"/>
        <v>9.2229808806151524E-3</v>
      </c>
      <c r="AD3476" s="138">
        <f t="shared" si="574"/>
        <v>2.2456875236423826E-5</v>
      </c>
      <c r="AE3476" s="139">
        <f t="shared" si="571"/>
        <v>2.2456875236423826E-5</v>
      </c>
      <c r="AF3476" s="139" t="str">
        <f t="shared" si="572"/>
        <v/>
      </c>
      <c r="AG3476" s="139"/>
    </row>
    <row r="3477" spans="21:33" ht="20.100000000000001" customHeight="1" x14ac:dyDescent="0.25">
      <c r="U3477" s="190"/>
      <c r="V3477" s="191"/>
      <c r="W3477" s="188"/>
      <c r="X3477" s="188"/>
      <c r="Y3477" s="174" t="str">
        <f t="shared" si="575"/>
        <v/>
      </c>
      <c r="Z3477" s="174" t="str">
        <f t="shared" si="576"/>
        <v/>
      </c>
      <c r="AA3477" s="137"/>
      <c r="AB3477" s="185">
        <f t="shared" si="573"/>
        <v>18.694399999998986</v>
      </c>
      <c r="AC3477" s="139">
        <f t="shared" si="570"/>
        <v>9.2005240053787286E-3</v>
      </c>
      <c r="AD3477" s="138">
        <f t="shared" si="574"/>
        <v>2.2404295083204573E-5</v>
      </c>
      <c r="AE3477" s="139">
        <f t="shared" si="571"/>
        <v>2.2404295083204573E-5</v>
      </c>
      <c r="AF3477" s="139" t="str">
        <f t="shared" si="572"/>
        <v/>
      </c>
      <c r="AG3477" s="139"/>
    </row>
    <row r="3478" spans="21:33" ht="20.100000000000001" customHeight="1" x14ac:dyDescent="0.25">
      <c r="U3478" s="190"/>
      <c r="V3478" s="191"/>
      <c r="W3478" s="188"/>
      <c r="X3478" s="188"/>
      <c r="Y3478" s="174" t="str">
        <f t="shared" si="575"/>
        <v/>
      </c>
      <c r="Z3478" s="174" t="str">
        <f t="shared" si="576"/>
        <v/>
      </c>
      <c r="AA3478" s="137"/>
      <c r="AB3478" s="185">
        <f t="shared" si="573"/>
        <v>18.700799999998985</v>
      </c>
      <c r="AC3478" s="139">
        <f t="shared" si="570"/>
        <v>9.178119710295524E-3</v>
      </c>
      <c r="AD3478" s="138">
        <f t="shared" si="574"/>
        <v>2.2351831493294672E-5</v>
      </c>
      <c r="AE3478" s="139">
        <f t="shared" si="571"/>
        <v>2.2351831493294672E-5</v>
      </c>
      <c r="AF3478" s="139" t="str">
        <f t="shared" si="572"/>
        <v/>
      </c>
      <c r="AG3478" s="139"/>
    </row>
    <row r="3479" spans="21:33" ht="20.100000000000001" customHeight="1" x14ac:dyDescent="0.25">
      <c r="U3479" s="190"/>
      <c r="V3479" s="191"/>
      <c r="W3479" s="188"/>
      <c r="X3479" s="188"/>
      <c r="Y3479" s="174" t="str">
        <f t="shared" si="575"/>
        <v/>
      </c>
      <c r="Z3479" s="174" t="str">
        <f t="shared" si="576"/>
        <v/>
      </c>
      <c r="AA3479" s="137"/>
      <c r="AB3479" s="185">
        <f t="shared" si="573"/>
        <v>18.707199999998984</v>
      </c>
      <c r="AC3479" s="139">
        <f t="shared" si="570"/>
        <v>9.1557678788022293E-3</v>
      </c>
      <c r="AD3479" s="138">
        <f t="shared" si="574"/>
        <v>2.2299484228913841E-5</v>
      </c>
      <c r="AE3479" s="139">
        <f t="shared" si="571"/>
        <v>2.2299484228913841E-5</v>
      </c>
      <c r="AF3479" s="139" t="str">
        <f t="shared" si="572"/>
        <v/>
      </c>
      <c r="AG3479" s="139"/>
    </row>
    <row r="3480" spans="21:33" ht="20.100000000000001" customHeight="1" x14ac:dyDescent="0.25">
      <c r="U3480" s="190"/>
      <c r="V3480" s="191"/>
      <c r="W3480" s="188"/>
      <c r="X3480" s="188"/>
      <c r="Y3480" s="174" t="str">
        <f t="shared" si="575"/>
        <v/>
      </c>
      <c r="Z3480" s="174" t="str">
        <f t="shared" si="576"/>
        <v/>
      </c>
      <c r="AA3480" s="137"/>
      <c r="AB3480" s="185">
        <f t="shared" si="573"/>
        <v>18.713599999998983</v>
      </c>
      <c r="AC3480" s="139">
        <f t="shared" si="570"/>
        <v>9.1334683945733155E-3</v>
      </c>
      <c r="AD3480" s="138">
        <f t="shared" si="574"/>
        <v>2.2247253052666907E-5</v>
      </c>
      <c r="AE3480" s="139">
        <f t="shared" si="571"/>
        <v>2.2247253052666907E-5</v>
      </c>
      <c r="AF3480" s="139" t="str">
        <f t="shared" si="572"/>
        <v/>
      </c>
      <c r="AG3480" s="139"/>
    </row>
    <row r="3481" spans="21:33" ht="20.100000000000001" customHeight="1" x14ac:dyDescent="0.25">
      <c r="U3481" s="190"/>
      <c r="V3481" s="191"/>
      <c r="W3481" s="188"/>
      <c r="X3481" s="188"/>
      <c r="Y3481" s="174" t="str">
        <f t="shared" si="575"/>
        <v/>
      </c>
      <c r="Z3481" s="174" t="str">
        <f t="shared" si="576"/>
        <v/>
      </c>
      <c r="AA3481" s="137"/>
      <c r="AB3481" s="185">
        <f t="shared" si="573"/>
        <v>18.719999999998983</v>
      </c>
      <c r="AC3481" s="139">
        <f t="shared" si="570"/>
        <v>9.1112211415206486E-3</v>
      </c>
      <c r="AD3481" s="138">
        <f t="shared" si="574"/>
        <v>2.219513772765136E-5</v>
      </c>
      <c r="AE3481" s="139">
        <f t="shared" si="571"/>
        <v>2.219513772765136E-5</v>
      </c>
      <c r="AF3481" s="139" t="str">
        <f t="shared" si="572"/>
        <v/>
      </c>
      <c r="AG3481" s="139"/>
    </row>
    <row r="3482" spans="21:33" ht="20.100000000000001" customHeight="1" x14ac:dyDescent="0.25">
      <c r="U3482" s="190"/>
      <c r="V3482" s="191"/>
      <c r="W3482" s="188"/>
      <c r="X3482" s="188"/>
      <c r="Y3482" s="174" t="str">
        <f t="shared" si="575"/>
        <v/>
      </c>
      <c r="Z3482" s="174" t="str">
        <f t="shared" si="576"/>
        <v/>
      </c>
      <c r="AA3482" s="137"/>
      <c r="AB3482" s="185">
        <f t="shared" si="573"/>
        <v>18.726399999998982</v>
      </c>
      <c r="AC3482" s="139">
        <f t="shared" si="570"/>
        <v>9.0890260037929972E-3</v>
      </c>
      <c r="AD3482" s="138">
        <f t="shared" si="574"/>
        <v>2.2143138017302957E-5</v>
      </c>
      <c r="AE3482" s="139">
        <f t="shared" si="571"/>
        <v>2.2143138017302957E-5</v>
      </c>
      <c r="AF3482" s="139" t="str">
        <f t="shared" si="572"/>
        <v/>
      </c>
      <c r="AG3482" s="139"/>
    </row>
    <row r="3483" spans="21:33" ht="20.100000000000001" customHeight="1" x14ac:dyDescent="0.25">
      <c r="U3483" s="190"/>
      <c r="V3483" s="191"/>
      <c r="W3483" s="188"/>
      <c r="X3483" s="188"/>
      <c r="Y3483" s="174" t="str">
        <f t="shared" si="575"/>
        <v/>
      </c>
      <c r="Z3483" s="174" t="str">
        <f t="shared" si="576"/>
        <v/>
      </c>
      <c r="AA3483" s="137"/>
      <c r="AB3483" s="185">
        <f t="shared" si="573"/>
        <v>18.732799999998981</v>
      </c>
      <c r="AC3483" s="139">
        <f t="shared" si="570"/>
        <v>9.0668828657756943E-3</v>
      </c>
      <c r="AD3483" s="138">
        <f t="shared" si="574"/>
        <v>2.2091253685484202E-5</v>
      </c>
      <c r="AE3483" s="139">
        <f t="shared" si="571"/>
        <v>2.2091253685484202E-5</v>
      </c>
      <c r="AF3483" s="139" t="str">
        <f t="shared" si="572"/>
        <v/>
      </c>
      <c r="AG3483" s="139"/>
    </row>
    <row r="3484" spans="21:33" ht="20.100000000000001" customHeight="1" x14ac:dyDescent="0.25">
      <c r="U3484" s="190"/>
      <c r="V3484" s="191"/>
      <c r="W3484" s="188"/>
      <c r="X3484" s="188"/>
      <c r="Y3484" s="174" t="str">
        <f t="shared" si="575"/>
        <v/>
      </c>
      <c r="Z3484" s="174" t="str">
        <f t="shared" si="576"/>
        <v/>
      </c>
      <c r="AA3484" s="137"/>
      <c r="AB3484" s="185">
        <f t="shared" si="573"/>
        <v>18.739199999998981</v>
      </c>
      <c r="AC3484" s="139">
        <f t="shared" si="570"/>
        <v>9.0447916120902101E-3</v>
      </c>
      <c r="AD3484" s="138">
        <f t="shared" si="574"/>
        <v>2.2039484496548523E-5</v>
      </c>
      <c r="AE3484" s="139">
        <f t="shared" si="571"/>
        <v>2.2039484496548523E-5</v>
      </c>
      <c r="AF3484" s="139" t="str">
        <f t="shared" si="572"/>
        <v/>
      </c>
      <c r="AG3484" s="139"/>
    </row>
    <row r="3485" spans="21:33" ht="20.100000000000001" customHeight="1" x14ac:dyDescent="0.25">
      <c r="U3485" s="190"/>
      <c r="V3485" s="191"/>
      <c r="W3485" s="188"/>
      <c r="X3485" s="188"/>
      <c r="Y3485" s="174" t="str">
        <f t="shared" si="575"/>
        <v/>
      </c>
      <c r="Z3485" s="174" t="str">
        <f t="shared" si="576"/>
        <v/>
      </c>
      <c r="AA3485" s="137"/>
      <c r="AB3485" s="185">
        <f t="shared" si="573"/>
        <v>18.74559999999898</v>
      </c>
      <c r="AC3485" s="139">
        <f t="shared" si="570"/>
        <v>9.0227521275936615E-3</v>
      </c>
      <c r="AD3485" s="138">
        <f t="shared" si="574"/>
        <v>2.1987830215189352E-5</v>
      </c>
      <c r="AE3485" s="139">
        <f t="shared" si="571"/>
        <v>2.1987830215189352E-5</v>
      </c>
      <c r="AF3485" s="139" t="str">
        <f t="shared" si="572"/>
        <v/>
      </c>
      <c r="AG3485" s="139"/>
    </row>
    <row r="3486" spans="21:33" ht="20.100000000000001" customHeight="1" x14ac:dyDescent="0.25">
      <c r="U3486" s="190"/>
      <c r="V3486" s="191"/>
      <c r="W3486" s="188"/>
      <c r="X3486" s="188"/>
      <c r="Y3486" s="174" t="str">
        <f t="shared" si="575"/>
        <v/>
      </c>
      <c r="Z3486" s="174" t="str">
        <f t="shared" si="576"/>
        <v/>
      </c>
      <c r="AA3486" s="137"/>
      <c r="AB3486" s="185">
        <f t="shared" si="573"/>
        <v>18.751999999998979</v>
      </c>
      <c r="AC3486" s="139">
        <f t="shared" si="570"/>
        <v>9.0007642973784722E-3</v>
      </c>
      <c r="AD3486" s="138">
        <f t="shared" si="574"/>
        <v>2.1936290606535541E-5</v>
      </c>
      <c r="AE3486" s="139">
        <f t="shared" si="571"/>
        <v>2.1936290606535541E-5</v>
      </c>
      <c r="AF3486" s="139" t="str">
        <f t="shared" si="572"/>
        <v/>
      </c>
      <c r="AG3486" s="139"/>
    </row>
    <row r="3487" spans="21:33" ht="20.100000000000001" customHeight="1" x14ac:dyDescent="0.25">
      <c r="U3487" s="190"/>
      <c r="V3487" s="191"/>
      <c r="W3487" s="188"/>
      <c r="X3487" s="188"/>
      <c r="Y3487" s="174" t="str">
        <f t="shared" si="575"/>
        <v/>
      </c>
      <c r="Z3487" s="174" t="str">
        <f t="shared" si="576"/>
        <v/>
      </c>
      <c r="AA3487" s="137"/>
      <c r="AB3487" s="185">
        <f t="shared" si="573"/>
        <v>18.758399999998979</v>
      </c>
      <c r="AC3487" s="139">
        <f t="shared" si="570"/>
        <v>8.9788280067719366E-3</v>
      </c>
      <c r="AD3487" s="138">
        <f t="shared" si="574"/>
        <v>2.1884865436151354E-5</v>
      </c>
      <c r="AE3487" s="139">
        <f t="shared" si="571"/>
        <v>2.1884865436151354E-5</v>
      </c>
      <c r="AF3487" s="139" t="str">
        <f t="shared" si="572"/>
        <v/>
      </c>
      <c r="AG3487" s="139"/>
    </row>
    <row r="3488" spans="21:33" ht="20.100000000000001" customHeight="1" x14ac:dyDescent="0.25">
      <c r="U3488" s="190"/>
      <c r="V3488" s="191"/>
      <c r="W3488" s="188"/>
      <c r="X3488" s="188"/>
      <c r="Y3488" s="174" t="str">
        <f t="shared" si="575"/>
        <v/>
      </c>
      <c r="Z3488" s="174" t="str">
        <f t="shared" si="576"/>
        <v/>
      </c>
      <c r="AA3488" s="137"/>
      <c r="AB3488" s="185">
        <f t="shared" si="573"/>
        <v>18.764799999998978</v>
      </c>
      <c r="AC3488" s="139">
        <f t="shared" si="570"/>
        <v>8.9569431413357853E-3</v>
      </c>
      <c r="AD3488" s="138">
        <f t="shared" si="574"/>
        <v>2.1833554469982697E-5</v>
      </c>
      <c r="AE3488" s="139">
        <f t="shared" si="571"/>
        <v>2.1833554469982697E-5</v>
      </c>
      <c r="AF3488" s="139" t="str">
        <f t="shared" si="572"/>
        <v/>
      </c>
      <c r="AG3488" s="139"/>
    </row>
    <row r="3489" spans="21:33" ht="20.100000000000001" customHeight="1" x14ac:dyDescent="0.25">
      <c r="U3489" s="190"/>
      <c r="V3489" s="191"/>
      <c r="W3489" s="188"/>
      <c r="X3489" s="188"/>
      <c r="Y3489" s="174" t="str">
        <f t="shared" si="575"/>
        <v/>
      </c>
      <c r="Z3489" s="174" t="str">
        <f t="shared" si="576"/>
        <v/>
      </c>
      <c r="AA3489" s="137"/>
      <c r="AB3489" s="185">
        <f t="shared" si="573"/>
        <v>18.771199999998977</v>
      </c>
      <c r="AC3489" s="139">
        <f t="shared" si="570"/>
        <v>8.9351095868658026E-3</v>
      </c>
      <c r="AD3489" s="138">
        <f t="shared" si="574"/>
        <v>2.1782357474416092E-5</v>
      </c>
      <c r="AE3489" s="139">
        <f t="shared" si="571"/>
        <v>2.1782357474416092E-5</v>
      </c>
      <c r="AF3489" s="139" t="str">
        <f t="shared" si="572"/>
        <v/>
      </c>
      <c r="AG3489" s="139"/>
    </row>
    <row r="3490" spans="21:33" ht="20.100000000000001" customHeight="1" x14ac:dyDescent="0.25">
      <c r="U3490" s="190"/>
      <c r="V3490" s="191"/>
      <c r="W3490" s="188"/>
      <c r="X3490" s="188"/>
      <c r="Y3490" s="174" t="str">
        <f t="shared" si="575"/>
        <v/>
      </c>
      <c r="Z3490" s="174" t="str">
        <f t="shared" si="576"/>
        <v/>
      </c>
      <c r="AA3490" s="137"/>
      <c r="AB3490" s="185">
        <f t="shared" si="573"/>
        <v>18.777599999998976</v>
      </c>
      <c r="AC3490" s="139">
        <f t="shared" si="570"/>
        <v>8.9133272293913865E-3</v>
      </c>
      <c r="AD3490" s="138">
        <f t="shared" si="574"/>
        <v>2.1731274216249194E-5</v>
      </c>
      <c r="AE3490" s="139">
        <f t="shared" si="571"/>
        <v>2.1731274216249194E-5</v>
      </c>
      <c r="AF3490" s="139" t="str">
        <f t="shared" si="572"/>
        <v/>
      </c>
      <c r="AG3490" s="139"/>
    </row>
    <row r="3491" spans="21:33" ht="20.100000000000001" customHeight="1" x14ac:dyDescent="0.25">
      <c r="U3491" s="190"/>
      <c r="V3491" s="191"/>
      <c r="W3491" s="188"/>
      <c r="X3491" s="188"/>
      <c r="Y3491" s="174" t="str">
        <f t="shared" si="575"/>
        <v/>
      </c>
      <c r="Z3491" s="174" t="str">
        <f t="shared" si="576"/>
        <v/>
      </c>
      <c r="AA3491" s="137"/>
      <c r="AB3491" s="185">
        <f t="shared" si="573"/>
        <v>18.783999999998976</v>
      </c>
      <c r="AC3491" s="139">
        <f t="shared" si="570"/>
        <v>8.8915959551751373E-3</v>
      </c>
      <c r="AD3491" s="138">
        <f t="shared" si="574"/>
        <v>2.1680304462676908E-5</v>
      </c>
      <c r="AE3491" s="139">
        <f t="shared" si="571"/>
        <v>2.1680304462676908E-5</v>
      </c>
      <c r="AF3491" s="139" t="str">
        <f t="shared" si="572"/>
        <v/>
      </c>
      <c r="AG3491" s="139"/>
    </row>
    <row r="3492" spans="21:33" ht="20.100000000000001" customHeight="1" x14ac:dyDescent="0.25">
      <c r="U3492" s="190"/>
      <c r="V3492" s="191"/>
      <c r="W3492" s="188"/>
      <c r="X3492" s="188"/>
      <c r="Y3492" s="174" t="str">
        <f t="shared" si="575"/>
        <v/>
      </c>
      <c r="Z3492" s="174" t="str">
        <f t="shared" si="576"/>
        <v/>
      </c>
      <c r="AA3492" s="137"/>
      <c r="AB3492" s="185">
        <f t="shared" si="573"/>
        <v>18.790399999998975</v>
      </c>
      <c r="AC3492" s="139">
        <f t="shared" si="570"/>
        <v>8.8699156507124604E-3</v>
      </c>
      <c r="AD3492" s="138">
        <f t="shared" si="574"/>
        <v>2.1629447981341698E-5</v>
      </c>
      <c r="AE3492" s="139">
        <f t="shared" si="571"/>
        <v>2.1629447981341698E-5</v>
      </c>
      <c r="AF3492" s="139" t="str">
        <f t="shared" si="572"/>
        <v/>
      </c>
      <c r="AG3492" s="139"/>
    </row>
    <row r="3493" spans="21:33" ht="20.100000000000001" customHeight="1" x14ac:dyDescent="0.25">
      <c r="U3493" s="190"/>
      <c r="V3493" s="191"/>
      <c r="W3493" s="188"/>
      <c r="X3493" s="188"/>
      <c r="Y3493" s="174" t="str">
        <f t="shared" si="575"/>
        <v/>
      </c>
      <c r="Z3493" s="174" t="str">
        <f t="shared" si="576"/>
        <v/>
      </c>
      <c r="AA3493" s="137"/>
      <c r="AB3493" s="185">
        <f t="shared" si="573"/>
        <v>18.796799999998974</v>
      </c>
      <c r="AC3493" s="139">
        <f t="shared" si="570"/>
        <v>8.8482862027311187E-3</v>
      </c>
      <c r="AD3493" s="138">
        <f t="shared" si="574"/>
        <v>2.1578704540232974E-5</v>
      </c>
      <c r="AE3493" s="139">
        <f t="shared" si="571"/>
        <v>2.1578704540232974E-5</v>
      </c>
      <c r="AF3493" s="139" t="str">
        <f t="shared" si="572"/>
        <v/>
      </c>
      <c r="AG3493" s="139"/>
    </row>
    <row r="3494" spans="21:33" ht="20.100000000000001" customHeight="1" x14ac:dyDescent="0.25">
      <c r="U3494" s="190"/>
      <c r="V3494" s="191"/>
      <c r="W3494" s="188"/>
      <c r="X3494" s="188"/>
      <c r="Y3494" s="174" t="str">
        <f t="shared" si="575"/>
        <v/>
      </c>
      <c r="Z3494" s="174" t="str">
        <f t="shared" si="576"/>
        <v/>
      </c>
      <c r="AA3494" s="137"/>
      <c r="AB3494" s="185">
        <f t="shared" si="573"/>
        <v>18.803199999998974</v>
      </c>
      <c r="AC3494" s="139">
        <f t="shared" si="570"/>
        <v>8.8267074981908857E-3</v>
      </c>
      <c r="AD3494" s="138">
        <f t="shared" si="574"/>
        <v>2.1528073907808518E-5</v>
      </c>
      <c r="AE3494" s="139">
        <f t="shared" si="571"/>
        <v>2.1528073907808518E-5</v>
      </c>
      <c r="AF3494" s="139" t="str">
        <f t="shared" si="572"/>
        <v/>
      </c>
      <c r="AG3494" s="139"/>
    </row>
    <row r="3495" spans="21:33" ht="20.100000000000001" customHeight="1" x14ac:dyDescent="0.25">
      <c r="U3495" s="190"/>
      <c r="V3495" s="191"/>
      <c r="W3495" s="188"/>
      <c r="X3495" s="188"/>
      <c r="Y3495" s="174" t="str">
        <f t="shared" si="575"/>
        <v/>
      </c>
      <c r="Z3495" s="174" t="str">
        <f t="shared" si="576"/>
        <v/>
      </c>
      <c r="AA3495" s="137"/>
      <c r="AB3495" s="185">
        <f t="shared" si="573"/>
        <v>18.809599999998973</v>
      </c>
      <c r="AC3495" s="139">
        <f t="shared" si="570"/>
        <v>8.8051794242830772E-3</v>
      </c>
      <c r="AD3495" s="138">
        <f t="shared" si="574"/>
        <v>2.1477555852947652E-5</v>
      </c>
      <c r="AE3495" s="139">
        <f t="shared" si="571"/>
        <v>2.1477555852947652E-5</v>
      </c>
      <c r="AF3495" s="139" t="str">
        <f t="shared" si="572"/>
        <v/>
      </c>
      <c r="AG3495" s="139"/>
    </row>
    <row r="3496" spans="21:33" ht="20.100000000000001" customHeight="1" x14ac:dyDescent="0.25">
      <c r="U3496" s="190"/>
      <c r="V3496" s="191"/>
      <c r="W3496" s="188"/>
      <c r="X3496" s="188"/>
      <c r="Y3496" s="174" t="str">
        <f t="shared" si="575"/>
        <v/>
      </c>
      <c r="Z3496" s="174" t="str">
        <f t="shared" si="576"/>
        <v/>
      </c>
      <c r="AA3496" s="137"/>
      <c r="AB3496" s="185">
        <f t="shared" si="573"/>
        <v>18.815999999998972</v>
      </c>
      <c r="AC3496" s="139">
        <f t="shared" si="570"/>
        <v>8.7837018684301296E-3</v>
      </c>
      <c r="AD3496" s="138">
        <f t="shared" si="574"/>
        <v>2.1427150144867971E-5</v>
      </c>
      <c r="AE3496" s="139">
        <f t="shared" si="571"/>
        <v>2.1427150144867971E-5</v>
      </c>
      <c r="AF3496" s="139" t="str">
        <f t="shared" si="572"/>
        <v/>
      </c>
      <c r="AG3496" s="139"/>
    </row>
    <row r="3497" spans="21:33" ht="20.100000000000001" customHeight="1" x14ac:dyDescent="0.25">
      <c r="U3497" s="190"/>
      <c r="V3497" s="191"/>
      <c r="W3497" s="188"/>
      <c r="X3497" s="188"/>
      <c r="Y3497" s="174" t="str">
        <f t="shared" si="575"/>
        <v/>
      </c>
      <c r="Z3497" s="174" t="str">
        <f t="shared" si="576"/>
        <v/>
      </c>
      <c r="AA3497" s="137"/>
      <c r="AB3497" s="185">
        <f t="shared" si="573"/>
        <v>18.822399999998972</v>
      </c>
      <c r="AC3497" s="139">
        <f t="shared" si="570"/>
        <v>8.7622747182852616E-3</v>
      </c>
      <c r="AD3497" s="138">
        <f t="shared" si="574"/>
        <v>2.1376856553277993E-5</v>
      </c>
      <c r="AE3497" s="139">
        <f t="shared" si="571"/>
        <v>2.1376856553277993E-5</v>
      </c>
      <c r="AF3497" s="139" t="str">
        <f t="shared" si="572"/>
        <v/>
      </c>
      <c r="AG3497" s="139"/>
    </row>
    <row r="3498" spans="21:33" ht="20.100000000000001" customHeight="1" x14ac:dyDescent="0.25">
      <c r="U3498" s="190"/>
      <c r="V3498" s="191"/>
      <c r="W3498" s="188"/>
      <c r="X3498" s="188"/>
      <c r="Y3498" s="174" t="str">
        <f t="shared" si="575"/>
        <v/>
      </c>
      <c r="Z3498" s="174" t="str">
        <f t="shared" si="576"/>
        <v/>
      </c>
      <c r="AA3498" s="137"/>
      <c r="AB3498" s="185">
        <f t="shared" si="573"/>
        <v>18.828799999998971</v>
      </c>
      <c r="AC3498" s="139">
        <f t="shared" si="570"/>
        <v>8.7408978617319836E-3</v>
      </c>
      <c r="AD3498" s="138">
        <f t="shared" si="574"/>
        <v>2.1326674848238386E-5</v>
      </c>
      <c r="AE3498" s="139">
        <f t="shared" si="571"/>
        <v>2.1326674848238386E-5</v>
      </c>
      <c r="AF3498" s="139" t="str">
        <f t="shared" si="572"/>
        <v/>
      </c>
      <c r="AG3498" s="139"/>
    </row>
    <row r="3499" spans="21:33" ht="20.100000000000001" customHeight="1" x14ac:dyDescent="0.25">
      <c r="U3499" s="190"/>
      <c r="V3499" s="191"/>
      <c r="W3499" s="188"/>
      <c r="X3499" s="188"/>
      <c r="Y3499" s="174" t="str">
        <f t="shared" si="575"/>
        <v/>
      </c>
      <c r="Z3499" s="174" t="str">
        <f t="shared" si="576"/>
        <v/>
      </c>
      <c r="AA3499" s="137"/>
      <c r="AB3499" s="185">
        <f t="shared" si="573"/>
        <v>18.83519999999897</v>
      </c>
      <c r="AC3499" s="139">
        <f t="shared" si="570"/>
        <v>8.7195711868837452E-3</v>
      </c>
      <c r="AD3499" s="138">
        <f t="shared" si="574"/>
        <v>2.127660480025044E-5</v>
      </c>
      <c r="AE3499" s="139">
        <f t="shared" si="571"/>
        <v>2.127660480025044E-5</v>
      </c>
      <c r="AF3499" s="139" t="str">
        <f t="shared" si="572"/>
        <v/>
      </c>
      <c r="AG3499" s="139"/>
    </row>
    <row r="3500" spans="21:33" ht="20.100000000000001" customHeight="1" x14ac:dyDescent="0.25">
      <c r="U3500" s="190"/>
      <c r="V3500" s="191"/>
      <c r="W3500" s="188"/>
      <c r="X3500" s="188"/>
      <c r="Y3500" s="174" t="str">
        <f t="shared" si="575"/>
        <v/>
      </c>
      <c r="Z3500" s="174" t="str">
        <f t="shared" si="576"/>
        <v/>
      </c>
      <c r="AA3500" s="137"/>
      <c r="AB3500" s="185">
        <f t="shared" si="573"/>
        <v>18.841599999998969</v>
      </c>
      <c r="AC3500" s="139">
        <f t="shared" ref="AC3500:AC3563" si="577">_xlfn.CHISQ.DIST.RT(AB3500,$AB$553)</f>
        <v>8.6982945820834948E-3</v>
      </c>
      <c r="AD3500" s="138">
        <f t="shared" si="574"/>
        <v>2.1226646180195347E-5</v>
      </c>
      <c r="AE3500" s="139">
        <f t="shared" ref="AE3500:AE3563" si="578">IF(AC3500&lt;($AA$556),AD3500,"")</f>
        <v>2.1226646180195347E-5</v>
      </c>
      <c r="AF3500" s="139" t="str">
        <f t="shared" ref="AF3500:AF3563" si="579">IF(AC3500&lt;$AA$563,AD3500,"")</f>
        <v/>
      </c>
      <c r="AG3500" s="139"/>
    </row>
    <row r="3501" spans="21:33" ht="20.100000000000001" customHeight="1" x14ac:dyDescent="0.25">
      <c r="U3501" s="190"/>
      <c r="V3501" s="191"/>
      <c r="W3501" s="188"/>
      <c r="X3501" s="188"/>
      <c r="Y3501" s="174" t="str">
        <f t="shared" si="575"/>
        <v/>
      </c>
      <c r="Z3501" s="174" t="str">
        <f t="shared" si="576"/>
        <v/>
      </c>
      <c r="AA3501" s="137"/>
      <c r="AB3501" s="185">
        <f t="shared" ref="AB3501:AB3564" si="580">AB3500+$AF$553</f>
        <v>18.847999999998969</v>
      </c>
      <c r="AC3501" s="139">
        <f t="shared" si="577"/>
        <v>8.6770679359032994E-3</v>
      </c>
      <c r="AD3501" s="138">
        <f t="shared" ref="AD3501:AD3564" si="581">AC3501-AC3502</f>
        <v>2.1176798759419205E-5</v>
      </c>
      <c r="AE3501" s="139">
        <f t="shared" si="578"/>
        <v>2.1176798759419205E-5</v>
      </c>
      <c r="AF3501" s="139" t="str">
        <f t="shared" si="579"/>
        <v/>
      </c>
      <c r="AG3501" s="139"/>
    </row>
    <row r="3502" spans="21:33" ht="20.100000000000001" customHeight="1" x14ac:dyDescent="0.25">
      <c r="U3502" s="190"/>
      <c r="V3502" s="191"/>
      <c r="W3502" s="188"/>
      <c r="X3502" s="188"/>
      <c r="Y3502" s="174" t="str">
        <f t="shared" si="575"/>
        <v/>
      </c>
      <c r="Z3502" s="174" t="str">
        <f t="shared" si="576"/>
        <v/>
      </c>
      <c r="AA3502" s="137"/>
      <c r="AB3502" s="185">
        <f t="shared" si="580"/>
        <v>18.854399999998968</v>
      </c>
      <c r="AC3502" s="139">
        <f t="shared" si="577"/>
        <v>8.6558911371438802E-3</v>
      </c>
      <c r="AD3502" s="138">
        <f t="shared" si="581"/>
        <v>2.1127062309602915E-5</v>
      </c>
      <c r="AE3502" s="139">
        <f t="shared" si="578"/>
        <v>2.1127062309602915E-5</v>
      </c>
      <c r="AF3502" s="139" t="str">
        <f t="shared" si="579"/>
        <v/>
      </c>
      <c r="AG3502" s="139"/>
    </row>
    <row r="3503" spans="21:33" ht="20.100000000000001" customHeight="1" x14ac:dyDescent="0.25">
      <c r="U3503" s="190"/>
      <c r="V3503" s="191"/>
      <c r="W3503" s="188"/>
      <c r="X3503" s="188"/>
      <c r="Y3503" s="174" t="str">
        <f t="shared" si="575"/>
        <v/>
      </c>
      <c r="Z3503" s="174" t="str">
        <f t="shared" si="576"/>
        <v/>
      </c>
      <c r="AA3503" s="137"/>
      <c r="AB3503" s="185">
        <f t="shared" si="580"/>
        <v>18.860799999998967</v>
      </c>
      <c r="AC3503" s="139">
        <f t="shared" si="577"/>
        <v>8.6347640748342773E-3</v>
      </c>
      <c r="AD3503" s="138">
        <f t="shared" si="581"/>
        <v>2.1077436602887079E-5</v>
      </c>
      <c r="AE3503" s="139">
        <f t="shared" si="578"/>
        <v>2.1077436602887079E-5</v>
      </c>
      <c r="AF3503" s="139" t="str">
        <f t="shared" si="579"/>
        <v/>
      </c>
      <c r="AG3503" s="139"/>
    </row>
    <row r="3504" spans="21:33" ht="20.100000000000001" customHeight="1" x14ac:dyDescent="0.25">
      <c r="U3504" s="190"/>
      <c r="V3504" s="191"/>
      <c r="W3504" s="188"/>
      <c r="X3504" s="188"/>
      <c r="Y3504" s="174" t="str">
        <f t="shared" si="575"/>
        <v/>
      </c>
      <c r="Z3504" s="174" t="str">
        <f t="shared" si="576"/>
        <v/>
      </c>
      <c r="AA3504" s="137"/>
      <c r="AB3504" s="185">
        <f t="shared" si="580"/>
        <v>18.867199999998967</v>
      </c>
      <c r="AC3504" s="139">
        <f t="shared" si="577"/>
        <v>8.6136866382313902E-3</v>
      </c>
      <c r="AD3504" s="138">
        <f t="shared" si="581"/>
        <v>2.1027921411774855E-5</v>
      </c>
      <c r="AE3504" s="139">
        <f t="shared" si="578"/>
        <v>2.1027921411774855E-5</v>
      </c>
      <c r="AF3504" s="139" t="str">
        <f t="shared" si="579"/>
        <v/>
      </c>
      <c r="AG3504" s="139"/>
    </row>
    <row r="3505" spans="21:33" ht="20.100000000000001" customHeight="1" x14ac:dyDescent="0.25">
      <c r="U3505" s="190"/>
      <c r="V3505" s="191"/>
      <c r="W3505" s="188"/>
      <c r="X3505" s="188"/>
      <c r="Y3505" s="174" t="str">
        <f t="shared" si="575"/>
        <v/>
      </c>
      <c r="Z3505" s="174" t="str">
        <f t="shared" si="576"/>
        <v/>
      </c>
      <c r="AA3505" s="137"/>
      <c r="AB3505" s="185">
        <f t="shared" si="580"/>
        <v>18.873599999998966</v>
      </c>
      <c r="AC3505" s="139">
        <f t="shared" si="577"/>
        <v>8.5926587168196154E-3</v>
      </c>
      <c r="AD3505" s="138">
        <f t="shared" si="581"/>
        <v>2.097851650923431E-5</v>
      </c>
      <c r="AE3505" s="139">
        <f t="shared" si="578"/>
        <v>2.097851650923431E-5</v>
      </c>
      <c r="AF3505" s="139" t="str">
        <f t="shared" si="579"/>
        <v/>
      </c>
      <c r="AG3505" s="139"/>
    </row>
    <row r="3506" spans="21:33" ht="20.100000000000001" customHeight="1" x14ac:dyDescent="0.25">
      <c r="U3506" s="190"/>
      <c r="V3506" s="191"/>
      <c r="W3506" s="188"/>
      <c r="X3506" s="188"/>
      <c r="Y3506" s="174" t="str">
        <f t="shared" si="575"/>
        <v/>
      </c>
      <c r="Z3506" s="174" t="str">
        <f t="shared" si="576"/>
        <v/>
      </c>
      <c r="AA3506" s="137"/>
      <c r="AB3506" s="185">
        <f t="shared" si="580"/>
        <v>18.879999999998965</v>
      </c>
      <c r="AC3506" s="139">
        <f t="shared" si="577"/>
        <v>8.5716802003103811E-3</v>
      </c>
      <c r="AD3506" s="138">
        <f t="shared" si="581"/>
        <v>2.0929221668587392E-5</v>
      </c>
      <c r="AE3506" s="139">
        <f t="shared" si="578"/>
        <v>2.0929221668587392E-5</v>
      </c>
      <c r="AF3506" s="139" t="str">
        <f t="shared" si="579"/>
        <v/>
      </c>
      <c r="AG3506" s="139"/>
    </row>
    <row r="3507" spans="21:33" ht="20.100000000000001" customHeight="1" x14ac:dyDescent="0.25">
      <c r="U3507" s="190"/>
      <c r="V3507" s="191"/>
      <c r="W3507" s="188"/>
      <c r="X3507" s="188"/>
      <c r="Y3507" s="174" t="str">
        <f t="shared" si="575"/>
        <v/>
      </c>
      <c r="Z3507" s="174" t="str">
        <f t="shared" si="576"/>
        <v/>
      </c>
      <c r="AA3507" s="137"/>
      <c r="AB3507" s="185">
        <f t="shared" si="580"/>
        <v>18.886399999998964</v>
      </c>
      <c r="AC3507" s="139">
        <f t="shared" si="577"/>
        <v>8.5507509786417937E-3</v>
      </c>
      <c r="AD3507" s="138">
        <f t="shared" si="581"/>
        <v>2.0880036663572382E-5</v>
      </c>
      <c r="AE3507" s="139">
        <f t="shared" si="578"/>
        <v>2.0880036663572382E-5</v>
      </c>
      <c r="AF3507" s="139" t="str">
        <f t="shared" si="579"/>
        <v/>
      </c>
      <c r="AG3507" s="139"/>
    </row>
    <row r="3508" spans="21:33" ht="20.100000000000001" customHeight="1" x14ac:dyDescent="0.25">
      <c r="U3508" s="190"/>
      <c r="V3508" s="191"/>
      <c r="W3508" s="188"/>
      <c r="X3508" s="188"/>
      <c r="Y3508" s="174" t="str">
        <f t="shared" si="575"/>
        <v/>
      </c>
      <c r="Z3508" s="174" t="str">
        <f t="shared" si="576"/>
        <v/>
      </c>
      <c r="AA3508" s="137"/>
      <c r="AB3508" s="185">
        <f t="shared" si="580"/>
        <v>18.892799999998964</v>
      </c>
      <c r="AC3508" s="139">
        <f t="shared" si="577"/>
        <v>8.5298709419782213E-3</v>
      </c>
      <c r="AD3508" s="138">
        <f t="shared" si="581"/>
        <v>2.0830961268335224E-5</v>
      </c>
      <c r="AE3508" s="139">
        <f t="shared" si="578"/>
        <v>2.0830961268335224E-5</v>
      </c>
      <c r="AF3508" s="139" t="str">
        <f t="shared" si="579"/>
        <v/>
      </c>
      <c r="AG3508" s="139"/>
    </row>
    <row r="3509" spans="21:33" ht="20.100000000000001" customHeight="1" x14ac:dyDescent="0.25">
      <c r="U3509" s="190"/>
      <c r="V3509" s="191"/>
      <c r="W3509" s="188"/>
      <c r="X3509" s="188"/>
      <c r="Y3509" s="174" t="str">
        <f t="shared" si="575"/>
        <v/>
      </c>
      <c r="Z3509" s="174" t="str">
        <f t="shared" si="576"/>
        <v/>
      </c>
      <c r="AA3509" s="137"/>
      <c r="AB3509" s="185">
        <f t="shared" si="580"/>
        <v>18.899199999998963</v>
      </c>
      <c r="AC3509" s="139">
        <f t="shared" si="577"/>
        <v>8.5090399807098861E-3</v>
      </c>
      <c r="AD3509" s="138">
        <f t="shared" si="581"/>
        <v>2.0781995257457275E-5</v>
      </c>
      <c r="AE3509" s="139">
        <f t="shared" si="578"/>
        <v>2.0781995257457275E-5</v>
      </c>
      <c r="AF3509" s="139" t="str">
        <f t="shared" si="579"/>
        <v/>
      </c>
      <c r="AG3509" s="139"/>
    </row>
    <row r="3510" spans="21:33" ht="20.100000000000001" customHeight="1" x14ac:dyDescent="0.25">
      <c r="U3510" s="190"/>
      <c r="V3510" s="191"/>
      <c r="W3510" s="188"/>
      <c r="X3510" s="188"/>
      <c r="Y3510" s="174" t="str">
        <f t="shared" si="575"/>
        <v/>
      </c>
      <c r="Z3510" s="174" t="str">
        <f t="shared" si="576"/>
        <v/>
      </c>
      <c r="AA3510" s="137"/>
      <c r="AB3510" s="185">
        <f t="shared" si="580"/>
        <v>18.905599999998962</v>
      </c>
      <c r="AC3510" s="139">
        <f t="shared" si="577"/>
        <v>8.4882579854524288E-3</v>
      </c>
      <c r="AD3510" s="138">
        <f t="shared" si="581"/>
        <v>2.0733138405854695E-5</v>
      </c>
      <c r="AE3510" s="139">
        <f t="shared" si="578"/>
        <v>2.0733138405854695E-5</v>
      </c>
      <c r="AF3510" s="139" t="str">
        <f t="shared" si="579"/>
        <v/>
      </c>
      <c r="AG3510" s="139"/>
    </row>
    <row r="3511" spans="21:33" ht="20.100000000000001" customHeight="1" x14ac:dyDescent="0.25">
      <c r="U3511" s="190"/>
      <c r="V3511" s="191"/>
      <c r="W3511" s="188"/>
      <c r="X3511" s="188"/>
      <c r="Y3511" s="174" t="str">
        <f t="shared" si="575"/>
        <v/>
      </c>
      <c r="Z3511" s="174" t="str">
        <f t="shared" si="576"/>
        <v/>
      </c>
      <c r="AA3511" s="137"/>
      <c r="AB3511" s="185">
        <f t="shared" si="580"/>
        <v>18.911999999998962</v>
      </c>
      <c r="AC3511" s="139">
        <f t="shared" si="577"/>
        <v>8.4675248470465741E-3</v>
      </c>
      <c r="AD3511" s="138">
        <f t="shared" si="581"/>
        <v>2.068439048893457E-5</v>
      </c>
      <c r="AE3511" s="139">
        <f t="shared" si="578"/>
        <v>2.068439048893457E-5</v>
      </c>
      <c r="AF3511" s="139" t="str">
        <f t="shared" si="579"/>
        <v/>
      </c>
      <c r="AG3511" s="139"/>
    </row>
    <row r="3512" spans="21:33" ht="20.100000000000001" customHeight="1" x14ac:dyDescent="0.25">
      <c r="U3512" s="190"/>
      <c r="V3512" s="191"/>
      <c r="W3512" s="188"/>
      <c r="X3512" s="188"/>
      <c r="Y3512" s="174" t="str">
        <f t="shared" ref="Y3512:Y3575" si="582">IF($X3512&gt;(Y$555),$W3512,"")</f>
        <v/>
      </c>
      <c r="Z3512" s="174" t="str">
        <f t="shared" ref="Z3512:Z3575" si="583">IF($X3512&gt;(AA$557),$W3512,"")</f>
        <v/>
      </c>
      <c r="AA3512" s="137"/>
      <c r="AB3512" s="185">
        <f t="shared" si="580"/>
        <v>18.918399999998961</v>
      </c>
      <c r="AC3512" s="139">
        <f t="shared" si="577"/>
        <v>8.4468404565576395E-3</v>
      </c>
      <c r="AD3512" s="138">
        <f t="shared" si="581"/>
        <v>2.0635751282393686E-5</v>
      </c>
      <c r="AE3512" s="139">
        <f t="shared" si="578"/>
        <v>2.0635751282393686E-5</v>
      </c>
      <c r="AF3512" s="139" t="str">
        <f t="shared" si="579"/>
        <v/>
      </c>
      <c r="AG3512" s="139"/>
    </row>
    <row r="3513" spans="21:33" ht="20.100000000000001" customHeight="1" x14ac:dyDescent="0.25">
      <c r="U3513" s="190"/>
      <c r="V3513" s="191"/>
      <c r="W3513" s="188"/>
      <c r="X3513" s="188"/>
      <c r="Y3513" s="174" t="str">
        <f t="shared" si="582"/>
        <v/>
      </c>
      <c r="Z3513" s="174" t="str">
        <f t="shared" si="583"/>
        <v/>
      </c>
      <c r="AA3513" s="137"/>
      <c r="AB3513" s="185">
        <f t="shared" si="580"/>
        <v>18.92479999999896</v>
      </c>
      <c r="AC3513" s="139">
        <f t="shared" si="577"/>
        <v>8.4262047052752458E-3</v>
      </c>
      <c r="AD3513" s="138">
        <f t="shared" si="581"/>
        <v>2.0587220562445774E-5</v>
      </c>
      <c r="AE3513" s="139">
        <f t="shared" si="578"/>
        <v>2.0587220562445774E-5</v>
      </c>
      <c r="AF3513" s="139" t="str">
        <f t="shared" si="579"/>
        <v/>
      </c>
      <c r="AG3513" s="139"/>
    </row>
    <row r="3514" spans="21:33" ht="20.100000000000001" customHeight="1" x14ac:dyDescent="0.25">
      <c r="U3514" s="190"/>
      <c r="V3514" s="191"/>
      <c r="W3514" s="188"/>
      <c r="X3514" s="188"/>
      <c r="Y3514" s="174" t="str">
        <f t="shared" si="582"/>
        <v/>
      </c>
      <c r="Z3514" s="174" t="str">
        <f t="shared" si="583"/>
        <v/>
      </c>
      <c r="AA3514" s="137"/>
      <c r="AB3514" s="185">
        <f t="shared" si="580"/>
        <v>18.93119999999896</v>
      </c>
      <c r="AC3514" s="139">
        <f t="shared" si="577"/>
        <v>8.4056174847128001E-3</v>
      </c>
      <c r="AD3514" s="138">
        <f t="shared" si="581"/>
        <v>2.0538798105642839E-5</v>
      </c>
      <c r="AE3514" s="139">
        <f t="shared" si="578"/>
        <v>2.0538798105642839E-5</v>
      </c>
      <c r="AF3514" s="139" t="str">
        <f t="shared" si="579"/>
        <v/>
      </c>
      <c r="AG3514" s="139"/>
    </row>
    <row r="3515" spans="21:33" ht="20.100000000000001" customHeight="1" x14ac:dyDescent="0.25">
      <c r="U3515" s="190"/>
      <c r="V3515" s="191"/>
      <c r="W3515" s="188"/>
      <c r="X3515" s="188"/>
      <c r="Y3515" s="174" t="str">
        <f t="shared" si="582"/>
        <v/>
      </c>
      <c r="Z3515" s="174" t="str">
        <f t="shared" si="583"/>
        <v/>
      </c>
      <c r="AA3515" s="137"/>
      <c r="AB3515" s="185">
        <f t="shared" si="580"/>
        <v>18.937599999998959</v>
      </c>
      <c r="AC3515" s="139">
        <f t="shared" si="577"/>
        <v>8.3850786866071572E-3</v>
      </c>
      <c r="AD3515" s="138">
        <f t="shared" si="581"/>
        <v>2.0490483688944544E-5</v>
      </c>
      <c r="AE3515" s="139">
        <f t="shared" si="578"/>
        <v>2.0490483688944544E-5</v>
      </c>
      <c r="AF3515" s="139" t="str">
        <f t="shared" si="579"/>
        <v/>
      </c>
      <c r="AG3515" s="139"/>
    </row>
    <row r="3516" spans="21:33" ht="20.100000000000001" customHeight="1" x14ac:dyDescent="0.25">
      <c r="U3516" s="190"/>
      <c r="V3516" s="191"/>
      <c r="W3516" s="188"/>
      <c r="X3516" s="188"/>
      <c r="Y3516" s="174" t="str">
        <f t="shared" si="582"/>
        <v/>
      </c>
      <c r="Z3516" s="174" t="str">
        <f t="shared" si="583"/>
        <v/>
      </c>
      <c r="AA3516" s="137"/>
      <c r="AB3516" s="185">
        <f t="shared" si="580"/>
        <v>18.943999999998958</v>
      </c>
      <c r="AC3516" s="139">
        <f t="shared" si="577"/>
        <v>8.3645882029182127E-3</v>
      </c>
      <c r="AD3516" s="138">
        <f t="shared" si="581"/>
        <v>2.0442277089706071E-5</v>
      </c>
      <c r="AE3516" s="139">
        <f t="shared" si="578"/>
        <v>2.0442277089706071E-5</v>
      </c>
      <c r="AF3516" s="139" t="str">
        <f t="shared" si="579"/>
        <v/>
      </c>
      <c r="AG3516" s="139"/>
    </row>
    <row r="3517" spans="21:33" ht="20.100000000000001" customHeight="1" x14ac:dyDescent="0.25">
      <c r="U3517" s="190"/>
      <c r="V3517" s="191"/>
      <c r="W3517" s="188"/>
      <c r="X3517" s="188"/>
      <c r="Y3517" s="174" t="str">
        <f t="shared" si="582"/>
        <v/>
      </c>
      <c r="Z3517" s="174" t="str">
        <f t="shared" si="583"/>
        <v/>
      </c>
      <c r="AA3517" s="137"/>
      <c r="AB3517" s="185">
        <f t="shared" si="580"/>
        <v>18.950399999998957</v>
      </c>
      <c r="AC3517" s="139">
        <f t="shared" si="577"/>
        <v>8.3441459258285066E-3</v>
      </c>
      <c r="AD3517" s="138">
        <f t="shared" si="581"/>
        <v>2.0394178085688525E-5</v>
      </c>
      <c r="AE3517" s="139">
        <f t="shared" si="578"/>
        <v>2.0394178085688525E-5</v>
      </c>
      <c r="AF3517" s="139" t="str">
        <f t="shared" si="579"/>
        <v/>
      </c>
      <c r="AG3517" s="139"/>
    </row>
    <row r="3518" spans="21:33" ht="20.100000000000001" customHeight="1" x14ac:dyDescent="0.25">
      <c r="U3518" s="190"/>
      <c r="V3518" s="191"/>
      <c r="W3518" s="188"/>
      <c r="X3518" s="188"/>
      <c r="Y3518" s="174" t="str">
        <f t="shared" si="582"/>
        <v/>
      </c>
      <c r="Z3518" s="174" t="str">
        <f t="shared" si="583"/>
        <v/>
      </c>
      <c r="AA3518" s="137"/>
      <c r="AB3518" s="185">
        <f t="shared" si="580"/>
        <v>18.956799999998957</v>
      </c>
      <c r="AC3518" s="139">
        <f t="shared" si="577"/>
        <v>8.3237517477428181E-3</v>
      </c>
      <c r="AD3518" s="138">
        <f t="shared" si="581"/>
        <v>2.0346186455097101E-5</v>
      </c>
      <c r="AE3518" s="139">
        <f t="shared" si="578"/>
        <v>2.0346186455097101E-5</v>
      </c>
      <c r="AF3518" s="139" t="str">
        <f t="shared" si="579"/>
        <v/>
      </c>
      <c r="AG3518" s="139"/>
    </row>
    <row r="3519" spans="21:33" ht="20.100000000000001" customHeight="1" x14ac:dyDescent="0.25">
      <c r="U3519" s="190"/>
      <c r="V3519" s="191"/>
      <c r="W3519" s="188"/>
      <c r="X3519" s="188"/>
      <c r="Y3519" s="174" t="str">
        <f t="shared" si="582"/>
        <v/>
      </c>
      <c r="Z3519" s="174" t="str">
        <f t="shared" si="583"/>
        <v/>
      </c>
      <c r="AA3519" s="137"/>
      <c r="AB3519" s="185">
        <f t="shared" si="580"/>
        <v>18.963199999998956</v>
      </c>
      <c r="AC3519" s="139">
        <f t="shared" si="577"/>
        <v>8.303405561287721E-3</v>
      </c>
      <c r="AD3519" s="138">
        <f t="shared" si="581"/>
        <v>2.0298301976435368E-5</v>
      </c>
      <c r="AE3519" s="139">
        <f t="shared" si="578"/>
        <v>2.0298301976435368E-5</v>
      </c>
      <c r="AF3519" s="139" t="str">
        <f t="shared" si="579"/>
        <v/>
      </c>
      <c r="AG3519" s="139"/>
    </row>
    <row r="3520" spans="21:33" ht="20.100000000000001" customHeight="1" x14ac:dyDescent="0.25">
      <c r="U3520" s="190"/>
      <c r="V3520" s="191"/>
      <c r="W3520" s="188"/>
      <c r="X3520" s="188"/>
      <c r="Y3520" s="174" t="str">
        <f t="shared" si="582"/>
        <v/>
      </c>
      <c r="Z3520" s="174" t="str">
        <f t="shared" si="583"/>
        <v/>
      </c>
      <c r="AA3520" s="137"/>
      <c r="AB3520" s="185">
        <f t="shared" si="580"/>
        <v>18.969599999998955</v>
      </c>
      <c r="AC3520" s="139">
        <f t="shared" si="577"/>
        <v>8.2831072593112856E-3</v>
      </c>
      <c r="AD3520" s="138">
        <f t="shared" si="581"/>
        <v>2.0250524428709962E-5</v>
      </c>
      <c r="AE3520" s="139">
        <f t="shared" si="578"/>
        <v>2.0250524428709962E-5</v>
      </c>
      <c r="AF3520" s="139" t="str">
        <f t="shared" si="579"/>
        <v/>
      </c>
      <c r="AG3520" s="139"/>
    </row>
    <row r="3521" spans="21:33" ht="20.100000000000001" customHeight="1" x14ac:dyDescent="0.25">
      <c r="U3521" s="190"/>
      <c r="V3521" s="191"/>
      <c r="W3521" s="188"/>
      <c r="X3521" s="188"/>
      <c r="Y3521" s="174" t="str">
        <f t="shared" si="582"/>
        <v/>
      </c>
      <c r="Z3521" s="174" t="str">
        <f t="shared" si="583"/>
        <v/>
      </c>
      <c r="AA3521" s="137"/>
      <c r="AB3521" s="185">
        <f t="shared" si="580"/>
        <v>18.975999999998955</v>
      </c>
      <c r="AC3521" s="139">
        <f t="shared" si="577"/>
        <v>8.2628567348825756E-3</v>
      </c>
      <c r="AD3521" s="138">
        <f t="shared" si="581"/>
        <v>2.0202853591255385E-5</v>
      </c>
      <c r="AE3521" s="139">
        <f t="shared" si="578"/>
        <v>2.0202853591255385E-5</v>
      </c>
      <c r="AF3521" s="139" t="str">
        <f t="shared" si="579"/>
        <v/>
      </c>
      <c r="AG3521" s="139"/>
    </row>
    <row r="3522" spans="21:33" ht="20.100000000000001" customHeight="1" x14ac:dyDescent="0.25">
      <c r="U3522" s="190"/>
      <c r="V3522" s="191"/>
      <c r="W3522" s="188"/>
      <c r="X3522" s="188"/>
      <c r="Y3522" s="174" t="str">
        <f t="shared" si="582"/>
        <v/>
      </c>
      <c r="Z3522" s="174" t="str">
        <f t="shared" si="583"/>
        <v/>
      </c>
      <c r="AA3522" s="137"/>
      <c r="AB3522" s="185">
        <f t="shared" si="580"/>
        <v>18.982399999998954</v>
      </c>
      <c r="AC3522" s="139">
        <f t="shared" si="577"/>
        <v>8.2426538812913203E-3</v>
      </c>
      <c r="AD3522" s="138">
        <f t="shared" si="581"/>
        <v>2.015528924381553E-5</v>
      </c>
      <c r="AE3522" s="139">
        <f t="shared" si="578"/>
        <v>2.015528924381553E-5</v>
      </c>
      <c r="AF3522" s="139" t="str">
        <f t="shared" si="579"/>
        <v/>
      </c>
      <c r="AG3522" s="139"/>
    </row>
    <row r="3523" spans="21:33" ht="20.100000000000001" customHeight="1" x14ac:dyDescent="0.25">
      <c r="U3523" s="190"/>
      <c r="V3523" s="191"/>
      <c r="W3523" s="188"/>
      <c r="X3523" s="188"/>
      <c r="Y3523" s="174" t="str">
        <f t="shared" si="582"/>
        <v/>
      </c>
      <c r="Z3523" s="174" t="str">
        <f t="shared" si="583"/>
        <v/>
      </c>
      <c r="AA3523" s="137"/>
      <c r="AB3523" s="185">
        <f t="shared" si="580"/>
        <v>18.988799999998953</v>
      </c>
      <c r="AC3523" s="139">
        <f t="shared" si="577"/>
        <v>8.2224985920475047E-3</v>
      </c>
      <c r="AD3523" s="138">
        <f t="shared" si="581"/>
        <v>2.0107831166559301E-5</v>
      </c>
      <c r="AE3523" s="139">
        <f t="shared" si="578"/>
        <v>2.0107831166559301E-5</v>
      </c>
      <c r="AF3523" s="139" t="str">
        <f t="shared" si="579"/>
        <v/>
      </c>
      <c r="AG3523" s="139"/>
    </row>
    <row r="3524" spans="21:33" ht="20.100000000000001" customHeight="1" x14ac:dyDescent="0.25">
      <c r="U3524" s="190"/>
      <c r="V3524" s="191"/>
      <c r="W3524" s="188"/>
      <c r="X3524" s="188"/>
      <c r="Y3524" s="174" t="str">
        <f t="shared" si="582"/>
        <v/>
      </c>
      <c r="Z3524" s="174" t="str">
        <f t="shared" si="583"/>
        <v/>
      </c>
      <c r="AA3524" s="137"/>
      <c r="AB3524" s="185">
        <f t="shared" si="580"/>
        <v>18.995199999998952</v>
      </c>
      <c r="AC3524" s="139">
        <f t="shared" si="577"/>
        <v>8.2023907608809454E-3</v>
      </c>
      <c r="AD3524" s="138">
        <f t="shared" si="581"/>
        <v>2.0060479140038973E-5</v>
      </c>
      <c r="AE3524" s="139">
        <f t="shared" si="578"/>
        <v>2.0060479140038973E-5</v>
      </c>
      <c r="AF3524" s="139" t="str">
        <f t="shared" si="579"/>
        <v/>
      </c>
      <c r="AG3524" s="139"/>
    </row>
    <row r="3525" spans="21:33" ht="20.100000000000001" customHeight="1" x14ac:dyDescent="0.25">
      <c r="U3525" s="190"/>
      <c r="V3525" s="191"/>
      <c r="W3525" s="188"/>
      <c r="X3525" s="188"/>
      <c r="Y3525" s="174" t="str">
        <f t="shared" si="582"/>
        <v/>
      </c>
      <c r="Z3525" s="174" t="str">
        <f t="shared" si="583"/>
        <v/>
      </c>
      <c r="AA3525" s="137"/>
      <c r="AB3525" s="185">
        <f t="shared" si="580"/>
        <v>19.001599999998952</v>
      </c>
      <c r="AC3525" s="139">
        <f t="shared" si="577"/>
        <v>8.1823302817409065E-3</v>
      </c>
      <c r="AD3525" s="138">
        <f t="shared" si="581"/>
        <v>2.0013232945188461E-5</v>
      </c>
      <c r="AE3525" s="139">
        <f t="shared" si="578"/>
        <v>2.0013232945188461E-5</v>
      </c>
      <c r="AF3525" s="139" t="str">
        <f t="shared" si="579"/>
        <v/>
      </c>
      <c r="AG3525" s="139"/>
    </row>
    <row r="3526" spans="21:33" ht="20.100000000000001" customHeight="1" x14ac:dyDescent="0.25">
      <c r="U3526" s="190"/>
      <c r="V3526" s="191"/>
      <c r="W3526" s="188"/>
      <c r="X3526" s="188"/>
      <c r="Y3526" s="174" t="str">
        <f t="shared" si="582"/>
        <v/>
      </c>
      <c r="Z3526" s="174" t="str">
        <f t="shared" si="583"/>
        <v/>
      </c>
      <c r="AA3526" s="137"/>
      <c r="AB3526" s="185">
        <f t="shared" si="580"/>
        <v>19.007999999998951</v>
      </c>
      <c r="AC3526" s="139">
        <f t="shared" si="577"/>
        <v>8.162317048795718E-3</v>
      </c>
      <c r="AD3526" s="138">
        <f t="shared" si="581"/>
        <v>1.9966092363344137E-5</v>
      </c>
      <c r="AE3526" s="139">
        <f t="shared" si="578"/>
        <v>1.9966092363344137E-5</v>
      </c>
      <c r="AF3526" s="139" t="str">
        <f t="shared" si="579"/>
        <v/>
      </c>
      <c r="AG3526" s="139"/>
    </row>
    <row r="3527" spans="21:33" ht="20.100000000000001" customHeight="1" x14ac:dyDescent="0.25">
      <c r="U3527" s="190"/>
      <c r="V3527" s="191"/>
      <c r="W3527" s="188"/>
      <c r="X3527" s="188"/>
      <c r="Y3527" s="174" t="str">
        <f t="shared" si="582"/>
        <v/>
      </c>
      <c r="Z3527" s="174" t="str">
        <f t="shared" si="583"/>
        <v/>
      </c>
      <c r="AA3527" s="137"/>
      <c r="AB3527" s="185">
        <f t="shared" si="580"/>
        <v>19.01439999999895</v>
      </c>
      <c r="AC3527" s="139">
        <f t="shared" si="577"/>
        <v>8.1423509564323739E-3</v>
      </c>
      <c r="AD3527" s="138">
        <f t="shared" si="581"/>
        <v>1.9919057176217073E-5</v>
      </c>
      <c r="AE3527" s="139">
        <f t="shared" si="578"/>
        <v>1.9919057176217073E-5</v>
      </c>
      <c r="AF3527" s="139" t="str">
        <f t="shared" si="579"/>
        <v/>
      </c>
      <c r="AG3527" s="139"/>
    </row>
    <row r="3528" spans="21:33" ht="20.100000000000001" customHeight="1" x14ac:dyDescent="0.25">
      <c r="U3528" s="190"/>
      <c r="V3528" s="191"/>
      <c r="W3528" s="188"/>
      <c r="X3528" s="188"/>
      <c r="Y3528" s="174" t="str">
        <f t="shared" si="582"/>
        <v/>
      </c>
      <c r="Z3528" s="174" t="str">
        <f t="shared" si="583"/>
        <v/>
      </c>
      <c r="AA3528" s="137"/>
      <c r="AB3528" s="185">
        <f t="shared" si="580"/>
        <v>19.02079999999895</v>
      </c>
      <c r="AC3528" s="139">
        <f t="shared" si="577"/>
        <v>8.1224318992561568E-3</v>
      </c>
      <c r="AD3528" s="138">
        <f t="shared" si="581"/>
        <v>1.9872127165976305E-5</v>
      </c>
      <c r="AE3528" s="139">
        <f t="shared" si="578"/>
        <v>1.9872127165976305E-5</v>
      </c>
      <c r="AF3528" s="139" t="str">
        <f t="shared" si="579"/>
        <v/>
      </c>
      <c r="AG3528" s="139"/>
    </row>
    <row r="3529" spans="21:33" ht="20.100000000000001" customHeight="1" x14ac:dyDescent="0.25">
      <c r="U3529" s="190"/>
      <c r="V3529" s="191"/>
      <c r="W3529" s="188"/>
      <c r="X3529" s="188"/>
      <c r="Y3529" s="174" t="str">
        <f t="shared" si="582"/>
        <v/>
      </c>
      <c r="Z3529" s="174" t="str">
        <f t="shared" si="583"/>
        <v/>
      </c>
      <c r="AA3529" s="137"/>
      <c r="AB3529" s="185">
        <f t="shared" si="580"/>
        <v>19.027199999998949</v>
      </c>
      <c r="AC3529" s="139">
        <f t="shared" si="577"/>
        <v>8.1025597720901805E-3</v>
      </c>
      <c r="AD3529" s="138">
        <f t="shared" si="581"/>
        <v>1.9825302115111798E-5</v>
      </c>
      <c r="AE3529" s="139">
        <f t="shared" si="578"/>
        <v>1.9825302115111798E-5</v>
      </c>
      <c r="AF3529" s="139" t="str">
        <f t="shared" si="579"/>
        <v/>
      </c>
      <c r="AG3529" s="139"/>
    </row>
    <row r="3530" spans="21:33" ht="20.100000000000001" customHeight="1" x14ac:dyDescent="0.25">
      <c r="U3530" s="190"/>
      <c r="V3530" s="191"/>
      <c r="W3530" s="188"/>
      <c r="X3530" s="188"/>
      <c r="Y3530" s="174" t="str">
        <f t="shared" si="582"/>
        <v/>
      </c>
      <c r="Z3530" s="174" t="str">
        <f t="shared" si="583"/>
        <v/>
      </c>
      <c r="AA3530" s="137"/>
      <c r="AB3530" s="185">
        <f t="shared" si="580"/>
        <v>19.033599999998948</v>
      </c>
      <c r="AC3530" s="139">
        <f t="shared" si="577"/>
        <v>8.0827344699750687E-3</v>
      </c>
      <c r="AD3530" s="138">
        <f t="shared" si="581"/>
        <v>1.9778581806536785E-5</v>
      </c>
      <c r="AE3530" s="139">
        <f t="shared" si="578"/>
        <v>1.9778581806536785E-5</v>
      </c>
      <c r="AF3530" s="139" t="str">
        <f t="shared" si="579"/>
        <v/>
      </c>
      <c r="AG3530" s="139"/>
    </row>
    <row r="3531" spans="21:33" ht="20.100000000000001" customHeight="1" x14ac:dyDescent="0.25">
      <c r="U3531" s="190"/>
      <c r="V3531" s="191"/>
      <c r="W3531" s="188"/>
      <c r="X3531" s="188"/>
      <c r="Y3531" s="174" t="str">
        <f t="shared" si="582"/>
        <v/>
      </c>
      <c r="Z3531" s="174" t="str">
        <f t="shared" si="583"/>
        <v/>
      </c>
      <c r="AA3531" s="137"/>
      <c r="AB3531" s="185">
        <f t="shared" si="580"/>
        <v>19.039999999998948</v>
      </c>
      <c r="AC3531" s="139">
        <f t="shared" si="577"/>
        <v>8.0629558881685319E-3</v>
      </c>
      <c r="AD3531" s="138">
        <f t="shared" si="581"/>
        <v>1.9731966023563488E-5</v>
      </c>
      <c r="AE3531" s="139">
        <f t="shared" si="578"/>
        <v>1.9731966023563488E-5</v>
      </c>
      <c r="AF3531" s="139" t="str">
        <f t="shared" si="579"/>
        <v/>
      </c>
      <c r="AG3531" s="139"/>
    </row>
    <row r="3532" spans="21:33" ht="20.100000000000001" customHeight="1" x14ac:dyDescent="0.25">
      <c r="U3532" s="190"/>
      <c r="V3532" s="191"/>
      <c r="W3532" s="188"/>
      <c r="X3532" s="188"/>
      <c r="Y3532" s="174" t="str">
        <f t="shared" si="582"/>
        <v/>
      </c>
      <c r="Z3532" s="174" t="str">
        <f t="shared" si="583"/>
        <v/>
      </c>
      <c r="AA3532" s="137"/>
      <c r="AB3532" s="185">
        <f t="shared" si="580"/>
        <v>19.046399999998947</v>
      </c>
      <c r="AC3532" s="139">
        <f t="shared" si="577"/>
        <v>8.0432239221449684E-3</v>
      </c>
      <c r="AD3532" s="138">
        <f t="shared" si="581"/>
        <v>1.9685454549899645E-5</v>
      </c>
      <c r="AE3532" s="139">
        <f t="shared" si="578"/>
        <v>1.9685454549899645E-5</v>
      </c>
      <c r="AF3532" s="139" t="str">
        <f t="shared" si="579"/>
        <v/>
      </c>
      <c r="AG3532" s="139"/>
    </row>
    <row r="3533" spans="21:33" ht="20.100000000000001" customHeight="1" x14ac:dyDescent="0.25">
      <c r="U3533" s="190"/>
      <c r="V3533" s="191"/>
      <c r="W3533" s="188"/>
      <c r="X3533" s="188"/>
      <c r="Y3533" s="174" t="str">
        <f t="shared" si="582"/>
        <v/>
      </c>
      <c r="Z3533" s="174" t="str">
        <f t="shared" si="583"/>
        <v/>
      </c>
      <c r="AA3533" s="137"/>
      <c r="AB3533" s="185">
        <f t="shared" si="580"/>
        <v>19.052799999998946</v>
      </c>
      <c r="AC3533" s="139">
        <f t="shared" si="577"/>
        <v>8.0235384675950688E-3</v>
      </c>
      <c r="AD3533" s="138">
        <f t="shared" si="581"/>
        <v>1.9639047169591264E-5</v>
      </c>
      <c r="AE3533" s="139">
        <f t="shared" si="578"/>
        <v>1.9639047169591264E-5</v>
      </c>
      <c r="AF3533" s="139" t="str">
        <f t="shared" si="579"/>
        <v/>
      </c>
      <c r="AG3533" s="139"/>
    </row>
    <row r="3534" spans="21:33" ht="20.100000000000001" customHeight="1" x14ac:dyDescent="0.25">
      <c r="U3534" s="190"/>
      <c r="V3534" s="191"/>
      <c r="W3534" s="188"/>
      <c r="X3534" s="188"/>
      <c r="Y3534" s="174" t="str">
        <f t="shared" si="582"/>
        <v/>
      </c>
      <c r="Z3534" s="174" t="str">
        <f t="shared" si="583"/>
        <v/>
      </c>
      <c r="AA3534" s="137"/>
      <c r="AB3534" s="185">
        <f t="shared" si="580"/>
        <v>19.059199999998945</v>
      </c>
      <c r="AC3534" s="139">
        <f t="shared" si="577"/>
        <v>8.0038994204254775E-3</v>
      </c>
      <c r="AD3534" s="138">
        <f t="shared" si="581"/>
        <v>1.9592743667164875E-5</v>
      </c>
      <c r="AE3534" s="139">
        <f t="shared" si="578"/>
        <v>1.9592743667164875E-5</v>
      </c>
      <c r="AF3534" s="139" t="str">
        <f t="shared" si="579"/>
        <v/>
      </c>
      <c r="AG3534" s="139"/>
    </row>
    <row r="3535" spans="21:33" ht="20.100000000000001" customHeight="1" x14ac:dyDescent="0.25">
      <c r="U3535" s="190"/>
      <c r="V3535" s="191"/>
      <c r="W3535" s="188"/>
      <c r="X3535" s="188"/>
      <c r="Y3535" s="174" t="str">
        <f t="shared" si="582"/>
        <v/>
      </c>
      <c r="Z3535" s="174" t="str">
        <f t="shared" si="583"/>
        <v/>
      </c>
      <c r="AA3535" s="137"/>
      <c r="AB3535" s="185">
        <f t="shared" si="580"/>
        <v>19.065599999998945</v>
      </c>
      <c r="AC3535" s="139">
        <f t="shared" si="577"/>
        <v>7.9843066767583126E-3</v>
      </c>
      <c r="AD3535" s="138">
        <f t="shared" si="581"/>
        <v>1.9546543827460988E-5</v>
      </c>
      <c r="AE3535" s="139">
        <f t="shared" si="578"/>
        <v>1.9546543827460988E-5</v>
      </c>
      <c r="AF3535" s="139" t="str">
        <f t="shared" si="579"/>
        <v/>
      </c>
      <c r="AG3535" s="139"/>
    </row>
    <row r="3536" spans="21:33" ht="20.100000000000001" customHeight="1" x14ac:dyDescent="0.25">
      <c r="U3536" s="190"/>
      <c r="V3536" s="191"/>
      <c r="W3536" s="188"/>
      <c r="X3536" s="188"/>
      <c r="Y3536" s="174" t="str">
        <f t="shared" si="582"/>
        <v/>
      </c>
      <c r="Z3536" s="174" t="str">
        <f t="shared" si="583"/>
        <v/>
      </c>
      <c r="AA3536" s="137"/>
      <c r="AB3536" s="185">
        <f t="shared" si="580"/>
        <v>19.071999999998944</v>
      </c>
      <c r="AC3536" s="139">
        <f t="shared" si="577"/>
        <v>7.9647601329308516E-3</v>
      </c>
      <c r="AD3536" s="138">
        <f t="shared" si="581"/>
        <v>1.9500447435753798E-5</v>
      </c>
      <c r="AE3536" s="139">
        <f t="shared" si="578"/>
        <v>1.9500447435753798E-5</v>
      </c>
      <c r="AF3536" s="139" t="str">
        <f t="shared" si="579"/>
        <v/>
      </c>
      <c r="AG3536" s="139"/>
    </row>
    <row r="3537" spans="21:33" ht="20.100000000000001" customHeight="1" x14ac:dyDescent="0.25">
      <c r="U3537" s="190"/>
      <c r="V3537" s="191"/>
      <c r="W3537" s="188"/>
      <c r="X3537" s="188"/>
      <c r="Y3537" s="174" t="str">
        <f t="shared" si="582"/>
        <v/>
      </c>
      <c r="Z3537" s="174" t="str">
        <f t="shared" si="583"/>
        <v/>
      </c>
      <c r="AA3537" s="137"/>
      <c r="AB3537" s="185">
        <f t="shared" si="580"/>
        <v>19.078399999998943</v>
      </c>
      <c r="AC3537" s="139">
        <f t="shared" si="577"/>
        <v>7.9452596854950978E-3</v>
      </c>
      <c r="AD3537" s="138">
        <f t="shared" si="581"/>
        <v>1.9454454277669647E-5</v>
      </c>
      <c r="AE3537" s="139">
        <f t="shared" si="578"/>
        <v>1.9454454277669647E-5</v>
      </c>
      <c r="AF3537" s="139" t="str">
        <f t="shared" si="579"/>
        <v/>
      </c>
      <c r="AG3537" s="139"/>
    </row>
    <row r="3538" spans="21:33" ht="20.100000000000001" customHeight="1" x14ac:dyDescent="0.25">
      <c r="U3538" s="190"/>
      <c r="V3538" s="191"/>
      <c r="W3538" s="188"/>
      <c r="X3538" s="188"/>
      <c r="Y3538" s="174" t="str">
        <f t="shared" si="582"/>
        <v/>
      </c>
      <c r="Z3538" s="174" t="str">
        <f t="shared" si="583"/>
        <v/>
      </c>
      <c r="AA3538" s="137"/>
      <c r="AB3538" s="185">
        <f t="shared" si="580"/>
        <v>19.084799999998943</v>
      </c>
      <c r="AC3538" s="139">
        <f t="shared" si="577"/>
        <v>7.9258052312174282E-3</v>
      </c>
      <c r="AD3538" s="138">
        <f t="shared" si="581"/>
        <v>1.9408564139265089E-5</v>
      </c>
      <c r="AE3538" s="139">
        <f t="shared" si="578"/>
        <v>1.9408564139265089E-5</v>
      </c>
      <c r="AF3538" s="139" t="str">
        <f t="shared" si="579"/>
        <v/>
      </c>
      <c r="AG3538" s="139"/>
    </row>
    <row r="3539" spans="21:33" ht="20.100000000000001" customHeight="1" x14ac:dyDescent="0.25">
      <c r="U3539" s="190"/>
      <c r="V3539" s="191"/>
      <c r="W3539" s="188"/>
      <c r="X3539" s="188"/>
      <c r="Y3539" s="174" t="str">
        <f t="shared" si="582"/>
        <v/>
      </c>
      <c r="Z3539" s="174" t="str">
        <f t="shared" si="583"/>
        <v/>
      </c>
      <c r="AA3539" s="137"/>
      <c r="AB3539" s="185">
        <f t="shared" si="580"/>
        <v>19.091199999998942</v>
      </c>
      <c r="AC3539" s="139">
        <f t="shared" si="577"/>
        <v>7.9063966670781631E-3</v>
      </c>
      <c r="AD3539" s="138">
        <f t="shared" si="581"/>
        <v>1.9362776806948825E-5</v>
      </c>
      <c r="AE3539" s="139">
        <f t="shared" si="578"/>
        <v>1.9362776806948825E-5</v>
      </c>
      <c r="AF3539" s="139" t="str">
        <f t="shared" si="579"/>
        <v/>
      </c>
      <c r="AG3539" s="139"/>
    </row>
    <row r="3540" spans="21:33" ht="20.100000000000001" customHeight="1" x14ac:dyDescent="0.25">
      <c r="U3540" s="190"/>
      <c r="V3540" s="191"/>
      <c r="W3540" s="188"/>
      <c r="X3540" s="188"/>
      <c r="Y3540" s="174" t="str">
        <f t="shared" si="582"/>
        <v/>
      </c>
      <c r="Z3540" s="174" t="str">
        <f t="shared" si="583"/>
        <v/>
      </c>
      <c r="AA3540" s="137"/>
      <c r="AB3540" s="185">
        <f t="shared" si="580"/>
        <v>19.097599999998941</v>
      </c>
      <c r="AC3540" s="139">
        <f t="shared" si="577"/>
        <v>7.8870338902712143E-3</v>
      </c>
      <c r="AD3540" s="138">
        <f t="shared" si="581"/>
        <v>1.9317092067535485E-5</v>
      </c>
      <c r="AE3540" s="139">
        <f t="shared" si="578"/>
        <v>1.9317092067535485E-5</v>
      </c>
      <c r="AF3540" s="139" t="str">
        <f t="shared" si="579"/>
        <v/>
      </c>
      <c r="AG3540" s="139"/>
    </row>
    <row r="3541" spans="21:33" ht="20.100000000000001" customHeight="1" x14ac:dyDescent="0.25">
      <c r="U3541" s="190"/>
      <c r="V3541" s="191"/>
      <c r="W3541" s="188"/>
      <c r="X3541" s="188"/>
      <c r="Y3541" s="174" t="str">
        <f t="shared" si="582"/>
        <v/>
      </c>
      <c r="Z3541" s="174" t="str">
        <f t="shared" si="583"/>
        <v/>
      </c>
      <c r="AA3541" s="137"/>
      <c r="AB3541" s="185">
        <f t="shared" si="580"/>
        <v>19.10399999999894</v>
      </c>
      <c r="AC3541" s="139">
        <f t="shared" si="577"/>
        <v>7.8677167982036788E-3</v>
      </c>
      <c r="AD3541" s="138">
        <f t="shared" si="581"/>
        <v>1.9271509708262968E-5</v>
      </c>
      <c r="AE3541" s="139">
        <f t="shared" si="578"/>
        <v>1.9271509708262968E-5</v>
      </c>
      <c r="AF3541" s="139" t="str">
        <f t="shared" si="579"/>
        <v/>
      </c>
      <c r="AG3541" s="139"/>
    </row>
    <row r="3542" spans="21:33" ht="20.100000000000001" customHeight="1" x14ac:dyDescent="0.25">
      <c r="U3542" s="190"/>
      <c r="V3542" s="191"/>
      <c r="W3542" s="188"/>
      <c r="X3542" s="188"/>
      <c r="Y3542" s="174" t="str">
        <f t="shared" si="582"/>
        <v/>
      </c>
      <c r="Z3542" s="174" t="str">
        <f t="shared" si="583"/>
        <v/>
      </c>
      <c r="AA3542" s="137"/>
      <c r="AB3542" s="185">
        <f t="shared" si="580"/>
        <v>19.11039999999894</v>
      </c>
      <c r="AC3542" s="139">
        <f t="shared" si="577"/>
        <v>7.8484452884954158E-3</v>
      </c>
      <c r="AD3542" s="138">
        <f t="shared" si="581"/>
        <v>1.92260295166502E-5</v>
      </c>
      <c r="AE3542" s="139">
        <f t="shared" si="578"/>
        <v>1.92260295166502E-5</v>
      </c>
      <c r="AF3542" s="139" t="str">
        <f t="shared" si="579"/>
        <v/>
      </c>
      <c r="AG3542" s="139"/>
    </row>
    <row r="3543" spans="21:33" ht="20.100000000000001" customHeight="1" x14ac:dyDescent="0.25">
      <c r="U3543" s="190"/>
      <c r="V3543" s="191"/>
      <c r="W3543" s="188"/>
      <c r="X3543" s="188"/>
      <c r="Y3543" s="174" t="str">
        <f t="shared" si="582"/>
        <v/>
      </c>
      <c r="Z3543" s="174" t="str">
        <f t="shared" si="583"/>
        <v/>
      </c>
      <c r="AA3543" s="137"/>
      <c r="AB3543" s="185">
        <f t="shared" si="580"/>
        <v>19.116799999998939</v>
      </c>
      <c r="AC3543" s="139">
        <f t="shared" si="577"/>
        <v>7.8292192589787656E-3</v>
      </c>
      <c r="AD3543" s="138">
        <f t="shared" si="581"/>
        <v>1.9180651280720044E-5</v>
      </c>
      <c r="AE3543" s="139">
        <f t="shared" si="578"/>
        <v>1.9180651280720044E-5</v>
      </c>
      <c r="AF3543" s="139" t="str">
        <f t="shared" si="579"/>
        <v/>
      </c>
      <c r="AG3543" s="139"/>
    </row>
    <row r="3544" spans="21:33" ht="20.100000000000001" customHeight="1" x14ac:dyDescent="0.25">
      <c r="U3544" s="190"/>
      <c r="V3544" s="191"/>
      <c r="W3544" s="188"/>
      <c r="X3544" s="188"/>
      <c r="Y3544" s="174" t="str">
        <f t="shared" si="582"/>
        <v/>
      </c>
      <c r="Z3544" s="174" t="str">
        <f t="shared" si="583"/>
        <v/>
      </c>
      <c r="AA3544" s="137"/>
      <c r="AB3544" s="185">
        <f t="shared" si="580"/>
        <v>19.123199999998938</v>
      </c>
      <c r="AC3544" s="139">
        <f t="shared" si="577"/>
        <v>7.8100386076980456E-3</v>
      </c>
      <c r="AD3544" s="138">
        <f t="shared" si="581"/>
        <v>1.9135374788805011E-5</v>
      </c>
      <c r="AE3544" s="139">
        <f t="shared" si="578"/>
        <v>1.9135374788805011E-5</v>
      </c>
      <c r="AF3544" s="139" t="str">
        <f t="shared" si="579"/>
        <v/>
      </c>
      <c r="AG3544" s="139"/>
    </row>
    <row r="3545" spans="21:33" ht="20.100000000000001" customHeight="1" x14ac:dyDescent="0.25">
      <c r="U3545" s="190"/>
      <c r="V3545" s="191"/>
      <c r="W3545" s="188"/>
      <c r="X3545" s="188"/>
      <c r="Y3545" s="174" t="str">
        <f t="shared" si="582"/>
        <v/>
      </c>
      <c r="Z3545" s="174" t="str">
        <f t="shared" si="583"/>
        <v/>
      </c>
      <c r="AA3545" s="137"/>
      <c r="AB3545" s="185">
        <f t="shared" si="580"/>
        <v>19.129599999998938</v>
      </c>
      <c r="AC3545" s="139">
        <f t="shared" si="577"/>
        <v>7.7909032329092406E-3</v>
      </c>
      <c r="AD3545" s="138">
        <f t="shared" si="581"/>
        <v>1.9090199829666955E-5</v>
      </c>
      <c r="AE3545" s="139">
        <f t="shared" si="578"/>
        <v>1.9090199829666955E-5</v>
      </c>
      <c r="AF3545" s="139" t="str">
        <f t="shared" si="579"/>
        <v/>
      </c>
      <c r="AG3545" s="139"/>
    </row>
    <row r="3546" spans="21:33" ht="20.100000000000001" customHeight="1" x14ac:dyDescent="0.25">
      <c r="U3546" s="190"/>
      <c r="V3546" s="191"/>
      <c r="W3546" s="188"/>
      <c r="X3546" s="188"/>
      <c r="Y3546" s="174" t="str">
        <f t="shared" si="582"/>
        <v/>
      </c>
      <c r="Z3546" s="174" t="str">
        <f t="shared" si="583"/>
        <v/>
      </c>
      <c r="AA3546" s="137"/>
      <c r="AB3546" s="185">
        <f t="shared" si="580"/>
        <v>19.135999999998937</v>
      </c>
      <c r="AC3546" s="139">
        <f t="shared" si="577"/>
        <v>7.7718130330795736E-3</v>
      </c>
      <c r="AD3546" s="138">
        <f t="shared" si="581"/>
        <v>1.904512619241034E-5</v>
      </c>
      <c r="AE3546" s="139">
        <f t="shared" si="578"/>
        <v>1.904512619241034E-5</v>
      </c>
      <c r="AF3546" s="139" t="str">
        <f t="shared" si="579"/>
        <v/>
      </c>
      <c r="AG3546" s="139"/>
    </row>
    <row r="3547" spans="21:33" ht="20.100000000000001" customHeight="1" x14ac:dyDescent="0.25">
      <c r="U3547" s="190"/>
      <c r="V3547" s="191"/>
      <c r="W3547" s="188"/>
      <c r="X3547" s="188"/>
      <c r="Y3547" s="174" t="str">
        <f t="shared" si="582"/>
        <v/>
      </c>
      <c r="Z3547" s="174" t="str">
        <f t="shared" si="583"/>
        <v/>
      </c>
      <c r="AA3547" s="137"/>
      <c r="AB3547" s="185">
        <f t="shared" si="580"/>
        <v>19.142399999998936</v>
      </c>
      <c r="AC3547" s="139">
        <f t="shared" si="577"/>
        <v>7.7527679068871633E-3</v>
      </c>
      <c r="AD3547" s="138">
        <f t="shared" si="581"/>
        <v>1.9000153666580248E-5</v>
      </c>
      <c r="AE3547" s="139">
        <f t="shared" si="578"/>
        <v>1.9000153666580248E-5</v>
      </c>
      <c r="AF3547" s="139" t="str">
        <f t="shared" si="579"/>
        <v/>
      </c>
      <c r="AG3547" s="139"/>
    </row>
    <row r="3548" spans="21:33" ht="20.100000000000001" customHeight="1" x14ac:dyDescent="0.25">
      <c r="U3548" s="190"/>
      <c r="V3548" s="191"/>
      <c r="W3548" s="188"/>
      <c r="X3548" s="188"/>
      <c r="Y3548" s="174" t="str">
        <f t="shared" si="582"/>
        <v/>
      </c>
      <c r="Z3548" s="174" t="str">
        <f t="shared" si="583"/>
        <v/>
      </c>
      <c r="AA3548" s="137"/>
      <c r="AB3548" s="185">
        <f t="shared" si="580"/>
        <v>19.148799999998936</v>
      </c>
      <c r="AC3548" s="139">
        <f t="shared" si="577"/>
        <v>7.733767753220583E-3</v>
      </c>
      <c r="AD3548" s="138">
        <f t="shared" si="581"/>
        <v>1.8955282042019267E-5</v>
      </c>
      <c r="AE3548" s="139">
        <f t="shared" si="578"/>
        <v>1.8955282042019267E-5</v>
      </c>
      <c r="AF3548" s="139" t="str">
        <f t="shared" si="579"/>
        <v/>
      </c>
      <c r="AG3548" s="139"/>
    </row>
    <row r="3549" spans="21:33" ht="20.100000000000001" customHeight="1" x14ac:dyDescent="0.25">
      <c r="U3549" s="190"/>
      <c r="V3549" s="191"/>
      <c r="W3549" s="188"/>
      <c r="X3549" s="188"/>
      <c r="Y3549" s="174" t="str">
        <f t="shared" si="582"/>
        <v/>
      </c>
      <c r="Z3549" s="174" t="str">
        <f t="shared" si="583"/>
        <v/>
      </c>
      <c r="AA3549" s="137"/>
      <c r="AB3549" s="185">
        <f t="shared" si="580"/>
        <v>19.155199999998935</v>
      </c>
      <c r="AC3549" s="139">
        <f t="shared" si="577"/>
        <v>7.7148124711785638E-3</v>
      </c>
      <c r="AD3549" s="138">
        <f t="shared" si="581"/>
        <v>1.8910511109061778E-5</v>
      </c>
      <c r="AE3549" s="139">
        <f t="shared" si="578"/>
        <v>1.8910511109061778E-5</v>
      </c>
      <c r="AF3549" s="139" t="str">
        <f t="shared" si="579"/>
        <v/>
      </c>
      <c r="AG3549" s="139"/>
    </row>
    <row r="3550" spans="21:33" ht="20.100000000000001" customHeight="1" x14ac:dyDescent="0.25">
      <c r="U3550" s="190"/>
      <c r="V3550" s="191"/>
      <c r="W3550" s="188"/>
      <c r="X3550" s="188"/>
      <c r="Y3550" s="174" t="str">
        <f t="shared" si="582"/>
        <v/>
      </c>
      <c r="Z3550" s="174" t="str">
        <f t="shared" si="583"/>
        <v/>
      </c>
      <c r="AA3550" s="137"/>
      <c r="AB3550" s="185">
        <f t="shared" si="580"/>
        <v>19.161599999998934</v>
      </c>
      <c r="AC3550" s="139">
        <f t="shared" si="577"/>
        <v>7.695901960069502E-3</v>
      </c>
      <c r="AD3550" s="138">
        <f t="shared" si="581"/>
        <v>1.8865840658343139E-5</v>
      </c>
      <c r="AE3550" s="139">
        <f t="shared" si="578"/>
        <v>1.8865840658343139E-5</v>
      </c>
      <c r="AF3550" s="139" t="str">
        <f t="shared" si="579"/>
        <v/>
      </c>
      <c r="AG3550" s="139"/>
    </row>
    <row r="3551" spans="21:33" ht="20.100000000000001" customHeight="1" x14ac:dyDescent="0.25">
      <c r="U3551" s="190"/>
      <c r="V3551" s="191"/>
      <c r="W3551" s="188"/>
      <c r="X3551" s="188"/>
      <c r="Y3551" s="174" t="str">
        <f t="shared" si="582"/>
        <v/>
      </c>
      <c r="Z3551" s="174" t="str">
        <f t="shared" si="583"/>
        <v/>
      </c>
      <c r="AA3551" s="137"/>
      <c r="AB3551" s="185">
        <f t="shared" si="580"/>
        <v>19.167999999998933</v>
      </c>
      <c r="AC3551" s="139">
        <f t="shared" si="577"/>
        <v>7.6770361194111588E-3</v>
      </c>
      <c r="AD3551" s="138">
        <f t="shared" si="581"/>
        <v>1.882127048088815E-5</v>
      </c>
      <c r="AE3551" s="139">
        <f t="shared" si="578"/>
        <v>1.882127048088815E-5</v>
      </c>
      <c r="AF3551" s="139" t="str">
        <f t="shared" si="579"/>
        <v/>
      </c>
      <c r="AG3551" s="139"/>
    </row>
    <row r="3552" spans="21:33" ht="20.100000000000001" customHeight="1" x14ac:dyDescent="0.25">
      <c r="U3552" s="190"/>
      <c r="V3552" s="191"/>
      <c r="W3552" s="188"/>
      <c r="X3552" s="188"/>
      <c r="Y3552" s="174" t="str">
        <f t="shared" si="582"/>
        <v/>
      </c>
      <c r="Z3552" s="174" t="str">
        <f t="shared" si="583"/>
        <v/>
      </c>
      <c r="AA3552" s="137"/>
      <c r="AB3552" s="185">
        <f t="shared" si="580"/>
        <v>19.174399999998933</v>
      </c>
      <c r="AC3552" s="139">
        <f t="shared" si="577"/>
        <v>7.6582148489302707E-3</v>
      </c>
      <c r="AD3552" s="138">
        <f t="shared" si="581"/>
        <v>1.8776800368155294E-5</v>
      </c>
      <c r="AE3552" s="139">
        <f t="shared" si="578"/>
        <v>1.8776800368155294E-5</v>
      </c>
      <c r="AF3552" s="139" t="str">
        <f t="shared" si="579"/>
        <v/>
      </c>
      <c r="AG3552" s="139"/>
    </row>
    <row r="3553" spans="21:33" ht="20.100000000000001" customHeight="1" x14ac:dyDescent="0.25">
      <c r="U3553" s="190"/>
      <c r="V3553" s="191"/>
      <c r="W3553" s="188"/>
      <c r="X3553" s="188"/>
      <c r="Y3553" s="174" t="str">
        <f t="shared" si="582"/>
        <v/>
      </c>
      <c r="Z3553" s="174" t="str">
        <f t="shared" si="583"/>
        <v/>
      </c>
      <c r="AA3553" s="137"/>
      <c r="AB3553" s="185">
        <f t="shared" si="580"/>
        <v>19.180799999998932</v>
      </c>
      <c r="AC3553" s="139">
        <f t="shared" si="577"/>
        <v>7.6394380485621154E-3</v>
      </c>
      <c r="AD3553" s="138">
        <f t="shared" si="581"/>
        <v>1.8732430111924846E-5</v>
      </c>
      <c r="AE3553" s="139">
        <f t="shared" si="578"/>
        <v>1.8732430111924846E-5</v>
      </c>
      <c r="AF3553" s="139" t="str">
        <f t="shared" si="579"/>
        <v/>
      </c>
      <c r="AG3553" s="139"/>
    </row>
    <row r="3554" spans="21:33" ht="20.100000000000001" customHeight="1" x14ac:dyDescent="0.25">
      <c r="U3554" s="190"/>
      <c r="V3554" s="191"/>
      <c r="W3554" s="188"/>
      <c r="X3554" s="188"/>
      <c r="Y3554" s="174" t="str">
        <f t="shared" si="582"/>
        <v/>
      </c>
      <c r="Z3554" s="174" t="str">
        <f t="shared" si="583"/>
        <v/>
      </c>
      <c r="AA3554" s="137"/>
      <c r="AB3554" s="185">
        <f t="shared" si="580"/>
        <v>19.187199999998931</v>
      </c>
      <c r="AC3554" s="139">
        <f t="shared" si="577"/>
        <v>7.6207056184501906E-3</v>
      </c>
      <c r="AD3554" s="138">
        <f t="shared" si="581"/>
        <v>1.8688159504391677E-5</v>
      </c>
      <c r="AE3554" s="139">
        <f t="shared" si="578"/>
        <v>1.8688159504391677E-5</v>
      </c>
      <c r="AF3554" s="139" t="str">
        <f t="shared" si="579"/>
        <v/>
      </c>
      <c r="AG3554" s="139"/>
    </row>
    <row r="3555" spans="21:33" ht="20.100000000000001" customHeight="1" x14ac:dyDescent="0.25">
      <c r="U3555" s="190"/>
      <c r="V3555" s="191"/>
      <c r="W3555" s="188"/>
      <c r="X3555" s="188"/>
      <c r="Y3555" s="174" t="str">
        <f t="shared" si="582"/>
        <v/>
      </c>
      <c r="Z3555" s="174" t="str">
        <f t="shared" si="583"/>
        <v/>
      </c>
      <c r="AA3555" s="137"/>
      <c r="AB3555" s="185">
        <f t="shared" si="580"/>
        <v>19.193599999998931</v>
      </c>
      <c r="AC3555" s="139">
        <f t="shared" si="577"/>
        <v>7.6020174589457989E-3</v>
      </c>
      <c r="AD3555" s="138">
        <f t="shared" si="581"/>
        <v>1.8643988338122759E-5</v>
      </c>
      <c r="AE3555" s="139">
        <f t="shared" si="578"/>
        <v>1.8643988338122759E-5</v>
      </c>
      <c r="AF3555" s="139" t="str">
        <f t="shared" si="579"/>
        <v/>
      </c>
      <c r="AG3555" s="139"/>
    </row>
    <row r="3556" spans="21:33" ht="20.100000000000001" customHeight="1" x14ac:dyDescent="0.25">
      <c r="U3556" s="190"/>
      <c r="V3556" s="191"/>
      <c r="W3556" s="188"/>
      <c r="X3556" s="188"/>
      <c r="Y3556" s="174" t="str">
        <f t="shared" si="582"/>
        <v/>
      </c>
      <c r="Z3556" s="174" t="str">
        <f t="shared" si="583"/>
        <v/>
      </c>
      <c r="AA3556" s="137"/>
      <c r="AB3556" s="185">
        <f t="shared" si="580"/>
        <v>19.19999999999893</v>
      </c>
      <c r="AC3556" s="139">
        <f t="shared" si="577"/>
        <v>7.5833734706076761E-3</v>
      </c>
      <c r="AD3556" s="138">
        <f t="shared" si="581"/>
        <v>1.8599916406045885E-5</v>
      </c>
      <c r="AE3556" s="139">
        <f t="shared" si="578"/>
        <v>1.8599916406045885E-5</v>
      </c>
      <c r="AF3556" s="139" t="str">
        <f t="shared" si="579"/>
        <v/>
      </c>
      <c r="AG3556" s="139"/>
    </row>
    <row r="3557" spans="21:33" ht="20.100000000000001" customHeight="1" x14ac:dyDescent="0.25">
      <c r="U3557" s="190"/>
      <c r="V3557" s="191"/>
      <c r="W3557" s="188"/>
      <c r="X3557" s="188"/>
      <c r="Y3557" s="174" t="str">
        <f t="shared" si="582"/>
        <v/>
      </c>
      <c r="Z3557" s="174" t="str">
        <f t="shared" si="583"/>
        <v/>
      </c>
      <c r="AA3557" s="137"/>
      <c r="AB3557" s="185">
        <f t="shared" si="580"/>
        <v>19.206399999998929</v>
      </c>
      <c r="AC3557" s="139">
        <f t="shared" si="577"/>
        <v>7.5647735542016302E-3</v>
      </c>
      <c r="AD3557" s="138">
        <f t="shared" si="581"/>
        <v>1.8555943501510387E-5</v>
      </c>
      <c r="AE3557" s="139">
        <f t="shared" si="578"/>
        <v>1.8555943501510387E-5</v>
      </c>
      <c r="AF3557" s="139" t="str">
        <f t="shared" si="579"/>
        <v/>
      </c>
      <c r="AG3557" s="139"/>
    </row>
    <row r="3558" spans="21:33" ht="20.100000000000001" customHeight="1" x14ac:dyDescent="0.25">
      <c r="U3558" s="190"/>
      <c r="V3558" s="191"/>
      <c r="W3558" s="188"/>
      <c r="X3558" s="188"/>
      <c r="Y3558" s="174" t="str">
        <f t="shared" si="582"/>
        <v/>
      </c>
      <c r="Z3558" s="174" t="str">
        <f t="shared" si="583"/>
        <v/>
      </c>
      <c r="AA3558" s="137"/>
      <c r="AB3558" s="185">
        <f t="shared" si="580"/>
        <v>19.212799999998929</v>
      </c>
      <c r="AC3558" s="139">
        <f t="shared" si="577"/>
        <v>7.5462176107001198E-3</v>
      </c>
      <c r="AD3558" s="138">
        <f t="shared" si="581"/>
        <v>1.8512069418200397E-5</v>
      </c>
      <c r="AE3558" s="139">
        <f t="shared" si="578"/>
        <v>1.8512069418200397E-5</v>
      </c>
      <c r="AF3558" s="139" t="str">
        <f t="shared" si="579"/>
        <v/>
      </c>
      <c r="AG3558" s="139"/>
    </row>
    <row r="3559" spans="21:33" ht="20.100000000000001" customHeight="1" x14ac:dyDescent="0.25">
      <c r="U3559" s="190"/>
      <c r="V3559" s="191"/>
      <c r="W3559" s="188"/>
      <c r="X3559" s="188"/>
      <c r="Y3559" s="174" t="str">
        <f t="shared" si="582"/>
        <v/>
      </c>
      <c r="Z3559" s="174" t="str">
        <f t="shared" si="583"/>
        <v/>
      </c>
      <c r="AA3559" s="137"/>
      <c r="AB3559" s="185">
        <f t="shared" si="580"/>
        <v>19.219199999998928</v>
      </c>
      <c r="AC3559" s="139">
        <f t="shared" si="577"/>
        <v>7.5277055412819194E-3</v>
      </c>
      <c r="AD3559" s="138">
        <f t="shared" si="581"/>
        <v>1.846829395019383E-5</v>
      </c>
      <c r="AE3559" s="139">
        <f t="shared" si="578"/>
        <v>1.846829395019383E-5</v>
      </c>
      <c r="AF3559" s="139" t="str">
        <f t="shared" si="579"/>
        <v/>
      </c>
      <c r="AG3559" s="139"/>
    </row>
    <row r="3560" spans="21:33" ht="20.100000000000001" customHeight="1" x14ac:dyDescent="0.25">
      <c r="U3560" s="190"/>
      <c r="V3560" s="191"/>
      <c r="W3560" s="188"/>
      <c r="X3560" s="188"/>
      <c r="Y3560" s="174" t="str">
        <f t="shared" si="582"/>
        <v/>
      </c>
      <c r="Z3560" s="174" t="str">
        <f t="shared" si="583"/>
        <v/>
      </c>
      <c r="AA3560" s="137"/>
      <c r="AB3560" s="185">
        <f t="shared" si="580"/>
        <v>19.225599999998927</v>
      </c>
      <c r="AC3560" s="139">
        <f t="shared" si="577"/>
        <v>7.5092372473317256E-3</v>
      </c>
      <c r="AD3560" s="138">
        <f t="shared" si="581"/>
        <v>1.842461689195371E-5</v>
      </c>
      <c r="AE3560" s="139">
        <f t="shared" si="578"/>
        <v>1.842461689195371E-5</v>
      </c>
      <c r="AF3560" s="139" t="str">
        <f t="shared" si="579"/>
        <v/>
      </c>
      <c r="AG3560" s="139"/>
    </row>
    <row r="3561" spans="21:33" ht="20.100000000000001" customHeight="1" x14ac:dyDescent="0.25">
      <c r="U3561" s="190"/>
      <c r="V3561" s="191"/>
      <c r="W3561" s="188"/>
      <c r="X3561" s="188"/>
      <c r="Y3561" s="174" t="str">
        <f t="shared" si="582"/>
        <v/>
      </c>
      <c r="Z3561" s="174" t="str">
        <f t="shared" si="583"/>
        <v/>
      </c>
      <c r="AA3561" s="137"/>
      <c r="AB3561" s="185">
        <f t="shared" si="580"/>
        <v>19.231999999998926</v>
      </c>
      <c r="AC3561" s="139">
        <f t="shared" si="577"/>
        <v>7.4908126304397719E-3</v>
      </c>
      <c r="AD3561" s="138">
        <f t="shared" si="581"/>
        <v>1.838103803832123E-5</v>
      </c>
      <c r="AE3561" s="139">
        <f t="shared" si="578"/>
        <v>1.838103803832123E-5</v>
      </c>
      <c r="AF3561" s="139" t="str">
        <f t="shared" si="579"/>
        <v/>
      </c>
      <c r="AG3561" s="139"/>
    </row>
    <row r="3562" spans="21:33" ht="20.100000000000001" customHeight="1" x14ac:dyDescent="0.25">
      <c r="U3562" s="190"/>
      <c r="V3562" s="191"/>
      <c r="W3562" s="188"/>
      <c r="X3562" s="188"/>
      <c r="Y3562" s="174" t="str">
        <f t="shared" si="582"/>
        <v/>
      </c>
      <c r="Z3562" s="174" t="str">
        <f t="shared" si="583"/>
        <v/>
      </c>
      <c r="AA3562" s="137"/>
      <c r="AB3562" s="185">
        <f t="shared" si="580"/>
        <v>19.238399999998926</v>
      </c>
      <c r="AC3562" s="139">
        <f t="shared" si="577"/>
        <v>7.4724315924014507E-3</v>
      </c>
      <c r="AD3562" s="138">
        <f t="shared" si="581"/>
        <v>1.8337557184501009E-5</v>
      </c>
      <c r="AE3562" s="139">
        <f t="shared" si="578"/>
        <v>1.8337557184501009E-5</v>
      </c>
      <c r="AF3562" s="139" t="str">
        <f t="shared" si="579"/>
        <v/>
      </c>
      <c r="AG3562" s="139"/>
    </row>
    <row r="3563" spans="21:33" ht="20.100000000000001" customHeight="1" x14ac:dyDescent="0.25">
      <c r="U3563" s="190"/>
      <c r="V3563" s="191"/>
      <c r="W3563" s="188"/>
      <c r="X3563" s="188"/>
      <c r="Y3563" s="174" t="str">
        <f t="shared" si="582"/>
        <v/>
      </c>
      <c r="Z3563" s="174" t="str">
        <f t="shared" si="583"/>
        <v/>
      </c>
      <c r="AA3563" s="137"/>
      <c r="AB3563" s="185">
        <f t="shared" si="580"/>
        <v>19.244799999998925</v>
      </c>
      <c r="AC3563" s="139">
        <f t="shared" si="577"/>
        <v>7.4540940352169497E-3</v>
      </c>
      <c r="AD3563" s="138">
        <f t="shared" si="581"/>
        <v>1.8294174126061956E-5</v>
      </c>
      <c r="AE3563" s="139">
        <f t="shared" si="578"/>
        <v>1.8294174126061956E-5</v>
      </c>
      <c r="AF3563" s="139" t="str">
        <f t="shared" si="579"/>
        <v/>
      </c>
      <c r="AG3563" s="139"/>
    </row>
    <row r="3564" spans="21:33" ht="20.100000000000001" customHeight="1" x14ac:dyDescent="0.25">
      <c r="U3564" s="190"/>
      <c r="V3564" s="191"/>
      <c r="W3564" s="188"/>
      <c r="X3564" s="188"/>
      <c r="Y3564" s="174" t="str">
        <f t="shared" si="582"/>
        <v/>
      </c>
      <c r="Z3564" s="174" t="str">
        <f t="shared" si="583"/>
        <v/>
      </c>
      <c r="AA3564" s="137"/>
      <c r="AB3564" s="185">
        <f t="shared" si="580"/>
        <v>19.251199999998924</v>
      </c>
      <c r="AC3564" s="139">
        <f t="shared" ref="AC3564:AC3627" si="584">_xlfn.CHISQ.DIST.RT(AB3564,$AB$553)</f>
        <v>7.4357998610908877E-3</v>
      </c>
      <c r="AD3564" s="138">
        <f t="shared" si="581"/>
        <v>1.825088865900059E-5</v>
      </c>
      <c r="AE3564" s="139">
        <f t="shared" ref="AE3564:AE3627" si="585">IF(AC3564&lt;($AA$556),AD3564,"")</f>
        <v>1.825088865900059E-5</v>
      </c>
      <c r="AF3564" s="139" t="str">
        <f t="shared" ref="AF3564:AF3627" si="586">IF(AC3564&lt;$AA$563,AD3564,"")</f>
        <v/>
      </c>
      <c r="AG3564" s="139"/>
    </row>
    <row r="3565" spans="21:33" ht="20.100000000000001" customHeight="1" x14ac:dyDescent="0.25">
      <c r="U3565" s="190"/>
      <c r="V3565" s="191"/>
      <c r="W3565" s="188"/>
      <c r="X3565" s="188"/>
      <c r="Y3565" s="174" t="str">
        <f t="shared" si="582"/>
        <v/>
      </c>
      <c r="Z3565" s="174" t="str">
        <f t="shared" si="583"/>
        <v/>
      </c>
      <c r="AA3565" s="137"/>
      <c r="AB3565" s="185">
        <f t="shared" ref="AB3565:AB3628" si="587">AB3564+$AF$553</f>
        <v>19.257599999998924</v>
      </c>
      <c r="AC3565" s="139">
        <f t="shared" si="584"/>
        <v>7.4175489724318871E-3</v>
      </c>
      <c r="AD3565" s="138">
        <f t="shared" ref="AD3565:AD3628" si="588">AC3565-AC3566</f>
        <v>1.8207700579600528E-5</v>
      </c>
      <c r="AE3565" s="139">
        <f t="shared" si="585"/>
        <v>1.8207700579600528E-5</v>
      </c>
      <c r="AF3565" s="139" t="str">
        <f t="shared" si="586"/>
        <v/>
      </c>
      <c r="AG3565" s="139"/>
    </row>
    <row r="3566" spans="21:33" ht="20.100000000000001" customHeight="1" x14ac:dyDescent="0.25">
      <c r="U3566" s="190"/>
      <c r="V3566" s="191"/>
      <c r="W3566" s="188"/>
      <c r="X3566" s="188"/>
      <c r="Y3566" s="174" t="str">
        <f t="shared" si="582"/>
        <v/>
      </c>
      <c r="Z3566" s="174" t="str">
        <f t="shared" si="583"/>
        <v/>
      </c>
      <c r="AA3566" s="137"/>
      <c r="AB3566" s="185">
        <f t="shared" si="587"/>
        <v>19.263999999998923</v>
      </c>
      <c r="AC3566" s="139">
        <f t="shared" si="584"/>
        <v>7.3993412718522866E-3</v>
      </c>
      <c r="AD3566" s="138">
        <f t="shared" si="588"/>
        <v>1.8164609684621566E-5</v>
      </c>
      <c r="AE3566" s="139">
        <f t="shared" si="585"/>
        <v>1.8164609684621566E-5</v>
      </c>
      <c r="AF3566" s="139" t="str">
        <f t="shared" si="586"/>
        <v/>
      </c>
      <c r="AG3566" s="139"/>
    </row>
    <row r="3567" spans="21:33" ht="20.100000000000001" customHeight="1" x14ac:dyDescent="0.25">
      <c r="U3567" s="190"/>
      <c r="V3567" s="191"/>
      <c r="W3567" s="188"/>
      <c r="X3567" s="188"/>
      <c r="Y3567" s="174" t="str">
        <f t="shared" si="582"/>
        <v/>
      </c>
      <c r="Z3567" s="174" t="str">
        <f t="shared" si="583"/>
        <v/>
      </c>
      <c r="AA3567" s="137"/>
      <c r="AB3567" s="185">
        <f t="shared" si="587"/>
        <v>19.270399999998922</v>
      </c>
      <c r="AC3567" s="139">
        <f t="shared" si="584"/>
        <v>7.381176662167665E-3</v>
      </c>
      <c r="AD3567" s="138">
        <f t="shared" si="588"/>
        <v>1.8121615771125345E-5</v>
      </c>
      <c r="AE3567" s="139">
        <f t="shared" si="585"/>
        <v>1.8121615771125345E-5</v>
      </c>
      <c r="AF3567" s="139" t="str">
        <f t="shared" si="586"/>
        <v/>
      </c>
      <c r="AG3567" s="139"/>
    </row>
    <row r="3568" spans="21:33" ht="20.100000000000001" customHeight="1" x14ac:dyDescent="0.25">
      <c r="U3568" s="190"/>
      <c r="V3568" s="191"/>
      <c r="W3568" s="188"/>
      <c r="X3568" s="188"/>
      <c r="Y3568" s="174" t="str">
        <f t="shared" si="582"/>
        <v/>
      </c>
      <c r="Z3568" s="174" t="str">
        <f t="shared" si="583"/>
        <v/>
      </c>
      <c r="AA3568" s="137"/>
      <c r="AB3568" s="185">
        <f t="shared" si="587"/>
        <v>19.276799999998921</v>
      </c>
      <c r="AC3568" s="139">
        <f t="shared" si="584"/>
        <v>7.3630550463965397E-3</v>
      </c>
      <c r="AD3568" s="138">
        <f t="shared" si="588"/>
        <v>1.8078718636569888E-5</v>
      </c>
      <c r="AE3568" s="139">
        <f t="shared" si="585"/>
        <v>1.8078718636569888E-5</v>
      </c>
      <c r="AF3568" s="139" t="str">
        <f t="shared" si="586"/>
        <v/>
      </c>
      <c r="AG3568" s="139"/>
    </row>
    <row r="3569" spans="21:33" ht="20.100000000000001" customHeight="1" x14ac:dyDescent="0.25">
      <c r="U3569" s="190"/>
      <c r="V3569" s="191"/>
      <c r="W3569" s="188"/>
      <c r="X3569" s="188"/>
      <c r="Y3569" s="174" t="str">
        <f t="shared" si="582"/>
        <v/>
      </c>
      <c r="Z3569" s="174" t="str">
        <f t="shared" si="583"/>
        <v/>
      </c>
      <c r="AA3569" s="137"/>
      <c r="AB3569" s="185">
        <f t="shared" si="587"/>
        <v>19.283199999998921</v>
      </c>
      <c r="AC3569" s="139">
        <f t="shared" si="584"/>
        <v>7.3449763277599698E-3</v>
      </c>
      <c r="AD3569" s="138">
        <f t="shared" si="588"/>
        <v>1.8035918078769704E-5</v>
      </c>
      <c r="AE3569" s="139">
        <f t="shared" si="585"/>
        <v>1.8035918078769704E-5</v>
      </c>
      <c r="AF3569" s="139" t="str">
        <f t="shared" si="586"/>
        <v/>
      </c>
      <c r="AG3569" s="139"/>
    </row>
    <row r="3570" spans="21:33" ht="20.100000000000001" customHeight="1" x14ac:dyDescent="0.25">
      <c r="U3570" s="190"/>
      <c r="V3570" s="191"/>
      <c r="W3570" s="188"/>
      <c r="X3570" s="188"/>
      <c r="Y3570" s="174" t="str">
        <f t="shared" si="582"/>
        <v/>
      </c>
      <c r="Z3570" s="174" t="str">
        <f t="shared" si="583"/>
        <v/>
      </c>
      <c r="AA3570" s="137"/>
      <c r="AB3570" s="185">
        <f t="shared" si="587"/>
        <v>19.28959999999892</v>
      </c>
      <c r="AC3570" s="139">
        <f t="shared" si="584"/>
        <v>7.3269404096812001E-3</v>
      </c>
      <c r="AD3570" s="138">
        <f t="shared" si="588"/>
        <v>1.7993213895958239E-5</v>
      </c>
      <c r="AE3570" s="139">
        <f t="shared" si="585"/>
        <v>1.7993213895958239E-5</v>
      </c>
      <c r="AF3570" s="139" t="str">
        <f t="shared" si="586"/>
        <v/>
      </c>
      <c r="AG3570" s="139"/>
    </row>
    <row r="3571" spans="21:33" ht="20.100000000000001" customHeight="1" x14ac:dyDescent="0.25">
      <c r="U3571" s="190"/>
      <c r="V3571" s="191"/>
      <c r="W3571" s="188"/>
      <c r="X3571" s="188"/>
      <c r="Y3571" s="174" t="str">
        <f t="shared" si="582"/>
        <v/>
      </c>
      <c r="Z3571" s="174" t="str">
        <f t="shared" si="583"/>
        <v/>
      </c>
      <c r="AA3571" s="137"/>
      <c r="AB3571" s="185">
        <f t="shared" si="587"/>
        <v>19.295999999998919</v>
      </c>
      <c r="AC3571" s="139">
        <f t="shared" si="584"/>
        <v>7.3089471957852419E-3</v>
      </c>
      <c r="AD3571" s="138">
        <f t="shared" si="588"/>
        <v>1.7950605886674249E-5</v>
      </c>
      <c r="AE3571" s="139">
        <f t="shared" si="585"/>
        <v>1.7950605886674249E-5</v>
      </c>
      <c r="AF3571" s="139" t="str">
        <f t="shared" si="586"/>
        <v/>
      </c>
      <c r="AG3571" s="139"/>
    </row>
    <row r="3572" spans="21:33" ht="20.100000000000001" customHeight="1" x14ac:dyDescent="0.25">
      <c r="U3572" s="190"/>
      <c r="V3572" s="191"/>
      <c r="W3572" s="188"/>
      <c r="X3572" s="188"/>
      <c r="Y3572" s="174" t="str">
        <f t="shared" si="582"/>
        <v/>
      </c>
      <c r="Z3572" s="174" t="str">
        <f t="shared" si="583"/>
        <v/>
      </c>
      <c r="AA3572" s="137"/>
      <c r="AB3572" s="185">
        <f t="shared" si="587"/>
        <v>19.302399999998919</v>
      </c>
      <c r="AC3572" s="139">
        <f t="shared" si="584"/>
        <v>7.2909965898985676E-3</v>
      </c>
      <c r="AD3572" s="138">
        <f t="shared" si="588"/>
        <v>1.790809384990058E-5</v>
      </c>
      <c r="AE3572" s="139">
        <f t="shared" si="585"/>
        <v>1.790809384990058E-5</v>
      </c>
      <c r="AF3572" s="139" t="str">
        <f t="shared" si="586"/>
        <v/>
      </c>
      <c r="AG3572" s="139"/>
    </row>
    <row r="3573" spans="21:33" ht="20.100000000000001" customHeight="1" x14ac:dyDescent="0.25">
      <c r="U3573" s="190"/>
      <c r="V3573" s="191"/>
      <c r="W3573" s="188"/>
      <c r="X3573" s="188"/>
      <c r="Y3573" s="174" t="str">
        <f t="shared" si="582"/>
        <v/>
      </c>
      <c r="Z3573" s="174" t="str">
        <f t="shared" si="583"/>
        <v/>
      </c>
      <c r="AA3573" s="137"/>
      <c r="AB3573" s="185">
        <f t="shared" si="587"/>
        <v>19.308799999998918</v>
      </c>
      <c r="AC3573" s="139">
        <f t="shared" si="584"/>
        <v>7.273088496048667E-3</v>
      </c>
      <c r="AD3573" s="138">
        <f t="shared" si="588"/>
        <v>1.7865677584908909E-5</v>
      </c>
      <c r="AE3573" s="139">
        <f t="shared" si="585"/>
        <v>1.7865677584908909E-5</v>
      </c>
      <c r="AF3573" s="139" t="str">
        <f t="shared" si="586"/>
        <v/>
      </c>
      <c r="AG3573" s="139"/>
    </row>
    <row r="3574" spans="21:33" ht="20.100000000000001" customHeight="1" x14ac:dyDescent="0.25">
      <c r="U3574" s="190"/>
      <c r="V3574" s="191"/>
      <c r="W3574" s="188"/>
      <c r="X3574" s="188"/>
      <c r="Y3574" s="174" t="str">
        <f t="shared" si="582"/>
        <v/>
      </c>
      <c r="Z3574" s="174" t="str">
        <f t="shared" si="583"/>
        <v/>
      </c>
      <c r="AA3574" s="137"/>
      <c r="AB3574" s="185">
        <f t="shared" si="587"/>
        <v>19.315199999998917</v>
      </c>
      <c r="AC3574" s="139">
        <f t="shared" si="584"/>
        <v>7.2552228184637581E-3</v>
      </c>
      <c r="AD3574" s="138">
        <f t="shared" si="588"/>
        <v>1.7823356891408931E-5</v>
      </c>
      <c r="AE3574" s="139">
        <f t="shared" si="585"/>
        <v>1.7823356891408931E-5</v>
      </c>
      <c r="AF3574" s="139" t="str">
        <f t="shared" si="586"/>
        <v/>
      </c>
      <c r="AG3574" s="139"/>
    </row>
    <row r="3575" spans="21:33" ht="20.100000000000001" customHeight="1" x14ac:dyDescent="0.25">
      <c r="U3575" s="190"/>
      <c r="V3575" s="191"/>
      <c r="W3575" s="188"/>
      <c r="X3575" s="188"/>
      <c r="Y3575" s="174" t="str">
        <f t="shared" si="582"/>
        <v/>
      </c>
      <c r="Z3575" s="174" t="str">
        <f t="shared" si="583"/>
        <v/>
      </c>
      <c r="AA3575" s="137"/>
      <c r="AB3575" s="185">
        <f t="shared" si="587"/>
        <v>19.321599999998917</v>
      </c>
      <c r="AC3575" s="139">
        <f t="shared" si="584"/>
        <v>7.2373994615723492E-3</v>
      </c>
      <c r="AD3575" s="138">
        <f t="shared" si="588"/>
        <v>1.7781131569451214E-5</v>
      </c>
      <c r="AE3575" s="139">
        <f t="shared" si="585"/>
        <v>1.7781131569451214E-5</v>
      </c>
      <c r="AF3575" s="139" t="str">
        <f t="shared" si="586"/>
        <v/>
      </c>
      <c r="AG3575" s="139"/>
    </row>
    <row r="3576" spans="21:33" ht="20.100000000000001" customHeight="1" x14ac:dyDescent="0.25">
      <c r="U3576" s="190"/>
      <c r="V3576" s="191"/>
      <c r="W3576" s="188"/>
      <c r="X3576" s="188"/>
      <c r="Y3576" s="174" t="str">
        <f t="shared" ref="Y3576:Y3639" si="589">IF($X3576&gt;(Y$555),$W3576,"")</f>
        <v/>
      </c>
      <c r="Z3576" s="174" t="str">
        <f t="shared" ref="Z3576:Z3639" si="590">IF($X3576&gt;(AA$557),$W3576,"")</f>
        <v/>
      </c>
      <c r="AA3576" s="137"/>
      <c r="AB3576" s="185">
        <f t="shared" si="587"/>
        <v>19.327999999998916</v>
      </c>
      <c r="AC3576" s="139">
        <f t="shared" si="584"/>
        <v>7.219618330002898E-3</v>
      </c>
      <c r="AD3576" s="138">
        <f t="shared" si="588"/>
        <v>1.7739001419447148E-5</v>
      </c>
      <c r="AE3576" s="139">
        <f t="shared" si="585"/>
        <v>1.7739001419447148E-5</v>
      </c>
      <c r="AF3576" s="139" t="str">
        <f t="shared" si="586"/>
        <v/>
      </c>
      <c r="AG3576" s="139"/>
    </row>
    <row r="3577" spans="21:33" ht="20.100000000000001" customHeight="1" x14ac:dyDescent="0.25">
      <c r="U3577" s="190"/>
      <c r="V3577" s="191"/>
      <c r="W3577" s="188"/>
      <c r="X3577" s="188"/>
      <c r="Y3577" s="174" t="str">
        <f t="shared" si="589"/>
        <v/>
      </c>
      <c r="Z3577" s="174" t="str">
        <f t="shared" si="590"/>
        <v/>
      </c>
      <c r="AA3577" s="137"/>
      <c r="AB3577" s="185">
        <f t="shared" si="587"/>
        <v>19.334399999998915</v>
      </c>
      <c r="AC3577" s="139">
        <f t="shared" si="584"/>
        <v>7.2018793285834508E-3</v>
      </c>
      <c r="AD3577" s="138">
        <f t="shared" si="588"/>
        <v>1.769696624222359E-5</v>
      </c>
      <c r="AE3577" s="139">
        <f t="shared" si="585"/>
        <v>1.769696624222359E-5</v>
      </c>
      <c r="AF3577" s="139" t="str">
        <f t="shared" si="586"/>
        <v/>
      </c>
      <c r="AG3577" s="139"/>
    </row>
    <row r="3578" spans="21:33" ht="20.100000000000001" customHeight="1" x14ac:dyDescent="0.25">
      <c r="U3578" s="190"/>
      <c r="V3578" s="191"/>
      <c r="W3578" s="188"/>
      <c r="X3578" s="188"/>
      <c r="Y3578" s="174" t="str">
        <f t="shared" si="589"/>
        <v/>
      </c>
      <c r="Z3578" s="174" t="str">
        <f t="shared" si="590"/>
        <v/>
      </c>
      <c r="AA3578" s="137"/>
      <c r="AB3578" s="185">
        <f t="shared" si="587"/>
        <v>19.340799999998914</v>
      </c>
      <c r="AC3578" s="139">
        <f t="shared" si="584"/>
        <v>7.1841823623412272E-3</v>
      </c>
      <c r="AD3578" s="138">
        <f t="shared" si="588"/>
        <v>1.7655025838897095E-5</v>
      </c>
      <c r="AE3578" s="139">
        <f t="shared" si="585"/>
        <v>1.7655025838897095E-5</v>
      </c>
      <c r="AF3578" s="139" t="str">
        <f t="shared" si="586"/>
        <v/>
      </c>
      <c r="AG3578" s="139"/>
    </row>
    <row r="3579" spans="21:33" ht="20.100000000000001" customHeight="1" x14ac:dyDescent="0.25">
      <c r="U3579" s="190"/>
      <c r="V3579" s="191"/>
      <c r="W3579" s="188"/>
      <c r="X3579" s="188"/>
      <c r="Y3579" s="174" t="str">
        <f t="shared" si="589"/>
        <v/>
      </c>
      <c r="Z3579" s="174" t="str">
        <f t="shared" si="590"/>
        <v/>
      </c>
      <c r="AA3579" s="137"/>
      <c r="AB3579" s="185">
        <f t="shared" si="587"/>
        <v>19.347199999998914</v>
      </c>
      <c r="AC3579" s="139">
        <f t="shared" si="584"/>
        <v>7.1665273365023301E-3</v>
      </c>
      <c r="AD3579" s="138">
        <f t="shared" si="588"/>
        <v>1.7613180010999686E-5</v>
      </c>
      <c r="AE3579" s="139">
        <f t="shared" si="585"/>
        <v>1.7613180010999686E-5</v>
      </c>
      <c r="AF3579" s="139" t="str">
        <f t="shared" si="586"/>
        <v/>
      </c>
      <c r="AG3579" s="139"/>
    </row>
    <row r="3580" spans="21:33" ht="20.100000000000001" customHeight="1" x14ac:dyDescent="0.25">
      <c r="U3580" s="190"/>
      <c r="V3580" s="191"/>
      <c r="W3580" s="188"/>
      <c r="X3580" s="188"/>
      <c r="Y3580" s="174" t="str">
        <f t="shared" si="589"/>
        <v/>
      </c>
      <c r="Z3580" s="174" t="str">
        <f t="shared" si="590"/>
        <v/>
      </c>
      <c r="AA3580" s="137"/>
      <c r="AB3580" s="185">
        <f t="shared" si="587"/>
        <v>19.353599999998913</v>
      </c>
      <c r="AC3580" s="139">
        <f t="shared" si="584"/>
        <v>7.1489141564913304E-3</v>
      </c>
      <c r="AD3580" s="138">
        <f t="shared" si="588"/>
        <v>1.7571428560458902E-5</v>
      </c>
      <c r="AE3580" s="139">
        <f t="shared" si="585"/>
        <v>1.7571428560458902E-5</v>
      </c>
      <c r="AF3580" s="139" t="str">
        <f t="shared" si="586"/>
        <v/>
      </c>
      <c r="AG3580" s="139"/>
    </row>
    <row r="3581" spans="21:33" ht="20.100000000000001" customHeight="1" x14ac:dyDescent="0.25">
      <c r="U3581" s="190"/>
      <c r="V3581" s="191"/>
      <c r="W3581" s="188"/>
      <c r="X3581" s="188"/>
      <c r="Y3581" s="174" t="str">
        <f t="shared" si="589"/>
        <v/>
      </c>
      <c r="Z3581" s="174" t="str">
        <f t="shared" si="590"/>
        <v/>
      </c>
      <c r="AA3581" s="137"/>
      <c r="AB3581" s="185">
        <f t="shared" si="587"/>
        <v>19.359999999998912</v>
      </c>
      <c r="AC3581" s="139">
        <f t="shared" si="584"/>
        <v>7.1313427279308715E-3</v>
      </c>
      <c r="AD3581" s="138">
        <f t="shared" si="588"/>
        <v>1.7529771289509326E-5</v>
      </c>
      <c r="AE3581" s="139">
        <f t="shared" si="585"/>
        <v>1.7529771289509326E-5</v>
      </c>
      <c r="AF3581" s="139" t="str">
        <f t="shared" si="586"/>
        <v/>
      </c>
      <c r="AG3581" s="139"/>
    </row>
    <row r="3582" spans="21:33" ht="20.100000000000001" customHeight="1" x14ac:dyDescent="0.25">
      <c r="U3582" s="190"/>
      <c r="V3582" s="191"/>
      <c r="W3582" s="188"/>
      <c r="X3582" s="188"/>
      <c r="Y3582" s="174" t="str">
        <f t="shared" si="589"/>
        <v/>
      </c>
      <c r="Z3582" s="174" t="str">
        <f t="shared" si="590"/>
        <v/>
      </c>
      <c r="AA3582" s="137"/>
      <c r="AB3582" s="185">
        <f t="shared" si="587"/>
        <v>19.366399999998912</v>
      </c>
      <c r="AC3582" s="139">
        <f t="shared" si="584"/>
        <v>7.1138129566413622E-3</v>
      </c>
      <c r="AD3582" s="138">
        <f t="shared" si="588"/>
        <v>1.7488208000774122E-5</v>
      </c>
      <c r="AE3582" s="139">
        <f t="shared" si="585"/>
        <v>1.7488208000774122E-5</v>
      </c>
      <c r="AF3582" s="139" t="str">
        <f t="shared" si="586"/>
        <v/>
      </c>
      <c r="AG3582" s="139"/>
    </row>
    <row r="3583" spans="21:33" ht="20.100000000000001" customHeight="1" x14ac:dyDescent="0.25">
      <c r="U3583" s="190"/>
      <c r="V3583" s="191"/>
      <c r="W3583" s="188"/>
      <c r="X3583" s="188"/>
      <c r="Y3583" s="174" t="str">
        <f t="shared" si="589"/>
        <v/>
      </c>
      <c r="Z3583" s="174" t="str">
        <f t="shared" si="590"/>
        <v/>
      </c>
      <c r="AA3583" s="137"/>
      <c r="AB3583" s="185">
        <f t="shared" si="587"/>
        <v>19.372799999998911</v>
      </c>
      <c r="AC3583" s="139">
        <f t="shared" si="584"/>
        <v>7.0963247486405881E-3</v>
      </c>
      <c r="AD3583" s="138">
        <f t="shared" si="588"/>
        <v>1.7446738497253755E-5</v>
      </c>
      <c r="AE3583" s="139">
        <f t="shared" si="585"/>
        <v>1.7446738497253755E-5</v>
      </c>
      <c r="AF3583" s="139" t="str">
        <f t="shared" si="586"/>
        <v/>
      </c>
      <c r="AG3583" s="139"/>
    </row>
    <row r="3584" spans="21:33" ht="20.100000000000001" customHeight="1" x14ac:dyDescent="0.25">
      <c r="U3584" s="190"/>
      <c r="V3584" s="191"/>
      <c r="W3584" s="188"/>
      <c r="X3584" s="188"/>
      <c r="Y3584" s="174" t="str">
        <f t="shared" si="589"/>
        <v/>
      </c>
      <c r="Z3584" s="174" t="str">
        <f t="shared" si="590"/>
        <v/>
      </c>
      <c r="AA3584" s="137"/>
      <c r="AB3584" s="185">
        <f t="shared" si="587"/>
        <v>19.37919999999891</v>
      </c>
      <c r="AC3584" s="139">
        <f t="shared" si="584"/>
        <v>7.0788780101433343E-3</v>
      </c>
      <c r="AD3584" s="138">
        <f t="shared" si="588"/>
        <v>1.7405362582319055E-5</v>
      </c>
      <c r="AE3584" s="139">
        <f t="shared" si="585"/>
        <v>1.7405362582319055E-5</v>
      </c>
      <c r="AF3584" s="139" t="str">
        <f t="shared" si="586"/>
        <v/>
      </c>
      <c r="AG3584" s="139"/>
    </row>
    <row r="3585" spans="21:33" ht="20.100000000000001" customHeight="1" x14ac:dyDescent="0.25">
      <c r="U3585" s="190"/>
      <c r="V3585" s="191"/>
      <c r="W3585" s="188"/>
      <c r="X3585" s="188"/>
      <c r="Y3585" s="174" t="str">
        <f t="shared" si="589"/>
        <v/>
      </c>
      <c r="Z3585" s="174" t="str">
        <f t="shared" si="590"/>
        <v/>
      </c>
      <c r="AA3585" s="137"/>
      <c r="AB3585" s="185">
        <f t="shared" si="587"/>
        <v>19.385599999998909</v>
      </c>
      <c r="AC3585" s="139">
        <f t="shared" si="584"/>
        <v>7.0614726475610153E-3</v>
      </c>
      <c r="AD3585" s="138">
        <f t="shared" si="588"/>
        <v>1.7364080059644425E-5</v>
      </c>
      <c r="AE3585" s="139">
        <f t="shared" si="585"/>
        <v>1.7364080059644425E-5</v>
      </c>
      <c r="AF3585" s="139" t="str">
        <f t="shared" si="586"/>
        <v/>
      </c>
      <c r="AG3585" s="139"/>
    </row>
    <row r="3586" spans="21:33" ht="20.100000000000001" customHeight="1" x14ac:dyDescent="0.25">
      <c r="U3586" s="190"/>
      <c r="V3586" s="191"/>
      <c r="W3586" s="188"/>
      <c r="X3586" s="188"/>
      <c r="Y3586" s="174" t="str">
        <f t="shared" si="589"/>
        <v/>
      </c>
      <c r="Z3586" s="174" t="str">
        <f t="shared" si="590"/>
        <v/>
      </c>
      <c r="AA3586" s="137"/>
      <c r="AB3586" s="185">
        <f t="shared" si="587"/>
        <v>19.391999999998909</v>
      </c>
      <c r="AC3586" s="139">
        <f t="shared" si="584"/>
        <v>7.0441085675013709E-3</v>
      </c>
      <c r="AD3586" s="138">
        <f t="shared" si="588"/>
        <v>1.7322890733376985E-5</v>
      </c>
      <c r="AE3586" s="139">
        <f t="shared" si="585"/>
        <v>1.7322890733376985E-5</v>
      </c>
      <c r="AF3586" s="139" t="str">
        <f t="shared" si="586"/>
        <v/>
      </c>
      <c r="AG3586" s="139"/>
    </row>
    <row r="3587" spans="21:33" ht="20.100000000000001" customHeight="1" x14ac:dyDescent="0.25">
      <c r="U3587" s="190"/>
      <c r="V3587" s="191"/>
      <c r="W3587" s="188"/>
      <c r="X3587" s="188"/>
      <c r="Y3587" s="174" t="str">
        <f t="shared" si="589"/>
        <v/>
      </c>
      <c r="Z3587" s="174" t="str">
        <f t="shared" si="590"/>
        <v/>
      </c>
      <c r="AA3587" s="137"/>
      <c r="AB3587" s="185">
        <f t="shared" si="587"/>
        <v>19.398399999998908</v>
      </c>
      <c r="AC3587" s="139">
        <f t="shared" si="584"/>
        <v>7.0267856767679939E-3</v>
      </c>
      <c r="AD3587" s="138">
        <f t="shared" si="588"/>
        <v>1.7281794407911048E-5</v>
      </c>
      <c r="AE3587" s="139">
        <f t="shared" si="585"/>
        <v>1.7281794407911048E-5</v>
      </c>
      <c r="AF3587" s="139" t="str">
        <f t="shared" si="586"/>
        <v/>
      </c>
      <c r="AG3587" s="139"/>
    </row>
    <row r="3588" spans="21:33" ht="20.100000000000001" customHeight="1" x14ac:dyDescent="0.25">
      <c r="U3588" s="190"/>
      <c r="V3588" s="191"/>
      <c r="W3588" s="188"/>
      <c r="X3588" s="188"/>
      <c r="Y3588" s="174" t="str">
        <f t="shared" si="589"/>
        <v/>
      </c>
      <c r="Z3588" s="174" t="str">
        <f t="shared" si="590"/>
        <v/>
      </c>
      <c r="AA3588" s="137"/>
      <c r="AB3588" s="185">
        <f t="shared" si="587"/>
        <v>19.404799999998907</v>
      </c>
      <c r="AC3588" s="139">
        <f t="shared" si="584"/>
        <v>7.0095038823600828E-3</v>
      </c>
      <c r="AD3588" s="138">
        <f t="shared" si="588"/>
        <v>1.7240790888091093E-5</v>
      </c>
      <c r="AE3588" s="139">
        <f t="shared" si="585"/>
        <v>1.7240790888091093E-5</v>
      </c>
      <c r="AF3588" s="139" t="str">
        <f t="shared" si="586"/>
        <v/>
      </c>
      <c r="AG3588" s="139"/>
    </row>
    <row r="3589" spans="21:33" ht="20.100000000000001" customHeight="1" x14ac:dyDescent="0.25">
      <c r="U3589" s="190"/>
      <c r="V3589" s="191"/>
      <c r="W3589" s="188"/>
      <c r="X3589" s="188"/>
      <c r="Y3589" s="174" t="str">
        <f t="shared" si="589"/>
        <v/>
      </c>
      <c r="Z3589" s="174" t="str">
        <f t="shared" si="590"/>
        <v/>
      </c>
      <c r="AA3589" s="137"/>
      <c r="AB3589" s="185">
        <f t="shared" si="587"/>
        <v>19.411199999998907</v>
      </c>
      <c r="AC3589" s="139">
        <f t="shared" si="584"/>
        <v>6.9922630914719917E-3</v>
      </c>
      <c r="AD3589" s="138">
        <f t="shared" si="588"/>
        <v>1.7199879979073844E-5</v>
      </c>
      <c r="AE3589" s="139">
        <f t="shared" si="585"/>
        <v>1.7199879979073844E-5</v>
      </c>
      <c r="AF3589" s="139" t="str">
        <f t="shared" si="586"/>
        <v/>
      </c>
      <c r="AG3589" s="139"/>
    </row>
    <row r="3590" spans="21:33" ht="20.100000000000001" customHeight="1" x14ac:dyDescent="0.25">
      <c r="U3590" s="190"/>
      <c r="V3590" s="191"/>
      <c r="W3590" s="188"/>
      <c r="X3590" s="188"/>
      <c r="Y3590" s="174" t="str">
        <f t="shared" si="589"/>
        <v/>
      </c>
      <c r="Z3590" s="174" t="str">
        <f t="shared" si="590"/>
        <v/>
      </c>
      <c r="AA3590" s="137"/>
      <c r="AB3590" s="185">
        <f t="shared" si="587"/>
        <v>19.417599999998906</v>
      </c>
      <c r="AC3590" s="139">
        <f t="shared" si="584"/>
        <v>6.9750632114929179E-3</v>
      </c>
      <c r="AD3590" s="138">
        <f t="shared" si="588"/>
        <v>1.7159061486393332E-5</v>
      </c>
      <c r="AE3590" s="139">
        <f t="shared" si="585"/>
        <v>1.7159061486393332E-5</v>
      </c>
      <c r="AF3590" s="139" t="str">
        <f t="shared" si="586"/>
        <v/>
      </c>
      <c r="AG3590" s="139"/>
    </row>
    <row r="3591" spans="21:33" ht="20.100000000000001" customHeight="1" x14ac:dyDescent="0.25">
      <c r="U3591" s="190"/>
      <c r="V3591" s="191"/>
      <c r="W3591" s="188"/>
      <c r="X3591" s="188"/>
      <c r="Y3591" s="174" t="str">
        <f t="shared" si="589"/>
        <v/>
      </c>
      <c r="Z3591" s="174" t="str">
        <f t="shared" si="590"/>
        <v/>
      </c>
      <c r="AA3591" s="137"/>
      <c r="AB3591" s="185">
        <f t="shared" si="587"/>
        <v>19.423999999998905</v>
      </c>
      <c r="AC3591" s="139">
        <f t="shared" si="584"/>
        <v>6.9579041500065246E-3</v>
      </c>
      <c r="AD3591" s="138">
        <f t="shared" si="588"/>
        <v>1.711833521595655E-5</v>
      </c>
      <c r="AE3591" s="139">
        <f t="shared" si="585"/>
        <v>1.711833521595655E-5</v>
      </c>
      <c r="AF3591" s="139" t="str">
        <f t="shared" si="586"/>
        <v/>
      </c>
      <c r="AG3591" s="139"/>
    </row>
    <row r="3592" spans="21:33" ht="20.100000000000001" customHeight="1" x14ac:dyDescent="0.25">
      <c r="U3592" s="190"/>
      <c r="V3592" s="191"/>
      <c r="W3592" s="188"/>
      <c r="X3592" s="188"/>
      <c r="Y3592" s="174" t="str">
        <f t="shared" si="589"/>
        <v/>
      </c>
      <c r="Z3592" s="174" t="str">
        <f t="shared" si="590"/>
        <v/>
      </c>
      <c r="AA3592" s="137"/>
      <c r="AB3592" s="185">
        <f t="shared" si="587"/>
        <v>19.430399999998905</v>
      </c>
      <c r="AC3592" s="139">
        <f t="shared" si="584"/>
        <v>6.940785814790568E-3</v>
      </c>
      <c r="AD3592" s="138">
        <f t="shared" si="588"/>
        <v>1.707770097401657E-5</v>
      </c>
      <c r="AE3592" s="139">
        <f t="shared" si="585"/>
        <v>1.707770097401657E-5</v>
      </c>
      <c r="AF3592" s="139" t="str">
        <f t="shared" si="586"/>
        <v/>
      </c>
      <c r="AG3592" s="139"/>
    </row>
    <row r="3593" spans="21:33" ht="20.100000000000001" customHeight="1" x14ac:dyDescent="0.25">
      <c r="U3593" s="190"/>
      <c r="V3593" s="191"/>
      <c r="W3593" s="188"/>
      <c r="X3593" s="188"/>
      <c r="Y3593" s="174" t="str">
        <f t="shared" si="589"/>
        <v/>
      </c>
      <c r="Z3593" s="174" t="str">
        <f t="shared" si="590"/>
        <v/>
      </c>
      <c r="AA3593" s="137"/>
      <c r="AB3593" s="185">
        <f t="shared" si="587"/>
        <v>19.436799999998904</v>
      </c>
      <c r="AC3593" s="139">
        <f t="shared" si="584"/>
        <v>6.9237081138165514E-3</v>
      </c>
      <c r="AD3593" s="138">
        <f t="shared" si="588"/>
        <v>1.7037158567185552E-5</v>
      </c>
      <c r="AE3593" s="139">
        <f t="shared" si="585"/>
        <v>1.7037158567185552E-5</v>
      </c>
      <c r="AF3593" s="139" t="str">
        <f t="shared" si="586"/>
        <v/>
      </c>
      <c r="AG3593" s="139"/>
    </row>
    <row r="3594" spans="21:33" ht="20.100000000000001" customHeight="1" x14ac:dyDescent="0.25">
      <c r="U3594" s="190"/>
      <c r="V3594" s="191"/>
      <c r="W3594" s="188"/>
      <c r="X3594" s="188"/>
      <c r="Y3594" s="174" t="str">
        <f t="shared" si="589"/>
        <v/>
      </c>
      <c r="Z3594" s="174" t="str">
        <f t="shared" si="590"/>
        <v/>
      </c>
      <c r="AA3594" s="137"/>
      <c r="AB3594" s="185">
        <f t="shared" si="587"/>
        <v>19.443199999998903</v>
      </c>
      <c r="AC3594" s="139">
        <f t="shared" si="584"/>
        <v>6.9066709552493659E-3</v>
      </c>
      <c r="AD3594" s="138">
        <f t="shared" si="588"/>
        <v>1.6996707802452958E-5</v>
      </c>
      <c r="AE3594" s="139">
        <f t="shared" si="585"/>
        <v>1.6996707802452958E-5</v>
      </c>
      <c r="AF3594" s="139" t="str">
        <f t="shared" si="586"/>
        <v/>
      </c>
      <c r="AG3594" s="139"/>
    </row>
    <row r="3595" spans="21:33" ht="20.100000000000001" customHeight="1" x14ac:dyDescent="0.25">
      <c r="U3595" s="190"/>
      <c r="V3595" s="191"/>
      <c r="W3595" s="188"/>
      <c r="X3595" s="188"/>
      <c r="Y3595" s="174" t="str">
        <f t="shared" si="589"/>
        <v/>
      </c>
      <c r="Z3595" s="174" t="str">
        <f t="shared" si="590"/>
        <v/>
      </c>
      <c r="AA3595" s="137"/>
      <c r="AB3595" s="185">
        <f t="shared" si="587"/>
        <v>19.449599999998902</v>
      </c>
      <c r="AC3595" s="139">
        <f t="shared" si="584"/>
        <v>6.8896742474469129E-3</v>
      </c>
      <c r="AD3595" s="138">
        <f t="shared" si="588"/>
        <v>1.6956348487137847E-5</v>
      </c>
      <c r="AE3595" s="139">
        <f t="shared" si="585"/>
        <v>1.6956348487137847E-5</v>
      </c>
      <c r="AF3595" s="139" t="str">
        <f t="shared" si="586"/>
        <v/>
      </c>
      <c r="AG3595" s="139"/>
    </row>
    <row r="3596" spans="21:33" ht="20.100000000000001" customHeight="1" x14ac:dyDescent="0.25">
      <c r="U3596" s="190"/>
      <c r="V3596" s="191"/>
      <c r="W3596" s="188"/>
      <c r="X3596" s="188"/>
      <c r="Y3596" s="174" t="str">
        <f t="shared" si="589"/>
        <v/>
      </c>
      <c r="Z3596" s="174" t="str">
        <f t="shared" si="590"/>
        <v/>
      </c>
      <c r="AA3596" s="137"/>
      <c r="AB3596" s="185">
        <f t="shared" si="587"/>
        <v>19.455999999998902</v>
      </c>
      <c r="AC3596" s="139">
        <f t="shared" si="584"/>
        <v>6.8727178989597751E-3</v>
      </c>
      <c r="AD3596" s="138">
        <f t="shared" si="588"/>
        <v>1.6916080428937448E-5</v>
      </c>
      <c r="AE3596" s="139">
        <f t="shared" si="585"/>
        <v>1.6916080428937448E-5</v>
      </c>
      <c r="AF3596" s="139" t="str">
        <f t="shared" si="586"/>
        <v/>
      </c>
      <c r="AG3596" s="139"/>
    </row>
    <row r="3597" spans="21:33" ht="20.100000000000001" customHeight="1" x14ac:dyDescent="0.25">
      <c r="U3597" s="190"/>
      <c r="V3597" s="191"/>
      <c r="W3597" s="188"/>
      <c r="X3597" s="188"/>
      <c r="Y3597" s="174" t="str">
        <f t="shared" si="589"/>
        <v/>
      </c>
      <c r="Z3597" s="174" t="str">
        <f t="shared" si="590"/>
        <v/>
      </c>
      <c r="AA3597" s="137"/>
      <c r="AB3597" s="185">
        <f t="shared" si="587"/>
        <v>19.462399999998901</v>
      </c>
      <c r="AC3597" s="139">
        <f t="shared" si="584"/>
        <v>6.8558018185308376E-3</v>
      </c>
      <c r="AD3597" s="138">
        <f t="shared" si="588"/>
        <v>1.6875903435924558E-5</v>
      </c>
      <c r="AE3597" s="139">
        <f t="shared" si="585"/>
        <v>1.6875903435924558E-5</v>
      </c>
      <c r="AF3597" s="139" t="str">
        <f t="shared" si="586"/>
        <v/>
      </c>
      <c r="AG3597" s="139"/>
    </row>
    <row r="3598" spans="21:33" ht="20.100000000000001" customHeight="1" x14ac:dyDescent="0.25">
      <c r="U3598" s="190"/>
      <c r="V3598" s="191"/>
      <c r="W3598" s="188"/>
      <c r="X3598" s="188"/>
      <c r="Y3598" s="174" t="str">
        <f t="shared" si="589"/>
        <v/>
      </c>
      <c r="Z3598" s="174" t="str">
        <f t="shared" si="590"/>
        <v/>
      </c>
      <c r="AA3598" s="137"/>
      <c r="AB3598" s="185">
        <f t="shared" si="587"/>
        <v>19.4687999999989</v>
      </c>
      <c r="AC3598" s="139">
        <f t="shared" si="584"/>
        <v>6.8389259150949131E-3</v>
      </c>
      <c r="AD3598" s="138">
        <f t="shared" si="588"/>
        <v>1.6835817316480754E-5</v>
      </c>
      <c r="AE3598" s="139">
        <f t="shared" si="585"/>
        <v>1.6835817316480754E-5</v>
      </c>
      <c r="AF3598" s="139" t="str">
        <f t="shared" si="586"/>
        <v/>
      </c>
      <c r="AG3598" s="139"/>
    </row>
    <row r="3599" spans="21:33" ht="20.100000000000001" customHeight="1" x14ac:dyDescent="0.25">
      <c r="U3599" s="190"/>
      <c r="V3599" s="191"/>
      <c r="W3599" s="188"/>
      <c r="X3599" s="188"/>
      <c r="Y3599" s="174" t="str">
        <f t="shared" si="589"/>
        <v/>
      </c>
      <c r="Z3599" s="174" t="str">
        <f t="shared" si="590"/>
        <v/>
      </c>
      <c r="AA3599" s="137"/>
      <c r="AB3599" s="185">
        <f t="shared" si="587"/>
        <v>19.4751999999989</v>
      </c>
      <c r="AC3599" s="139">
        <f t="shared" si="584"/>
        <v>6.8220900977784323E-3</v>
      </c>
      <c r="AD3599" s="138">
        <f t="shared" si="588"/>
        <v>1.679582187939354E-5</v>
      </c>
      <c r="AE3599" s="139">
        <f t="shared" si="585"/>
        <v>1.679582187939354E-5</v>
      </c>
      <c r="AF3599" s="139" t="str">
        <f t="shared" si="586"/>
        <v/>
      </c>
      <c r="AG3599" s="139"/>
    </row>
    <row r="3600" spans="21:33" ht="20.100000000000001" customHeight="1" x14ac:dyDescent="0.25">
      <c r="U3600" s="190"/>
      <c r="V3600" s="191"/>
      <c r="W3600" s="188"/>
      <c r="X3600" s="188"/>
      <c r="Y3600" s="174" t="str">
        <f t="shared" si="589"/>
        <v/>
      </c>
      <c r="Z3600" s="174" t="str">
        <f t="shared" si="590"/>
        <v/>
      </c>
      <c r="AA3600" s="137"/>
      <c r="AB3600" s="185">
        <f t="shared" si="587"/>
        <v>19.481599999998899</v>
      </c>
      <c r="AC3600" s="139">
        <f t="shared" si="584"/>
        <v>6.8052942758990388E-3</v>
      </c>
      <c r="AD3600" s="138">
        <f t="shared" si="588"/>
        <v>1.6755916933788688E-5</v>
      </c>
      <c r="AE3600" s="139">
        <f t="shared" si="585"/>
        <v>1.6755916933788688E-5</v>
      </c>
      <c r="AF3600" s="139" t="str">
        <f t="shared" si="586"/>
        <v/>
      </c>
      <c r="AG3600" s="139"/>
    </row>
    <row r="3601" spans="21:33" ht="20.100000000000001" customHeight="1" x14ac:dyDescent="0.25">
      <c r="U3601" s="190"/>
      <c r="V3601" s="191"/>
      <c r="W3601" s="188"/>
      <c r="X3601" s="188"/>
      <c r="Y3601" s="174" t="str">
        <f t="shared" si="589"/>
        <v/>
      </c>
      <c r="Z3601" s="174" t="str">
        <f t="shared" si="590"/>
        <v/>
      </c>
      <c r="AA3601" s="137"/>
      <c r="AB3601" s="185">
        <f t="shared" si="587"/>
        <v>19.487999999998898</v>
      </c>
      <c r="AC3601" s="139">
        <f t="shared" si="584"/>
        <v>6.7885383589652501E-3</v>
      </c>
      <c r="AD3601" s="138">
        <f t="shared" si="588"/>
        <v>1.6716102289126775E-5</v>
      </c>
      <c r="AE3601" s="139">
        <f t="shared" si="585"/>
        <v>1.6716102289126775E-5</v>
      </c>
      <c r="AF3601" s="139" t="str">
        <f t="shared" si="586"/>
        <v/>
      </c>
      <c r="AG3601" s="139"/>
    </row>
    <row r="3602" spans="21:33" ht="20.100000000000001" customHeight="1" x14ac:dyDescent="0.25">
      <c r="U3602" s="190"/>
      <c r="V3602" s="191"/>
      <c r="W3602" s="188"/>
      <c r="X3602" s="188"/>
      <c r="Y3602" s="174" t="str">
        <f t="shared" si="589"/>
        <v/>
      </c>
      <c r="Z3602" s="174" t="str">
        <f t="shared" si="590"/>
        <v/>
      </c>
      <c r="AA3602" s="137"/>
      <c r="AB3602" s="185">
        <f t="shared" si="587"/>
        <v>19.494399999998897</v>
      </c>
      <c r="AC3602" s="139">
        <f t="shared" si="584"/>
        <v>6.7718222566761233E-3</v>
      </c>
      <c r="AD3602" s="138">
        <f t="shared" si="588"/>
        <v>1.6676377755276035E-5</v>
      </c>
      <c r="AE3602" s="139">
        <f t="shared" si="585"/>
        <v>1.6676377755276035E-5</v>
      </c>
      <c r="AF3602" s="139" t="str">
        <f t="shared" si="586"/>
        <v/>
      </c>
      <c r="AG3602" s="139"/>
    </row>
    <row r="3603" spans="21:33" ht="20.100000000000001" customHeight="1" x14ac:dyDescent="0.25">
      <c r="U3603" s="190"/>
      <c r="V3603" s="191"/>
      <c r="W3603" s="188"/>
      <c r="X3603" s="188"/>
      <c r="Y3603" s="174" t="str">
        <f t="shared" si="589"/>
        <v/>
      </c>
      <c r="Z3603" s="174" t="str">
        <f t="shared" si="590"/>
        <v/>
      </c>
      <c r="AA3603" s="137"/>
      <c r="AB3603" s="185">
        <f t="shared" si="587"/>
        <v>19.500799999998897</v>
      </c>
      <c r="AC3603" s="139">
        <f t="shared" si="584"/>
        <v>6.7551458789208473E-3</v>
      </c>
      <c r="AD3603" s="138">
        <f t="shared" si="588"/>
        <v>1.6636743142388333E-5</v>
      </c>
      <c r="AE3603" s="139">
        <f t="shared" si="585"/>
        <v>1.6636743142388333E-5</v>
      </c>
      <c r="AF3603" s="139" t="str">
        <f t="shared" si="586"/>
        <v/>
      </c>
      <c r="AG3603" s="139"/>
    </row>
    <row r="3604" spans="21:33" ht="20.100000000000001" customHeight="1" x14ac:dyDescent="0.25">
      <c r="U3604" s="190"/>
      <c r="V3604" s="191"/>
      <c r="W3604" s="188"/>
      <c r="X3604" s="188"/>
      <c r="Y3604" s="174" t="str">
        <f t="shared" si="589"/>
        <v/>
      </c>
      <c r="Z3604" s="174" t="str">
        <f t="shared" si="590"/>
        <v/>
      </c>
      <c r="AA3604" s="137"/>
      <c r="AB3604" s="185">
        <f t="shared" si="587"/>
        <v>19.507199999998896</v>
      </c>
      <c r="AC3604" s="139">
        <f t="shared" si="584"/>
        <v>6.738509135778459E-3</v>
      </c>
      <c r="AD3604" s="138">
        <f t="shared" si="588"/>
        <v>1.6597198261051813E-5</v>
      </c>
      <c r="AE3604" s="139">
        <f t="shared" si="585"/>
        <v>1.6597198261051813E-5</v>
      </c>
      <c r="AF3604" s="139" t="str">
        <f t="shared" si="586"/>
        <v/>
      </c>
      <c r="AG3604" s="139"/>
    </row>
    <row r="3605" spans="21:33" ht="20.100000000000001" customHeight="1" x14ac:dyDescent="0.25">
      <c r="U3605" s="190"/>
      <c r="V3605" s="191"/>
      <c r="W3605" s="188"/>
      <c r="X3605" s="188"/>
      <c r="Y3605" s="174" t="str">
        <f t="shared" si="589"/>
        <v/>
      </c>
      <c r="Z3605" s="174" t="str">
        <f t="shared" si="590"/>
        <v/>
      </c>
      <c r="AA3605" s="137"/>
      <c r="AB3605" s="185">
        <f t="shared" si="587"/>
        <v>19.513599999998895</v>
      </c>
      <c r="AC3605" s="139">
        <f t="shared" si="584"/>
        <v>6.7219119375174071E-3</v>
      </c>
      <c r="AD3605" s="138">
        <f t="shared" si="588"/>
        <v>1.655774292212437E-5</v>
      </c>
      <c r="AE3605" s="139">
        <f t="shared" si="585"/>
        <v>1.655774292212437E-5</v>
      </c>
      <c r="AF3605" s="139" t="str">
        <f t="shared" si="586"/>
        <v/>
      </c>
      <c r="AG3605" s="139"/>
    </row>
    <row r="3606" spans="21:33" ht="20.100000000000001" customHeight="1" x14ac:dyDescent="0.25">
      <c r="U3606" s="190"/>
      <c r="V3606" s="191"/>
      <c r="W3606" s="188"/>
      <c r="X3606" s="188"/>
      <c r="Y3606" s="174" t="str">
        <f t="shared" si="589"/>
        <v/>
      </c>
      <c r="Z3606" s="174" t="str">
        <f t="shared" si="590"/>
        <v/>
      </c>
      <c r="AA3606" s="137"/>
      <c r="AB3606" s="185">
        <f t="shared" si="587"/>
        <v>19.519999999998895</v>
      </c>
      <c r="AC3606" s="139">
        <f t="shared" si="584"/>
        <v>6.7053541945952828E-3</v>
      </c>
      <c r="AD3606" s="138">
        <f t="shared" si="588"/>
        <v>1.6518376936895847E-5</v>
      </c>
      <c r="AE3606" s="139">
        <f t="shared" si="585"/>
        <v>1.6518376936895847E-5</v>
      </c>
      <c r="AF3606" s="139" t="str">
        <f t="shared" si="586"/>
        <v/>
      </c>
      <c r="AG3606" s="139"/>
    </row>
    <row r="3607" spans="21:33" ht="20.100000000000001" customHeight="1" x14ac:dyDescent="0.25">
      <c r="U3607" s="190"/>
      <c r="V3607" s="191"/>
      <c r="W3607" s="188"/>
      <c r="X3607" s="188"/>
      <c r="Y3607" s="174" t="str">
        <f t="shared" si="589"/>
        <v/>
      </c>
      <c r="Z3607" s="174" t="str">
        <f t="shared" si="590"/>
        <v/>
      </c>
      <c r="AA3607" s="137"/>
      <c r="AB3607" s="185">
        <f t="shared" si="587"/>
        <v>19.526399999998894</v>
      </c>
      <c r="AC3607" s="139">
        <f t="shared" si="584"/>
        <v>6.6888358176583869E-3</v>
      </c>
      <c r="AD3607" s="138">
        <f t="shared" si="588"/>
        <v>1.6479100116944916E-5</v>
      </c>
      <c r="AE3607" s="139">
        <f t="shared" si="585"/>
        <v>1.6479100116944916E-5</v>
      </c>
      <c r="AF3607" s="139" t="str">
        <f t="shared" si="586"/>
        <v/>
      </c>
      <c r="AG3607" s="139"/>
    </row>
    <row r="3608" spans="21:33" ht="20.100000000000001" customHeight="1" x14ac:dyDescent="0.25">
      <c r="U3608" s="190"/>
      <c r="V3608" s="191"/>
      <c r="W3608" s="188"/>
      <c r="X3608" s="188"/>
      <c r="Y3608" s="174" t="str">
        <f t="shared" si="589"/>
        <v/>
      </c>
      <c r="Z3608" s="174" t="str">
        <f t="shared" si="590"/>
        <v/>
      </c>
      <c r="AA3608" s="137"/>
      <c r="AB3608" s="185">
        <f t="shared" si="587"/>
        <v>19.532799999998893</v>
      </c>
      <c r="AC3608" s="139">
        <f t="shared" si="584"/>
        <v>6.672356717541442E-3</v>
      </c>
      <c r="AD3608" s="138">
        <f t="shared" si="588"/>
        <v>1.6439912274244031E-5</v>
      </c>
      <c r="AE3608" s="139">
        <f t="shared" si="585"/>
        <v>1.6439912274244031E-5</v>
      </c>
      <c r="AF3608" s="139" t="str">
        <f t="shared" si="586"/>
        <v/>
      </c>
      <c r="AG3608" s="139"/>
    </row>
    <row r="3609" spans="21:33" ht="20.100000000000001" customHeight="1" x14ac:dyDescent="0.25">
      <c r="U3609" s="190"/>
      <c r="V3609" s="191"/>
      <c r="W3609" s="188"/>
      <c r="X3609" s="188"/>
      <c r="Y3609" s="174" t="str">
        <f t="shared" si="589"/>
        <v/>
      </c>
      <c r="Z3609" s="174" t="str">
        <f t="shared" si="590"/>
        <v/>
      </c>
      <c r="AA3609" s="137"/>
      <c r="AB3609" s="185">
        <f t="shared" si="587"/>
        <v>19.539199999998893</v>
      </c>
      <c r="AC3609" s="139">
        <f t="shared" si="584"/>
        <v>6.655916805267198E-3</v>
      </c>
      <c r="AD3609" s="138">
        <f t="shared" si="588"/>
        <v>1.6400813221108257E-5</v>
      </c>
      <c r="AE3609" s="139">
        <f t="shared" si="585"/>
        <v>1.6400813221108257E-5</v>
      </c>
      <c r="AF3609" s="139" t="str">
        <f t="shared" si="586"/>
        <v/>
      </c>
      <c r="AG3609" s="139"/>
    </row>
    <row r="3610" spans="21:33" ht="20.100000000000001" customHeight="1" x14ac:dyDescent="0.25">
      <c r="U3610" s="190"/>
      <c r="V3610" s="191"/>
      <c r="W3610" s="188"/>
      <c r="X3610" s="188"/>
      <c r="Y3610" s="174" t="str">
        <f t="shared" si="589"/>
        <v/>
      </c>
      <c r="Z3610" s="174" t="str">
        <f t="shared" si="590"/>
        <v/>
      </c>
      <c r="AA3610" s="137"/>
      <c r="AB3610" s="185">
        <f t="shared" si="587"/>
        <v>19.545599999998892</v>
      </c>
      <c r="AC3610" s="139">
        <f t="shared" si="584"/>
        <v>6.6395159920460897E-3</v>
      </c>
      <c r="AD3610" s="138">
        <f t="shared" si="588"/>
        <v>1.636180277020307E-5</v>
      </c>
      <c r="AE3610" s="139">
        <f t="shared" si="585"/>
        <v>1.636180277020307E-5</v>
      </c>
      <c r="AF3610" s="139" t="str">
        <f t="shared" si="586"/>
        <v/>
      </c>
      <c r="AG3610" s="139"/>
    </row>
    <row r="3611" spans="21:33" ht="20.100000000000001" customHeight="1" x14ac:dyDescent="0.25">
      <c r="U3611" s="190"/>
      <c r="V3611" s="191"/>
      <c r="W3611" s="188"/>
      <c r="X3611" s="188"/>
      <c r="Y3611" s="174" t="str">
        <f t="shared" si="589"/>
        <v/>
      </c>
      <c r="Z3611" s="174" t="str">
        <f t="shared" si="590"/>
        <v/>
      </c>
      <c r="AA3611" s="137"/>
      <c r="AB3611" s="185">
        <f t="shared" si="587"/>
        <v>19.551999999998891</v>
      </c>
      <c r="AC3611" s="139">
        <f t="shared" si="584"/>
        <v>6.6231541892758867E-3</v>
      </c>
      <c r="AD3611" s="138">
        <f t="shared" si="588"/>
        <v>1.6322880734514003E-5</v>
      </c>
      <c r="AE3611" s="139">
        <f t="shared" si="585"/>
        <v>1.6322880734514003E-5</v>
      </c>
      <c r="AF3611" s="139" t="str">
        <f t="shared" si="586"/>
        <v/>
      </c>
      <c r="AG3611" s="139"/>
    </row>
    <row r="3612" spans="21:33" ht="20.100000000000001" customHeight="1" x14ac:dyDescent="0.25">
      <c r="U3612" s="190"/>
      <c r="V3612" s="191"/>
      <c r="W3612" s="188"/>
      <c r="X3612" s="188"/>
      <c r="Y3612" s="174" t="str">
        <f t="shared" si="589"/>
        <v/>
      </c>
      <c r="Z3612" s="174" t="str">
        <f t="shared" si="590"/>
        <v/>
      </c>
      <c r="AA3612" s="137"/>
      <c r="AB3612" s="185">
        <f t="shared" si="587"/>
        <v>19.55839999999889</v>
      </c>
      <c r="AC3612" s="139">
        <f t="shared" si="584"/>
        <v>6.6068313085413726E-3</v>
      </c>
      <c r="AD3612" s="138">
        <f t="shared" si="588"/>
        <v>1.6284046927433384E-5</v>
      </c>
      <c r="AE3612" s="139">
        <f t="shared" si="585"/>
        <v>1.6284046927433384E-5</v>
      </c>
      <c r="AF3612" s="139" t="str">
        <f t="shared" si="586"/>
        <v/>
      </c>
      <c r="AG3612" s="139"/>
    </row>
    <row r="3613" spans="21:33" ht="20.100000000000001" customHeight="1" x14ac:dyDescent="0.25">
      <c r="U3613" s="190"/>
      <c r="V3613" s="191"/>
      <c r="W3613" s="188"/>
      <c r="X3613" s="188"/>
      <c r="Y3613" s="174" t="str">
        <f t="shared" si="589"/>
        <v/>
      </c>
      <c r="Z3613" s="174" t="str">
        <f t="shared" si="590"/>
        <v/>
      </c>
      <c r="AA3613" s="137"/>
      <c r="AB3613" s="185">
        <f t="shared" si="587"/>
        <v>19.56479999999889</v>
      </c>
      <c r="AC3613" s="139">
        <f t="shared" si="584"/>
        <v>6.5905472616139393E-3</v>
      </c>
      <c r="AD3613" s="138">
        <f t="shared" si="588"/>
        <v>1.6245301162677063E-5</v>
      </c>
      <c r="AE3613" s="139">
        <f t="shared" si="585"/>
        <v>1.6245301162677063E-5</v>
      </c>
      <c r="AF3613" s="139" t="str">
        <f t="shared" si="586"/>
        <v/>
      </c>
      <c r="AG3613" s="139"/>
    </row>
    <row r="3614" spans="21:33" ht="20.100000000000001" customHeight="1" x14ac:dyDescent="0.25">
      <c r="U3614" s="190"/>
      <c r="V3614" s="191"/>
      <c r="W3614" s="188"/>
      <c r="X3614" s="188"/>
      <c r="Y3614" s="174" t="str">
        <f t="shared" si="589"/>
        <v/>
      </c>
      <c r="Z3614" s="174" t="str">
        <f t="shared" si="590"/>
        <v/>
      </c>
      <c r="AA3614" s="137"/>
      <c r="AB3614" s="185">
        <f t="shared" si="587"/>
        <v>19.571199999998889</v>
      </c>
      <c r="AC3614" s="139">
        <f t="shared" si="584"/>
        <v>6.5743019604512622E-3</v>
      </c>
      <c r="AD3614" s="138">
        <f t="shared" si="588"/>
        <v>1.6206643254293093E-5</v>
      </c>
      <c r="AE3614" s="139">
        <f t="shared" si="585"/>
        <v>1.6206643254293093E-5</v>
      </c>
      <c r="AF3614" s="139" t="str">
        <f t="shared" si="586"/>
        <v/>
      </c>
      <c r="AG3614" s="139"/>
    </row>
    <row r="3615" spans="21:33" ht="20.100000000000001" customHeight="1" x14ac:dyDescent="0.25">
      <c r="U3615" s="190"/>
      <c r="V3615" s="191"/>
      <c r="W3615" s="188"/>
      <c r="X3615" s="188"/>
      <c r="Y3615" s="174" t="str">
        <f t="shared" si="589"/>
        <v/>
      </c>
      <c r="Z3615" s="174" t="str">
        <f t="shared" si="590"/>
        <v/>
      </c>
      <c r="AA3615" s="137"/>
      <c r="AB3615" s="185">
        <f t="shared" si="587"/>
        <v>19.577599999998888</v>
      </c>
      <c r="AC3615" s="139">
        <f t="shared" si="584"/>
        <v>6.5580953171969691E-3</v>
      </c>
      <c r="AD3615" s="138">
        <f t="shared" si="588"/>
        <v>1.6168073016682542E-5</v>
      </c>
      <c r="AE3615" s="139">
        <f t="shared" si="585"/>
        <v>1.6168073016682542E-5</v>
      </c>
      <c r="AF3615" s="139" t="str">
        <f t="shared" si="586"/>
        <v/>
      </c>
      <c r="AG3615" s="139"/>
    </row>
    <row r="3616" spans="21:33" ht="20.100000000000001" customHeight="1" x14ac:dyDescent="0.25">
      <c r="U3616" s="190"/>
      <c r="V3616" s="191"/>
      <c r="W3616" s="188"/>
      <c r="X3616" s="188"/>
      <c r="Y3616" s="174" t="str">
        <f t="shared" si="589"/>
        <v/>
      </c>
      <c r="Z3616" s="174" t="str">
        <f t="shared" si="590"/>
        <v/>
      </c>
      <c r="AA3616" s="137"/>
      <c r="AB3616" s="185">
        <f t="shared" si="587"/>
        <v>19.583999999998888</v>
      </c>
      <c r="AC3616" s="139">
        <f t="shared" si="584"/>
        <v>6.5419272441802866E-3</v>
      </c>
      <c r="AD3616" s="138">
        <f t="shared" si="588"/>
        <v>1.612959026464373E-5</v>
      </c>
      <c r="AE3616" s="139">
        <f t="shared" si="585"/>
        <v>1.612959026464373E-5</v>
      </c>
      <c r="AF3616" s="139" t="str">
        <f t="shared" si="586"/>
        <v/>
      </c>
      <c r="AG3616" s="139"/>
    </row>
    <row r="3617" spans="21:33" ht="20.100000000000001" customHeight="1" x14ac:dyDescent="0.25">
      <c r="U3617" s="190"/>
      <c r="V3617" s="191"/>
      <c r="W3617" s="188"/>
      <c r="X3617" s="188"/>
      <c r="Y3617" s="174" t="str">
        <f t="shared" si="589"/>
        <v/>
      </c>
      <c r="Z3617" s="174" t="str">
        <f t="shared" si="590"/>
        <v/>
      </c>
      <c r="AA3617" s="137"/>
      <c r="AB3617" s="185">
        <f t="shared" si="587"/>
        <v>19.590399999998887</v>
      </c>
      <c r="AC3617" s="139">
        <f t="shared" si="584"/>
        <v>6.5257976539156428E-3</v>
      </c>
      <c r="AD3617" s="138">
        <f t="shared" si="588"/>
        <v>1.609119481325947E-5</v>
      </c>
      <c r="AE3617" s="139">
        <f t="shared" si="585"/>
        <v>1.609119481325947E-5</v>
      </c>
      <c r="AF3617" s="139" t="str">
        <f t="shared" si="586"/>
        <v/>
      </c>
      <c r="AG3617" s="139"/>
    </row>
    <row r="3618" spans="21:33" ht="20.100000000000001" customHeight="1" x14ac:dyDescent="0.25">
      <c r="U3618" s="190"/>
      <c r="V3618" s="191"/>
      <c r="W3618" s="188"/>
      <c r="X3618" s="188"/>
      <c r="Y3618" s="174" t="str">
        <f t="shared" si="589"/>
        <v/>
      </c>
      <c r="Z3618" s="174" t="str">
        <f t="shared" si="590"/>
        <v/>
      </c>
      <c r="AA3618" s="137"/>
      <c r="AB3618" s="185">
        <f t="shared" si="587"/>
        <v>19.596799999998886</v>
      </c>
      <c r="AC3618" s="139">
        <f t="shared" si="584"/>
        <v>6.5097064591023834E-3</v>
      </c>
      <c r="AD3618" s="138">
        <f t="shared" si="588"/>
        <v>1.6052886477995951E-5</v>
      </c>
      <c r="AE3618" s="139">
        <f t="shared" si="585"/>
        <v>1.6052886477995951E-5</v>
      </c>
      <c r="AF3618" s="139" t="str">
        <f t="shared" si="586"/>
        <v/>
      </c>
      <c r="AG3618" s="139"/>
    </row>
    <row r="3619" spans="21:33" ht="20.100000000000001" customHeight="1" x14ac:dyDescent="0.25">
      <c r="U3619" s="190"/>
      <c r="V3619" s="191"/>
      <c r="W3619" s="188"/>
      <c r="X3619" s="188"/>
      <c r="Y3619" s="174" t="str">
        <f t="shared" si="589"/>
        <v/>
      </c>
      <c r="Z3619" s="174" t="str">
        <f t="shared" si="590"/>
        <v/>
      </c>
      <c r="AA3619" s="137"/>
      <c r="AB3619" s="185">
        <f t="shared" si="587"/>
        <v>19.603199999998886</v>
      </c>
      <c r="AC3619" s="139">
        <f t="shared" si="584"/>
        <v>6.4936535726243874E-3</v>
      </c>
      <c r="AD3619" s="138">
        <f t="shared" si="588"/>
        <v>1.601466507463508E-5</v>
      </c>
      <c r="AE3619" s="139">
        <f t="shared" si="585"/>
        <v>1.601466507463508E-5</v>
      </c>
      <c r="AF3619" s="139" t="str">
        <f t="shared" si="586"/>
        <v/>
      </c>
      <c r="AG3619" s="139"/>
    </row>
    <row r="3620" spans="21:33" ht="20.100000000000001" customHeight="1" x14ac:dyDescent="0.25">
      <c r="U3620" s="190"/>
      <c r="V3620" s="191"/>
      <c r="W3620" s="188"/>
      <c r="X3620" s="188"/>
      <c r="Y3620" s="174" t="str">
        <f t="shared" si="589"/>
        <v/>
      </c>
      <c r="Z3620" s="174" t="str">
        <f t="shared" si="590"/>
        <v/>
      </c>
      <c r="AA3620" s="137"/>
      <c r="AB3620" s="185">
        <f t="shared" si="587"/>
        <v>19.609599999998885</v>
      </c>
      <c r="AC3620" s="139">
        <f t="shared" si="584"/>
        <v>6.4776389075497523E-3</v>
      </c>
      <c r="AD3620" s="138">
        <f t="shared" si="588"/>
        <v>1.5976530419364691E-5</v>
      </c>
      <c r="AE3620" s="139">
        <f t="shared" si="585"/>
        <v>1.5976530419364691E-5</v>
      </c>
      <c r="AF3620" s="139" t="str">
        <f t="shared" si="586"/>
        <v/>
      </c>
      <c r="AG3620" s="139"/>
    </row>
    <row r="3621" spans="21:33" ht="20.100000000000001" customHeight="1" x14ac:dyDescent="0.25">
      <c r="U3621" s="190"/>
      <c r="V3621" s="191"/>
      <c r="W3621" s="188"/>
      <c r="X3621" s="188"/>
      <c r="Y3621" s="174" t="str">
        <f t="shared" si="589"/>
        <v/>
      </c>
      <c r="Z3621" s="174" t="str">
        <f t="shared" si="590"/>
        <v/>
      </c>
      <c r="AA3621" s="137"/>
      <c r="AB3621" s="185">
        <f t="shared" si="587"/>
        <v>19.615999999998884</v>
      </c>
      <c r="AC3621" s="139">
        <f t="shared" si="584"/>
        <v>6.4616623771303876E-3</v>
      </c>
      <c r="AD3621" s="138">
        <f t="shared" si="588"/>
        <v>1.5938482328651041E-5</v>
      </c>
      <c r="AE3621" s="139">
        <f t="shared" si="585"/>
        <v>1.5938482328651041E-5</v>
      </c>
      <c r="AF3621" s="139" t="str">
        <f t="shared" si="586"/>
        <v/>
      </c>
      <c r="AG3621" s="139"/>
    </row>
    <row r="3622" spans="21:33" ht="20.100000000000001" customHeight="1" x14ac:dyDescent="0.25">
      <c r="U3622" s="190"/>
      <c r="V3622" s="191"/>
      <c r="W3622" s="188"/>
      <c r="X3622" s="188"/>
      <c r="Y3622" s="174" t="str">
        <f t="shared" si="589"/>
        <v/>
      </c>
      <c r="Z3622" s="174" t="str">
        <f t="shared" si="590"/>
        <v/>
      </c>
      <c r="AA3622" s="137"/>
      <c r="AB3622" s="185">
        <f t="shared" si="587"/>
        <v>19.622399999998883</v>
      </c>
      <c r="AC3622" s="139">
        <f t="shared" si="584"/>
        <v>6.4457238948017366E-3</v>
      </c>
      <c r="AD3622" s="138">
        <f t="shared" si="588"/>
        <v>1.5900520619342023E-5</v>
      </c>
      <c r="AE3622" s="139">
        <f t="shared" si="585"/>
        <v>1.5900520619342023E-5</v>
      </c>
      <c r="AF3622" s="139" t="str">
        <f t="shared" si="586"/>
        <v/>
      </c>
      <c r="AG3622" s="139"/>
    </row>
    <row r="3623" spans="21:33" ht="20.100000000000001" customHeight="1" x14ac:dyDescent="0.25">
      <c r="U3623" s="190"/>
      <c r="V3623" s="191"/>
      <c r="W3623" s="188"/>
      <c r="X3623" s="188"/>
      <c r="Y3623" s="174" t="str">
        <f t="shared" si="589"/>
        <v/>
      </c>
      <c r="Z3623" s="174" t="str">
        <f t="shared" si="590"/>
        <v/>
      </c>
      <c r="AA3623" s="137"/>
      <c r="AB3623" s="185">
        <f t="shared" si="587"/>
        <v>19.628799999998883</v>
      </c>
      <c r="AC3623" s="139">
        <f t="shared" si="584"/>
        <v>6.4298233741823946E-3</v>
      </c>
      <c r="AD3623" s="138">
        <f t="shared" si="588"/>
        <v>1.5862645108621204E-5</v>
      </c>
      <c r="AE3623" s="139">
        <f t="shared" si="585"/>
        <v>1.5862645108621204E-5</v>
      </c>
      <c r="AF3623" s="139" t="str">
        <f t="shared" si="586"/>
        <v/>
      </c>
      <c r="AG3623" s="139"/>
    </row>
    <row r="3624" spans="21:33" ht="20.100000000000001" customHeight="1" x14ac:dyDescent="0.25">
      <c r="U3624" s="190"/>
      <c r="V3624" s="191"/>
      <c r="W3624" s="188"/>
      <c r="X3624" s="188"/>
      <c r="Y3624" s="174" t="str">
        <f t="shared" si="589"/>
        <v/>
      </c>
      <c r="Z3624" s="174" t="str">
        <f t="shared" si="590"/>
        <v/>
      </c>
      <c r="AA3624" s="137"/>
      <c r="AB3624" s="185">
        <f t="shared" si="587"/>
        <v>19.635199999998882</v>
      </c>
      <c r="AC3624" s="139">
        <f t="shared" si="584"/>
        <v>6.4139607290737734E-3</v>
      </c>
      <c r="AD3624" s="138">
        <f t="shared" si="588"/>
        <v>1.5824855614031234E-5</v>
      </c>
      <c r="AE3624" s="139">
        <f t="shared" si="585"/>
        <v>1.5824855614031234E-5</v>
      </c>
      <c r="AF3624" s="139" t="str">
        <f t="shared" si="586"/>
        <v/>
      </c>
      <c r="AG3624" s="139"/>
    </row>
    <row r="3625" spans="21:33" ht="20.100000000000001" customHeight="1" x14ac:dyDescent="0.25">
      <c r="U3625" s="190"/>
      <c r="V3625" s="191"/>
      <c r="W3625" s="188"/>
      <c r="X3625" s="188"/>
      <c r="Y3625" s="174" t="str">
        <f t="shared" si="589"/>
        <v/>
      </c>
      <c r="Z3625" s="174" t="str">
        <f t="shared" si="590"/>
        <v/>
      </c>
      <c r="AA3625" s="137"/>
      <c r="AB3625" s="185">
        <f t="shared" si="587"/>
        <v>19.641599999998881</v>
      </c>
      <c r="AC3625" s="139">
        <f t="shared" si="584"/>
        <v>6.3981358734597421E-3</v>
      </c>
      <c r="AD3625" s="138">
        <f t="shared" si="588"/>
        <v>1.5787151953425282E-5</v>
      </c>
      <c r="AE3625" s="139">
        <f t="shared" si="585"/>
        <v>1.5787151953425282E-5</v>
      </c>
      <c r="AF3625" s="139" t="str">
        <f t="shared" si="586"/>
        <v/>
      </c>
      <c r="AG3625" s="139"/>
    </row>
    <row r="3626" spans="21:33" ht="20.100000000000001" customHeight="1" x14ac:dyDescent="0.25">
      <c r="U3626" s="190"/>
      <c r="V3626" s="191"/>
      <c r="W3626" s="188"/>
      <c r="X3626" s="188"/>
      <c r="Y3626" s="174" t="str">
        <f t="shared" si="589"/>
        <v/>
      </c>
      <c r="Z3626" s="174" t="str">
        <f t="shared" si="590"/>
        <v/>
      </c>
      <c r="AA3626" s="137"/>
      <c r="AB3626" s="185">
        <f t="shared" si="587"/>
        <v>19.647999999998881</v>
      </c>
      <c r="AC3626" s="139">
        <f t="shared" si="584"/>
        <v>6.3823487215063169E-3</v>
      </c>
      <c r="AD3626" s="138">
        <f t="shared" si="588"/>
        <v>1.5749533945055502E-5</v>
      </c>
      <c r="AE3626" s="139">
        <f t="shared" si="585"/>
        <v>1.5749533945055502E-5</v>
      </c>
      <c r="AF3626" s="139" t="str">
        <f t="shared" si="586"/>
        <v/>
      </c>
      <c r="AG3626" s="139"/>
    </row>
    <row r="3627" spans="21:33" ht="20.100000000000001" customHeight="1" x14ac:dyDescent="0.25">
      <c r="U3627" s="190"/>
      <c r="V3627" s="191"/>
      <c r="W3627" s="188"/>
      <c r="X3627" s="188"/>
      <c r="Y3627" s="174" t="str">
        <f t="shared" si="589"/>
        <v/>
      </c>
      <c r="Z3627" s="174" t="str">
        <f t="shared" si="590"/>
        <v/>
      </c>
      <c r="AA3627" s="137"/>
      <c r="AB3627" s="185">
        <f t="shared" si="587"/>
        <v>19.65439999999888</v>
      </c>
      <c r="AC3627" s="139">
        <f t="shared" si="584"/>
        <v>6.3665991875612614E-3</v>
      </c>
      <c r="AD3627" s="138">
        <f t="shared" si="588"/>
        <v>1.5712001407437726E-5</v>
      </c>
      <c r="AE3627" s="139">
        <f t="shared" si="585"/>
        <v>1.5712001407437726E-5</v>
      </c>
      <c r="AF3627" s="139" t="str">
        <f t="shared" si="586"/>
        <v/>
      </c>
      <c r="AG3627" s="139"/>
    </row>
    <row r="3628" spans="21:33" ht="20.100000000000001" customHeight="1" x14ac:dyDescent="0.25">
      <c r="U3628" s="190"/>
      <c r="V3628" s="191"/>
      <c r="W3628" s="188"/>
      <c r="X3628" s="188"/>
      <c r="Y3628" s="174" t="str">
        <f t="shared" si="589"/>
        <v/>
      </c>
      <c r="Z3628" s="174" t="str">
        <f t="shared" si="590"/>
        <v/>
      </c>
      <c r="AA3628" s="137"/>
      <c r="AB3628" s="185">
        <f t="shared" si="587"/>
        <v>19.660799999998879</v>
      </c>
      <c r="AC3628" s="139">
        <f t="shared" ref="AC3628:AC3691" si="591">_xlfn.CHISQ.DIST.RT(AB3628,$AB$553)</f>
        <v>6.3508871861538236E-3</v>
      </c>
      <c r="AD3628" s="138">
        <f t="shared" si="588"/>
        <v>1.567455415951019E-5</v>
      </c>
      <c r="AE3628" s="139">
        <f t="shared" ref="AE3628:AE3691" si="592">IF(AC3628&lt;($AA$556),AD3628,"")</f>
        <v>1.567455415951019E-5</v>
      </c>
      <c r="AF3628" s="139" t="str">
        <f t="shared" ref="AF3628:AF3691" si="593">IF(AC3628&lt;$AA$563,AD3628,"")</f>
        <v/>
      </c>
      <c r="AG3628" s="139"/>
    </row>
    <row r="3629" spans="21:33" ht="20.100000000000001" customHeight="1" x14ac:dyDescent="0.25">
      <c r="U3629" s="190"/>
      <c r="V3629" s="191"/>
      <c r="W3629" s="188"/>
      <c r="X3629" s="188"/>
      <c r="Y3629" s="174" t="str">
        <f t="shared" si="589"/>
        <v/>
      </c>
      <c r="Z3629" s="174" t="str">
        <f t="shared" si="590"/>
        <v/>
      </c>
      <c r="AA3629" s="137"/>
      <c r="AB3629" s="185">
        <f t="shared" ref="AB3629:AB3692" si="594">AB3628+$AF$553</f>
        <v>19.667199999998878</v>
      </c>
      <c r="AC3629" s="139">
        <f t="shared" si="591"/>
        <v>6.3352126319943134E-3</v>
      </c>
      <c r="AD3629" s="138">
        <f t="shared" ref="AD3629:AD3692" si="595">AC3629-AC3630</f>
        <v>1.5637192020495627E-5</v>
      </c>
      <c r="AE3629" s="139">
        <f t="shared" si="592"/>
        <v>1.5637192020495627E-5</v>
      </c>
      <c r="AF3629" s="139" t="str">
        <f t="shared" si="593"/>
        <v/>
      </c>
      <c r="AG3629" s="139"/>
    </row>
    <row r="3630" spans="21:33" ht="20.100000000000001" customHeight="1" x14ac:dyDescent="0.25">
      <c r="U3630" s="190"/>
      <c r="V3630" s="191"/>
      <c r="W3630" s="188"/>
      <c r="X3630" s="188"/>
      <c r="Y3630" s="174" t="str">
        <f t="shared" si="589"/>
        <v/>
      </c>
      <c r="Z3630" s="174" t="str">
        <f t="shared" si="590"/>
        <v/>
      </c>
      <c r="AA3630" s="137"/>
      <c r="AB3630" s="185">
        <f t="shared" si="594"/>
        <v>19.673599999998878</v>
      </c>
      <c r="AC3630" s="139">
        <f t="shared" si="591"/>
        <v>6.3195754399738178E-3</v>
      </c>
      <c r="AD3630" s="138">
        <f t="shared" si="595"/>
        <v>1.5599914809993204E-5</v>
      </c>
      <c r="AE3630" s="139">
        <f t="shared" si="592"/>
        <v>1.5599914809993204E-5</v>
      </c>
      <c r="AF3630" s="139" t="str">
        <f t="shared" si="593"/>
        <v/>
      </c>
      <c r="AG3630" s="139"/>
    </row>
    <row r="3631" spans="21:33" ht="20.100000000000001" customHeight="1" x14ac:dyDescent="0.25">
      <c r="U3631" s="190"/>
      <c r="V3631" s="191"/>
      <c r="W3631" s="188"/>
      <c r="X3631" s="188"/>
      <c r="Y3631" s="174" t="str">
        <f t="shared" si="589"/>
        <v/>
      </c>
      <c r="Z3631" s="174" t="str">
        <f t="shared" si="590"/>
        <v/>
      </c>
      <c r="AA3631" s="137"/>
      <c r="AB3631" s="185">
        <f t="shared" si="594"/>
        <v>19.679999999998877</v>
      </c>
      <c r="AC3631" s="139">
        <f t="shared" si="591"/>
        <v>6.3039755251638246E-3</v>
      </c>
      <c r="AD3631" s="138">
        <f t="shared" si="595"/>
        <v>1.5562722347930817E-5</v>
      </c>
      <c r="AE3631" s="139">
        <f t="shared" si="592"/>
        <v>1.5562722347930817E-5</v>
      </c>
      <c r="AF3631" s="139" t="str">
        <f t="shared" si="593"/>
        <v/>
      </c>
      <c r="AG3631" s="139"/>
    </row>
    <row r="3632" spans="21:33" ht="20.100000000000001" customHeight="1" x14ac:dyDescent="0.25">
      <c r="U3632" s="190"/>
      <c r="V3632" s="191"/>
      <c r="W3632" s="188"/>
      <c r="X3632" s="188"/>
      <c r="Y3632" s="174" t="str">
        <f t="shared" si="589"/>
        <v/>
      </c>
      <c r="Z3632" s="174" t="str">
        <f t="shared" si="590"/>
        <v/>
      </c>
      <c r="AA3632" s="137"/>
      <c r="AB3632" s="185">
        <f t="shared" si="594"/>
        <v>19.686399999998876</v>
      </c>
      <c r="AC3632" s="139">
        <f t="shared" si="591"/>
        <v>6.2884128028158938E-3</v>
      </c>
      <c r="AD3632" s="138">
        <f t="shared" si="595"/>
        <v>1.5525614454557288E-5</v>
      </c>
      <c r="AE3632" s="139">
        <f t="shared" si="592"/>
        <v>1.5525614454557288E-5</v>
      </c>
      <c r="AF3632" s="139" t="str">
        <f t="shared" si="593"/>
        <v/>
      </c>
      <c r="AG3632" s="139"/>
    </row>
    <row r="3633" spans="21:33" ht="20.100000000000001" customHeight="1" x14ac:dyDescent="0.25">
      <c r="U3633" s="190"/>
      <c r="V3633" s="191"/>
      <c r="W3633" s="188"/>
      <c r="X3633" s="188"/>
      <c r="Y3633" s="174" t="str">
        <f t="shared" si="589"/>
        <v/>
      </c>
      <c r="Z3633" s="174" t="str">
        <f t="shared" si="590"/>
        <v/>
      </c>
      <c r="AA3633" s="137"/>
      <c r="AB3633" s="185">
        <f t="shared" si="594"/>
        <v>19.692799999998876</v>
      </c>
      <c r="AC3633" s="139">
        <f t="shared" si="591"/>
        <v>6.2728871883613365E-3</v>
      </c>
      <c r="AD3633" s="138">
        <f t="shared" si="595"/>
        <v>1.5488590950503076E-5</v>
      </c>
      <c r="AE3633" s="139">
        <f t="shared" si="592"/>
        <v>1.5488590950503076E-5</v>
      </c>
      <c r="AF3633" s="139" t="str">
        <f t="shared" si="593"/>
        <v/>
      </c>
      <c r="AG3633" s="139"/>
    </row>
    <row r="3634" spans="21:33" ht="20.100000000000001" customHeight="1" x14ac:dyDescent="0.25">
      <c r="U3634" s="190"/>
      <c r="V3634" s="191"/>
      <c r="W3634" s="188"/>
      <c r="X3634" s="188"/>
      <c r="Y3634" s="174" t="str">
        <f t="shared" si="589"/>
        <v/>
      </c>
      <c r="Z3634" s="174" t="str">
        <f t="shared" si="590"/>
        <v/>
      </c>
      <c r="AA3634" s="137"/>
      <c r="AB3634" s="185">
        <f t="shared" si="594"/>
        <v>19.699199999998875</v>
      </c>
      <c r="AC3634" s="139">
        <f t="shared" si="591"/>
        <v>6.2573985974108334E-3</v>
      </c>
      <c r="AD3634" s="138">
        <f t="shared" si="595"/>
        <v>1.5451651656703085E-5</v>
      </c>
      <c r="AE3634" s="139">
        <f t="shared" si="592"/>
        <v>1.5451651656703085E-5</v>
      </c>
      <c r="AF3634" s="139" t="str">
        <f t="shared" si="593"/>
        <v/>
      </c>
      <c r="AG3634" s="139"/>
    </row>
    <row r="3635" spans="21:33" ht="20.100000000000001" customHeight="1" x14ac:dyDescent="0.25">
      <c r="U3635" s="190"/>
      <c r="V3635" s="191"/>
      <c r="W3635" s="188"/>
      <c r="X3635" s="188"/>
      <c r="Y3635" s="174" t="str">
        <f t="shared" si="589"/>
        <v/>
      </c>
      <c r="Z3635" s="174" t="str">
        <f t="shared" si="590"/>
        <v/>
      </c>
      <c r="AA3635" s="137"/>
      <c r="AB3635" s="185">
        <f t="shared" si="594"/>
        <v>19.705599999998874</v>
      </c>
      <c r="AC3635" s="139">
        <f t="shared" si="591"/>
        <v>6.2419469457541303E-3</v>
      </c>
      <c r="AD3635" s="138">
        <f t="shared" si="595"/>
        <v>1.5414796394426153E-5</v>
      </c>
      <c r="AE3635" s="139">
        <f t="shared" si="592"/>
        <v>1.5414796394426153E-5</v>
      </c>
      <c r="AF3635" s="139" t="str">
        <f t="shared" si="593"/>
        <v/>
      </c>
      <c r="AG3635" s="139"/>
    </row>
    <row r="3636" spans="21:33" ht="20.100000000000001" customHeight="1" x14ac:dyDescent="0.25">
      <c r="U3636" s="190"/>
      <c r="V3636" s="191"/>
      <c r="W3636" s="188"/>
      <c r="X3636" s="188"/>
      <c r="Y3636" s="174" t="str">
        <f t="shared" si="589"/>
        <v/>
      </c>
      <c r="Z3636" s="174" t="str">
        <f t="shared" si="590"/>
        <v/>
      </c>
      <c r="AA3636" s="137"/>
      <c r="AB3636" s="185">
        <f t="shared" si="594"/>
        <v>19.711999999998874</v>
      </c>
      <c r="AC3636" s="139">
        <f t="shared" si="591"/>
        <v>6.2265321493597042E-3</v>
      </c>
      <c r="AD3636" s="138">
        <f t="shared" si="595"/>
        <v>1.5378024985328829E-5</v>
      </c>
      <c r="AE3636" s="139">
        <f t="shared" si="592"/>
        <v>1.5378024985328829E-5</v>
      </c>
      <c r="AF3636" s="139" t="str">
        <f t="shared" si="593"/>
        <v/>
      </c>
      <c r="AG3636" s="139"/>
    </row>
    <row r="3637" spans="21:33" ht="20.100000000000001" customHeight="1" x14ac:dyDescent="0.25">
      <c r="U3637" s="190"/>
      <c r="V3637" s="191"/>
      <c r="W3637" s="188"/>
      <c r="X3637" s="188"/>
      <c r="Y3637" s="174" t="str">
        <f t="shared" si="589"/>
        <v/>
      </c>
      <c r="Z3637" s="174" t="str">
        <f t="shared" si="590"/>
        <v/>
      </c>
      <c r="AA3637" s="137"/>
      <c r="AB3637" s="185">
        <f t="shared" si="594"/>
        <v>19.718399999998873</v>
      </c>
      <c r="AC3637" s="139">
        <f t="shared" si="591"/>
        <v>6.2111541243743754E-3</v>
      </c>
      <c r="AD3637" s="138">
        <f t="shared" si="595"/>
        <v>1.5341337251346086E-5</v>
      </c>
      <c r="AE3637" s="139">
        <f t="shared" si="592"/>
        <v>1.5341337251346086E-5</v>
      </c>
      <c r="AF3637" s="139" t="str">
        <f t="shared" si="593"/>
        <v/>
      </c>
      <c r="AG3637" s="139"/>
    </row>
    <row r="3638" spans="21:33" ht="20.100000000000001" customHeight="1" x14ac:dyDescent="0.25">
      <c r="U3638" s="190"/>
      <c r="V3638" s="191"/>
      <c r="W3638" s="188"/>
      <c r="X3638" s="188"/>
      <c r="Y3638" s="174" t="str">
        <f t="shared" si="589"/>
        <v/>
      </c>
      <c r="Z3638" s="174" t="str">
        <f t="shared" si="590"/>
        <v/>
      </c>
      <c r="AA3638" s="137"/>
      <c r="AB3638" s="185">
        <f t="shared" si="594"/>
        <v>19.724799999998872</v>
      </c>
      <c r="AC3638" s="139">
        <f t="shared" si="591"/>
        <v>6.1958127871230293E-3</v>
      </c>
      <c r="AD3638" s="138">
        <f t="shared" si="595"/>
        <v>1.5304733014795402E-5</v>
      </c>
      <c r="AE3638" s="139">
        <f t="shared" si="592"/>
        <v>1.5304733014795402E-5</v>
      </c>
      <c r="AF3638" s="139" t="str">
        <f t="shared" si="593"/>
        <v/>
      </c>
      <c r="AG3638" s="139"/>
    </row>
    <row r="3639" spans="21:33" ht="20.100000000000001" customHeight="1" x14ac:dyDescent="0.25">
      <c r="U3639" s="190"/>
      <c r="V3639" s="191"/>
      <c r="W3639" s="188"/>
      <c r="X3639" s="188"/>
      <c r="Y3639" s="174" t="str">
        <f t="shared" si="589"/>
        <v/>
      </c>
      <c r="Z3639" s="174" t="str">
        <f t="shared" si="590"/>
        <v/>
      </c>
      <c r="AA3639" s="137"/>
      <c r="AB3639" s="185">
        <f t="shared" si="594"/>
        <v>19.731199999998871</v>
      </c>
      <c r="AC3639" s="139">
        <f t="shared" si="591"/>
        <v>6.1805080541082339E-3</v>
      </c>
      <c r="AD3639" s="138">
        <f t="shared" si="595"/>
        <v>1.5268212098290025E-5</v>
      </c>
      <c r="AE3639" s="139">
        <f t="shared" si="592"/>
        <v>1.5268212098290025E-5</v>
      </c>
      <c r="AF3639" s="139" t="str">
        <f t="shared" si="593"/>
        <v/>
      </c>
      <c r="AG3639" s="139"/>
    </row>
    <row r="3640" spans="21:33" ht="20.100000000000001" customHeight="1" x14ac:dyDescent="0.25">
      <c r="U3640" s="190"/>
      <c r="V3640" s="191"/>
      <c r="W3640" s="188"/>
      <c r="X3640" s="188"/>
      <c r="Y3640" s="174" t="str">
        <f t="shared" ref="Y3640:Y3703" si="596">IF($X3640&gt;(Y$555),$W3640,"")</f>
        <v/>
      </c>
      <c r="Z3640" s="174" t="str">
        <f t="shared" ref="Z3640:Z3703" si="597">IF($X3640&gt;(AA$557),$W3640,"")</f>
        <v/>
      </c>
      <c r="AA3640" s="137"/>
      <c r="AB3640" s="185">
        <f t="shared" si="594"/>
        <v>19.737599999998871</v>
      </c>
      <c r="AC3640" s="139">
        <f t="shared" si="591"/>
        <v>6.1652398420099438E-3</v>
      </c>
      <c r="AD3640" s="138">
        <f t="shared" si="595"/>
        <v>1.5231774324823977E-5</v>
      </c>
      <c r="AE3640" s="139">
        <f t="shared" si="592"/>
        <v>1.5231774324823977E-5</v>
      </c>
      <c r="AF3640" s="139" t="str">
        <f t="shared" si="593"/>
        <v/>
      </c>
      <c r="AG3640" s="139"/>
    </row>
    <row r="3641" spans="21:33" ht="20.100000000000001" customHeight="1" x14ac:dyDescent="0.25">
      <c r="U3641" s="190"/>
      <c r="V3641" s="191"/>
      <c r="W3641" s="188"/>
      <c r="X3641" s="188"/>
      <c r="Y3641" s="174" t="str">
        <f t="shared" si="596"/>
        <v/>
      </c>
      <c r="Z3641" s="174" t="str">
        <f t="shared" si="597"/>
        <v/>
      </c>
      <c r="AA3641" s="137"/>
      <c r="AB3641" s="185">
        <f t="shared" si="594"/>
        <v>19.74399999999887</v>
      </c>
      <c r="AC3641" s="139">
        <f t="shared" si="591"/>
        <v>6.1500080676851199E-3</v>
      </c>
      <c r="AD3641" s="138">
        <f t="shared" si="595"/>
        <v>1.5195419517687048E-5</v>
      </c>
      <c r="AE3641" s="139">
        <f t="shared" si="592"/>
        <v>1.5195419517687048E-5</v>
      </c>
      <c r="AF3641" s="139" t="str">
        <f t="shared" si="593"/>
        <v/>
      </c>
      <c r="AG3641" s="139"/>
    </row>
    <row r="3642" spans="21:33" ht="20.100000000000001" customHeight="1" x14ac:dyDescent="0.25">
      <c r="U3642" s="190"/>
      <c r="V3642" s="191"/>
      <c r="W3642" s="188"/>
      <c r="X3642" s="188"/>
      <c r="Y3642" s="174" t="str">
        <f t="shared" si="596"/>
        <v/>
      </c>
      <c r="Z3642" s="174" t="str">
        <f t="shared" si="597"/>
        <v/>
      </c>
      <c r="AA3642" s="137"/>
      <c r="AB3642" s="185">
        <f t="shared" si="594"/>
        <v>19.750399999998869</v>
      </c>
      <c r="AC3642" s="139">
        <f t="shared" si="591"/>
        <v>6.1348126481674328E-3</v>
      </c>
      <c r="AD3642" s="138">
        <f t="shared" si="595"/>
        <v>1.5159147500522913E-5</v>
      </c>
      <c r="AE3642" s="139">
        <f t="shared" si="592"/>
        <v>1.5159147500522913E-5</v>
      </c>
      <c r="AF3642" s="139" t="str">
        <f t="shared" si="593"/>
        <v/>
      </c>
      <c r="AG3642" s="139"/>
    </row>
    <row r="3643" spans="21:33" ht="20.100000000000001" customHeight="1" x14ac:dyDescent="0.25">
      <c r="U3643" s="190"/>
      <c r="V3643" s="191"/>
      <c r="W3643" s="188"/>
      <c r="X3643" s="188"/>
      <c r="Y3643" s="174" t="str">
        <f t="shared" si="596"/>
        <v/>
      </c>
      <c r="Z3643" s="174" t="str">
        <f t="shared" si="597"/>
        <v/>
      </c>
      <c r="AA3643" s="137"/>
      <c r="AB3643" s="185">
        <f t="shared" si="594"/>
        <v>19.756799999998869</v>
      </c>
      <c r="AC3643" s="139">
        <f t="shared" si="591"/>
        <v>6.1196535006669099E-3</v>
      </c>
      <c r="AD3643" s="138">
        <f t="shared" si="595"/>
        <v>1.5122958097332599E-5</v>
      </c>
      <c r="AE3643" s="139">
        <f t="shared" si="592"/>
        <v>1.5122958097332599E-5</v>
      </c>
      <c r="AF3643" s="139" t="str">
        <f t="shared" si="593"/>
        <v/>
      </c>
      <c r="AG3643" s="139"/>
    </row>
    <row r="3644" spans="21:33" ht="20.100000000000001" customHeight="1" x14ac:dyDescent="0.25">
      <c r="U3644" s="190"/>
      <c r="V3644" s="191"/>
      <c r="W3644" s="188"/>
      <c r="X3644" s="188"/>
      <c r="Y3644" s="174" t="str">
        <f t="shared" si="596"/>
        <v/>
      </c>
      <c r="Z3644" s="174" t="str">
        <f t="shared" si="597"/>
        <v/>
      </c>
      <c r="AA3644" s="137"/>
      <c r="AB3644" s="185">
        <f t="shared" si="594"/>
        <v>19.763199999998868</v>
      </c>
      <c r="AC3644" s="139">
        <f t="shared" si="591"/>
        <v>6.1045305425695773E-3</v>
      </c>
      <c r="AD3644" s="138">
        <f t="shared" si="595"/>
        <v>1.5086851132392956E-5</v>
      </c>
      <c r="AE3644" s="139">
        <f t="shared" si="592"/>
        <v>1.5086851132392956E-5</v>
      </c>
      <c r="AF3644" s="139" t="str">
        <f t="shared" si="593"/>
        <v/>
      </c>
      <c r="AG3644" s="139"/>
    </row>
    <row r="3645" spans="21:33" ht="20.100000000000001" customHeight="1" x14ac:dyDescent="0.25">
      <c r="U3645" s="190"/>
      <c r="V3645" s="191"/>
      <c r="W3645" s="188"/>
      <c r="X3645" s="188"/>
      <c r="Y3645" s="174" t="str">
        <f t="shared" si="596"/>
        <v/>
      </c>
      <c r="Z3645" s="174" t="str">
        <f t="shared" si="597"/>
        <v/>
      </c>
      <c r="AA3645" s="137"/>
      <c r="AB3645" s="185">
        <f t="shared" si="594"/>
        <v>19.769599999998867</v>
      </c>
      <c r="AC3645" s="139">
        <f t="shared" si="591"/>
        <v>6.0894436914371844E-3</v>
      </c>
      <c r="AD3645" s="138">
        <f t="shared" si="595"/>
        <v>1.5050826430371145E-5</v>
      </c>
      <c r="AE3645" s="139">
        <f t="shared" si="592"/>
        <v>1.5050826430371145E-5</v>
      </c>
      <c r="AF3645" s="139" t="str">
        <f t="shared" si="593"/>
        <v/>
      </c>
      <c r="AG3645" s="139"/>
    </row>
    <row r="3646" spans="21:33" ht="20.100000000000001" customHeight="1" x14ac:dyDescent="0.25">
      <c r="U3646" s="190"/>
      <c r="V3646" s="191"/>
      <c r="W3646" s="188"/>
      <c r="X3646" s="188"/>
      <c r="Y3646" s="174" t="str">
        <f t="shared" si="596"/>
        <v/>
      </c>
      <c r="Z3646" s="174" t="str">
        <f t="shared" si="597"/>
        <v/>
      </c>
      <c r="AA3646" s="137"/>
      <c r="AB3646" s="185">
        <f t="shared" si="594"/>
        <v>19.775999999998866</v>
      </c>
      <c r="AC3646" s="139">
        <f t="shared" si="591"/>
        <v>6.0743928650068132E-3</v>
      </c>
      <c r="AD3646" s="138">
        <f t="shared" si="595"/>
        <v>1.5014883816233567E-5</v>
      </c>
      <c r="AE3646" s="139">
        <f t="shared" si="592"/>
        <v>1.5014883816233567E-5</v>
      </c>
      <c r="AF3646" s="139" t="str">
        <f t="shared" si="593"/>
        <v/>
      </c>
      <c r="AG3646" s="139"/>
    </row>
    <row r="3647" spans="21:33" ht="20.100000000000001" customHeight="1" x14ac:dyDescent="0.25">
      <c r="U3647" s="190"/>
      <c r="V3647" s="191"/>
      <c r="W3647" s="188"/>
      <c r="X3647" s="188"/>
      <c r="Y3647" s="174" t="str">
        <f t="shared" si="596"/>
        <v/>
      </c>
      <c r="Z3647" s="174" t="str">
        <f t="shared" si="597"/>
        <v/>
      </c>
      <c r="AA3647" s="137"/>
      <c r="AB3647" s="185">
        <f t="shared" si="594"/>
        <v>19.782399999998866</v>
      </c>
      <c r="AC3647" s="139">
        <f t="shared" si="591"/>
        <v>6.0593779811905796E-3</v>
      </c>
      <c r="AD3647" s="138">
        <f t="shared" si="595"/>
        <v>1.4979023115324792E-5</v>
      </c>
      <c r="AE3647" s="139">
        <f t="shared" si="592"/>
        <v>1.4979023115324792E-5</v>
      </c>
      <c r="AF3647" s="139" t="str">
        <f t="shared" si="593"/>
        <v/>
      </c>
      <c r="AG3647" s="139"/>
    </row>
    <row r="3648" spans="21:33" ht="20.100000000000001" customHeight="1" x14ac:dyDescent="0.25">
      <c r="U3648" s="190"/>
      <c r="V3648" s="191"/>
      <c r="W3648" s="188"/>
      <c r="X3648" s="188"/>
      <c r="Y3648" s="174" t="str">
        <f t="shared" si="596"/>
        <v/>
      </c>
      <c r="Z3648" s="174" t="str">
        <f t="shared" si="597"/>
        <v/>
      </c>
      <c r="AA3648" s="137"/>
      <c r="AB3648" s="185">
        <f t="shared" si="594"/>
        <v>19.788799999998865</v>
      </c>
      <c r="AC3648" s="139">
        <f t="shared" si="591"/>
        <v>6.0443989580752549E-3</v>
      </c>
      <c r="AD3648" s="138">
        <f t="shared" si="595"/>
        <v>1.4943244153228785E-5</v>
      </c>
      <c r="AE3648" s="139">
        <f t="shared" si="592"/>
        <v>1.4943244153228785E-5</v>
      </c>
      <c r="AF3648" s="139" t="str">
        <f t="shared" si="593"/>
        <v/>
      </c>
      <c r="AG3648" s="139"/>
    </row>
    <row r="3649" spans="21:33" ht="20.100000000000001" customHeight="1" x14ac:dyDescent="0.25">
      <c r="U3649" s="190"/>
      <c r="V3649" s="191"/>
      <c r="W3649" s="188"/>
      <c r="X3649" s="188"/>
      <c r="Y3649" s="174" t="str">
        <f t="shared" si="596"/>
        <v/>
      </c>
      <c r="Z3649" s="174" t="str">
        <f t="shared" si="597"/>
        <v/>
      </c>
      <c r="AA3649" s="137"/>
      <c r="AB3649" s="185">
        <f t="shared" si="594"/>
        <v>19.795199999998864</v>
      </c>
      <c r="AC3649" s="139">
        <f t="shared" si="591"/>
        <v>6.0294557139220261E-3</v>
      </c>
      <c r="AD3649" s="138">
        <f t="shared" si="595"/>
        <v>1.4907546755970127E-5</v>
      </c>
      <c r="AE3649" s="139">
        <f t="shared" si="592"/>
        <v>1.4907546755970127E-5</v>
      </c>
      <c r="AF3649" s="139" t="str">
        <f t="shared" si="593"/>
        <v/>
      </c>
      <c r="AG3649" s="139"/>
    </row>
    <row r="3650" spans="21:33" ht="20.100000000000001" customHeight="1" x14ac:dyDescent="0.25">
      <c r="U3650" s="190"/>
      <c r="V3650" s="191"/>
      <c r="W3650" s="188"/>
      <c r="X3650" s="188"/>
      <c r="Y3650" s="174" t="str">
        <f t="shared" si="596"/>
        <v/>
      </c>
      <c r="Z3650" s="174" t="str">
        <f t="shared" si="597"/>
        <v/>
      </c>
      <c r="AA3650" s="137"/>
      <c r="AB3650" s="185">
        <f t="shared" si="594"/>
        <v>19.801599999998864</v>
      </c>
      <c r="AC3650" s="139">
        <f t="shared" si="591"/>
        <v>6.0145481671660559E-3</v>
      </c>
      <c r="AD3650" s="138">
        <f t="shared" si="595"/>
        <v>1.4871930749831008E-5</v>
      </c>
      <c r="AE3650" s="139">
        <f t="shared" si="592"/>
        <v>1.4871930749831008E-5</v>
      </c>
      <c r="AF3650" s="139" t="str">
        <f t="shared" si="593"/>
        <v/>
      </c>
      <c r="AG3650" s="139"/>
    </row>
    <row r="3651" spans="21:33" ht="20.100000000000001" customHeight="1" x14ac:dyDescent="0.25">
      <c r="U3651" s="190"/>
      <c r="V3651" s="191"/>
      <c r="W3651" s="188"/>
      <c r="X3651" s="188"/>
      <c r="Y3651" s="174" t="str">
        <f t="shared" si="596"/>
        <v/>
      </c>
      <c r="Z3651" s="174" t="str">
        <f t="shared" si="597"/>
        <v/>
      </c>
      <c r="AA3651" s="137"/>
      <c r="AB3651" s="185">
        <f t="shared" si="594"/>
        <v>19.807999999998863</v>
      </c>
      <c r="AC3651" s="139">
        <f t="shared" si="591"/>
        <v>5.9996762364162249E-3</v>
      </c>
      <c r="AD3651" s="138">
        <f t="shared" si="595"/>
        <v>1.4836395961469184E-5</v>
      </c>
      <c r="AE3651" s="139">
        <f t="shared" si="592"/>
        <v>1.4836395961469184E-5</v>
      </c>
      <c r="AF3651" s="139" t="str">
        <f t="shared" si="593"/>
        <v/>
      </c>
      <c r="AG3651" s="139"/>
    </row>
    <row r="3652" spans="21:33" ht="20.100000000000001" customHeight="1" x14ac:dyDescent="0.25">
      <c r="U3652" s="190"/>
      <c r="V3652" s="191"/>
      <c r="W3652" s="188"/>
      <c r="X3652" s="188"/>
      <c r="Y3652" s="174" t="str">
        <f t="shared" si="596"/>
        <v/>
      </c>
      <c r="Z3652" s="174" t="str">
        <f t="shared" si="597"/>
        <v/>
      </c>
      <c r="AA3652" s="137"/>
      <c r="AB3652" s="185">
        <f t="shared" si="594"/>
        <v>19.814399999998862</v>
      </c>
      <c r="AC3652" s="139">
        <f t="shared" si="591"/>
        <v>5.9848398404547557E-3</v>
      </c>
      <c r="AD3652" s="138">
        <f t="shared" si="595"/>
        <v>1.4800942217841652E-5</v>
      </c>
      <c r="AE3652" s="139">
        <f t="shared" si="592"/>
        <v>1.4800942217841652E-5</v>
      </c>
      <c r="AF3652" s="139" t="str">
        <f t="shared" si="593"/>
        <v/>
      </c>
      <c r="AG3652" s="139"/>
    </row>
    <row r="3653" spans="21:33" ht="20.100000000000001" customHeight="1" x14ac:dyDescent="0.25">
      <c r="U3653" s="190"/>
      <c r="V3653" s="191"/>
      <c r="W3653" s="188"/>
      <c r="X3653" s="188"/>
      <c r="Y3653" s="174" t="str">
        <f t="shared" si="596"/>
        <v/>
      </c>
      <c r="Z3653" s="174" t="str">
        <f t="shared" si="597"/>
        <v/>
      </c>
      <c r="AA3653" s="137"/>
      <c r="AB3653" s="185">
        <f t="shared" si="594"/>
        <v>19.820799999998862</v>
      </c>
      <c r="AC3653" s="139">
        <f t="shared" si="591"/>
        <v>5.9700388982369141E-3</v>
      </c>
      <c r="AD3653" s="138">
        <f t="shared" si="595"/>
        <v>1.4765569346235873E-5</v>
      </c>
      <c r="AE3653" s="139">
        <f t="shared" si="592"/>
        <v>1.4765569346235873E-5</v>
      </c>
      <c r="AF3653" s="139" t="str">
        <f t="shared" si="593"/>
        <v/>
      </c>
      <c r="AG3653" s="139"/>
    </row>
    <row r="3654" spans="21:33" ht="20.100000000000001" customHeight="1" x14ac:dyDescent="0.25">
      <c r="U3654" s="190"/>
      <c r="V3654" s="191"/>
      <c r="W3654" s="188"/>
      <c r="X3654" s="188"/>
      <c r="Y3654" s="174" t="str">
        <f t="shared" si="596"/>
        <v/>
      </c>
      <c r="Z3654" s="174" t="str">
        <f t="shared" si="597"/>
        <v/>
      </c>
      <c r="AA3654" s="137"/>
      <c r="AB3654" s="185">
        <f t="shared" si="594"/>
        <v>19.827199999998861</v>
      </c>
      <c r="AC3654" s="139">
        <f t="shared" si="591"/>
        <v>5.9552733288906782E-3</v>
      </c>
      <c r="AD3654" s="138">
        <f t="shared" si="595"/>
        <v>1.4730277174277578E-5</v>
      </c>
      <c r="AE3654" s="139">
        <f t="shared" si="592"/>
        <v>1.4730277174277578E-5</v>
      </c>
      <c r="AF3654" s="139" t="str">
        <f t="shared" si="593"/>
        <v/>
      </c>
      <c r="AG3654" s="139"/>
    </row>
    <row r="3655" spans="21:33" ht="20.100000000000001" customHeight="1" x14ac:dyDescent="0.25">
      <c r="U3655" s="190"/>
      <c r="V3655" s="191"/>
      <c r="W3655" s="188"/>
      <c r="X3655" s="188"/>
      <c r="Y3655" s="174" t="str">
        <f t="shared" si="596"/>
        <v/>
      </c>
      <c r="Z3655" s="174" t="str">
        <f t="shared" si="597"/>
        <v/>
      </c>
      <c r="AA3655" s="137"/>
      <c r="AB3655" s="185">
        <f t="shared" si="594"/>
        <v>19.83359999999886</v>
      </c>
      <c r="AC3655" s="139">
        <f t="shared" si="591"/>
        <v>5.9405430517164006E-3</v>
      </c>
      <c r="AD3655" s="138">
        <f t="shared" si="595"/>
        <v>1.469506552994812E-5</v>
      </c>
      <c r="AE3655" s="139">
        <f t="shared" si="592"/>
        <v>1.469506552994812E-5</v>
      </c>
      <c r="AF3655" s="139" t="str">
        <f t="shared" si="593"/>
        <v/>
      </c>
      <c r="AG3655" s="139"/>
    </row>
    <row r="3656" spans="21:33" ht="20.100000000000001" customHeight="1" x14ac:dyDescent="0.25">
      <c r="U3656" s="190"/>
      <c r="V3656" s="191"/>
      <c r="W3656" s="188"/>
      <c r="X3656" s="188"/>
      <c r="Y3656" s="174" t="str">
        <f t="shared" si="596"/>
        <v/>
      </c>
      <c r="Z3656" s="174" t="str">
        <f t="shared" si="597"/>
        <v/>
      </c>
      <c r="AA3656" s="137"/>
      <c r="AB3656" s="185">
        <f t="shared" si="594"/>
        <v>19.839999999998859</v>
      </c>
      <c r="AC3656" s="139">
        <f t="shared" si="591"/>
        <v>5.9258479861864525E-3</v>
      </c>
      <c r="AD3656" s="138">
        <f t="shared" si="595"/>
        <v>1.4659934241514211E-5</v>
      </c>
      <c r="AE3656" s="139">
        <f t="shared" si="592"/>
        <v>1.4659934241514211E-5</v>
      </c>
      <c r="AF3656" s="139" t="str">
        <f t="shared" si="593"/>
        <v/>
      </c>
      <c r="AG3656" s="139"/>
    </row>
    <row r="3657" spans="21:33" ht="20.100000000000001" customHeight="1" x14ac:dyDescent="0.25">
      <c r="U3657" s="190"/>
      <c r="V3657" s="191"/>
      <c r="W3657" s="188"/>
      <c r="X3657" s="188"/>
      <c r="Y3657" s="174" t="str">
        <f t="shared" si="596"/>
        <v/>
      </c>
      <c r="Z3657" s="174" t="str">
        <f t="shared" si="597"/>
        <v/>
      </c>
      <c r="AA3657" s="137"/>
      <c r="AB3657" s="185">
        <f t="shared" si="594"/>
        <v>19.846399999998859</v>
      </c>
      <c r="AC3657" s="139">
        <f t="shared" si="591"/>
        <v>5.9111880519449383E-3</v>
      </c>
      <c r="AD3657" s="138">
        <f t="shared" si="595"/>
        <v>1.4624883137578232E-5</v>
      </c>
      <c r="AE3657" s="139">
        <f t="shared" si="592"/>
        <v>1.4624883137578232E-5</v>
      </c>
      <c r="AF3657" s="139" t="str">
        <f t="shared" si="593"/>
        <v/>
      </c>
      <c r="AG3657" s="139"/>
    </row>
    <row r="3658" spans="21:33" ht="20.100000000000001" customHeight="1" x14ac:dyDescent="0.25">
      <c r="U3658" s="190"/>
      <c r="V3658" s="191"/>
      <c r="W3658" s="188"/>
      <c r="X3658" s="188"/>
      <c r="Y3658" s="174" t="str">
        <f t="shared" si="596"/>
        <v/>
      </c>
      <c r="Z3658" s="174" t="str">
        <f t="shared" si="597"/>
        <v/>
      </c>
      <c r="AA3658" s="137"/>
      <c r="AB3658" s="185">
        <f t="shared" si="594"/>
        <v>19.852799999998858</v>
      </c>
      <c r="AC3658" s="139">
        <f t="shared" si="591"/>
        <v>5.8965631688073601E-3</v>
      </c>
      <c r="AD3658" s="138">
        <f t="shared" si="595"/>
        <v>1.4589912047092111E-5</v>
      </c>
      <c r="AE3658" s="139">
        <f t="shared" si="592"/>
        <v>1.4589912047092111E-5</v>
      </c>
      <c r="AF3658" s="139" t="str">
        <f t="shared" si="593"/>
        <v/>
      </c>
      <c r="AG3658" s="139"/>
    </row>
    <row r="3659" spans="21:33" ht="20.100000000000001" customHeight="1" x14ac:dyDescent="0.25">
      <c r="U3659" s="190"/>
      <c r="V3659" s="191"/>
      <c r="W3659" s="188"/>
      <c r="X3659" s="188"/>
      <c r="Y3659" s="174" t="str">
        <f t="shared" si="596"/>
        <v/>
      </c>
      <c r="Z3659" s="174" t="str">
        <f t="shared" si="597"/>
        <v/>
      </c>
      <c r="AA3659" s="137"/>
      <c r="AB3659" s="185">
        <f t="shared" si="594"/>
        <v>19.859199999998857</v>
      </c>
      <c r="AC3659" s="139">
        <f t="shared" si="591"/>
        <v>5.881973256760268E-3</v>
      </c>
      <c r="AD3659" s="138">
        <f t="shared" si="595"/>
        <v>1.4555020799322631E-5</v>
      </c>
      <c r="AE3659" s="139">
        <f t="shared" si="592"/>
        <v>1.4555020799322631E-5</v>
      </c>
      <c r="AF3659" s="139" t="str">
        <f t="shared" si="593"/>
        <v/>
      </c>
      <c r="AG3659" s="139"/>
    </row>
    <row r="3660" spans="21:33" ht="20.100000000000001" customHeight="1" x14ac:dyDescent="0.25">
      <c r="U3660" s="190"/>
      <c r="V3660" s="191"/>
      <c r="W3660" s="188"/>
      <c r="X3660" s="188"/>
      <c r="Y3660" s="174" t="str">
        <f t="shared" si="596"/>
        <v/>
      </c>
      <c r="Z3660" s="174" t="str">
        <f t="shared" si="597"/>
        <v/>
      </c>
      <c r="AA3660" s="137"/>
      <c r="AB3660" s="185">
        <f t="shared" si="594"/>
        <v>19.865599999998857</v>
      </c>
      <c r="AC3660" s="139">
        <f t="shared" si="591"/>
        <v>5.8674182359609453E-3</v>
      </c>
      <c r="AD3660" s="138">
        <f t="shared" si="595"/>
        <v>1.4520209223854025E-5</v>
      </c>
      <c r="AE3660" s="139">
        <f t="shared" si="592"/>
        <v>1.4520209223854025E-5</v>
      </c>
      <c r="AF3660" s="139" t="str">
        <f t="shared" si="593"/>
        <v/>
      </c>
      <c r="AG3660" s="139"/>
    </row>
    <row r="3661" spans="21:33" ht="20.100000000000001" customHeight="1" x14ac:dyDescent="0.25">
      <c r="U3661" s="190"/>
      <c r="V3661" s="191"/>
      <c r="W3661" s="188"/>
      <c r="X3661" s="188"/>
      <c r="Y3661" s="174" t="str">
        <f t="shared" si="596"/>
        <v/>
      </c>
      <c r="Z3661" s="174" t="str">
        <f t="shared" si="597"/>
        <v/>
      </c>
      <c r="AA3661" s="137"/>
      <c r="AB3661" s="185">
        <f t="shared" si="594"/>
        <v>19.871999999998856</v>
      </c>
      <c r="AC3661" s="139">
        <f t="shared" si="591"/>
        <v>5.8528980267370913E-3</v>
      </c>
      <c r="AD3661" s="138">
        <f t="shared" si="595"/>
        <v>1.4485477150593187E-5</v>
      </c>
      <c r="AE3661" s="139">
        <f t="shared" si="592"/>
        <v>1.4485477150593187E-5</v>
      </c>
      <c r="AF3661" s="139" t="str">
        <f t="shared" si="593"/>
        <v/>
      </c>
      <c r="AG3661" s="139"/>
    </row>
    <row r="3662" spans="21:33" ht="20.100000000000001" customHeight="1" x14ac:dyDescent="0.25">
      <c r="U3662" s="190"/>
      <c r="V3662" s="191"/>
      <c r="W3662" s="188"/>
      <c r="X3662" s="188"/>
      <c r="Y3662" s="174" t="str">
        <f t="shared" si="596"/>
        <v/>
      </c>
      <c r="Z3662" s="174" t="str">
        <f t="shared" si="597"/>
        <v/>
      </c>
      <c r="AA3662" s="137"/>
      <c r="AB3662" s="185">
        <f t="shared" si="594"/>
        <v>19.878399999998855</v>
      </c>
      <c r="AC3662" s="139">
        <f t="shared" si="591"/>
        <v>5.8384125495864981E-3</v>
      </c>
      <c r="AD3662" s="138">
        <f t="shared" si="595"/>
        <v>1.4450824409817375E-5</v>
      </c>
      <c r="AE3662" s="139">
        <f t="shared" si="592"/>
        <v>1.4450824409817375E-5</v>
      </c>
      <c r="AF3662" s="139" t="str">
        <f t="shared" si="593"/>
        <v/>
      </c>
      <c r="AG3662" s="139"/>
    </row>
    <row r="3663" spans="21:33" ht="20.100000000000001" customHeight="1" x14ac:dyDescent="0.25">
      <c r="U3663" s="190"/>
      <c r="V3663" s="191"/>
      <c r="W3663" s="188"/>
      <c r="X3663" s="188"/>
      <c r="Y3663" s="174" t="str">
        <f t="shared" si="596"/>
        <v/>
      </c>
      <c r="Z3663" s="174" t="str">
        <f t="shared" si="597"/>
        <v/>
      </c>
      <c r="AA3663" s="137"/>
      <c r="AB3663" s="185">
        <f t="shared" si="594"/>
        <v>19.884799999998855</v>
      </c>
      <c r="AC3663" s="139">
        <f t="shared" si="591"/>
        <v>5.8239617251766808E-3</v>
      </c>
      <c r="AD3663" s="138">
        <f t="shared" si="595"/>
        <v>1.4416250832056249E-5</v>
      </c>
      <c r="AE3663" s="139">
        <f t="shared" si="592"/>
        <v>1.4416250832056249E-5</v>
      </c>
      <c r="AF3663" s="139" t="str">
        <f t="shared" si="593"/>
        <v/>
      </c>
      <c r="AG3663" s="139"/>
    </row>
    <row r="3664" spans="21:33" ht="20.100000000000001" customHeight="1" x14ac:dyDescent="0.25">
      <c r="U3664" s="190"/>
      <c r="V3664" s="191"/>
      <c r="W3664" s="188"/>
      <c r="X3664" s="188"/>
      <c r="Y3664" s="174" t="str">
        <f t="shared" si="596"/>
        <v/>
      </c>
      <c r="Z3664" s="174" t="str">
        <f t="shared" si="597"/>
        <v/>
      </c>
      <c r="AA3664" s="137"/>
      <c r="AB3664" s="185">
        <f t="shared" si="594"/>
        <v>19.891199999998854</v>
      </c>
      <c r="AC3664" s="139">
        <f t="shared" si="591"/>
        <v>5.8095454743446245E-3</v>
      </c>
      <c r="AD3664" s="138">
        <f t="shared" si="595"/>
        <v>1.4381756248228912E-5</v>
      </c>
      <c r="AE3664" s="139">
        <f t="shared" si="592"/>
        <v>1.4381756248228912E-5</v>
      </c>
      <c r="AF3664" s="139" t="str">
        <f t="shared" si="593"/>
        <v/>
      </c>
      <c r="AG3664" s="139"/>
    </row>
    <row r="3665" spans="21:33" ht="20.100000000000001" customHeight="1" x14ac:dyDescent="0.25">
      <c r="U3665" s="190"/>
      <c r="V3665" s="191"/>
      <c r="W3665" s="188"/>
      <c r="X3665" s="188"/>
      <c r="Y3665" s="174" t="str">
        <f t="shared" si="596"/>
        <v/>
      </c>
      <c r="Z3665" s="174" t="str">
        <f t="shared" si="597"/>
        <v/>
      </c>
      <c r="AA3665" s="137"/>
      <c r="AB3665" s="185">
        <f t="shared" si="594"/>
        <v>19.897599999998853</v>
      </c>
      <c r="AC3665" s="139">
        <f t="shared" si="591"/>
        <v>5.7951637180963956E-3</v>
      </c>
      <c r="AD3665" s="138">
        <f t="shared" si="595"/>
        <v>1.4347340489525955E-5</v>
      </c>
      <c r="AE3665" s="139">
        <f t="shared" si="592"/>
        <v>1.4347340489525955E-5</v>
      </c>
      <c r="AF3665" s="139" t="str">
        <f t="shared" si="593"/>
        <v/>
      </c>
      <c r="AG3665" s="139"/>
    </row>
    <row r="3666" spans="21:33" ht="20.100000000000001" customHeight="1" x14ac:dyDescent="0.25">
      <c r="U3666" s="190"/>
      <c r="V3666" s="191"/>
      <c r="W3666" s="188"/>
      <c r="X3666" s="188"/>
      <c r="Y3666" s="174" t="str">
        <f t="shared" si="596"/>
        <v/>
      </c>
      <c r="Z3666" s="174" t="str">
        <f t="shared" si="597"/>
        <v/>
      </c>
      <c r="AA3666" s="137"/>
      <c r="AB3666" s="185">
        <f t="shared" si="594"/>
        <v>19.903999999998852</v>
      </c>
      <c r="AC3666" s="139">
        <f t="shared" si="591"/>
        <v>5.7808163776068696E-3</v>
      </c>
      <c r="AD3666" s="138">
        <f t="shared" si="595"/>
        <v>1.4313003387523074E-5</v>
      </c>
      <c r="AE3666" s="139">
        <f t="shared" si="592"/>
        <v>1.4313003387523074E-5</v>
      </c>
      <c r="AF3666" s="139" t="str">
        <f t="shared" si="593"/>
        <v/>
      </c>
      <c r="AG3666" s="139"/>
    </row>
    <row r="3667" spans="21:33" ht="20.100000000000001" customHeight="1" x14ac:dyDescent="0.25">
      <c r="U3667" s="190"/>
      <c r="V3667" s="191"/>
      <c r="W3667" s="188"/>
      <c r="X3667" s="188"/>
      <c r="Y3667" s="174" t="str">
        <f t="shared" si="596"/>
        <v/>
      </c>
      <c r="Z3667" s="174" t="str">
        <f t="shared" si="597"/>
        <v/>
      </c>
      <c r="AA3667" s="137"/>
      <c r="AB3667" s="185">
        <f t="shared" si="594"/>
        <v>19.910399999998852</v>
      </c>
      <c r="AC3667" s="139">
        <f t="shared" si="591"/>
        <v>5.7665033742193466E-3</v>
      </c>
      <c r="AD3667" s="138">
        <f t="shared" si="595"/>
        <v>1.4278744774027553E-5</v>
      </c>
      <c r="AE3667" s="139">
        <f t="shared" si="592"/>
        <v>1.4278744774027553E-5</v>
      </c>
      <c r="AF3667" s="139" t="str">
        <f t="shared" si="593"/>
        <v/>
      </c>
      <c r="AG3667" s="139"/>
    </row>
    <row r="3668" spans="21:33" ht="20.100000000000001" customHeight="1" x14ac:dyDescent="0.25">
      <c r="U3668" s="190"/>
      <c r="V3668" s="191"/>
      <c r="W3668" s="188"/>
      <c r="X3668" s="188"/>
      <c r="Y3668" s="174" t="str">
        <f t="shared" si="596"/>
        <v/>
      </c>
      <c r="Z3668" s="174" t="str">
        <f t="shared" si="597"/>
        <v/>
      </c>
      <c r="AA3668" s="137"/>
      <c r="AB3668" s="185">
        <f t="shared" si="594"/>
        <v>19.916799999998851</v>
      </c>
      <c r="AC3668" s="139">
        <f t="shared" si="591"/>
        <v>5.752224629445319E-3</v>
      </c>
      <c r="AD3668" s="138">
        <f t="shared" si="595"/>
        <v>1.4244564481276888E-5</v>
      </c>
      <c r="AE3668" s="139">
        <f t="shared" si="592"/>
        <v>1.4244564481276888E-5</v>
      </c>
      <c r="AF3668" s="139" t="str">
        <f t="shared" si="593"/>
        <v/>
      </c>
      <c r="AG3668" s="139"/>
    </row>
    <row r="3669" spans="21:33" ht="20.100000000000001" customHeight="1" x14ac:dyDescent="0.25">
      <c r="U3669" s="190"/>
      <c r="V3669" s="191"/>
      <c r="W3669" s="188"/>
      <c r="X3669" s="188"/>
      <c r="Y3669" s="174" t="str">
        <f t="shared" si="596"/>
        <v/>
      </c>
      <c r="Z3669" s="174" t="str">
        <f t="shared" si="597"/>
        <v/>
      </c>
      <c r="AA3669" s="137"/>
      <c r="AB3669" s="185">
        <f t="shared" si="594"/>
        <v>19.92319999999885</v>
      </c>
      <c r="AC3669" s="139">
        <f t="shared" si="591"/>
        <v>5.7379800649640421E-3</v>
      </c>
      <c r="AD3669" s="138">
        <f t="shared" si="595"/>
        <v>1.421046234175577E-5</v>
      </c>
      <c r="AE3669" s="139">
        <f t="shared" si="592"/>
        <v>1.421046234175577E-5</v>
      </c>
      <c r="AF3669" s="139" t="str">
        <f t="shared" si="593"/>
        <v/>
      </c>
      <c r="AG3669" s="139"/>
    </row>
    <row r="3670" spans="21:33" ht="20.100000000000001" customHeight="1" x14ac:dyDescent="0.25">
      <c r="U3670" s="190"/>
      <c r="V3670" s="191"/>
      <c r="W3670" s="188"/>
      <c r="X3670" s="188"/>
      <c r="Y3670" s="174" t="str">
        <f t="shared" si="596"/>
        <v/>
      </c>
      <c r="Z3670" s="174" t="str">
        <f t="shared" si="597"/>
        <v/>
      </c>
      <c r="AA3670" s="137"/>
      <c r="AB3670" s="185">
        <f t="shared" si="594"/>
        <v>19.92959999999885</v>
      </c>
      <c r="AC3670" s="139">
        <f t="shared" si="591"/>
        <v>5.7237696026222864E-3</v>
      </c>
      <c r="AD3670" s="138">
        <f t="shared" si="595"/>
        <v>1.4176438188279357E-5</v>
      </c>
      <c r="AE3670" s="139">
        <f t="shared" si="592"/>
        <v>1.4176438188279357E-5</v>
      </c>
      <c r="AF3670" s="139" t="str">
        <f t="shared" si="593"/>
        <v/>
      </c>
      <c r="AG3670" s="139"/>
    </row>
    <row r="3671" spans="21:33" ht="20.100000000000001" customHeight="1" x14ac:dyDescent="0.25">
      <c r="U3671" s="190"/>
      <c r="V3671" s="191"/>
      <c r="W3671" s="188"/>
      <c r="X3671" s="188"/>
      <c r="Y3671" s="174" t="str">
        <f t="shared" si="596"/>
        <v/>
      </c>
      <c r="Z3671" s="174" t="str">
        <f t="shared" si="597"/>
        <v/>
      </c>
      <c r="AA3671" s="137"/>
      <c r="AB3671" s="185">
        <f t="shared" si="594"/>
        <v>19.935999999998849</v>
      </c>
      <c r="AC3671" s="139">
        <f t="shared" si="591"/>
        <v>5.709593164434007E-3</v>
      </c>
      <c r="AD3671" s="138">
        <f t="shared" si="595"/>
        <v>1.4142491854006282E-5</v>
      </c>
      <c r="AE3671" s="139">
        <f t="shared" si="592"/>
        <v>1.4142491854006282E-5</v>
      </c>
      <c r="AF3671" s="139" t="str">
        <f t="shared" si="593"/>
        <v/>
      </c>
      <c r="AG3671" s="139"/>
    </row>
    <row r="3672" spans="21:33" ht="20.100000000000001" customHeight="1" x14ac:dyDescent="0.25">
      <c r="U3672" s="190"/>
      <c r="V3672" s="191"/>
      <c r="W3672" s="188"/>
      <c r="X3672" s="188"/>
      <c r="Y3672" s="174" t="str">
        <f t="shared" si="596"/>
        <v/>
      </c>
      <c r="Z3672" s="174" t="str">
        <f t="shared" si="597"/>
        <v/>
      </c>
      <c r="AA3672" s="137"/>
      <c r="AB3672" s="185">
        <f t="shared" si="594"/>
        <v>19.942399999998848</v>
      </c>
      <c r="AC3672" s="139">
        <f t="shared" si="591"/>
        <v>5.6954506725800007E-3</v>
      </c>
      <c r="AD3672" s="138">
        <f t="shared" si="595"/>
        <v>1.4108623172404827E-5</v>
      </c>
      <c r="AE3672" s="139">
        <f t="shared" si="592"/>
        <v>1.4108623172404827E-5</v>
      </c>
      <c r="AF3672" s="139" t="str">
        <f t="shared" si="593"/>
        <v/>
      </c>
      <c r="AG3672" s="139"/>
    </row>
    <row r="3673" spans="21:33" ht="20.100000000000001" customHeight="1" x14ac:dyDescent="0.25">
      <c r="U3673" s="190"/>
      <c r="V3673" s="191"/>
      <c r="W3673" s="188"/>
      <c r="X3673" s="188"/>
      <c r="Y3673" s="174" t="str">
        <f t="shared" si="596"/>
        <v/>
      </c>
      <c r="Z3673" s="174" t="str">
        <f t="shared" si="597"/>
        <v/>
      </c>
      <c r="AA3673" s="137"/>
      <c r="AB3673" s="185">
        <f t="shared" si="594"/>
        <v>19.948799999998847</v>
      </c>
      <c r="AC3673" s="139">
        <f t="shared" si="591"/>
        <v>5.6813420494075959E-3</v>
      </c>
      <c r="AD3673" s="138">
        <f t="shared" si="595"/>
        <v>1.4074831977263329E-5</v>
      </c>
      <c r="AE3673" s="139">
        <f t="shared" si="592"/>
        <v>1.4074831977263329E-5</v>
      </c>
      <c r="AF3673" s="139" t="str">
        <f t="shared" si="593"/>
        <v/>
      </c>
      <c r="AG3673" s="139"/>
    </row>
    <row r="3674" spans="21:33" ht="20.100000000000001" customHeight="1" x14ac:dyDescent="0.25">
      <c r="U3674" s="190"/>
      <c r="V3674" s="191"/>
      <c r="W3674" s="188"/>
      <c r="X3674" s="188"/>
      <c r="Y3674" s="174" t="str">
        <f t="shared" si="596"/>
        <v/>
      </c>
      <c r="Z3674" s="174" t="str">
        <f t="shared" si="597"/>
        <v/>
      </c>
      <c r="AA3674" s="137"/>
      <c r="AB3674" s="185">
        <f t="shared" si="594"/>
        <v>19.955199999998847</v>
      </c>
      <c r="AC3674" s="139">
        <f t="shared" si="591"/>
        <v>5.6672672174303326E-3</v>
      </c>
      <c r="AD3674" s="138">
        <f t="shared" si="595"/>
        <v>1.404111810269365E-5</v>
      </c>
      <c r="AE3674" s="139">
        <f t="shared" si="592"/>
        <v>1.404111810269365E-5</v>
      </c>
      <c r="AF3674" s="139" t="str">
        <f t="shared" si="593"/>
        <v/>
      </c>
      <c r="AG3674" s="139"/>
    </row>
    <row r="3675" spans="21:33" ht="20.100000000000001" customHeight="1" x14ac:dyDescent="0.25">
      <c r="U3675" s="190"/>
      <c r="V3675" s="191"/>
      <c r="W3675" s="188"/>
      <c r="X3675" s="188"/>
      <c r="Y3675" s="174" t="str">
        <f t="shared" si="596"/>
        <v/>
      </c>
      <c r="Z3675" s="174" t="str">
        <f t="shared" si="597"/>
        <v/>
      </c>
      <c r="AA3675" s="137"/>
      <c r="AB3675" s="185">
        <f t="shared" si="594"/>
        <v>19.961599999998846</v>
      </c>
      <c r="AC3675" s="139">
        <f t="shared" si="591"/>
        <v>5.6532260993276389E-3</v>
      </c>
      <c r="AD3675" s="138">
        <f t="shared" si="595"/>
        <v>1.4007481383112967E-5</v>
      </c>
      <c r="AE3675" s="139">
        <f t="shared" si="592"/>
        <v>1.4007481383112967E-5</v>
      </c>
      <c r="AF3675" s="139" t="str">
        <f t="shared" si="593"/>
        <v/>
      </c>
      <c r="AG3675" s="139"/>
    </row>
    <row r="3676" spans="21:33" ht="20.100000000000001" customHeight="1" x14ac:dyDescent="0.25">
      <c r="U3676" s="190"/>
      <c r="V3676" s="191"/>
      <c r="W3676" s="188"/>
      <c r="X3676" s="188"/>
      <c r="Y3676" s="174" t="str">
        <f t="shared" si="596"/>
        <v/>
      </c>
      <c r="Z3676" s="174" t="str">
        <f t="shared" si="597"/>
        <v/>
      </c>
      <c r="AA3676" s="137"/>
      <c r="AB3676" s="185">
        <f t="shared" si="594"/>
        <v>19.967999999998845</v>
      </c>
      <c r="AC3676" s="139">
        <f t="shared" si="591"/>
        <v>5.6392186179445259E-3</v>
      </c>
      <c r="AD3676" s="138">
        <f t="shared" si="595"/>
        <v>1.3973921653274123E-5</v>
      </c>
      <c r="AE3676" s="139">
        <f t="shared" si="592"/>
        <v>1.3973921653274123E-5</v>
      </c>
      <c r="AF3676" s="139" t="str">
        <f t="shared" si="593"/>
        <v/>
      </c>
      <c r="AG3676" s="139"/>
    </row>
    <row r="3677" spans="21:33" ht="20.100000000000001" customHeight="1" x14ac:dyDescent="0.25">
      <c r="U3677" s="190"/>
      <c r="V3677" s="191"/>
      <c r="W3677" s="188"/>
      <c r="X3677" s="188"/>
      <c r="Y3677" s="174" t="str">
        <f t="shared" si="596"/>
        <v/>
      </c>
      <c r="Z3677" s="174" t="str">
        <f t="shared" si="597"/>
        <v/>
      </c>
      <c r="AA3677" s="137"/>
      <c r="AB3677" s="185">
        <f t="shared" si="594"/>
        <v>19.974399999998845</v>
      </c>
      <c r="AC3677" s="139">
        <f t="shared" si="591"/>
        <v>5.6252446962912518E-3</v>
      </c>
      <c r="AD3677" s="138">
        <f t="shared" si="595"/>
        <v>1.394043874821619E-5</v>
      </c>
      <c r="AE3677" s="139">
        <f t="shared" si="592"/>
        <v>1.394043874821619E-5</v>
      </c>
      <c r="AF3677" s="139" t="str">
        <f t="shared" si="593"/>
        <v/>
      </c>
      <c r="AG3677" s="139"/>
    </row>
    <row r="3678" spans="21:33" ht="20.100000000000001" customHeight="1" x14ac:dyDescent="0.25">
      <c r="U3678" s="190"/>
      <c r="V3678" s="191"/>
      <c r="W3678" s="188"/>
      <c r="X3678" s="188"/>
      <c r="Y3678" s="174" t="str">
        <f t="shared" si="596"/>
        <v/>
      </c>
      <c r="Z3678" s="174" t="str">
        <f t="shared" si="597"/>
        <v/>
      </c>
      <c r="AA3678" s="137"/>
      <c r="AB3678" s="185">
        <f t="shared" si="594"/>
        <v>19.980799999998844</v>
      </c>
      <c r="AC3678" s="139">
        <f t="shared" si="591"/>
        <v>5.6113042575430356E-3</v>
      </c>
      <c r="AD3678" s="138">
        <f t="shared" si="595"/>
        <v>1.3907032503351208E-5</v>
      </c>
      <c r="AE3678" s="139">
        <f t="shared" si="592"/>
        <v>1.3907032503351208E-5</v>
      </c>
      <c r="AF3678" s="139" t="str">
        <f t="shared" si="593"/>
        <v/>
      </c>
      <c r="AG3678" s="139"/>
    </row>
    <row r="3679" spans="21:33" ht="20.100000000000001" customHeight="1" x14ac:dyDescent="0.25">
      <c r="U3679" s="190"/>
      <c r="V3679" s="191"/>
      <c r="W3679" s="188"/>
      <c r="X3679" s="188"/>
      <c r="Y3679" s="174" t="str">
        <f t="shared" si="596"/>
        <v/>
      </c>
      <c r="Z3679" s="174" t="str">
        <f t="shared" si="597"/>
        <v/>
      </c>
      <c r="AA3679" s="137"/>
      <c r="AB3679" s="185">
        <f t="shared" si="594"/>
        <v>19.987199999998843</v>
      </c>
      <c r="AC3679" s="139">
        <f t="shared" si="591"/>
        <v>5.5973972250396844E-3</v>
      </c>
      <c r="AD3679" s="138">
        <f t="shared" si="595"/>
        <v>1.3873702754356627E-5</v>
      </c>
      <c r="AE3679" s="139">
        <f t="shared" si="592"/>
        <v>1.3873702754356627E-5</v>
      </c>
      <c r="AF3679" s="139" t="str">
        <f t="shared" si="593"/>
        <v/>
      </c>
      <c r="AG3679" s="139"/>
    </row>
    <row r="3680" spans="21:33" ht="20.100000000000001" customHeight="1" x14ac:dyDescent="0.25">
      <c r="U3680" s="190"/>
      <c r="V3680" s="191"/>
      <c r="W3680" s="188"/>
      <c r="X3680" s="188"/>
      <c r="Y3680" s="174" t="str">
        <f t="shared" si="596"/>
        <v/>
      </c>
      <c r="Z3680" s="174" t="str">
        <f t="shared" si="597"/>
        <v/>
      </c>
      <c r="AA3680" s="137"/>
      <c r="AB3680" s="185">
        <f t="shared" si="594"/>
        <v>19.993599999998843</v>
      </c>
      <c r="AC3680" s="139">
        <f t="shared" si="591"/>
        <v>5.5835235222853278E-3</v>
      </c>
      <c r="AD3680" s="138">
        <f t="shared" si="595"/>
        <v>1.3840449337250774E-5</v>
      </c>
      <c r="AE3680" s="139">
        <f t="shared" si="592"/>
        <v>1.3840449337250774E-5</v>
      </c>
      <c r="AF3680" s="139" t="str">
        <f t="shared" si="593"/>
        <v/>
      </c>
      <c r="AG3680" s="139"/>
    </row>
    <row r="3681" spans="21:33" ht="20.100000000000001" customHeight="1" x14ac:dyDescent="0.25">
      <c r="U3681" s="190"/>
      <c r="V3681" s="191"/>
      <c r="W3681" s="188"/>
      <c r="X3681" s="188"/>
      <c r="Y3681" s="174" t="str">
        <f t="shared" si="596"/>
        <v/>
      </c>
      <c r="Z3681" s="174" t="str">
        <f t="shared" si="597"/>
        <v/>
      </c>
      <c r="AA3681" s="137"/>
      <c r="AB3681" s="185">
        <f t="shared" si="594"/>
        <v>19.999999999998842</v>
      </c>
      <c r="AC3681" s="139">
        <f t="shared" si="591"/>
        <v>5.569683072948077E-3</v>
      </c>
      <c r="AD3681" s="138">
        <f t="shared" si="595"/>
        <v>1.3807272088372027E-5</v>
      </c>
      <c r="AE3681" s="139">
        <f t="shared" si="592"/>
        <v>1.3807272088372027E-5</v>
      </c>
      <c r="AF3681" s="139" t="str">
        <f t="shared" si="593"/>
        <v/>
      </c>
      <c r="AG3681" s="139"/>
    </row>
    <row r="3682" spans="21:33" ht="20.100000000000001" customHeight="1" x14ac:dyDescent="0.25">
      <c r="U3682" s="190"/>
      <c r="V3682" s="191"/>
      <c r="W3682" s="188"/>
      <c r="X3682" s="188"/>
      <c r="Y3682" s="174" t="str">
        <f t="shared" si="596"/>
        <v/>
      </c>
      <c r="Z3682" s="174" t="str">
        <f t="shared" si="597"/>
        <v/>
      </c>
      <c r="AA3682" s="137"/>
      <c r="AB3682" s="185">
        <f t="shared" si="594"/>
        <v>20.006399999998841</v>
      </c>
      <c r="AC3682" s="139">
        <f t="shared" si="591"/>
        <v>5.555875800859705E-3</v>
      </c>
      <c r="AD3682" s="138">
        <f t="shared" si="595"/>
        <v>1.3774170844334591E-5</v>
      </c>
      <c r="AE3682" s="139">
        <f t="shared" si="592"/>
        <v>1.3774170844334591E-5</v>
      </c>
      <c r="AF3682" s="139" t="str">
        <f t="shared" si="593"/>
        <v/>
      </c>
      <c r="AG3682" s="139"/>
    </row>
    <row r="3683" spans="21:33" ht="20.100000000000001" customHeight="1" x14ac:dyDescent="0.25">
      <c r="U3683" s="190"/>
      <c r="V3683" s="191"/>
      <c r="W3683" s="188"/>
      <c r="X3683" s="188"/>
      <c r="Y3683" s="174" t="str">
        <f t="shared" si="596"/>
        <v/>
      </c>
      <c r="Z3683" s="174" t="str">
        <f t="shared" si="597"/>
        <v/>
      </c>
      <c r="AA3683" s="137"/>
      <c r="AB3683" s="185">
        <f t="shared" si="594"/>
        <v>20.01279999999884</v>
      </c>
      <c r="AC3683" s="139">
        <f t="shared" si="591"/>
        <v>5.5421016300153704E-3</v>
      </c>
      <c r="AD3683" s="138">
        <f t="shared" si="595"/>
        <v>1.3741145442123896E-5</v>
      </c>
      <c r="AE3683" s="139">
        <f t="shared" si="592"/>
        <v>1.3741145442123896E-5</v>
      </c>
      <c r="AF3683" s="139" t="str">
        <f t="shared" si="593"/>
        <v/>
      </c>
      <c r="AG3683" s="139"/>
    </row>
    <row r="3684" spans="21:33" ht="20.100000000000001" customHeight="1" x14ac:dyDescent="0.25">
      <c r="U3684" s="190"/>
      <c r="V3684" s="191"/>
      <c r="W3684" s="188"/>
      <c r="X3684" s="188"/>
      <c r="Y3684" s="174" t="str">
        <f t="shared" si="596"/>
        <v/>
      </c>
      <c r="Z3684" s="174" t="str">
        <f t="shared" si="597"/>
        <v/>
      </c>
      <c r="AA3684" s="137"/>
      <c r="AB3684" s="185">
        <f t="shared" si="594"/>
        <v>20.01919999999884</v>
      </c>
      <c r="AC3684" s="139">
        <f t="shared" si="591"/>
        <v>5.5283604845732465E-3</v>
      </c>
      <c r="AD3684" s="138">
        <f t="shared" si="595"/>
        <v>1.3708195719014209E-5</v>
      </c>
      <c r="AE3684" s="139">
        <f t="shared" si="592"/>
        <v>1.3708195719014209E-5</v>
      </c>
      <c r="AF3684" s="139" t="str">
        <f t="shared" si="593"/>
        <v/>
      </c>
      <c r="AG3684" s="139"/>
    </row>
    <row r="3685" spans="21:33" ht="20.100000000000001" customHeight="1" x14ac:dyDescent="0.25">
      <c r="U3685" s="190"/>
      <c r="V3685" s="191"/>
      <c r="W3685" s="188"/>
      <c r="X3685" s="188"/>
      <c r="Y3685" s="174" t="str">
        <f t="shared" si="596"/>
        <v/>
      </c>
      <c r="Z3685" s="174" t="str">
        <f t="shared" si="597"/>
        <v/>
      </c>
      <c r="AA3685" s="137"/>
      <c r="AB3685" s="185">
        <f t="shared" si="594"/>
        <v>20.025599999998839</v>
      </c>
      <c r="AC3685" s="139">
        <f t="shared" si="591"/>
        <v>5.5146522888542323E-3</v>
      </c>
      <c r="AD3685" s="138">
        <f t="shared" si="595"/>
        <v>1.3675321512569491E-5</v>
      </c>
      <c r="AE3685" s="139">
        <f t="shared" si="592"/>
        <v>1.3675321512569491E-5</v>
      </c>
      <c r="AF3685" s="139" t="str">
        <f t="shared" si="593"/>
        <v/>
      </c>
      <c r="AG3685" s="139"/>
    </row>
    <row r="3686" spans="21:33" ht="20.100000000000001" customHeight="1" x14ac:dyDescent="0.25">
      <c r="U3686" s="190"/>
      <c r="V3686" s="191"/>
      <c r="W3686" s="188"/>
      <c r="X3686" s="188"/>
      <c r="Y3686" s="174" t="str">
        <f t="shared" si="596"/>
        <v/>
      </c>
      <c r="Z3686" s="174" t="str">
        <f t="shared" si="597"/>
        <v/>
      </c>
      <c r="AA3686" s="137"/>
      <c r="AB3686" s="185">
        <f t="shared" si="594"/>
        <v>20.031999999998838</v>
      </c>
      <c r="AC3686" s="139">
        <f t="shared" si="591"/>
        <v>5.5009769673416628E-3</v>
      </c>
      <c r="AD3686" s="138">
        <f t="shared" si="595"/>
        <v>1.3642522660718866E-5</v>
      </c>
      <c r="AE3686" s="139">
        <f t="shared" si="592"/>
        <v>1.3642522660718866E-5</v>
      </c>
      <c r="AF3686" s="139" t="str">
        <f t="shared" si="593"/>
        <v/>
      </c>
      <c r="AG3686" s="139"/>
    </row>
    <row r="3687" spans="21:33" ht="20.100000000000001" customHeight="1" x14ac:dyDescent="0.25">
      <c r="U3687" s="190"/>
      <c r="V3687" s="191"/>
      <c r="W3687" s="188"/>
      <c r="X3687" s="188"/>
      <c r="Y3687" s="174" t="str">
        <f t="shared" si="596"/>
        <v/>
      </c>
      <c r="Z3687" s="174" t="str">
        <f t="shared" si="597"/>
        <v/>
      </c>
      <c r="AA3687" s="137"/>
      <c r="AB3687" s="185">
        <f t="shared" si="594"/>
        <v>20.038399999998838</v>
      </c>
      <c r="AC3687" s="139">
        <f t="shared" si="591"/>
        <v>5.4873344446809439E-3</v>
      </c>
      <c r="AD3687" s="138">
        <f t="shared" si="595"/>
        <v>1.3609799001651664E-5</v>
      </c>
      <c r="AE3687" s="139">
        <f t="shared" si="592"/>
        <v>1.3609799001651664E-5</v>
      </c>
      <c r="AF3687" s="139" t="str">
        <f t="shared" si="593"/>
        <v/>
      </c>
      <c r="AG3687" s="139"/>
    </row>
    <row r="3688" spans="21:33" ht="20.100000000000001" customHeight="1" x14ac:dyDescent="0.25">
      <c r="U3688" s="190"/>
      <c r="V3688" s="191"/>
      <c r="W3688" s="188"/>
      <c r="X3688" s="188"/>
      <c r="Y3688" s="174" t="str">
        <f t="shared" si="596"/>
        <v/>
      </c>
      <c r="Z3688" s="174" t="str">
        <f t="shared" si="597"/>
        <v/>
      </c>
      <c r="AA3688" s="137"/>
      <c r="AB3688" s="185">
        <f t="shared" si="594"/>
        <v>20.044799999998837</v>
      </c>
      <c r="AC3688" s="139">
        <f t="shared" si="591"/>
        <v>5.4737246456792923E-3</v>
      </c>
      <c r="AD3688" s="138">
        <f t="shared" si="595"/>
        <v>1.3577150373913702E-5</v>
      </c>
      <c r="AE3688" s="139">
        <f t="shared" si="592"/>
        <v>1.3577150373913702E-5</v>
      </c>
      <c r="AF3688" s="139" t="str">
        <f t="shared" si="593"/>
        <v/>
      </c>
      <c r="AG3688" s="139"/>
    </row>
    <row r="3689" spans="21:33" ht="20.100000000000001" customHeight="1" x14ac:dyDescent="0.25">
      <c r="U3689" s="190"/>
      <c r="V3689" s="191"/>
      <c r="W3689" s="188"/>
      <c r="X3689" s="188"/>
      <c r="Y3689" s="174" t="str">
        <f t="shared" si="596"/>
        <v/>
      </c>
      <c r="Z3689" s="174" t="str">
        <f t="shared" si="597"/>
        <v/>
      </c>
      <c r="AA3689" s="137"/>
      <c r="AB3689" s="185">
        <f t="shared" si="594"/>
        <v>20.051199999998836</v>
      </c>
      <c r="AC3689" s="139">
        <f t="shared" si="591"/>
        <v>5.4601474953053786E-3</v>
      </c>
      <c r="AD3689" s="138">
        <f t="shared" si="595"/>
        <v>1.3544576616330087E-5</v>
      </c>
      <c r="AE3689" s="139">
        <f t="shared" si="592"/>
        <v>1.3544576616330087E-5</v>
      </c>
      <c r="AF3689" s="139" t="str">
        <f t="shared" si="593"/>
        <v/>
      </c>
      <c r="AG3689" s="139"/>
    </row>
    <row r="3690" spans="21:33" ht="20.100000000000001" customHeight="1" x14ac:dyDescent="0.25">
      <c r="U3690" s="190"/>
      <c r="V3690" s="191"/>
      <c r="W3690" s="188"/>
      <c r="X3690" s="188"/>
      <c r="Y3690" s="174" t="str">
        <f t="shared" si="596"/>
        <v/>
      </c>
      <c r="Z3690" s="174" t="str">
        <f t="shared" si="597"/>
        <v/>
      </c>
      <c r="AA3690" s="137"/>
      <c r="AB3690" s="185">
        <f t="shared" si="594"/>
        <v>20.057599999998835</v>
      </c>
      <c r="AC3690" s="139">
        <f t="shared" si="591"/>
        <v>5.4466029186890485E-3</v>
      </c>
      <c r="AD3690" s="138">
        <f t="shared" si="595"/>
        <v>1.3512077568052921E-5</v>
      </c>
      <c r="AE3690" s="139">
        <f t="shared" si="592"/>
        <v>1.3512077568052921E-5</v>
      </c>
      <c r="AF3690" s="139" t="str">
        <f t="shared" si="593"/>
        <v/>
      </c>
      <c r="AG3690" s="139"/>
    </row>
    <row r="3691" spans="21:33" ht="20.100000000000001" customHeight="1" x14ac:dyDescent="0.25">
      <c r="U3691" s="190"/>
      <c r="V3691" s="191"/>
      <c r="W3691" s="188"/>
      <c r="X3691" s="188"/>
      <c r="Y3691" s="174" t="str">
        <f t="shared" si="596"/>
        <v/>
      </c>
      <c r="Z3691" s="174" t="str">
        <f t="shared" si="597"/>
        <v/>
      </c>
      <c r="AA3691" s="137"/>
      <c r="AB3691" s="185">
        <f t="shared" si="594"/>
        <v>20.063999999998835</v>
      </c>
      <c r="AC3691" s="139">
        <f t="shared" si="591"/>
        <v>5.4330908411209956E-3</v>
      </c>
      <c r="AD3691" s="138">
        <f t="shared" si="595"/>
        <v>1.3479653068548293E-5</v>
      </c>
      <c r="AE3691" s="139">
        <f t="shared" si="592"/>
        <v>1.3479653068548293E-5</v>
      </c>
      <c r="AF3691" s="139" t="str">
        <f t="shared" si="593"/>
        <v/>
      </c>
      <c r="AG3691" s="139"/>
    </row>
    <row r="3692" spans="21:33" ht="20.100000000000001" customHeight="1" x14ac:dyDescent="0.25">
      <c r="U3692" s="190"/>
      <c r="V3692" s="191"/>
      <c r="W3692" s="188"/>
      <c r="X3692" s="188"/>
      <c r="Y3692" s="174" t="str">
        <f t="shared" si="596"/>
        <v/>
      </c>
      <c r="Z3692" s="174" t="str">
        <f t="shared" si="597"/>
        <v/>
      </c>
      <c r="AA3692" s="137"/>
      <c r="AB3692" s="185">
        <f t="shared" si="594"/>
        <v>20.070399999998834</v>
      </c>
      <c r="AC3692" s="139">
        <f t="shared" ref="AC3692:AC3755" si="598">_xlfn.CHISQ.DIST.RT(AB3692,$AB$553)</f>
        <v>5.4196111880524473E-3</v>
      </c>
      <c r="AD3692" s="138">
        <f t="shared" si="595"/>
        <v>1.3447302957584131E-5</v>
      </c>
      <c r="AE3692" s="139">
        <f t="shared" ref="AE3692:AE3755" si="599">IF(AC3692&lt;($AA$556),AD3692,"")</f>
        <v>1.3447302957584131E-5</v>
      </c>
      <c r="AF3692" s="139" t="str">
        <f t="shared" ref="AF3692:AF3755" si="600">IF(AC3692&lt;$AA$563,AD3692,"")</f>
        <v/>
      </c>
      <c r="AG3692" s="139"/>
    </row>
    <row r="3693" spans="21:33" ht="20.100000000000001" customHeight="1" x14ac:dyDescent="0.25">
      <c r="U3693" s="190"/>
      <c r="V3693" s="191"/>
      <c r="W3693" s="188"/>
      <c r="X3693" s="188"/>
      <c r="Y3693" s="174" t="str">
        <f t="shared" si="596"/>
        <v/>
      </c>
      <c r="Z3693" s="174" t="str">
        <f t="shared" si="597"/>
        <v/>
      </c>
      <c r="AA3693" s="137"/>
      <c r="AB3693" s="185">
        <f t="shared" ref="AB3693:AB3756" si="601">AB3692+$AF$553</f>
        <v>20.076799999998833</v>
      </c>
      <c r="AC3693" s="139">
        <f t="shared" si="598"/>
        <v>5.4061638850948631E-3</v>
      </c>
      <c r="AD3693" s="138">
        <f t="shared" ref="AD3693:AD3756" si="602">AC3693-AC3694</f>
        <v>1.3415027075225003E-5</v>
      </c>
      <c r="AE3693" s="139">
        <f t="shared" si="599"/>
        <v>1.3415027075225003E-5</v>
      </c>
      <c r="AF3693" s="139" t="str">
        <f t="shared" si="600"/>
        <v/>
      </c>
      <c r="AG3693" s="139"/>
    </row>
    <row r="3694" spans="21:33" ht="20.100000000000001" customHeight="1" x14ac:dyDescent="0.25">
      <c r="U3694" s="190"/>
      <c r="V3694" s="191"/>
      <c r="W3694" s="188"/>
      <c r="X3694" s="188"/>
      <c r="Y3694" s="174" t="str">
        <f t="shared" si="596"/>
        <v/>
      </c>
      <c r="Z3694" s="174" t="str">
        <f t="shared" si="597"/>
        <v/>
      </c>
      <c r="AA3694" s="137"/>
      <c r="AB3694" s="185">
        <f t="shared" si="601"/>
        <v>20.083199999998833</v>
      </c>
      <c r="AC3694" s="139">
        <f t="shared" si="598"/>
        <v>5.3927488580196381E-3</v>
      </c>
      <c r="AD3694" s="138">
        <f t="shared" si="602"/>
        <v>1.3382825261901501E-5</v>
      </c>
      <c r="AE3694" s="139">
        <f t="shared" si="599"/>
        <v>1.3382825261901501E-5</v>
      </c>
      <c r="AF3694" s="139" t="str">
        <f t="shared" si="600"/>
        <v/>
      </c>
      <c r="AG3694" s="139"/>
    </row>
    <row r="3695" spans="21:33" ht="20.100000000000001" customHeight="1" x14ac:dyDescent="0.25">
      <c r="U3695" s="190"/>
      <c r="V3695" s="191"/>
      <c r="W3695" s="188"/>
      <c r="X3695" s="188"/>
      <c r="Y3695" s="174" t="str">
        <f t="shared" si="596"/>
        <v/>
      </c>
      <c r="Z3695" s="174" t="str">
        <f t="shared" si="597"/>
        <v/>
      </c>
      <c r="AA3695" s="137"/>
      <c r="AB3695" s="185">
        <f t="shared" si="601"/>
        <v>20.089599999998832</v>
      </c>
      <c r="AC3695" s="139">
        <f t="shared" si="598"/>
        <v>5.3793660327577366E-3</v>
      </c>
      <c r="AD3695" s="138">
        <f t="shared" si="602"/>
        <v>1.3350697358275807E-5</v>
      </c>
      <c r="AE3695" s="139">
        <f t="shared" si="599"/>
        <v>1.3350697358275807E-5</v>
      </c>
      <c r="AF3695" s="139" t="str">
        <f t="shared" si="600"/>
        <v/>
      </c>
      <c r="AG3695" s="139"/>
    </row>
    <row r="3696" spans="21:33" ht="20.100000000000001" customHeight="1" x14ac:dyDescent="0.25">
      <c r="U3696" s="190"/>
      <c r="V3696" s="191"/>
      <c r="W3696" s="188"/>
      <c r="X3696" s="188"/>
      <c r="Y3696" s="174" t="str">
        <f t="shared" si="596"/>
        <v/>
      </c>
      <c r="Z3696" s="174" t="str">
        <f t="shared" si="597"/>
        <v/>
      </c>
      <c r="AA3696" s="137"/>
      <c r="AB3696" s="185">
        <f t="shared" si="601"/>
        <v>20.095999999998831</v>
      </c>
      <c r="AC3696" s="139">
        <f t="shared" si="598"/>
        <v>5.3660153353994608E-3</v>
      </c>
      <c r="AD3696" s="138">
        <f t="shared" si="602"/>
        <v>1.3318643205359644E-5</v>
      </c>
      <c r="AE3696" s="139">
        <f t="shared" si="599"/>
        <v>1.3318643205359644E-5</v>
      </c>
      <c r="AF3696" s="139" t="str">
        <f t="shared" si="600"/>
        <v/>
      </c>
      <c r="AG3696" s="139"/>
    </row>
    <row r="3697" spans="21:33" ht="20.100000000000001" customHeight="1" x14ac:dyDescent="0.25">
      <c r="U3697" s="190"/>
      <c r="V3697" s="191"/>
      <c r="W3697" s="188"/>
      <c r="X3697" s="188"/>
      <c r="Y3697" s="174" t="str">
        <f t="shared" si="596"/>
        <v/>
      </c>
      <c r="Z3697" s="174" t="str">
        <f t="shared" si="597"/>
        <v/>
      </c>
      <c r="AA3697" s="137"/>
      <c r="AB3697" s="185">
        <f t="shared" si="601"/>
        <v>20.102399999998831</v>
      </c>
      <c r="AC3697" s="139">
        <f t="shared" si="598"/>
        <v>5.3526966921941012E-3</v>
      </c>
      <c r="AD3697" s="138">
        <f t="shared" si="602"/>
        <v>1.3286662644483929E-5</v>
      </c>
      <c r="AE3697" s="139">
        <f t="shared" si="599"/>
        <v>1.3286662644483929E-5</v>
      </c>
      <c r="AF3697" s="139" t="str">
        <f t="shared" si="600"/>
        <v/>
      </c>
      <c r="AG3697" s="139"/>
    </row>
    <row r="3698" spans="21:33" ht="20.100000000000001" customHeight="1" x14ac:dyDescent="0.25">
      <c r="U3698" s="190"/>
      <c r="V3698" s="191"/>
      <c r="W3698" s="188"/>
      <c r="X3698" s="188"/>
      <c r="Y3698" s="174" t="str">
        <f t="shared" si="596"/>
        <v/>
      </c>
      <c r="Z3698" s="174" t="str">
        <f t="shared" si="597"/>
        <v/>
      </c>
      <c r="AA3698" s="137"/>
      <c r="AB3698" s="185">
        <f t="shared" si="601"/>
        <v>20.10879999999883</v>
      </c>
      <c r="AC3698" s="139">
        <f t="shared" si="598"/>
        <v>5.3394100295496173E-3</v>
      </c>
      <c r="AD3698" s="138">
        <f t="shared" si="602"/>
        <v>1.3254755517276215E-5</v>
      </c>
      <c r="AE3698" s="139">
        <f t="shared" si="599"/>
        <v>1.3254755517276215E-5</v>
      </c>
      <c r="AF3698" s="139" t="str">
        <f t="shared" si="600"/>
        <v/>
      </c>
      <c r="AG3698" s="139"/>
    </row>
    <row r="3699" spans="21:33" ht="20.100000000000001" customHeight="1" x14ac:dyDescent="0.25">
      <c r="U3699" s="190"/>
      <c r="V3699" s="191"/>
      <c r="W3699" s="188"/>
      <c r="X3699" s="188"/>
      <c r="Y3699" s="174" t="str">
        <f t="shared" si="596"/>
        <v/>
      </c>
      <c r="Z3699" s="174" t="str">
        <f t="shared" si="597"/>
        <v/>
      </c>
      <c r="AA3699" s="137"/>
      <c r="AB3699" s="185">
        <f t="shared" si="601"/>
        <v>20.115199999998829</v>
      </c>
      <c r="AC3699" s="139">
        <f t="shared" si="598"/>
        <v>5.326155274032341E-3</v>
      </c>
      <c r="AD3699" s="138">
        <f t="shared" si="602"/>
        <v>1.3222921665646814E-5</v>
      </c>
      <c r="AE3699" s="139">
        <f t="shared" si="599"/>
        <v>1.3222921665646814E-5</v>
      </c>
      <c r="AF3699" s="139" t="str">
        <f t="shared" si="600"/>
        <v/>
      </c>
      <c r="AG3699" s="139"/>
    </row>
    <row r="3700" spans="21:33" ht="20.100000000000001" customHeight="1" x14ac:dyDescent="0.25">
      <c r="U3700" s="190"/>
      <c r="V3700" s="191"/>
      <c r="W3700" s="188"/>
      <c r="X3700" s="188"/>
      <c r="Y3700" s="174" t="str">
        <f t="shared" si="596"/>
        <v/>
      </c>
      <c r="Z3700" s="174" t="str">
        <f t="shared" si="597"/>
        <v/>
      </c>
      <c r="AA3700" s="137"/>
      <c r="AB3700" s="185">
        <f t="shared" si="601"/>
        <v>20.121599999998828</v>
      </c>
      <c r="AC3700" s="139">
        <f t="shared" si="598"/>
        <v>5.3129323523666942E-3</v>
      </c>
      <c r="AD3700" s="138">
        <f t="shared" si="602"/>
        <v>1.3191160931843443E-5</v>
      </c>
      <c r="AE3700" s="139">
        <f t="shared" si="599"/>
        <v>1.3191160931843443E-5</v>
      </c>
      <c r="AF3700" s="139" t="str">
        <f t="shared" si="600"/>
        <v/>
      </c>
      <c r="AG3700" s="139"/>
    </row>
    <row r="3701" spans="21:33" ht="20.100000000000001" customHeight="1" x14ac:dyDescent="0.25">
      <c r="U3701" s="190"/>
      <c r="V3701" s="191"/>
      <c r="W3701" s="188"/>
      <c r="X3701" s="188"/>
      <c r="Y3701" s="174" t="str">
        <f t="shared" si="596"/>
        <v/>
      </c>
      <c r="Z3701" s="174" t="str">
        <f t="shared" si="597"/>
        <v/>
      </c>
      <c r="AA3701" s="137"/>
      <c r="AB3701" s="185">
        <f t="shared" si="601"/>
        <v>20.127999999998828</v>
      </c>
      <c r="AC3701" s="139">
        <f t="shared" si="598"/>
        <v>5.2997411914348508E-3</v>
      </c>
      <c r="AD3701" s="138">
        <f t="shared" si="602"/>
        <v>1.3159473158423467E-5</v>
      </c>
      <c r="AE3701" s="139">
        <f t="shared" si="599"/>
        <v>1.3159473158423467E-5</v>
      </c>
      <c r="AF3701" s="139" t="str">
        <f t="shared" si="600"/>
        <v/>
      </c>
      <c r="AG3701" s="139"/>
    </row>
    <row r="3702" spans="21:33" ht="20.100000000000001" customHeight="1" x14ac:dyDescent="0.25">
      <c r="U3702" s="190"/>
      <c r="V3702" s="191"/>
      <c r="W3702" s="188"/>
      <c r="X3702" s="188"/>
      <c r="Y3702" s="174" t="str">
        <f t="shared" si="596"/>
        <v/>
      </c>
      <c r="Z3702" s="174" t="str">
        <f t="shared" si="597"/>
        <v/>
      </c>
      <c r="AA3702" s="137"/>
      <c r="AB3702" s="185">
        <f t="shared" si="601"/>
        <v>20.134399999998827</v>
      </c>
      <c r="AC3702" s="139">
        <f t="shared" si="598"/>
        <v>5.2865817182764273E-3</v>
      </c>
      <c r="AD3702" s="138">
        <f t="shared" si="602"/>
        <v>1.3127858188209662E-5</v>
      </c>
      <c r="AE3702" s="139">
        <f t="shared" si="599"/>
        <v>1.3127858188209662E-5</v>
      </c>
      <c r="AF3702" s="139" t="str">
        <f t="shared" si="600"/>
        <v/>
      </c>
      <c r="AG3702" s="139"/>
    </row>
    <row r="3703" spans="21:33" ht="20.100000000000001" customHeight="1" x14ac:dyDescent="0.25">
      <c r="U3703" s="190"/>
      <c r="V3703" s="191"/>
      <c r="W3703" s="188"/>
      <c r="X3703" s="188"/>
      <c r="Y3703" s="174" t="str">
        <f t="shared" si="596"/>
        <v/>
      </c>
      <c r="Z3703" s="174" t="str">
        <f t="shared" si="597"/>
        <v/>
      </c>
      <c r="AA3703" s="137"/>
      <c r="AB3703" s="185">
        <f t="shared" si="601"/>
        <v>20.140799999998826</v>
      </c>
      <c r="AC3703" s="139">
        <f t="shared" si="598"/>
        <v>5.2734538600882177E-3</v>
      </c>
      <c r="AD3703" s="138">
        <f t="shared" si="602"/>
        <v>1.3096315864363946E-5</v>
      </c>
      <c r="AE3703" s="139">
        <f t="shared" si="599"/>
        <v>1.3096315864363946E-5</v>
      </c>
      <c r="AF3703" s="139" t="str">
        <f t="shared" si="600"/>
        <v/>
      </c>
      <c r="AG3703" s="139"/>
    </row>
    <row r="3704" spans="21:33" ht="20.100000000000001" customHeight="1" x14ac:dyDescent="0.25">
      <c r="U3704" s="190"/>
      <c r="V3704" s="191"/>
      <c r="W3704" s="188"/>
      <c r="X3704" s="188"/>
      <c r="Y3704" s="174" t="str">
        <f t="shared" ref="Y3704:Y3767" si="603">IF($X3704&gt;(Y$555),$W3704,"")</f>
        <v/>
      </c>
      <c r="Z3704" s="174" t="str">
        <f t="shared" ref="Z3704:Z3767" si="604">IF($X3704&gt;(AA$557),$W3704,"")</f>
        <v/>
      </c>
      <c r="AA3704" s="137"/>
      <c r="AB3704" s="185">
        <f t="shared" si="601"/>
        <v>20.147199999998826</v>
      </c>
      <c r="AC3704" s="139">
        <f t="shared" si="598"/>
        <v>5.2603575442238537E-3</v>
      </c>
      <c r="AD3704" s="138">
        <f t="shared" si="602"/>
        <v>1.3064846030365687E-5</v>
      </c>
      <c r="AE3704" s="139">
        <f t="shared" si="599"/>
        <v>1.3064846030365687E-5</v>
      </c>
      <c r="AF3704" s="139" t="str">
        <f t="shared" si="600"/>
        <v/>
      </c>
      <c r="AG3704" s="139"/>
    </row>
    <row r="3705" spans="21:33" ht="20.100000000000001" customHeight="1" x14ac:dyDescent="0.25">
      <c r="U3705" s="190"/>
      <c r="V3705" s="191"/>
      <c r="W3705" s="188"/>
      <c r="X3705" s="188"/>
      <c r="Y3705" s="174" t="str">
        <f t="shared" si="603"/>
        <v/>
      </c>
      <c r="Z3705" s="174" t="str">
        <f t="shared" si="604"/>
        <v/>
      </c>
      <c r="AA3705" s="137"/>
      <c r="AB3705" s="185">
        <f t="shared" si="601"/>
        <v>20.153599999998825</v>
      </c>
      <c r="AC3705" s="139">
        <f t="shared" si="598"/>
        <v>5.247292698193488E-3</v>
      </c>
      <c r="AD3705" s="138">
        <f t="shared" si="602"/>
        <v>1.3033448529959669E-5</v>
      </c>
      <c r="AE3705" s="139">
        <f t="shared" si="599"/>
        <v>1.3033448529959669E-5</v>
      </c>
      <c r="AF3705" s="139" t="str">
        <f t="shared" si="600"/>
        <v/>
      </c>
      <c r="AG3705" s="139"/>
    </row>
    <row r="3706" spans="21:33" ht="20.100000000000001" customHeight="1" x14ac:dyDescent="0.25">
      <c r="U3706" s="190"/>
      <c r="V3706" s="191"/>
      <c r="W3706" s="188"/>
      <c r="X3706" s="188"/>
      <c r="Y3706" s="174" t="str">
        <f t="shared" si="603"/>
        <v/>
      </c>
      <c r="Z3706" s="174" t="str">
        <f t="shared" si="604"/>
        <v/>
      </c>
      <c r="AA3706" s="137"/>
      <c r="AB3706" s="185">
        <f t="shared" si="601"/>
        <v>20.159999999998824</v>
      </c>
      <c r="AC3706" s="139">
        <f t="shared" si="598"/>
        <v>5.2342592496635284E-3</v>
      </c>
      <c r="AD3706" s="138">
        <f t="shared" si="602"/>
        <v>1.3002123207206395E-5</v>
      </c>
      <c r="AE3706" s="139">
        <f t="shared" si="599"/>
        <v>1.3002123207206395E-5</v>
      </c>
      <c r="AF3706" s="139" t="str">
        <f t="shared" si="600"/>
        <v/>
      </c>
      <c r="AG3706" s="139"/>
    </row>
    <row r="3707" spans="21:33" ht="20.100000000000001" customHeight="1" x14ac:dyDescent="0.25">
      <c r="U3707" s="190"/>
      <c r="V3707" s="191"/>
      <c r="W3707" s="188"/>
      <c r="X3707" s="188"/>
      <c r="Y3707" s="174" t="str">
        <f t="shared" si="603"/>
        <v/>
      </c>
      <c r="Z3707" s="174" t="str">
        <f t="shared" si="604"/>
        <v/>
      </c>
      <c r="AA3707" s="137"/>
      <c r="AB3707" s="185">
        <f t="shared" si="601"/>
        <v>20.166399999998823</v>
      </c>
      <c r="AC3707" s="139">
        <f t="shared" si="598"/>
        <v>5.221257126456322E-3</v>
      </c>
      <c r="AD3707" s="138">
        <f t="shared" si="602"/>
        <v>1.2970869906498567E-5</v>
      </c>
      <c r="AE3707" s="139">
        <f t="shared" si="599"/>
        <v>1.2970869906498567E-5</v>
      </c>
      <c r="AF3707" s="139" t="str">
        <f t="shared" si="600"/>
        <v/>
      </c>
      <c r="AG3707" s="139"/>
    </row>
    <row r="3708" spans="21:33" ht="20.100000000000001" customHeight="1" x14ac:dyDescent="0.25">
      <c r="U3708" s="190"/>
      <c r="V3708" s="191"/>
      <c r="W3708" s="188"/>
      <c r="X3708" s="188"/>
      <c r="Y3708" s="174" t="str">
        <f t="shared" si="603"/>
        <v/>
      </c>
      <c r="Z3708" s="174" t="str">
        <f t="shared" si="604"/>
        <v/>
      </c>
      <c r="AA3708" s="137"/>
      <c r="AB3708" s="185">
        <f t="shared" si="601"/>
        <v>20.172799999998823</v>
      </c>
      <c r="AC3708" s="139">
        <f t="shared" si="598"/>
        <v>5.2082862565498234E-3</v>
      </c>
      <c r="AD3708" s="138">
        <f t="shared" si="602"/>
        <v>1.2939688472490829E-5</v>
      </c>
      <c r="AE3708" s="139">
        <f t="shared" si="599"/>
        <v>1.2939688472490829E-5</v>
      </c>
      <c r="AF3708" s="139" t="str">
        <f t="shared" si="600"/>
        <v/>
      </c>
      <c r="AG3708" s="139"/>
    </row>
    <row r="3709" spans="21:33" ht="20.100000000000001" customHeight="1" x14ac:dyDescent="0.25">
      <c r="U3709" s="190"/>
      <c r="V3709" s="191"/>
      <c r="W3709" s="188"/>
      <c r="X3709" s="188"/>
      <c r="Y3709" s="174" t="str">
        <f t="shared" si="603"/>
        <v/>
      </c>
      <c r="Z3709" s="174" t="str">
        <f t="shared" si="604"/>
        <v/>
      </c>
      <c r="AA3709" s="137"/>
      <c r="AB3709" s="185">
        <f t="shared" si="601"/>
        <v>20.179199999998822</v>
      </c>
      <c r="AC3709" s="139">
        <f t="shared" si="598"/>
        <v>5.1953465680773326E-3</v>
      </c>
      <c r="AD3709" s="138">
        <f t="shared" si="602"/>
        <v>1.2908578750166558E-5</v>
      </c>
      <c r="AE3709" s="139">
        <f t="shared" si="599"/>
        <v>1.2908578750166558E-5</v>
      </c>
      <c r="AF3709" s="139" t="str">
        <f t="shared" si="600"/>
        <v/>
      </c>
      <c r="AG3709" s="139"/>
    </row>
    <row r="3710" spans="21:33" ht="20.100000000000001" customHeight="1" x14ac:dyDescent="0.25">
      <c r="U3710" s="190"/>
      <c r="V3710" s="191"/>
      <c r="W3710" s="188"/>
      <c r="X3710" s="188"/>
      <c r="Y3710" s="174" t="str">
        <f t="shared" si="603"/>
        <v/>
      </c>
      <c r="Z3710" s="174" t="str">
        <f t="shared" si="604"/>
        <v/>
      </c>
      <c r="AA3710" s="137"/>
      <c r="AB3710" s="185">
        <f t="shared" si="601"/>
        <v>20.185599999998821</v>
      </c>
      <c r="AC3710" s="139">
        <f t="shared" si="598"/>
        <v>5.182437989327166E-3</v>
      </c>
      <c r="AD3710" s="138">
        <f t="shared" si="602"/>
        <v>1.2877540584784949E-5</v>
      </c>
      <c r="AE3710" s="139">
        <f t="shared" si="599"/>
        <v>1.2877540584784949E-5</v>
      </c>
      <c r="AF3710" s="139" t="str">
        <f t="shared" si="600"/>
        <v/>
      </c>
      <c r="AG3710" s="139"/>
    </row>
    <row r="3711" spans="21:33" ht="20.100000000000001" customHeight="1" x14ac:dyDescent="0.25">
      <c r="U3711" s="190"/>
      <c r="V3711" s="191"/>
      <c r="W3711" s="188"/>
      <c r="X3711" s="188"/>
      <c r="Y3711" s="174" t="str">
        <f t="shared" si="603"/>
        <v/>
      </c>
      <c r="Z3711" s="174" t="str">
        <f t="shared" si="604"/>
        <v/>
      </c>
      <c r="AA3711" s="137"/>
      <c r="AB3711" s="185">
        <f t="shared" si="601"/>
        <v>20.191999999998821</v>
      </c>
      <c r="AC3711" s="139">
        <f t="shared" si="598"/>
        <v>5.1695604487423811E-3</v>
      </c>
      <c r="AD3711" s="138">
        <f t="shared" si="602"/>
        <v>1.2846573821962554E-5</v>
      </c>
      <c r="AE3711" s="139">
        <f t="shared" si="599"/>
        <v>1.2846573821962554E-5</v>
      </c>
      <c r="AF3711" s="139" t="str">
        <f t="shared" si="600"/>
        <v/>
      </c>
      <c r="AG3711" s="139"/>
    </row>
    <row r="3712" spans="21:33" ht="20.100000000000001" customHeight="1" x14ac:dyDescent="0.25">
      <c r="U3712" s="190"/>
      <c r="V3712" s="191"/>
      <c r="W3712" s="188"/>
      <c r="X3712" s="188"/>
      <c r="Y3712" s="174" t="str">
        <f t="shared" si="603"/>
        <v/>
      </c>
      <c r="Z3712" s="174" t="str">
        <f t="shared" si="604"/>
        <v/>
      </c>
      <c r="AA3712" s="137"/>
      <c r="AB3712" s="185">
        <f t="shared" si="601"/>
        <v>20.19839999999882</v>
      </c>
      <c r="AC3712" s="139">
        <f t="shared" si="598"/>
        <v>5.1567138749204185E-3</v>
      </c>
      <c r="AD3712" s="138">
        <f t="shared" si="602"/>
        <v>1.2815678307543169E-5</v>
      </c>
      <c r="AE3712" s="139">
        <f t="shared" si="599"/>
        <v>1.2815678307543169E-5</v>
      </c>
      <c r="AF3712" s="139" t="str">
        <f t="shared" si="600"/>
        <v/>
      </c>
      <c r="AG3712" s="139"/>
    </row>
    <row r="3713" spans="21:33" ht="20.100000000000001" customHeight="1" x14ac:dyDescent="0.25">
      <c r="U3713" s="190"/>
      <c r="V3713" s="191"/>
      <c r="W3713" s="188"/>
      <c r="X3713" s="188"/>
      <c r="Y3713" s="174" t="str">
        <f t="shared" si="603"/>
        <v/>
      </c>
      <c r="Z3713" s="174" t="str">
        <f t="shared" si="604"/>
        <v/>
      </c>
      <c r="AA3713" s="137"/>
      <c r="AB3713" s="185">
        <f t="shared" si="601"/>
        <v>20.204799999998819</v>
      </c>
      <c r="AC3713" s="139">
        <f t="shared" si="598"/>
        <v>5.1438981966128753E-3</v>
      </c>
      <c r="AD3713" s="138">
        <f t="shared" si="602"/>
        <v>1.2784853887718405E-5</v>
      </c>
      <c r="AE3713" s="139">
        <f t="shared" si="599"/>
        <v>1.2784853887718405E-5</v>
      </c>
      <c r="AF3713" s="139" t="str">
        <f t="shared" si="600"/>
        <v/>
      </c>
      <c r="AG3713" s="139"/>
    </row>
    <row r="3714" spans="21:33" ht="20.100000000000001" customHeight="1" x14ac:dyDescent="0.25">
      <c r="U3714" s="190"/>
      <c r="V3714" s="191"/>
      <c r="W3714" s="188"/>
      <c r="X3714" s="188"/>
      <c r="Y3714" s="174" t="str">
        <f t="shared" si="603"/>
        <v/>
      </c>
      <c r="Z3714" s="174" t="str">
        <f t="shared" si="604"/>
        <v/>
      </c>
      <c r="AA3714" s="137"/>
      <c r="AB3714" s="185">
        <f t="shared" si="601"/>
        <v>20.211199999998819</v>
      </c>
      <c r="AC3714" s="139">
        <f t="shared" si="598"/>
        <v>5.1311133427251569E-3</v>
      </c>
      <c r="AD3714" s="138">
        <f t="shared" si="602"/>
        <v>1.2754100408966101E-5</v>
      </c>
      <c r="AE3714" s="139">
        <f t="shared" si="599"/>
        <v>1.2754100408966101E-5</v>
      </c>
      <c r="AF3714" s="139" t="str">
        <f t="shared" si="600"/>
        <v/>
      </c>
      <c r="AG3714" s="139"/>
    </row>
    <row r="3715" spans="21:33" ht="20.100000000000001" customHeight="1" x14ac:dyDescent="0.25">
      <c r="U3715" s="190"/>
      <c r="V3715" s="191"/>
      <c r="W3715" s="188"/>
      <c r="X3715" s="188"/>
      <c r="Y3715" s="174" t="str">
        <f t="shared" si="603"/>
        <v/>
      </c>
      <c r="Z3715" s="174" t="str">
        <f t="shared" si="604"/>
        <v/>
      </c>
      <c r="AA3715" s="137"/>
      <c r="AB3715" s="185">
        <f t="shared" si="601"/>
        <v>20.217599999998818</v>
      </c>
      <c r="AC3715" s="139">
        <f t="shared" si="598"/>
        <v>5.1183592423161908E-3</v>
      </c>
      <c r="AD3715" s="138">
        <f t="shared" si="602"/>
        <v>1.2723417718059002E-5</v>
      </c>
      <c r="AE3715" s="139">
        <f t="shared" si="599"/>
        <v>1.2723417718059002E-5</v>
      </c>
      <c r="AF3715" s="139" t="str">
        <f t="shared" si="600"/>
        <v/>
      </c>
      <c r="AG3715" s="139"/>
    </row>
    <row r="3716" spans="21:33" ht="20.100000000000001" customHeight="1" x14ac:dyDescent="0.25">
      <c r="U3716" s="190"/>
      <c r="V3716" s="191"/>
      <c r="W3716" s="188"/>
      <c r="X3716" s="188"/>
      <c r="Y3716" s="174" t="str">
        <f t="shared" si="603"/>
        <v/>
      </c>
      <c r="Z3716" s="174" t="str">
        <f t="shared" si="604"/>
        <v/>
      </c>
      <c r="AA3716" s="137"/>
      <c r="AB3716" s="185">
        <f t="shared" si="601"/>
        <v>20.223999999998817</v>
      </c>
      <c r="AC3716" s="139">
        <f t="shared" si="598"/>
        <v>5.1056358245981318E-3</v>
      </c>
      <c r="AD3716" s="138">
        <f t="shared" si="602"/>
        <v>1.2692805662107252E-5</v>
      </c>
      <c r="AE3716" s="139">
        <f t="shared" si="599"/>
        <v>1.2692805662107252E-5</v>
      </c>
      <c r="AF3716" s="139" t="str">
        <f t="shared" si="600"/>
        <v/>
      </c>
      <c r="AG3716" s="139"/>
    </row>
    <row r="3717" spans="21:33" ht="20.100000000000001" customHeight="1" x14ac:dyDescent="0.25">
      <c r="U3717" s="190"/>
      <c r="V3717" s="191"/>
      <c r="W3717" s="188"/>
      <c r="X3717" s="188"/>
      <c r="Y3717" s="174" t="str">
        <f t="shared" si="603"/>
        <v/>
      </c>
      <c r="Z3717" s="174" t="str">
        <f t="shared" si="604"/>
        <v/>
      </c>
      <c r="AA3717" s="137"/>
      <c r="AB3717" s="185">
        <f t="shared" si="601"/>
        <v>20.230399999998816</v>
      </c>
      <c r="AC3717" s="139">
        <f t="shared" si="598"/>
        <v>5.0929430189360246E-3</v>
      </c>
      <c r="AD3717" s="138">
        <f t="shared" si="602"/>
        <v>1.2662264088436105E-5</v>
      </c>
      <c r="AE3717" s="139">
        <f t="shared" si="599"/>
        <v>1.2662264088436105E-5</v>
      </c>
      <c r="AF3717" s="139" t="str">
        <f t="shared" si="600"/>
        <v/>
      </c>
      <c r="AG3717" s="139"/>
    </row>
    <row r="3718" spans="21:33" ht="20.100000000000001" customHeight="1" x14ac:dyDescent="0.25">
      <c r="U3718" s="190"/>
      <c r="V3718" s="191"/>
      <c r="W3718" s="188"/>
      <c r="X3718" s="188"/>
      <c r="Y3718" s="174" t="str">
        <f t="shared" si="603"/>
        <v/>
      </c>
      <c r="Z3718" s="174" t="str">
        <f t="shared" si="604"/>
        <v/>
      </c>
      <c r="AA3718" s="137"/>
      <c r="AB3718" s="185">
        <f t="shared" si="601"/>
        <v>20.236799999998816</v>
      </c>
      <c r="AC3718" s="139">
        <f t="shared" si="598"/>
        <v>5.0802807548475885E-3</v>
      </c>
      <c r="AD3718" s="138">
        <f t="shared" si="602"/>
        <v>1.2631792844747247E-5</v>
      </c>
      <c r="AE3718" s="139">
        <f t="shared" si="599"/>
        <v>1.2631792844747247E-5</v>
      </c>
      <c r="AF3718" s="139" t="str">
        <f t="shared" si="600"/>
        <v/>
      </c>
      <c r="AG3718" s="139"/>
    </row>
    <row r="3719" spans="21:33" ht="20.100000000000001" customHeight="1" x14ac:dyDescent="0.25">
      <c r="U3719" s="190"/>
      <c r="V3719" s="191"/>
      <c r="W3719" s="188"/>
      <c r="X3719" s="188"/>
      <c r="Y3719" s="174" t="str">
        <f t="shared" si="603"/>
        <v/>
      </c>
      <c r="Z3719" s="174" t="str">
        <f t="shared" si="604"/>
        <v/>
      </c>
      <c r="AA3719" s="137"/>
      <c r="AB3719" s="185">
        <f t="shared" si="601"/>
        <v>20.243199999998815</v>
      </c>
      <c r="AC3719" s="139">
        <f t="shared" si="598"/>
        <v>5.0676489620028412E-3</v>
      </c>
      <c r="AD3719" s="138">
        <f t="shared" si="602"/>
        <v>1.260139177903033E-5</v>
      </c>
      <c r="AE3719" s="139">
        <f t="shared" si="599"/>
        <v>1.260139177903033E-5</v>
      </c>
      <c r="AF3719" s="139" t="str">
        <f t="shared" si="600"/>
        <v/>
      </c>
      <c r="AG3719" s="139"/>
    </row>
    <row r="3720" spans="21:33" ht="20.100000000000001" customHeight="1" x14ac:dyDescent="0.25">
      <c r="U3720" s="190"/>
      <c r="V3720" s="191"/>
      <c r="W3720" s="188"/>
      <c r="X3720" s="188"/>
      <c r="Y3720" s="174" t="str">
        <f t="shared" si="603"/>
        <v/>
      </c>
      <c r="Z3720" s="174" t="str">
        <f t="shared" si="604"/>
        <v/>
      </c>
      <c r="AA3720" s="137"/>
      <c r="AB3720" s="185">
        <f t="shared" si="601"/>
        <v>20.249599999998814</v>
      </c>
      <c r="AC3720" s="139">
        <f t="shared" si="598"/>
        <v>5.0550475702238109E-3</v>
      </c>
      <c r="AD3720" s="138">
        <f t="shared" si="602"/>
        <v>1.2571060739505723E-5</v>
      </c>
      <c r="AE3720" s="139">
        <f t="shared" si="599"/>
        <v>1.2571060739505723E-5</v>
      </c>
      <c r="AF3720" s="139" t="str">
        <f t="shared" si="600"/>
        <v/>
      </c>
      <c r="AG3720" s="139"/>
    </row>
    <row r="3721" spans="21:33" ht="20.100000000000001" customHeight="1" x14ac:dyDescent="0.25">
      <c r="U3721" s="190"/>
      <c r="V3721" s="191"/>
      <c r="W3721" s="188"/>
      <c r="X3721" s="188"/>
      <c r="Y3721" s="174" t="str">
        <f t="shared" si="603"/>
        <v/>
      </c>
      <c r="Z3721" s="174" t="str">
        <f t="shared" si="604"/>
        <v/>
      </c>
      <c r="AA3721" s="137"/>
      <c r="AB3721" s="185">
        <f t="shared" si="601"/>
        <v>20.255999999998814</v>
      </c>
      <c r="AC3721" s="139">
        <f t="shared" si="598"/>
        <v>5.0424765094843052E-3</v>
      </c>
      <c r="AD3721" s="138">
        <f t="shared" si="602"/>
        <v>1.2540799574782373E-5</v>
      </c>
      <c r="AE3721" s="139">
        <f t="shared" si="599"/>
        <v>1.2540799574782373E-5</v>
      </c>
      <c r="AF3721" s="139" t="str">
        <f t="shared" si="600"/>
        <v/>
      </c>
      <c r="AG3721" s="139"/>
    </row>
    <row r="3722" spans="21:33" ht="20.100000000000001" customHeight="1" x14ac:dyDescent="0.25">
      <c r="U3722" s="190"/>
      <c r="V3722" s="191"/>
      <c r="W3722" s="188"/>
      <c r="X3722" s="188"/>
      <c r="Y3722" s="174" t="str">
        <f t="shared" si="603"/>
        <v/>
      </c>
      <c r="Z3722" s="174" t="str">
        <f t="shared" si="604"/>
        <v/>
      </c>
      <c r="AA3722" s="137"/>
      <c r="AB3722" s="185">
        <f t="shared" si="601"/>
        <v>20.262399999998813</v>
      </c>
      <c r="AC3722" s="139">
        <f t="shared" si="598"/>
        <v>5.0299357099095228E-3</v>
      </c>
      <c r="AD3722" s="138">
        <f t="shared" si="602"/>
        <v>1.2510608133698212E-5</v>
      </c>
      <c r="AE3722" s="139">
        <f t="shared" si="599"/>
        <v>1.2510608133698212E-5</v>
      </c>
      <c r="AF3722" s="139" t="str">
        <f t="shared" si="600"/>
        <v/>
      </c>
      <c r="AG3722" s="139"/>
    </row>
    <row r="3723" spans="21:33" ht="20.100000000000001" customHeight="1" x14ac:dyDescent="0.25">
      <c r="U3723" s="190"/>
      <c r="V3723" s="191"/>
      <c r="W3723" s="188"/>
      <c r="X3723" s="188"/>
      <c r="Y3723" s="174" t="str">
        <f t="shared" si="603"/>
        <v/>
      </c>
      <c r="Z3723" s="174" t="str">
        <f t="shared" si="604"/>
        <v/>
      </c>
      <c r="AA3723" s="137"/>
      <c r="AB3723" s="185">
        <f t="shared" si="601"/>
        <v>20.268799999998812</v>
      </c>
      <c r="AC3723" s="139">
        <f t="shared" si="598"/>
        <v>5.0174251017758246E-3</v>
      </c>
      <c r="AD3723" s="138">
        <f t="shared" si="602"/>
        <v>1.2480486265413829E-5</v>
      </c>
      <c r="AE3723" s="139">
        <f t="shared" si="599"/>
        <v>1.2480486265413829E-5</v>
      </c>
      <c r="AF3723" s="139" t="str">
        <f t="shared" si="600"/>
        <v/>
      </c>
      <c r="AG3723" s="139"/>
    </row>
    <row r="3724" spans="21:33" ht="20.100000000000001" customHeight="1" x14ac:dyDescent="0.25">
      <c r="U3724" s="190"/>
      <c r="V3724" s="191"/>
      <c r="W3724" s="188"/>
      <c r="X3724" s="188"/>
      <c r="Y3724" s="174" t="str">
        <f t="shared" si="603"/>
        <v/>
      </c>
      <c r="Z3724" s="174" t="str">
        <f t="shared" si="604"/>
        <v/>
      </c>
      <c r="AA3724" s="137"/>
      <c r="AB3724" s="185">
        <f t="shared" si="601"/>
        <v>20.275199999998812</v>
      </c>
      <c r="AC3724" s="139">
        <f t="shared" si="598"/>
        <v>5.0049446155104108E-3</v>
      </c>
      <c r="AD3724" s="138">
        <f t="shared" si="602"/>
        <v>1.2450433819391656E-5</v>
      </c>
      <c r="AE3724" s="139">
        <f t="shared" si="599"/>
        <v>1.2450433819391656E-5</v>
      </c>
      <c r="AF3724" s="139" t="str">
        <f t="shared" si="600"/>
        <v/>
      </c>
      <c r="AG3724" s="139"/>
    </row>
    <row r="3725" spans="21:33" ht="20.100000000000001" customHeight="1" x14ac:dyDescent="0.25">
      <c r="U3725" s="190"/>
      <c r="V3725" s="191"/>
      <c r="W3725" s="188"/>
      <c r="X3725" s="188"/>
      <c r="Y3725" s="174" t="str">
        <f t="shared" si="603"/>
        <v/>
      </c>
      <c r="Z3725" s="174" t="str">
        <f t="shared" si="604"/>
        <v/>
      </c>
      <c r="AA3725" s="137"/>
      <c r="AB3725" s="185">
        <f t="shared" si="601"/>
        <v>20.281599999998811</v>
      </c>
      <c r="AC3725" s="139">
        <f t="shared" si="598"/>
        <v>4.9924941816910191E-3</v>
      </c>
      <c r="AD3725" s="138">
        <f t="shared" si="602"/>
        <v>1.242045064536821E-5</v>
      </c>
      <c r="AE3725" s="139">
        <f t="shared" si="599"/>
        <v>1.242045064536821E-5</v>
      </c>
      <c r="AF3725" s="139" t="str">
        <f t="shared" si="600"/>
        <v/>
      </c>
      <c r="AG3725" s="139"/>
    </row>
    <row r="3726" spans="21:33" ht="20.100000000000001" customHeight="1" x14ac:dyDescent="0.25">
      <c r="U3726" s="190"/>
      <c r="V3726" s="191"/>
      <c r="W3726" s="188"/>
      <c r="X3726" s="188"/>
      <c r="Y3726" s="174" t="str">
        <f t="shared" si="603"/>
        <v/>
      </c>
      <c r="Z3726" s="174" t="str">
        <f t="shared" si="604"/>
        <v/>
      </c>
      <c r="AA3726" s="137"/>
      <c r="AB3726" s="185">
        <f t="shared" si="601"/>
        <v>20.28799999999881</v>
      </c>
      <c r="AC3726" s="139">
        <f t="shared" si="598"/>
        <v>4.9800737310456509E-3</v>
      </c>
      <c r="AD3726" s="138">
        <f t="shared" si="602"/>
        <v>1.2390536593377514E-5</v>
      </c>
      <c r="AE3726" s="139">
        <f t="shared" si="599"/>
        <v>1.2390536593377514E-5</v>
      </c>
      <c r="AF3726" s="139" t="str">
        <f t="shared" si="600"/>
        <v/>
      </c>
      <c r="AG3726" s="139"/>
    </row>
    <row r="3727" spans="21:33" ht="20.100000000000001" customHeight="1" x14ac:dyDescent="0.25">
      <c r="U3727" s="190"/>
      <c r="V3727" s="191"/>
      <c r="W3727" s="188"/>
      <c r="X3727" s="188"/>
      <c r="Y3727" s="174" t="str">
        <f t="shared" si="603"/>
        <v/>
      </c>
      <c r="Z3727" s="174" t="str">
        <f t="shared" si="604"/>
        <v/>
      </c>
      <c r="AA3727" s="137"/>
      <c r="AB3727" s="185">
        <f t="shared" si="601"/>
        <v>20.294399999998809</v>
      </c>
      <c r="AC3727" s="139">
        <f t="shared" si="598"/>
        <v>4.9676831944522734E-3</v>
      </c>
      <c r="AD3727" s="138">
        <f t="shared" si="602"/>
        <v>1.2360691513761506E-5</v>
      </c>
      <c r="AE3727" s="139">
        <f t="shared" si="599"/>
        <v>1.2360691513761506E-5</v>
      </c>
      <c r="AF3727" s="139" t="str">
        <f t="shared" si="600"/>
        <v/>
      </c>
      <c r="AG3727" s="139"/>
    </row>
    <row r="3728" spans="21:33" ht="20.100000000000001" customHeight="1" x14ac:dyDescent="0.25">
      <c r="U3728" s="190"/>
      <c r="V3728" s="191"/>
      <c r="W3728" s="188"/>
      <c r="X3728" s="188"/>
      <c r="Y3728" s="174" t="str">
        <f t="shared" si="603"/>
        <v/>
      </c>
      <c r="Z3728" s="174" t="str">
        <f t="shared" si="604"/>
        <v/>
      </c>
      <c r="AA3728" s="137"/>
      <c r="AB3728" s="185">
        <f t="shared" si="601"/>
        <v>20.300799999998809</v>
      </c>
      <c r="AC3728" s="139">
        <f t="shared" si="598"/>
        <v>4.9553225029385119E-3</v>
      </c>
      <c r="AD3728" s="138">
        <f t="shared" si="602"/>
        <v>1.2330915257157023E-5</v>
      </c>
      <c r="AE3728" s="139">
        <f t="shared" si="599"/>
        <v>1.2330915257157023E-5</v>
      </c>
      <c r="AF3728" s="139" t="str">
        <f t="shared" si="600"/>
        <v/>
      </c>
      <c r="AG3728" s="139"/>
    </row>
    <row r="3729" spans="21:33" ht="20.100000000000001" customHeight="1" x14ac:dyDescent="0.25">
      <c r="U3729" s="190"/>
      <c r="V3729" s="191"/>
      <c r="W3729" s="188"/>
      <c r="X3729" s="188"/>
      <c r="Y3729" s="174" t="str">
        <f t="shared" si="603"/>
        <v/>
      </c>
      <c r="Z3729" s="174" t="str">
        <f t="shared" si="604"/>
        <v/>
      </c>
      <c r="AA3729" s="137"/>
      <c r="AB3729" s="185">
        <f t="shared" si="601"/>
        <v>20.307199999998808</v>
      </c>
      <c r="AC3729" s="139">
        <f t="shared" si="598"/>
        <v>4.9429915876813548E-3</v>
      </c>
      <c r="AD3729" s="138">
        <f t="shared" si="602"/>
        <v>1.230120767446892E-5</v>
      </c>
      <c r="AE3729" s="139">
        <f t="shared" si="599"/>
        <v>1.230120767446892E-5</v>
      </c>
      <c r="AF3729" s="139" t="str">
        <f t="shared" si="600"/>
        <v/>
      </c>
      <c r="AG3729" s="139"/>
    </row>
    <row r="3730" spans="21:33" ht="20.100000000000001" customHeight="1" x14ac:dyDescent="0.25">
      <c r="U3730" s="190"/>
      <c r="V3730" s="191"/>
      <c r="W3730" s="188"/>
      <c r="X3730" s="188"/>
      <c r="Y3730" s="174" t="str">
        <f t="shared" si="603"/>
        <v/>
      </c>
      <c r="Z3730" s="174" t="str">
        <f t="shared" si="604"/>
        <v/>
      </c>
      <c r="AA3730" s="137"/>
      <c r="AB3730" s="185">
        <f t="shared" si="601"/>
        <v>20.313599999998807</v>
      </c>
      <c r="AC3730" s="139">
        <f t="shared" si="598"/>
        <v>4.9306903800068859E-3</v>
      </c>
      <c r="AD3730" s="138">
        <f t="shared" si="602"/>
        <v>1.2271568616913434E-5</v>
      </c>
      <c r="AE3730" s="139">
        <f t="shared" si="599"/>
        <v>1.2271568616913434E-5</v>
      </c>
      <c r="AF3730" s="139" t="str">
        <f t="shared" si="600"/>
        <v/>
      </c>
      <c r="AG3730" s="139"/>
    </row>
    <row r="3731" spans="21:33" ht="20.100000000000001" customHeight="1" x14ac:dyDescent="0.25">
      <c r="U3731" s="190"/>
      <c r="V3731" s="191"/>
      <c r="W3731" s="188"/>
      <c r="X3731" s="188"/>
      <c r="Y3731" s="174" t="str">
        <f t="shared" si="603"/>
        <v/>
      </c>
      <c r="Z3731" s="174" t="str">
        <f t="shared" si="604"/>
        <v/>
      </c>
      <c r="AA3731" s="137"/>
      <c r="AB3731" s="185">
        <f t="shared" si="601"/>
        <v>20.319999999998807</v>
      </c>
      <c r="AC3731" s="139">
        <f t="shared" si="598"/>
        <v>4.9184188113899725E-3</v>
      </c>
      <c r="AD3731" s="138">
        <f t="shared" si="602"/>
        <v>1.2241997935998235E-5</v>
      </c>
      <c r="AE3731" s="139">
        <f t="shared" si="599"/>
        <v>1.2241997935998235E-5</v>
      </c>
      <c r="AF3731" s="139" t="str">
        <f t="shared" si="600"/>
        <v/>
      </c>
      <c r="AG3731" s="139"/>
    </row>
    <row r="3732" spans="21:33" ht="20.100000000000001" customHeight="1" x14ac:dyDescent="0.25">
      <c r="U3732" s="190"/>
      <c r="V3732" s="191"/>
      <c r="W3732" s="188"/>
      <c r="X3732" s="188"/>
      <c r="Y3732" s="174" t="str">
        <f t="shared" si="603"/>
        <v/>
      </c>
      <c r="Z3732" s="174" t="str">
        <f t="shared" si="604"/>
        <v/>
      </c>
      <c r="AA3732" s="137"/>
      <c r="AB3732" s="185">
        <f t="shared" si="601"/>
        <v>20.326399999998806</v>
      </c>
      <c r="AC3732" s="139">
        <f t="shared" si="598"/>
        <v>4.9061768134539743E-3</v>
      </c>
      <c r="AD3732" s="138">
        <f t="shared" si="602"/>
        <v>1.2212495483506815E-5</v>
      </c>
      <c r="AE3732" s="139">
        <f t="shared" si="599"/>
        <v>1.2212495483506815E-5</v>
      </c>
      <c r="AF3732" s="139" t="str">
        <f t="shared" si="600"/>
        <v/>
      </c>
      <c r="AG3732" s="139"/>
    </row>
    <row r="3733" spans="21:33" ht="20.100000000000001" customHeight="1" x14ac:dyDescent="0.25">
      <c r="U3733" s="190"/>
      <c r="V3733" s="191"/>
      <c r="W3733" s="188"/>
      <c r="X3733" s="188"/>
      <c r="Y3733" s="174" t="str">
        <f t="shared" si="603"/>
        <v/>
      </c>
      <c r="Z3733" s="174" t="str">
        <f t="shared" si="604"/>
        <v/>
      </c>
      <c r="AA3733" s="137"/>
      <c r="AB3733" s="185">
        <f t="shared" si="601"/>
        <v>20.332799999998805</v>
      </c>
      <c r="AC3733" s="139">
        <f t="shared" si="598"/>
        <v>4.8939643179704674E-3</v>
      </c>
      <c r="AD3733" s="138">
        <f t="shared" si="602"/>
        <v>1.2183061111555732E-5</v>
      </c>
      <c r="AE3733" s="139">
        <f t="shared" si="599"/>
        <v>1.2183061111555732E-5</v>
      </c>
      <c r="AF3733" s="139" t="str">
        <f t="shared" si="600"/>
        <v/>
      </c>
      <c r="AG3733" s="139"/>
    </row>
    <row r="3734" spans="21:33" ht="20.100000000000001" customHeight="1" x14ac:dyDescent="0.25">
      <c r="U3734" s="190"/>
      <c r="V3734" s="191"/>
      <c r="W3734" s="188"/>
      <c r="X3734" s="188"/>
      <c r="Y3734" s="174" t="str">
        <f t="shared" si="603"/>
        <v/>
      </c>
      <c r="Z3734" s="174" t="str">
        <f t="shared" si="604"/>
        <v/>
      </c>
      <c r="AA3734" s="137"/>
      <c r="AB3734" s="185">
        <f t="shared" si="601"/>
        <v>20.339199999998804</v>
      </c>
      <c r="AC3734" s="139">
        <f t="shared" si="598"/>
        <v>4.8817812568589117E-3</v>
      </c>
      <c r="AD3734" s="138">
        <f t="shared" si="602"/>
        <v>1.2153694672478385E-5</v>
      </c>
      <c r="AE3734" s="139">
        <f t="shared" si="599"/>
        <v>1.2153694672478385E-5</v>
      </c>
      <c r="AF3734" s="139" t="str">
        <f t="shared" si="600"/>
        <v/>
      </c>
      <c r="AG3734" s="139"/>
    </row>
    <row r="3735" spans="21:33" ht="20.100000000000001" customHeight="1" x14ac:dyDescent="0.25">
      <c r="U3735" s="190"/>
      <c r="V3735" s="191"/>
      <c r="W3735" s="188"/>
      <c r="X3735" s="188"/>
      <c r="Y3735" s="174" t="str">
        <f t="shared" si="603"/>
        <v/>
      </c>
      <c r="Z3735" s="174" t="str">
        <f t="shared" si="604"/>
        <v/>
      </c>
      <c r="AA3735" s="137"/>
      <c r="AB3735" s="185">
        <f t="shared" si="601"/>
        <v>20.345599999998804</v>
      </c>
      <c r="AC3735" s="139">
        <f t="shared" si="598"/>
        <v>4.8696275621864333E-3</v>
      </c>
      <c r="AD3735" s="138">
        <f t="shared" si="602"/>
        <v>1.2124396018973332E-5</v>
      </c>
      <c r="AE3735" s="139">
        <f t="shared" si="599"/>
        <v>1.2124396018973332E-5</v>
      </c>
      <c r="AF3735" s="139" t="str">
        <f t="shared" si="600"/>
        <v/>
      </c>
      <c r="AG3735" s="139"/>
    </row>
    <row r="3736" spans="21:33" ht="20.100000000000001" customHeight="1" x14ac:dyDescent="0.25">
      <c r="U3736" s="190"/>
      <c r="V3736" s="191"/>
      <c r="W3736" s="188"/>
      <c r="X3736" s="188"/>
      <c r="Y3736" s="174" t="str">
        <f t="shared" si="603"/>
        <v/>
      </c>
      <c r="Z3736" s="174" t="str">
        <f t="shared" si="604"/>
        <v/>
      </c>
      <c r="AA3736" s="137"/>
      <c r="AB3736" s="185">
        <f t="shared" si="601"/>
        <v>20.351999999998803</v>
      </c>
      <c r="AC3736" s="139">
        <f t="shared" si="598"/>
        <v>4.85750316616746E-3</v>
      </c>
      <c r="AD3736" s="138">
        <f t="shared" si="602"/>
        <v>1.2095165003993269E-5</v>
      </c>
      <c r="AE3736" s="139">
        <f t="shared" si="599"/>
        <v>1.2095165003993269E-5</v>
      </c>
      <c r="AF3736" s="139" t="str">
        <f t="shared" si="600"/>
        <v/>
      </c>
      <c r="AG3736" s="139"/>
    </row>
    <row r="3737" spans="21:33" ht="20.100000000000001" customHeight="1" x14ac:dyDescent="0.25">
      <c r="U3737" s="190"/>
      <c r="V3737" s="191"/>
      <c r="W3737" s="188"/>
      <c r="X3737" s="188"/>
      <c r="Y3737" s="174" t="str">
        <f t="shared" si="603"/>
        <v/>
      </c>
      <c r="Z3737" s="174" t="str">
        <f t="shared" si="604"/>
        <v/>
      </c>
      <c r="AA3737" s="137"/>
      <c r="AB3737" s="185">
        <f t="shared" si="601"/>
        <v>20.358399999998802</v>
      </c>
      <c r="AC3737" s="139">
        <f t="shared" si="598"/>
        <v>4.8454080011634667E-3</v>
      </c>
      <c r="AD3737" s="138">
        <f t="shared" si="602"/>
        <v>1.2066001480761507E-5</v>
      </c>
      <c r="AE3737" s="139">
        <f t="shared" si="599"/>
        <v>1.2066001480761507E-5</v>
      </c>
      <c r="AF3737" s="139" t="str">
        <f t="shared" si="600"/>
        <v/>
      </c>
      <c r="AG3737" s="139"/>
    </row>
    <row r="3738" spans="21:33" ht="20.100000000000001" customHeight="1" x14ac:dyDescent="0.25">
      <c r="U3738" s="190"/>
      <c r="V3738" s="191"/>
      <c r="W3738" s="188"/>
      <c r="X3738" s="188"/>
      <c r="Y3738" s="174" t="str">
        <f t="shared" si="603"/>
        <v/>
      </c>
      <c r="Z3738" s="174" t="str">
        <f t="shared" si="604"/>
        <v/>
      </c>
      <c r="AA3738" s="137"/>
      <c r="AB3738" s="185">
        <f t="shared" si="601"/>
        <v>20.364799999998802</v>
      </c>
      <c r="AC3738" s="139">
        <f t="shared" si="598"/>
        <v>4.8333419996827052E-3</v>
      </c>
      <c r="AD3738" s="138">
        <f t="shared" si="602"/>
        <v>1.2036905302837894E-5</v>
      </c>
      <c r="AE3738" s="139">
        <f t="shared" si="599"/>
        <v>1.2036905302837894E-5</v>
      </c>
      <c r="AF3738" s="139" t="str">
        <f t="shared" si="600"/>
        <v/>
      </c>
      <c r="AG3738" s="139"/>
    </row>
    <row r="3739" spans="21:33" ht="20.100000000000001" customHeight="1" x14ac:dyDescent="0.25">
      <c r="U3739" s="190"/>
      <c r="V3739" s="191"/>
      <c r="W3739" s="188"/>
      <c r="X3739" s="188"/>
      <c r="Y3739" s="174" t="str">
        <f t="shared" si="603"/>
        <v/>
      </c>
      <c r="Z3739" s="174" t="str">
        <f t="shared" si="604"/>
        <v/>
      </c>
      <c r="AA3739" s="137"/>
      <c r="AB3739" s="185">
        <f t="shared" si="601"/>
        <v>20.371199999998801</v>
      </c>
      <c r="AC3739" s="139">
        <f t="shared" si="598"/>
        <v>4.8213050943798673E-3</v>
      </c>
      <c r="AD3739" s="138">
        <f t="shared" si="602"/>
        <v>1.2007876324037284E-5</v>
      </c>
      <c r="AE3739" s="139">
        <f t="shared" si="599"/>
        <v>1.2007876324037284E-5</v>
      </c>
      <c r="AF3739" s="139" t="str">
        <f t="shared" si="600"/>
        <v/>
      </c>
      <c r="AG3739" s="139"/>
    </row>
    <row r="3740" spans="21:33" ht="20.100000000000001" customHeight="1" x14ac:dyDescent="0.25">
      <c r="U3740" s="190"/>
      <c r="V3740" s="191"/>
      <c r="W3740" s="188"/>
      <c r="X3740" s="188"/>
      <c r="Y3740" s="174" t="str">
        <f t="shared" si="603"/>
        <v/>
      </c>
      <c r="Z3740" s="174" t="str">
        <f t="shared" si="604"/>
        <v/>
      </c>
      <c r="AA3740" s="137"/>
      <c r="AB3740" s="185">
        <f t="shared" si="601"/>
        <v>20.3775999999988</v>
      </c>
      <c r="AC3740" s="139">
        <f t="shared" si="598"/>
        <v>4.80929721805583E-3</v>
      </c>
      <c r="AD3740" s="138">
        <f t="shared" si="602"/>
        <v>1.1978914398439074E-5</v>
      </c>
      <c r="AE3740" s="139">
        <f t="shared" si="599"/>
        <v>1.1978914398439074E-5</v>
      </c>
      <c r="AF3740" s="139" t="str">
        <f t="shared" si="600"/>
        <v/>
      </c>
      <c r="AG3740" s="139"/>
    </row>
    <row r="3741" spans="21:33" ht="20.100000000000001" customHeight="1" x14ac:dyDescent="0.25">
      <c r="U3741" s="190"/>
      <c r="V3741" s="191"/>
      <c r="W3741" s="188"/>
      <c r="X3741" s="188"/>
      <c r="Y3741" s="174" t="str">
        <f t="shared" si="603"/>
        <v/>
      </c>
      <c r="Z3741" s="174" t="str">
        <f t="shared" si="604"/>
        <v/>
      </c>
      <c r="AA3741" s="137"/>
      <c r="AB3741" s="185">
        <f t="shared" si="601"/>
        <v>20.3839999999988</v>
      </c>
      <c r="AC3741" s="139">
        <f t="shared" si="598"/>
        <v>4.797318303657391E-3</v>
      </c>
      <c r="AD3741" s="138">
        <f t="shared" si="602"/>
        <v>1.1950019380493893E-5</v>
      </c>
      <c r="AE3741" s="139">
        <f t="shared" si="599"/>
        <v>1.1950019380493893E-5</v>
      </c>
      <c r="AF3741" s="139" t="str">
        <f t="shared" si="600"/>
        <v/>
      </c>
      <c r="AG3741" s="139"/>
    </row>
    <row r="3742" spans="21:33" ht="20.100000000000001" customHeight="1" x14ac:dyDescent="0.25">
      <c r="U3742" s="190"/>
      <c r="V3742" s="191"/>
      <c r="W3742" s="188"/>
      <c r="X3742" s="188"/>
      <c r="Y3742" s="174" t="str">
        <f t="shared" si="603"/>
        <v/>
      </c>
      <c r="Z3742" s="174" t="str">
        <f t="shared" si="604"/>
        <v/>
      </c>
      <c r="AA3742" s="137"/>
      <c r="AB3742" s="185">
        <f t="shared" si="601"/>
        <v>20.390399999998799</v>
      </c>
      <c r="AC3742" s="139">
        <f t="shared" si="598"/>
        <v>4.7853682842768971E-3</v>
      </c>
      <c r="AD3742" s="138">
        <f t="shared" si="602"/>
        <v>1.1921191124829311E-5</v>
      </c>
      <c r="AE3742" s="139">
        <f t="shared" si="599"/>
        <v>1.1921191124829311E-5</v>
      </c>
      <c r="AF3742" s="139" t="str">
        <f t="shared" si="600"/>
        <v/>
      </c>
      <c r="AG3742" s="139"/>
    </row>
    <row r="3743" spans="21:33" ht="20.100000000000001" customHeight="1" x14ac:dyDescent="0.25">
      <c r="U3743" s="190"/>
      <c r="V3743" s="191"/>
      <c r="W3743" s="188"/>
      <c r="X3743" s="188"/>
      <c r="Y3743" s="174" t="str">
        <f t="shared" si="603"/>
        <v/>
      </c>
      <c r="Z3743" s="174" t="str">
        <f t="shared" si="604"/>
        <v/>
      </c>
      <c r="AA3743" s="137"/>
      <c r="AB3743" s="185">
        <f t="shared" si="601"/>
        <v>20.396799999998798</v>
      </c>
      <c r="AC3743" s="139">
        <f t="shared" si="598"/>
        <v>4.7734470931520678E-3</v>
      </c>
      <c r="AD3743" s="138">
        <f t="shared" si="602"/>
        <v>1.1892429486454539E-5</v>
      </c>
      <c r="AE3743" s="139">
        <f t="shared" si="599"/>
        <v>1.1892429486454539E-5</v>
      </c>
      <c r="AF3743" s="139" t="str">
        <f t="shared" si="600"/>
        <v/>
      </c>
      <c r="AG3743" s="139"/>
    </row>
    <row r="3744" spans="21:33" ht="20.100000000000001" customHeight="1" x14ac:dyDescent="0.25">
      <c r="U3744" s="190"/>
      <c r="V3744" s="191"/>
      <c r="W3744" s="188"/>
      <c r="X3744" s="188"/>
      <c r="Y3744" s="174" t="str">
        <f t="shared" si="603"/>
        <v/>
      </c>
      <c r="Z3744" s="174" t="str">
        <f t="shared" si="604"/>
        <v/>
      </c>
      <c r="AA3744" s="137"/>
      <c r="AB3744" s="185">
        <f t="shared" si="601"/>
        <v>20.403199999998797</v>
      </c>
      <c r="AC3744" s="139">
        <f t="shared" si="598"/>
        <v>4.7615546636656132E-3</v>
      </c>
      <c r="AD3744" s="138">
        <f t="shared" si="602"/>
        <v>1.1863734320604301E-5</v>
      </c>
      <c r="AE3744" s="139">
        <f t="shared" si="599"/>
        <v>1.1863734320604301E-5</v>
      </c>
      <c r="AF3744" s="139" t="str">
        <f t="shared" si="600"/>
        <v/>
      </c>
      <c r="AG3744" s="139"/>
    </row>
    <row r="3745" spans="21:33" ht="20.100000000000001" customHeight="1" x14ac:dyDescent="0.25">
      <c r="U3745" s="190"/>
      <c r="V3745" s="191"/>
      <c r="W3745" s="188"/>
      <c r="X3745" s="188"/>
      <c r="Y3745" s="174" t="str">
        <f t="shared" si="603"/>
        <v/>
      </c>
      <c r="Z3745" s="174" t="str">
        <f t="shared" si="604"/>
        <v/>
      </c>
      <c r="AA3745" s="137"/>
      <c r="AB3745" s="185">
        <f t="shared" si="601"/>
        <v>20.409599999998797</v>
      </c>
      <c r="AC3745" s="139">
        <f t="shared" si="598"/>
        <v>4.7496909293450089E-3</v>
      </c>
      <c r="AD3745" s="138">
        <f t="shared" si="602"/>
        <v>1.1835105482814294E-5</v>
      </c>
      <c r="AE3745" s="139">
        <f t="shared" si="599"/>
        <v>1.1835105482814294E-5</v>
      </c>
      <c r="AF3745" s="139" t="str">
        <f t="shared" si="600"/>
        <v/>
      </c>
      <c r="AG3745" s="139"/>
    </row>
    <row r="3746" spans="21:33" ht="20.100000000000001" customHeight="1" x14ac:dyDescent="0.25">
      <c r="U3746" s="190"/>
      <c r="V3746" s="191"/>
      <c r="W3746" s="188"/>
      <c r="X3746" s="188"/>
      <c r="Y3746" s="174" t="str">
        <f t="shared" si="603"/>
        <v/>
      </c>
      <c r="Z3746" s="174" t="str">
        <f t="shared" si="604"/>
        <v/>
      </c>
      <c r="AA3746" s="137"/>
      <c r="AB3746" s="185">
        <f t="shared" si="601"/>
        <v>20.415999999998796</v>
      </c>
      <c r="AC3746" s="139">
        <f t="shared" si="598"/>
        <v>4.7378558238621946E-3</v>
      </c>
      <c r="AD3746" s="138">
        <f t="shared" si="602"/>
        <v>1.1806542828928998E-5</v>
      </c>
      <c r="AE3746" s="139">
        <f t="shared" si="599"/>
        <v>1.1806542828928998E-5</v>
      </c>
      <c r="AF3746" s="139" t="str">
        <f t="shared" si="600"/>
        <v/>
      </c>
      <c r="AG3746" s="139"/>
    </row>
    <row r="3747" spans="21:33" ht="20.100000000000001" customHeight="1" x14ac:dyDescent="0.25">
      <c r="U3747" s="190"/>
      <c r="V3747" s="191"/>
      <c r="W3747" s="188"/>
      <c r="X3747" s="188"/>
      <c r="Y3747" s="174" t="str">
        <f t="shared" si="603"/>
        <v/>
      </c>
      <c r="Z3747" s="174" t="str">
        <f t="shared" si="604"/>
        <v/>
      </c>
      <c r="AA3747" s="137"/>
      <c r="AB3747" s="185">
        <f t="shared" si="601"/>
        <v>20.422399999998795</v>
      </c>
      <c r="AC3747" s="139">
        <f t="shared" si="598"/>
        <v>4.7260492810332656E-3</v>
      </c>
      <c r="AD3747" s="138">
        <f t="shared" si="602"/>
        <v>1.1778046215034019E-5</v>
      </c>
      <c r="AE3747" s="139">
        <f t="shared" si="599"/>
        <v>1.1778046215034019E-5</v>
      </c>
      <c r="AF3747" s="139" t="str">
        <f t="shared" si="600"/>
        <v/>
      </c>
      <c r="AG3747" s="139"/>
    </row>
    <row r="3748" spans="21:33" ht="20.100000000000001" customHeight="1" x14ac:dyDescent="0.25">
      <c r="U3748" s="190"/>
      <c r="V3748" s="191"/>
      <c r="W3748" s="188"/>
      <c r="X3748" s="188"/>
      <c r="Y3748" s="174" t="str">
        <f t="shared" si="603"/>
        <v/>
      </c>
      <c r="Z3748" s="174" t="str">
        <f t="shared" si="604"/>
        <v/>
      </c>
      <c r="AA3748" s="137"/>
      <c r="AB3748" s="185">
        <f t="shared" si="601"/>
        <v>20.428799999998795</v>
      </c>
      <c r="AC3748" s="139">
        <f t="shared" si="598"/>
        <v>4.7142712348182316E-3</v>
      </c>
      <c r="AD3748" s="138">
        <f t="shared" si="602"/>
        <v>1.1749615497539355E-5</v>
      </c>
      <c r="AE3748" s="139">
        <f t="shared" si="599"/>
        <v>1.1749615497539355E-5</v>
      </c>
      <c r="AF3748" s="139" t="str">
        <f t="shared" si="600"/>
        <v/>
      </c>
      <c r="AG3748" s="139"/>
    </row>
    <row r="3749" spans="21:33" ht="20.100000000000001" customHeight="1" x14ac:dyDescent="0.25">
      <c r="U3749" s="190"/>
      <c r="V3749" s="191"/>
      <c r="W3749" s="188"/>
      <c r="X3749" s="188"/>
      <c r="Y3749" s="174" t="str">
        <f t="shared" si="603"/>
        <v/>
      </c>
      <c r="Z3749" s="174" t="str">
        <f t="shared" si="604"/>
        <v/>
      </c>
      <c r="AA3749" s="137"/>
      <c r="AB3749" s="185">
        <f t="shared" si="601"/>
        <v>20.435199999998794</v>
      </c>
      <c r="AC3749" s="139">
        <f t="shared" si="598"/>
        <v>4.7025216193206923E-3</v>
      </c>
      <c r="AD3749" s="138">
        <f t="shared" si="602"/>
        <v>1.1721250533120418E-5</v>
      </c>
      <c r="AE3749" s="139">
        <f t="shared" si="599"/>
        <v>1.1721250533120418E-5</v>
      </c>
      <c r="AF3749" s="139" t="str">
        <f t="shared" si="600"/>
        <v/>
      </c>
      <c r="AG3749" s="139"/>
    </row>
    <row r="3750" spans="21:33" ht="20.100000000000001" customHeight="1" x14ac:dyDescent="0.25">
      <c r="U3750" s="190"/>
      <c r="V3750" s="191"/>
      <c r="W3750" s="188"/>
      <c r="X3750" s="188"/>
      <c r="Y3750" s="174" t="str">
        <f t="shared" si="603"/>
        <v/>
      </c>
      <c r="Z3750" s="174" t="str">
        <f t="shared" si="604"/>
        <v/>
      </c>
      <c r="AA3750" s="137"/>
      <c r="AB3750" s="185">
        <f t="shared" si="601"/>
        <v>20.441599999998793</v>
      </c>
      <c r="AC3750" s="139">
        <f t="shared" si="598"/>
        <v>4.6908003687875718E-3</v>
      </c>
      <c r="AD3750" s="138">
        <f t="shared" si="602"/>
        <v>1.169295117870936E-5</v>
      </c>
      <c r="AE3750" s="139">
        <f t="shared" si="599"/>
        <v>1.169295117870936E-5</v>
      </c>
      <c r="AF3750" s="139" t="str">
        <f t="shared" si="600"/>
        <v/>
      </c>
      <c r="AG3750" s="139"/>
    </row>
    <row r="3751" spans="21:33" ht="20.100000000000001" customHeight="1" x14ac:dyDescent="0.25">
      <c r="U3751" s="190"/>
      <c r="V3751" s="191"/>
      <c r="W3751" s="188"/>
      <c r="X3751" s="188"/>
      <c r="Y3751" s="174" t="str">
        <f t="shared" si="603"/>
        <v/>
      </c>
      <c r="Z3751" s="174" t="str">
        <f t="shared" si="604"/>
        <v/>
      </c>
      <c r="AA3751" s="137"/>
      <c r="AB3751" s="185">
        <f t="shared" si="601"/>
        <v>20.447999999998792</v>
      </c>
      <c r="AC3751" s="139">
        <f t="shared" si="598"/>
        <v>4.6791074176088625E-3</v>
      </c>
      <c r="AD3751" s="138">
        <f t="shared" si="602"/>
        <v>1.1664717291582673E-5</v>
      </c>
      <c r="AE3751" s="139">
        <f t="shared" si="599"/>
        <v>1.1664717291582673E-5</v>
      </c>
      <c r="AF3751" s="139" t="str">
        <f t="shared" si="600"/>
        <v/>
      </c>
      <c r="AG3751" s="139"/>
    </row>
    <row r="3752" spans="21:33" ht="20.100000000000001" customHeight="1" x14ac:dyDescent="0.25">
      <c r="U3752" s="190"/>
      <c r="V3752" s="191"/>
      <c r="W3752" s="188"/>
      <c r="X3752" s="188"/>
      <c r="Y3752" s="174" t="str">
        <f t="shared" si="603"/>
        <v/>
      </c>
      <c r="Z3752" s="174" t="str">
        <f t="shared" si="604"/>
        <v/>
      </c>
      <c r="AA3752" s="137"/>
      <c r="AB3752" s="185">
        <f t="shared" si="601"/>
        <v>20.454399999998792</v>
      </c>
      <c r="AC3752" s="139">
        <f t="shared" si="598"/>
        <v>4.6674427003172798E-3</v>
      </c>
      <c r="AD3752" s="138">
        <f t="shared" si="602"/>
        <v>1.1636548729249303E-5</v>
      </c>
      <c r="AE3752" s="139">
        <f t="shared" si="599"/>
        <v>1.1636548729249303E-5</v>
      </c>
      <c r="AF3752" s="139" t="str">
        <f t="shared" si="600"/>
        <v/>
      </c>
      <c r="AG3752" s="139"/>
    </row>
    <row r="3753" spans="21:33" ht="20.100000000000001" customHeight="1" x14ac:dyDescent="0.25">
      <c r="U3753" s="190"/>
      <c r="V3753" s="191"/>
      <c r="W3753" s="188"/>
      <c r="X3753" s="188"/>
      <c r="Y3753" s="174" t="str">
        <f t="shared" si="603"/>
        <v/>
      </c>
      <c r="Z3753" s="174" t="str">
        <f t="shared" si="604"/>
        <v/>
      </c>
      <c r="AA3753" s="137"/>
      <c r="AB3753" s="185">
        <f t="shared" si="601"/>
        <v>20.460799999998791</v>
      </c>
      <c r="AC3753" s="139">
        <f t="shared" si="598"/>
        <v>4.6558061515880305E-3</v>
      </c>
      <c r="AD3753" s="138">
        <f t="shared" si="602"/>
        <v>1.1608445349502693E-5</v>
      </c>
      <c r="AE3753" s="139">
        <f t="shared" si="599"/>
        <v>1.1608445349502693E-5</v>
      </c>
      <c r="AF3753" s="139" t="str">
        <f t="shared" si="600"/>
        <v/>
      </c>
      <c r="AG3753" s="139"/>
    </row>
    <row r="3754" spans="21:33" ht="20.100000000000001" customHeight="1" x14ac:dyDescent="0.25">
      <c r="U3754" s="190"/>
      <c r="V3754" s="191"/>
      <c r="W3754" s="188"/>
      <c r="X3754" s="188"/>
      <c r="Y3754" s="174" t="str">
        <f t="shared" si="603"/>
        <v/>
      </c>
      <c r="Z3754" s="174" t="str">
        <f t="shared" si="604"/>
        <v/>
      </c>
      <c r="AA3754" s="137"/>
      <c r="AB3754" s="185">
        <f t="shared" si="601"/>
        <v>20.46719999999879</v>
      </c>
      <c r="AC3754" s="139">
        <f t="shared" si="598"/>
        <v>4.6441977062385278E-3</v>
      </c>
      <c r="AD3754" s="138">
        <f t="shared" si="602"/>
        <v>1.1580407010443328E-5</v>
      </c>
      <c r="AE3754" s="139">
        <f t="shared" si="599"/>
        <v>1.1580407010443328E-5</v>
      </c>
      <c r="AF3754" s="139" t="str">
        <f t="shared" si="600"/>
        <v/>
      </c>
      <c r="AG3754" s="139"/>
    </row>
    <row r="3755" spans="21:33" ht="20.100000000000001" customHeight="1" x14ac:dyDescent="0.25">
      <c r="U3755" s="190"/>
      <c r="V3755" s="191"/>
      <c r="W3755" s="188"/>
      <c r="X3755" s="188"/>
      <c r="Y3755" s="174" t="str">
        <f t="shared" si="603"/>
        <v/>
      </c>
      <c r="Z3755" s="174" t="str">
        <f t="shared" si="604"/>
        <v/>
      </c>
      <c r="AA3755" s="137"/>
      <c r="AB3755" s="185">
        <f t="shared" si="601"/>
        <v>20.47359999999879</v>
      </c>
      <c r="AC3755" s="139">
        <f t="shared" si="598"/>
        <v>4.6326172992280845E-3</v>
      </c>
      <c r="AD3755" s="138">
        <f t="shared" si="602"/>
        <v>1.1552433570441445E-5</v>
      </c>
      <c r="AE3755" s="139">
        <f t="shared" si="599"/>
        <v>1.1552433570441445E-5</v>
      </c>
      <c r="AF3755" s="139" t="str">
        <f t="shared" si="600"/>
        <v/>
      </c>
      <c r="AG3755" s="139"/>
    </row>
    <row r="3756" spans="21:33" ht="20.100000000000001" customHeight="1" x14ac:dyDescent="0.25">
      <c r="U3756" s="190"/>
      <c r="V3756" s="191"/>
      <c r="W3756" s="188"/>
      <c r="X3756" s="188"/>
      <c r="Y3756" s="174" t="str">
        <f t="shared" si="603"/>
        <v/>
      </c>
      <c r="Z3756" s="174" t="str">
        <f t="shared" si="604"/>
        <v/>
      </c>
      <c r="AA3756" s="137"/>
      <c r="AB3756" s="185">
        <f t="shared" si="601"/>
        <v>20.479999999998789</v>
      </c>
      <c r="AC3756" s="139">
        <f t="shared" ref="AC3756:AC3819" si="605">_xlfn.CHISQ.DIST.RT(AB3756,$AB$553)</f>
        <v>4.621064865657643E-3</v>
      </c>
      <c r="AD3756" s="138">
        <f t="shared" si="602"/>
        <v>1.1524524888119683E-5</v>
      </c>
      <c r="AE3756" s="139">
        <f t="shared" ref="AE3756:AE3819" si="606">IF(AC3756&lt;($AA$556),AD3756,"")</f>
        <v>1.1524524888119683E-5</v>
      </c>
      <c r="AF3756" s="139" t="str">
        <f t="shared" ref="AF3756:AF3819" si="607">IF(AC3756&lt;$AA$563,AD3756,"")</f>
        <v/>
      </c>
      <c r="AG3756" s="139"/>
    </row>
    <row r="3757" spans="21:33" ht="20.100000000000001" customHeight="1" x14ac:dyDescent="0.25">
      <c r="U3757" s="190"/>
      <c r="V3757" s="191"/>
      <c r="W3757" s="188"/>
      <c r="X3757" s="188"/>
      <c r="Y3757" s="174" t="str">
        <f t="shared" si="603"/>
        <v/>
      </c>
      <c r="Z3757" s="174" t="str">
        <f t="shared" si="604"/>
        <v/>
      </c>
      <c r="AA3757" s="137"/>
      <c r="AB3757" s="185">
        <f t="shared" ref="AB3757:AB3820" si="608">AB3756+$AF$553</f>
        <v>20.486399999998788</v>
      </c>
      <c r="AC3757" s="139">
        <f t="shared" si="605"/>
        <v>4.6095403407695234E-3</v>
      </c>
      <c r="AD3757" s="138">
        <f t="shared" ref="AD3757:AD3820" si="609">AC3757-AC3758</f>
        <v>1.1496680822425075E-5</v>
      </c>
      <c r="AE3757" s="139">
        <f t="shared" si="606"/>
        <v>1.1496680822425075E-5</v>
      </c>
      <c r="AF3757" s="139" t="str">
        <f t="shared" si="607"/>
        <v/>
      </c>
      <c r="AG3757" s="139"/>
    </row>
    <row r="3758" spans="21:33" ht="20.100000000000001" customHeight="1" x14ac:dyDescent="0.25">
      <c r="U3758" s="190"/>
      <c r="V3758" s="191"/>
      <c r="W3758" s="188"/>
      <c r="X3758" s="188"/>
      <c r="Y3758" s="174" t="str">
        <f t="shared" si="603"/>
        <v/>
      </c>
      <c r="Z3758" s="174" t="str">
        <f t="shared" si="604"/>
        <v/>
      </c>
      <c r="AA3758" s="137"/>
      <c r="AB3758" s="185">
        <f t="shared" si="608"/>
        <v>20.492799999998788</v>
      </c>
      <c r="AC3758" s="139">
        <f t="shared" si="605"/>
        <v>4.5980436599470983E-3</v>
      </c>
      <c r="AD3758" s="138">
        <f t="shared" si="609"/>
        <v>1.1468901232563125E-5</v>
      </c>
      <c r="AE3758" s="139">
        <f t="shared" si="606"/>
        <v>1.1468901232563125E-5</v>
      </c>
      <c r="AF3758" s="139" t="str">
        <f t="shared" si="607"/>
        <v/>
      </c>
      <c r="AG3758" s="139"/>
    </row>
    <row r="3759" spans="21:33" ht="20.100000000000001" customHeight="1" x14ac:dyDescent="0.25">
      <c r="U3759" s="190"/>
      <c r="V3759" s="191"/>
      <c r="W3759" s="188"/>
      <c r="X3759" s="188"/>
      <c r="Y3759" s="174" t="str">
        <f t="shared" si="603"/>
        <v/>
      </c>
      <c r="Z3759" s="174" t="str">
        <f t="shared" si="604"/>
        <v/>
      </c>
      <c r="AA3759" s="137"/>
      <c r="AB3759" s="185">
        <f t="shared" si="608"/>
        <v>20.499199999998787</v>
      </c>
      <c r="AC3759" s="139">
        <f t="shared" si="605"/>
        <v>4.5865747587145352E-3</v>
      </c>
      <c r="AD3759" s="138">
        <f t="shared" si="609"/>
        <v>1.1441185978002151E-5</v>
      </c>
      <c r="AE3759" s="139">
        <f t="shared" si="606"/>
        <v>1.1441185978002151E-5</v>
      </c>
      <c r="AF3759" s="139" t="str">
        <f t="shared" si="607"/>
        <v/>
      </c>
      <c r="AG3759" s="139"/>
    </row>
    <row r="3760" spans="21:33" ht="20.100000000000001" customHeight="1" x14ac:dyDescent="0.25">
      <c r="U3760" s="190"/>
      <c r="V3760" s="191"/>
      <c r="W3760" s="188"/>
      <c r="X3760" s="188"/>
      <c r="Y3760" s="174" t="str">
        <f t="shared" si="603"/>
        <v/>
      </c>
      <c r="Z3760" s="174" t="str">
        <f t="shared" si="604"/>
        <v/>
      </c>
      <c r="AA3760" s="137"/>
      <c r="AB3760" s="185">
        <f t="shared" si="608"/>
        <v>20.505599999998786</v>
      </c>
      <c r="AC3760" s="139">
        <f t="shared" si="605"/>
        <v>4.575133572736533E-3</v>
      </c>
      <c r="AD3760" s="138">
        <f t="shared" si="609"/>
        <v>1.1413534918508841E-5</v>
      </c>
      <c r="AE3760" s="139">
        <f t="shared" si="606"/>
        <v>1.1413534918508841E-5</v>
      </c>
      <c r="AF3760" s="139" t="str">
        <f t="shared" si="607"/>
        <v/>
      </c>
      <c r="AG3760" s="139"/>
    </row>
    <row r="3761" spans="21:33" ht="20.100000000000001" customHeight="1" x14ac:dyDescent="0.25">
      <c r="U3761" s="190"/>
      <c r="V3761" s="191"/>
      <c r="W3761" s="188"/>
      <c r="X3761" s="188"/>
      <c r="Y3761" s="174" t="str">
        <f t="shared" si="603"/>
        <v/>
      </c>
      <c r="Z3761" s="174" t="str">
        <f t="shared" si="604"/>
        <v/>
      </c>
      <c r="AA3761" s="137"/>
      <c r="AB3761" s="185">
        <f t="shared" si="608"/>
        <v>20.511999999998785</v>
      </c>
      <c r="AC3761" s="139">
        <f t="shared" si="605"/>
        <v>4.5637200378180242E-3</v>
      </c>
      <c r="AD3761" s="138">
        <f t="shared" si="609"/>
        <v>1.138594791414739E-5</v>
      </c>
      <c r="AE3761" s="139">
        <f t="shared" si="606"/>
        <v>1.138594791414739E-5</v>
      </c>
      <c r="AF3761" s="139" t="str">
        <f t="shared" si="607"/>
        <v/>
      </c>
      <c r="AG3761" s="139"/>
    </row>
    <row r="3762" spans="21:33" ht="20.100000000000001" customHeight="1" x14ac:dyDescent="0.25">
      <c r="U3762" s="190"/>
      <c r="V3762" s="191"/>
      <c r="W3762" s="188"/>
      <c r="X3762" s="188"/>
      <c r="Y3762" s="174" t="str">
        <f t="shared" si="603"/>
        <v/>
      </c>
      <c r="Z3762" s="174" t="str">
        <f t="shared" si="604"/>
        <v/>
      </c>
      <c r="AA3762" s="137"/>
      <c r="AB3762" s="185">
        <f t="shared" si="608"/>
        <v>20.518399999998785</v>
      </c>
      <c r="AC3762" s="139">
        <f t="shared" si="605"/>
        <v>4.5523340899038768E-3</v>
      </c>
      <c r="AD3762" s="138">
        <f t="shared" si="609"/>
        <v>1.1358424825194495E-5</v>
      </c>
      <c r="AE3762" s="139">
        <f t="shared" si="606"/>
        <v>1.1358424825194495E-5</v>
      </c>
      <c r="AF3762" s="139" t="str">
        <f t="shared" si="607"/>
        <v/>
      </c>
      <c r="AG3762" s="139"/>
    </row>
    <row r="3763" spans="21:33" ht="20.100000000000001" customHeight="1" x14ac:dyDescent="0.25">
      <c r="U3763" s="190"/>
      <c r="V3763" s="191"/>
      <c r="W3763" s="188"/>
      <c r="X3763" s="188"/>
      <c r="Y3763" s="174" t="str">
        <f t="shared" si="603"/>
        <v/>
      </c>
      <c r="Z3763" s="174" t="str">
        <f t="shared" si="604"/>
        <v/>
      </c>
      <c r="AA3763" s="137"/>
      <c r="AB3763" s="185">
        <f t="shared" si="608"/>
        <v>20.524799999998784</v>
      </c>
      <c r="AC3763" s="139">
        <f t="shared" si="605"/>
        <v>4.5409756650786823E-3</v>
      </c>
      <c r="AD3763" s="138">
        <f t="shared" si="609"/>
        <v>1.1330965512266859E-5</v>
      </c>
      <c r="AE3763" s="139">
        <f t="shared" si="606"/>
        <v>1.1330965512266859E-5</v>
      </c>
      <c r="AF3763" s="139" t="str">
        <f t="shared" si="607"/>
        <v/>
      </c>
      <c r="AG3763" s="139"/>
    </row>
    <row r="3764" spans="21:33" ht="20.100000000000001" customHeight="1" x14ac:dyDescent="0.25">
      <c r="U3764" s="190"/>
      <c r="V3764" s="191"/>
      <c r="W3764" s="188"/>
      <c r="X3764" s="188"/>
      <c r="Y3764" s="174" t="str">
        <f t="shared" si="603"/>
        <v/>
      </c>
      <c r="Z3764" s="174" t="str">
        <f t="shared" si="604"/>
        <v/>
      </c>
      <c r="AA3764" s="137"/>
      <c r="AB3764" s="185">
        <f t="shared" si="608"/>
        <v>20.531199999998783</v>
      </c>
      <c r="AC3764" s="139">
        <f t="shared" si="605"/>
        <v>4.5296446995664154E-3</v>
      </c>
      <c r="AD3764" s="138">
        <f t="shared" si="609"/>
        <v>1.1303569836245732E-5</v>
      </c>
      <c r="AE3764" s="139">
        <f t="shared" si="606"/>
        <v>1.1303569836245732E-5</v>
      </c>
      <c r="AF3764" s="139" t="str">
        <f t="shared" si="607"/>
        <v/>
      </c>
      <c r="AG3764" s="139"/>
    </row>
    <row r="3765" spans="21:33" ht="20.100000000000001" customHeight="1" x14ac:dyDescent="0.25">
      <c r="U3765" s="190"/>
      <c r="V3765" s="191"/>
      <c r="W3765" s="188"/>
      <c r="X3765" s="188"/>
      <c r="Y3765" s="174" t="str">
        <f t="shared" si="603"/>
        <v/>
      </c>
      <c r="Z3765" s="174" t="str">
        <f t="shared" si="604"/>
        <v/>
      </c>
      <c r="AA3765" s="137"/>
      <c r="AB3765" s="185">
        <f t="shared" si="608"/>
        <v>20.537599999998783</v>
      </c>
      <c r="AC3765" s="139">
        <f t="shared" si="605"/>
        <v>4.5183411297301697E-3</v>
      </c>
      <c r="AD3765" s="138">
        <f t="shared" si="609"/>
        <v>1.1276237658257825E-5</v>
      </c>
      <c r="AE3765" s="139">
        <f t="shared" si="606"/>
        <v>1.1276237658257825E-5</v>
      </c>
      <c r="AF3765" s="139" t="str">
        <f t="shared" si="607"/>
        <v/>
      </c>
      <c r="AG3765" s="139"/>
    </row>
    <row r="3766" spans="21:33" ht="20.100000000000001" customHeight="1" x14ac:dyDescent="0.25">
      <c r="U3766" s="190"/>
      <c r="V3766" s="191"/>
      <c r="W3766" s="188"/>
      <c r="X3766" s="188"/>
      <c r="Y3766" s="174" t="str">
        <f t="shared" si="603"/>
        <v/>
      </c>
      <c r="Z3766" s="174" t="str">
        <f t="shared" si="604"/>
        <v/>
      </c>
      <c r="AA3766" s="137"/>
      <c r="AB3766" s="185">
        <f t="shared" si="608"/>
        <v>20.543999999998782</v>
      </c>
      <c r="AC3766" s="139">
        <f t="shared" si="605"/>
        <v>4.5070648920719119E-3</v>
      </c>
      <c r="AD3766" s="138">
        <f t="shared" si="609"/>
        <v>1.1248968839735161E-5</v>
      </c>
      <c r="AE3766" s="139">
        <f t="shared" si="606"/>
        <v>1.1248968839735161E-5</v>
      </c>
      <c r="AF3766" s="139" t="str">
        <f t="shared" si="607"/>
        <v/>
      </c>
      <c r="AG3766" s="139"/>
    </row>
    <row r="3767" spans="21:33" ht="20.100000000000001" customHeight="1" x14ac:dyDescent="0.25">
      <c r="U3767" s="190"/>
      <c r="V3767" s="191"/>
      <c r="W3767" s="188"/>
      <c r="X3767" s="188"/>
      <c r="Y3767" s="174" t="str">
        <f t="shared" si="603"/>
        <v/>
      </c>
      <c r="Z3767" s="174" t="str">
        <f t="shared" si="604"/>
        <v/>
      </c>
      <c r="AA3767" s="137"/>
      <c r="AB3767" s="185">
        <f t="shared" si="608"/>
        <v>20.550399999998781</v>
      </c>
      <c r="AC3767" s="139">
        <f t="shared" si="605"/>
        <v>4.4958159232321767E-3</v>
      </c>
      <c r="AD3767" s="138">
        <f t="shared" si="609"/>
        <v>1.1221763242365637E-5</v>
      </c>
      <c r="AE3767" s="139">
        <f t="shared" si="606"/>
        <v>1.1221763242365637E-5</v>
      </c>
      <c r="AF3767" s="139" t="str">
        <f t="shared" si="607"/>
        <v/>
      </c>
      <c r="AG3767" s="139"/>
    </row>
    <row r="3768" spans="21:33" ht="20.100000000000001" customHeight="1" x14ac:dyDescent="0.25">
      <c r="U3768" s="190"/>
      <c r="V3768" s="191"/>
      <c r="W3768" s="188"/>
      <c r="X3768" s="188"/>
      <c r="Y3768" s="174" t="str">
        <f t="shared" ref="Y3768:Y3831" si="610">IF($X3768&gt;(Y$555),$W3768,"")</f>
        <v/>
      </c>
      <c r="Z3768" s="174" t="str">
        <f t="shared" ref="Z3768:Z3831" si="611">IF($X3768&gt;(AA$557),$W3768,"")</f>
        <v/>
      </c>
      <c r="AA3768" s="137"/>
      <c r="AB3768" s="185">
        <f t="shared" si="608"/>
        <v>20.55679999999878</v>
      </c>
      <c r="AC3768" s="139">
        <f t="shared" si="605"/>
        <v>4.4845941599898111E-3</v>
      </c>
      <c r="AD3768" s="138">
        <f t="shared" si="609"/>
        <v>1.1194620728136387E-5</v>
      </c>
      <c r="AE3768" s="139">
        <f t="shared" si="606"/>
        <v>1.1194620728136387E-5</v>
      </c>
      <c r="AF3768" s="139" t="str">
        <f t="shared" si="607"/>
        <v/>
      </c>
      <c r="AG3768" s="139"/>
    </row>
    <row r="3769" spans="21:33" ht="20.100000000000001" customHeight="1" x14ac:dyDescent="0.25">
      <c r="U3769" s="190"/>
      <c r="V3769" s="191"/>
      <c r="W3769" s="188"/>
      <c r="X3769" s="188"/>
      <c r="Y3769" s="174" t="str">
        <f t="shared" si="610"/>
        <v/>
      </c>
      <c r="Z3769" s="174" t="str">
        <f t="shared" si="611"/>
        <v/>
      </c>
      <c r="AA3769" s="137"/>
      <c r="AB3769" s="185">
        <f t="shared" si="608"/>
        <v>20.56319999999878</v>
      </c>
      <c r="AC3769" s="139">
        <f t="shared" si="605"/>
        <v>4.4733995392616747E-3</v>
      </c>
      <c r="AD3769" s="138">
        <f t="shared" si="609"/>
        <v>1.1167541159273937E-5</v>
      </c>
      <c r="AE3769" s="139">
        <f t="shared" si="606"/>
        <v>1.1167541159273937E-5</v>
      </c>
      <c r="AF3769" s="139" t="str">
        <f t="shared" si="607"/>
        <v/>
      </c>
      <c r="AG3769" s="139"/>
    </row>
    <row r="3770" spans="21:33" ht="20.100000000000001" customHeight="1" x14ac:dyDescent="0.25">
      <c r="U3770" s="190"/>
      <c r="V3770" s="191"/>
      <c r="W3770" s="188"/>
      <c r="X3770" s="188"/>
      <c r="Y3770" s="174" t="str">
        <f t="shared" si="610"/>
        <v/>
      </c>
      <c r="Z3770" s="174" t="str">
        <f t="shared" si="611"/>
        <v/>
      </c>
      <c r="AA3770" s="137"/>
      <c r="AB3770" s="185">
        <f t="shared" si="608"/>
        <v>20.569599999998779</v>
      </c>
      <c r="AC3770" s="139">
        <f t="shared" si="605"/>
        <v>4.4622319981024007E-3</v>
      </c>
      <c r="AD3770" s="138">
        <f t="shared" si="609"/>
        <v>1.1140524398314464E-5</v>
      </c>
      <c r="AE3770" s="139">
        <f t="shared" si="606"/>
        <v>1.1140524398314464E-5</v>
      </c>
      <c r="AF3770" s="139" t="str">
        <f t="shared" si="607"/>
        <v/>
      </c>
      <c r="AG3770" s="139"/>
    </row>
    <row r="3771" spans="21:33" ht="20.100000000000001" customHeight="1" x14ac:dyDescent="0.25">
      <c r="U3771" s="190"/>
      <c r="V3771" s="191"/>
      <c r="W3771" s="188"/>
      <c r="X3771" s="188"/>
      <c r="Y3771" s="174" t="str">
        <f t="shared" si="610"/>
        <v/>
      </c>
      <c r="Z3771" s="174" t="str">
        <f t="shared" si="611"/>
        <v/>
      </c>
      <c r="AA3771" s="137"/>
      <c r="AB3771" s="185">
        <f t="shared" si="608"/>
        <v>20.575999999998778</v>
      </c>
      <c r="AC3771" s="139">
        <f t="shared" si="605"/>
        <v>4.4510914737040863E-3</v>
      </c>
      <c r="AD3771" s="138">
        <f t="shared" si="609"/>
        <v>1.1113570308051747E-5</v>
      </c>
      <c r="AE3771" s="139">
        <f t="shared" si="606"/>
        <v>1.1113570308051747E-5</v>
      </c>
      <c r="AF3771" s="139" t="str">
        <f t="shared" si="607"/>
        <v/>
      </c>
      <c r="AG3771" s="139"/>
    </row>
    <row r="3772" spans="21:33" ht="20.100000000000001" customHeight="1" x14ac:dyDescent="0.25">
      <c r="U3772" s="190"/>
      <c r="V3772" s="191"/>
      <c r="W3772" s="188"/>
      <c r="X3772" s="188"/>
      <c r="Y3772" s="174" t="str">
        <f t="shared" si="610"/>
        <v/>
      </c>
      <c r="Z3772" s="174" t="str">
        <f t="shared" si="611"/>
        <v/>
      </c>
      <c r="AA3772" s="137"/>
      <c r="AB3772" s="185">
        <f t="shared" si="608"/>
        <v>20.582399999998778</v>
      </c>
      <c r="AC3772" s="139">
        <f t="shared" si="605"/>
        <v>4.4399779033960345E-3</v>
      </c>
      <c r="AD3772" s="138">
        <f t="shared" si="609"/>
        <v>1.1086678751529369E-5</v>
      </c>
      <c r="AE3772" s="139">
        <f t="shared" si="606"/>
        <v>1.1086678751529369E-5</v>
      </c>
      <c r="AF3772" s="139" t="str">
        <f t="shared" si="607"/>
        <v/>
      </c>
      <c r="AG3772" s="139"/>
    </row>
    <row r="3773" spans="21:33" ht="20.100000000000001" customHeight="1" x14ac:dyDescent="0.25">
      <c r="U3773" s="190"/>
      <c r="V3773" s="191"/>
      <c r="W3773" s="188"/>
      <c r="X3773" s="188"/>
      <c r="Y3773" s="174" t="str">
        <f t="shared" si="610"/>
        <v/>
      </c>
      <c r="Z3773" s="174" t="str">
        <f t="shared" si="611"/>
        <v/>
      </c>
      <c r="AA3773" s="137"/>
      <c r="AB3773" s="185">
        <f t="shared" si="608"/>
        <v>20.588799999998777</v>
      </c>
      <c r="AC3773" s="139">
        <f t="shared" si="605"/>
        <v>4.4288912246445052E-3</v>
      </c>
      <c r="AD3773" s="138">
        <f t="shared" si="609"/>
        <v>1.1059849592119642E-5</v>
      </c>
      <c r="AE3773" s="139">
        <f t="shared" si="606"/>
        <v>1.1059849592119642E-5</v>
      </c>
      <c r="AF3773" s="139" t="str">
        <f t="shared" si="607"/>
        <v/>
      </c>
      <c r="AG3773" s="139"/>
    </row>
    <row r="3774" spans="21:33" ht="20.100000000000001" customHeight="1" x14ac:dyDescent="0.25">
      <c r="U3774" s="190"/>
      <c r="V3774" s="191"/>
      <c r="W3774" s="188"/>
      <c r="X3774" s="188"/>
      <c r="Y3774" s="174" t="str">
        <f t="shared" si="610"/>
        <v/>
      </c>
      <c r="Z3774" s="174" t="str">
        <f t="shared" si="611"/>
        <v/>
      </c>
      <c r="AA3774" s="137"/>
      <c r="AB3774" s="185">
        <f t="shared" si="608"/>
        <v>20.595199999998776</v>
      </c>
      <c r="AC3774" s="139">
        <f t="shared" si="605"/>
        <v>4.4178313750523855E-3</v>
      </c>
      <c r="AD3774" s="138">
        <f t="shared" si="609"/>
        <v>1.1033082693395237E-5</v>
      </c>
      <c r="AE3774" s="139">
        <f t="shared" si="606"/>
        <v>1.1033082693395237E-5</v>
      </c>
      <c r="AF3774" s="139" t="str">
        <f t="shared" si="607"/>
        <v/>
      </c>
      <c r="AG3774" s="139"/>
    </row>
    <row r="3775" spans="21:33" ht="20.100000000000001" customHeight="1" x14ac:dyDescent="0.25">
      <c r="U3775" s="190"/>
      <c r="V3775" s="191"/>
      <c r="W3775" s="188"/>
      <c r="X3775" s="188"/>
      <c r="Y3775" s="174" t="str">
        <f t="shared" si="610"/>
        <v/>
      </c>
      <c r="Z3775" s="174" t="str">
        <f t="shared" si="611"/>
        <v/>
      </c>
      <c r="AA3775" s="137"/>
      <c r="AB3775" s="185">
        <f t="shared" si="608"/>
        <v>20.601599999998776</v>
      </c>
      <c r="AC3775" s="139">
        <f t="shared" si="605"/>
        <v>4.4067982923589903E-3</v>
      </c>
      <c r="AD3775" s="138">
        <f t="shared" si="609"/>
        <v>1.1006377919267965E-5</v>
      </c>
      <c r="AE3775" s="139">
        <f t="shared" si="606"/>
        <v>1.1006377919267965E-5</v>
      </c>
      <c r="AF3775" s="139" t="str">
        <f t="shared" si="607"/>
        <v/>
      </c>
      <c r="AG3775" s="139"/>
    </row>
    <row r="3776" spans="21:33" ht="20.100000000000001" customHeight="1" x14ac:dyDescent="0.25">
      <c r="U3776" s="190"/>
      <c r="V3776" s="191"/>
      <c r="W3776" s="188"/>
      <c r="X3776" s="188"/>
      <c r="Y3776" s="174" t="str">
        <f t="shared" si="610"/>
        <v/>
      </c>
      <c r="Z3776" s="174" t="str">
        <f t="shared" si="611"/>
        <v/>
      </c>
      <c r="AA3776" s="137"/>
      <c r="AB3776" s="185">
        <f t="shared" si="608"/>
        <v>20.607999999998775</v>
      </c>
      <c r="AC3776" s="139">
        <f t="shared" si="605"/>
        <v>4.3957919144397223E-3</v>
      </c>
      <c r="AD3776" s="138">
        <f t="shared" si="609"/>
        <v>1.0979735133866478E-5</v>
      </c>
      <c r="AE3776" s="139">
        <f t="shared" si="606"/>
        <v>1.0979735133866478E-5</v>
      </c>
      <c r="AF3776" s="139" t="str">
        <f t="shared" si="607"/>
        <v/>
      </c>
      <c r="AG3776" s="139"/>
    </row>
    <row r="3777" spans="21:33" ht="20.100000000000001" customHeight="1" x14ac:dyDescent="0.25">
      <c r="U3777" s="190"/>
      <c r="V3777" s="191"/>
      <c r="W3777" s="188"/>
      <c r="X3777" s="188"/>
      <c r="Y3777" s="174" t="str">
        <f t="shared" si="610"/>
        <v/>
      </c>
      <c r="Z3777" s="174" t="str">
        <f t="shared" si="611"/>
        <v/>
      </c>
      <c r="AA3777" s="137"/>
      <c r="AB3777" s="185">
        <f t="shared" si="608"/>
        <v>20.614399999998774</v>
      </c>
      <c r="AC3777" s="139">
        <f t="shared" si="605"/>
        <v>4.3848121793058558E-3</v>
      </c>
      <c r="AD3777" s="138">
        <f t="shared" si="609"/>
        <v>1.0953154201633411E-5</v>
      </c>
      <c r="AE3777" s="139">
        <f t="shared" si="606"/>
        <v>1.0953154201633411E-5</v>
      </c>
      <c r="AF3777" s="139" t="str">
        <f t="shared" si="607"/>
        <v/>
      </c>
      <c r="AG3777" s="139"/>
    </row>
    <row r="3778" spans="21:33" ht="20.100000000000001" customHeight="1" x14ac:dyDescent="0.25">
      <c r="U3778" s="190"/>
      <c r="V3778" s="191"/>
      <c r="W3778" s="188"/>
      <c r="X3778" s="188"/>
      <c r="Y3778" s="174" t="str">
        <f t="shared" si="610"/>
        <v/>
      </c>
      <c r="Z3778" s="174" t="str">
        <f t="shared" si="611"/>
        <v/>
      </c>
      <c r="AA3778" s="137"/>
      <c r="AB3778" s="185">
        <f t="shared" si="608"/>
        <v>20.620799999998773</v>
      </c>
      <c r="AC3778" s="139">
        <f t="shared" si="605"/>
        <v>4.3738590251042224E-3</v>
      </c>
      <c r="AD3778" s="138">
        <f t="shared" si="609"/>
        <v>1.0926634987242119E-5</v>
      </c>
      <c r="AE3778" s="139">
        <f t="shared" si="606"/>
        <v>1.0926634987242119E-5</v>
      </c>
      <c r="AF3778" s="139" t="str">
        <f t="shared" si="607"/>
        <v/>
      </c>
      <c r="AG3778" s="139"/>
    </row>
    <row r="3779" spans="21:33" ht="20.100000000000001" customHeight="1" x14ac:dyDescent="0.25">
      <c r="U3779" s="190"/>
      <c r="V3779" s="191"/>
      <c r="W3779" s="188"/>
      <c r="X3779" s="188"/>
      <c r="Y3779" s="174" t="str">
        <f t="shared" si="610"/>
        <v/>
      </c>
      <c r="Z3779" s="174" t="str">
        <f t="shared" si="611"/>
        <v/>
      </c>
      <c r="AA3779" s="137"/>
      <c r="AB3779" s="185">
        <f t="shared" si="608"/>
        <v>20.627199999998773</v>
      </c>
      <c r="AC3779" s="139">
        <f t="shared" si="605"/>
        <v>4.3629323901169803E-3</v>
      </c>
      <c r="AD3779" s="138">
        <f t="shared" si="609"/>
        <v>1.0900177355684278E-5</v>
      </c>
      <c r="AE3779" s="139">
        <f t="shared" si="606"/>
        <v>1.0900177355684278E-5</v>
      </c>
      <c r="AF3779" s="139" t="str">
        <f t="shared" si="607"/>
        <v/>
      </c>
      <c r="AG3779" s="139"/>
    </row>
    <row r="3780" spans="21:33" ht="20.100000000000001" customHeight="1" x14ac:dyDescent="0.25">
      <c r="U3780" s="190"/>
      <c r="V3780" s="191"/>
      <c r="W3780" s="188"/>
      <c r="X3780" s="188"/>
      <c r="Y3780" s="174" t="str">
        <f t="shared" si="610"/>
        <v/>
      </c>
      <c r="Z3780" s="174" t="str">
        <f t="shared" si="611"/>
        <v/>
      </c>
      <c r="AA3780" s="137"/>
      <c r="AB3780" s="185">
        <f t="shared" si="608"/>
        <v>20.633599999998772</v>
      </c>
      <c r="AC3780" s="139">
        <f t="shared" si="605"/>
        <v>4.352032212761296E-3</v>
      </c>
      <c r="AD3780" s="138">
        <f t="shared" si="609"/>
        <v>1.0873781172151924E-5</v>
      </c>
      <c r="AE3780" s="139">
        <f t="shared" si="606"/>
        <v>1.0873781172151924E-5</v>
      </c>
      <c r="AF3780" s="139" t="str">
        <f t="shared" si="607"/>
        <v/>
      </c>
      <c r="AG3780" s="139"/>
    </row>
    <row r="3781" spans="21:33" ht="20.100000000000001" customHeight="1" x14ac:dyDescent="0.25">
      <c r="U3781" s="190"/>
      <c r="V3781" s="191"/>
      <c r="W3781" s="188"/>
      <c r="X3781" s="188"/>
      <c r="Y3781" s="174" t="str">
        <f t="shared" si="610"/>
        <v/>
      </c>
      <c r="Z3781" s="174" t="str">
        <f t="shared" si="611"/>
        <v/>
      </c>
      <c r="AA3781" s="137"/>
      <c r="AB3781" s="185">
        <f t="shared" si="608"/>
        <v>20.639999999998771</v>
      </c>
      <c r="AC3781" s="139">
        <f t="shared" si="605"/>
        <v>4.3411584315891441E-3</v>
      </c>
      <c r="AD3781" s="138">
        <f t="shared" si="609"/>
        <v>1.0847446302178834E-5</v>
      </c>
      <c r="AE3781" s="139">
        <f t="shared" si="606"/>
        <v>1.0847446302178834E-5</v>
      </c>
      <c r="AF3781" s="139" t="str">
        <f t="shared" si="607"/>
        <v/>
      </c>
      <c r="AG3781" s="139"/>
    </row>
    <row r="3782" spans="21:33" ht="20.100000000000001" customHeight="1" x14ac:dyDescent="0.25">
      <c r="U3782" s="190"/>
      <c r="V3782" s="191"/>
      <c r="W3782" s="188"/>
      <c r="X3782" s="188"/>
      <c r="Y3782" s="174" t="str">
        <f t="shared" si="610"/>
        <v/>
      </c>
      <c r="Z3782" s="174" t="str">
        <f t="shared" si="611"/>
        <v/>
      </c>
      <c r="AA3782" s="137"/>
      <c r="AB3782" s="185">
        <f t="shared" si="608"/>
        <v>20.646399999998771</v>
      </c>
      <c r="AC3782" s="139">
        <f t="shared" si="605"/>
        <v>4.3303109852869653E-3</v>
      </c>
      <c r="AD3782" s="138">
        <f t="shared" si="609"/>
        <v>1.0821172611516494E-5</v>
      </c>
      <c r="AE3782" s="139">
        <f t="shared" si="606"/>
        <v>1.0821172611516494E-5</v>
      </c>
      <c r="AF3782" s="139" t="str">
        <f t="shared" si="607"/>
        <v/>
      </c>
      <c r="AG3782" s="139"/>
    </row>
    <row r="3783" spans="21:33" ht="20.100000000000001" customHeight="1" x14ac:dyDescent="0.25">
      <c r="U3783" s="190"/>
      <c r="V3783" s="191"/>
      <c r="W3783" s="188"/>
      <c r="X3783" s="188"/>
      <c r="Y3783" s="174" t="str">
        <f t="shared" si="610"/>
        <v/>
      </c>
      <c r="Z3783" s="174" t="str">
        <f t="shared" si="611"/>
        <v/>
      </c>
      <c r="AA3783" s="137"/>
      <c r="AB3783" s="185">
        <f t="shared" si="608"/>
        <v>20.65279999999877</v>
      </c>
      <c r="AC3783" s="139">
        <f t="shared" si="605"/>
        <v>4.3194898126754488E-3</v>
      </c>
      <c r="AD3783" s="138">
        <f t="shared" si="609"/>
        <v>1.079495996620522E-5</v>
      </c>
      <c r="AE3783" s="139">
        <f t="shared" si="606"/>
        <v>1.079495996620522E-5</v>
      </c>
      <c r="AF3783" s="139" t="str">
        <f t="shared" si="607"/>
        <v/>
      </c>
      <c r="AG3783" s="139"/>
    </row>
    <row r="3784" spans="21:33" ht="20.100000000000001" customHeight="1" x14ac:dyDescent="0.25">
      <c r="U3784" s="190"/>
      <c r="V3784" s="191"/>
      <c r="W3784" s="188"/>
      <c r="X3784" s="188"/>
      <c r="Y3784" s="174" t="str">
        <f t="shared" si="610"/>
        <v/>
      </c>
      <c r="Z3784" s="174" t="str">
        <f t="shared" si="611"/>
        <v/>
      </c>
      <c r="AA3784" s="137"/>
      <c r="AB3784" s="185">
        <f t="shared" si="608"/>
        <v>20.659199999998769</v>
      </c>
      <c r="AC3784" s="139">
        <f t="shared" si="605"/>
        <v>4.3086948527092436E-3</v>
      </c>
      <c r="AD3784" s="138">
        <f t="shared" si="609"/>
        <v>1.0768808232553342E-5</v>
      </c>
      <c r="AE3784" s="139">
        <f t="shared" si="606"/>
        <v>1.0768808232553342E-5</v>
      </c>
      <c r="AF3784" s="139" t="str">
        <f t="shared" si="607"/>
        <v/>
      </c>
      <c r="AG3784" s="139"/>
    </row>
    <row r="3785" spans="21:33" ht="20.100000000000001" customHeight="1" x14ac:dyDescent="0.25">
      <c r="U3785" s="190"/>
      <c r="V3785" s="191"/>
      <c r="W3785" s="188"/>
      <c r="X3785" s="188"/>
      <c r="Y3785" s="174" t="str">
        <f t="shared" si="610"/>
        <v/>
      </c>
      <c r="Z3785" s="174" t="str">
        <f t="shared" si="611"/>
        <v/>
      </c>
      <c r="AA3785" s="137"/>
      <c r="AB3785" s="185">
        <f t="shared" si="608"/>
        <v>20.665599999998769</v>
      </c>
      <c r="AC3785" s="139">
        <f t="shared" si="605"/>
        <v>4.2979260444766902E-3</v>
      </c>
      <c r="AD3785" s="138">
        <f t="shared" si="609"/>
        <v>1.0742717277119861E-5</v>
      </c>
      <c r="AE3785" s="139">
        <f t="shared" si="606"/>
        <v>1.0742717277119861E-5</v>
      </c>
      <c r="AF3785" s="139" t="str">
        <f t="shared" si="607"/>
        <v/>
      </c>
      <c r="AG3785" s="139"/>
    </row>
    <row r="3786" spans="21:33" ht="20.100000000000001" customHeight="1" x14ac:dyDescent="0.25">
      <c r="U3786" s="190"/>
      <c r="V3786" s="191"/>
      <c r="W3786" s="188"/>
      <c r="X3786" s="188"/>
      <c r="Y3786" s="174" t="str">
        <f t="shared" si="610"/>
        <v/>
      </c>
      <c r="Z3786" s="174" t="str">
        <f t="shared" si="611"/>
        <v/>
      </c>
      <c r="AA3786" s="137"/>
      <c r="AB3786" s="185">
        <f t="shared" si="608"/>
        <v>20.671999999998768</v>
      </c>
      <c r="AC3786" s="139">
        <f t="shared" si="605"/>
        <v>4.2871833271995704E-3</v>
      </c>
      <c r="AD3786" s="138">
        <f t="shared" si="609"/>
        <v>1.0716686966754339E-5</v>
      </c>
      <c r="AE3786" s="139">
        <f t="shared" si="606"/>
        <v>1.0716686966754339E-5</v>
      </c>
      <c r="AF3786" s="139" t="str">
        <f t="shared" si="607"/>
        <v/>
      </c>
      <c r="AG3786" s="139"/>
    </row>
    <row r="3787" spans="21:33" ht="20.100000000000001" customHeight="1" x14ac:dyDescent="0.25">
      <c r="U3787" s="190"/>
      <c r="V3787" s="191"/>
      <c r="W3787" s="188"/>
      <c r="X3787" s="188"/>
      <c r="Y3787" s="174" t="str">
        <f t="shared" si="610"/>
        <v/>
      </c>
      <c r="Z3787" s="174" t="str">
        <f t="shared" si="611"/>
        <v/>
      </c>
      <c r="AA3787" s="137"/>
      <c r="AB3787" s="185">
        <f t="shared" si="608"/>
        <v>20.678399999998767</v>
      </c>
      <c r="AC3787" s="139">
        <f t="shared" si="605"/>
        <v>4.276466640232816E-3</v>
      </c>
      <c r="AD3787" s="138">
        <f t="shared" si="609"/>
        <v>1.0690717168556144E-5</v>
      </c>
      <c r="AE3787" s="139">
        <f t="shared" si="606"/>
        <v>1.0690717168556144E-5</v>
      </c>
      <c r="AF3787" s="139" t="str">
        <f t="shared" si="607"/>
        <v/>
      </c>
      <c r="AG3787" s="139"/>
    </row>
    <row r="3788" spans="21:33" ht="20.100000000000001" customHeight="1" x14ac:dyDescent="0.25">
      <c r="U3788" s="190"/>
      <c r="V3788" s="191"/>
      <c r="W3788" s="188"/>
      <c r="X3788" s="188"/>
      <c r="Y3788" s="174" t="str">
        <f t="shared" si="610"/>
        <v/>
      </c>
      <c r="Z3788" s="174" t="str">
        <f t="shared" si="611"/>
        <v/>
      </c>
      <c r="AA3788" s="137"/>
      <c r="AB3788" s="185">
        <f t="shared" si="608"/>
        <v>20.684799999998766</v>
      </c>
      <c r="AC3788" s="139">
        <f t="shared" si="605"/>
        <v>4.2657759230642599E-3</v>
      </c>
      <c r="AD3788" s="138">
        <f t="shared" si="609"/>
        <v>1.0664807749890051E-5</v>
      </c>
      <c r="AE3788" s="139">
        <f t="shared" si="606"/>
        <v>1.0664807749890051E-5</v>
      </c>
      <c r="AF3788" s="139" t="str">
        <f t="shared" si="607"/>
        <v/>
      </c>
      <c r="AG3788" s="139"/>
    </row>
    <row r="3789" spans="21:33" ht="20.100000000000001" customHeight="1" x14ac:dyDescent="0.25">
      <c r="U3789" s="190"/>
      <c r="V3789" s="191"/>
      <c r="W3789" s="188"/>
      <c r="X3789" s="188"/>
      <c r="Y3789" s="174" t="str">
        <f t="shared" si="610"/>
        <v/>
      </c>
      <c r="Z3789" s="174" t="str">
        <f t="shared" si="611"/>
        <v/>
      </c>
      <c r="AA3789" s="137"/>
      <c r="AB3789" s="185">
        <f t="shared" si="608"/>
        <v>20.691199999998766</v>
      </c>
      <c r="AC3789" s="139">
        <f t="shared" si="605"/>
        <v>4.2551111153143698E-3</v>
      </c>
      <c r="AD3789" s="138">
        <f t="shared" si="609"/>
        <v>1.0638958578393191E-5</v>
      </c>
      <c r="AE3789" s="139">
        <f t="shared" si="606"/>
        <v>1.0638958578393191E-5</v>
      </c>
      <c r="AF3789" s="139" t="str">
        <f t="shared" si="607"/>
        <v/>
      </c>
      <c r="AG3789" s="139"/>
    </row>
    <row r="3790" spans="21:33" ht="20.100000000000001" customHeight="1" x14ac:dyDescent="0.25">
      <c r="U3790" s="190"/>
      <c r="V3790" s="191"/>
      <c r="W3790" s="188"/>
      <c r="X3790" s="188"/>
      <c r="Y3790" s="174" t="str">
        <f t="shared" si="610"/>
        <v/>
      </c>
      <c r="Z3790" s="174" t="str">
        <f t="shared" si="611"/>
        <v/>
      </c>
      <c r="AA3790" s="137"/>
      <c r="AB3790" s="185">
        <f t="shared" si="608"/>
        <v>20.697599999998765</v>
      </c>
      <c r="AC3790" s="139">
        <f t="shared" si="605"/>
        <v>4.2444721567359766E-3</v>
      </c>
      <c r="AD3790" s="138">
        <f t="shared" si="609"/>
        <v>1.0613169521968106E-5</v>
      </c>
      <c r="AE3790" s="139">
        <f t="shared" si="606"/>
        <v>1.0613169521968106E-5</v>
      </c>
      <c r="AF3790" s="139" t="str">
        <f t="shared" si="607"/>
        <v/>
      </c>
      <c r="AG3790" s="139"/>
    </row>
    <row r="3791" spans="21:33" ht="20.100000000000001" customHeight="1" x14ac:dyDescent="0.25">
      <c r="U3791" s="190"/>
      <c r="V3791" s="191"/>
      <c r="W3791" s="188"/>
      <c r="X3791" s="188"/>
      <c r="Y3791" s="174" t="str">
        <f t="shared" si="610"/>
        <v/>
      </c>
      <c r="Z3791" s="174" t="str">
        <f t="shared" si="611"/>
        <v/>
      </c>
      <c r="AA3791" s="137"/>
      <c r="AB3791" s="185">
        <f t="shared" si="608"/>
        <v>20.703999999998764</v>
      </c>
      <c r="AC3791" s="139">
        <f t="shared" si="605"/>
        <v>4.2338589872140085E-3</v>
      </c>
      <c r="AD3791" s="138">
        <f t="shared" si="609"/>
        <v>1.0587440448757597E-5</v>
      </c>
      <c r="AE3791" s="139">
        <f t="shared" si="606"/>
        <v>1.0587440448757597E-5</v>
      </c>
      <c r="AF3791" s="139" t="str">
        <f t="shared" si="607"/>
        <v/>
      </c>
      <c r="AG3791" s="139"/>
    </row>
    <row r="3792" spans="21:33" ht="20.100000000000001" customHeight="1" x14ac:dyDescent="0.25">
      <c r="U3792" s="190"/>
      <c r="V3792" s="191"/>
      <c r="W3792" s="188"/>
      <c r="X3792" s="188"/>
      <c r="Y3792" s="174" t="str">
        <f t="shared" si="610"/>
        <v/>
      </c>
      <c r="Z3792" s="174" t="str">
        <f t="shared" si="611"/>
        <v/>
      </c>
      <c r="AA3792" s="137"/>
      <c r="AB3792" s="185">
        <f t="shared" si="608"/>
        <v>20.710399999998764</v>
      </c>
      <c r="AC3792" s="139">
        <f t="shared" si="605"/>
        <v>4.2232715467652509E-3</v>
      </c>
      <c r="AD3792" s="138">
        <f t="shared" si="609"/>
        <v>1.0561771227221052E-5</v>
      </c>
      <c r="AE3792" s="139">
        <f t="shared" si="606"/>
        <v>1.0561771227221052E-5</v>
      </c>
      <c r="AF3792" s="139" t="str">
        <f t="shared" si="607"/>
        <v/>
      </c>
      <c r="AG3792" s="139"/>
    </row>
    <row r="3793" spans="21:33" ht="20.100000000000001" customHeight="1" x14ac:dyDescent="0.25">
      <c r="U3793" s="190"/>
      <c r="V3793" s="191"/>
      <c r="W3793" s="188"/>
      <c r="X3793" s="188"/>
      <c r="Y3793" s="174" t="str">
        <f t="shared" si="610"/>
        <v/>
      </c>
      <c r="Z3793" s="174" t="str">
        <f t="shared" si="611"/>
        <v/>
      </c>
      <c r="AA3793" s="137"/>
      <c r="AB3793" s="185">
        <f t="shared" si="608"/>
        <v>20.716799999998763</v>
      </c>
      <c r="AC3793" s="139">
        <f t="shared" si="605"/>
        <v>4.2127097755380299E-3</v>
      </c>
      <c r="AD3793" s="138">
        <f t="shared" si="609"/>
        <v>1.0536161726023424E-5</v>
      </c>
      <c r="AE3793" s="139">
        <f t="shared" si="606"/>
        <v>1.0536161726023424E-5</v>
      </c>
      <c r="AF3793" s="139" t="str">
        <f t="shared" si="607"/>
        <v/>
      </c>
      <c r="AG3793" s="139"/>
    </row>
    <row r="3794" spans="21:33" ht="20.100000000000001" customHeight="1" x14ac:dyDescent="0.25">
      <c r="U3794" s="190"/>
      <c r="V3794" s="191"/>
      <c r="W3794" s="188"/>
      <c r="X3794" s="188"/>
      <c r="Y3794" s="174" t="str">
        <f t="shared" si="610"/>
        <v/>
      </c>
      <c r="Z3794" s="174" t="str">
        <f t="shared" si="611"/>
        <v/>
      </c>
      <c r="AA3794" s="137"/>
      <c r="AB3794" s="185">
        <f t="shared" si="608"/>
        <v>20.723199999998762</v>
      </c>
      <c r="AC3794" s="139">
        <f t="shared" si="605"/>
        <v>4.2021736138120065E-3</v>
      </c>
      <c r="AD3794" s="138">
        <f t="shared" si="609"/>
        <v>1.0510611814115896E-5</v>
      </c>
      <c r="AE3794" s="139">
        <f t="shared" si="606"/>
        <v>1.0510611814115896E-5</v>
      </c>
      <c r="AF3794" s="139" t="str">
        <f t="shared" si="607"/>
        <v/>
      </c>
      <c r="AG3794" s="139"/>
    </row>
    <row r="3795" spans="21:33" ht="20.100000000000001" customHeight="1" x14ac:dyDescent="0.25">
      <c r="U3795" s="190"/>
      <c r="V3795" s="191"/>
      <c r="W3795" s="188"/>
      <c r="X3795" s="188"/>
      <c r="Y3795" s="174" t="str">
        <f t="shared" si="610"/>
        <v/>
      </c>
      <c r="Z3795" s="174" t="str">
        <f t="shared" si="611"/>
        <v/>
      </c>
      <c r="AA3795" s="137"/>
      <c r="AB3795" s="185">
        <f t="shared" si="608"/>
        <v>20.729599999998761</v>
      </c>
      <c r="AC3795" s="139">
        <f t="shared" si="605"/>
        <v>4.1916630019978906E-3</v>
      </c>
      <c r="AD3795" s="138">
        <f t="shared" si="609"/>
        <v>1.0485121360737613E-5</v>
      </c>
      <c r="AE3795" s="139">
        <f t="shared" si="606"/>
        <v>1.0485121360737613E-5</v>
      </c>
      <c r="AF3795" s="139" t="str">
        <f t="shared" si="607"/>
        <v/>
      </c>
      <c r="AG3795" s="139"/>
    </row>
    <row r="3796" spans="21:33" ht="20.100000000000001" customHeight="1" x14ac:dyDescent="0.25">
      <c r="U3796" s="190"/>
      <c r="V3796" s="191"/>
      <c r="W3796" s="188"/>
      <c r="X3796" s="188"/>
      <c r="Y3796" s="174" t="str">
        <f t="shared" si="610"/>
        <v/>
      </c>
      <c r="Z3796" s="174" t="str">
        <f t="shared" si="611"/>
        <v/>
      </c>
      <c r="AA3796" s="137"/>
      <c r="AB3796" s="185">
        <f t="shared" si="608"/>
        <v>20.735999999998761</v>
      </c>
      <c r="AC3796" s="139">
        <f t="shared" si="605"/>
        <v>4.1811778806371529E-3</v>
      </c>
      <c r="AD3796" s="138">
        <f t="shared" si="609"/>
        <v>1.0459690235341094E-5</v>
      </c>
      <c r="AE3796" s="139">
        <f t="shared" si="606"/>
        <v>1.0459690235341094E-5</v>
      </c>
      <c r="AF3796" s="139" t="str">
        <f t="shared" si="607"/>
        <v/>
      </c>
      <c r="AG3796" s="139"/>
    </row>
    <row r="3797" spans="21:33" ht="20.100000000000001" customHeight="1" x14ac:dyDescent="0.25">
      <c r="U3797" s="190"/>
      <c r="V3797" s="191"/>
      <c r="W3797" s="188"/>
      <c r="X3797" s="188"/>
      <c r="Y3797" s="174" t="str">
        <f t="shared" si="610"/>
        <v/>
      </c>
      <c r="Z3797" s="174" t="str">
        <f t="shared" si="611"/>
        <v/>
      </c>
      <c r="AA3797" s="137"/>
      <c r="AB3797" s="185">
        <f t="shared" si="608"/>
        <v>20.74239999999876</v>
      </c>
      <c r="AC3797" s="139">
        <f t="shared" si="605"/>
        <v>4.1707181904018118E-3</v>
      </c>
      <c r="AD3797" s="138">
        <f t="shared" si="609"/>
        <v>1.0434318307684168E-5</v>
      </c>
      <c r="AE3797" s="139">
        <f t="shared" si="606"/>
        <v>1.0434318307684168E-5</v>
      </c>
      <c r="AF3797" s="139" t="str">
        <f t="shared" si="607"/>
        <v/>
      </c>
      <c r="AG3797" s="139"/>
    </row>
    <row r="3798" spans="21:33" ht="20.100000000000001" customHeight="1" x14ac:dyDescent="0.25">
      <c r="U3798" s="190"/>
      <c r="V3798" s="191"/>
      <c r="W3798" s="188"/>
      <c r="X3798" s="188"/>
      <c r="Y3798" s="174" t="str">
        <f t="shared" si="610"/>
        <v/>
      </c>
      <c r="Z3798" s="174" t="str">
        <f t="shared" si="611"/>
        <v/>
      </c>
      <c r="AA3798" s="137"/>
      <c r="AB3798" s="185">
        <f t="shared" si="608"/>
        <v>20.748799999998759</v>
      </c>
      <c r="AC3798" s="139">
        <f t="shared" si="605"/>
        <v>4.1602838720941277E-3</v>
      </c>
      <c r="AD3798" s="138">
        <f t="shared" si="609"/>
        <v>1.04090054477389E-5</v>
      </c>
      <c r="AE3798" s="139">
        <f t="shared" si="606"/>
        <v>1.04090054477389E-5</v>
      </c>
      <c r="AF3798" s="139" t="str">
        <f t="shared" si="607"/>
        <v/>
      </c>
      <c r="AG3798" s="139"/>
    </row>
    <row r="3799" spans="21:33" ht="20.100000000000001" customHeight="1" x14ac:dyDescent="0.25">
      <c r="U3799" s="190"/>
      <c r="V3799" s="191"/>
      <c r="W3799" s="188"/>
      <c r="X3799" s="188"/>
      <c r="Y3799" s="174" t="str">
        <f t="shared" si="610"/>
        <v/>
      </c>
      <c r="Z3799" s="174" t="str">
        <f t="shared" si="611"/>
        <v/>
      </c>
      <c r="AA3799" s="137"/>
      <c r="AB3799" s="185">
        <f t="shared" si="608"/>
        <v>20.755199999998759</v>
      </c>
      <c r="AC3799" s="139">
        <f t="shared" si="605"/>
        <v>4.1498748666463888E-3</v>
      </c>
      <c r="AD3799" s="138">
        <f t="shared" si="609"/>
        <v>1.0383751525804355E-5</v>
      </c>
      <c r="AE3799" s="139">
        <f t="shared" si="606"/>
        <v>1.0383751525804355E-5</v>
      </c>
      <c r="AF3799" s="139" t="str">
        <f t="shared" si="607"/>
        <v/>
      </c>
      <c r="AG3799" s="139"/>
    </row>
    <row r="3800" spans="21:33" ht="20.100000000000001" customHeight="1" x14ac:dyDescent="0.25">
      <c r="U3800" s="190"/>
      <c r="V3800" s="191"/>
      <c r="W3800" s="188"/>
      <c r="X3800" s="188"/>
      <c r="Y3800" s="174" t="str">
        <f t="shared" si="610"/>
        <v/>
      </c>
      <c r="Z3800" s="174" t="str">
        <f t="shared" si="611"/>
        <v/>
      </c>
      <c r="AA3800" s="137"/>
      <c r="AB3800" s="185">
        <f t="shared" si="608"/>
        <v>20.761599999998758</v>
      </c>
      <c r="AC3800" s="139">
        <f t="shared" si="605"/>
        <v>4.1394911151205844E-3</v>
      </c>
      <c r="AD3800" s="138">
        <f t="shared" si="609"/>
        <v>1.0358556412368679E-5</v>
      </c>
      <c r="AE3800" s="139">
        <f t="shared" si="606"/>
        <v>1.0358556412368679E-5</v>
      </c>
      <c r="AF3800" s="139" t="str">
        <f t="shared" si="607"/>
        <v/>
      </c>
      <c r="AG3800" s="139"/>
    </row>
    <row r="3801" spans="21:33" ht="20.100000000000001" customHeight="1" x14ac:dyDescent="0.25">
      <c r="U3801" s="190"/>
      <c r="V3801" s="191"/>
      <c r="W3801" s="188"/>
      <c r="X3801" s="188"/>
      <c r="Y3801" s="174" t="str">
        <f t="shared" si="610"/>
        <v/>
      </c>
      <c r="Z3801" s="174" t="str">
        <f t="shared" si="611"/>
        <v/>
      </c>
      <c r="AA3801" s="137"/>
      <c r="AB3801" s="185">
        <f t="shared" si="608"/>
        <v>20.767999999998757</v>
      </c>
      <c r="AC3801" s="139">
        <f t="shared" si="605"/>
        <v>4.1291325587082157E-3</v>
      </c>
      <c r="AD3801" s="138">
        <f t="shared" si="609"/>
        <v>1.0333419978227933E-5</v>
      </c>
      <c r="AE3801" s="139">
        <f t="shared" si="606"/>
        <v>1.0333419978227933E-5</v>
      </c>
      <c r="AF3801" s="139" t="str">
        <f t="shared" si="607"/>
        <v/>
      </c>
      <c r="AG3801" s="139"/>
    </row>
    <row r="3802" spans="21:33" ht="20.100000000000001" customHeight="1" x14ac:dyDescent="0.25">
      <c r="U3802" s="190"/>
      <c r="V3802" s="191"/>
      <c r="W3802" s="188"/>
      <c r="X3802" s="188"/>
      <c r="Y3802" s="174" t="str">
        <f t="shared" si="610"/>
        <v/>
      </c>
      <c r="Z3802" s="174" t="str">
        <f t="shared" si="611"/>
        <v/>
      </c>
      <c r="AA3802" s="137"/>
      <c r="AB3802" s="185">
        <f t="shared" si="608"/>
        <v>20.774399999998757</v>
      </c>
      <c r="AC3802" s="139">
        <f t="shared" si="605"/>
        <v>4.1187991387299878E-3</v>
      </c>
      <c r="AD3802" s="138">
        <f t="shared" si="609"/>
        <v>1.0308342094423641E-5</v>
      </c>
      <c r="AE3802" s="139">
        <f t="shared" si="606"/>
        <v>1.0308342094423641E-5</v>
      </c>
      <c r="AF3802" s="139" t="str">
        <f t="shared" si="607"/>
        <v/>
      </c>
      <c r="AG3802" s="139"/>
    </row>
    <row r="3803" spans="21:33" ht="20.100000000000001" customHeight="1" x14ac:dyDescent="0.25">
      <c r="U3803" s="190"/>
      <c r="V3803" s="191"/>
      <c r="W3803" s="188"/>
      <c r="X3803" s="188"/>
      <c r="Y3803" s="174" t="str">
        <f t="shared" si="610"/>
        <v/>
      </c>
      <c r="Z3803" s="174" t="str">
        <f t="shared" si="611"/>
        <v/>
      </c>
      <c r="AA3803" s="137"/>
      <c r="AB3803" s="185">
        <f t="shared" si="608"/>
        <v>20.780799999998756</v>
      </c>
      <c r="AC3803" s="139">
        <f t="shared" si="605"/>
        <v>4.1084907966355642E-3</v>
      </c>
      <c r="AD3803" s="138">
        <f t="shared" si="609"/>
        <v>1.0283322632239321E-5</v>
      </c>
      <c r="AE3803" s="139">
        <f t="shared" si="606"/>
        <v>1.0283322632239321E-5</v>
      </c>
      <c r="AF3803" s="139" t="str">
        <f t="shared" si="607"/>
        <v/>
      </c>
      <c r="AG3803" s="139"/>
    </row>
    <row r="3804" spans="21:33" ht="20.100000000000001" customHeight="1" x14ac:dyDescent="0.25">
      <c r="U3804" s="190"/>
      <c r="V3804" s="191"/>
      <c r="W3804" s="188"/>
      <c r="X3804" s="188"/>
      <c r="Y3804" s="174" t="str">
        <f t="shared" si="610"/>
        <v/>
      </c>
      <c r="Z3804" s="174" t="str">
        <f t="shared" si="611"/>
        <v/>
      </c>
      <c r="AA3804" s="137"/>
      <c r="AB3804" s="185">
        <f t="shared" si="608"/>
        <v>20.787199999998755</v>
      </c>
      <c r="AC3804" s="139">
        <f t="shared" si="605"/>
        <v>4.0982074740033249E-3</v>
      </c>
      <c r="AD3804" s="138">
        <f t="shared" si="609"/>
        <v>1.025836146325166E-5</v>
      </c>
      <c r="AE3804" s="139">
        <f t="shared" si="606"/>
        <v>1.025836146325166E-5</v>
      </c>
      <c r="AF3804" s="139" t="str">
        <f t="shared" si="607"/>
        <v/>
      </c>
      <c r="AG3804" s="139"/>
    </row>
    <row r="3805" spans="21:33" ht="20.100000000000001" customHeight="1" x14ac:dyDescent="0.25">
      <c r="U3805" s="190"/>
      <c r="V3805" s="191"/>
      <c r="W3805" s="188"/>
      <c r="X3805" s="188"/>
      <c r="Y3805" s="174" t="str">
        <f t="shared" si="610"/>
        <v/>
      </c>
      <c r="Z3805" s="174" t="str">
        <f t="shared" si="611"/>
        <v/>
      </c>
      <c r="AA3805" s="137"/>
      <c r="AB3805" s="185">
        <f t="shared" si="608"/>
        <v>20.793599999998754</v>
      </c>
      <c r="AC3805" s="139">
        <f t="shared" si="605"/>
        <v>4.0879491125400732E-3</v>
      </c>
      <c r="AD3805" s="138">
        <f t="shared" si="609"/>
        <v>1.0233458459268929E-5</v>
      </c>
      <c r="AE3805" s="139">
        <f t="shared" si="606"/>
        <v>1.0233458459268929E-5</v>
      </c>
      <c r="AF3805" s="139" t="str">
        <f t="shared" si="607"/>
        <v/>
      </c>
      <c r="AG3805" s="139"/>
    </row>
    <row r="3806" spans="21:33" ht="20.100000000000001" customHeight="1" x14ac:dyDescent="0.25">
      <c r="U3806" s="190"/>
      <c r="V3806" s="191"/>
      <c r="W3806" s="188"/>
      <c r="X3806" s="188"/>
      <c r="Y3806" s="174" t="str">
        <f t="shared" si="610"/>
        <v/>
      </c>
      <c r="Z3806" s="174" t="str">
        <f t="shared" si="611"/>
        <v/>
      </c>
      <c r="AA3806" s="137"/>
      <c r="AB3806" s="185">
        <f t="shared" si="608"/>
        <v>20.799999999998754</v>
      </c>
      <c r="AC3806" s="139">
        <f t="shared" si="605"/>
        <v>4.0777156540808043E-3</v>
      </c>
      <c r="AD3806" s="138">
        <f t="shared" si="609"/>
        <v>1.0208613492358742E-5</v>
      </c>
      <c r="AE3806" s="139">
        <f t="shared" si="606"/>
        <v>1.0208613492358742E-5</v>
      </c>
      <c r="AF3806" s="139" t="str">
        <f t="shared" si="607"/>
        <v/>
      </c>
      <c r="AG3806" s="139"/>
    </row>
    <row r="3807" spans="21:33" ht="20.100000000000001" customHeight="1" x14ac:dyDescent="0.25">
      <c r="U3807" s="190"/>
      <c r="V3807" s="191"/>
      <c r="W3807" s="188"/>
      <c r="X3807" s="188"/>
      <c r="Y3807" s="174" t="str">
        <f t="shared" si="610"/>
        <v/>
      </c>
      <c r="Z3807" s="174" t="str">
        <f t="shared" si="611"/>
        <v/>
      </c>
      <c r="AA3807" s="137"/>
      <c r="AB3807" s="185">
        <f t="shared" si="608"/>
        <v>20.806399999998753</v>
      </c>
      <c r="AC3807" s="139">
        <f t="shared" si="605"/>
        <v>4.0675070405884455E-3</v>
      </c>
      <c r="AD3807" s="138">
        <f t="shared" si="609"/>
        <v>1.0183826434858462E-5</v>
      </c>
      <c r="AE3807" s="139">
        <f t="shared" si="606"/>
        <v>1.0183826434858462E-5</v>
      </c>
      <c r="AF3807" s="139" t="str">
        <f t="shared" si="607"/>
        <v/>
      </c>
      <c r="AG3807" s="139"/>
    </row>
    <row r="3808" spans="21:33" ht="20.100000000000001" customHeight="1" x14ac:dyDescent="0.25">
      <c r="U3808" s="190"/>
      <c r="V3808" s="191"/>
      <c r="W3808" s="188"/>
      <c r="X3808" s="188"/>
      <c r="Y3808" s="174" t="str">
        <f t="shared" si="610"/>
        <v/>
      </c>
      <c r="Z3808" s="174" t="str">
        <f t="shared" si="611"/>
        <v/>
      </c>
      <c r="AA3808" s="137"/>
      <c r="AB3808" s="185">
        <f t="shared" si="608"/>
        <v>20.812799999998752</v>
      </c>
      <c r="AC3808" s="139">
        <f t="shared" si="605"/>
        <v>4.0573232141535871E-3</v>
      </c>
      <c r="AD3808" s="138">
        <f t="shared" si="609"/>
        <v>1.0159097159347444E-5</v>
      </c>
      <c r="AE3808" s="139">
        <f t="shared" si="606"/>
        <v>1.0159097159347444E-5</v>
      </c>
      <c r="AF3808" s="139" t="str">
        <f t="shared" si="607"/>
        <v/>
      </c>
      <c r="AG3808" s="139"/>
    </row>
    <row r="3809" spans="21:33" ht="20.100000000000001" customHeight="1" x14ac:dyDescent="0.25">
      <c r="U3809" s="190"/>
      <c r="V3809" s="191"/>
      <c r="W3809" s="188"/>
      <c r="X3809" s="188"/>
      <c r="Y3809" s="174" t="str">
        <f t="shared" si="610"/>
        <v/>
      </c>
      <c r="Z3809" s="174" t="str">
        <f t="shared" si="611"/>
        <v/>
      </c>
      <c r="AA3809" s="137"/>
      <c r="AB3809" s="185">
        <f t="shared" si="608"/>
        <v>20.819199999998752</v>
      </c>
      <c r="AC3809" s="139">
        <f t="shared" si="605"/>
        <v>4.0471641169942396E-3</v>
      </c>
      <c r="AD3809" s="138">
        <f t="shared" si="609"/>
        <v>1.0134425538672193E-5</v>
      </c>
      <c r="AE3809" s="139">
        <f t="shared" si="606"/>
        <v>1.0134425538672193E-5</v>
      </c>
      <c r="AF3809" s="139" t="str">
        <f t="shared" si="607"/>
        <v/>
      </c>
      <c r="AG3809" s="139"/>
    </row>
    <row r="3810" spans="21:33" ht="20.100000000000001" customHeight="1" x14ac:dyDescent="0.25">
      <c r="U3810" s="190"/>
      <c r="V3810" s="191"/>
      <c r="W3810" s="188"/>
      <c r="X3810" s="188"/>
      <c r="Y3810" s="174" t="str">
        <f t="shared" si="610"/>
        <v/>
      </c>
      <c r="Z3810" s="174" t="str">
        <f t="shared" si="611"/>
        <v/>
      </c>
      <c r="AA3810" s="137"/>
      <c r="AB3810" s="185">
        <f t="shared" si="608"/>
        <v>20.825599999998751</v>
      </c>
      <c r="AC3810" s="139">
        <f t="shared" si="605"/>
        <v>4.0370296914555674E-3</v>
      </c>
      <c r="AD3810" s="138">
        <f t="shared" si="609"/>
        <v>1.0109811445937686E-5</v>
      </c>
      <c r="AE3810" s="139">
        <f t="shared" si="606"/>
        <v>1.0109811445937686E-5</v>
      </c>
      <c r="AF3810" s="139" t="str">
        <f t="shared" si="607"/>
        <v/>
      </c>
      <c r="AG3810" s="139"/>
    </row>
    <row r="3811" spans="21:33" ht="20.100000000000001" customHeight="1" x14ac:dyDescent="0.25">
      <c r="U3811" s="190"/>
      <c r="V3811" s="191"/>
      <c r="W3811" s="188"/>
      <c r="X3811" s="188"/>
      <c r="Y3811" s="174" t="str">
        <f t="shared" si="610"/>
        <v/>
      </c>
      <c r="Z3811" s="174" t="str">
        <f t="shared" si="611"/>
        <v/>
      </c>
      <c r="AA3811" s="137"/>
      <c r="AB3811" s="185">
        <f t="shared" si="608"/>
        <v>20.83199999999875</v>
      </c>
      <c r="AC3811" s="139">
        <f t="shared" si="605"/>
        <v>4.0269198800096297E-3</v>
      </c>
      <c r="AD3811" s="138">
        <f t="shared" si="609"/>
        <v>1.0085254754494365E-5</v>
      </c>
      <c r="AE3811" s="139">
        <f t="shared" si="606"/>
        <v>1.0085254754494365E-5</v>
      </c>
      <c r="AF3811" s="139" t="str">
        <f t="shared" si="607"/>
        <v/>
      </c>
      <c r="AG3811" s="139"/>
    </row>
    <row r="3812" spans="21:33" ht="20.100000000000001" customHeight="1" x14ac:dyDescent="0.25">
      <c r="U3812" s="190"/>
      <c r="V3812" s="191"/>
      <c r="W3812" s="188"/>
      <c r="X3812" s="188"/>
      <c r="Y3812" s="174" t="str">
        <f t="shared" si="610"/>
        <v/>
      </c>
      <c r="Z3812" s="174" t="str">
        <f t="shared" si="611"/>
        <v/>
      </c>
      <c r="AA3812" s="137"/>
      <c r="AB3812" s="185">
        <f t="shared" si="608"/>
        <v>20.838399999998749</v>
      </c>
      <c r="AC3812" s="139">
        <f t="shared" si="605"/>
        <v>4.0168346252551354E-3</v>
      </c>
      <c r="AD3812" s="138">
        <f t="shared" si="609"/>
        <v>1.0060755337947674E-5</v>
      </c>
      <c r="AE3812" s="139">
        <f t="shared" si="606"/>
        <v>1.0060755337947674E-5</v>
      </c>
      <c r="AF3812" s="139" t="str">
        <f t="shared" si="607"/>
        <v/>
      </c>
      <c r="AG3812" s="139"/>
    </row>
    <row r="3813" spans="21:33" ht="20.100000000000001" customHeight="1" x14ac:dyDescent="0.25">
      <c r="U3813" s="190"/>
      <c r="V3813" s="191"/>
      <c r="W3813" s="188"/>
      <c r="X3813" s="188"/>
      <c r="Y3813" s="174" t="str">
        <f t="shared" si="610"/>
        <v/>
      </c>
      <c r="Z3813" s="174" t="str">
        <f t="shared" si="611"/>
        <v/>
      </c>
      <c r="AA3813" s="137"/>
      <c r="AB3813" s="185">
        <f t="shared" si="608"/>
        <v>20.844799999998749</v>
      </c>
      <c r="AC3813" s="139">
        <f t="shared" si="605"/>
        <v>4.0067738699171877E-3</v>
      </c>
      <c r="AD3813" s="138">
        <f t="shared" si="609"/>
        <v>1.0036313070164136E-5</v>
      </c>
      <c r="AE3813" s="139">
        <f t="shared" si="606"/>
        <v>1.0036313070164136E-5</v>
      </c>
      <c r="AF3813" s="139" t="str">
        <f t="shared" si="607"/>
        <v/>
      </c>
      <c r="AG3813" s="139"/>
    </row>
    <row r="3814" spans="21:33" ht="20.100000000000001" customHeight="1" x14ac:dyDescent="0.25">
      <c r="U3814" s="190"/>
      <c r="V3814" s="191"/>
      <c r="W3814" s="188"/>
      <c r="X3814" s="188"/>
      <c r="Y3814" s="174" t="str">
        <f t="shared" si="610"/>
        <v/>
      </c>
      <c r="Z3814" s="174" t="str">
        <f t="shared" si="611"/>
        <v/>
      </c>
      <c r="AA3814" s="137"/>
      <c r="AB3814" s="185">
        <f t="shared" si="608"/>
        <v>20.851199999998748</v>
      </c>
      <c r="AC3814" s="139">
        <f t="shared" si="605"/>
        <v>3.9967375568470236E-3</v>
      </c>
      <c r="AD3814" s="138">
        <f t="shared" si="609"/>
        <v>1.0011927825261807E-5</v>
      </c>
      <c r="AE3814" s="139">
        <f t="shared" si="606"/>
        <v>1.0011927825261807E-5</v>
      </c>
      <c r="AF3814" s="139" t="str">
        <f t="shared" si="607"/>
        <v/>
      </c>
      <c r="AG3814" s="139"/>
    </row>
    <row r="3815" spans="21:33" ht="20.100000000000001" customHeight="1" x14ac:dyDescent="0.25">
      <c r="U3815" s="190"/>
      <c r="V3815" s="191"/>
      <c r="W3815" s="188"/>
      <c r="X3815" s="188"/>
      <c r="Y3815" s="174" t="str">
        <f t="shared" si="610"/>
        <v/>
      </c>
      <c r="Z3815" s="174" t="str">
        <f t="shared" si="611"/>
        <v/>
      </c>
      <c r="AA3815" s="137"/>
      <c r="AB3815" s="185">
        <f t="shared" si="608"/>
        <v>20.857599999998747</v>
      </c>
      <c r="AC3815" s="139">
        <f t="shared" si="605"/>
        <v>3.9867256290217618E-3</v>
      </c>
      <c r="AD3815" s="138">
        <f t="shared" si="609"/>
        <v>9.9875994776189511E-6</v>
      </c>
      <c r="AE3815" s="139">
        <f t="shared" si="606"/>
        <v>9.9875994776189511E-6</v>
      </c>
      <c r="AF3815" s="139" t="str">
        <f t="shared" si="607"/>
        <v/>
      </c>
      <c r="AG3815" s="139"/>
    </row>
    <row r="3816" spans="21:33" ht="20.100000000000001" customHeight="1" x14ac:dyDescent="0.25">
      <c r="U3816" s="190"/>
      <c r="V3816" s="191"/>
      <c r="W3816" s="188"/>
      <c r="X3816" s="188"/>
      <c r="Y3816" s="174" t="str">
        <f t="shared" si="610"/>
        <v/>
      </c>
      <c r="Z3816" s="174" t="str">
        <f t="shared" si="611"/>
        <v/>
      </c>
      <c r="AA3816" s="137"/>
      <c r="AB3816" s="185">
        <f t="shared" si="608"/>
        <v>20.863999999998747</v>
      </c>
      <c r="AC3816" s="139">
        <f t="shared" si="605"/>
        <v>3.9767380295441428E-3</v>
      </c>
      <c r="AD3816" s="138">
        <f t="shared" si="609"/>
        <v>9.9633279018402146E-6</v>
      </c>
      <c r="AE3816" s="139">
        <f t="shared" si="606"/>
        <v>9.9633279018402146E-6</v>
      </c>
      <c r="AF3816" s="139" t="str">
        <f t="shared" si="607"/>
        <v/>
      </c>
      <c r="AG3816" s="139"/>
    </row>
    <row r="3817" spans="21:33" ht="20.100000000000001" customHeight="1" x14ac:dyDescent="0.25">
      <c r="U3817" s="190"/>
      <c r="V3817" s="191"/>
      <c r="W3817" s="188"/>
      <c r="X3817" s="188"/>
      <c r="Y3817" s="174" t="str">
        <f t="shared" si="610"/>
        <v/>
      </c>
      <c r="Z3817" s="174" t="str">
        <f t="shared" si="611"/>
        <v/>
      </c>
      <c r="AA3817" s="137"/>
      <c r="AB3817" s="185">
        <f t="shared" si="608"/>
        <v>20.870399999998746</v>
      </c>
      <c r="AC3817" s="139">
        <f t="shared" si="605"/>
        <v>3.9667747016423026E-3</v>
      </c>
      <c r="AD3817" s="138">
        <f t="shared" si="609"/>
        <v>9.9391129728320857E-6</v>
      </c>
      <c r="AE3817" s="139">
        <f t="shared" si="606"/>
        <v>9.9391129728320857E-6</v>
      </c>
      <c r="AF3817" s="139" t="str">
        <f t="shared" si="607"/>
        <v/>
      </c>
      <c r="AG3817" s="139"/>
    </row>
    <row r="3818" spans="21:33" ht="20.100000000000001" customHeight="1" x14ac:dyDescent="0.25">
      <c r="U3818" s="190"/>
      <c r="V3818" s="191"/>
      <c r="W3818" s="188"/>
      <c r="X3818" s="188"/>
      <c r="Y3818" s="174" t="str">
        <f t="shared" si="610"/>
        <v/>
      </c>
      <c r="Z3818" s="174" t="str">
        <f t="shared" si="611"/>
        <v/>
      </c>
      <c r="AA3818" s="137"/>
      <c r="AB3818" s="185">
        <f t="shared" si="608"/>
        <v>20.876799999998745</v>
      </c>
      <c r="AC3818" s="139">
        <f t="shared" si="605"/>
        <v>3.9568355886694705E-3</v>
      </c>
      <c r="AD3818" s="138">
        <f t="shared" si="609"/>
        <v>9.914954565704015E-6</v>
      </c>
      <c r="AE3818" s="139">
        <f t="shared" si="606"/>
        <v>9.914954565704015E-6</v>
      </c>
      <c r="AF3818" s="139" t="str">
        <f t="shared" si="607"/>
        <v/>
      </c>
      <c r="AG3818" s="139"/>
    </row>
    <row r="3819" spans="21:33" ht="20.100000000000001" customHeight="1" x14ac:dyDescent="0.25">
      <c r="U3819" s="190"/>
      <c r="V3819" s="191"/>
      <c r="W3819" s="188"/>
      <c r="X3819" s="188"/>
      <c r="Y3819" s="174" t="str">
        <f t="shared" si="610"/>
        <v/>
      </c>
      <c r="Z3819" s="174" t="str">
        <f t="shared" si="611"/>
        <v/>
      </c>
      <c r="AA3819" s="137"/>
      <c r="AB3819" s="185">
        <f t="shared" si="608"/>
        <v>20.883199999998745</v>
      </c>
      <c r="AC3819" s="139">
        <f t="shared" si="605"/>
        <v>3.9469206341037665E-3</v>
      </c>
      <c r="AD3819" s="138">
        <f t="shared" si="609"/>
        <v>9.8908525558447438E-6</v>
      </c>
      <c r="AE3819" s="139">
        <f t="shared" si="606"/>
        <v>9.8908525558447438E-6</v>
      </c>
      <c r="AF3819" s="139" t="str">
        <f t="shared" si="607"/>
        <v/>
      </c>
      <c r="AG3819" s="139"/>
    </row>
    <row r="3820" spans="21:33" ht="20.100000000000001" customHeight="1" x14ac:dyDescent="0.25">
      <c r="U3820" s="190"/>
      <c r="V3820" s="191"/>
      <c r="W3820" s="188"/>
      <c r="X3820" s="188"/>
      <c r="Y3820" s="174" t="str">
        <f t="shared" si="610"/>
        <v/>
      </c>
      <c r="Z3820" s="174" t="str">
        <f t="shared" si="611"/>
        <v/>
      </c>
      <c r="AA3820" s="137"/>
      <c r="AB3820" s="185">
        <f t="shared" si="608"/>
        <v>20.889599999998744</v>
      </c>
      <c r="AC3820" s="139">
        <f t="shared" ref="AC3820:AC3883" si="612">_xlfn.CHISQ.DIST.RT(AB3820,$AB$553)</f>
        <v>3.9370297815479217E-3</v>
      </c>
      <c r="AD3820" s="138">
        <f t="shared" si="609"/>
        <v>9.8668068188928135E-6</v>
      </c>
      <c r="AE3820" s="139">
        <f t="shared" ref="AE3820:AE3883" si="613">IF(AC3820&lt;($AA$556),AD3820,"")</f>
        <v>9.8668068188928135E-6</v>
      </c>
      <c r="AF3820" s="139" t="str">
        <f t="shared" ref="AF3820:AF3883" si="614">IF(AC3820&lt;$AA$563,AD3820,"")</f>
        <v/>
      </c>
      <c r="AG3820" s="139"/>
    </row>
    <row r="3821" spans="21:33" ht="20.100000000000001" customHeight="1" x14ac:dyDescent="0.25">
      <c r="U3821" s="190"/>
      <c r="V3821" s="191"/>
      <c r="W3821" s="188"/>
      <c r="X3821" s="188"/>
      <c r="Y3821" s="174" t="str">
        <f t="shared" si="610"/>
        <v/>
      </c>
      <c r="Z3821" s="174" t="str">
        <f t="shared" si="611"/>
        <v/>
      </c>
      <c r="AA3821" s="137"/>
      <c r="AB3821" s="185">
        <f t="shared" ref="AB3821:AB3884" si="615">AB3820+$AF$553</f>
        <v>20.895999999998743</v>
      </c>
      <c r="AC3821" s="139">
        <f t="shared" si="612"/>
        <v>3.9271629747290289E-3</v>
      </c>
      <c r="AD3821" s="138">
        <f t="shared" ref="AD3821:AD3884" si="616">AC3821-AC3822</f>
        <v>9.8428172307131467E-6</v>
      </c>
      <c r="AE3821" s="139">
        <f t="shared" si="613"/>
        <v>9.8428172307131467E-6</v>
      </c>
      <c r="AF3821" s="139" t="str">
        <f t="shared" si="614"/>
        <v/>
      </c>
      <c r="AG3821" s="139"/>
    </row>
    <row r="3822" spans="21:33" ht="20.100000000000001" customHeight="1" x14ac:dyDescent="0.25">
      <c r="U3822" s="190"/>
      <c r="V3822" s="191"/>
      <c r="W3822" s="188"/>
      <c r="X3822" s="188"/>
      <c r="Y3822" s="174" t="str">
        <f t="shared" si="610"/>
        <v/>
      </c>
      <c r="Z3822" s="174" t="str">
        <f t="shared" si="611"/>
        <v/>
      </c>
      <c r="AA3822" s="137"/>
      <c r="AB3822" s="185">
        <f t="shared" si="615"/>
        <v>20.902399999998742</v>
      </c>
      <c r="AC3822" s="139">
        <f t="shared" si="612"/>
        <v>3.9173201574983158E-3</v>
      </c>
      <c r="AD3822" s="138">
        <f t="shared" si="616"/>
        <v>9.8188836674725083E-6</v>
      </c>
      <c r="AE3822" s="139">
        <f t="shared" si="613"/>
        <v>9.8188836674725083E-6</v>
      </c>
      <c r="AF3822" s="139" t="str">
        <f t="shared" si="614"/>
        <v/>
      </c>
      <c r="AG3822" s="139"/>
    </row>
    <row r="3823" spans="21:33" ht="20.100000000000001" customHeight="1" x14ac:dyDescent="0.25">
      <c r="U3823" s="190"/>
      <c r="V3823" s="191"/>
      <c r="W3823" s="188"/>
      <c r="X3823" s="188"/>
      <c r="Y3823" s="174" t="str">
        <f t="shared" si="610"/>
        <v/>
      </c>
      <c r="Z3823" s="174" t="str">
        <f t="shared" si="611"/>
        <v/>
      </c>
      <c r="AA3823" s="137"/>
      <c r="AB3823" s="185">
        <f t="shared" si="615"/>
        <v>20.908799999998742</v>
      </c>
      <c r="AC3823" s="139">
        <f t="shared" si="612"/>
        <v>3.9075012738308433E-3</v>
      </c>
      <c r="AD3823" s="138">
        <f t="shared" si="616"/>
        <v>9.7950060055211098E-6</v>
      </c>
      <c r="AE3823" s="139">
        <f t="shared" si="613"/>
        <v>9.7950060055211098E-6</v>
      </c>
      <c r="AF3823" s="139" t="str">
        <f t="shared" si="614"/>
        <v/>
      </c>
      <c r="AG3823" s="139"/>
    </row>
    <row r="3824" spans="21:33" ht="20.100000000000001" customHeight="1" x14ac:dyDescent="0.25">
      <c r="U3824" s="190"/>
      <c r="V3824" s="191"/>
      <c r="W3824" s="188"/>
      <c r="X3824" s="188"/>
      <c r="Y3824" s="174" t="str">
        <f t="shared" si="610"/>
        <v/>
      </c>
      <c r="Z3824" s="174" t="str">
        <f t="shared" si="611"/>
        <v/>
      </c>
      <c r="AA3824" s="137"/>
      <c r="AB3824" s="185">
        <f t="shared" si="615"/>
        <v>20.915199999998741</v>
      </c>
      <c r="AC3824" s="139">
        <f t="shared" si="612"/>
        <v>3.8977062678253222E-3</v>
      </c>
      <c r="AD3824" s="138">
        <f t="shared" si="616"/>
        <v>9.7711841215309542E-6</v>
      </c>
      <c r="AE3824" s="139">
        <f t="shared" si="613"/>
        <v>9.7711841215309542E-6</v>
      </c>
      <c r="AF3824" s="139" t="str">
        <f t="shared" si="614"/>
        <v/>
      </c>
      <c r="AG3824" s="139"/>
    </row>
    <row r="3825" spans="21:33" ht="20.100000000000001" customHeight="1" x14ac:dyDescent="0.25">
      <c r="U3825" s="190"/>
      <c r="V3825" s="191"/>
      <c r="W3825" s="188"/>
      <c r="X3825" s="188"/>
      <c r="Y3825" s="174" t="str">
        <f t="shared" si="610"/>
        <v/>
      </c>
      <c r="Z3825" s="174" t="str">
        <f t="shared" si="611"/>
        <v/>
      </c>
      <c r="AA3825" s="137"/>
      <c r="AB3825" s="185">
        <f t="shared" si="615"/>
        <v>20.92159999999874</v>
      </c>
      <c r="AC3825" s="139">
        <f t="shared" si="612"/>
        <v>3.8879350837037912E-3</v>
      </c>
      <c r="AD3825" s="138">
        <f t="shared" si="616"/>
        <v>9.7474178923518534E-6</v>
      </c>
      <c r="AE3825" s="139">
        <f t="shared" si="613"/>
        <v>9.7474178923518534E-6</v>
      </c>
      <c r="AF3825" s="139" t="str">
        <f t="shared" si="614"/>
        <v/>
      </c>
      <c r="AG3825" s="139"/>
    </row>
    <row r="3826" spans="21:33" ht="20.100000000000001" customHeight="1" x14ac:dyDescent="0.25">
      <c r="U3826" s="190"/>
      <c r="V3826" s="191"/>
      <c r="W3826" s="188"/>
      <c r="X3826" s="188"/>
      <c r="Y3826" s="174" t="str">
        <f t="shared" si="610"/>
        <v/>
      </c>
      <c r="Z3826" s="174" t="str">
        <f t="shared" si="611"/>
        <v/>
      </c>
      <c r="AA3826" s="137"/>
      <c r="AB3826" s="185">
        <f t="shared" si="615"/>
        <v>20.92799999999874</v>
      </c>
      <c r="AC3826" s="139">
        <f t="shared" si="612"/>
        <v>3.8781876658114394E-3</v>
      </c>
      <c r="AD3826" s="138">
        <f t="shared" si="616"/>
        <v>9.7237071951406656E-6</v>
      </c>
      <c r="AE3826" s="139">
        <f t="shared" si="613"/>
        <v>9.7237071951406656E-6</v>
      </c>
      <c r="AF3826" s="139" t="str">
        <f t="shared" si="614"/>
        <v/>
      </c>
      <c r="AG3826" s="139"/>
    </row>
    <row r="3827" spans="21:33" ht="20.100000000000001" customHeight="1" x14ac:dyDescent="0.25">
      <c r="U3827" s="190"/>
      <c r="V3827" s="191"/>
      <c r="W3827" s="188"/>
      <c r="X3827" s="188"/>
      <c r="Y3827" s="174" t="str">
        <f t="shared" si="610"/>
        <v/>
      </c>
      <c r="Z3827" s="174" t="str">
        <f t="shared" si="611"/>
        <v/>
      </c>
      <c r="AA3827" s="137"/>
      <c r="AB3827" s="185">
        <f t="shared" si="615"/>
        <v>20.934399999998739</v>
      </c>
      <c r="AC3827" s="139">
        <f t="shared" si="612"/>
        <v>3.8684639586162987E-3</v>
      </c>
      <c r="AD3827" s="138">
        <f t="shared" si="616"/>
        <v>9.7000519072710893E-6</v>
      </c>
      <c r="AE3827" s="139">
        <f t="shared" si="613"/>
        <v>9.7000519072710893E-6</v>
      </c>
      <c r="AF3827" s="139" t="str">
        <f t="shared" si="614"/>
        <v/>
      </c>
      <c r="AG3827" s="139"/>
    </row>
    <row r="3828" spans="21:33" ht="20.100000000000001" customHeight="1" x14ac:dyDescent="0.25">
      <c r="U3828" s="190"/>
      <c r="V3828" s="191"/>
      <c r="W3828" s="188"/>
      <c r="X3828" s="188"/>
      <c r="Y3828" s="174" t="str">
        <f t="shared" si="610"/>
        <v/>
      </c>
      <c r="Z3828" s="174" t="str">
        <f t="shared" si="611"/>
        <v/>
      </c>
      <c r="AA3828" s="137"/>
      <c r="AB3828" s="185">
        <f t="shared" si="615"/>
        <v>20.940799999998738</v>
      </c>
      <c r="AC3828" s="139">
        <f t="shared" si="612"/>
        <v>3.8587639067090276E-3</v>
      </c>
      <c r="AD3828" s="138">
        <f t="shared" si="616"/>
        <v>9.676451906369659E-6</v>
      </c>
      <c r="AE3828" s="139">
        <f t="shared" si="613"/>
        <v>9.676451906369659E-6</v>
      </c>
      <c r="AF3828" s="139" t="str">
        <f t="shared" si="614"/>
        <v/>
      </c>
      <c r="AG3828" s="139"/>
    </row>
    <row r="3829" spans="21:33" ht="20.100000000000001" customHeight="1" x14ac:dyDescent="0.25">
      <c r="U3829" s="190"/>
      <c r="V3829" s="191"/>
      <c r="W3829" s="188"/>
      <c r="X3829" s="188"/>
      <c r="Y3829" s="174" t="str">
        <f t="shared" si="610"/>
        <v/>
      </c>
      <c r="Z3829" s="174" t="str">
        <f t="shared" si="611"/>
        <v/>
      </c>
      <c r="AA3829" s="137"/>
      <c r="AB3829" s="185">
        <f t="shared" si="615"/>
        <v>20.947199999998737</v>
      </c>
      <c r="AC3829" s="139">
        <f t="shared" si="612"/>
        <v>3.8490874548026579E-3</v>
      </c>
      <c r="AD3829" s="138">
        <f t="shared" si="616"/>
        <v>9.6529070703322249E-6</v>
      </c>
      <c r="AE3829" s="139">
        <f t="shared" si="613"/>
        <v>9.6529070703322249E-6</v>
      </c>
      <c r="AF3829" s="139" t="str">
        <f t="shared" si="614"/>
        <v/>
      </c>
      <c r="AG3829" s="139"/>
    </row>
    <row r="3830" spans="21:33" ht="20.100000000000001" customHeight="1" x14ac:dyDescent="0.25">
      <c r="U3830" s="190"/>
      <c r="V3830" s="191"/>
      <c r="W3830" s="188"/>
      <c r="X3830" s="188"/>
      <c r="Y3830" s="174" t="str">
        <f t="shared" si="610"/>
        <v/>
      </c>
      <c r="Z3830" s="174" t="str">
        <f t="shared" si="611"/>
        <v/>
      </c>
      <c r="AA3830" s="137"/>
      <c r="AB3830" s="185">
        <f t="shared" si="615"/>
        <v>20.953599999998737</v>
      </c>
      <c r="AC3830" s="139">
        <f t="shared" si="612"/>
        <v>3.8394345477323257E-3</v>
      </c>
      <c r="AD3830" s="138">
        <f t="shared" si="616"/>
        <v>9.6294172772571664E-6</v>
      </c>
      <c r="AE3830" s="139">
        <f t="shared" si="613"/>
        <v>9.6294172772571664E-6</v>
      </c>
      <c r="AF3830" s="139" t="str">
        <f t="shared" si="614"/>
        <v/>
      </c>
      <c r="AG3830" s="139"/>
    </row>
    <row r="3831" spans="21:33" ht="20.100000000000001" customHeight="1" x14ac:dyDescent="0.25">
      <c r="U3831" s="190"/>
      <c r="V3831" s="191"/>
      <c r="W3831" s="188"/>
      <c r="X3831" s="188"/>
      <c r="Y3831" s="174" t="str">
        <f t="shared" si="610"/>
        <v/>
      </c>
      <c r="Z3831" s="174" t="str">
        <f t="shared" si="611"/>
        <v/>
      </c>
      <c r="AA3831" s="137"/>
      <c r="AB3831" s="185">
        <f t="shared" si="615"/>
        <v>20.959999999998736</v>
      </c>
      <c r="AC3831" s="139">
        <f t="shared" si="612"/>
        <v>3.8298051304550686E-3</v>
      </c>
      <c r="AD3831" s="138">
        <f t="shared" si="616"/>
        <v>9.6059824055338625E-6</v>
      </c>
      <c r="AE3831" s="139">
        <f t="shared" si="613"/>
        <v>9.6059824055338625E-6</v>
      </c>
      <c r="AF3831" s="139" t="str">
        <f t="shared" si="614"/>
        <v/>
      </c>
      <c r="AG3831" s="139"/>
    </row>
    <row r="3832" spans="21:33" ht="20.100000000000001" customHeight="1" x14ac:dyDescent="0.25">
      <c r="U3832" s="190"/>
      <c r="V3832" s="191"/>
      <c r="W3832" s="188"/>
      <c r="X3832" s="188"/>
      <c r="Y3832" s="174" t="str">
        <f t="shared" ref="Y3832:Y3895" si="617">IF($X3832&gt;(Y$555),$W3832,"")</f>
        <v/>
      </c>
      <c r="Z3832" s="174" t="str">
        <f t="shared" ref="Z3832:Z3895" si="618">IF($X3832&gt;(AA$557),$W3832,"")</f>
        <v/>
      </c>
      <c r="AA3832" s="137"/>
      <c r="AB3832" s="185">
        <f t="shared" si="615"/>
        <v>20.966399999998735</v>
      </c>
      <c r="AC3832" s="139">
        <f t="shared" si="612"/>
        <v>3.8201991480495347E-3</v>
      </c>
      <c r="AD3832" s="138">
        <f t="shared" si="616"/>
        <v>9.582602333765497E-6</v>
      </c>
      <c r="AE3832" s="139">
        <f t="shared" si="613"/>
        <v>9.582602333765497E-6</v>
      </c>
      <c r="AF3832" s="139" t="str">
        <f t="shared" si="614"/>
        <v/>
      </c>
      <c r="AG3832" s="139"/>
    </row>
    <row r="3833" spans="21:33" ht="20.100000000000001" customHeight="1" x14ac:dyDescent="0.25">
      <c r="U3833" s="190"/>
      <c r="V3833" s="191"/>
      <c r="W3833" s="188"/>
      <c r="X3833" s="188"/>
      <c r="Y3833" s="174" t="str">
        <f t="shared" si="617"/>
        <v/>
      </c>
      <c r="Z3833" s="174" t="str">
        <f t="shared" si="618"/>
        <v/>
      </c>
      <c r="AA3833" s="137"/>
      <c r="AB3833" s="185">
        <f t="shared" si="615"/>
        <v>20.972799999998735</v>
      </c>
      <c r="AC3833" s="139">
        <f t="shared" si="612"/>
        <v>3.8106165457157692E-3</v>
      </c>
      <c r="AD3833" s="138">
        <f t="shared" si="616"/>
        <v>9.559276940848422E-6</v>
      </c>
      <c r="AE3833" s="139">
        <f t="shared" si="613"/>
        <v>9.559276940848422E-6</v>
      </c>
      <c r="AF3833" s="139" t="str">
        <f t="shared" si="614"/>
        <v/>
      </c>
      <c r="AG3833" s="139"/>
    </row>
    <row r="3834" spans="21:33" ht="20.100000000000001" customHeight="1" x14ac:dyDescent="0.25">
      <c r="U3834" s="190"/>
      <c r="V3834" s="191"/>
      <c r="W3834" s="188"/>
      <c r="X3834" s="188"/>
      <c r="Y3834" s="174" t="str">
        <f t="shared" si="617"/>
        <v/>
      </c>
      <c r="Z3834" s="174" t="str">
        <f t="shared" si="618"/>
        <v/>
      </c>
      <c r="AA3834" s="137"/>
      <c r="AB3834" s="185">
        <f t="shared" si="615"/>
        <v>20.979199999998734</v>
      </c>
      <c r="AC3834" s="139">
        <f t="shared" si="612"/>
        <v>3.8010572687749208E-3</v>
      </c>
      <c r="AD3834" s="138">
        <f t="shared" si="616"/>
        <v>9.5360061058541966E-6</v>
      </c>
      <c r="AE3834" s="139">
        <f t="shared" si="613"/>
        <v>9.5360061058541966E-6</v>
      </c>
      <c r="AF3834" s="139" t="str">
        <f t="shared" si="614"/>
        <v/>
      </c>
      <c r="AG3834" s="139"/>
    </row>
    <row r="3835" spans="21:33" ht="20.100000000000001" customHeight="1" x14ac:dyDescent="0.25">
      <c r="U3835" s="190"/>
      <c r="V3835" s="191"/>
      <c r="W3835" s="188"/>
      <c r="X3835" s="188"/>
      <c r="Y3835" s="174" t="str">
        <f t="shared" si="617"/>
        <v/>
      </c>
      <c r="Z3835" s="174" t="str">
        <f t="shared" si="618"/>
        <v/>
      </c>
      <c r="AA3835" s="137"/>
      <c r="AB3835" s="185">
        <f t="shared" si="615"/>
        <v>20.985599999998733</v>
      </c>
      <c r="AC3835" s="139">
        <f t="shared" si="612"/>
        <v>3.7915212626690666E-3</v>
      </c>
      <c r="AD3835" s="138">
        <f t="shared" si="616"/>
        <v>9.5127897081449461E-6</v>
      </c>
      <c r="AE3835" s="139">
        <f t="shared" si="613"/>
        <v>9.5127897081449461E-6</v>
      </c>
      <c r="AF3835" s="139" t="str">
        <f t="shared" si="614"/>
        <v/>
      </c>
      <c r="AG3835" s="139"/>
    </row>
    <row r="3836" spans="21:33" ht="20.100000000000001" customHeight="1" x14ac:dyDescent="0.25">
      <c r="U3836" s="190"/>
      <c r="V3836" s="191"/>
      <c r="W3836" s="188"/>
      <c r="X3836" s="188"/>
      <c r="Y3836" s="174" t="str">
        <f t="shared" si="617"/>
        <v/>
      </c>
      <c r="Z3836" s="174" t="str">
        <f t="shared" si="618"/>
        <v/>
      </c>
      <c r="AA3836" s="137"/>
      <c r="AB3836" s="185">
        <f t="shared" si="615"/>
        <v>20.991999999998733</v>
      </c>
      <c r="AC3836" s="139">
        <f t="shared" si="612"/>
        <v>3.7820084729609216E-3</v>
      </c>
      <c r="AD3836" s="138">
        <f t="shared" si="616"/>
        <v>9.4896276273486423E-6</v>
      </c>
      <c r="AE3836" s="139">
        <f t="shared" si="613"/>
        <v>9.4896276273486423E-6</v>
      </c>
      <c r="AF3836" s="139" t="str">
        <f t="shared" si="614"/>
        <v/>
      </c>
      <c r="AG3836" s="139"/>
    </row>
    <row r="3837" spans="21:33" ht="20.100000000000001" customHeight="1" x14ac:dyDescent="0.25">
      <c r="U3837" s="190"/>
      <c r="V3837" s="191"/>
      <c r="W3837" s="188"/>
      <c r="X3837" s="188"/>
      <c r="Y3837" s="174" t="str">
        <f t="shared" si="617"/>
        <v/>
      </c>
      <c r="Z3837" s="174" t="str">
        <f t="shared" si="618"/>
        <v/>
      </c>
      <c r="AA3837" s="137"/>
      <c r="AB3837" s="185">
        <f t="shared" si="615"/>
        <v>20.998399999998732</v>
      </c>
      <c r="AC3837" s="139">
        <f t="shared" si="612"/>
        <v>3.772518845333573E-3</v>
      </c>
      <c r="AD3837" s="138">
        <f t="shared" si="616"/>
        <v>9.4665197432775711E-6</v>
      </c>
      <c r="AE3837" s="139">
        <f t="shared" si="613"/>
        <v>9.4665197432775711E-6</v>
      </c>
      <c r="AF3837" s="139" t="str">
        <f t="shared" si="614"/>
        <v/>
      </c>
      <c r="AG3837" s="139"/>
    </row>
    <row r="3838" spans="21:33" ht="20.100000000000001" customHeight="1" x14ac:dyDescent="0.25">
      <c r="U3838" s="190"/>
      <c r="V3838" s="191"/>
      <c r="W3838" s="188"/>
      <c r="X3838" s="188"/>
      <c r="Y3838" s="174" t="str">
        <f t="shared" si="617"/>
        <v/>
      </c>
      <c r="Z3838" s="174" t="str">
        <f t="shared" si="618"/>
        <v/>
      </c>
      <c r="AA3838" s="137"/>
      <c r="AB3838" s="185">
        <f t="shared" si="615"/>
        <v>21.004799999998731</v>
      </c>
      <c r="AC3838" s="139">
        <f t="shared" si="612"/>
        <v>3.7630523255902954E-3</v>
      </c>
      <c r="AD3838" s="138">
        <f t="shared" si="616"/>
        <v>9.4434659360311153E-6</v>
      </c>
      <c r="AE3838" s="139">
        <f t="shared" si="613"/>
        <v>9.4434659360311153E-6</v>
      </c>
      <c r="AF3838" s="139" t="str">
        <f t="shared" si="614"/>
        <v/>
      </c>
      <c r="AG3838" s="139"/>
    </row>
    <row r="3839" spans="21:33" ht="20.100000000000001" customHeight="1" x14ac:dyDescent="0.25">
      <c r="U3839" s="190"/>
      <c r="V3839" s="191"/>
      <c r="W3839" s="188"/>
      <c r="X3839" s="188"/>
      <c r="Y3839" s="174" t="str">
        <f t="shared" si="617"/>
        <v/>
      </c>
      <c r="Z3839" s="174" t="str">
        <f t="shared" si="618"/>
        <v/>
      </c>
      <c r="AA3839" s="137"/>
      <c r="AB3839" s="185">
        <f t="shared" si="615"/>
        <v>21.01119999999873</v>
      </c>
      <c r="AC3839" s="139">
        <f t="shared" si="612"/>
        <v>3.7536088596542643E-3</v>
      </c>
      <c r="AD3839" s="138">
        <f t="shared" si="616"/>
        <v>9.4204660859376413E-6</v>
      </c>
      <c r="AE3839" s="139">
        <f t="shared" si="613"/>
        <v>9.4204660859376413E-6</v>
      </c>
      <c r="AF3839" s="139" t="str">
        <f t="shared" si="614"/>
        <v/>
      </c>
      <c r="AG3839" s="139"/>
    </row>
    <row r="3840" spans="21:33" ht="20.100000000000001" customHeight="1" x14ac:dyDescent="0.25">
      <c r="U3840" s="190"/>
      <c r="V3840" s="191"/>
      <c r="W3840" s="188"/>
      <c r="X3840" s="188"/>
      <c r="Y3840" s="174" t="str">
        <f t="shared" si="617"/>
        <v/>
      </c>
      <c r="Z3840" s="174" t="str">
        <f t="shared" si="618"/>
        <v/>
      </c>
      <c r="AA3840" s="137"/>
      <c r="AB3840" s="185">
        <f t="shared" si="615"/>
        <v>21.01759999999873</v>
      </c>
      <c r="AC3840" s="139">
        <f t="shared" si="612"/>
        <v>3.7441883935683267E-3</v>
      </c>
      <c r="AD3840" s="138">
        <f t="shared" si="616"/>
        <v>9.3975200735692439E-6</v>
      </c>
      <c r="AE3840" s="139">
        <f t="shared" si="613"/>
        <v>9.3975200735692439E-6</v>
      </c>
      <c r="AF3840" s="139" t="str">
        <f t="shared" si="614"/>
        <v/>
      </c>
      <c r="AG3840" s="139"/>
    </row>
    <row r="3841" spans="21:33" ht="20.100000000000001" customHeight="1" x14ac:dyDescent="0.25">
      <c r="U3841" s="190"/>
      <c r="V3841" s="191"/>
      <c r="W3841" s="188"/>
      <c r="X3841" s="188"/>
      <c r="Y3841" s="174" t="str">
        <f t="shared" si="617"/>
        <v/>
      </c>
      <c r="Z3841" s="174" t="str">
        <f t="shared" si="618"/>
        <v/>
      </c>
      <c r="AA3841" s="137"/>
      <c r="AB3841" s="185">
        <f t="shared" si="615"/>
        <v>21.023999999998729</v>
      </c>
      <c r="AC3841" s="139">
        <f t="shared" si="612"/>
        <v>3.7347908734947574E-3</v>
      </c>
      <c r="AD3841" s="138">
        <f t="shared" si="616"/>
        <v>9.374627779746951E-6</v>
      </c>
      <c r="AE3841" s="139">
        <f t="shared" si="613"/>
        <v>9.374627779746951E-6</v>
      </c>
      <c r="AF3841" s="139" t="str">
        <f t="shared" si="614"/>
        <v/>
      </c>
      <c r="AG3841" s="139"/>
    </row>
    <row r="3842" spans="21:33" ht="20.100000000000001" customHeight="1" x14ac:dyDescent="0.25">
      <c r="U3842" s="190"/>
      <c r="V3842" s="191"/>
      <c r="W3842" s="188"/>
      <c r="X3842" s="188"/>
      <c r="Y3842" s="174" t="str">
        <f t="shared" si="617"/>
        <v/>
      </c>
      <c r="Z3842" s="174" t="str">
        <f t="shared" si="618"/>
        <v/>
      </c>
      <c r="AA3842" s="137"/>
      <c r="AB3842" s="185">
        <f t="shared" si="615"/>
        <v>21.030399999998728</v>
      </c>
      <c r="AC3842" s="139">
        <f t="shared" si="612"/>
        <v>3.7254162457150105E-3</v>
      </c>
      <c r="AD3842" s="138">
        <f t="shared" si="616"/>
        <v>9.3517890855255442E-6</v>
      </c>
      <c r="AE3842" s="139">
        <f t="shared" si="613"/>
        <v>9.3517890855255442E-6</v>
      </c>
      <c r="AF3842" s="139" t="str">
        <f t="shared" si="614"/>
        <v/>
      </c>
      <c r="AG3842" s="139"/>
    </row>
    <row r="3843" spans="21:33" ht="20.100000000000001" customHeight="1" x14ac:dyDescent="0.25">
      <c r="U3843" s="190"/>
      <c r="V3843" s="191"/>
      <c r="W3843" s="188"/>
      <c r="X3843" s="188"/>
      <c r="Y3843" s="174" t="str">
        <f t="shared" si="617"/>
        <v/>
      </c>
      <c r="Z3843" s="174" t="str">
        <f t="shared" si="618"/>
        <v/>
      </c>
      <c r="AA3843" s="137"/>
      <c r="AB3843" s="185">
        <f t="shared" si="615"/>
        <v>21.036799999998728</v>
      </c>
      <c r="AC3843" s="139">
        <f t="shared" si="612"/>
        <v>3.7160644566294849E-3</v>
      </c>
      <c r="AD3843" s="138">
        <f t="shared" si="616"/>
        <v>9.3290038722044014E-6</v>
      </c>
      <c r="AE3843" s="139">
        <f t="shared" si="613"/>
        <v>9.3290038722044014E-6</v>
      </c>
      <c r="AF3843" s="139" t="str">
        <f t="shared" si="614"/>
        <v/>
      </c>
      <c r="AG3843" s="139"/>
    </row>
    <row r="3844" spans="21:33" ht="20.100000000000001" customHeight="1" x14ac:dyDescent="0.25">
      <c r="U3844" s="190"/>
      <c r="V3844" s="191"/>
      <c r="W3844" s="188"/>
      <c r="X3844" s="188"/>
      <c r="Y3844" s="174" t="str">
        <f t="shared" si="617"/>
        <v/>
      </c>
      <c r="Z3844" s="174" t="str">
        <f t="shared" si="618"/>
        <v/>
      </c>
      <c r="AA3844" s="137"/>
      <c r="AB3844" s="185">
        <f t="shared" si="615"/>
        <v>21.043199999998727</v>
      </c>
      <c r="AC3844" s="139">
        <f t="shared" si="612"/>
        <v>3.7067354527572805E-3</v>
      </c>
      <c r="AD3844" s="138">
        <f t="shared" si="616"/>
        <v>9.3062720213279299E-6</v>
      </c>
      <c r="AE3844" s="139">
        <f t="shared" si="613"/>
        <v>9.3062720213279299E-6</v>
      </c>
      <c r="AF3844" s="139" t="str">
        <f t="shared" si="614"/>
        <v/>
      </c>
      <c r="AG3844" s="139"/>
    </row>
    <row r="3845" spans="21:33" ht="20.100000000000001" customHeight="1" x14ac:dyDescent="0.25">
      <c r="U3845" s="190"/>
      <c r="V3845" s="191"/>
      <c r="W3845" s="188"/>
      <c r="X3845" s="188"/>
      <c r="Y3845" s="174" t="str">
        <f t="shared" si="617"/>
        <v/>
      </c>
      <c r="Z3845" s="174" t="str">
        <f t="shared" si="618"/>
        <v/>
      </c>
      <c r="AA3845" s="137"/>
      <c r="AB3845" s="185">
        <f t="shared" si="615"/>
        <v>21.049599999998726</v>
      </c>
      <c r="AC3845" s="139">
        <f t="shared" si="612"/>
        <v>3.6974291807359526E-3</v>
      </c>
      <c r="AD3845" s="138">
        <f t="shared" si="616"/>
        <v>9.2835934146760259E-6</v>
      </c>
      <c r="AE3845" s="139">
        <f t="shared" si="613"/>
        <v>9.2835934146760259E-6</v>
      </c>
      <c r="AF3845" s="139" t="str">
        <f t="shared" si="614"/>
        <v/>
      </c>
      <c r="AG3845" s="139"/>
    </row>
    <row r="3846" spans="21:33" ht="20.100000000000001" customHeight="1" x14ac:dyDescent="0.25">
      <c r="U3846" s="190"/>
      <c r="V3846" s="191"/>
      <c r="W3846" s="188"/>
      <c r="X3846" s="188"/>
      <c r="Y3846" s="174" t="str">
        <f t="shared" si="617"/>
        <v/>
      </c>
      <c r="Z3846" s="174" t="str">
        <f t="shared" si="618"/>
        <v/>
      </c>
      <c r="AA3846" s="137"/>
      <c r="AB3846" s="185">
        <f t="shared" si="615"/>
        <v>21.055999999998726</v>
      </c>
      <c r="AC3846" s="139">
        <f t="shared" si="612"/>
        <v>3.6881455873212766E-3</v>
      </c>
      <c r="AD3846" s="138">
        <f t="shared" si="616"/>
        <v>9.2609679342744826E-6</v>
      </c>
      <c r="AE3846" s="139">
        <f t="shared" si="613"/>
        <v>9.2609679342744826E-6</v>
      </c>
      <c r="AF3846" s="139" t="str">
        <f t="shared" si="614"/>
        <v/>
      </c>
      <c r="AG3846" s="139"/>
    </row>
    <row r="3847" spans="21:33" ht="20.100000000000001" customHeight="1" x14ac:dyDescent="0.25">
      <c r="U3847" s="190"/>
      <c r="V3847" s="191"/>
      <c r="W3847" s="188"/>
      <c r="X3847" s="188"/>
      <c r="Y3847" s="174" t="str">
        <f t="shared" si="617"/>
        <v/>
      </c>
      <c r="Z3847" s="174" t="str">
        <f t="shared" si="618"/>
        <v/>
      </c>
      <c r="AA3847" s="137"/>
      <c r="AB3847" s="185">
        <f t="shared" si="615"/>
        <v>21.062399999998725</v>
      </c>
      <c r="AC3847" s="139">
        <f t="shared" si="612"/>
        <v>3.6788846193870021E-3</v>
      </c>
      <c r="AD3847" s="138">
        <f t="shared" si="616"/>
        <v>9.2383954623780767E-6</v>
      </c>
      <c r="AE3847" s="139">
        <f t="shared" si="613"/>
        <v>9.2383954623780767E-6</v>
      </c>
      <c r="AF3847" s="139" t="str">
        <f t="shared" si="614"/>
        <v/>
      </c>
      <c r="AG3847" s="139"/>
    </row>
    <row r="3848" spans="21:33" ht="20.100000000000001" customHeight="1" x14ac:dyDescent="0.25">
      <c r="U3848" s="190"/>
      <c r="V3848" s="191"/>
      <c r="W3848" s="188"/>
      <c r="X3848" s="188"/>
      <c r="Y3848" s="174" t="str">
        <f t="shared" si="617"/>
        <v/>
      </c>
      <c r="Z3848" s="174" t="str">
        <f t="shared" si="618"/>
        <v/>
      </c>
      <c r="AA3848" s="137"/>
      <c r="AB3848" s="185">
        <f t="shared" si="615"/>
        <v>21.068799999998724</v>
      </c>
      <c r="AC3848" s="139">
        <f t="shared" si="612"/>
        <v>3.669646223924624E-3</v>
      </c>
      <c r="AD3848" s="138">
        <f t="shared" si="616"/>
        <v>9.2158758815004925E-6</v>
      </c>
      <c r="AE3848" s="139">
        <f t="shared" si="613"/>
        <v>9.2158758815004925E-6</v>
      </c>
      <c r="AF3848" s="139" t="str">
        <f t="shared" si="614"/>
        <v/>
      </c>
      <c r="AG3848" s="139"/>
    </row>
    <row r="3849" spans="21:33" ht="20.100000000000001" customHeight="1" x14ac:dyDescent="0.25">
      <c r="U3849" s="190"/>
      <c r="V3849" s="191"/>
      <c r="W3849" s="188"/>
      <c r="X3849" s="188"/>
      <c r="Y3849" s="174" t="str">
        <f t="shared" si="617"/>
        <v/>
      </c>
      <c r="Z3849" s="174" t="str">
        <f t="shared" si="618"/>
        <v/>
      </c>
      <c r="AA3849" s="137"/>
      <c r="AB3849" s="185">
        <f t="shared" si="615"/>
        <v>21.075199999998723</v>
      </c>
      <c r="AC3849" s="139">
        <f t="shared" si="612"/>
        <v>3.6604303480431235E-3</v>
      </c>
      <c r="AD3849" s="138">
        <f t="shared" si="616"/>
        <v>9.1934090743653156E-6</v>
      </c>
      <c r="AE3849" s="139">
        <f t="shared" si="613"/>
        <v>9.1934090743653156E-6</v>
      </c>
      <c r="AF3849" s="139" t="str">
        <f t="shared" si="614"/>
        <v/>
      </c>
      <c r="AG3849" s="139"/>
    </row>
    <row r="3850" spans="21:33" ht="20.100000000000001" customHeight="1" x14ac:dyDescent="0.25">
      <c r="U3850" s="190"/>
      <c r="V3850" s="191"/>
      <c r="W3850" s="188"/>
      <c r="X3850" s="188"/>
      <c r="Y3850" s="174" t="str">
        <f t="shared" si="617"/>
        <v/>
      </c>
      <c r="Z3850" s="174" t="str">
        <f t="shared" si="618"/>
        <v/>
      </c>
      <c r="AA3850" s="137"/>
      <c r="AB3850" s="185">
        <f t="shared" si="615"/>
        <v>21.081599999998723</v>
      </c>
      <c r="AC3850" s="139">
        <f t="shared" si="612"/>
        <v>3.6512369389687582E-3</v>
      </c>
      <c r="AD3850" s="138">
        <f t="shared" si="616"/>
        <v>9.1709949239741212E-6</v>
      </c>
      <c r="AE3850" s="139">
        <f t="shared" si="613"/>
        <v>9.1709949239741212E-6</v>
      </c>
      <c r="AF3850" s="139" t="str">
        <f t="shared" si="614"/>
        <v/>
      </c>
      <c r="AG3850" s="139"/>
    </row>
    <row r="3851" spans="21:33" ht="20.100000000000001" customHeight="1" x14ac:dyDescent="0.25">
      <c r="U3851" s="190"/>
      <c r="V3851" s="191"/>
      <c r="W3851" s="188"/>
      <c r="X3851" s="188"/>
      <c r="Y3851" s="174" t="str">
        <f t="shared" si="617"/>
        <v/>
      </c>
      <c r="Z3851" s="174" t="str">
        <f t="shared" si="618"/>
        <v/>
      </c>
      <c r="AA3851" s="137"/>
      <c r="AB3851" s="185">
        <f t="shared" si="615"/>
        <v>21.087999999998722</v>
      </c>
      <c r="AC3851" s="139">
        <f t="shared" si="612"/>
        <v>3.6420659440447841E-3</v>
      </c>
      <c r="AD3851" s="138">
        <f t="shared" si="616"/>
        <v>9.148633313528845E-6</v>
      </c>
      <c r="AE3851" s="139">
        <f t="shared" si="613"/>
        <v>9.148633313528845E-6</v>
      </c>
      <c r="AF3851" s="139" t="str">
        <f t="shared" si="614"/>
        <v/>
      </c>
      <c r="AG3851" s="139"/>
    </row>
    <row r="3852" spans="21:33" ht="20.100000000000001" customHeight="1" x14ac:dyDescent="0.25">
      <c r="U3852" s="190"/>
      <c r="V3852" s="191"/>
      <c r="W3852" s="188"/>
      <c r="X3852" s="188"/>
      <c r="Y3852" s="174" t="str">
        <f t="shared" si="617"/>
        <v/>
      </c>
      <c r="Z3852" s="174" t="str">
        <f t="shared" si="618"/>
        <v/>
      </c>
      <c r="AA3852" s="137"/>
      <c r="AB3852" s="185">
        <f t="shared" si="615"/>
        <v>21.094399999998721</v>
      </c>
      <c r="AC3852" s="139">
        <f t="shared" si="612"/>
        <v>3.6329173107312552E-3</v>
      </c>
      <c r="AD3852" s="138">
        <f t="shared" si="616"/>
        <v>9.1263241264946671E-6</v>
      </c>
      <c r="AE3852" s="139">
        <f t="shared" si="613"/>
        <v>9.1263241264946671E-6</v>
      </c>
      <c r="AF3852" s="139" t="str">
        <f t="shared" si="614"/>
        <v/>
      </c>
      <c r="AG3852" s="139"/>
    </row>
    <row r="3853" spans="21:33" ht="20.100000000000001" customHeight="1" x14ac:dyDescent="0.25">
      <c r="U3853" s="190"/>
      <c r="V3853" s="191"/>
      <c r="W3853" s="188"/>
      <c r="X3853" s="188"/>
      <c r="Y3853" s="174" t="str">
        <f t="shared" si="617"/>
        <v/>
      </c>
      <c r="Z3853" s="174" t="str">
        <f t="shared" si="618"/>
        <v/>
      </c>
      <c r="AA3853" s="137"/>
      <c r="AB3853" s="185">
        <f t="shared" si="615"/>
        <v>21.100799999998721</v>
      </c>
      <c r="AC3853" s="139">
        <f t="shared" si="612"/>
        <v>3.6237909866047606E-3</v>
      </c>
      <c r="AD3853" s="138">
        <f t="shared" si="616"/>
        <v>9.1040672465557762E-6</v>
      </c>
      <c r="AE3853" s="139">
        <f t="shared" si="613"/>
        <v>9.1040672465557762E-6</v>
      </c>
      <c r="AF3853" s="139" t="str">
        <f t="shared" si="614"/>
        <v/>
      </c>
      <c r="AG3853" s="139"/>
    </row>
    <row r="3854" spans="21:33" ht="20.100000000000001" customHeight="1" x14ac:dyDescent="0.25">
      <c r="U3854" s="190"/>
      <c r="V3854" s="191"/>
      <c r="W3854" s="188"/>
      <c r="X3854" s="188"/>
      <c r="Y3854" s="174" t="str">
        <f t="shared" si="617"/>
        <v/>
      </c>
      <c r="Z3854" s="174" t="str">
        <f t="shared" si="618"/>
        <v/>
      </c>
      <c r="AA3854" s="137"/>
      <c r="AB3854" s="185">
        <f t="shared" si="615"/>
        <v>21.10719999999872</v>
      </c>
      <c r="AC3854" s="139">
        <f t="shared" si="612"/>
        <v>3.6146869193582048E-3</v>
      </c>
      <c r="AD3854" s="138">
        <f t="shared" si="616"/>
        <v>9.0818625576622077E-6</v>
      </c>
      <c r="AE3854" s="139">
        <f t="shared" si="613"/>
        <v>9.0818625576622077E-6</v>
      </c>
      <c r="AF3854" s="139" t="str">
        <f t="shared" si="614"/>
        <v/>
      </c>
      <c r="AG3854" s="139"/>
    </row>
    <row r="3855" spans="21:33" ht="20.100000000000001" customHeight="1" x14ac:dyDescent="0.25">
      <c r="U3855" s="190"/>
      <c r="V3855" s="191"/>
      <c r="W3855" s="188"/>
      <c r="X3855" s="188"/>
      <c r="Y3855" s="174" t="str">
        <f t="shared" si="617"/>
        <v/>
      </c>
      <c r="Z3855" s="174" t="str">
        <f t="shared" si="618"/>
        <v/>
      </c>
      <c r="AA3855" s="137"/>
      <c r="AB3855" s="185">
        <f t="shared" si="615"/>
        <v>21.113599999998719</v>
      </c>
      <c r="AC3855" s="139">
        <f t="shared" si="612"/>
        <v>3.6056050568005426E-3</v>
      </c>
      <c r="AD3855" s="138">
        <f t="shared" si="616"/>
        <v>9.059709943957852E-6</v>
      </c>
      <c r="AE3855" s="139">
        <f t="shared" si="613"/>
        <v>9.059709943957852E-6</v>
      </c>
      <c r="AF3855" s="139" t="str">
        <f t="shared" si="614"/>
        <v/>
      </c>
      <c r="AG3855" s="139"/>
    </row>
    <row r="3856" spans="21:33" ht="20.100000000000001" customHeight="1" x14ac:dyDescent="0.25">
      <c r="U3856" s="190"/>
      <c r="V3856" s="191"/>
      <c r="W3856" s="188"/>
      <c r="X3856" s="188"/>
      <c r="Y3856" s="174" t="str">
        <f t="shared" si="617"/>
        <v/>
      </c>
      <c r="Z3856" s="174" t="str">
        <f t="shared" si="618"/>
        <v/>
      </c>
      <c r="AA3856" s="137"/>
      <c r="AB3856" s="185">
        <f t="shared" si="615"/>
        <v>21.119999999998718</v>
      </c>
      <c r="AC3856" s="139">
        <f t="shared" si="612"/>
        <v>3.5965453468565847E-3</v>
      </c>
      <c r="AD3856" s="138">
        <f t="shared" si="616"/>
        <v>9.0376092898671913E-6</v>
      </c>
      <c r="AE3856" s="139">
        <f t="shared" si="613"/>
        <v>9.0376092898671913E-6</v>
      </c>
      <c r="AF3856" s="139" t="str">
        <f t="shared" si="614"/>
        <v/>
      </c>
      <c r="AG3856" s="139"/>
    </row>
    <row r="3857" spans="21:33" ht="20.100000000000001" customHeight="1" x14ac:dyDescent="0.25">
      <c r="U3857" s="190"/>
      <c r="V3857" s="191"/>
      <c r="W3857" s="188"/>
      <c r="X3857" s="188"/>
      <c r="Y3857" s="174" t="str">
        <f t="shared" si="617"/>
        <v/>
      </c>
      <c r="Z3857" s="174" t="str">
        <f t="shared" si="618"/>
        <v/>
      </c>
      <c r="AA3857" s="137"/>
      <c r="AB3857" s="185">
        <f t="shared" si="615"/>
        <v>21.126399999998718</v>
      </c>
      <c r="AC3857" s="139">
        <f t="shared" si="612"/>
        <v>3.5875077375667175E-3</v>
      </c>
      <c r="AD3857" s="138">
        <f t="shared" si="616"/>
        <v>9.0155604800128998E-6</v>
      </c>
      <c r="AE3857" s="139">
        <f t="shared" si="613"/>
        <v>9.0155604800128998E-6</v>
      </c>
      <c r="AF3857" s="139" t="str">
        <f t="shared" si="614"/>
        <v/>
      </c>
      <c r="AG3857" s="139"/>
    </row>
    <row r="3858" spans="21:33" ht="20.100000000000001" customHeight="1" x14ac:dyDescent="0.25">
      <c r="U3858" s="190"/>
      <c r="V3858" s="191"/>
      <c r="W3858" s="188"/>
      <c r="X3858" s="188"/>
      <c r="Y3858" s="174" t="str">
        <f t="shared" si="617"/>
        <v/>
      </c>
      <c r="Z3858" s="174" t="str">
        <f t="shared" si="618"/>
        <v/>
      </c>
      <c r="AA3858" s="137"/>
      <c r="AB3858" s="185">
        <f t="shared" si="615"/>
        <v>21.132799999998717</v>
      </c>
      <c r="AC3858" s="139">
        <f t="shared" si="612"/>
        <v>3.5784921770867046E-3</v>
      </c>
      <c r="AD3858" s="138">
        <f t="shared" si="616"/>
        <v>8.9935633992821971E-6</v>
      </c>
      <c r="AE3858" s="139">
        <f t="shared" si="613"/>
        <v>8.9935633992821971E-6</v>
      </c>
      <c r="AF3858" s="139" t="str">
        <f t="shared" si="614"/>
        <v/>
      </c>
      <c r="AG3858" s="139"/>
    </row>
    <row r="3859" spans="21:33" ht="20.100000000000001" customHeight="1" x14ac:dyDescent="0.25">
      <c r="U3859" s="190"/>
      <c r="V3859" s="191"/>
      <c r="W3859" s="188"/>
      <c r="X3859" s="188"/>
      <c r="Y3859" s="174" t="str">
        <f t="shared" si="617"/>
        <v/>
      </c>
      <c r="Z3859" s="174" t="str">
        <f t="shared" si="618"/>
        <v/>
      </c>
      <c r="AA3859" s="137"/>
      <c r="AB3859" s="185">
        <f t="shared" si="615"/>
        <v>21.139199999998716</v>
      </c>
      <c r="AC3859" s="139">
        <f t="shared" si="612"/>
        <v>3.5694986136874224E-3</v>
      </c>
      <c r="AD3859" s="138">
        <f t="shared" si="616"/>
        <v>8.9716179327782759E-6</v>
      </c>
      <c r="AE3859" s="139">
        <f t="shared" si="613"/>
        <v>8.9716179327782759E-6</v>
      </c>
      <c r="AF3859" s="139" t="str">
        <f t="shared" si="614"/>
        <v/>
      </c>
      <c r="AG3859" s="139"/>
    </row>
    <row r="3860" spans="21:33" ht="20.100000000000001" customHeight="1" x14ac:dyDescent="0.25">
      <c r="U3860" s="190"/>
      <c r="V3860" s="191"/>
      <c r="W3860" s="188"/>
      <c r="X3860" s="188"/>
      <c r="Y3860" s="174" t="str">
        <f t="shared" si="617"/>
        <v/>
      </c>
      <c r="Z3860" s="174" t="str">
        <f t="shared" si="618"/>
        <v/>
      </c>
      <c r="AA3860" s="137"/>
      <c r="AB3860" s="185">
        <f t="shared" si="615"/>
        <v>21.145599999998716</v>
      </c>
      <c r="AC3860" s="139">
        <f t="shared" si="612"/>
        <v>3.5605269957546442E-3</v>
      </c>
      <c r="AD3860" s="138">
        <f t="shared" si="616"/>
        <v>8.9497239658471901E-6</v>
      </c>
      <c r="AE3860" s="139">
        <f t="shared" si="613"/>
        <v>8.9497239658471901E-6</v>
      </c>
      <c r="AF3860" s="139" t="str">
        <f t="shared" si="614"/>
        <v/>
      </c>
      <c r="AG3860" s="139"/>
    </row>
    <row r="3861" spans="21:33" ht="20.100000000000001" customHeight="1" x14ac:dyDescent="0.25">
      <c r="U3861" s="190"/>
      <c r="V3861" s="191"/>
      <c r="W3861" s="188"/>
      <c r="X3861" s="188"/>
      <c r="Y3861" s="174" t="str">
        <f t="shared" si="617"/>
        <v/>
      </c>
      <c r="Z3861" s="174" t="str">
        <f t="shared" si="618"/>
        <v/>
      </c>
      <c r="AA3861" s="137"/>
      <c r="AB3861" s="185">
        <f t="shared" si="615"/>
        <v>21.151999999998715</v>
      </c>
      <c r="AC3861" s="139">
        <f t="shared" si="612"/>
        <v>3.551577271788797E-3</v>
      </c>
      <c r="AD3861" s="138">
        <f t="shared" si="616"/>
        <v>8.9278813840765539E-6</v>
      </c>
      <c r="AE3861" s="139">
        <f t="shared" si="613"/>
        <v>8.9278813840765539E-6</v>
      </c>
      <c r="AF3861" s="139" t="str">
        <f t="shared" si="614"/>
        <v/>
      </c>
      <c r="AG3861" s="139"/>
    </row>
    <row r="3862" spans="21:33" ht="20.100000000000001" customHeight="1" x14ac:dyDescent="0.25">
      <c r="U3862" s="190"/>
      <c r="V3862" s="191"/>
      <c r="W3862" s="188"/>
      <c r="X3862" s="188"/>
      <c r="Y3862" s="174" t="str">
        <f t="shared" si="617"/>
        <v/>
      </c>
      <c r="Z3862" s="174" t="str">
        <f t="shared" si="618"/>
        <v/>
      </c>
      <c r="AA3862" s="137"/>
      <c r="AB3862" s="185">
        <f t="shared" si="615"/>
        <v>21.158399999998714</v>
      </c>
      <c r="AC3862" s="139">
        <f t="shared" si="612"/>
        <v>3.5426493904047204E-3</v>
      </c>
      <c r="AD3862" s="138">
        <f t="shared" si="616"/>
        <v>8.9060900732673524E-6</v>
      </c>
      <c r="AE3862" s="139">
        <f t="shared" si="613"/>
        <v>8.9060900732673524E-6</v>
      </c>
      <c r="AF3862" s="139" t="str">
        <f t="shared" si="614"/>
        <v/>
      </c>
      <c r="AG3862" s="139"/>
    </row>
    <row r="3863" spans="21:33" ht="20.100000000000001" customHeight="1" x14ac:dyDescent="0.25">
      <c r="U3863" s="190"/>
      <c r="V3863" s="191"/>
      <c r="W3863" s="188"/>
      <c r="X3863" s="188"/>
      <c r="Y3863" s="174" t="str">
        <f t="shared" si="617"/>
        <v/>
      </c>
      <c r="Z3863" s="174" t="str">
        <f t="shared" si="618"/>
        <v/>
      </c>
      <c r="AA3863" s="137"/>
      <c r="AB3863" s="185">
        <f t="shared" si="615"/>
        <v>21.164799999998714</v>
      </c>
      <c r="AC3863" s="139">
        <f t="shared" si="612"/>
        <v>3.5337433003314531E-3</v>
      </c>
      <c r="AD3863" s="138">
        <f t="shared" si="616"/>
        <v>8.8843499194777437E-6</v>
      </c>
      <c r="AE3863" s="139">
        <f t="shared" si="613"/>
        <v>8.8843499194777437E-6</v>
      </c>
      <c r="AF3863" s="139" t="str">
        <f t="shared" si="614"/>
        <v/>
      </c>
      <c r="AG3863" s="139"/>
    </row>
    <row r="3864" spans="21:33" ht="20.100000000000001" customHeight="1" x14ac:dyDescent="0.25">
      <c r="U3864" s="190"/>
      <c r="V3864" s="191"/>
      <c r="W3864" s="188"/>
      <c r="X3864" s="188"/>
      <c r="Y3864" s="174" t="str">
        <f t="shared" si="617"/>
        <v/>
      </c>
      <c r="Z3864" s="174" t="str">
        <f t="shared" si="618"/>
        <v/>
      </c>
      <c r="AA3864" s="137"/>
      <c r="AB3864" s="185">
        <f t="shared" si="615"/>
        <v>21.171199999998713</v>
      </c>
      <c r="AC3864" s="139">
        <f t="shared" si="612"/>
        <v>3.5248589504119753E-3</v>
      </c>
      <c r="AD3864" s="138">
        <f t="shared" si="616"/>
        <v>8.8626608089627766E-6</v>
      </c>
      <c r="AE3864" s="139">
        <f t="shared" si="613"/>
        <v>8.8626608089627766E-6</v>
      </c>
      <c r="AF3864" s="139" t="str">
        <f t="shared" si="614"/>
        <v/>
      </c>
      <c r="AG3864" s="139"/>
    </row>
    <row r="3865" spans="21:33" ht="20.100000000000001" customHeight="1" x14ac:dyDescent="0.25">
      <c r="U3865" s="190"/>
      <c r="V3865" s="191"/>
      <c r="W3865" s="188"/>
      <c r="X3865" s="188"/>
      <c r="Y3865" s="174" t="str">
        <f t="shared" si="617"/>
        <v/>
      </c>
      <c r="Z3865" s="174" t="str">
        <f t="shared" si="618"/>
        <v/>
      </c>
      <c r="AA3865" s="137"/>
      <c r="AB3865" s="185">
        <f t="shared" si="615"/>
        <v>21.177599999998712</v>
      </c>
      <c r="AC3865" s="139">
        <f t="shared" si="612"/>
        <v>3.5159962896030125E-3</v>
      </c>
      <c r="AD3865" s="138">
        <f t="shared" si="616"/>
        <v>8.8410226282676328E-6</v>
      </c>
      <c r="AE3865" s="139">
        <f t="shared" si="613"/>
        <v>8.8410226282676328E-6</v>
      </c>
      <c r="AF3865" s="139" t="str">
        <f t="shared" si="614"/>
        <v/>
      </c>
      <c r="AG3865" s="139"/>
    </row>
    <row r="3866" spans="21:33" ht="20.100000000000001" customHeight="1" x14ac:dyDescent="0.25">
      <c r="U3866" s="190"/>
      <c r="V3866" s="191"/>
      <c r="W3866" s="188"/>
      <c r="X3866" s="188"/>
      <c r="Y3866" s="174" t="str">
        <f t="shared" si="617"/>
        <v/>
      </c>
      <c r="Z3866" s="174" t="str">
        <f t="shared" si="618"/>
        <v/>
      </c>
      <c r="AA3866" s="137"/>
      <c r="AB3866" s="185">
        <f t="shared" si="615"/>
        <v>21.183999999998711</v>
      </c>
      <c r="AC3866" s="139">
        <f t="shared" si="612"/>
        <v>3.5071552669747449E-3</v>
      </c>
      <c r="AD3866" s="138">
        <f t="shared" si="616"/>
        <v>8.8194352641100988E-6</v>
      </c>
      <c r="AE3866" s="139">
        <f t="shared" si="613"/>
        <v>8.8194352641100988E-6</v>
      </c>
      <c r="AF3866" s="139" t="str">
        <f t="shared" si="614"/>
        <v/>
      </c>
      <c r="AG3866" s="139"/>
    </row>
    <row r="3867" spans="21:33" ht="20.100000000000001" customHeight="1" x14ac:dyDescent="0.25">
      <c r="U3867" s="190"/>
      <c r="V3867" s="191"/>
      <c r="W3867" s="188"/>
      <c r="X3867" s="188"/>
      <c r="Y3867" s="174" t="str">
        <f t="shared" si="617"/>
        <v/>
      </c>
      <c r="Z3867" s="174" t="str">
        <f t="shared" si="618"/>
        <v/>
      </c>
      <c r="AA3867" s="137"/>
      <c r="AB3867" s="185">
        <f t="shared" si="615"/>
        <v>21.190399999998711</v>
      </c>
      <c r="AC3867" s="139">
        <f t="shared" si="612"/>
        <v>3.4983358317106348E-3</v>
      </c>
      <c r="AD3867" s="138">
        <f t="shared" si="616"/>
        <v>8.7978986034863843E-6</v>
      </c>
      <c r="AE3867" s="139">
        <f t="shared" si="613"/>
        <v>8.7978986034863843E-6</v>
      </c>
      <c r="AF3867" s="139" t="str">
        <f t="shared" si="614"/>
        <v/>
      </c>
      <c r="AG3867" s="139"/>
    </row>
    <row r="3868" spans="21:33" ht="20.100000000000001" customHeight="1" x14ac:dyDescent="0.25">
      <c r="U3868" s="190"/>
      <c r="V3868" s="191"/>
      <c r="W3868" s="188"/>
      <c r="X3868" s="188"/>
      <c r="Y3868" s="174" t="str">
        <f t="shared" si="617"/>
        <v/>
      </c>
      <c r="Z3868" s="174" t="str">
        <f t="shared" si="618"/>
        <v/>
      </c>
      <c r="AA3868" s="137"/>
      <c r="AB3868" s="185">
        <f t="shared" si="615"/>
        <v>21.19679999999871</v>
      </c>
      <c r="AC3868" s="139">
        <f t="shared" si="612"/>
        <v>3.4895379331071484E-3</v>
      </c>
      <c r="AD3868" s="138">
        <f t="shared" si="616"/>
        <v>8.7764125335778806E-6</v>
      </c>
      <c r="AE3868" s="139">
        <f t="shared" si="613"/>
        <v>8.7764125335778806E-6</v>
      </c>
      <c r="AF3868" s="139" t="str">
        <f t="shared" si="614"/>
        <v/>
      </c>
      <c r="AG3868" s="139"/>
    </row>
    <row r="3869" spans="21:33" ht="20.100000000000001" customHeight="1" x14ac:dyDescent="0.25">
      <c r="U3869" s="190"/>
      <c r="V3869" s="191"/>
      <c r="W3869" s="188"/>
      <c r="X3869" s="188"/>
      <c r="Y3869" s="174" t="str">
        <f t="shared" si="617"/>
        <v/>
      </c>
      <c r="Z3869" s="174" t="str">
        <f t="shared" si="618"/>
        <v/>
      </c>
      <c r="AA3869" s="137"/>
      <c r="AB3869" s="185">
        <f t="shared" si="615"/>
        <v>21.203199999998709</v>
      </c>
      <c r="AC3869" s="139">
        <f t="shared" si="612"/>
        <v>3.4807615205735705E-3</v>
      </c>
      <c r="AD3869" s="138">
        <f t="shared" si="616"/>
        <v>8.7549769418465706E-6</v>
      </c>
      <c r="AE3869" s="139">
        <f t="shared" si="613"/>
        <v>8.7549769418465706E-6</v>
      </c>
      <c r="AF3869" s="139" t="str">
        <f t="shared" si="614"/>
        <v/>
      </c>
      <c r="AG3869" s="139"/>
    </row>
    <row r="3870" spans="21:33" ht="20.100000000000001" customHeight="1" x14ac:dyDescent="0.25">
      <c r="U3870" s="190"/>
      <c r="V3870" s="191"/>
      <c r="W3870" s="188"/>
      <c r="X3870" s="188"/>
      <c r="Y3870" s="174" t="str">
        <f t="shared" si="617"/>
        <v/>
      </c>
      <c r="Z3870" s="174" t="str">
        <f t="shared" si="618"/>
        <v/>
      </c>
      <c r="AA3870" s="137"/>
      <c r="AB3870" s="185">
        <f t="shared" si="615"/>
        <v>21.209599999998709</v>
      </c>
      <c r="AC3870" s="139">
        <f t="shared" si="612"/>
        <v>3.472006543631724E-3</v>
      </c>
      <c r="AD3870" s="138">
        <f t="shared" si="616"/>
        <v>8.7335917159452568E-6</v>
      </c>
      <c r="AE3870" s="139">
        <f t="shared" si="613"/>
        <v>8.7335917159452568E-6</v>
      </c>
      <c r="AF3870" s="139" t="str">
        <f t="shared" si="614"/>
        <v/>
      </c>
      <c r="AG3870" s="139"/>
    </row>
    <row r="3871" spans="21:33" ht="20.100000000000001" customHeight="1" x14ac:dyDescent="0.25">
      <c r="U3871" s="190"/>
      <c r="V3871" s="191"/>
      <c r="W3871" s="188"/>
      <c r="X3871" s="188"/>
      <c r="Y3871" s="174" t="str">
        <f t="shared" si="617"/>
        <v/>
      </c>
      <c r="Z3871" s="174" t="str">
        <f t="shared" si="618"/>
        <v/>
      </c>
      <c r="AA3871" s="137"/>
      <c r="AB3871" s="185">
        <f t="shared" si="615"/>
        <v>21.215999999998708</v>
      </c>
      <c r="AC3871" s="139">
        <f t="shared" si="612"/>
        <v>3.4632729519157787E-3</v>
      </c>
      <c r="AD3871" s="138">
        <f t="shared" si="616"/>
        <v>8.7122567437813124E-6</v>
      </c>
      <c r="AE3871" s="139">
        <f t="shared" si="613"/>
        <v>8.7122567437813124E-6</v>
      </c>
      <c r="AF3871" s="139" t="str">
        <f t="shared" si="614"/>
        <v/>
      </c>
      <c r="AG3871" s="139"/>
    </row>
    <row r="3872" spans="21:33" ht="20.100000000000001" customHeight="1" x14ac:dyDescent="0.25">
      <c r="U3872" s="190"/>
      <c r="V3872" s="191"/>
      <c r="W3872" s="188"/>
      <c r="X3872" s="188"/>
      <c r="Y3872" s="174" t="str">
        <f t="shared" si="617"/>
        <v/>
      </c>
      <c r="Z3872" s="174" t="str">
        <f t="shared" si="618"/>
        <v/>
      </c>
      <c r="AA3872" s="137"/>
      <c r="AB3872" s="185">
        <f t="shared" si="615"/>
        <v>21.222399999998707</v>
      </c>
      <c r="AC3872" s="139">
        <f t="shared" si="612"/>
        <v>3.4545606951719974E-3</v>
      </c>
      <c r="AD3872" s="138">
        <f t="shared" si="616"/>
        <v>8.6909719134780836E-6</v>
      </c>
      <c r="AE3872" s="139">
        <f t="shared" si="613"/>
        <v>8.6909719134780836E-6</v>
      </c>
      <c r="AF3872" s="139" t="str">
        <f t="shared" si="614"/>
        <v/>
      </c>
      <c r="AG3872" s="139"/>
    </row>
    <row r="3873" spans="21:33" ht="20.100000000000001" customHeight="1" x14ac:dyDescent="0.25">
      <c r="U3873" s="190"/>
      <c r="V3873" s="191"/>
      <c r="W3873" s="188"/>
      <c r="X3873" s="188"/>
      <c r="Y3873" s="174" t="str">
        <f t="shared" si="617"/>
        <v/>
      </c>
      <c r="Z3873" s="174" t="str">
        <f t="shared" si="618"/>
        <v/>
      </c>
      <c r="AA3873" s="137"/>
      <c r="AB3873" s="185">
        <f t="shared" si="615"/>
        <v>21.228799999998706</v>
      </c>
      <c r="AC3873" s="139">
        <f t="shared" si="612"/>
        <v>3.4458697232585193E-3</v>
      </c>
      <c r="AD3873" s="138">
        <f t="shared" si="616"/>
        <v>8.6697371133948389E-6</v>
      </c>
      <c r="AE3873" s="139">
        <f t="shared" si="613"/>
        <v>8.6697371133948389E-6</v>
      </c>
      <c r="AF3873" s="139" t="str">
        <f t="shared" si="614"/>
        <v/>
      </c>
      <c r="AG3873" s="139"/>
    </row>
    <row r="3874" spans="21:33" ht="20.100000000000001" customHeight="1" x14ac:dyDescent="0.25">
      <c r="U3874" s="190"/>
      <c r="V3874" s="191"/>
      <c r="W3874" s="188"/>
      <c r="X3874" s="188"/>
      <c r="Y3874" s="174" t="str">
        <f t="shared" si="617"/>
        <v/>
      </c>
      <c r="Z3874" s="174" t="str">
        <f t="shared" si="618"/>
        <v/>
      </c>
      <c r="AA3874" s="137"/>
      <c r="AB3874" s="185">
        <f t="shared" si="615"/>
        <v>21.235199999998706</v>
      </c>
      <c r="AC3874" s="139">
        <f t="shared" si="612"/>
        <v>3.4371999861451245E-3</v>
      </c>
      <c r="AD3874" s="138">
        <f t="shared" si="616"/>
        <v>8.6485522321193969E-6</v>
      </c>
      <c r="AE3874" s="139">
        <f t="shared" si="613"/>
        <v>8.6485522321193969E-6</v>
      </c>
      <c r="AF3874" s="139" t="str">
        <f t="shared" si="614"/>
        <v/>
      </c>
      <c r="AG3874" s="139"/>
    </row>
    <row r="3875" spans="21:33" ht="20.100000000000001" customHeight="1" x14ac:dyDescent="0.25">
      <c r="U3875" s="190"/>
      <c r="V3875" s="191"/>
      <c r="W3875" s="188"/>
      <c r="X3875" s="188"/>
      <c r="Y3875" s="174" t="str">
        <f t="shared" si="617"/>
        <v/>
      </c>
      <c r="Z3875" s="174" t="str">
        <f t="shared" si="618"/>
        <v/>
      </c>
      <c r="AA3875" s="137"/>
      <c r="AB3875" s="185">
        <f t="shared" si="615"/>
        <v>21.241599999998705</v>
      </c>
      <c r="AC3875" s="139">
        <f t="shared" si="612"/>
        <v>3.4285514339130051E-3</v>
      </c>
      <c r="AD3875" s="138">
        <f t="shared" si="616"/>
        <v>8.6274171584633554E-6</v>
      </c>
      <c r="AE3875" s="139">
        <f t="shared" si="613"/>
        <v>8.6274171584633554E-6</v>
      </c>
      <c r="AF3875" s="139" t="str">
        <f t="shared" si="614"/>
        <v/>
      </c>
      <c r="AG3875" s="139"/>
    </row>
    <row r="3876" spans="21:33" ht="20.100000000000001" customHeight="1" x14ac:dyDescent="0.25">
      <c r="U3876" s="190"/>
      <c r="V3876" s="191"/>
      <c r="W3876" s="188"/>
      <c r="X3876" s="188"/>
      <c r="Y3876" s="174" t="str">
        <f t="shared" si="617"/>
        <v/>
      </c>
      <c r="Z3876" s="174" t="str">
        <f t="shared" si="618"/>
        <v/>
      </c>
      <c r="AA3876" s="137"/>
      <c r="AB3876" s="185">
        <f t="shared" si="615"/>
        <v>21.247999999998704</v>
      </c>
      <c r="AC3876" s="139">
        <f t="shared" si="612"/>
        <v>3.4199240167545417E-3</v>
      </c>
      <c r="AD3876" s="138">
        <f t="shared" si="616"/>
        <v>8.6063317814677291E-6</v>
      </c>
      <c r="AE3876" s="139">
        <f t="shared" si="613"/>
        <v>8.6063317814677291E-6</v>
      </c>
      <c r="AF3876" s="139" t="str">
        <f t="shared" si="614"/>
        <v/>
      </c>
      <c r="AG3876" s="139"/>
    </row>
    <row r="3877" spans="21:33" ht="20.100000000000001" customHeight="1" x14ac:dyDescent="0.25">
      <c r="U3877" s="190"/>
      <c r="V3877" s="191"/>
      <c r="W3877" s="188"/>
      <c r="X3877" s="188"/>
      <c r="Y3877" s="174" t="str">
        <f t="shared" si="617"/>
        <v/>
      </c>
      <c r="Z3877" s="174" t="str">
        <f t="shared" si="618"/>
        <v/>
      </c>
      <c r="AA3877" s="137"/>
      <c r="AB3877" s="185">
        <f t="shared" si="615"/>
        <v>21.254399999998704</v>
      </c>
      <c r="AC3877" s="139">
        <f t="shared" si="612"/>
        <v>3.411317684973074E-3</v>
      </c>
      <c r="AD3877" s="138">
        <f t="shared" si="616"/>
        <v>8.5852959904103229E-6</v>
      </c>
      <c r="AE3877" s="139">
        <f t="shared" si="613"/>
        <v>8.5852959904103229E-6</v>
      </c>
      <c r="AF3877" s="139" t="str">
        <f t="shared" si="614"/>
        <v/>
      </c>
      <c r="AG3877" s="139"/>
    </row>
    <row r="3878" spans="21:33" ht="20.100000000000001" customHeight="1" x14ac:dyDescent="0.25">
      <c r="U3878" s="190"/>
      <c r="V3878" s="191"/>
      <c r="W3878" s="188"/>
      <c r="X3878" s="188"/>
      <c r="Y3878" s="174" t="str">
        <f t="shared" si="617"/>
        <v/>
      </c>
      <c r="Z3878" s="174" t="str">
        <f t="shared" si="618"/>
        <v/>
      </c>
      <c r="AA3878" s="137"/>
      <c r="AB3878" s="185">
        <f t="shared" si="615"/>
        <v>21.260799999998703</v>
      </c>
      <c r="AC3878" s="139">
        <f t="shared" si="612"/>
        <v>3.4027323889826637E-3</v>
      </c>
      <c r="AD3878" s="138">
        <f t="shared" si="616"/>
        <v>8.5643096747844809E-6</v>
      </c>
      <c r="AE3878" s="139">
        <f t="shared" si="613"/>
        <v>8.5643096747844809E-6</v>
      </c>
      <c r="AF3878" s="139" t="str">
        <f t="shared" si="614"/>
        <v/>
      </c>
      <c r="AG3878" s="139"/>
    </row>
    <row r="3879" spans="21:33" ht="20.100000000000001" customHeight="1" x14ac:dyDescent="0.25">
      <c r="U3879" s="190"/>
      <c r="V3879" s="191"/>
      <c r="W3879" s="188"/>
      <c r="X3879" s="188"/>
      <c r="Y3879" s="174" t="str">
        <f t="shared" si="617"/>
        <v/>
      </c>
      <c r="Z3879" s="174" t="str">
        <f t="shared" si="618"/>
        <v/>
      </c>
      <c r="AA3879" s="137"/>
      <c r="AB3879" s="185">
        <f t="shared" si="615"/>
        <v>21.267199999998702</v>
      </c>
      <c r="AC3879" s="139">
        <f t="shared" si="612"/>
        <v>3.3941680793078792E-3</v>
      </c>
      <c r="AD3879" s="138">
        <f t="shared" si="616"/>
        <v>8.5433727243186021E-6</v>
      </c>
      <c r="AE3879" s="139">
        <f t="shared" si="613"/>
        <v>8.5433727243186021E-6</v>
      </c>
      <c r="AF3879" s="139" t="str">
        <f t="shared" si="614"/>
        <v/>
      </c>
      <c r="AG3879" s="139"/>
    </row>
    <row r="3880" spans="21:33" ht="20.100000000000001" customHeight="1" x14ac:dyDescent="0.25">
      <c r="U3880" s="190"/>
      <c r="V3880" s="191"/>
      <c r="W3880" s="188"/>
      <c r="X3880" s="188"/>
      <c r="Y3880" s="174" t="str">
        <f t="shared" si="617"/>
        <v/>
      </c>
      <c r="Z3880" s="174" t="str">
        <f t="shared" si="618"/>
        <v/>
      </c>
      <c r="AA3880" s="137"/>
      <c r="AB3880" s="185">
        <f t="shared" si="615"/>
        <v>21.273599999998702</v>
      </c>
      <c r="AC3880" s="139">
        <f t="shared" si="612"/>
        <v>3.3856247065835606E-3</v>
      </c>
      <c r="AD3880" s="138">
        <f t="shared" si="616"/>
        <v>8.5224850289535893E-6</v>
      </c>
      <c r="AE3880" s="139">
        <f t="shared" si="613"/>
        <v>8.5224850289535893E-6</v>
      </c>
      <c r="AF3880" s="139" t="str">
        <f t="shared" si="614"/>
        <v/>
      </c>
      <c r="AG3880" s="139"/>
    </row>
    <row r="3881" spans="21:33" ht="20.100000000000001" customHeight="1" x14ac:dyDescent="0.25">
      <c r="U3881" s="190"/>
      <c r="V3881" s="191"/>
      <c r="W3881" s="188"/>
      <c r="X3881" s="188"/>
      <c r="Y3881" s="174" t="str">
        <f t="shared" si="617"/>
        <v/>
      </c>
      <c r="Z3881" s="174" t="str">
        <f t="shared" si="618"/>
        <v/>
      </c>
      <c r="AA3881" s="137"/>
      <c r="AB3881" s="185">
        <f t="shared" si="615"/>
        <v>21.279999999998701</v>
      </c>
      <c r="AC3881" s="139">
        <f t="shared" si="612"/>
        <v>3.377102221554607E-3</v>
      </c>
      <c r="AD3881" s="138">
        <f t="shared" si="616"/>
        <v>8.5016464788792781E-6</v>
      </c>
      <c r="AE3881" s="139">
        <f t="shared" si="613"/>
        <v>8.5016464788792781E-6</v>
      </c>
      <c r="AF3881" s="139" t="str">
        <f t="shared" si="614"/>
        <v/>
      </c>
      <c r="AG3881" s="139"/>
    </row>
    <row r="3882" spans="21:33" ht="20.100000000000001" customHeight="1" x14ac:dyDescent="0.25">
      <c r="U3882" s="190"/>
      <c r="V3882" s="191"/>
      <c r="W3882" s="188"/>
      <c r="X3882" s="188"/>
      <c r="Y3882" s="174" t="str">
        <f t="shared" si="617"/>
        <v/>
      </c>
      <c r="Z3882" s="174" t="str">
        <f t="shared" si="618"/>
        <v/>
      </c>
      <c r="AA3882" s="137"/>
      <c r="AB3882" s="185">
        <f t="shared" si="615"/>
        <v>21.2863999999987</v>
      </c>
      <c r="AC3882" s="139">
        <f t="shared" si="612"/>
        <v>3.3686005750757277E-3</v>
      </c>
      <c r="AD3882" s="138">
        <f t="shared" si="616"/>
        <v>8.4808569644849972E-6</v>
      </c>
      <c r="AE3882" s="139">
        <f t="shared" si="613"/>
        <v>8.4808569644849972E-6</v>
      </c>
      <c r="AF3882" s="139" t="str">
        <f t="shared" si="614"/>
        <v/>
      </c>
      <c r="AG3882" s="139"/>
    </row>
    <row r="3883" spans="21:33" ht="20.100000000000001" customHeight="1" x14ac:dyDescent="0.25">
      <c r="U3883" s="190"/>
      <c r="V3883" s="191"/>
      <c r="W3883" s="188"/>
      <c r="X3883" s="188"/>
      <c r="Y3883" s="174" t="str">
        <f t="shared" si="617"/>
        <v/>
      </c>
      <c r="Z3883" s="174" t="str">
        <f t="shared" si="618"/>
        <v/>
      </c>
      <c r="AA3883" s="137"/>
      <c r="AB3883" s="185">
        <f t="shared" si="615"/>
        <v>21.292799999998699</v>
      </c>
      <c r="AC3883" s="139">
        <f t="shared" si="612"/>
        <v>3.3601197181112427E-3</v>
      </c>
      <c r="AD3883" s="138">
        <f t="shared" si="616"/>
        <v>8.4601163764159472E-6</v>
      </c>
      <c r="AE3883" s="139">
        <f t="shared" si="613"/>
        <v>8.4601163764159472E-6</v>
      </c>
      <c r="AF3883" s="139" t="str">
        <f t="shared" si="614"/>
        <v/>
      </c>
      <c r="AG3883" s="139"/>
    </row>
    <row r="3884" spans="21:33" ht="20.100000000000001" customHeight="1" x14ac:dyDescent="0.25">
      <c r="U3884" s="190"/>
      <c r="V3884" s="191"/>
      <c r="W3884" s="188"/>
      <c r="X3884" s="188"/>
      <c r="Y3884" s="174" t="str">
        <f t="shared" si="617"/>
        <v/>
      </c>
      <c r="Z3884" s="174" t="str">
        <f t="shared" si="618"/>
        <v/>
      </c>
      <c r="AA3884" s="137"/>
      <c r="AB3884" s="185">
        <f t="shared" si="615"/>
        <v>21.299199999998699</v>
      </c>
      <c r="AC3884" s="139">
        <f t="shared" ref="AC3884:AC3947" si="619">_xlfn.CHISQ.DIST.RT(AB3884,$AB$553)</f>
        <v>3.3516596017348268E-3</v>
      </c>
      <c r="AD3884" s="138">
        <f t="shared" si="616"/>
        <v>8.4394246055159543E-6</v>
      </c>
      <c r="AE3884" s="139">
        <f t="shared" ref="AE3884:AE3947" si="620">IF(AC3884&lt;($AA$556),AD3884,"")</f>
        <v>8.4394246055159543E-6</v>
      </c>
      <c r="AF3884" s="139" t="str">
        <f t="shared" ref="AF3884:AF3947" si="621">IF(AC3884&lt;$AA$563,AD3884,"")</f>
        <v/>
      </c>
      <c r="AG3884" s="139"/>
    </row>
    <row r="3885" spans="21:33" ht="20.100000000000001" customHeight="1" x14ac:dyDescent="0.25">
      <c r="U3885" s="190"/>
      <c r="V3885" s="191"/>
      <c r="W3885" s="188"/>
      <c r="X3885" s="188"/>
      <c r="Y3885" s="174" t="str">
        <f t="shared" si="617"/>
        <v/>
      </c>
      <c r="Z3885" s="174" t="str">
        <f t="shared" si="618"/>
        <v/>
      </c>
      <c r="AA3885" s="137"/>
      <c r="AB3885" s="185">
        <f t="shared" ref="AB3885:AB3948" si="622">AB3884+$AF$553</f>
        <v>21.305599999998698</v>
      </c>
      <c r="AC3885" s="139">
        <f t="shared" si="619"/>
        <v>3.3432201771293108E-3</v>
      </c>
      <c r="AD3885" s="138">
        <f t="shared" ref="AD3885:AD3948" si="623">AC3885-AC3886</f>
        <v>8.4187815428500221E-6</v>
      </c>
      <c r="AE3885" s="139">
        <f t="shared" si="620"/>
        <v>8.4187815428500221E-6</v>
      </c>
      <c r="AF3885" s="139" t="str">
        <f t="shared" si="621"/>
        <v/>
      </c>
      <c r="AG3885" s="139"/>
    </row>
    <row r="3886" spans="21:33" ht="20.100000000000001" customHeight="1" x14ac:dyDescent="0.25">
      <c r="U3886" s="190"/>
      <c r="V3886" s="191"/>
      <c r="W3886" s="188"/>
      <c r="X3886" s="188"/>
      <c r="Y3886" s="174" t="str">
        <f t="shared" si="617"/>
        <v/>
      </c>
      <c r="Z3886" s="174" t="str">
        <f t="shared" si="618"/>
        <v/>
      </c>
      <c r="AA3886" s="137"/>
      <c r="AB3886" s="185">
        <f t="shared" si="622"/>
        <v>21.311999999998697</v>
      </c>
      <c r="AC3886" s="139">
        <f t="shared" si="619"/>
        <v>3.3348013955864608E-3</v>
      </c>
      <c r="AD3886" s="138">
        <f t="shared" si="623"/>
        <v>8.3981870797472657E-6</v>
      </c>
      <c r="AE3886" s="139">
        <f t="shared" si="620"/>
        <v>8.3981870797472657E-6</v>
      </c>
      <c r="AF3886" s="139" t="str">
        <f t="shared" si="621"/>
        <v/>
      </c>
      <c r="AG3886" s="139"/>
    </row>
    <row r="3887" spans="21:33" ht="20.100000000000001" customHeight="1" x14ac:dyDescent="0.25">
      <c r="U3887" s="190"/>
      <c r="V3887" s="191"/>
      <c r="W3887" s="188"/>
      <c r="X3887" s="188"/>
      <c r="Y3887" s="174" t="str">
        <f t="shared" si="617"/>
        <v/>
      </c>
      <c r="Z3887" s="174" t="str">
        <f t="shared" si="618"/>
        <v/>
      </c>
      <c r="AA3887" s="137"/>
      <c r="AB3887" s="185">
        <f t="shared" si="622"/>
        <v>21.318399999998697</v>
      </c>
      <c r="AC3887" s="139">
        <f t="shared" si="619"/>
        <v>3.3264032085067135E-3</v>
      </c>
      <c r="AD3887" s="138">
        <f t="shared" si="623"/>
        <v>8.377641107703334E-6</v>
      </c>
      <c r="AE3887" s="139">
        <f t="shared" si="620"/>
        <v>8.377641107703334E-6</v>
      </c>
      <c r="AF3887" s="139" t="str">
        <f t="shared" si="621"/>
        <v/>
      </c>
      <c r="AG3887" s="139"/>
    </row>
    <row r="3888" spans="21:33" ht="20.100000000000001" customHeight="1" x14ac:dyDescent="0.25">
      <c r="U3888" s="190"/>
      <c r="V3888" s="191"/>
      <c r="W3888" s="188"/>
      <c r="X3888" s="188"/>
      <c r="Y3888" s="174" t="str">
        <f t="shared" si="617"/>
        <v/>
      </c>
      <c r="Z3888" s="174" t="str">
        <f t="shared" si="618"/>
        <v/>
      </c>
      <c r="AA3888" s="137"/>
      <c r="AB3888" s="185">
        <f t="shared" si="622"/>
        <v>21.324799999998696</v>
      </c>
      <c r="AC3888" s="139">
        <f t="shared" si="619"/>
        <v>3.3180255673990102E-3</v>
      </c>
      <c r="AD3888" s="138">
        <f t="shared" si="623"/>
        <v>8.3571435184975028E-6</v>
      </c>
      <c r="AE3888" s="139">
        <f t="shared" si="620"/>
        <v>8.3571435184975028E-6</v>
      </c>
      <c r="AF3888" s="139" t="str">
        <f t="shared" si="621"/>
        <v/>
      </c>
      <c r="AG3888" s="139"/>
    </row>
    <row r="3889" spans="21:33" ht="20.100000000000001" customHeight="1" x14ac:dyDescent="0.25">
      <c r="U3889" s="190"/>
      <c r="V3889" s="191"/>
      <c r="W3889" s="188"/>
      <c r="X3889" s="188"/>
      <c r="Y3889" s="174" t="str">
        <f t="shared" si="617"/>
        <v/>
      </c>
      <c r="Z3889" s="174" t="str">
        <f t="shared" si="618"/>
        <v/>
      </c>
      <c r="AA3889" s="137"/>
      <c r="AB3889" s="185">
        <f t="shared" si="622"/>
        <v>21.331199999998695</v>
      </c>
      <c r="AC3889" s="139">
        <f t="shared" si="619"/>
        <v>3.3096684238805127E-3</v>
      </c>
      <c r="AD3889" s="138">
        <f t="shared" si="623"/>
        <v>8.3366942040699436E-6</v>
      </c>
      <c r="AE3889" s="139">
        <f t="shared" si="620"/>
        <v>8.3366942040699436E-6</v>
      </c>
      <c r="AF3889" s="139" t="str">
        <f t="shared" si="621"/>
        <v/>
      </c>
      <c r="AG3889" s="139"/>
    </row>
    <row r="3890" spans="21:33" ht="20.100000000000001" customHeight="1" x14ac:dyDescent="0.25">
      <c r="U3890" s="190"/>
      <c r="V3890" s="191"/>
      <c r="W3890" s="188"/>
      <c r="X3890" s="188"/>
      <c r="Y3890" s="174" t="str">
        <f t="shared" si="617"/>
        <v/>
      </c>
      <c r="Z3890" s="174" t="str">
        <f t="shared" si="618"/>
        <v/>
      </c>
      <c r="AA3890" s="137"/>
      <c r="AB3890" s="185">
        <f t="shared" si="622"/>
        <v>21.337599999998694</v>
      </c>
      <c r="AC3890" s="139">
        <f t="shared" si="619"/>
        <v>3.3013317296764428E-3</v>
      </c>
      <c r="AD3890" s="138">
        <f t="shared" si="623"/>
        <v>8.3162930566275418E-6</v>
      </c>
      <c r="AE3890" s="139">
        <f t="shared" si="620"/>
        <v>8.3162930566275418E-6</v>
      </c>
      <c r="AF3890" s="139" t="str">
        <f t="shared" si="621"/>
        <v/>
      </c>
      <c r="AG3890" s="139"/>
    </row>
    <row r="3891" spans="21:33" ht="20.100000000000001" customHeight="1" x14ac:dyDescent="0.25">
      <c r="U3891" s="190"/>
      <c r="V3891" s="191"/>
      <c r="W3891" s="188"/>
      <c r="X3891" s="188"/>
      <c r="Y3891" s="174" t="str">
        <f t="shared" si="617"/>
        <v/>
      </c>
      <c r="Z3891" s="174" t="str">
        <f t="shared" si="618"/>
        <v/>
      </c>
      <c r="AA3891" s="137"/>
      <c r="AB3891" s="185">
        <f t="shared" si="622"/>
        <v>21.343999999998694</v>
      </c>
      <c r="AC3891" s="139">
        <f t="shared" si="619"/>
        <v>3.2930154366198152E-3</v>
      </c>
      <c r="AD3891" s="138">
        <f t="shared" si="623"/>
        <v>8.295939968600962E-6</v>
      </c>
      <c r="AE3891" s="139">
        <f t="shared" si="620"/>
        <v>8.295939968600962E-6</v>
      </c>
      <c r="AF3891" s="139" t="str">
        <f t="shared" si="621"/>
        <v/>
      </c>
      <c r="AG3891" s="139"/>
    </row>
    <row r="3892" spans="21:33" ht="20.100000000000001" customHeight="1" x14ac:dyDescent="0.25">
      <c r="U3892" s="190"/>
      <c r="V3892" s="191"/>
      <c r="W3892" s="188"/>
      <c r="X3892" s="188"/>
      <c r="Y3892" s="174" t="str">
        <f t="shared" si="617"/>
        <v/>
      </c>
      <c r="Z3892" s="174" t="str">
        <f t="shared" si="618"/>
        <v/>
      </c>
      <c r="AA3892" s="137"/>
      <c r="AB3892" s="185">
        <f t="shared" si="622"/>
        <v>21.350399999998693</v>
      </c>
      <c r="AC3892" s="139">
        <f t="shared" si="619"/>
        <v>3.2847194966512143E-3</v>
      </c>
      <c r="AD3892" s="138">
        <f t="shared" si="623"/>
        <v>8.2756348326008464E-6</v>
      </c>
      <c r="AE3892" s="139">
        <f t="shared" si="620"/>
        <v>8.2756348326008464E-6</v>
      </c>
      <c r="AF3892" s="139" t="str">
        <f t="shared" si="621"/>
        <v/>
      </c>
      <c r="AG3892" s="139"/>
    </row>
    <row r="3893" spans="21:33" ht="20.100000000000001" customHeight="1" x14ac:dyDescent="0.25">
      <c r="U3893" s="190"/>
      <c r="V3893" s="191"/>
      <c r="W3893" s="188"/>
      <c r="X3893" s="188"/>
      <c r="Y3893" s="174" t="str">
        <f t="shared" si="617"/>
        <v/>
      </c>
      <c r="Z3893" s="174" t="str">
        <f t="shared" si="618"/>
        <v/>
      </c>
      <c r="AA3893" s="137"/>
      <c r="AB3893" s="185">
        <f t="shared" si="622"/>
        <v>21.356799999998692</v>
      </c>
      <c r="AC3893" s="139">
        <f t="shared" si="619"/>
        <v>3.2764438618186134E-3</v>
      </c>
      <c r="AD3893" s="138">
        <f t="shared" si="623"/>
        <v>8.2553775415088876E-6</v>
      </c>
      <c r="AE3893" s="139">
        <f t="shared" si="620"/>
        <v>8.2553775415088876E-6</v>
      </c>
      <c r="AF3893" s="139" t="str">
        <f t="shared" si="621"/>
        <v/>
      </c>
      <c r="AG3893" s="139"/>
    </row>
    <row r="3894" spans="21:33" ht="20.100000000000001" customHeight="1" x14ac:dyDescent="0.25">
      <c r="U3894" s="190"/>
      <c r="V3894" s="191"/>
      <c r="W3894" s="188"/>
      <c r="X3894" s="188"/>
      <c r="Y3894" s="174" t="str">
        <f t="shared" si="617"/>
        <v/>
      </c>
      <c r="Z3894" s="174" t="str">
        <f t="shared" si="618"/>
        <v/>
      </c>
      <c r="AA3894" s="137"/>
      <c r="AB3894" s="185">
        <f t="shared" si="622"/>
        <v>21.363199999998692</v>
      </c>
      <c r="AC3894" s="139">
        <f t="shared" si="619"/>
        <v>3.2681884842771045E-3</v>
      </c>
      <c r="AD3894" s="138">
        <f t="shared" si="623"/>
        <v>8.2351679883910928E-6</v>
      </c>
      <c r="AE3894" s="139">
        <f t="shared" si="620"/>
        <v>8.2351679883910928E-6</v>
      </c>
      <c r="AF3894" s="139" t="str">
        <f t="shared" si="621"/>
        <v/>
      </c>
      <c r="AG3894" s="139"/>
    </row>
    <row r="3895" spans="21:33" ht="20.100000000000001" customHeight="1" x14ac:dyDescent="0.25">
      <c r="U3895" s="190"/>
      <c r="V3895" s="191"/>
      <c r="W3895" s="188"/>
      <c r="X3895" s="188"/>
      <c r="Y3895" s="174" t="str">
        <f t="shared" si="617"/>
        <v/>
      </c>
      <c r="Z3895" s="174" t="str">
        <f t="shared" si="618"/>
        <v/>
      </c>
      <c r="AA3895" s="137"/>
      <c r="AB3895" s="185">
        <f t="shared" si="622"/>
        <v>21.369599999998691</v>
      </c>
      <c r="AC3895" s="139">
        <f t="shared" si="619"/>
        <v>3.2599533162887134E-3</v>
      </c>
      <c r="AD3895" s="138">
        <f t="shared" si="623"/>
        <v>8.2150060665415851E-6</v>
      </c>
      <c r="AE3895" s="139">
        <f t="shared" si="620"/>
        <v>8.2150060665415851E-6</v>
      </c>
      <c r="AF3895" s="139" t="str">
        <f t="shared" si="621"/>
        <v/>
      </c>
      <c r="AG3895" s="139"/>
    </row>
    <row r="3896" spans="21:33" ht="20.100000000000001" customHeight="1" x14ac:dyDescent="0.25">
      <c r="U3896" s="190"/>
      <c r="V3896" s="191"/>
      <c r="W3896" s="188"/>
      <c r="X3896" s="188"/>
      <c r="Y3896" s="174" t="str">
        <f t="shared" ref="Y3896:Y3959" si="624">IF($X3896&gt;(Y$555),$W3896,"")</f>
        <v/>
      </c>
      <c r="Z3896" s="174" t="str">
        <f t="shared" ref="Z3896:Z3959" si="625">IF($X3896&gt;(AA$557),$W3896,"")</f>
        <v/>
      </c>
      <c r="AA3896" s="137"/>
      <c r="AB3896" s="185">
        <f t="shared" si="622"/>
        <v>21.37599999999869</v>
      </c>
      <c r="AC3896" s="139">
        <f t="shared" si="619"/>
        <v>3.2517383102221718E-3</v>
      </c>
      <c r="AD3896" s="138">
        <f t="shared" si="623"/>
        <v>8.1948916695060228E-6</v>
      </c>
      <c r="AE3896" s="139">
        <f t="shared" si="620"/>
        <v>8.1948916695060228E-6</v>
      </c>
      <c r="AF3896" s="139" t="str">
        <f t="shared" si="621"/>
        <v/>
      </c>
      <c r="AG3896" s="139"/>
    </row>
    <row r="3897" spans="21:33" ht="20.100000000000001" customHeight="1" x14ac:dyDescent="0.25">
      <c r="U3897" s="190"/>
      <c r="V3897" s="191"/>
      <c r="W3897" s="188"/>
      <c r="X3897" s="188"/>
      <c r="Y3897" s="174" t="str">
        <f t="shared" si="624"/>
        <v/>
      </c>
      <c r="Z3897" s="174" t="str">
        <f t="shared" si="625"/>
        <v/>
      </c>
      <c r="AA3897" s="137"/>
      <c r="AB3897" s="185">
        <f t="shared" si="622"/>
        <v>21.38239999999869</v>
      </c>
      <c r="AC3897" s="139">
        <f t="shared" si="619"/>
        <v>3.2435434185526658E-3</v>
      </c>
      <c r="AD3897" s="138">
        <f t="shared" si="623"/>
        <v>8.1748246909952964E-6</v>
      </c>
      <c r="AE3897" s="139">
        <f t="shared" si="620"/>
        <v>8.1748246909952964E-6</v>
      </c>
      <c r="AF3897" s="139" t="str">
        <f t="shared" si="621"/>
        <v/>
      </c>
      <c r="AG3897" s="139"/>
    </row>
    <row r="3898" spans="21:33" ht="20.100000000000001" customHeight="1" x14ac:dyDescent="0.25">
      <c r="U3898" s="190"/>
      <c r="V3898" s="191"/>
      <c r="W3898" s="188"/>
      <c r="X3898" s="188"/>
      <c r="Y3898" s="174" t="str">
        <f t="shared" si="624"/>
        <v/>
      </c>
      <c r="Z3898" s="174" t="str">
        <f t="shared" si="625"/>
        <v/>
      </c>
      <c r="AA3898" s="137"/>
      <c r="AB3898" s="185">
        <f t="shared" si="622"/>
        <v>21.388799999998689</v>
      </c>
      <c r="AC3898" s="139">
        <f t="shared" si="619"/>
        <v>3.2353685938616705E-3</v>
      </c>
      <c r="AD3898" s="138">
        <f t="shared" si="623"/>
        <v>8.1548050249926479E-6</v>
      </c>
      <c r="AE3898" s="139">
        <f t="shared" si="620"/>
        <v>8.1548050249926479E-6</v>
      </c>
      <c r="AF3898" s="139" t="str">
        <f t="shared" si="621"/>
        <v/>
      </c>
      <c r="AG3898" s="139"/>
    </row>
    <row r="3899" spans="21:33" ht="20.100000000000001" customHeight="1" x14ac:dyDescent="0.25">
      <c r="U3899" s="190"/>
      <c r="V3899" s="191"/>
      <c r="W3899" s="188"/>
      <c r="X3899" s="188"/>
      <c r="Y3899" s="174" t="str">
        <f t="shared" si="624"/>
        <v/>
      </c>
      <c r="Z3899" s="174" t="str">
        <f t="shared" si="625"/>
        <v/>
      </c>
      <c r="AA3899" s="137"/>
      <c r="AB3899" s="185">
        <f t="shared" si="622"/>
        <v>21.395199999998688</v>
      </c>
      <c r="AC3899" s="139">
        <f t="shared" si="619"/>
        <v>3.2272137888366779E-3</v>
      </c>
      <c r="AD3899" s="138">
        <f t="shared" si="623"/>
        <v>8.1348325656521898E-6</v>
      </c>
      <c r="AE3899" s="139">
        <f t="shared" si="620"/>
        <v>8.1348325656521898E-6</v>
      </c>
      <c r="AF3899" s="139" t="str">
        <f t="shared" si="621"/>
        <v/>
      </c>
      <c r="AG3899" s="139"/>
    </row>
    <row r="3900" spans="21:33" ht="20.100000000000001" customHeight="1" x14ac:dyDescent="0.25">
      <c r="U3900" s="190"/>
      <c r="V3900" s="191"/>
      <c r="W3900" s="188"/>
      <c r="X3900" s="188"/>
      <c r="Y3900" s="174" t="str">
        <f t="shared" si="624"/>
        <v/>
      </c>
      <c r="Z3900" s="174" t="str">
        <f t="shared" si="625"/>
        <v/>
      </c>
      <c r="AA3900" s="137"/>
      <c r="AB3900" s="185">
        <f t="shared" si="622"/>
        <v>21.401599999998687</v>
      </c>
      <c r="AC3900" s="139">
        <f t="shared" si="619"/>
        <v>3.2190789562710257E-3</v>
      </c>
      <c r="AD3900" s="138">
        <f t="shared" si="623"/>
        <v>8.1149072073973504E-6</v>
      </c>
      <c r="AE3900" s="139">
        <f t="shared" si="620"/>
        <v>8.1149072073973504E-6</v>
      </c>
      <c r="AF3900" s="139" t="str">
        <f t="shared" si="621"/>
        <v/>
      </c>
      <c r="AG3900" s="139"/>
    </row>
    <row r="3901" spans="21:33" ht="20.100000000000001" customHeight="1" x14ac:dyDescent="0.25">
      <c r="U3901" s="190"/>
      <c r="V3901" s="191"/>
      <c r="W3901" s="188"/>
      <c r="X3901" s="188"/>
      <c r="Y3901" s="174" t="str">
        <f t="shared" si="624"/>
        <v/>
      </c>
      <c r="Z3901" s="174" t="str">
        <f t="shared" si="625"/>
        <v/>
      </c>
      <c r="AA3901" s="137"/>
      <c r="AB3901" s="185">
        <f t="shared" si="622"/>
        <v>21.407999999998687</v>
      </c>
      <c r="AC3901" s="139">
        <f t="shared" si="619"/>
        <v>3.2109640490636283E-3</v>
      </c>
      <c r="AD3901" s="138">
        <f t="shared" si="623"/>
        <v>8.0950288448189585E-6</v>
      </c>
      <c r="AE3901" s="139">
        <f t="shared" si="620"/>
        <v>8.0950288448189585E-6</v>
      </c>
      <c r="AF3901" s="139" t="str">
        <f t="shared" si="621"/>
        <v/>
      </c>
      <c r="AG3901" s="139"/>
    </row>
    <row r="3902" spans="21:33" ht="20.100000000000001" customHeight="1" x14ac:dyDescent="0.25">
      <c r="U3902" s="190"/>
      <c r="V3902" s="191"/>
      <c r="W3902" s="188"/>
      <c r="X3902" s="188"/>
      <c r="Y3902" s="174" t="str">
        <f t="shared" si="624"/>
        <v/>
      </c>
      <c r="Z3902" s="174" t="str">
        <f t="shared" si="625"/>
        <v/>
      </c>
      <c r="AA3902" s="137"/>
      <c r="AB3902" s="185">
        <f t="shared" si="622"/>
        <v>21.414399999998686</v>
      </c>
      <c r="AC3902" s="139">
        <f t="shared" si="619"/>
        <v>3.2028690202188094E-3</v>
      </c>
      <c r="AD3902" s="138">
        <f t="shared" si="623"/>
        <v>8.0751973727624139E-6</v>
      </c>
      <c r="AE3902" s="139">
        <f t="shared" si="620"/>
        <v>8.0751973727624139E-6</v>
      </c>
      <c r="AF3902" s="139" t="str">
        <f t="shared" si="621"/>
        <v/>
      </c>
      <c r="AG3902" s="139"/>
    </row>
    <row r="3903" spans="21:33" ht="20.100000000000001" customHeight="1" x14ac:dyDescent="0.25">
      <c r="U3903" s="190"/>
      <c r="V3903" s="191"/>
      <c r="W3903" s="188"/>
      <c r="X3903" s="188"/>
      <c r="Y3903" s="174" t="str">
        <f t="shared" si="624"/>
        <v/>
      </c>
      <c r="Z3903" s="174" t="str">
        <f t="shared" si="625"/>
        <v/>
      </c>
      <c r="AA3903" s="137"/>
      <c r="AB3903" s="185">
        <f t="shared" si="622"/>
        <v>21.420799999998685</v>
      </c>
      <c r="AC3903" s="139">
        <f t="shared" si="619"/>
        <v>3.194793822846047E-3</v>
      </c>
      <c r="AD3903" s="138">
        <f t="shared" si="623"/>
        <v>8.055412686274778E-6</v>
      </c>
      <c r="AE3903" s="139">
        <f t="shared" si="620"/>
        <v>8.055412686274778E-6</v>
      </c>
      <c r="AF3903" s="139" t="str">
        <f t="shared" si="621"/>
        <v/>
      </c>
      <c r="AG3903" s="139"/>
    </row>
    <row r="3904" spans="21:33" ht="20.100000000000001" customHeight="1" x14ac:dyDescent="0.25">
      <c r="U3904" s="190"/>
      <c r="V3904" s="191"/>
      <c r="W3904" s="188"/>
      <c r="X3904" s="188"/>
      <c r="Y3904" s="174" t="str">
        <f t="shared" si="624"/>
        <v/>
      </c>
      <c r="Z3904" s="174" t="str">
        <f t="shared" si="625"/>
        <v/>
      </c>
      <c r="AA3904" s="137"/>
      <c r="AB3904" s="185">
        <f t="shared" si="622"/>
        <v>21.427199999998685</v>
      </c>
      <c r="AC3904" s="139">
        <f t="shared" si="619"/>
        <v>3.1867384101597722E-3</v>
      </c>
      <c r="AD3904" s="138">
        <f t="shared" si="623"/>
        <v>8.0356746806186513E-6</v>
      </c>
      <c r="AE3904" s="139">
        <f t="shared" si="620"/>
        <v>8.0356746806186513E-6</v>
      </c>
      <c r="AF3904" s="139" t="str">
        <f t="shared" si="621"/>
        <v/>
      </c>
      <c r="AG3904" s="139"/>
    </row>
    <row r="3905" spans="21:33" ht="20.100000000000001" customHeight="1" x14ac:dyDescent="0.25">
      <c r="U3905" s="190"/>
      <c r="V3905" s="191"/>
      <c r="W3905" s="188"/>
      <c r="X3905" s="188"/>
      <c r="Y3905" s="174" t="str">
        <f t="shared" si="624"/>
        <v/>
      </c>
      <c r="Z3905" s="174" t="str">
        <f t="shared" si="625"/>
        <v/>
      </c>
      <c r="AA3905" s="137"/>
      <c r="AB3905" s="185">
        <f t="shared" si="622"/>
        <v>21.433599999998684</v>
      </c>
      <c r="AC3905" s="139">
        <f t="shared" si="619"/>
        <v>3.1787027354791535E-3</v>
      </c>
      <c r="AD3905" s="138">
        <f t="shared" si="623"/>
        <v>8.0159832512869192E-6</v>
      </c>
      <c r="AE3905" s="139">
        <f t="shared" si="620"/>
        <v>8.0159832512869192E-6</v>
      </c>
      <c r="AF3905" s="139" t="str">
        <f t="shared" si="621"/>
        <v/>
      </c>
      <c r="AG3905" s="139"/>
    </row>
    <row r="3906" spans="21:33" ht="20.100000000000001" customHeight="1" x14ac:dyDescent="0.25">
      <c r="U3906" s="190"/>
      <c r="V3906" s="191"/>
      <c r="W3906" s="188"/>
      <c r="X3906" s="188"/>
      <c r="Y3906" s="174" t="str">
        <f t="shared" si="624"/>
        <v/>
      </c>
      <c r="Z3906" s="174" t="str">
        <f t="shared" si="625"/>
        <v/>
      </c>
      <c r="AA3906" s="137"/>
      <c r="AB3906" s="185">
        <f t="shared" si="622"/>
        <v>21.439999999998683</v>
      </c>
      <c r="AC3906" s="139">
        <f t="shared" si="619"/>
        <v>3.1706867522278666E-3</v>
      </c>
      <c r="AD3906" s="138">
        <f t="shared" si="623"/>
        <v>7.9963382939637201E-6</v>
      </c>
      <c r="AE3906" s="139">
        <f t="shared" si="620"/>
        <v>7.9963382939637201E-6</v>
      </c>
      <c r="AF3906" s="139" t="str">
        <f t="shared" si="621"/>
        <v/>
      </c>
      <c r="AG3906" s="139"/>
    </row>
    <row r="3907" spans="21:33" ht="20.100000000000001" customHeight="1" x14ac:dyDescent="0.25">
      <c r="U3907" s="190"/>
      <c r="V3907" s="191"/>
      <c r="W3907" s="188"/>
      <c r="X3907" s="188"/>
      <c r="Y3907" s="174" t="str">
        <f t="shared" si="624"/>
        <v/>
      </c>
      <c r="Z3907" s="174" t="str">
        <f t="shared" si="625"/>
        <v/>
      </c>
      <c r="AA3907" s="137"/>
      <c r="AB3907" s="185">
        <f t="shared" si="622"/>
        <v>21.446399999998683</v>
      </c>
      <c r="AC3907" s="139">
        <f t="shared" si="619"/>
        <v>3.1626904139339029E-3</v>
      </c>
      <c r="AD3907" s="138">
        <f t="shared" si="623"/>
        <v>7.9767397045886305E-6</v>
      </c>
      <c r="AE3907" s="139">
        <f t="shared" si="620"/>
        <v>7.9767397045886305E-6</v>
      </c>
      <c r="AF3907" s="139" t="str">
        <f t="shared" si="621"/>
        <v/>
      </c>
      <c r="AG3907" s="139"/>
    </row>
    <row r="3908" spans="21:33" ht="20.100000000000001" customHeight="1" x14ac:dyDescent="0.25">
      <c r="U3908" s="190"/>
      <c r="V3908" s="191"/>
      <c r="W3908" s="188"/>
      <c r="X3908" s="188"/>
      <c r="Y3908" s="174" t="str">
        <f t="shared" si="624"/>
        <v/>
      </c>
      <c r="Z3908" s="174" t="str">
        <f t="shared" si="625"/>
        <v/>
      </c>
      <c r="AA3908" s="137"/>
      <c r="AB3908" s="185">
        <f t="shared" si="622"/>
        <v>21.452799999998682</v>
      </c>
      <c r="AC3908" s="139">
        <f t="shared" si="619"/>
        <v>3.1547136742293143E-3</v>
      </c>
      <c r="AD3908" s="138">
        <f t="shared" si="623"/>
        <v>7.957187379261689E-6</v>
      </c>
      <c r="AE3908" s="139">
        <f t="shared" si="620"/>
        <v>7.957187379261689E-6</v>
      </c>
      <c r="AF3908" s="139" t="str">
        <f t="shared" si="621"/>
        <v/>
      </c>
      <c r="AG3908" s="139"/>
    </row>
    <row r="3909" spans="21:33" ht="20.100000000000001" customHeight="1" x14ac:dyDescent="0.25">
      <c r="U3909" s="190"/>
      <c r="V3909" s="191"/>
      <c r="W3909" s="188"/>
      <c r="X3909" s="188"/>
      <c r="Y3909" s="174" t="str">
        <f t="shared" si="624"/>
        <v/>
      </c>
      <c r="Z3909" s="174" t="str">
        <f t="shared" si="625"/>
        <v/>
      </c>
      <c r="AA3909" s="137"/>
      <c r="AB3909" s="185">
        <f t="shared" si="622"/>
        <v>21.459199999998681</v>
      </c>
      <c r="AC3909" s="139">
        <f t="shared" si="619"/>
        <v>3.1467564868500526E-3</v>
      </c>
      <c r="AD3909" s="138">
        <f t="shared" si="623"/>
        <v>7.9376812143526834E-6</v>
      </c>
      <c r="AE3909" s="139">
        <f t="shared" si="620"/>
        <v>7.9376812143526834E-6</v>
      </c>
      <c r="AF3909" s="139" t="str">
        <f t="shared" si="621"/>
        <v/>
      </c>
      <c r="AG3909" s="139"/>
    </row>
    <row r="3910" spans="21:33" ht="20.100000000000001" customHeight="1" x14ac:dyDescent="0.25">
      <c r="U3910" s="190"/>
      <c r="V3910" s="191"/>
      <c r="W3910" s="188"/>
      <c r="X3910" s="188"/>
      <c r="Y3910" s="174" t="str">
        <f t="shared" si="624"/>
        <v/>
      </c>
      <c r="Z3910" s="174" t="str">
        <f t="shared" si="625"/>
        <v/>
      </c>
      <c r="AA3910" s="137"/>
      <c r="AB3910" s="185">
        <f t="shared" si="622"/>
        <v>21.46559999999868</v>
      </c>
      <c r="AC3910" s="139">
        <f t="shared" si="619"/>
        <v>3.1388188056356999E-3</v>
      </c>
      <c r="AD3910" s="138">
        <f t="shared" si="623"/>
        <v>7.9182211064057414E-6</v>
      </c>
      <c r="AE3910" s="139">
        <f t="shared" si="620"/>
        <v>7.9182211064057414E-6</v>
      </c>
      <c r="AF3910" s="139" t="str">
        <f t="shared" si="621"/>
        <v/>
      </c>
      <c r="AG3910" s="139"/>
    </row>
    <row r="3911" spans="21:33" ht="20.100000000000001" customHeight="1" x14ac:dyDescent="0.25">
      <c r="U3911" s="190"/>
      <c r="V3911" s="191"/>
      <c r="W3911" s="188"/>
      <c r="X3911" s="188"/>
      <c r="Y3911" s="174" t="str">
        <f t="shared" si="624"/>
        <v/>
      </c>
      <c r="Z3911" s="174" t="str">
        <f t="shared" si="625"/>
        <v/>
      </c>
      <c r="AA3911" s="137"/>
      <c r="AB3911" s="185">
        <f t="shared" si="622"/>
        <v>21.47199999999868</v>
      </c>
      <c r="AC3911" s="139">
        <f t="shared" si="619"/>
        <v>3.1309005845292942E-3</v>
      </c>
      <c r="AD3911" s="138">
        <f t="shared" si="623"/>
        <v>7.8988069522117552E-6</v>
      </c>
      <c r="AE3911" s="139">
        <f t="shared" si="620"/>
        <v>7.8988069522117552E-6</v>
      </c>
      <c r="AF3911" s="139" t="str">
        <f t="shared" si="621"/>
        <v/>
      </c>
      <c r="AG3911" s="139"/>
    </row>
    <row r="3912" spans="21:33" ht="20.100000000000001" customHeight="1" x14ac:dyDescent="0.25">
      <c r="U3912" s="190"/>
      <c r="V3912" s="191"/>
      <c r="W3912" s="188"/>
      <c r="X3912" s="188"/>
      <c r="Y3912" s="174" t="str">
        <f t="shared" si="624"/>
        <v/>
      </c>
      <c r="Z3912" s="174" t="str">
        <f t="shared" si="625"/>
        <v/>
      </c>
      <c r="AA3912" s="137"/>
      <c r="AB3912" s="185">
        <f t="shared" si="622"/>
        <v>21.478399999998679</v>
      </c>
      <c r="AC3912" s="139">
        <f t="shared" si="619"/>
        <v>3.1230017775770824E-3</v>
      </c>
      <c r="AD3912" s="138">
        <f t="shared" si="623"/>
        <v>7.8794386487450636E-6</v>
      </c>
      <c r="AE3912" s="139">
        <f t="shared" si="620"/>
        <v>7.8794386487450636E-6</v>
      </c>
      <c r="AF3912" s="139" t="str">
        <f t="shared" si="621"/>
        <v/>
      </c>
      <c r="AG3912" s="139"/>
    </row>
    <row r="3913" spans="21:33" ht="20.100000000000001" customHeight="1" x14ac:dyDescent="0.25">
      <c r="U3913" s="190"/>
      <c r="V3913" s="191"/>
      <c r="W3913" s="188"/>
      <c r="X3913" s="188"/>
      <c r="Y3913" s="174" t="str">
        <f t="shared" si="624"/>
        <v/>
      </c>
      <c r="Z3913" s="174" t="str">
        <f t="shared" si="625"/>
        <v/>
      </c>
      <c r="AA3913" s="137"/>
      <c r="AB3913" s="185">
        <f t="shared" si="622"/>
        <v>21.484799999998678</v>
      </c>
      <c r="AC3913" s="139">
        <f t="shared" si="619"/>
        <v>3.1151223389283373E-3</v>
      </c>
      <c r="AD3913" s="138">
        <f t="shared" si="623"/>
        <v>7.8601160932059537E-6</v>
      </c>
      <c r="AE3913" s="139">
        <f t="shared" si="620"/>
        <v>7.8601160932059537E-6</v>
      </c>
      <c r="AF3913" s="139" t="str">
        <f t="shared" si="621"/>
        <v/>
      </c>
      <c r="AG3913" s="139"/>
    </row>
    <row r="3914" spans="21:33" ht="20.100000000000001" customHeight="1" x14ac:dyDescent="0.25">
      <c r="U3914" s="190"/>
      <c r="V3914" s="191"/>
      <c r="W3914" s="188"/>
      <c r="X3914" s="188"/>
      <c r="Y3914" s="174" t="str">
        <f t="shared" si="624"/>
        <v/>
      </c>
      <c r="Z3914" s="174" t="str">
        <f t="shared" si="625"/>
        <v/>
      </c>
      <c r="AA3914" s="137"/>
      <c r="AB3914" s="185">
        <f t="shared" si="622"/>
        <v>21.491199999998678</v>
      </c>
      <c r="AC3914" s="139">
        <f t="shared" si="619"/>
        <v>3.1072622228351314E-3</v>
      </c>
      <c r="AD3914" s="138">
        <f t="shared" si="623"/>
        <v>7.8408391830288998E-6</v>
      </c>
      <c r="AE3914" s="139">
        <f t="shared" si="620"/>
        <v>7.8408391830288998E-6</v>
      </c>
      <c r="AF3914" s="139" t="str">
        <f t="shared" si="621"/>
        <v/>
      </c>
      <c r="AG3914" s="139"/>
    </row>
    <row r="3915" spans="21:33" ht="20.100000000000001" customHeight="1" x14ac:dyDescent="0.25">
      <c r="U3915" s="190"/>
      <c r="V3915" s="191"/>
      <c r="W3915" s="188"/>
      <c r="X3915" s="188"/>
      <c r="Y3915" s="174" t="str">
        <f t="shared" si="624"/>
        <v/>
      </c>
      <c r="Z3915" s="174" t="str">
        <f t="shared" si="625"/>
        <v/>
      </c>
      <c r="AA3915" s="137"/>
      <c r="AB3915" s="185">
        <f t="shared" si="622"/>
        <v>21.497599999998677</v>
      </c>
      <c r="AC3915" s="139">
        <f t="shared" si="619"/>
        <v>3.0994213836521025E-3</v>
      </c>
      <c r="AD3915" s="138">
        <f t="shared" si="623"/>
        <v>7.8216078158123079E-6</v>
      </c>
      <c r="AE3915" s="139">
        <f t="shared" si="620"/>
        <v>7.8216078158123079E-6</v>
      </c>
      <c r="AF3915" s="139" t="str">
        <f t="shared" si="621"/>
        <v/>
      </c>
      <c r="AG3915" s="139"/>
    </row>
    <row r="3916" spans="21:33" ht="20.100000000000001" customHeight="1" x14ac:dyDescent="0.25">
      <c r="U3916" s="190"/>
      <c r="V3916" s="191"/>
      <c r="W3916" s="188"/>
      <c r="X3916" s="188"/>
      <c r="Y3916" s="174" t="str">
        <f t="shared" si="624"/>
        <v/>
      </c>
      <c r="Z3916" s="174" t="str">
        <f t="shared" si="625"/>
        <v/>
      </c>
      <c r="AA3916" s="137"/>
      <c r="AB3916" s="185">
        <f t="shared" si="622"/>
        <v>21.503999999998676</v>
      </c>
      <c r="AC3916" s="139">
        <f t="shared" si="619"/>
        <v>3.0915997758362902E-3</v>
      </c>
      <c r="AD3916" s="138">
        <f t="shared" si="623"/>
        <v>7.8024218894221647E-6</v>
      </c>
      <c r="AE3916" s="139">
        <f t="shared" si="620"/>
        <v>7.8024218894221647E-6</v>
      </c>
      <c r="AF3916" s="139" t="str">
        <f t="shared" si="621"/>
        <v/>
      </c>
      <c r="AG3916" s="139"/>
    </row>
    <row r="3917" spans="21:33" ht="20.100000000000001" customHeight="1" x14ac:dyDescent="0.25">
      <c r="U3917" s="190"/>
      <c r="V3917" s="191"/>
      <c r="W3917" s="188"/>
      <c r="X3917" s="188"/>
      <c r="Y3917" s="174" t="str">
        <f t="shared" si="624"/>
        <v/>
      </c>
      <c r="Z3917" s="174" t="str">
        <f t="shared" si="625"/>
        <v/>
      </c>
      <c r="AA3917" s="137"/>
      <c r="AB3917" s="185">
        <f t="shared" si="622"/>
        <v>21.510399999998675</v>
      </c>
      <c r="AC3917" s="139">
        <f t="shared" si="619"/>
        <v>3.083797353946868E-3</v>
      </c>
      <c r="AD3917" s="138">
        <f t="shared" si="623"/>
        <v>7.7832813018927256E-6</v>
      </c>
      <c r="AE3917" s="139">
        <f t="shared" si="620"/>
        <v>7.7832813018927256E-6</v>
      </c>
      <c r="AF3917" s="139" t="str">
        <f t="shared" si="621"/>
        <v/>
      </c>
      <c r="AG3917" s="139"/>
    </row>
    <row r="3918" spans="21:33" ht="20.100000000000001" customHeight="1" x14ac:dyDescent="0.25">
      <c r="U3918" s="190"/>
      <c r="V3918" s="191"/>
      <c r="W3918" s="188"/>
      <c r="X3918" s="188"/>
      <c r="Y3918" s="174" t="str">
        <f t="shared" si="624"/>
        <v/>
      </c>
      <c r="Z3918" s="174" t="str">
        <f t="shared" si="625"/>
        <v/>
      </c>
      <c r="AA3918" s="137"/>
      <c r="AB3918" s="185">
        <f t="shared" si="622"/>
        <v>21.516799999998675</v>
      </c>
      <c r="AC3918" s="139">
        <f t="shared" si="619"/>
        <v>3.0760140726449753E-3</v>
      </c>
      <c r="AD3918" s="138">
        <f t="shared" si="623"/>
        <v>7.7641859515015406E-6</v>
      </c>
      <c r="AE3918" s="139">
        <f t="shared" si="620"/>
        <v>7.7641859515015406E-6</v>
      </c>
      <c r="AF3918" s="139" t="str">
        <f t="shared" si="621"/>
        <v/>
      </c>
      <c r="AG3918" s="139"/>
    </row>
    <row r="3919" spans="21:33" ht="20.100000000000001" customHeight="1" x14ac:dyDescent="0.25">
      <c r="U3919" s="190"/>
      <c r="V3919" s="191"/>
      <c r="W3919" s="188"/>
      <c r="X3919" s="188"/>
      <c r="Y3919" s="174" t="str">
        <f t="shared" si="624"/>
        <v/>
      </c>
      <c r="Z3919" s="174" t="str">
        <f t="shared" si="625"/>
        <v/>
      </c>
      <c r="AA3919" s="137"/>
      <c r="AB3919" s="185">
        <f t="shared" si="622"/>
        <v>21.523199999998674</v>
      </c>
      <c r="AC3919" s="139">
        <f t="shared" si="619"/>
        <v>3.0682498866934737E-3</v>
      </c>
      <c r="AD3919" s="138">
        <f t="shared" si="623"/>
        <v>7.7451357367052699E-6</v>
      </c>
      <c r="AE3919" s="139">
        <f t="shared" si="620"/>
        <v>7.7451357367052699E-6</v>
      </c>
      <c r="AF3919" s="139" t="str">
        <f t="shared" si="621"/>
        <v/>
      </c>
      <c r="AG3919" s="139"/>
    </row>
    <row r="3920" spans="21:33" ht="20.100000000000001" customHeight="1" x14ac:dyDescent="0.25">
      <c r="U3920" s="190"/>
      <c r="V3920" s="191"/>
      <c r="W3920" s="188"/>
      <c r="X3920" s="188"/>
      <c r="Y3920" s="174" t="str">
        <f t="shared" si="624"/>
        <v/>
      </c>
      <c r="Z3920" s="174" t="str">
        <f t="shared" si="625"/>
        <v/>
      </c>
      <c r="AA3920" s="137"/>
      <c r="AB3920" s="185">
        <f t="shared" si="622"/>
        <v>21.529599999998673</v>
      </c>
      <c r="AC3920" s="139">
        <f t="shared" si="619"/>
        <v>3.0605047509567685E-3</v>
      </c>
      <c r="AD3920" s="138">
        <f t="shared" si="623"/>
        <v>7.7261305562030015E-6</v>
      </c>
      <c r="AE3920" s="139">
        <f t="shared" si="620"/>
        <v>7.7261305562030015E-6</v>
      </c>
      <c r="AF3920" s="139" t="str">
        <f t="shared" si="621"/>
        <v/>
      </c>
      <c r="AG3920" s="139"/>
    </row>
    <row r="3921" spans="21:33" ht="20.100000000000001" customHeight="1" x14ac:dyDescent="0.25">
      <c r="U3921" s="190"/>
      <c r="V3921" s="191"/>
      <c r="W3921" s="188"/>
      <c r="X3921" s="188"/>
      <c r="Y3921" s="174" t="str">
        <f t="shared" si="624"/>
        <v/>
      </c>
      <c r="Z3921" s="174" t="str">
        <f t="shared" si="625"/>
        <v/>
      </c>
      <c r="AA3921" s="137"/>
      <c r="AB3921" s="185">
        <f t="shared" si="622"/>
        <v>21.535999999998673</v>
      </c>
      <c r="AC3921" s="139">
        <f t="shared" si="619"/>
        <v>3.0527786204005655E-3</v>
      </c>
      <c r="AD3921" s="138">
        <f t="shared" si="623"/>
        <v>7.7071703088911481E-6</v>
      </c>
      <c r="AE3921" s="139">
        <f t="shared" si="620"/>
        <v>7.7071703088911481E-6</v>
      </c>
      <c r="AF3921" s="139" t="str">
        <f t="shared" si="621"/>
        <v/>
      </c>
      <c r="AG3921" s="139"/>
    </row>
    <row r="3922" spans="21:33" ht="20.100000000000001" customHeight="1" x14ac:dyDescent="0.25">
      <c r="U3922" s="190"/>
      <c r="V3922" s="191"/>
      <c r="W3922" s="188"/>
      <c r="X3922" s="188"/>
      <c r="Y3922" s="174" t="str">
        <f t="shared" si="624"/>
        <v/>
      </c>
      <c r="Z3922" s="174" t="str">
        <f t="shared" si="625"/>
        <v/>
      </c>
      <c r="AA3922" s="137"/>
      <c r="AB3922" s="185">
        <f t="shared" si="622"/>
        <v>21.542399999998672</v>
      </c>
      <c r="AC3922" s="139">
        <f t="shared" si="619"/>
        <v>3.0450714500916743E-3</v>
      </c>
      <c r="AD3922" s="138">
        <f t="shared" si="623"/>
        <v>7.6882548938582429E-6</v>
      </c>
      <c r="AE3922" s="139">
        <f t="shared" si="620"/>
        <v>7.6882548938582429E-6</v>
      </c>
      <c r="AF3922" s="139" t="str">
        <f t="shared" si="621"/>
        <v/>
      </c>
      <c r="AG3922" s="139"/>
    </row>
    <row r="3923" spans="21:33" ht="20.100000000000001" customHeight="1" x14ac:dyDescent="0.25">
      <c r="U3923" s="190"/>
      <c r="V3923" s="191"/>
      <c r="W3923" s="188"/>
      <c r="X3923" s="188"/>
      <c r="Y3923" s="174" t="str">
        <f t="shared" si="624"/>
        <v/>
      </c>
      <c r="Z3923" s="174" t="str">
        <f t="shared" si="625"/>
        <v/>
      </c>
      <c r="AA3923" s="137"/>
      <c r="AB3923" s="185">
        <f t="shared" si="622"/>
        <v>21.548799999998671</v>
      </c>
      <c r="AC3923" s="139">
        <f t="shared" si="619"/>
        <v>3.0373831951978161E-3</v>
      </c>
      <c r="AD3923" s="138">
        <f t="shared" si="623"/>
        <v>7.6693842104439205E-6</v>
      </c>
      <c r="AE3923" s="139">
        <f t="shared" si="620"/>
        <v>7.6693842104439205E-6</v>
      </c>
      <c r="AF3923" s="139" t="str">
        <f t="shared" si="621"/>
        <v/>
      </c>
      <c r="AG3923" s="139"/>
    </row>
    <row r="3924" spans="21:33" ht="20.100000000000001" customHeight="1" x14ac:dyDescent="0.25">
      <c r="U3924" s="190"/>
      <c r="V3924" s="191"/>
      <c r="W3924" s="188"/>
      <c r="X3924" s="188"/>
      <c r="Y3924" s="174" t="str">
        <f t="shared" si="624"/>
        <v/>
      </c>
      <c r="Z3924" s="174" t="str">
        <f t="shared" si="625"/>
        <v/>
      </c>
      <c r="AA3924" s="137"/>
      <c r="AB3924" s="185">
        <f t="shared" si="622"/>
        <v>21.555199999998671</v>
      </c>
      <c r="AC3924" s="139">
        <f t="shared" si="619"/>
        <v>3.0297138109873722E-3</v>
      </c>
      <c r="AD3924" s="138">
        <f t="shared" si="623"/>
        <v>7.6505581581552164E-6</v>
      </c>
      <c r="AE3924" s="139">
        <f t="shared" si="620"/>
        <v>7.6505581581552164E-6</v>
      </c>
      <c r="AF3924" s="139" t="str">
        <f t="shared" si="621"/>
        <v/>
      </c>
      <c r="AG3924" s="139"/>
    </row>
    <row r="3925" spans="21:33" ht="20.100000000000001" customHeight="1" x14ac:dyDescent="0.25">
      <c r="U3925" s="190"/>
      <c r="V3925" s="191"/>
      <c r="W3925" s="188"/>
      <c r="X3925" s="188"/>
      <c r="Y3925" s="174" t="str">
        <f t="shared" si="624"/>
        <v/>
      </c>
      <c r="Z3925" s="174" t="str">
        <f t="shared" si="625"/>
        <v/>
      </c>
      <c r="AA3925" s="137"/>
      <c r="AB3925" s="185">
        <f t="shared" si="622"/>
        <v>21.56159999999867</v>
      </c>
      <c r="AC3925" s="139">
        <f t="shared" si="619"/>
        <v>3.0220632528292169E-3</v>
      </c>
      <c r="AD3925" s="138">
        <f t="shared" si="623"/>
        <v>7.6317766367264145E-6</v>
      </c>
      <c r="AE3925" s="139">
        <f t="shared" si="620"/>
        <v>7.6317766367264145E-6</v>
      </c>
      <c r="AF3925" s="139" t="str">
        <f t="shared" si="621"/>
        <v/>
      </c>
      <c r="AG3925" s="139"/>
    </row>
    <row r="3926" spans="21:33" ht="20.100000000000001" customHeight="1" x14ac:dyDescent="0.25">
      <c r="U3926" s="190"/>
      <c r="V3926" s="191"/>
      <c r="W3926" s="188"/>
      <c r="X3926" s="188"/>
      <c r="Y3926" s="174" t="str">
        <f t="shared" si="624"/>
        <v/>
      </c>
      <c r="Z3926" s="174" t="str">
        <f t="shared" si="625"/>
        <v/>
      </c>
      <c r="AA3926" s="137"/>
      <c r="AB3926" s="185">
        <f t="shared" si="622"/>
        <v>21.567999999998669</v>
      </c>
      <c r="AC3926" s="139">
        <f t="shared" si="619"/>
        <v>3.0144314761924905E-3</v>
      </c>
      <c r="AD3926" s="138">
        <f t="shared" si="623"/>
        <v>7.6130395461012669E-6</v>
      </c>
      <c r="AE3926" s="139">
        <f t="shared" si="620"/>
        <v>7.6130395461012669E-6</v>
      </c>
      <c r="AF3926" s="139" t="str">
        <f t="shared" si="621"/>
        <v/>
      </c>
      <c r="AG3926" s="139"/>
    </row>
    <row r="3927" spans="21:33" ht="20.100000000000001" customHeight="1" x14ac:dyDescent="0.25">
      <c r="U3927" s="190"/>
      <c r="V3927" s="191"/>
      <c r="W3927" s="188"/>
      <c r="X3927" s="188"/>
      <c r="Y3927" s="174" t="str">
        <f t="shared" si="624"/>
        <v/>
      </c>
      <c r="Z3927" s="174" t="str">
        <f t="shared" si="625"/>
        <v/>
      </c>
      <c r="AA3927" s="137"/>
      <c r="AB3927" s="185">
        <f t="shared" si="622"/>
        <v>21.574399999998668</v>
      </c>
      <c r="AC3927" s="139">
        <f t="shared" si="619"/>
        <v>3.0068184366463893E-3</v>
      </c>
      <c r="AD3927" s="138">
        <f t="shared" si="623"/>
        <v>7.5943467864394987E-6</v>
      </c>
      <c r="AE3927" s="139">
        <f t="shared" si="620"/>
        <v>7.5943467864394987E-6</v>
      </c>
      <c r="AF3927" s="139" t="str">
        <f t="shared" si="621"/>
        <v/>
      </c>
      <c r="AG3927" s="139"/>
    </row>
    <row r="3928" spans="21:33" ht="20.100000000000001" customHeight="1" x14ac:dyDescent="0.25">
      <c r="U3928" s="190"/>
      <c r="V3928" s="191"/>
      <c r="W3928" s="188"/>
      <c r="X3928" s="188"/>
      <c r="Y3928" s="174" t="str">
        <f t="shared" si="624"/>
        <v/>
      </c>
      <c r="Z3928" s="174" t="str">
        <f t="shared" si="625"/>
        <v/>
      </c>
      <c r="AA3928" s="137"/>
      <c r="AB3928" s="185">
        <f t="shared" si="622"/>
        <v>21.580799999998668</v>
      </c>
      <c r="AC3928" s="139">
        <f t="shared" si="619"/>
        <v>2.9992240898599498E-3</v>
      </c>
      <c r="AD3928" s="138">
        <f t="shared" si="623"/>
        <v>7.575698258077343E-6</v>
      </c>
      <c r="AE3928" s="139">
        <f t="shared" si="620"/>
        <v>7.575698258077343E-6</v>
      </c>
      <c r="AF3928" s="139" t="str">
        <f t="shared" si="621"/>
        <v/>
      </c>
      <c r="AG3928" s="139"/>
    </row>
    <row r="3929" spans="21:33" ht="20.100000000000001" customHeight="1" x14ac:dyDescent="0.25">
      <c r="U3929" s="190"/>
      <c r="V3929" s="191"/>
      <c r="W3929" s="188"/>
      <c r="X3929" s="188"/>
      <c r="Y3929" s="174" t="str">
        <f t="shared" si="624"/>
        <v/>
      </c>
      <c r="Z3929" s="174" t="str">
        <f t="shared" si="625"/>
        <v/>
      </c>
      <c r="AA3929" s="137"/>
      <c r="AB3929" s="185">
        <f t="shared" si="622"/>
        <v>21.587199999998667</v>
      </c>
      <c r="AC3929" s="139">
        <f t="shared" si="619"/>
        <v>2.9916483916018724E-3</v>
      </c>
      <c r="AD3929" s="138">
        <f t="shared" si="623"/>
        <v>7.557093861606471E-6</v>
      </c>
      <c r="AE3929" s="139">
        <f t="shared" si="620"/>
        <v>7.557093861606471E-6</v>
      </c>
      <c r="AF3929" s="139" t="str">
        <f t="shared" si="621"/>
        <v/>
      </c>
      <c r="AG3929" s="139"/>
    </row>
    <row r="3930" spans="21:33" ht="20.100000000000001" customHeight="1" x14ac:dyDescent="0.25">
      <c r="U3930" s="190"/>
      <c r="V3930" s="191"/>
      <c r="W3930" s="188"/>
      <c r="X3930" s="188"/>
      <c r="Y3930" s="174" t="str">
        <f t="shared" si="624"/>
        <v/>
      </c>
      <c r="Z3930" s="174" t="str">
        <f t="shared" si="625"/>
        <v/>
      </c>
      <c r="AA3930" s="137"/>
      <c r="AB3930" s="185">
        <f t="shared" si="622"/>
        <v>21.593599999998666</v>
      </c>
      <c r="AC3930" s="139">
        <f t="shared" si="619"/>
        <v>2.9840912977402659E-3</v>
      </c>
      <c r="AD3930" s="138">
        <f t="shared" si="623"/>
        <v>7.5385334977746792E-6</v>
      </c>
      <c r="AE3930" s="139">
        <f t="shared" si="620"/>
        <v>7.5385334977746792E-6</v>
      </c>
      <c r="AF3930" s="139" t="str">
        <f t="shared" si="621"/>
        <v/>
      </c>
      <c r="AG3930" s="139"/>
    </row>
    <row r="3931" spans="21:33" ht="20.100000000000001" customHeight="1" x14ac:dyDescent="0.25">
      <c r="U3931" s="190"/>
      <c r="V3931" s="191"/>
      <c r="W3931" s="188"/>
      <c r="X3931" s="188"/>
      <c r="Y3931" s="174" t="str">
        <f t="shared" si="624"/>
        <v/>
      </c>
      <c r="Z3931" s="174" t="str">
        <f t="shared" si="625"/>
        <v/>
      </c>
      <c r="AA3931" s="137"/>
      <c r="AB3931" s="185">
        <f t="shared" si="622"/>
        <v>21.599999999998666</v>
      </c>
      <c r="AC3931" s="139">
        <f t="shared" si="619"/>
        <v>2.9765527642424913E-3</v>
      </c>
      <c r="AD3931" s="138">
        <f t="shared" si="623"/>
        <v>7.5200170675726249E-6</v>
      </c>
      <c r="AE3931" s="139">
        <f t="shared" si="620"/>
        <v>7.5200170675726249E-6</v>
      </c>
      <c r="AF3931" s="139" t="str">
        <f t="shared" si="621"/>
        <v/>
      </c>
      <c r="AG3931" s="139"/>
    </row>
    <row r="3932" spans="21:33" ht="20.100000000000001" customHeight="1" x14ac:dyDescent="0.25">
      <c r="U3932" s="190"/>
      <c r="V3932" s="191"/>
      <c r="W3932" s="188"/>
      <c r="X3932" s="188"/>
      <c r="Y3932" s="174" t="str">
        <f t="shared" si="624"/>
        <v/>
      </c>
      <c r="Z3932" s="174" t="str">
        <f t="shared" si="625"/>
        <v/>
      </c>
      <c r="AA3932" s="137"/>
      <c r="AB3932" s="185">
        <f t="shared" si="622"/>
        <v>21.606399999998665</v>
      </c>
      <c r="AC3932" s="139">
        <f t="shared" si="619"/>
        <v>2.9690327471749186E-3</v>
      </c>
      <c r="AD3932" s="138">
        <f t="shared" si="623"/>
        <v>7.5015444721830866E-6</v>
      </c>
      <c r="AE3932" s="139">
        <f t="shared" si="620"/>
        <v>7.5015444721830866E-6</v>
      </c>
      <c r="AF3932" s="139" t="str">
        <f t="shared" si="621"/>
        <v/>
      </c>
      <c r="AG3932" s="139"/>
    </row>
    <row r="3933" spans="21:33" ht="20.100000000000001" customHeight="1" x14ac:dyDescent="0.25">
      <c r="U3933" s="190"/>
      <c r="V3933" s="191"/>
      <c r="W3933" s="188"/>
      <c r="X3933" s="188"/>
      <c r="Y3933" s="174" t="str">
        <f t="shared" si="624"/>
        <v/>
      </c>
      <c r="Z3933" s="174" t="str">
        <f t="shared" si="625"/>
        <v/>
      </c>
      <c r="AA3933" s="137"/>
      <c r="AB3933" s="185">
        <f t="shared" si="622"/>
        <v>21.612799999998664</v>
      </c>
      <c r="AC3933" s="139">
        <f t="shared" si="619"/>
        <v>2.9615312027027356E-3</v>
      </c>
      <c r="AD3933" s="138">
        <f t="shared" si="623"/>
        <v>7.4831156129944072E-6</v>
      </c>
      <c r="AE3933" s="139">
        <f t="shared" si="620"/>
        <v>7.4831156129944072E-6</v>
      </c>
      <c r="AF3933" s="139" t="str">
        <f t="shared" si="621"/>
        <v/>
      </c>
      <c r="AG3933" s="139"/>
    </row>
    <row r="3934" spans="21:33" ht="20.100000000000001" customHeight="1" x14ac:dyDescent="0.25">
      <c r="U3934" s="190"/>
      <c r="V3934" s="191"/>
      <c r="W3934" s="188"/>
      <c r="X3934" s="188"/>
      <c r="Y3934" s="174" t="str">
        <f t="shared" si="624"/>
        <v/>
      </c>
      <c r="Z3934" s="174" t="str">
        <f t="shared" si="625"/>
        <v/>
      </c>
      <c r="AA3934" s="137"/>
      <c r="AB3934" s="185">
        <f t="shared" si="622"/>
        <v>21.619199999998663</v>
      </c>
      <c r="AC3934" s="139">
        <f t="shared" si="619"/>
        <v>2.9540480870897412E-3</v>
      </c>
      <c r="AD3934" s="138">
        <f t="shared" si="623"/>
        <v>7.4647303916030965E-6</v>
      </c>
      <c r="AE3934" s="139">
        <f t="shared" si="620"/>
        <v>7.4647303916030965E-6</v>
      </c>
      <c r="AF3934" s="139" t="str">
        <f t="shared" si="621"/>
        <v/>
      </c>
      <c r="AG3934" s="139"/>
    </row>
    <row r="3935" spans="21:33" ht="20.100000000000001" customHeight="1" x14ac:dyDescent="0.25">
      <c r="U3935" s="190"/>
      <c r="V3935" s="191"/>
      <c r="W3935" s="188"/>
      <c r="X3935" s="188"/>
      <c r="Y3935" s="174" t="str">
        <f t="shared" si="624"/>
        <v/>
      </c>
      <c r="Z3935" s="174" t="str">
        <f t="shared" si="625"/>
        <v/>
      </c>
      <c r="AA3935" s="137"/>
      <c r="AB3935" s="185">
        <f t="shared" si="622"/>
        <v>21.625599999998663</v>
      </c>
      <c r="AC3935" s="139">
        <f t="shared" si="619"/>
        <v>2.9465833566981381E-3</v>
      </c>
      <c r="AD3935" s="138">
        <f t="shared" si="623"/>
        <v>7.4463887098159993E-6</v>
      </c>
      <c r="AE3935" s="139">
        <f t="shared" si="620"/>
        <v>7.4463887098159993E-6</v>
      </c>
      <c r="AF3935" s="139" t="str">
        <f t="shared" si="621"/>
        <v/>
      </c>
      <c r="AG3935" s="139"/>
    </row>
    <row r="3936" spans="21:33" ht="20.100000000000001" customHeight="1" x14ac:dyDescent="0.25">
      <c r="U3936" s="190"/>
      <c r="V3936" s="191"/>
      <c r="W3936" s="188"/>
      <c r="X3936" s="188"/>
      <c r="Y3936" s="174" t="str">
        <f t="shared" si="624"/>
        <v/>
      </c>
      <c r="Z3936" s="174" t="str">
        <f t="shared" si="625"/>
        <v/>
      </c>
      <c r="AA3936" s="137"/>
      <c r="AB3936" s="185">
        <f t="shared" si="622"/>
        <v>21.631999999998662</v>
      </c>
      <c r="AC3936" s="139">
        <f t="shared" si="619"/>
        <v>2.9391369679883221E-3</v>
      </c>
      <c r="AD3936" s="138">
        <f t="shared" si="623"/>
        <v>7.4280904696264437E-6</v>
      </c>
      <c r="AE3936" s="139">
        <f t="shared" si="620"/>
        <v>7.4280904696264437E-6</v>
      </c>
      <c r="AF3936" s="139" t="str">
        <f t="shared" si="621"/>
        <v/>
      </c>
      <c r="AG3936" s="139"/>
    </row>
    <row r="3937" spans="21:33" ht="20.100000000000001" customHeight="1" x14ac:dyDescent="0.25">
      <c r="U3937" s="190"/>
      <c r="V3937" s="191"/>
      <c r="W3937" s="188"/>
      <c r="X3937" s="188"/>
      <c r="Y3937" s="174" t="str">
        <f t="shared" si="624"/>
        <v/>
      </c>
      <c r="Z3937" s="174" t="str">
        <f t="shared" si="625"/>
        <v/>
      </c>
      <c r="AA3937" s="137"/>
      <c r="AB3937" s="185">
        <f t="shared" si="622"/>
        <v>21.638399999998661</v>
      </c>
      <c r="AC3937" s="139">
        <f t="shared" si="619"/>
        <v>2.9317088775186956E-3</v>
      </c>
      <c r="AD3937" s="138">
        <f t="shared" si="623"/>
        <v>7.4098355732545723E-6</v>
      </c>
      <c r="AE3937" s="139">
        <f t="shared" si="620"/>
        <v>7.4098355732545723E-6</v>
      </c>
      <c r="AF3937" s="139" t="str">
        <f t="shared" si="621"/>
        <v/>
      </c>
      <c r="AG3937" s="139"/>
    </row>
    <row r="3938" spans="21:33" ht="20.100000000000001" customHeight="1" x14ac:dyDescent="0.25">
      <c r="U3938" s="190"/>
      <c r="V3938" s="191"/>
      <c r="W3938" s="188"/>
      <c r="X3938" s="188"/>
      <c r="Y3938" s="174" t="str">
        <f t="shared" si="624"/>
        <v/>
      </c>
      <c r="Z3938" s="174" t="str">
        <f t="shared" si="625"/>
        <v/>
      </c>
      <c r="AA3938" s="137"/>
      <c r="AB3938" s="185">
        <f t="shared" si="622"/>
        <v>21.644799999998661</v>
      </c>
      <c r="AC3938" s="139">
        <f t="shared" si="619"/>
        <v>2.924299041945441E-3</v>
      </c>
      <c r="AD3938" s="138">
        <f t="shared" si="623"/>
        <v>7.3916239231122151E-6</v>
      </c>
      <c r="AE3938" s="139">
        <f t="shared" si="620"/>
        <v>7.3916239231122151E-6</v>
      </c>
      <c r="AF3938" s="139" t="str">
        <f t="shared" si="621"/>
        <v/>
      </c>
      <c r="AG3938" s="139"/>
    </row>
    <row r="3939" spans="21:33" ht="20.100000000000001" customHeight="1" x14ac:dyDescent="0.25">
      <c r="U3939" s="190"/>
      <c r="V3939" s="191"/>
      <c r="W3939" s="188"/>
      <c r="X3939" s="188"/>
      <c r="Y3939" s="174" t="str">
        <f t="shared" si="624"/>
        <v/>
      </c>
      <c r="Z3939" s="174" t="str">
        <f t="shared" si="625"/>
        <v/>
      </c>
      <c r="AA3939" s="137"/>
      <c r="AB3939" s="185">
        <f t="shared" si="622"/>
        <v>21.65119999999866</v>
      </c>
      <c r="AC3939" s="139">
        <f t="shared" si="619"/>
        <v>2.9169074180223288E-3</v>
      </c>
      <c r="AD3939" s="138">
        <f t="shared" si="623"/>
        <v>7.3734554218163328E-6</v>
      </c>
      <c r="AE3939" s="139">
        <f t="shared" si="620"/>
        <v>7.3734554218163328E-6</v>
      </c>
      <c r="AF3939" s="139" t="str">
        <f t="shared" si="621"/>
        <v/>
      </c>
      <c r="AG3939" s="139"/>
    </row>
    <row r="3940" spans="21:33" ht="20.100000000000001" customHeight="1" x14ac:dyDescent="0.25">
      <c r="U3940" s="190"/>
      <c r="V3940" s="191"/>
      <c r="W3940" s="188"/>
      <c r="X3940" s="188"/>
      <c r="Y3940" s="174" t="str">
        <f t="shared" si="624"/>
        <v/>
      </c>
      <c r="Z3940" s="174" t="str">
        <f t="shared" si="625"/>
        <v/>
      </c>
      <c r="AA3940" s="137"/>
      <c r="AB3940" s="185">
        <f t="shared" si="622"/>
        <v>21.657599999998659</v>
      </c>
      <c r="AC3940" s="139">
        <f t="shared" si="619"/>
        <v>2.9095339626005125E-3</v>
      </c>
      <c r="AD3940" s="138">
        <f t="shared" si="623"/>
        <v>7.3553299721851144E-6</v>
      </c>
      <c r="AE3940" s="139">
        <f t="shared" si="620"/>
        <v>7.3553299721851144E-6</v>
      </c>
      <c r="AF3940" s="139" t="str">
        <f t="shared" si="621"/>
        <v/>
      </c>
      <c r="AG3940" s="139"/>
    </row>
    <row r="3941" spans="21:33" ht="20.100000000000001" customHeight="1" x14ac:dyDescent="0.25">
      <c r="U3941" s="190"/>
      <c r="V3941" s="191"/>
      <c r="W3941" s="188"/>
      <c r="X3941" s="188"/>
      <c r="Y3941" s="174" t="str">
        <f t="shared" si="624"/>
        <v/>
      </c>
      <c r="Z3941" s="174" t="str">
        <f t="shared" si="625"/>
        <v/>
      </c>
      <c r="AA3941" s="137"/>
      <c r="AB3941" s="185">
        <f t="shared" si="622"/>
        <v>21.663999999998659</v>
      </c>
      <c r="AC3941" s="139">
        <f t="shared" si="619"/>
        <v>2.9021786326283274E-3</v>
      </c>
      <c r="AD3941" s="138">
        <f t="shared" si="623"/>
        <v>7.3372474772423132E-6</v>
      </c>
      <c r="AE3941" s="139">
        <f t="shared" si="620"/>
        <v>7.3372474772423132E-6</v>
      </c>
      <c r="AF3941" s="139" t="str">
        <f t="shared" si="621"/>
        <v/>
      </c>
      <c r="AG3941" s="139"/>
    </row>
    <row r="3942" spans="21:33" ht="20.100000000000001" customHeight="1" x14ac:dyDescent="0.25">
      <c r="U3942" s="190"/>
      <c r="V3942" s="191"/>
      <c r="W3942" s="188"/>
      <c r="X3942" s="188"/>
      <c r="Y3942" s="174" t="str">
        <f t="shared" si="624"/>
        <v/>
      </c>
      <c r="Z3942" s="174" t="str">
        <f t="shared" si="625"/>
        <v/>
      </c>
      <c r="AA3942" s="137"/>
      <c r="AB3942" s="185">
        <f t="shared" si="622"/>
        <v>21.670399999998658</v>
      </c>
      <c r="AC3942" s="139">
        <f t="shared" si="619"/>
        <v>2.8948413851510851E-3</v>
      </c>
      <c r="AD3942" s="138">
        <f t="shared" si="623"/>
        <v>7.319207840226355E-6</v>
      </c>
      <c r="AE3942" s="139">
        <f t="shared" si="620"/>
        <v>7.319207840226355E-6</v>
      </c>
      <c r="AF3942" s="139" t="str">
        <f t="shared" si="621"/>
        <v/>
      </c>
      <c r="AG3942" s="139"/>
    </row>
    <row r="3943" spans="21:33" ht="20.100000000000001" customHeight="1" x14ac:dyDescent="0.25">
      <c r="U3943" s="190"/>
      <c r="V3943" s="191"/>
      <c r="W3943" s="188"/>
      <c r="X3943" s="188"/>
      <c r="Y3943" s="174" t="str">
        <f t="shared" si="624"/>
        <v/>
      </c>
      <c r="Z3943" s="174" t="str">
        <f t="shared" si="625"/>
        <v/>
      </c>
      <c r="AA3943" s="137"/>
      <c r="AB3943" s="185">
        <f t="shared" si="622"/>
        <v>21.676799999998657</v>
      </c>
      <c r="AC3943" s="139">
        <f t="shared" si="619"/>
        <v>2.8875221773108587E-3</v>
      </c>
      <c r="AD3943" s="138">
        <f t="shared" si="623"/>
        <v>7.3012109645404638E-6</v>
      </c>
      <c r="AE3943" s="139">
        <f t="shared" si="620"/>
        <v>7.3012109645404638E-6</v>
      </c>
      <c r="AF3943" s="139" t="str">
        <f t="shared" si="621"/>
        <v/>
      </c>
      <c r="AG3943" s="139"/>
    </row>
    <row r="3944" spans="21:33" ht="20.100000000000001" customHeight="1" x14ac:dyDescent="0.25">
      <c r="U3944" s="190"/>
      <c r="V3944" s="191"/>
      <c r="W3944" s="188"/>
      <c r="X3944" s="188"/>
      <c r="Y3944" s="174" t="str">
        <f t="shared" si="624"/>
        <v/>
      </c>
      <c r="Z3944" s="174" t="str">
        <f t="shared" si="625"/>
        <v/>
      </c>
      <c r="AA3944" s="137"/>
      <c r="AB3944" s="185">
        <f t="shared" si="622"/>
        <v>21.683199999998656</v>
      </c>
      <c r="AC3944" s="139">
        <f t="shared" si="619"/>
        <v>2.8802209663463182E-3</v>
      </c>
      <c r="AD3944" s="138">
        <f t="shared" si="623"/>
        <v>7.2832567538446032E-6</v>
      </c>
      <c r="AE3944" s="139">
        <f t="shared" si="620"/>
        <v>7.2832567538446032E-6</v>
      </c>
      <c r="AF3944" s="139" t="str">
        <f t="shared" si="621"/>
        <v/>
      </c>
      <c r="AG3944" s="139"/>
    </row>
    <row r="3945" spans="21:33" ht="20.100000000000001" customHeight="1" x14ac:dyDescent="0.25">
      <c r="U3945" s="190"/>
      <c r="V3945" s="191"/>
      <c r="W3945" s="188"/>
      <c r="X3945" s="188"/>
      <c r="Y3945" s="174" t="str">
        <f t="shared" si="624"/>
        <v/>
      </c>
      <c r="Z3945" s="174" t="str">
        <f t="shared" si="625"/>
        <v/>
      </c>
      <c r="AA3945" s="137"/>
      <c r="AB3945" s="185">
        <f t="shared" si="622"/>
        <v>21.689599999998656</v>
      </c>
      <c r="AC3945" s="139">
        <f t="shared" si="619"/>
        <v>2.8729377095924736E-3</v>
      </c>
      <c r="AD3945" s="138">
        <f t="shared" si="623"/>
        <v>7.2653451119466216E-6</v>
      </c>
      <c r="AE3945" s="139">
        <f t="shared" si="620"/>
        <v>7.2653451119466216E-6</v>
      </c>
      <c r="AF3945" s="139" t="str">
        <f t="shared" si="621"/>
        <v/>
      </c>
      <c r="AG3945" s="139"/>
    </row>
    <row r="3946" spans="21:33" ht="20.100000000000001" customHeight="1" x14ac:dyDescent="0.25">
      <c r="U3946" s="190"/>
      <c r="V3946" s="191"/>
      <c r="W3946" s="188"/>
      <c r="X3946" s="188"/>
      <c r="Y3946" s="174" t="str">
        <f t="shared" si="624"/>
        <v/>
      </c>
      <c r="Z3946" s="174" t="str">
        <f t="shared" si="625"/>
        <v/>
      </c>
      <c r="AA3946" s="137"/>
      <c r="AB3946" s="185">
        <f t="shared" si="622"/>
        <v>21.695999999998655</v>
      </c>
      <c r="AC3946" s="139">
        <f t="shared" si="619"/>
        <v>2.865672364480527E-3</v>
      </c>
      <c r="AD3946" s="138">
        <f t="shared" si="623"/>
        <v>7.2474759428816163E-6</v>
      </c>
      <c r="AE3946" s="139">
        <f t="shared" si="620"/>
        <v>7.2474759428816163E-6</v>
      </c>
      <c r="AF3946" s="139" t="str">
        <f t="shared" si="621"/>
        <v/>
      </c>
      <c r="AG3946" s="139"/>
    </row>
    <row r="3947" spans="21:33" ht="20.100000000000001" customHeight="1" x14ac:dyDescent="0.25">
      <c r="U3947" s="190"/>
      <c r="V3947" s="191"/>
      <c r="W3947" s="188"/>
      <c r="X3947" s="188"/>
      <c r="Y3947" s="174" t="str">
        <f t="shared" si="624"/>
        <v/>
      </c>
      <c r="Z3947" s="174" t="str">
        <f t="shared" si="625"/>
        <v/>
      </c>
      <c r="AA3947" s="137"/>
      <c r="AB3947" s="185">
        <f t="shared" si="622"/>
        <v>21.702399999998654</v>
      </c>
      <c r="AC3947" s="139">
        <f t="shared" si="619"/>
        <v>2.8584248885376454E-3</v>
      </c>
      <c r="AD3947" s="138">
        <f t="shared" si="623"/>
        <v>7.229649150897622E-6</v>
      </c>
      <c r="AE3947" s="139">
        <f t="shared" si="620"/>
        <v>7.229649150897622E-6</v>
      </c>
      <c r="AF3947" s="139" t="str">
        <f t="shared" si="621"/>
        <v/>
      </c>
      <c r="AG3947" s="139"/>
    </row>
    <row r="3948" spans="21:33" ht="20.100000000000001" customHeight="1" x14ac:dyDescent="0.25">
      <c r="U3948" s="190"/>
      <c r="V3948" s="191"/>
      <c r="W3948" s="188"/>
      <c r="X3948" s="188"/>
      <c r="Y3948" s="174" t="str">
        <f t="shared" si="624"/>
        <v/>
      </c>
      <c r="Z3948" s="174" t="str">
        <f t="shared" si="625"/>
        <v/>
      </c>
      <c r="AA3948" s="137"/>
      <c r="AB3948" s="185">
        <f t="shared" si="622"/>
        <v>21.708799999998654</v>
      </c>
      <c r="AC3948" s="139">
        <f t="shared" ref="AC3948:AC4011" si="626">_xlfn.CHISQ.DIST.RT(AB3948,$AB$553)</f>
        <v>2.8511952393867478E-3</v>
      </c>
      <c r="AD3948" s="138">
        <f t="shared" si="623"/>
        <v>7.2118646404135435E-6</v>
      </c>
      <c r="AE3948" s="139">
        <f t="shared" ref="AE3948:AE4011" si="627">IF(AC3948&lt;($AA$556),AD3948,"")</f>
        <v>7.2118646404135435E-6</v>
      </c>
      <c r="AF3948" s="139" t="str">
        <f t="shared" ref="AF3948:AF4011" si="628">IF(AC3948&lt;$AA$563,AD3948,"")</f>
        <v/>
      </c>
      <c r="AG3948" s="139"/>
    </row>
    <row r="3949" spans="21:33" ht="20.100000000000001" customHeight="1" x14ac:dyDescent="0.25">
      <c r="U3949" s="190"/>
      <c r="V3949" s="191"/>
      <c r="W3949" s="188"/>
      <c r="X3949" s="188"/>
      <c r="Y3949" s="174" t="str">
        <f t="shared" si="624"/>
        <v/>
      </c>
      <c r="Z3949" s="174" t="str">
        <f t="shared" si="625"/>
        <v/>
      </c>
      <c r="AA3949" s="137"/>
      <c r="AB3949" s="185">
        <f t="shared" ref="AB3949:AB4012" si="629">AB3948+$AF$553</f>
        <v>21.715199999998653</v>
      </c>
      <c r="AC3949" s="139">
        <f t="shared" si="626"/>
        <v>2.8439833747463342E-3</v>
      </c>
      <c r="AD3949" s="138">
        <f t="shared" ref="AD3949:AD4012" si="630">AC3949-AC3950</f>
        <v>7.1941223160716314E-6</v>
      </c>
      <c r="AE3949" s="139">
        <f t="shared" si="627"/>
        <v>7.1941223160716314E-6</v>
      </c>
      <c r="AF3949" s="139" t="str">
        <f t="shared" si="628"/>
        <v/>
      </c>
      <c r="AG3949" s="139"/>
    </row>
    <row r="3950" spans="21:33" ht="20.100000000000001" customHeight="1" x14ac:dyDescent="0.25">
      <c r="U3950" s="190"/>
      <c r="V3950" s="191"/>
      <c r="W3950" s="188"/>
      <c r="X3950" s="188"/>
      <c r="Y3950" s="174" t="str">
        <f t="shared" si="624"/>
        <v/>
      </c>
      <c r="Z3950" s="174" t="str">
        <f t="shared" si="625"/>
        <v/>
      </c>
      <c r="AA3950" s="137"/>
      <c r="AB3950" s="185">
        <f t="shared" si="629"/>
        <v>21.721599999998652</v>
      </c>
      <c r="AC3950" s="139">
        <f t="shared" si="626"/>
        <v>2.8367892524302626E-3</v>
      </c>
      <c r="AD3950" s="138">
        <f t="shared" si="630"/>
        <v>7.1764220826919453E-6</v>
      </c>
      <c r="AE3950" s="139">
        <f t="shared" si="627"/>
        <v>7.1764220826919453E-6</v>
      </c>
      <c r="AF3950" s="139" t="str">
        <f t="shared" si="628"/>
        <v/>
      </c>
      <c r="AG3950" s="139"/>
    </row>
    <row r="3951" spans="21:33" ht="20.100000000000001" customHeight="1" x14ac:dyDescent="0.25">
      <c r="U3951" s="190"/>
      <c r="V3951" s="191"/>
      <c r="W3951" s="188"/>
      <c r="X3951" s="188"/>
      <c r="Y3951" s="174" t="str">
        <f t="shared" si="624"/>
        <v/>
      </c>
      <c r="Z3951" s="174" t="str">
        <f t="shared" si="625"/>
        <v/>
      </c>
      <c r="AA3951" s="137"/>
      <c r="AB3951" s="185">
        <f t="shared" si="629"/>
        <v>21.727999999998652</v>
      </c>
      <c r="AC3951" s="139">
        <f t="shared" si="626"/>
        <v>2.8296128303475707E-3</v>
      </c>
      <c r="AD3951" s="138">
        <f t="shared" si="630"/>
        <v>7.1587638453157222E-6</v>
      </c>
      <c r="AE3951" s="139">
        <f t="shared" si="627"/>
        <v>7.1587638453157222E-6</v>
      </c>
      <c r="AF3951" s="139" t="str">
        <f t="shared" si="628"/>
        <v/>
      </c>
      <c r="AG3951" s="139"/>
    </row>
    <row r="3952" spans="21:33" ht="20.100000000000001" customHeight="1" x14ac:dyDescent="0.25">
      <c r="U3952" s="190"/>
      <c r="V3952" s="191"/>
      <c r="W3952" s="188"/>
      <c r="X3952" s="188"/>
      <c r="Y3952" s="174" t="str">
        <f t="shared" si="624"/>
        <v/>
      </c>
      <c r="Z3952" s="174" t="str">
        <f t="shared" si="625"/>
        <v/>
      </c>
      <c r="AA3952" s="137"/>
      <c r="AB3952" s="185">
        <f t="shared" si="629"/>
        <v>21.734399999998651</v>
      </c>
      <c r="AC3952" s="139">
        <f t="shared" si="626"/>
        <v>2.8224540665022549E-3</v>
      </c>
      <c r="AD3952" s="138">
        <f t="shared" si="630"/>
        <v>7.1411475091758859E-6</v>
      </c>
      <c r="AE3952" s="139">
        <f t="shared" si="627"/>
        <v>7.1411475091758859E-6</v>
      </c>
      <c r="AF3952" s="139" t="str">
        <f t="shared" si="628"/>
        <v/>
      </c>
      <c r="AG3952" s="139"/>
    </row>
    <row r="3953" spans="21:33" ht="20.100000000000001" customHeight="1" x14ac:dyDescent="0.25">
      <c r="U3953" s="190"/>
      <c r="V3953" s="191"/>
      <c r="W3953" s="188"/>
      <c r="X3953" s="188"/>
      <c r="Y3953" s="174" t="str">
        <f t="shared" si="624"/>
        <v/>
      </c>
      <c r="Z3953" s="174" t="str">
        <f t="shared" si="625"/>
        <v/>
      </c>
      <c r="AA3953" s="137"/>
      <c r="AB3953" s="185">
        <f t="shared" si="629"/>
        <v>21.74079999999865</v>
      </c>
      <c r="AC3953" s="139">
        <f t="shared" si="626"/>
        <v>2.8153129189930791E-3</v>
      </c>
      <c r="AD3953" s="138">
        <f t="shared" si="630"/>
        <v>7.1235729796914095E-6</v>
      </c>
      <c r="AE3953" s="139">
        <f t="shared" si="627"/>
        <v>7.1235729796914095E-6</v>
      </c>
      <c r="AF3953" s="139" t="str">
        <f t="shared" si="628"/>
        <v/>
      </c>
      <c r="AG3953" s="139"/>
    </row>
    <row r="3954" spans="21:33" ht="20.100000000000001" customHeight="1" x14ac:dyDescent="0.25">
      <c r="U3954" s="190"/>
      <c r="V3954" s="191"/>
      <c r="W3954" s="188"/>
      <c r="X3954" s="188"/>
      <c r="Y3954" s="174" t="str">
        <f t="shared" si="624"/>
        <v/>
      </c>
      <c r="Z3954" s="174" t="str">
        <f t="shared" si="625"/>
        <v/>
      </c>
      <c r="AA3954" s="137"/>
      <c r="AB3954" s="185">
        <f t="shared" si="629"/>
        <v>21.747199999998649</v>
      </c>
      <c r="AC3954" s="139">
        <f t="shared" si="626"/>
        <v>2.8081893460133876E-3</v>
      </c>
      <c r="AD3954" s="138">
        <f t="shared" si="630"/>
        <v>7.1060401625015757E-6</v>
      </c>
      <c r="AE3954" s="139">
        <f t="shared" si="627"/>
        <v>7.1060401625015757E-6</v>
      </c>
      <c r="AF3954" s="139" t="str">
        <f t="shared" si="628"/>
        <v/>
      </c>
      <c r="AG3954" s="139"/>
    </row>
    <row r="3955" spans="21:33" ht="20.100000000000001" customHeight="1" x14ac:dyDescent="0.25">
      <c r="U3955" s="190"/>
      <c r="V3955" s="191"/>
      <c r="W3955" s="188"/>
      <c r="X3955" s="188"/>
      <c r="Y3955" s="174" t="str">
        <f t="shared" si="624"/>
        <v/>
      </c>
      <c r="Z3955" s="174" t="str">
        <f t="shared" si="625"/>
        <v/>
      </c>
      <c r="AA3955" s="137"/>
      <c r="AB3955" s="185">
        <f t="shared" si="629"/>
        <v>21.753599999998649</v>
      </c>
      <c r="AC3955" s="139">
        <f t="shared" si="626"/>
        <v>2.8010833058508861E-3</v>
      </c>
      <c r="AD3955" s="138">
        <f t="shared" si="630"/>
        <v>7.0885489634195734E-6</v>
      </c>
      <c r="AE3955" s="139">
        <f t="shared" si="627"/>
        <v>7.0885489634195734E-6</v>
      </c>
      <c r="AF3955" s="139" t="str">
        <f t="shared" si="628"/>
        <v/>
      </c>
      <c r="AG3955" s="139"/>
    </row>
    <row r="3956" spans="21:33" ht="20.100000000000001" customHeight="1" x14ac:dyDescent="0.25">
      <c r="U3956" s="190"/>
      <c r="V3956" s="191"/>
      <c r="W3956" s="188"/>
      <c r="X3956" s="188"/>
      <c r="Y3956" s="174" t="str">
        <f t="shared" si="624"/>
        <v/>
      </c>
      <c r="Z3956" s="174" t="str">
        <f t="shared" si="625"/>
        <v/>
      </c>
      <c r="AA3956" s="137"/>
      <c r="AB3956" s="185">
        <f t="shared" si="629"/>
        <v>21.759999999998648</v>
      </c>
      <c r="AC3956" s="139">
        <f t="shared" si="626"/>
        <v>2.7939947568874665E-3</v>
      </c>
      <c r="AD3956" s="138">
        <f t="shared" si="630"/>
        <v>7.0710992884762992E-6</v>
      </c>
      <c r="AE3956" s="139">
        <f t="shared" si="627"/>
        <v>7.0710992884762992E-6</v>
      </c>
      <c r="AF3956" s="139" t="str">
        <f t="shared" si="628"/>
        <v/>
      </c>
      <c r="AG3956" s="139"/>
    </row>
    <row r="3957" spans="21:33" ht="20.100000000000001" customHeight="1" x14ac:dyDescent="0.25">
      <c r="U3957" s="190"/>
      <c r="V3957" s="191"/>
      <c r="W3957" s="188"/>
      <c r="X3957" s="188"/>
      <c r="Y3957" s="174" t="str">
        <f t="shared" si="624"/>
        <v/>
      </c>
      <c r="Z3957" s="174" t="str">
        <f t="shared" si="625"/>
        <v/>
      </c>
      <c r="AA3957" s="137"/>
      <c r="AB3957" s="185">
        <f t="shared" si="629"/>
        <v>21.766399999998647</v>
      </c>
      <c r="AC3957" s="139">
        <f t="shared" si="626"/>
        <v>2.7869236575989902E-3</v>
      </c>
      <c r="AD3957" s="138">
        <f t="shared" si="630"/>
        <v>7.053691043877857E-6</v>
      </c>
      <c r="AE3957" s="139">
        <f t="shared" si="627"/>
        <v>7.053691043877857E-6</v>
      </c>
      <c r="AF3957" s="139" t="str">
        <f t="shared" si="628"/>
        <v/>
      </c>
      <c r="AG3957" s="139"/>
    </row>
    <row r="3958" spans="21:33" ht="20.100000000000001" customHeight="1" x14ac:dyDescent="0.25">
      <c r="U3958" s="190"/>
      <c r="V3958" s="191"/>
      <c r="W3958" s="188"/>
      <c r="X3958" s="188"/>
      <c r="Y3958" s="174" t="str">
        <f t="shared" si="624"/>
        <v/>
      </c>
      <c r="Z3958" s="174" t="str">
        <f t="shared" si="625"/>
        <v/>
      </c>
      <c r="AA3958" s="137"/>
      <c r="AB3958" s="185">
        <f t="shared" si="629"/>
        <v>21.772799999998647</v>
      </c>
      <c r="AC3958" s="139">
        <f t="shared" si="626"/>
        <v>2.7798699665551123E-3</v>
      </c>
      <c r="AD3958" s="138">
        <f t="shared" si="630"/>
        <v>7.0363241360580329E-6</v>
      </c>
      <c r="AE3958" s="139">
        <f t="shared" si="627"/>
        <v>7.0363241360580329E-6</v>
      </c>
      <c r="AF3958" s="139" t="str">
        <f t="shared" si="628"/>
        <v/>
      </c>
      <c r="AG3958" s="139"/>
    </row>
    <row r="3959" spans="21:33" ht="20.100000000000001" customHeight="1" x14ac:dyDescent="0.25">
      <c r="U3959" s="190"/>
      <c r="V3959" s="191"/>
      <c r="W3959" s="188"/>
      <c r="X3959" s="188"/>
      <c r="Y3959" s="174" t="str">
        <f t="shared" si="624"/>
        <v/>
      </c>
      <c r="Z3959" s="174" t="str">
        <f t="shared" si="625"/>
        <v/>
      </c>
      <c r="AA3959" s="137"/>
      <c r="AB3959" s="185">
        <f t="shared" si="629"/>
        <v>21.779199999998646</v>
      </c>
      <c r="AC3959" s="139">
        <f t="shared" si="626"/>
        <v>2.7728336424190543E-3</v>
      </c>
      <c r="AD3959" s="138">
        <f t="shared" si="630"/>
        <v>7.0189984716167129E-6</v>
      </c>
      <c r="AE3959" s="139">
        <f t="shared" si="627"/>
        <v>7.0189984716167129E-6</v>
      </c>
      <c r="AF3959" s="139" t="str">
        <f t="shared" si="628"/>
        <v/>
      </c>
      <c r="AG3959" s="139"/>
    </row>
    <row r="3960" spans="21:33" ht="20.100000000000001" customHeight="1" x14ac:dyDescent="0.25">
      <c r="U3960" s="190"/>
      <c r="V3960" s="191"/>
      <c r="W3960" s="188"/>
      <c r="X3960" s="188"/>
      <c r="Y3960" s="174" t="str">
        <f t="shared" ref="Y3960:Y4023" si="631">IF($X3960&gt;(Y$555),$W3960,"")</f>
        <v/>
      </c>
      <c r="Z3960" s="174" t="str">
        <f t="shared" ref="Z3960:Z4023" si="632">IF($X3960&gt;(AA$557),$W3960,"")</f>
        <v/>
      </c>
      <c r="AA3960" s="137"/>
      <c r="AB3960" s="185">
        <f t="shared" si="629"/>
        <v>21.785599999998645</v>
      </c>
      <c r="AC3960" s="139">
        <f t="shared" si="626"/>
        <v>2.7658146439474376E-3</v>
      </c>
      <c r="AD3960" s="138">
        <f t="shared" si="630"/>
        <v>7.0017139573610825E-6</v>
      </c>
      <c r="AE3960" s="139">
        <f t="shared" si="627"/>
        <v>7.0017139573610825E-6</v>
      </c>
      <c r="AF3960" s="139" t="str">
        <f t="shared" si="628"/>
        <v/>
      </c>
      <c r="AG3960" s="139"/>
    </row>
    <row r="3961" spans="21:33" ht="20.100000000000001" customHeight="1" x14ac:dyDescent="0.25">
      <c r="U3961" s="190"/>
      <c r="V3961" s="191"/>
      <c r="W3961" s="188"/>
      <c r="X3961" s="188"/>
      <c r="Y3961" s="174" t="str">
        <f t="shared" si="631"/>
        <v/>
      </c>
      <c r="Z3961" s="174" t="str">
        <f t="shared" si="632"/>
        <v/>
      </c>
      <c r="AA3961" s="137"/>
      <c r="AB3961" s="185">
        <f t="shared" si="629"/>
        <v>21.791999999998644</v>
      </c>
      <c r="AC3961" s="139">
        <f t="shared" si="626"/>
        <v>2.7588129299900765E-3</v>
      </c>
      <c r="AD3961" s="138">
        <f t="shared" si="630"/>
        <v>6.9844705002947843E-6</v>
      </c>
      <c r="AE3961" s="139">
        <f t="shared" si="627"/>
        <v>6.9844705002947843E-6</v>
      </c>
      <c r="AF3961" s="139" t="str">
        <f t="shared" si="628"/>
        <v/>
      </c>
      <c r="AG3961" s="139"/>
    </row>
    <row r="3962" spans="21:33" ht="20.100000000000001" customHeight="1" x14ac:dyDescent="0.25">
      <c r="U3962" s="190"/>
      <c r="V3962" s="191"/>
      <c r="W3962" s="188"/>
      <c r="X3962" s="188"/>
      <c r="Y3962" s="174" t="str">
        <f t="shared" si="631"/>
        <v/>
      </c>
      <c r="Z3962" s="174" t="str">
        <f t="shared" si="632"/>
        <v/>
      </c>
      <c r="AA3962" s="137"/>
      <c r="AB3962" s="185">
        <f t="shared" si="629"/>
        <v>21.798399999998644</v>
      </c>
      <c r="AC3962" s="139">
        <f t="shared" si="626"/>
        <v>2.7518284594897817E-3</v>
      </c>
      <c r="AD3962" s="138">
        <f t="shared" si="630"/>
        <v>6.9672680076252914E-6</v>
      </c>
      <c r="AE3962" s="139">
        <f t="shared" si="627"/>
        <v>6.9672680076252914E-6</v>
      </c>
      <c r="AF3962" s="139" t="str">
        <f t="shared" si="628"/>
        <v/>
      </c>
      <c r="AG3962" s="139"/>
    </row>
    <row r="3963" spans="21:33" ht="20.100000000000001" customHeight="1" x14ac:dyDescent="0.25">
      <c r="U3963" s="190"/>
      <c r="V3963" s="191"/>
      <c r="W3963" s="188"/>
      <c r="X3963" s="188"/>
      <c r="Y3963" s="174" t="str">
        <f t="shared" si="631"/>
        <v/>
      </c>
      <c r="Z3963" s="174" t="str">
        <f t="shared" si="632"/>
        <v/>
      </c>
      <c r="AA3963" s="137"/>
      <c r="AB3963" s="185">
        <f t="shared" si="629"/>
        <v>21.804799999998643</v>
      </c>
      <c r="AC3963" s="139">
        <f t="shared" si="626"/>
        <v>2.7448611914821564E-3</v>
      </c>
      <c r="AD3963" s="138">
        <f t="shared" si="630"/>
        <v>6.9501063867378858E-6</v>
      </c>
      <c r="AE3963" s="139">
        <f t="shared" si="627"/>
        <v>6.9501063867378858E-6</v>
      </c>
      <c r="AF3963" s="139" t="str">
        <f t="shared" si="628"/>
        <v/>
      </c>
      <c r="AG3963" s="139"/>
    </row>
    <row r="3964" spans="21:33" ht="20.100000000000001" customHeight="1" x14ac:dyDescent="0.25">
      <c r="U3964" s="190"/>
      <c r="V3964" s="191"/>
      <c r="W3964" s="188"/>
      <c r="X3964" s="188"/>
      <c r="Y3964" s="174" t="str">
        <f t="shared" si="631"/>
        <v/>
      </c>
      <c r="Z3964" s="174" t="str">
        <f t="shared" si="632"/>
        <v/>
      </c>
      <c r="AA3964" s="137"/>
      <c r="AB3964" s="185">
        <f t="shared" si="629"/>
        <v>21.811199999998642</v>
      </c>
      <c r="AC3964" s="139">
        <f t="shared" si="626"/>
        <v>2.7379110850954185E-3</v>
      </c>
      <c r="AD3964" s="138">
        <f t="shared" si="630"/>
        <v>6.9329855452186437E-6</v>
      </c>
      <c r="AE3964" s="139">
        <f t="shared" si="627"/>
        <v>6.9329855452186437E-6</v>
      </c>
      <c r="AF3964" s="139" t="str">
        <f t="shared" si="628"/>
        <v/>
      </c>
      <c r="AG3964" s="139"/>
    </row>
    <row r="3965" spans="21:33" ht="20.100000000000001" customHeight="1" x14ac:dyDescent="0.25">
      <c r="U3965" s="190"/>
      <c r="V3965" s="191"/>
      <c r="W3965" s="188"/>
      <c r="X3965" s="188"/>
      <c r="Y3965" s="174" t="str">
        <f t="shared" si="631"/>
        <v/>
      </c>
      <c r="Z3965" s="174" t="str">
        <f t="shared" si="632"/>
        <v/>
      </c>
      <c r="AA3965" s="137"/>
      <c r="AB3965" s="185">
        <f t="shared" si="629"/>
        <v>21.817599999998642</v>
      </c>
      <c r="AC3965" s="139">
        <f t="shared" si="626"/>
        <v>2.7309780995501999E-3</v>
      </c>
      <c r="AD3965" s="138">
        <f t="shared" si="630"/>
        <v>6.9159053908440273E-6</v>
      </c>
      <c r="AE3965" s="139">
        <f t="shared" si="627"/>
        <v>6.9159053908440273E-6</v>
      </c>
      <c r="AF3965" s="139" t="str">
        <f t="shared" si="628"/>
        <v/>
      </c>
      <c r="AG3965" s="139"/>
    </row>
    <row r="3966" spans="21:33" ht="20.100000000000001" customHeight="1" x14ac:dyDescent="0.25">
      <c r="U3966" s="190"/>
      <c r="V3966" s="191"/>
      <c r="W3966" s="188"/>
      <c r="X3966" s="188"/>
      <c r="Y3966" s="174" t="str">
        <f t="shared" si="631"/>
        <v/>
      </c>
      <c r="Z3966" s="174" t="str">
        <f t="shared" si="632"/>
        <v/>
      </c>
      <c r="AA3966" s="137"/>
      <c r="AB3966" s="185">
        <f t="shared" si="629"/>
        <v>21.823999999998641</v>
      </c>
      <c r="AC3966" s="139">
        <f t="shared" si="626"/>
        <v>2.7240621941593559E-3</v>
      </c>
      <c r="AD3966" s="138">
        <f t="shared" si="630"/>
        <v>6.8988658316121096E-6</v>
      </c>
      <c r="AE3966" s="139">
        <f t="shared" si="627"/>
        <v>6.8988658316121096E-6</v>
      </c>
      <c r="AF3966" s="139" t="str">
        <f t="shared" si="628"/>
        <v/>
      </c>
      <c r="AG3966" s="139"/>
    </row>
    <row r="3967" spans="21:33" ht="20.100000000000001" customHeight="1" x14ac:dyDescent="0.25">
      <c r="U3967" s="190"/>
      <c r="V3967" s="191"/>
      <c r="W3967" s="188"/>
      <c r="X3967" s="188"/>
      <c r="Y3967" s="174" t="str">
        <f t="shared" si="631"/>
        <v/>
      </c>
      <c r="Z3967" s="174" t="str">
        <f t="shared" si="632"/>
        <v/>
      </c>
      <c r="AA3967" s="137"/>
      <c r="AB3967" s="185">
        <f t="shared" si="629"/>
        <v>21.83039999999864</v>
      </c>
      <c r="AC3967" s="139">
        <f t="shared" si="626"/>
        <v>2.7171633283277438E-3</v>
      </c>
      <c r="AD3967" s="138">
        <f t="shared" si="630"/>
        <v>6.8818667756684153E-6</v>
      </c>
      <c r="AE3967" s="139">
        <f t="shared" si="627"/>
        <v>6.8818667756684153E-6</v>
      </c>
      <c r="AF3967" s="139" t="str">
        <f t="shared" si="628"/>
        <v/>
      </c>
      <c r="AG3967" s="139"/>
    </row>
    <row r="3968" spans="21:33" ht="20.100000000000001" customHeight="1" x14ac:dyDescent="0.25">
      <c r="U3968" s="190"/>
      <c r="V3968" s="191"/>
      <c r="W3968" s="188"/>
      <c r="X3968" s="188"/>
      <c r="Y3968" s="174" t="str">
        <f t="shared" si="631"/>
        <v/>
      </c>
      <c r="Z3968" s="174" t="str">
        <f t="shared" si="632"/>
        <v/>
      </c>
      <c r="AA3968" s="137"/>
      <c r="AB3968" s="185">
        <f t="shared" si="629"/>
        <v>21.83679999999864</v>
      </c>
      <c r="AC3968" s="139">
        <f t="shared" si="626"/>
        <v>2.7102814615520754E-3</v>
      </c>
      <c r="AD3968" s="138">
        <f t="shared" si="630"/>
        <v>6.8649081313809472E-6</v>
      </c>
      <c r="AE3968" s="139">
        <f t="shared" si="627"/>
        <v>6.8649081313809472E-6</v>
      </c>
      <c r="AF3968" s="139" t="str">
        <f t="shared" si="628"/>
        <v/>
      </c>
      <c r="AG3968" s="139"/>
    </row>
    <row r="3969" spans="21:33" ht="20.100000000000001" customHeight="1" x14ac:dyDescent="0.25">
      <c r="U3969" s="190"/>
      <c r="V3969" s="191"/>
      <c r="W3969" s="188"/>
      <c r="X3969" s="188"/>
      <c r="Y3969" s="174" t="str">
        <f t="shared" si="631"/>
        <v/>
      </c>
      <c r="Z3969" s="174" t="str">
        <f t="shared" si="632"/>
        <v/>
      </c>
      <c r="AA3969" s="137"/>
      <c r="AB3969" s="185">
        <f t="shared" si="629"/>
        <v>21.843199999998639</v>
      </c>
      <c r="AC3969" s="139">
        <f t="shared" si="626"/>
        <v>2.7034165534206944E-3</v>
      </c>
      <c r="AD3969" s="138">
        <f t="shared" si="630"/>
        <v>6.8479898073020226E-6</v>
      </c>
      <c r="AE3969" s="139">
        <f t="shared" si="627"/>
        <v>6.8479898073020226E-6</v>
      </c>
      <c r="AF3969" s="139" t="str">
        <f t="shared" si="628"/>
        <v/>
      </c>
      <c r="AG3969" s="139"/>
    </row>
    <row r="3970" spans="21:33" ht="20.100000000000001" customHeight="1" x14ac:dyDescent="0.25">
      <c r="U3970" s="190"/>
      <c r="V3970" s="191"/>
      <c r="W3970" s="188"/>
      <c r="X3970" s="188"/>
      <c r="Y3970" s="174" t="str">
        <f t="shared" si="631"/>
        <v/>
      </c>
      <c r="Z3970" s="174" t="str">
        <f t="shared" si="632"/>
        <v/>
      </c>
      <c r="AA3970" s="137"/>
      <c r="AB3970" s="185">
        <f t="shared" si="629"/>
        <v>21.849599999998638</v>
      </c>
      <c r="AC3970" s="139">
        <f t="shared" si="626"/>
        <v>2.6965685636133924E-3</v>
      </c>
      <c r="AD3970" s="138">
        <f t="shared" si="630"/>
        <v>6.8311117121903908E-6</v>
      </c>
      <c r="AE3970" s="139">
        <f t="shared" si="627"/>
        <v>6.8311117121903908E-6</v>
      </c>
      <c r="AF3970" s="139" t="str">
        <f t="shared" si="628"/>
        <v/>
      </c>
      <c r="AG3970" s="139"/>
    </row>
    <row r="3971" spans="21:33" ht="20.100000000000001" customHeight="1" x14ac:dyDescent="0.25">
      <c r="U3971" s="190"/>
      <c r="V3971" s="191"/>
      <c r="W3971" s="188"/>
      <c r="X3971" s="188"/>
      <c r="Y3971" s="174" t="str">
        <f t="shared" si="631"/>
        <v/>
      </c>
      <c r="Z3971" s="174" t="str">
        <f t="shared" si="632"/>
        <v/>
      </c>
      <c r="AA3971" s="137"/>
      <c r="AB3971" s="185">
        <f t="shared" si="629"/>
        <v>21.855999999998637</v>
      </c>
      <c r="AC3971" s="139">
        <f t="shared" si="626"/>
        <v>2.689737451901202E-3</v>
      </c>
      <c r="AD3971" s="138">
        <f t="shared" si="630"/>
        <v>6.814273754973503E-6</v>
      </c>
      <c r="AE3971" s="139">
        <f t="shared" si="627"/>
        <v>6.814273754973503E-6</v>
      </c>
      <c r="AF3971" s="139" t="str">
        <f t="shared" si="628"/>
        <v/>
      </c>
      <c r="AG3971" s="139"/>
    </row>
    <row r="3972" spans="21:33" ht="20.100000000000001" customHeight="1" x14ac:dyDescent="0.25">
      <c r="U3972" s="190"/>
      <c r="V3972" s="191"/>
      <c r="W3972" s="188"/>
      <c r="X3972" s="188"/>
      <c r="Y3972" s="174" t="str">
        <f t="shared" si="631"/>
        <v/>
      </c>
      <c r="Z3972" s="174" t="str">
        <f t="shared" si="632"/>
        <v/>
      </c>
      <c r="AA3972" s="137"/>
      <c r="AB3972" s="185">
        <f t="shared" si="629"/>
        <v>21.862399999998637</v>
      </c>
      <c r="AC3972" s="139">
        <f t="shared" si="626"/>
        <v>2.6829231781462285E-3</v>
      </c>
      <c r="AD3972" s="138">
        <f t="shared" si="630"/>
        <v>6.7974758447796046E-6</v>
      </c>
      <c r="AE3972" s="139">
        <f t="shared" si="627"/>
        <v>6.7974758447796046E-6</v>
      </c>
      <c r="AF3972" s="139" t="str">
        <f t="shared" si="628"/>
        <v/>
      </c>
      <c r="AG3972" s="139"/>
    </row>
    <row r="3973" spans="21:33" ht="20.100000000000001" customHeight="1" x14ac:dyDescent="0.25">
      <c r="U3973" s="190"/>
      <c r="V3973" s="191"/>
      <c r="W3973" s="188"/>
      <c r="X3973" s="188"/>
      <c r="Y3973" s="174" t="str">
        <f t="shared" si="631"/>
        <v/>
      </c>
      <c r="Z3973" s="174" t="str">
        <f t="shared" si="632"/>
        <v/>
      </c>
      <c r="AA3973" s="137"/>
      <c r="AB3973" s="185">
        <f t="shared" si="629"/>
        <v>21.868799999998636</v>
      </c>
      <c r="AC3973" s="139">
        <f t="shared" si="626"/>
        <v>2.6761257023014489E-3</v>
      </c>
      <c r="AD3973" s="138">
        <f t="shared" si="630"/>
        <v>6.780717890935567E-6</v>
      </c>
      <c r="AE3973" s="139">
        <f t="shared" si="627"/>
        <v>6.780717890935567E-6</v>
      </c>
      <c r="AF3973" s="139" t="str">
        <f t="shared" si="628"/>
        <v/>
      </c>
      <c r="AG3973" s="139"/>
    </row>
    <row r="3974" spans="21:33" ht="20.100000000000001" customHeight="1" x14ac:dyDescent="0.25">
      <c r="U3974" s="190"/>
      <c r="V3974" s="191"/>
      <c r="W3974" s="188"/>
      <c r="X3974" s="188"/>
      <c r="Y3974" s="174" t="str">
        <f t="shared" si="631"/>
        <v/>
      </c>
      <c r="Z3974" s="174" t="str">
        <f t="shared" si="632"/>
        <v/>
      </c>
      <c r="AA3974" s="137"/>
      <c r="AB3974" s="185">
        <f t="shared" si="629"/>
        <v>21.875199999998635</v>
      </c>
      <c r="AC3974" s="139">
        <f t="shared" si="626"/>
        <v>2.6693449844105133E-3</v>
      </c>
      <c r="AD3974" s="138">
        <f t="shared" si="630"/>
        <v>6.7639998029530093E-6</v>
      </c>
      <c r="AE3974" s="139">
        <f t="shared" si="627"/>
        <v>6.7639998029530093E-6</v>
      </c>
      <c r="AF3974" s="139" t="str">
        <f t="shared" si="628"/>
        <v/>
      </c>
      <c r="AG3974" s="139"/>
    </row>
    <row r="3975" spans="21:33" ht="20.100000000000001" customHeight="1" x14ac:dyDescent="0.25">
      <c r="U3975" s="190"/>
      <c r="V3975" s="191"/>
      <c r="W3975" s="188"/>
      <c r="X3975" s="188"/>
      <c r="Y3975" s="174" t="str">
        <f t="shared" si="631"/>
        <v/>
      </c>
      <c r="Z3975" s="174" t="str">
        <f t="shared" si="632"/>
        <v/>
      </c>
      <c r="AA3975" s="137"/>
      <c r="AB3975" s="185">
        <f t="shared" si="629"/>
        <v>21.881599999998635</v>
      </c>
      <c r="AC3975" s="139">
        <f t="shared" si="626"/>
        <v>2.6625809846075603E-3</v>
      </c>
      <c r="AD3975" s="138">
        <f t="shared" si="630"/>
        <v>6.7473214905322022E-6</v>
      </c>
      <c r="AE3975" s="139">
        <f t="shared" si="627"/>
        <v>6.7473214905322022E-6</v>
      </c>
      <c r="AF3975" s="139" t="str">
        <f t="shared" si="628"/>
        <v/>
      </c>
      <c r="AG3975" s="139"/>
    </row>
    <row r="3976" spans="21:33" ht="20.100000000000001" customHeight="1" x14ac:dyDescent="0.25">
      <c r="U3976" s="190"/>
      <c r="V3976" s="191"/>
      <c r="W3976" s="188"/>
      <c r="X3976" s="188"/>
      <c r="Y3976" s="174" t="str">
        <f t="shared" si="631"/>
        <v/>
      </c>
      <c r="Z3976" s="174" t="str">
        <f t="shared" si="632"/>
        <v/>
      </c>
      <c r="AA3976" s="137"/>
      <c r="AB3976" s="185">
        <f t="shared" si="629"/>
        <v>21.887999999998634</v>
      </c>
      <c r="AC3976" s="139">
        <f t="shared" si="626"/>
        <v>2.6558336631170281E-3</v>
      </c>
      <c r="AD3976" s="138">
        <f t="shared" si="630"/>
        <v>6.7306828635677052E-6</v>
      </c>
      <c r="AE3976" s="139">
        <f t="shared" si="627"/>
        <v>6.7306828635677052E-6</v>
      </c>
      <c r="AF3976" s="139" t="str">
        <f t="shared" si="628"/>
        <v/>
      </c>
      <c r="AG3976" s="139"/>
    </row>
    <row r="3977" spans="21:33" ht="20.100000000000001" customHeight="1" x14ac:dyDescent="0.25">
      <c r="U3977" s="190"/>
      <c r="V3977" s="191"/>
      <c r="W3977" s="188"/>
      <c r="X3977" s="188"/>
      <c r="Y3977" s="174" t="str">
        <f t="shared" si="631"/>
        <v/>
      </c>
      <c r="Z3977" s="174" t="str">
        <f t="shared" si="632"/>
        <v/>
      </c>
      <c r="AA3977" s="137"/>
      <c r="AB3977" s="185">
        <f t="shared" si="629"/>
        <v>21.894399999998633</v>
      </c>
      <c r="AC3977" s="139">
        <f t="shared" si="626"/>
        <v>2.6491029802534604E-3</v>
      </c>
      <c r="AD3977" s="138">
        <f t="shared" si="630"/>
        <v>6.7140838321344889E-6</v>
      </c>
      <c r="AE3977" s="139">
        <f t="shared" si="627"/>
        <v>6.7140838321344889E-6</v>
      </c>
      <c r="AF3977" s="139" t="str">
        <f t="shared" si="628"/>
        <v/>
      </c>
      <c r="AG3977" s="139"/>
    </row>
    <row r="3978" spans="21:33" ht="20.100000000000001" customHeight="1" x14ac:dyDescent="0.25">
      <c r="U3978" s="190"/>
      <c r="V3978" s="191"/>
      <c r="W3978" s="188"/>
      <c r="X3978" s="188"/>
      <c r="Y3978" s="174" t="str">
        <f t="shared" si="631"/>
        <v/>
      </c>
      <c r="Z3978" s="174" t="str">
        <f t="shared" si="632"/>
        <v/>
      </c>
      <c r="AA3978" s="137"/>
      <c r="AB3978" s="185">
        <f t="shared" si="629"/>
        <v>21.900799999998632</v>
      </c>
      <c r="AC3978" s="139">
        <f t="shared" si="626"/>
        <v>2.6423888964213259E-3</v>
      </c>
      <c r="AD3978" s="138">
        <f t="shared" si="630"/>
        <v>6.6975243065239311E-6</v>
      </c>
      <c r="AE3978" s="139">
        <f t="shared" si="627"/>
        <v>6.6975243065239311E-6</v>
      </c>
      <c r="AF3978" s="139" t="str">
        <f t="shared" si="628"/>
        <v/>
      </c>
      <c r="AG3978" s="139"/>
    </row>
    <row r="3979" spans="21:33" ht="20.100000000000001" customHeight="1" x14ac:dyDescent="0.25">
      <c r="U3979" s="190"/>
      <c r="V3979" s="191"/>
      <c r="W3979" s="188"/>
      <c r="X3979" s="188"/>
      <c r="Y3979" s="174" t="str">
        <f t="shared" si="631"/>
        <v/>
      </c>
      <c r="Z3979" s="174" t="str">
        <f t="shared" si="632"/>
        <v/>
      </c>
      <c r="AA3979" s="137"/>
      <c r="AB3979" s="185">
        <f t="shared" si="629"/>
        <v>21.907199999998632</v>
      </c>
      <c r="AC3979" s="139">
        <f t="shared" si="626"/>
        <v>2.635691372114802E-3</v>
      </c>
      <c r="AD3979" s="138">
        <f t="shared" si="630"/>
        <v>6.6810041971718248E-6</v>
      </c>
      <c r="AE3979" s="139">
        <f t="shared" si="627"/>
        <v>6.6810041971718248E-6</v>
      </c>
      <c r="AF3979" s="139" t="str">
        <f t="shared" si="628"/>
        <v/>
      </c>
      <c r="AG3979" s="139"/>
    </row>
    <row r="3980" spans="21:33" ht="20.100000000000001" customHeight="1" x14ac:dyDescent="0.25">
      <c r="U3980" s="190"/>
      <c r="V3980" s="191"/>
      <c r="W3980" s="188"/>
      <c r="X3980" s="188"/>
      <c r="Y3980" s="174" t="str">
        <f t="shared" si="631"/>
        <v/>
      </c>
      <c r="Z3980" s="174" t="str">
        <f t="shared" si="632"/>
        <v/>
      </c>
      <c r="AA3980" s="137"/>
      <c r="AB3980" s="185">
        <f t="shared" si="629"/>
        <v>21.913599999998631</v>
      </c>
      <c r="AC3980" s="139">
        <f t="shared" si="626"/>
        <v>2.6290103679176302E-3</v>
      </c>
      <c r="AD3980" s="138">
        <f t="shared" si="630"/>
        <v>6.6645234147494521E-6</v>
      </c>
      <c r="AE3980" s="139">
        <f t="shared" si="627"/>
        <v>6.6645234147494521E-6</v>
      </c>
      <c r="AF3980" s="139" t="str">
        <f t="shared" si="628"/>
        <v/>
      </c>
      <c r="AG3980" s="139"/>
    </row>
    <row r="3981" spans="21:33" ht="20.100000000000001" customHeight="1" x14ac:dyDescent="0.25">
      <c r="U3981" s="190"/>
      <c r="V3981" s="191"/>
      <c r="W3981" s="188"/>
      <c r="X3981" s="188"/>
      <c r="Y3981" s="174" t="str">
        <f t="shared" si="631"/>
        <v/>
      </c>
      <c r="Z3981" s="174" t="str">
        <f t="shared" si="632"/>
        <v/>
      </c>
      <c r="AA3981" s="137"/>
      <c r="AB3981" s="185">
        <f t="shared" si="629"/>
        <v>21.91999999999863</v>
      </c>
      <c r="AC3981" s="139">
        <f t="shared" si="626"/>
        <v>2.6223458445028807E-3</v>
      </c>
      <c r="AD3981" s="138">
        <f t="shared" si="630"/>
        <v>6.6480818700790159E-6</v>
      </c>
      <c r="AE3981" s="139">
        <f t="shared" si="627"/>
        <v>6.6480818700790159E-6</v>
      </c>
      <c r="AF3981" s="139" t="str">
        <f t="shared" si="628"/>
        <v/>
      </c>
      <c r="AG3981" s="139"/>
    </row>
    <row r="3982" spans="21:33" ht="20.100000000000001" customHeight="1" x14ac:dyDescent="0.25">
      <c r="U3982" s="190"/>
      <c r="V3982" s="191"/>
      <c r="W3982" s="188"/>
      <c r="X3982" s="188"/>
      <c r="Y3982" s="174" t="str">
        <f t="shared" si="631"/>
        <v/>
      </c>
      <c r="Z3982" s="174" t="str">
        <f t="shared" si="632"/>
        <v/>
      </c>
      <c r="AA3982" s="137"/>
      <c r="AB3982" s="185">
        <f t="shared" si="629"/>
        <v>21.92639999999863</v>
      </c>
      <c r="AC3982" s="139">
        <f t="shared" si="626"/>
        <v>2.6156977626328017E-3</v>
      </c>
      <c r="AD3982" s="138">
        <f t="shared" si="630"/>
        <v>6.6316794741939217E-6</v>
      </c>
      <c r="AE3982" s="139">
        <f t="shared" si="627"/>
        <v>6.6316794741939217E-6</v>
      </c>
      <c r="AF3982" s="139" t="str">
        <f t="shared" si="628"/>
        <v/>
      </c>
      <c r="AG3982" s="139"/>
    </row>
    <row r="3983" spans="21:33" ht="20.100000000000001" customHeight="1" x14ac:dyDescent="0.25">
      <c r="U3983" s="190"/>
      <c r="V3983" s="191"/>
      <c r="W3983" s="188"/>
      <c r="X3983" s="188"/>
      <c r="Y3983" s="174" t="str">
        <f t="shared" si="631"/>
        <v/>
      </c>
      <c r="Z3983" s="174" t="str">
        <f t="shared" si="632"/>
        <v/>
      </c>
      <c r="AA3983" s="137"/>
      <c r="AB3983" s="185">
        <f t="shared" si="629"/>
        <v>21.932799999998629</v>
      </c>
      <c r="AC3983" s="139">
        <f t="shared" si="626"/>
        <v>2.6090660831586078E-3</v>
      </c>
      <c r="AD3983" s="138">
        <f t="shared" si="630"/>
        <v>6.6153161383131903E-6</v>
      </c>
      <c r="AE3983" s="139">
        <f t="shared" si="627"/>
        <v>6.6153161383131903E-6</v>
      </c>
      <c r="AF3983" s="139" t="str">
        <f t="shared" si="628"/>
        <v/>
      </c>
      <c r="AG3983" s="139"/>
    </row>
    <row r="3984" spans="21:33" ht="20.100000000000001" customHeight="1" x14ac:dyDescent="0.25">
      <c r="U3984" s="190"/>
      <c r="V3984" s="191"/>
      <c r="W3984" s="188"/>
      <c r="X3984" s="188"/>
      <c r="Y3984" s="174" t="str">
        <f t="shared" si="631"/>
        <v/>
      </c>
      <c r="Z3984" s="174" t="str">
        <f t="shared" si="632"/>
        <v/>
      </c>
      <c r="AA3984" s="137"/>
      <c r="AB3984" s="185">
        <f t="shared" si="629"/>
        <v>21.939199999998628</v>
      </c>
      <c r="AC3984" s="139">
        <f t="shared" si="626"/>
        <v>2.6024507670202946E-3</v>
      </c>
      <c r="AD3984" s="138">
        <f t="shared" si="630"/>
        <v>6.5989917738310498E-6</v>
      </c>
      <c r="AE3984" s="139">
        <f t="shared" si="627"/>
        <v>6.5989917738310498E-6</v>
      </c>
      <c r="AF3984" s="139" t="str">
        <f t="shared" si="628"/>
        <v/>
      </c>
      <c r="AG3984" s="139"/>
    </row>
    <row r="3985" spans="21:33" ht="20.100000000000001" customHeight="1" x14ac:dyDescent="0.25">
      <c r="U3985" s="190"/>
      <c r="V3985" s="191"/>
      <c r="W3985" s="188"/>
      <c r="X3985" s="188"/>
      <c r="Y3985" s="174" t="str">
        <f t="shared" si="631"/>
        <v/>
      </c>
      <c r="Z3985" s="174" t="str">
        <f t="shared" si="632"/>
        <v/>
      </c>
      <c r="AA3985" s="137"/>
      <c r="AB3985" s="185">
        <f t="shared" si="629"/>
        <v>21.945599999998628</v>
      </c>
      <c r="AC3985" s="139">
        <f t="shared" si="626"/>
        <v>2.5958517752464635E-3</v>
      </c>
      <c r="AD3985" s="138">
        <f t="shared" si="630"/>
        <v>6.5827062923273436E-6</v>
      </c>
      <c r="AE3985" s="139">
        <f t="shared" si="627"/>
        <v>6.5827062923273436E-6</v>
      </c>
      <c r="AF3985" s="139" t="str">
        <f t="shared" si="628"/>
        <v/>
      </c>
      <c r="AG3985" s="139"/>
    </row>
    <row r="3986" spans="21:33" ht="20.100000000000001" customHeight="1" x14ac:dyDescent="0.25">
      <c r="U3986" s="190"/>
      <c r="V3986" s="191"/>
      <c r="W3986" s="188"/>
      <c r="X3986" s="188"/>
      <c r="Y3986" s="174" t="str">
        <f t="shared" si="631"/>
        <v/>
      </c>
      <c r="Z3986" s="174" t="str">
        <f t="shared" si="632"/>
        <v/>
      </c>
      <c r="AA3986" s="137"/>
      <c r="AB3986" s="185">
        <f t="shared" si="629"/>
        <v>21.951999999998627</v>
      </c>
      <c r="AC3986" s="139">
        <f t="shared" si="626"/>
        <v>2.5892690689541362E-3</v>
      </c>
      <c r="AD3986" s="138">
        <f t="shared" si="630"/>
        <v>6.5664596055961533E-6</v>
      </c>
      <c r="AE3986" s="139">
        <f t="shared" si="627"/>
        <v>6.5664596055961533E-6</v>
      </c>
      <c r="AF3986" s="139" t="str">
        <f t="shared" si="628"/>
        <v/>
      </c>
      <c r="AG3986" s="139"/>
    </row>
    <row r="3987" spans="21:33" ht="20.100000000000001" customHeight="1" x14ac:dyDescent="0.25">
      <c r="U3987" s="190"/>
      <c r="V3987" s="191"/>
      <c r="W3987" s="188"/>
      <c r="X3987" s="188"/>
      <c r="Y3987" s="174" t="str">
        <f t="shared" si="631"/>
        <v/>
      </c>
      <c r="Z3987" s="174" t="str">
        <f t="shared" si="632"/>
        <v/>
      </c>
      <c r="AA3987" s="137"/>
      <c r="AB3987" s="185">
        <f t="shared" si="629"/>
        <v>21.958399999998626</v>
      </c>
      <c r="AC3987" s="139">
        <f t="shared" si="626"/>
        <v>2.58270260934854E-3</v>
      </c>
      <c r="AD3987" s="138">
        <f t="shared" si="630"/>
        <v>6.5502516255889869E-6</v>
      </c>
      <c r="AE3987" s="139">
        <f t="shared" si="627"/>
        <v>6.5502516255889869E-6</v>
      </c>
      <c r="AF3987" s="139" t="str">
        <f t="shared" si="628"/>
        <v/>
      </c>
      <c r="AG3987" s="139"/>
    </row>
    <row r="3988" spans="21:33" ht="20.100000000000001" customHeight="1" x14ac:dyDescent="0.25">
      <c r="U3988" s="190"/>
      <c r="V3988" s="191"/>
      <c r="W3988" s="188"/>
      <c r="X3988" s="188"/>
      <c r="Y3988" s="174" t="str">
        <f t="shared" si="631"/>
        <v/>
      </c>
      <c r="Z3988" s="174" t="str">
        <f t="shared" si="632"/>
        <v/>
      </c>
      <c r="AA3988" s="137"/>
      <c r="AB3988" s="185">
        <f t="shared" si="629"/>
        <v>21.964799999998625</v>
      </c>
      <c r="AC3988" s="139">
        <f t="shared" si="626"/>
        <v>2.576152357722951E-3</v>
      </c>
      <c r="AD3988" s="138">
        <f t="shared" si="630"/>
        <v>6.534082264443835E-6</v>
      </c>
      <c r="AE3988" s="139">
        <f t="shared" si="627"/>
        <v>6.534082264443835E-6</v>
      </c>
      <c r="AF3988" s="139" t="str">
        <f t="shared" si="628"/>
        <v/>
      </c>
      <c r="AG3988" s="139"/>
    </row>
    <row r="3989" spans="21:33" ht="20.100000000000001" customHeight="1" x14ac:dyDescent="0.25">
      <c r="U3989" s="190"/>
      <c r="V3989" s="191"/>
      <c r="W3989" s="188"/>
      <c r="X3989" s="188"/>
      <c r="Y3989" s="174" t="str">
        <f t="shared" si="631"/>
        <v/>
      </c>
      <c r="Z3989" s="174" t="str">
        <f t="shared" si="632"/>
        <v/>
      </c>
      <c r="AA3989" s="137"/>
      <c r="AB3989" s="185">
        <f t="shared" si="629"/>
        <v>21.971199999998625</v>
      </c>
      <c r="AC3989" s="139">
        <f t="shared" si="626"/>
        <v>2.5696182754585072E-3</v>
      </c>
      <c r="AD3989" s="138">
        <f t="shared" si="630"/>
        <v>6.5179514345111919E-6</v>
      </c>
      <c r="AE3989" s="139">
        <f t="shared" si="627"/>
        <v>6.5179514345111919E-6</v>
      </c>
      <c r="AF3989" s="139" t="str">
        <f t="shared" si="628"/>
        <v/>
      </c>
      <c r="AG3989" s="139"/>
    </row>
    <row r="3990" spans="21:33" ht="20.100000000000001" customHeight="1" x14ac:dyDescent="0.25">
      <c r="U3990" s="190"/>
      <c r="V3990" s="191"/>
      <c r="W3990" s="188"/>
      <c r="X3990" s="188"/>
      <c r="Y3990" s="174" t="str">
        <f t="shared" si="631"/>
        <v/>
      </c>
      <c r="Z3990" s="174" t="str">
        <f t="shared" si="632"/>
        <v/>
      </c>
      <c r="AA3990" s="137"/>
      <c r="AB3990" s="185">
        <f t="shared" si="629"/>
        <v>21.977599999998624</v>
      </c>
      <c r="AC3990" s="139">
        <f t="shared" si="626"/>
        <v>2.563100324023996E-3</v>
      </c>
      <c r="AD3990" s="138">
        <f t="shared" si="630"/>
        <v>6.5018590482946413E-6</v>
      </c>
      <c r="AE3990" s="139">
        <f t="shared" si="627"/>
        <v>6.5018590482946413E-6</v>
      </c>
      <c r="AF3990" s="139" t="str">
        <f t="shared" si="628"/>
        <v/>
      </c>
      <c r="AG3990" s="139"/>
    </row>
    <row r="3991" spans="21:33" ht="20.100000000000001" customHeight="1" x14ac:dyDescent="0.25">
      <c r="U3991" s="190"/>
      <c r="V3991" s="191"/>
      <c r="W3991" s="188"/>
      <c r="X3991" s="188"/>
      <c r="Y3991" s="174" t="str">
        <f t="shared" si="631"/>
        <v/>
      </c>
      <c r="Z3991" s="174" t="str">
        <f t="shared" si="632"/>
        <v/>
      </c>
      <c r="AA3991" s="137"/>
      <c r="AB3991" s="185">
        <f t="shared" si="629"/>
        <v>21.983999999998623</v>
      </c>
      <c r="AC3991" s="139">
        <f t="shared" si="626"/>
        <v>2.5565984649757014E-3</v>
      </c>
      <c r="AD3991" s="138">
        <f t="shared" si="630"/>
        <v>6.4858050184989947E-6</v>
      </c>
      <c r="AE3991" s="139">
        <f t="shared" si="627"/>
        <v>6.4858050184989947E-6</v>
      </c>
      <c r="AF3991" s="139" t="str">
        <f t="shared" si="628"/>
        <v/>
      </c>
      <c r="AG3991" s="139"/>
    </row>
    <row r="3992" spans="21:33" ht="20.100000000000001" customHeight="1" x14ac:dyDescent="0.25">
      <c r="U3992" s="190"/>
      <c r="V3992" s="191"/>
      <c r="W3992" s="188"/>
      <c r="X3992" s="188"/>
      <c r="Y3992" s="174" t="str">
        <f t="shared" si="631"/>
        <v/>
      </c>
      <c r="Z3992" s="174" t="str">
        <f t="shared" si="632"/>
        <v/>
      </c>
      <c r="AA3992" s="137"/>
      <c r="AB3992" s="185">
        <f t="shared" si="629"/>
        <v>21.990399999998623</v>
      </c>
      <c r="AC3992" s="139">
        <f t="shared" si="626"/>
        <v>2.5501126599572024E-3</v>
      </c>
      <c r="AD3992" s="138">
        <f t="shared" si="630"/>
        <v>6.4697892580159802E-6</v>
      </c>
      <c r="AE3992" s="139">
        <f t="shared" si="627"/>
        <v>6.4697892580159802E-6</v>
      </c>
      <c r="AF3992" s="139" t="str">
        <f t="shared" si="628"/>
        <v/>
      </c>
      <c r="AG3992" s="139"/>
    </row>
    <row r="3993" spans="21:33" ht="20.100000000000001" customHeight="1" x14ac:dyDescent="0.25">
      <c r="U3993" s="190"/>
      <c r="V3993" s="191"/>
      <c r="W3993" s="188"/>
      <c r="X3993" s="188"/>
      <c r="Y3993" s="174" t="str">
        <f t="shared" si="631"/>
        <v/>
      </c>
      <c r="Z3993" s="174" t="str">
        <f t="shared" si="632"/>
        <v/>
      </c>
      <c r="AA3993" s="137"/>
      <c r="AB3993" s="185">
        <f t="shared" si="629"/>
        <v>21.996799999998622</v>
      </c>
      <c r="AC3993" s="139">
        <f t="shared" si="626"/>
        <v>2.5436428706991864E-3</v>
      </c>
      <c r="AD3993" s="138">
        <f t="shared" si="630"/>
        <v>6.4538116799181706E-6</v>
      </c>
      <c r="AE3993" s="139">
        <f t="shared" si="627"/>
        <v>6.4538116799181706E-6</v>
      </c>
      <c r="AF3993" s="139" t="str">
        <f t="shared" si="628"/>
        <v/>
      </c>
      <c r="AG3993" s="139"/>
    </row>
    <row r="3994" spans="21:33" ht="20.100000000000001" customHeight="1" x14ac:dyDescent="0.25">
      <c r="U3994" s="190"/>
      <c r="V3994" s="191"/>
      <c r="W3994" s="188"/>
      <c r="X3994" s="188"/>
      <c r="Y3994" s="174" t="str">
        <f t="shared" si="631"/>
        <v/>
      </c>
      <c r="Z3994" s="174" t="str">
        <f t="shared" si="632"/>
        <v/>
      </c>
      <c r="AA3994" s="137"/>
      <c r="AB3994" s="185">
        <f t="shared" si="629"/>
        <v>22.003199999998621</v>
      </c>
      <c r="AC3994" s="139">
        <f t="shared" si="626"/>
        <v>2.5371890590192682E-3</v>
      </c>
      <c r="AD3994" s="138">
        <f t="shared" si="630"/>
        <v>6.4378721974550808E-6</v>
      </c>
      <c r="AE3994" s="139">
        <f t="shared" si="627"/>
        <v>6.4378721974550808E-6</v>
      </c>
      <c r="AF3994" s="139" t="str">
        <f t="shared" si="628"/>
        <v/>
      </c>
      <c r="AG3994" s="139"/>
    </row>
    <row r="3995" spans="21:33" ht="20.100000000000001" customHeight="1" x14ac:dyDescent="0.25">
      <c r="U3995" s="190"/>
      <c r="V3995" s="191"/>
      <c r="W3995" s="188"/>
      <c r="X3995" s="188"/>
      <c r="Y3995" s="174" t="str">
        <f t="shared" si="631"/>
        <v/>
      </c>
      <c r="Z3995" s="174" t="str">
        <f t="shared" si="632"/>
        <v/>
      </c>
      <c r="AA3995" s="137"/>
      <c r="AB3995" s="185">
        <f t="shared" si="629"/>
        <v>22.00959999999862</v>
      </c>
      <c r="AC3995" s="139">
        <f t="shared" si="626"/>
        <v>2.5307511868218131E-3</v>
      </c>
      <c r="AD3995" s="138">
        <f t="shared" si="630"/>
        <v>6.421970724067045E-6</v>
      </c>
      <c r="AE3995" s="139">
        <f t="shared" si="627"/>
        <v>6.421970724067045E-6</v>
      </c>
      <c r="AF3995" s="139" t="str">
        <f t="shared" si="628"/>
        <v/>
      </c>
      <c r="AG3995" s="139"/>
    </row>
    <row r="3996" spans="21:33" ht="20.100000000000001" customHeight="1" x14ac:dyDescent="0.25">
      <c r="U3996" s="190"/>
      <c r="V3996" s="191"/>
      <c r="W3996" s="188"/>
      <c r="X3996" s="188"/>
      <c r="Y3996" s="174" t="str">
        <f t="shared" si="631"/>
        <v/>
      </c>
      <c r="Z3996" s="174" t="str">
        <f t="shared" si="632"/>
        <v/>
      </c>
      <c r="AA3996" s="137"/>
      <c r="AB3996" s="185">
        <f t="shared" si="629"/>
        <v>22.01599999999862</v>
      </c>
      <c r="AC3996" s="139">
        <f t="shared" si="626"/>
        <v>2.5243292160977461E-3</v>
      </c>
      <c r="AD3996" s="138">
        <f t="shared" si="630"/>
        <v>6.4061071733769771E-6</v>
      </c>
      <c r="AE3996" s="139">
        <f t="shared" si="627"/>
        <v>6.4061071733769771E-6</v>
      </c>
      <c r="AF3996" s="139" t="str">
        <f t="shared" si="628"/>
        <v/>
      </c>
      <c r="AG3996" s="139"/>
    </row>
    <row r="3997" spans="21:33" ht="20.100000000000001" customHeight="1" x14ac:dyDescent="0.25">
      <c r="U3997" s="190"/>
      <c r="V3997" s="191"/>
      <c r="W3997" s="188"/>
      <c r="X3997" s="188"/>
      <c r="Y3997" s="174" t="str">
        <f t="shared" si="631"/>
        <v/>
      </c>
      <c r="Z3997" s="174" t="str">
        <f t="shared" si="632"/>
        <v/>
      </c>
      <c r="AA3997" s="137"/>
      <c r="AB3997" s="185">
        <f t="shared" si="629"/>
        <v>22.022399999998619</v>
      </c>
      <c r="AC3997" s="139">
        <f t="shared" si="626"/>
        <v>2.5179231089243691E-3</v>
      </c>
      <c r="AD3997" s="138">
        <f t="shared" si="630"/>
        <v>6.3902814591921056E-6</v>
      </c>
      <c r="AE3997" s="139">
        <f t="shared" si="627"/>
        <v>6.3902814591921056E-6</v>
      </c>
      <c r="AF3997" s="139" t="str">
        <f t="shared" si="628"/>
        <v/>
      </c>
      <c r="AG3997" s="139"/>
    </row>
    <row r="3998" spans="21:33" ht="20.100000000000001" customHeight="1" x14ac:dyDescent="0.25">
      <c r="U3998" s="190"/>
      <c r="V3998" s="191"/>
      <c r="W3998" s="188"/>
      <c r="X3998" s="188"/>
      <c r="Y3998" s="174" t="str">
        <f t="shared" si="631"/>
        <v/>
      </c>
      <c r="Z3998" s="174" t="str">
        <f t="shared" si="632"/>
        <v/>
      </c>
      <c r="AA3998" s="137"/>
      <c r="AB3998" s="185">
        <f t="shared" si="629"/>
        <v>22.028799999998618</v>
      </c>
      <c r="AC3998" s="139">
        <f t="shared" si="626"/>
        <v>2.511532827465177E-3</v>
      </c>
      <c r="AD3998" s="138">
        <f t="shared" si="630"/>
        <v>6.3744934954931311E-6</v>
      </c>
      <c r="AE3998" s="139">
        <f t="shared" si="627"/>
        <v>6.3744934954931311E-6</v>
      </c>
      <c r="AF3998" s="139" t="str">
        <f t="shared" si="628"/>
        <v/>
      </c>
      <c r="AG3998" s="139"/>
    </row>
    <row r="3999" spans="21:33" ht="20.100000000000001" customHeight="1" x14ac:dyDescent="0.25">
      <c r="U3999" s="190"/>
      <c r="V3999" s="191"/>
      <c r="W3999" s="188"/>
      <c r="X3999" s="188"/>
      <c r="Y3999" s="174" t="str">
        <f t="shared" si="631"/>
        <v/>
      </c>
      <c r="Z3999" s="174" t="str">
        <f t="shared" si="632"/>
        <v/>
      </c>
      <c r="AA3999" s="137"/>
      <c r="AB3999" s="185">
        <f t="shared" si="629"/>
        <v>22.035199999998618</v>
      </c>
      <c r="AC3999" s="139">
        <f t="shared" si="626"/>
        <v>2.5051583339696839E-3</v>
      </c>
      <c r="AD3999" s="138">
        <f t="shared" si="630"/>
        <v>6.3587431964576453E-6</v>
      </c>
      <c r="AE3999" s="139">
        <f t="shared" si="627"/>
        <v>6.3587431964576453E-6</v>
      </c>
      <c r="AF3999" s="139" t="str">
        <f t="shared" si="628"/>
        <v/>
      </c>
      <c r="AG3999" s="139"/>
    </row>
    <row r="4000" spans="21:33" ht="20.100000000000001" customHeight="1" x14ac:dyDescent="0.25">
      <c r="U4000" s="190"/>
      <c r="V4000" s="191"/>
      <c r="W4000" s="188"/>
      <c r="X4000" s="188"/>
      <c r="Y4000" s="174" t="str">
        <f t="shared" si="631"/>
        <v/>
      </c>
      <c r="Z4000" s="174" t="str">
        <f t="shared" si="632"/>
        <v/>
      </c>
      <c r="AA4000" s="137"/>
      <c r="AB4000" s="185">
        <f t="shared" si="629"/>
        <v>22.041599999998617</v>
      </c>
      <c r="AC4000" s="139">
        <f t="shared" si="626"/>
        <v>2.4987995907732262E-3</v>
      </c>
      <c r="AD4000" s="138">
        <f t="shared" si="630"/>
        <v>6.3430304764271715E-6</v>
      </c>
      <c r="AE4000" s="139">
        <f t="shared" si="627"/>
        <v>6.3430304764271715E-6</v>
      </c>
      <c r="AF4000" s="139" t="str">
        <f t="shared" si="628"/>
        <v/>
      </c>
      <c r="AG4000" s="139"/>
    </row>
    <row r="4001" spans="21:33" ht="20.100000000000001" customHeight="1" x14ac:dyDescent="0.25">
      <c r="U4001" s="190"/>
      <c r="V4001" s="191"/>
      <c r="W4001" s="188"/>
      <c r="X4001" s="188"/>
      <c r="Y4001" s="174" t="str">
        <f t="shared" si="631"/>
        <v/>
      </c>
      <c r="Z4001" s="174" t="str">
        <f t="shared" si="632"/>
        <v/>
      </c>
      <c r="AA4001" s="137"/>
      <c r="AB4001" s="185">
        <f t="shared" si="629"/>
        <v>22.047999999998616</v>
      </c>
      <c r="AC4001" s="139">
        <f t="shared" si="626"/>
        <v>2.4924565602967991E-3</v>
      </c>
      <c r="AD4001" s="138">
        <f t="shared" si="630"/>
        <v>6.3273552499379555E-6</v>
      </c>
      <c r="AE4001" s="139">
        <f t="shared" si="627"/>
        <v>6.3273552499379555E-6</v>
      </c>
      <c r="AF4001" s="139" t="str">
        <f t="shared" si="628"/>
        <v/>
      </c>
      <c r="AG4001" s="139"/>
    </row>
    <row r="4002" spans="21:33" ht="20.100000000000001" customHeight="1" x14ac:dyDescent="0.25">
      <c r="U4002" s="190"/>
      <c r="V4002" s="191"/>
      <c r="W4002" s="188"/>
      <c r="X4002" s="188"/>
      <c r="Y4002" s="174" t="str">
        <f t="shared" si="631"/>
        <v/>
      </c>
      <c r="Z4002" s="174" t="str">
        <f t="shared" si="632"/>
        <v/>
      </c>
      <c r="AA4002" s="137"/>
      <c r="AB4002" s="185">
        <f t="shared" si="629"/>
        <v>22.054399999998616</v>
      </c>
      <c r="AC4002" s="139">
        <f t="shared" si="626"/>
        <v>2.4861292050468611E-3</v>
      </c>
      <c r="AD4002" s="138">
        <f t="shared" si="630"/>
        <v>6.3117174317122923E-6</v>
      </c>
      <c r="AE4002" s="139">
        <f t="shared" si="627"/>
        <v>6.3117174317122923E-6</v>
      </c>
      <c r="AF4002" s="139" t="str">
        <f t="shared" si="628"/>
        <v/>
      </c>
      <c r="AG4002" s="139"/>
    </row>
    <row r="4003" spans="21:33" ht="20.100000000000001" customHeight="1" x14ac:dyDescent="0.25">
      <c r="U4003" s="190"/>
      <c r="V4003" s="191"/>
      <c r="W4003" s="188"/>
      <c r="X4003" s="188"/>
      <c r="Y4003" s="174" t="str">
        <f t="shared" si="631"/>
        <v/>
      </c>
      <c r="Z4003" s="174" t="str">
        <f t="shared" si="632"/>
        <v/>
      </c>
      <c r="AA4003" s="137"/>
      <c r="AB4003" s="185">
        <f t="shared" si="629"/>
        <v>22.060799999998615</v>
      </c>
      <c r="AC4003" s="139">
        <f t="shared" si="626"/>
        <v>2.4798174876151488E-3</v>
      </c>
      <c r="AD4003" s="138">
        <f t="shared" si="630"/>
        <v>6.2961169366294693E-6</v>
      </c>
      <c r="AE4003" s="139">
        <f t="shared" si="627"/>
        <v>6.2961169366294693E-6</v>
      </c>
      <c r="AF4003" s="139" t="str">
        <f t="shared" si="628"/>
        <v/>
      </c>
      <c r="AG4003" s="139"/>
    </row>
    <row r="4004" spans="21:33" ht="20.100000000000001" customHeight="1" x14ac:dyDescent="0.25">
      <c r="U4004" s="190"/>
      <c r="V4004" s="191"/>
      <c r="W4004" s="188"/>
      <c r="X4004" s="188"/>
      <c r="Y4004" s="174" t="str">
        <f t="shared" si="631"/>
        <v/>
      </c>
      <c r="Z4004" s="174" t="str">
        <f t="shared" si="632"/>
        <v/>
      </c>
      <c r="AA4004" s="137"/>
      <c r="AB4004" s="185">
        <f t="shared" si="629"/>
        <v>22.067199999998614</v>
      </c>
      <c r="AC4004" s="139">
        <f t="shared" si="626"/>
        <v>2.4735213706785194E-3</v>
      </c>
      <c r="AD4004" s="138">
        <f t="shared" si="630"/>
        <v>6.2805536797739051E-6</v>
      </c>
      <c r="AE4004" s="139">
        <f t="shared" si="627"/>
        <v>6.2805536797739051E-6</v>
      </c>
      <c r="AF4004" s="139" t="str">
        <f t="shared" si="628"/>
        <v/>
      </c>
      <c r="AG4004" s="139"/>
    </row>
    <row r="4005" spans="21:33" ht="20.100000000000001" customHeight="1" x14ac:dyDescent="0.25">
      <c r="U4005" s="190"/>
      <c r="V4005" s="191"/>
      <c r="W4005" s="188"/>
      <c r="X4005" s="188"/>
      <c r="Y4005" s="174" t="str">
        <f t="shared" si="631"/>
        <v/>
      </c>
      <c r="Z4005" s="174" t="str">
        <f t="shared" si="632"/>
        <v/>
      </c>
      <c r="AA4005" s="137"/>
      <c r="AB4005" s="185">
        <f t="shared" si="629"/>
        <v>22.073599999998613</v>
      </c>
      <c r="AC4005" s="139">
        <f t="shared" si="626"/>
        <v>2.4672408169987455E-3</v>
      </c>
      <c r="AD4005" s="138">
        <f t="shared" si="630"/>
        <v>6.2650275764047914E-6</v>
      </c>
      <c r="AE4005" s="139">
        <f t="shared" si="627"/>
        <v>6.2650275764047914E-6</v>
      </c>
      <c r="AF4005" s="139" t="str">
        <f t="shared" si="628"/>
        <v/>
      </c>
      <c r="AG4005" s="139"/>
    </row>
    <row r="4006" spans="21:33" ht="20.100000000000001" customHeight="1" x14ac:dyDescent="0.25">
      <c r="U4006" s="190"/>
      <c r="V4006" s="191"/>
      <c r="W4006" s="188"/>
      <c r="X4006" s="188"/>
      <c r="Y4006" s="174" t="str">
        <f t="shared" si="631"/>
        <v/>
      </c>
      <c r="Z4006" s="174" t="str">
        <f t="shared" si="632"/>
        <v/>
      </c>
      <c r="AA4006" s="137"/>
      <c r="AB4006" s="185">
        <f t="shared" si="629"/>
        <v>22.079999999998613</v>
      </c>
      <c r="AC4006" s="139">
        <f t="shared" si="626"/>
        <v>2.4609757894223407E-3</v>
      </c>
      <c r="AD4006" s="138">
        <f t="shared" si="630"/>
        <v>6.2495385419430831E-6</v>
      </c>
      <c r="AE4006" s="139">
        <f t="shared" si="627"/>
        <v>6.2495385419430831E-6</v>
      </c>
      <c r="AF4006" s="139" t="str">
        <f t="shared" si="628"/>
        <v/>
      </c>
      <c r="AG4006" s="139"/>
    </row>
    <row r="4007" spans="21:33" ht="20.100000000000001" customHeight="1" x14ac:dyDescent="0.25">
      <c r="U4007" s="190"/>
      <c r="V4007" s="191"/>
      <c r="W4007" s="188"/>
      <c r="X4007" s="188"/>
      <c r="Y4007" s="174" t="str">
        <f t="shared" si="631"/>
        <v/>
      </c>
      <c r="Z4007" s="174" t="str">
        <f t="shared" si="632"/>
        <v/>
      </c>
      <c r="AA4007" s="137"/>
      <c r="AB4007" s="185">
        <f t="shared" si="629"/>
        <v>22.086399999998612</v>
      </c>
      <c r="AC4007" s="139">
        <f t="shared" si="626"/>
        <v>2.4547262508803976E-3</v>
      </c>
      <c r="AD4007" s="138">
        <f t="shared" si="630"/>
        <v>6.2340864920074936E-6</v>
      </c>
      <c r="AE4007" s="139">
        <f t="shared" si="627"/>
        <v>6.2340864920074936E-6</v>
      </c>
      <c r="AF4007" s="139" t="str">
        <f t="shared" si="628"/>
        <v/>
      </c>
      <c r="AG4007" s="139"/>
    </row>
    <row r="4008" spans="21:33" ht="20.100000000000001" customHeight="1" x14ac:dyDescent="0.25">
      <c r="U4008" s="190"/>
      <c r="V4008" s="191"/>
      <c r="W4008" s="188"/>
      <c r="X4008" s="188"/>
      <c r="Y4008" s="174" t="str">
        <f t="shared" si="631"/>
        <v/>
      </c>
      <c r="Z4008" s="174" t="str">
        <f t="shared" si="632"/>
        <v/>
      </c>
      <c r="AA4008" s="137"/>
      <c r="AB4008" s="185">
        <f t="shared" si="629"/>
        <v>22.092799999998611</v>
      </c>
      <c r="AC4008" s="139">
        <f t="shared" si="626"/>
        <v>2.4484921643883901E-3</v>
      </c>
      <c r="AD4008" s="138">
        <f t="shared" si="630"/>
        <v>6.2186713424062547E-6</v>
      </c>
      <c r="AE4008" s="139">
        <f t="shared" si="627"/>
        <v>6.2186713424062547E-6</v>
      </c>
      <c r="AF4008" s="139" t="str">
        <f t="shared" si="628"/>
        <v/>
      </c>
      <c r="AG4008" s="139"/>
    </row>
    <row r="4009" spans="21:33" ht="20.100000000000001" customHeight="1" x14ac:dyDescent="0.25">
      <c r="U4009" s="190"/>
      <c r="V4009" s="191"/>
      <c r="W4009" s="188"/>
      <c r="X4009" s="188"/>
      <c r="Y4009" s="174" t="str">
        <f t="shared" si="631"/>
        <v/>
      </c>
      <c r="Z4009" s="174" t="str">
        <f t="shared" si="632"/>
        <v/>
      </c>
      <c r="AA4009" s="137"/>
      <c r="AB4009" s="185">
        <f t="shared" si="629"/>
        <v>22.099199999998611</v>
      </c>
      <c r="AC4009" s="139">
        <f t="shared" si="626"/>
        <v>2.4422734930459838E-3</v>
      </c>
      <c r="AD4009" s="138">
        <f t="shared" si="630"/>
        <v>6.2032930090872435E-6</v>
      </c>
      <c r="AE4009" s="139">
        <f t="shared" si="627"/>
        <v>6.2032930090872435E-6</v>
      </c>
      <c r="AF4009" s="139" t="str">
        <f t="shared" si="628"/>
        <v/>
      </c>
      <c r="AG4009" s="139"/>
    </row>
    <row r="4010" spans="21:33" ht="20.100000000000001" customHeight="1" x14ac:dyDescent="0.25">
      <c r="U4010" s="190"/>
      <c r="V4010" s="191"/>
      <c r="W4010" s="188"/>
      <c r="X4010" s="188"/>
      <c r="Y4010" s="174" t="str">
        <f t="shared" si="631"/>
        <v/>
      </c>
      <c r="Z4010" s="174" t="str">
        <f t="shared" si="632"/>
        <v/>
      </c>
      <c r="AA4010" s="137"/>
      <c r="AB4010" s="185">
        <f t="shared" si="629"/>
        <v>22.10559999999861</v>
      </c>
      <c r="AC4010" s="139">
        <f t="shared" si="626"/>
        <v>2.4360702000368966E-3</v>
      </c>
      <c r="AD4010" s="138">
        <f t="shared" si="630"/>
        <v>6.1879514082195143E-6</v>
      </c>
      <c r="AE4010" s="139">
        <f t="shared" si="627"/>
        <v>6.1879514082195143E-6</v>
      </c>
      <c r="AF4010" s="139" t="str">
        <f t="shared" si="628"/>
        <v/>
      </c>
      <c r="AG4010" s="139"/>
    </row>
    <row r="4011" spans="21:33" ht="20.100000000000001" customHeight="1" x14ac:dyDescent="0.25">
      <c r="U4011" s="190"/>
      <c r="V4011" s="191"/>
      <c r="W4011" s="188"/>
      <c r="X4011" s="188"/>
      <c r="Y4011" s="174" t="str">
        <f t="shared" si="631"/>
        <v/>
      </c>
      <c r="Z4011" s="174" t="str">
        <f t="shared" si="632"/>
        <v/>
      </c>
      <c r="AA4011" s="137"/>
      <c r="AB4011" s="185">
        <f t="shared" si="629"/>
        <v>22.111999999998609</v>
      </c>
      <c r="AC4011" s="139">
        <f t="shared" si="626"/>
        <v>2.4298822486286771E-3</v>
      </c>
      <c r="AD4011" s="138">
        <f t="shared" si="630"/>
        <v>6.1726464561148026E-6</v>
      </c>
      <c r="AE4011" s="139">
        <f t="shared" si="627"/>
        <v>6.1726464561148026E-6</v>
      </c>
      <c r="AF4011" s="139" t="str">
        <f t="shared" si="628"/>
        <v/>
      </c>
      <c r="AG4011" s="139"/>
    </row>
    <row r="4012" spans="21:33" ht="20.100000000000001" customHeight="1" x14ac:dyDescent="0.25">
      <c r="U4012" s="190"/>
      <c r="V4012" s="191"/>
      <c r="W4012" s="188"/>
      <c r="X4012" s="188"/>
      <c r="Y4012" s="174" t="str">
        <f t="shared" si="631"/>
        <v/>
      </c>
      <c r="Z4012" s="174" t="str">
        <f t="shared" si="632"/>
        <v/>
      </c>
      <c r="AA4012" s="137"/>
      <c r="AB4012" s="185">
        <f t="shared" si="629"/>
        <v>22.118399999998609</v>
      </c>
      <c r="AC4012" s="139">
        <f t="shared" ref="AC4012:AC4075" si="633">_xlfn.CHISQ.DIST.RT(AB4012,$AB$553)</f>
        <v>2.4237096021725623E-3</v>
      </c>
      <c r="AD4012" s="138">
        <f t="shared" si="630"/>
        <v>6.1573780692999493E-6</v>
      </c>
      <c r="AE4012" s="139">
        <f t="shared" ref="AE4012:AE4075" si="634">IF(AC4012&lt;($AA$556),AD4012,"")</f>
        <v>6.1573780692999493E-6</v>
      </c>
      <c r="AF4012" s="139" t="str">
        <f t="shared" ref="AF4012:AF4075" si="635">IF(AC4012&lt;$AA$563,AD4012,"")</f>
        <v/>
      </c>
      <c r="AG4012" s="139"/>
    </row>
    <row r="4013" spans="21:33" ht="20.100000000000001" customHeight="1" x14ac:dyDescent="0.25">
      <c r="U4013" s="190"/>
      <c r="V4013" s="191"/>
      <c r="W4013" s="188"/>
      <c r="X4013" s="188"/>
      <c r="Y4013" s="174" t="str">
        <f t="shared" si="631"/>
        <v/>
      </c>
      <c r="Z4013" s="174" t="str">
        <f t="shared" si="632"/>
        <v/>
      </c>
      <c r="AA4013" s="137"/>
      <c r="AB4013" s="185">
        <f t="shared" ref="AB4013:AB4076" si="636">AB4012+$AF$553</f>
        <v>22.124799999998608</v>
      </c>
      <c r="AC4013" s="139">
        <f t="shared" si="633"/>
        <v>2.4175522241032623E-3</v>
      </c>
      <c r="AD4013" s="138">
        <f t="shared" ref="AD4013:AD4076" si="637">AC4013-AC4014</f>
        <v>6.1421461644401397E-6</v>
      </c>
      <c r="AE4013" s="139">
        <f t="shared" si="634"/>
        <v>6.1421461644401397E-6</v>
      </c>
      <c r="AF4013" s="139" t="str">
        <f t="shared" si="635"/>
        <v/>
      </c>
      <c r="AG4013" s="139"/>
    </row>
    <row r="4014" spans="21:33" ht="20.100000000000001" customHeight="1" x14ac:dyDescent="0.25">
      <c r="U4014" s="190"/>
      <c r="V4014" s="191"/>
      <c r="W4014" s="188"/>
      <c r="X4014" s="188"/>
      <c r="Y4014" s="174" t="str">
        <f t="shared" si="631"/>
        <v/>
      </c>
      <c r="Z4014" s="174" t="str">
        <f t="shared" si="632"/>
        <v/>
      </c>
      <c r="AA4014" s="137"/>
      <c r="AB4014" s="185">
        <f t="shared" si="636"/>
        <v>22.131199999998607</v>
      </c>
      <c r="AC4014" s="139">
        <f t="shared" si="633"/>
        <v>2.4114100779388222E-3</v>
      </c>
      <c r="AD4014" s="138">
        <f t="shared" si="637"/>
        <v>6.1269506583983176E-6</v>
      </c>
      <c r="AE4014" s="139">
        <f t="shared" si="634"/>
        <v>6.1269506583983176E-6</v>
      </c>
      <c r="AF4014" s="139" t="str">
        <f t="shared" si="635"/>
        <v/>
      </c>
      <c r="AG4014" s="139"/>
    </row>
    <row r="4015" spans="21:33" ht="20.100000000000001" customHeight="1" x14ac:dyDescent="0.25">
      <c r="U4015" s="190"/>
      <c r="V4015" s="191"/>
      <c r="W4015" s="188"/>
      <c r="X4015" s="188"/>
      <c r="Y4015" s="174" t="str">
        <f t="shared" si="631"/>
        <v/>
      </c>
      <c r="Z4015" s="174" t="str">
        <f t="shared" si="632"/>
        <v/>
      </c>
      <c r="AA4015" s="137"/>
      <c r="AB4015" s="185">
        <f t="shared" si="636"/>
        <v>22.137599999998606</v>
      </c>
      <c r="AC4015" s="139">
        <f t="shared" si="633"/>
        <v>2.4052831272804239E-3</v>
      </c>
      <c r="AD4015" s="138">
        <f t="shared" si="637"/>
        <v>6.1117914682260778E-6</v>
      </c>
      <c r="AE4015" s="139">
        <f t="shared" si="634"/>
        <v>6.1117914682260778E-6</v>
      </c>
      <c r="AF4015" s="139" t="str">
        <f t="shared" si="635"/>
        <v/>
      </c>
      <c r="AG4015" s="139"/>
    </row>
    <row r="4016" spans="21:33" ht="20.100000000000001" customHeight="1" x14ac:dyDescent="0.25">
      <c r="U4016" s="190"/>
      <c r="V4016" s="191"/>
      <c r="W4016" s="188"/>
      <c r="X4016" s="188"/>
      <c r="Y4016" s="174" t="str">
        <f t="shared" si="631"/>
        <v/>
      </c>
      <c r="Z4016" s="174" t="str">
        <f t="shared" si="632"/>
        <v/>
      </c>
      <c r="AA4016" s="137"/>
      <c r="AB4016" s="185">
        <f t="shared" si="636"/>
        <v>22.143999999998606</v>
      </c>
      <c r="AC4016" s="139">
        <f t="shared" si="633"/>
        <v>2.3991713358121978E-3</v>
      </c>
      <c r="AD4016" s="138">
        <f t="shared" si="637"/>
        <v>6.0966685111159616E-6</v>
      </c>
      <c r="AE4016" s="139">
        <f t="shared" si="634"/>
        <v>6.0966685111159616E-6</v>
      </c>
      <c r="AF4016" s="139" t="str">
        <f t="shared" si="635"/>
        <v/>
      </c>
      <c r="AG4016" s="139"/>
    </row>
    <row r="4017" spans="21:33" ht="20.100000000000001" customHeight="1" x14ac:dyDescent="0.25">
      <c r="U4017" s="190"/>
      <c r="V4017" s="191"/>
      <c r="W4017" s="188"/>
      <c r="X4017" s="188"/>
      <c r="Y4017" s="174" t="str">
        <f t="shared" si="631"/>
        <v/>
      </c>
      <c r="Z4017" s="174" t="str">
        <f t="shared" si="632"/>
        <v/>
      </c>
      <c r="AA4017" s="137"/>
      <c r="AB4017" s="185">
        <f t="shared" si="636"/>
        <v>22.150399999998605</v>
      </c>
      <c r="AC4017" s="139">
        <f t="shared" si="633"/>
        <v>2.3930746673010818E-3</v>
      </c>
      <c r="AD4017" s="138">
        <f t="shared" si="637"/>
        <v>6.0815817044769169E-6</v>
      </c>
      <c r="AE4017" s="139">
        <f t="shared" si="634"/>
        <v>6.0815817044769169E-6</v>
      </c>
      <c r="AF4017" s="139" t="str">
        <f t="shared" si="635"/>
        <v/>
      </c>
      <c r="AG4017" s="139"/>
    </row>
    <row r="4018" spans="21:33" ht="20.100000000000001" customHeight="1" x14ac:dyDescent="0.25">
      <c r="U4018" s="190"/>
      <c r="V4018" s="191"/>
      <c r="W4018" s="188"/>
      <c r="X4018" s="188"/>
      <c r="Y4018" s="174" t="str">
        <f t="shared" si="631"/>
        <v/>
      </c>
      <c r="Z4018" s="174" t="str">
        <f t="shared" si="632"/>
        <v/>
      </c>
      <c r="AA4018" s="137"/>
      <c r="AB4018" s="185">
        <f t="shared" si="636"/>
        <v>22.156799999998604</v>
      </c>
      <c r="AC4018" s="139">
        <f t="shared" si="633"/>
        <v>2.3869930855966049E-3</v>
      </c>
      <c r="AD4018" s="138">
        <f t="shared" si="637"/>
        <v>6.0665309658575368E-6</v>
      </c>
      <c r="AE4018" s="139">
        <f t="shared" si="634"/>
        <v>6.0665309658575368E-6</v>
      </c>
      <c r="AF4018" s="139" t="str">
        <f t="shared" si="635"/>
        <v/>
      </c>
      <c r="AG4018" s="139"/>
    </row>
    <row r="4019" spans="21:33" ht="20.100000000000001" customHeight="1" x14ac:dyDescent="0.25">
      <c r="U4019" s="190"/>
      <c r="V4019" s="191"/>
      <c r="W4019" s="188"/>
      <c r="X4019" s="188"/>
      <c r="Y4019" s="174" t="str">
        <f t="shared" si="631"/>
        <v/>
      </c>
      <c r="Z4019" s="174" t="str">
        <f t="shared" si="632"/>
        <v/>
      </c>
      <c r="AA4019" s="137"/>
      <c r="AB4019" s="185">
        <f t="shared" si="636"/>
        <v>22.163199999998604</v>
      </c>
      <c r="AC4019" s="139">
        <f t="shared" si="633"/>
        <v>2.3809265546307474E-3</v>
      </c>
      <c r="AD4019" s="138">
        <f t="shared" si="637"/>
        <v>6.0515162130119794E-6</v>
      </c>
      <c r="AE4019" s="139">
        <f t="shared" si="634"/>
        <v>6.0515162130119794E-6</v>
      </c>
      <c r="AF4019" s="139" t="str">
        <f t="shared" si="635"/>
        <v/>
      </c>
      <c r="AG4019" s="139"/>
    </row>
    <row r="4020" spans="21:33" ht="20.100000000000001" customHeight="1" x14ac:dyDescent="0.25">
      <c r="U4020" s="190"/>
      <c r="V4020" s="191"/>
      <c r="W4020" s="188"/>
      <c r="X4020" s="188"/>
      <c r="Y4020" s="174" t="str">
        <f t="shared" si="631"/>
        <v/>
      </c>
      <c r="Z4020" s="174" t="str">
        <f t="shared" si="632"/>
        <v/>
      </c>
      <c r="AA4020" s="137"/>
      <c r="AB4020" s="185">
        <f t="shared" si="636"/>
        <v>22.169599999998603</v>
      </c>
      <c r="AC4020" s="139">
        <f t="shared" si="633"/>
        <v>2.3748750384177354E-3</v>
      </c>
      <c r="AD4020" s="138">
        <f t="shared" si="637"/>
        <v>6.0365373638435887E-6</v>
      </c>
      <c r="AE4020" s="139">
        <f t="shared" si="634"/>
        <v>6.0365373638435887E-6</v>
      </c>
      <c r="AF4020" s="139" t="str">
        <f t="shared" si="635"/>
        <v/>
      </c>
      <c r="AG4020" s="139"/>
    </row>
    <row r="4021" spans="21:33" ht="20.100000000000001" customHeight="1" x14ac:dyDescent="0.25">
      <c r="U4021" s="190"/>
      <c r="V4021" s="191"/>
      <c r="W4021" s="188"/>
      <c r="X4021" s="188"/>
      <c r="Y4021" s="174" t="str">
        <f t="shared" si="631"/>
        <v/>
      </c>
      <c r="Z4021" s="174" t="str">
        <f t="shared" si="632"/>
        <v/>
      </c>
      <c r="AA4021" s="137"/>
      <c r="AB4021" s="185">
        <f t="shared" si="636"/>
        <v>22.175999999998602</v>
      </c>
      <c r="AC4021" s="139">
        <f t="shared" si="633"/>
        <v>2.3688385010538918E-3</v>
      </c>
      <c r="AD4021" s="138">
        <f t="shared" si="637"/>
        <v>6.0215943364565032E-6</v>
      </c>
      <c r="AE4021" s="139">
        <f t="shared" si="634"/>
        <v>6.0215943364565032E-6</v>
      </c>
      <c r="AF4021" s="139" t="str">
        <f t="shared" si="635"/>
        <v/>
      </c>
      <c r="AG4021" s="139"/>
    </row>
    <row r="4022" spans="21:33" ht="20.100000000000001" customHeight="1" x14ac:dyDescent="0.25">
      <c r="U4022" s="190"/>
      <c r="V4022" s="191"/>
      <c r="W4022" s="188"/>
      <c r="X4022" s="188"/>
      <c r="Y4022" s="174" t="str">
        <f t="shared" si="631"/>
        <v/>
      </c>
      <c r="Z4022" s="174" t="str">
        <f t="shared" si="632"/>
        <v/>
      </c>
      <c r="AA4022" s="137"/>
      <c r="AB4022" s="185">
        <f t="shared" si="636"/>
        <v>22.182399999998601</v>
      </c>
      <c r="AC4022" s="139">
        <f t="shared" si="633"/>
        <v>2.3628169067174353E-3</v>
      </c>
      <c r="AD4022" s="138">
        <f t="shared" si="637"/>
        <v>6.0066870491049147E-6</v>
      </c>
      <c r="AE4022" s="139">
        <f t="shared" si="634"/>
        <v>6.0066870491049147E-6</v>
      </c>
      <c r="AF4022" s="139" t="str">
        <f t="shared" si="635"/>
        <v/>
      </c>
      <c r="AG4022" s="139"/>
    </row>
    <row r="4023" spans="21:33" ht="20.100000000000001" customHeight="1" x14ac:dyDescent="0.25">
      <c r="U4023" s="190"/>
      <c r="V4023" s="191"/>
      <c r="W4023" s="188"/>
      <c r="X4023" s="188"/>
      <c r="Y4023" s="174" t="str">
        <f t="shared" si="631"/>
        <v/>
      </c>
      <c r="Z4023" s="174" t="str">
        <f t="shared" si="632"/>
        <v/>
      </c>
      <c r="AA4023" s="137"/>
      <c r="AB4023" s="185">
        <f t="shared" si="636"/>
        <v>22.188799999998601</v>
      </c>
      <c r="AC4023" s="139">
        <f t="shared" si="633"/>
        <v>2.3568102196683304E-3</v>
      </c>
      <c r="AD4023" s="138">
        <f t="shared" si="637"/>
        <v>5.9918154202316665E-6</v>
      </c>
      <c r="AE4023" s="139">
        <f t="shared" si="634"/>
        <v>5.9918154202316665E-6</v>
      </c>
      <c r="AF4023" s="139" t="str">
        <f t="shared" si="635"/>
        <v/>
      </c>
      <c r="AG4023" s="139"/>
    </row>
    <row r="4024" spans="21:33" ht="20.100000000000001" customHeight="1" x14ac:dyDescent="0.25">
      <c r="U4024" s="190"/>
      <c r="V4024" s="191"/>
      <c r="W4024" s="188"/>
      <c r="X4024" s="188"/>
      <c r="Y4024" s="174" t="str">
        <f t="shared" ref="Y4024:Y4087" si="638">IF($X4024&gt;(Y$555),$W4024,"")</f>
        <v/>
      </c>
      <c r="Z4024" s="174" t="str">
        <f t="shared" ref="Z4024:Z4087" si="639">IF($X4024&gt;(AA$557),$W4024,"")</f>
        <v/>
      </c>
      <c r="AA4024" s="137"/>
      <c r="AB4024" s="185">
        <f t="shared" si="636"/>
        <v>22.1951999999986</v>
      </c>
      <c r="AC4024" s="139">
        <f t="shared" si="633"/>
        <v>2.3508184042480987E-3</v>
      </c>
      <c r="AD4024" s="138">
        <f t="shared" si="637"/>
        <v>5.9769793684435329E-6</v>
      </c>
      <c r="AE4024" s="139">
        <f t="shared" si="634"/>
        <v>5.9769793684435329E-6</v>
      </c>
      <c r="AF4024" s="139" t="str">
        <f t="shared" si="635"/>
        <v/>
      </c>
      <c r="AG4024" s="139"/>
    </row>
    <row r="4025" spans="21:33" ht="20.100000000000001" customHeight="1" x14ac:dyDescent="0.25">
      <c r="U4025" s="190"/>
      <c r="V4025" s="191"/>
      <c r="W4025" s="188"/>
      <c r="X4025" s="188"/>
      <c r="Y4025" s="174" t="str">
        <f t="shared" si="638"/>
        <v/>
      </c>
      <c r="Z4025" s="174" t="str">
        <f t="shared" si="639"/>
        <v/>
      </c>
      <c r="AA4025" s="137"/>
      <c r="AB4025" s="185">
        <f t="shared" si="636"/>
        <v>22.201599999998599</v>
      </c>
      <c r="AC4025" s="139">
        <f t="shared" si="633"/>
        <v>2.3448414248796552E-3</v>
      </c>
      <c r="AD4025" s="138">
        <f t="shared" si="637"/>
        <v>5.962178812541144E-6</v>
      </c>
      <c r="AE4025" s="139">
        <f t="shared" si="634"/>
        <v>5.962178812541144E-6</v>
      </c>
      <c r="AF4025" s="139" t="str">
        <f t="shared" si="635"/>
        <v/>
      </c>
      <c r="AG4025" s="139"/>
    </row>
    <row r="4026" spans="21:33" ht="20.100000000000001" customHeight="1" x14ac:dyDescent="0.25">
      <c r="U4026" s="190"/>
      <c r="V4026" s="191"/>
      <c r="W4026" s="188"/>
      <c r="X4026" s="188"/>
      <c r="Y4026" s="174" t="str">
        <f t="shared" si="638"/>
        <v/>
      </c>
      <c r="Z4026" s="174" t="str">
        <f t="shared" si="639"/>
        <v/>
      </c>
      <c r="AA4026" s="137"/>
      <c r="AB4026" s="185">
        <f t="shared" si="636"/>
        <v>22.207999999998599</v>
      </c>
      <c r="AC4026" s="139">
        <f t="shared" si="633"/>
        <v>2.338879246067114E-3</v>
      </c>
      <c r="AD4026" s="138">
        <f t="shared" si="637"/>
        <v>5.94741367146304E-6</v>
      </c>
      <c r="AE4026" s="139">
        <f t="shared" si="634"/>
        <v>5.94741367146304E-6</v>
      </c>
      <c r="AF4026" s="139" t="str">
        <f t="shared" si="635"/>
        <v/>
      </c>
      <c r="AG4026" s="139"/>
    </row>
    <row r="4027" spans="21:33" ht="20.100000000000001" customHeight="1" x14ac:dyDescent="0.25">
      <c r="U4027" s="190"/>
      <c r="V4027" s="191"/>
      <c r="W4027" s="188"/>
      <c r="X4027" s="188"/>
      <c r="Y4027" s="174" t="str">
        <f t="shared" si="638"/>
        <v/>
      </c>
      <c r="Z4027" s="174" t="str">
        <f t="shared" si="639"/>
        <v/>
      </c>
      <c r="AA4027" s="137"/>
      <c r="AB4027" s="185">
        <f t="shared" si="636"/>
        <v>22.214399999998598</v>
      </c>
      <c r="AC4027" s="139">
        <f t="shared" si="633"/>
        <v>2.332931832395651E-3</v>
      </c>
      <c r="AD4027" s="138">
        <f t="shared" si="637"/>
        <v>5.9326838643615661E-6</v>
      </c>
      <c r="AE4027" s="139">
        <f t="shared" si="634"/>
        <v>5.9326838643615661E-6</v>
      </c>
      <c r="AF4027" s="139" t="str">
        <f t="shared" si="635"/>
        <v/>
      </c>
      <c r="AG4027" s="139"/>
    </row>
    <row r="4028" spans="21:33" ht="20.100000000000001" customHeight="1" x14ac:dyDescent="0.25">
      <c r="U4028" s="190"/>
      <c r="V4028" s="191"/>
      <c r="W4028" s="188"/>
      <c r="X4028" s="188"/>
      <c r="Y4028" s="174" t="str">
        <f t="shared" si="638"/>
        <v/>
      </c>
      <c r="Z4028" s="174" t="str">
        <f t="shared" si="639"/>
        <v/>
      </c>
      <c r="AA4028" s="137"/>
      <c r="AB4028" s="185">
        <f t="shared" si="636"/>
        <v>22.220799999998597</v>
      </c>
      <c r="AC4028" s="139">
        <f t="shared" si="633"/>
        <v>2.3269991485312894E-3</v>
      </c>
      <c r="AD4028" s="138">
        <f t="shared" si="637"/>
        <v>5.9179893105222071E-6</v>
      </c>
      <c r="AE4028" s="139">
        <f t="shared" si="634"/>
        <v>5.9179893105222071E-6</v>
      </c>
      <c r="AF4028" s="139" t="str">
        <f t="shared" si="635"/>
        <v/>
      </c>
      <c r="AG4028" s="139"/>
    </row>
    <row r="4029" spans="21:33" ht="20.100000000000001" customHeight="1" x14ac:dyDescent="0.25">
      <c r="U4029" s="190"/>
      <c r="V4029" s="191"/>
      <c r="W4029" s="188"/>
      <c r="X4029" s="188"/>
      <c r="Y4029" s="174" t="str">
        <f t="shared" si="638"/>
        <v/>
      </c>
      <c r="Z4029" s="174" t="str">
        <f t="shared" si="639"/>
        <v/>
      </c>
      <c r="AA4029" s="137"/>
      <c r="AB4029" s="185">
        <f t="shared" si="636"/>
        <v>22.227199999998597</v>
      </c>
      <c r="AC4029" s="139">
        <f t="shared" si="633"/>
        <v>2.3210811592207672E-3</v>
      </c>
      <c r="AD4029" s="138">
        <f t="shared" si="637"/>
        <v>5.9033299294316763E-6</v>
      </c>
      <c r="AE4029" s="139">
        <f t="shared" si="634"/>
        <v>5.9033299294316763E-6</v>
      </c>
      <c r="AF4029" s="139" t="str">
        <f t="shared" si="635"/>
        <v/>
      </c>
      <c r="AG4029" s="139"/>
    </row>
    <row r="4030" spans="21:33" ht="20.100000000000001" customHeight="1" x14ac:dyDescent="0.25">
      <c r="U4030" s="190"/>
      <c r="V4030" s="191"/>
      <c r="W4030" s="188"/>
      <c r="X4030" s="188"/>
      <c r="Y4030" s="174" t="str">
        <f t="shared" si="638"/>
        <v/>
      </c>
      <c r="Z4030" s="174" t="str">
        <f t="shared" si="639"/>
        <v/>
      </c>
      <c r="AA4030" s="137"/>
      <c r="AB4030" s="185">
        <f t="shared" si="636"/>
        <v>22.233599999998596</v>
      </c>
      <c r="AC4030" s="139">
        <f t="shared" si="633"/>
        <v>2.3151778292913355E-3</v>
      </c>
      <c r="AD4030" s="138">
        <f t="shared" si="637"/>
        <v>5.8887056407410515E-6</v>
      </c>
      <c r="AE4030" s="139">
        <f t="shared" si="634"/>
        <v>5.8887056407410515E-6</v>
      </c>
      <c r="AF4030" s="139" t="str">
        <f t="shared" si="635"/>
        <v/>
      </c>
      <c r="AG4030" s="139"/>
    </row>
    <row r="4031" spans="21:33" ht="20.100000000000001" customHeight="1" x14ac:dyDescent="0.25">
      <c r="U4031" s="190"/>
      <c r="V4031" s="191"/>
      <c r="W4031" s="188"/>
      <c r="X4031" s="188"/>
      <c r="Y4031" s="174" t="str">
        <f t="shared" si="638"/>
        <v/>
      </c>
      <c r="Z4031" s="174" t="str">
        <f t="shared" si="639"/>
        <v/>
      </c>
      <c r="AA4031" s="137"/>
      <c r="AB4031" s="185">
        <f t="shared" si="636"/>
        <v>22.239999999998595</v>
      </c>
      <c r="AC4031" s="139">
        <f t="shared" si="633"/>
        <v>2.3092891236505945E-3</v>
      </c>
      <c r="AD4031" s="138">
        <f t="shared" si="637"/>
        <v>5.874116364258837E-6</v>
      </c>
      <c r="AE4031" s="139">
        <f t="shared" si="634"/>
        <v>5.874116364258837E-6</v>
      </c>
      <c r="AF4031" s="139" t="str">
        <f t="shared" si="635"/>
        <v/>
      </c>
      <c r="AG4031" s="139"/>
    </row>
    <row r="4032" spans="21:33" ht="20.100000000000001" customHeight="1" x14ac:dyDescent="0.25">
      <c r="U4032" s="190"/>
      <c r="V4032" s="191"/>
      <c r="W4032" s="188"/>
      <c r="X4032" s="188"/>
      <c r="Y4032" s="174" t="str">
        <f t="shared" si="638"/>
        <v/>
      </c>
      <c r="Z4032" s="174" t="str">
        <f t="shared" si="639"/>
        <v/>
      </c>
      <c r="AA4032" s="137"/>
      <c r="AB4032" s="185">
        <f t="shared" si="636"/>
        <v>22.246399999998594</v>
      </c>
      <c r="AC4032" s="139">
        <f t="shared" si="633"/>
        <v>2.3034150072863357E-3</v>
      </c>
      <c r="AD4032" s="138">
        <f t="shared" si="637"/>
        <v>5.8595620199843566E-6</v>
      </c>
      <c r="AE4032" s="139">
        <f t="shared" si="634"/>
        <v>5.8595620199843566E-6</v>
      </c>
      <c r="AF4032" s="139" t="str">
        <f t="shared" si="635"/>
        <v/>
      </c>
      <c r="AG4032" s="139"/>
    </row>
    <row r="4033" spans="21:33" ht="20.100000000000001" customHeight="1" x14ac:dyDescent="0.25">
      <c r="U4033" s="190"/>
      <c r="V4033" s="191"/>
      <c r="W4033" s="188"/>
      <c r="X4033" s="188"/>
      <c r="Y4033" s="174" t="str">
        <f t="shared" si="638"/>
        <v/>
      </c>
      <c r="Z4033" s="174" t="str">
        <f t="shared" si="639"/>
        <v/>
      </c>
      <c r="AA4033" s="137"/>
      <c r="AB4033" s="185">
        <f t="shared" si="636"/>
        <v>22.252799999998594</v>
      </c>
      <c r="AC4033" s="139">
        <f t="shared" si="633"/>
        <v>2.2975554452663513E-3</v>
      </c>
      <c r="AD4033" s="138">
        <f t="shared" si="637"/>
        <v>5.8450425280769623E-6</v>
      </c>
      <c r="AE4033" s="139">
        <f t="shared" si="634"/>
        <v>5.8450425280769623E-6</v>
      </c>
      <c r="AF4033" s="139" t="str">
        <f t="shared" si="635"/>
        <v/>
      </c>
      <c r="AG4033" s="139"/>
    </row>
    <row r="4034" spans="21:33" ht="20.100000000000001" customHeight="1" x14ac:dyDescent="0.25">
      <c r="U4034" s="190"/>
      <c r="V4034" s="191"/>
      <c r="W4034" s="188"/>
      <c r="X4034" s="188"/>
      <c r="Y4034" s="174" t="str">
        <f t="shared" si="638"/>
        <v/>
      </c>
      <c r="Z4034" s="174" t="str">
        <f t="shared" si="639"/>
        <v/>
      </c>
      <c r="AA4034" s="137"/>
      <c r="AB4034" s="185">
        <f t="shared" si="636"/>
        <v>22.259199999998593</v>
      </c>
      <c r="AC4034" s="139">
        <f t="shared" si="633"/>
        <v>2.2917104027382743E-3</v>
      </c>
      <c r="AD4034" s="138">
        <f t="shared" si="637"/>
        <v>5.8305578088616722E-6</v>
      </c>
      <c r="AE4034" s="139">
        <f t="shared" si="634"/>
        <v>5.8305578088616722E-6</v>
      </c>
      <c r="AF4034" s="139" t="str">
        <f t="shared" si="635"/>
        <v/>
      </c>
      <c r="AG4034" s="139"/>
    </row>
    <row r="4035" spans="21:33" ht="20.100000000000001" customHeight="1" x14ac:dyDescent="0.25">
      <c r="U4035" s="190"/>
      <c r="V4035" s="191"/>
      <c r="W4035" s="188"/>
      <c r="X4035" s="188"/>
      <c r="Y4035" s="174" t="str">
        <f t="shared" si="638"/>
        <v/>
      </c>
      <c r="Z4035" s="174" t="str">
        <f t="shared" si="639"/>
        <v/>
      </c>
      <c r="AA4035" s="137"/>
      <c r="AB4035" s="185">
        <f t="shared" si="636"/>
        <v>22.265599999998592</v>
      </c>
      <c r="AC4035" s="139">
        <f t="shared" si="633"/>
        <v>2.2858798449294127E-3</v>
      </c>
      <c r="AD4035" s="138">
        <f t="shared" si="637"/>
        <v>5.8161077828504208E-6</v>
      </c>
      <c r="AE4035" s="139">
        <f t="shared" si="634"/>
        <v>5.8161077828504208E-6</v>
      </c>
      <c r="AF4035" s="139" t="str">
        <f t="shared" si="635"/>
        <v/>
      </c>
      <c r="AG4035" s="139"/>
    </row>
    <row r="4036" spans="21:33" ht="20.100000000000001" customHeight="1" x14ac:dyDescent="0.25">
      <c r="U4036" s="190"/>
      <c r="V4036" s="191"/>
      <c r="W4036" s="188"/>
      <c r="X4036" s="188"/>
      <c r="Y4036" s="174" t="str">
        <f t="shared" si="638"/>
        <v/>
      </c>
      <c r="Z4036" s="174" t="str">
        <f t="shared" si="639"/>
        <v/>
      </c>
      <c r="AA4036" s="137"/>
      <c r="AB4036" s="185">
        <f t="shared" si="636"/>
        <v>22.271999999998592</v>
      </c>
      <c r="AC4036" s="139">
        <f t="shared" si="633"/>
        <v>2.2800637371465622E-3</v>
      </c>
      <c r="AD4036" s="138">
        <f t="shared" si="637"/>
        <v>5.8016923707060637E-6</v>
      </c>
      <c r="AE4036" s="139">
        <f t="shared" si="634"/>
        <v>5.8016923707060637E-6</v>
      </c>
      <c r="AF4036" s="139" t="str">
        <f t="shared" si="635"/>
        <v/>
      </c>
      <c r="AG4036" s="139"/>
    </row>
    <row r="4037" spans="21:33" ht="20.100000000000001" customHeight="1" x14ac:dyDescent="0.25">
      <c r="U4037" s="190"/>
      <c r="V4037" s="191"/>
      <c r="W4037" s="188"/>
      <c r="X4037" s="188"/>
      <c r="Y4037" s="174" t="str">
        <f t="shared" si="638"/>
        <v/>
      </c>
      <c r="Z4037" s="174" t="str">
        <f t="shared" si="639"/>
        <v/>
      </c>
      <c r="AA4037" s="137"/>
      <c r="AB4037" s="185">
        <f t="shared" si="636"/>
        <v>22.278399999998591</v>
      </c>
      <c r="AC4037" s="139">
        <f t="shared" si="633"/>
        <v>2.2742620447758562E-3</v>
      </c>
      <c r="AD4037" s="138">
        <f t="shared" si="637"/>
        <v>5.7873114932801076E-6</v>
      </c>
      <c r="AE4037" s="139">
        <f t="shared" si="634"/>
        <v>5.7873114932801076E-6</v>
      </c>
      <c r="AF4037" s="139" t="str">
        <f t="shared" si="635"/>
        <v/>
      </c>
      <c r="AG4037" s="139"/>
    </row>
    <row r="4038" spans="21:33" ht="20.100000000000001" customHeight="1" x14ac:dyDescent="0.25">
      <c r="U4038" s="190"/>
      <c r="V4038" s="191"/>
      <c r="W4038" s="188"/>
      <c r="X4038" s="188"/>
      <c r="Y4038" s="174" t="str">
        <f t="shared" si="638"/>
        <v/>
      </c>
      <c r="Z4038" s="174" t="str">
        <f t="shared" si="639"/>
        <v/>
      </c>
      <c r="AA4038" s="137"/>
      <c r="AB4038" s="185">
        <f t="shared" si="636"/>
        <v>22.28479999999859</v>
      </c>
      <c r="AC4038" s="139">
        <f t="shared" si="633"/>
        <v>2.2684747332825761E-3</v>
      </c>
      <c r="AD4038" s="138">
        <f t="shared" si="637"/>
        <v>5.7729650715684748E-6</v>
      </c>
      <c r="AE4038" s="139">
        <f t="shared" si="634"/>
        <v>5.7729650715684748E-6</v>
      </c>
      <c r="AF4038" s="139" t="str">
        <f t="shared" si="635"/>
        <v/>
      </c>
      <c r="AG4038" s="139"/>
    </row>
    <row r="4039" spans="21:33" ht="20.100000000000001" customHeight="1" x14ac:dyDescent="0.25">
      <c r="U4039" s="190"/>
      <c r="V4039" s="191"/>
      <c r="W4039" s="188"/>
      <c r="X4039" s="188"/>
      <c r="Y4039" s="174" t="str">
        <f t="shared" si="638"/>
        <v/>
      </c>
      <c r="Z4039" s="174" t="str">
        <f t="shared" si="639"/>
        <v/>
      </c>
      <c r="AA4039" s="137"/>
      <c r="AB4039" s="185">
        <f t="shared" si="636"/>
        <v>22.291199999998589</v>
      </c>
      <c r="AC4039" s="139">
        <f t="shared" si="633"/>
        <v>2.2627017682110076E-3</v>
      </c>
      <c r="AD4039" s="138">
        <f t="shared" si="637"/>
        <v>5.7586530267579074E-6</v>
      </c>
      <c r="AE4039" s="139">
        <f t="shared" si="634"/>
        <v>5.7586530267579074E-6</v>
      </c>
      <c r="AF4039" s="139" t="str">
        <f t="shared" si="635"/>
        <v/>
      </c>
      <c r="AG4039" s="139"/>
    </row>
    <row r="4040" spans="21:33" ht="20.100000000000001" customHeight="1" x14ac:dyDescent="0.25">
      <c r="U4040" s="190"/>
      <c r="V4040" s="191"/>
      <c r="W4040" s="188"/>
      <c r="X4040" s="188"/>
      <c r="Y4040" s="174" t="str">
        <f t="shared" si="638"/>
        <v/>
      </c>
      <c r="Z4040" s="174" t="str">
        <f t="shared" si="639"/>
        <v/>
      </c>
      <c r="AA4040" s="137"/>
      <c r="AB4040" s="185">
        <f t="shared" si="636"/>
        <v>22.297599999998589</v>
      </c>
      <c r="AC4040" s="139">
        <f t="shared" si="633"/>
        <v>2.2569431151842497E-3</v>
      </c>
      <c r="AD4040" s="138">
        <f t="shared" si="637"/>
        <v>5.7443752802012471E-6</v>
      </c>
      <c r="AE4040" s="139">
        <f t="shared" si="634"/>
        <v>5.7443752802012471E-6</v>
      </c>
      <c r="AF4040" s="139" t="str">
        <f t="shared" si="635"/>
        <v/>
      </c>
      <c r="AG4040" s="139"/>
    </row>
    <row r="4041" spans="21:33" ht="20.100000000000001" customHeight="1" x14ac:dyDescent="0.25">
      <c r="U4041" s="190"/>
      <c r="V4041" s="191"/>
      <c r="W4041" s="188"/>
      <c r="X4041" s="188"/>
      <c r="Y4041" s="174" t="str">
        <f t="shared" si="638"/>
        <v/>
      </c>
      <c r="Z4041" s="174" t="str">
        <f t="shared" si="639"/>
        <v/>
      </c>
      <c r="AA4041" s="137"/>
      <c r="AB4041" s="185">
        <f t="shared" si="636"/>
        <v>22.303999999998588</v>
      </c>
      <c r="AC4041" s="139">
        <f t="shared" si="633"/>
        <v>2.2511987399040484E-3</v>
      </c>
      <c r="AD4041" s="138">
        <f t="shared" si="637"/>
        <v>5.7301317534052924E-6</v>
      </c>
      <c r="AE4041" s="139">
        <f t="shared" si="634"/>
        <v>5.7301317534052924E-6</v>
      </c>
      <c r="AF4041" s="139" t="str">
        <f t="shared" si="635"/>
        <v/>
      </c>
      <c r="AG4041" s="139"/>
    </row>
    <row r="4042" spans="21:33" ht="20.100000000000001" customHeight="1" x14ac:dyDescent="0.25">
      <c r="U4042" s="190"/>
      <c r="V4042" s="191"/>
      <c r="W4042" s="188"/>
      <c r="X4042" s="188"/>
      <c r="Y4042" s="174" t="str">
        <f t="shared" si="638"/>
        <v/>
      </c>
      <c r="Z4042" s="174" t="str">
        <f t="shared" si="639"/>
        <v/>
      </c>
      <c r="AA4042" s="137"/>
      <c r="AB4042" s="185">
        <f t="shared" si="636"/>
        <v>22.310399999998587</v>
      </c>
      <c r="AC4042" s="139">
        <f t="shared" si="633"/>
        <v>2.2454686081506432E-3</v>
      </c>
      <c r="AD4042" s="138">
        <f t="shared" si="637"/>
        <v>5.7159223680542173E-6</v>
      </c>
      <c r="AE4042" s="139">
        <f t="shared" si="634"/>
        <v>5.7159223680542173E-6</v>
      </c>
      <c r="AF4042" s="139" t="str">
        <f t="shared" si="635"/>
        <v/>
      </c>
      <c r="AG4042" s="139"/>
    </row>
    <row r="4043" spans="21:33" ht="20.100000000000001" customHeight="1" x14ac:dyDescent="0.25">
      <c r="U4043" s="190"/>
      <c r="V4043" s="191"/>
      <c r="W4043" s="188"/>
      <c r="X4043" s="188"/>
      <c r="Y4043" s="174" t="str">
        <f t="shared" si="638"/>
        <v/>
      </c>
      <c r="Z4043" s="174" t="str">
        <f t="shared" si="639"/>
        <v/>
      </c>
      <c r="AA4043" s="137"/>
      <c r="AB4043" s="185">
        <f t="shared" si="636"/>
        <v>22.316799999998587</v>
      </c>
      <c r="AC4043" s="139">
        <f t="shared" si="633"/>
        <v>2.2397526857825889E-3</v>
      </c>
      <c r="AD4043" s="138">
        <f t="shared" si="637"/>
        <v>5.7017470460087039E-6</v>
      </c>
      <c r="AE4043" s="139">
        <f t="shared" si="634"/>
        <v>5.7017470460087039E-6</v>
      </c>
      <c r="AF4043" s="139" t="str">
        <f t="shared" si="635"/>
        <v/>
      </c>
      <c r="AG4043" s="139"/>
    </row>
    <row r="4044" spans="21:33" ht="20.100000000000001" customHeight="1" x14ac:dyDescent="0.25">
      <c r="U4044" s="190"/>
      <c r="V4044" s="191"/>
      <c r="W4044" s="188"/>
      <c r="X4044" s="188"/>
      <c r="Y4044" s="174" t="str">
        <f t="shared" si="638"/>
        <v/>
      </c>
      <c r="Z4044" s="174" t="str">
        <f t="shared" si="639"/>
        <v/>
      </c>
      <c r="AA4044" s="137"/>
      <c r="AB4044" s="185">
        <f t="shared" si="636"/>
        <v>22.323199999998586</v>
      </c>
      <c r="AC4044" s="139">
        <f t="shared" si="633"/>
        <v>2.2340509387365802E-3</v>
      </c>
      <c r="AD4044" s="138">
        <f t="shared" si="637"/>
        <v>5.6876057092729825E-6</v>
      </c>
      <c r="AE4044" s="139">
        <f t="shared" si="634"/>
        <v>5.6876057092729825E-6</v>
      </c>
      <c r="AF4044" s="139" t="str">
        <f t="shared" si="635"/>
        <v/>
      </c>
      <c r="AG4044" s="139"/>
    </row>
    <row r="4045" spans="21:33" ht="20.100000000000001" customHeight="1" x14ac:dyDescent="0.25">
      <c r="U4045" s="190"/>
      <c r="V4045" s="191"/>
      <c r="W4045" s="188"/>
      <c r="X4045" s="188"/>
      <c r="Y4045" s="174" t="str">
        <f t="shared" si="638"/>
        <v/>
      </c>
      <c r="Z4045" s="174" t="str">
        <f t="shared" si="639"/>
        <v/>
      </c>
      <c r="AA4045" s="137"/>
      <c r="AB4045" s="185">
        <f t="shared" si="636"/>
        <v>22.329599999998585</v>
      </c>
      <c r="AC4045" s="139">
        <f t="shared" si="633"/>
        <v>2.2283633330273073E-3</v>
      </c>
      <c r="AD4045" s="138">
        <f t="shared" si="637"/>
        <v>5.6734982800421031E-6</v>
      </c>
      <c r="AE4045" s="139">
        <f t="shared" si="634"/>
        <v>5.6734982800421031E-6</v>
      </c>
      <c r="AF4045" s="139" t="str">
        <f t="shared" si="635"/>
        <v/>
      </c>
      <c r="AG4045" s="139"/>
    </row>
    <row r="4046" spans="21:33" ht="20.100000000000001" customHeight="1" x14ac:dyDescent="0.25">
      <c r="U4046" s="190"/>
      <c r="V4046" s="191"/>
      <c r="W4046" s="188"/>
      <c r="X4046" s="188"/>
      <c r="Y4046" s="174" t="str">
        <f t="shared" si="638"/>
        <v/>
      </c>
      <c r="Z4046" s="174" t="str">
        <f t="shared" si="639"/>
        <v/>
      </c>
      <c r="AA4046" s="137"/>
      <c r="AB4046" s="185">
        <f t="shared" si="636"/>
        <v>22.335999999998585</v>
      </c>
      <c r="AC4046" s="139">
        <f t="shared" si="633"/>
        <v>2.2226898347472651E-3</v>
      </c>
      <c r="AD4046" s="138">
        <f t="shared" si="637"/>
        <v>5.6594246806607358E-6</v>
      </c>
      <c r="AE4046" s="139">
        <f t="shared" si="634"/>
        <v>5.6594246806607358E-6</v>
      </c>
      <c r="AF4046" s="139" t="str">
        <f t="shared" si="635"/>
        <v/>
      </c>
      <c r="AG4046" s="139"/>
    </row>
    <row r="4047" spans="21:33" ht="20.100000000000001" customHeight="1" x14ac:dyDescent="0.25">
      <c r="U4047" s="190"/>
      <c r="V4047" s="191"/>
      <c r="W4047" s="188"/>
      <c r="X4047" s="188"/>
      <c r="Y4047" s="174" t="str">
        <f t="shared" si="638"/>
        <v/>
      </c>
      <c r="Z4047" s="174" t="str">
        <f t="shared" si="639"/>
        <v/>
      </c>
      <c r="AA4047" s="137"/>
      <c r="AB4047" s="185">
        <f t="shared" si="636"/>
        <v>22.342399999998584</v>
      </c>
      <c r="AC4047" s="139">
        <f t="shared" si="633"/>
        <v>2.2170304100666044E-3</v>
      </c>
      <c r="AD4047" s="138">
        <f t="shared" si="637"/>
        <v>5.6453848336578648E-6</v>
      </c>
      <c r="AE4047" s="139">
        <f t="shared" si="634"/>
        <v>5.6453848336578648E-6</v>
      </c>
      <c r="AF4047" s="139" t="str">
        <f t="shared" si="635"/>
        <v/>
      </c>
      <c r="AG4047" s="139"/>
    </row>
    <row r="4048" spans="21:33" ht="20.100000000000001" customHeight="1" x14ac:dyDescent="0.25">
      <c r="U4048" s="190"/>
      <c r="V4048" s="191"/>
      <c r="W4048" s="188"/>
      <c r="X4048" s="188"/>
      <c r="Y4048" s="174" t="str">
        <f t="shared" si="638"/>
        <v/>
      </c>
      <c r="Z4048" s="174" t="str">
        <f t="shared" si="639"/>
        <v/>
      </c>
      <c r="AA4048" s="137"/>
      <c r="AB4048" s="185">
        <f t="shared" si="636"/>
        <v>22.348799999998583</v>
      </c>
      <c r="AC4048" s="139">
        <f t="shared" si="633"/>
        <v>2.2113850252329465E-3</v>
      </c>
      <c r="AD4048" s="138">
        <f t="shared" si="637"/>
        <v>5.631378661704288E-6</v>
      </c>
      <c r="AE4048" s="139">
        <f t="shared" si="634"/>
        <v>5.631378661704288E-6</v>
      </c>
      <c r="AF4048" s="139" t="str">
        <f t="shared" si="635"/>
        <v/>
      </c>
      <c r="AG4048" s="139"/>
    </row>
    <row r="4049" spans="21:33" ht="20.100000000000001" customHeight="1" x14ac:dyDescent="0.25">
      <c r="U4049" s="190"/>
      <c r="V4049" s="191"/>
      <c r="W4049" s="188"/>
      <c r="X4049" s="188"/>
      <c r="Y4049" s="174" t="str">
        <f t="shared" si="638"/>
        <v/>
      </c>
      <c r="Z4049" s="174" t="str">
        <f t="shared" si="639"/>
        <v/>
      </c>
      <c r="AA4049" s="137"/>
      <c r="AB4049" s="185">
        <f t="shared" si="636"/>
        <v>22.355199999998582</v>
      </c>
      <c r="AC4049" s="139">
        <f t="shared" si="633"/>
        <v>2.2057536465712423E-3</v>
      </c>
      <c r="AD4049" s="138">
        <f t="shared" si="637"/>
        <v>5.6174060876611892E-6</v>
      </c>
      <c r="AE4049" s="139">
        <f t="shared" si="634"/>
        <v>5.6174060876611892E-6</v>
      </c>
      <c r="AF4049" s="139" t="str">
        <f t="shared" si="635"/>
        <v/>
      </c>
      <c r="AG4049" s="139"/>
    </row>
    <row r="4050" spans="21:33" ht="20.100000000000001" customHeight="1" x14ac:dyDescent="0.25">
      <c r="U4050" s="190"/>
      <c r="V4050" s="191"/>
      <c r="W4050" s="188"/>
      <c r="X4050" s="188"/>
      <c r="Y4050" s="174" t="str">
        <f t="shared" si="638"/>
        <v/>
      </c>
      <c r="Z4050" s="174" t="str">
        <f t="shared" si="639"/>
        <v/>
      </c>
      <c r="AA4050" s="137"/>
      <c r="AB4050" s="185">
        <f t="shared" si="636"/>
        <v>22.361599999998582</v>
      </c>
      <c r="AC4050" s="139">
        <f t="shared" si="633"/>
        <v>2.2001362404835811E-3</v>
      </c>
      <c r="AD4050" s="138">
        <f t="shared" si="637"/>
        <v>5.6034670345311323E-6</v>
      </c>
      <c r="AE4050" s="139">
        <f t="shared" si="634"/>
        <v>5.6034670345311323E-6</v>
      </c>
      <c r="AF4050" s="139" t="str">
        <f t="shared" si="635"/>
        <v/>
      </c>
      <c r="AG4050" s="139"/>
    </row>
    <row r="4051" spans="21:33" ht="20.100000000000001" customHeight="1" x14ac:dyDescent="0.25">
      <c r="U4051" s="190"/>
      <c r="V4051" s="191"/>
      <c r="W4051" s="188"/>
      <c r="X4051" s="188"/>
      <c r="Y4051" s="174" t="str">
        <f t="shared" si="638"/>
        <v/>
      </c>
      <c r="Z4051" s="174" t="str">
        <f t="shared" si="639"/>
        <v/>
      </c>
      <c r="AA4051" s="137"/>
      <c r="AB4051" s="185">
        <f t="shared" si="636"/>
        <v>22.367999999998581</v>
      </c>
      <c r="AC4051" s="139">
        <f t="shared" si="633"/>
        <v>2.1945327734490499E-3</v>
      </c>
      <c r="AD4051" s="138">
        <f t="shared" si="637"/>
        <v>5.5895614255088016E-6</v>
      </c>
      <c r="AE4051" s="139">
        <f t="shared" si="634"/>
        <v>5.5895614255088016E-6</v>
      </c>
      <c r="AF4051" s="139" t="str">
        <f t="shared" si="635"/>
        <v/>
      </c>
      <c r="AG4051" s="139"/>
    </row>
    <row r="4052" spans="21:33" ht="20.100000000000001" customHeight="1" x14ac:dyDescent="0.25">
      <c r="U4052" s="190"/>
      <c r="V4052" s="191"/>
      <c r="W4052" s="188"/>
      <c r="X4052" s="188"/>
      <c r="Y4052" s="174" t="str">
        <f t="shared" si="638"/>
        <v/>
      </c>
      <c r="Z4052" s="174" t="str">
        <f t="shared" si="639"/>
        <v/>
      </c>
      <c r="AA4052" s="137"/>
      <c r="AB4052" s="185">
        <f t="shared" si="636"/>
        <v>22.37439999999858</v>
      </c>
      <c r="AC4052" s="139">
        <f t="shared" si="633"/>
        <v>2.1889432120235411E-3</v>
      </c>
      <c r="AD4052" s="138">
        <f t="shared" si="637"/>
        <v>5.5756891839220217E-6</v>
      </c>
      <c r="AE4052" s="139">
        <f t="shared" si="634"/>
        <v>5.5756891839220217E-6</v>
      </c>
      <c r="AF4052" s="139" t="str">
        <f t="shared" si="635"/>
        <v/>
      </c>
      <c r="AG4052" s="139"/>
    </row>
    <row r="4053" spans="21:33" ht="20.100000000000001" customHeight="1" x14ac:dyDescent="0.25">
      <c r="U4053" s="190"/>
      <c r="V4053" s="191"/>
      <c r="W4053" s="188"/>
      <c r="X4053" s="188"/>
      <c r="Y4053" s="174" t="str">
        <f t="shared" si="638"/>
        <v/>
      </c>
      <c r="Z4053" s="174" t="str">
        <f t="shared" si="639"/>
        <v/>
      </c>
      <c r="AA4053" s="137"/>
      <c r="AB4053" s="185">
        <f t="shared" si="636"/>
        <v>22.38079999999858</v>
      </c>
      <c r="AC4053" s="139">
        <f t="shared" si="633"/>
        <v>2.1833675228396191E-3</v>
      </c>
      <c r="AD4053" s="138">
        <f t="shared" si="637"/>
        <v>5.5618502332916049E-6</v>
      </c>
      <c r="AE4053" s="139">
        <f t="shared" si="634"/>
        <v>5.5618502332916049E-6</v>
      </c>
      <c r="AF4053" s="139" t="str">
        <f t="shared" si="635"/>
        <v/>
      </c>
      <c r="AG4053" s="139"/>
    </row>
    <row r="4054" spans="21:33" ht="20.100000000000001" customHeight="1" x14ac:dyDescent="0.25">
      <c r="U4054" s="190"/>
      <c r="V4054" s="191"/>
      <c r="W4054" s="188"/>
      <c r="X4054" s="188"/>
      <c r="Y4054" s="174" t="str">
        <f t="shared" si="638"/>
        <v/>
      </c>
      <c r="Z4054" s="174" t="str">
        <f t="shared" si="639"/>
        <v/>
      </c>
      <c r="AA4054" s="137"/>
      <c r="AB4054" s="185">
        <f t="shared" si="636"/>
        <v>22.387199999998579</v>
      </c>
      <c r="AC4054" s="139">
        <f t="shared" si="633"/>
        <v>2.1778056726063275E-3</v>
      </c>
      <c r="AD4054" s="138">
        <f t="shared" si="637"/>
        <v>5.5480444972845142E-6</v>
      </c>
      <c r="AE4054" s="139">
        <f t="shared" si="634"/>
        <v>5.5480444972845142E-6</v>
      </c>
      <c r="AF4054" s="139" t="str">
        <f t="shared" si="635"/>
        <v/>
      </c>
      <c r="AG4054" s="139"/>
    </row>
    <row r="4055" spans="21:33" ht="20.100000000000001" customHeight="1" x14ac:dyDescent="0.25">
      <c r="U4055" s="190"/>
      <c r="V4055" s="191"/>
      <c r="W4055" s="188"/>
      <c r="X4055" s="188"/>
      <c r="Y4055" s="174" t="str">
        <f t="shared" si="638"/>
        <v/>
      </c>
      <c r="Z4055" s="174" t="str">
        <f t="shared" si="639"/>
        <v/>
      </c>
      <c r="AA4055" s="137"/>
      <c r="AB4055" s="185">
        <f t="shared" si="636"/>
        <v>22.393599999998578</v>
      </c>
      <c r="AC4055" s="139">
        <f t="shared" si="633"/>
        <v>2.172257628109043E-3</v>
      </c>
      <c r="AD4055" s="138">
        <f t="shared" si="637"/>
        <v>5.5342718997442204E-6</v>
      </c>
      <c r="AE4055" s="139">
        <f t="shared" si="634"/>
        <v>5.5342718997442204E-6</v>
      </c>
      <c r="AF4055" s="139" t="str">
        <f t="shared" si="635"/>
        <v/>
      </c>
      <c r="AG4055" s="139"/>
    </row>
    <row r="4056" spans="21:33" ht="20.100000000000001" customHeight="1" x14ac:dyDescent="0.25">
      <c r="U4056" s="190"/>
      <c r="V4056" s="191"/>
      <c r="W4056" s="188"/>
      <c r="X4056" s="188"/>
      <c r="Y4056" s="174" t="str">
        <f t="shared" si="638"/>
        <v/>
      </c>
      <c r="Z4056" s="174" t="str">
        <f t="shared" si="639"/>
        <v/>
      </c>
      <c r="AA4056" s="137"/>
      <c r="AB4056" s="185">
        <f t="shared" si="636"/>
        <v>22.399999999998577</v>
      </c>
      <c r="AC4056" s="139">
        <f t="shared" si="633"/>
        <v>2.1667233562092988E-3</v>
      </c>
      <c r="AD4056" s="138">
        <f t="shared" si="637"/>
        <v>5.5205323646603452E-6</v>
      </c>
      <c r="AE4056" s="139">
        <f t="shared" si="634"/>
        <v>5.5205323646603452E-6</v>
      </c>
      <c r="AF4056" s="139" t="str">
        <f t="shared" si="635"/>
        <v/>
      </c>
      <c r="AG4056" s="139"/>
    </row>
    <row r="4057" spans="21:33" ht="20.100000000000001" customHeight="1" x14ac:dyDescent="0.25">
      <c r="U4057" s="190"/>
      <c r="V4057" s="191"/>
      <c r="W4057" s="188"/>
      <c r="X4057" s="188"/>
      <c r="Y4057" s="174" t="str">
        <f t="shared" si="638"/>
        <v/>
      </c>
      <c r="Z4057" s="174" t="str">
        <f t="shared" si="639"/>
        <v/>
      </c>
      <c r="AA4057" s="137"/>
      <c r="AB4057" s="185">
        <f t="shared" si="636"/>
        <v>22.406399999998577</v>
      </c>
      <c r="AC4057" s="139">
        <f t="shared" si="633"/>
        <v>2.1612028238446384E-3</v>
      </c>
      <c r="AD4057" s="138">
        <f t="shared" si="637"/>
        <v>5.5068258162063906E-6</v>
      </c>
      <c r="AE4057" s="139">
        <f t="shared" si="634"/>
        <v>5.5068258162063906E-6</v>
      </c>
      <c r="AF4057" s="139" t="str">
        <f t="shared" si="635"/>
        <v/>
      </c>
      <c r="AG4057" s="139"/>
    </row>
    <row r="4058" spans="21:33" ht="20.100000000000001" customHeight="1" x14ac:dyDescent="0.25">
      <c r="U4058" s="190"/>
      <c r="V4058" s="191"/>
      <c r="W4058" s="188"/>
      <c r="X4058" s="188"/>
      <c r="Y4058" s="174" t="str">
        <f t="shared" si="638"/>
        <v/>
      </c>
      <c r="Z4058" s="174" t="str">
        <f t="shared" si="639"/>
        <v/>
      </c>
      <c r="AA4058" s="137"/>
      <c r="AB4058" s="185">
        <f t="shared" si="636"/>
        <v>22.412799999998576</v>
      </c>
      <c r="AC4058" s="139">
        <f t="shared" si="633"/>
        <v>2.155695998028432E-3</v>
      </c>
      <c r="AD4058" s="138">
        <f t="shared" si="637"/>
        <v>5.4931521787033102E-6</v>
      </c>
      <c r="AE4058" s="139">
        <f t="shared" si="634"/>
        <v>5.4931521787033102E-6</v>
      </c>
      <c r="AF4058" s="139" t="str">
        <f t="shared" si="635"/>
        <v/>
      </c>
      <c r="AG4058" s="139"/>
    </row>
    <row r="4059" spans="21:33" ht="20.100000000000001" customHeight="1" x14ac:dyDescent="0.25">
      <c r="U4059" s="190"/>
      <c r="V4059" s="191"/>
      <c r="W4059" s="188"/>
      <c r="X4059" s="188"/>
      <c r="Y4059" s="174" t="str">
        <f t="shared" si="638"/>
        <v/>
      </c>
      <c r="Z4059" s="174" t="str">
        <f t="shared" si="639"/>
        <v/>
      </c>
      <c r="AA4059" s="137"/>
      <c r="AB4059" s="185">
        <f t="shared" si="636"/>
        <v>22.419199999998575</v>
      </c>
      <c r="AC4059" s="139">
        <f t="shared" si="633"/>
        <v>2.1502028458497287E-3</v>
      </c>
      <c r="AD4059" s="138">
        <f t="shared" si="637"/>
        <v>5.4795113766355555E-6</v>
      </c>
      <c r="AE4059" s="139">
        <f t="shared" si="634"/>
        <v>5.4795113766355555E-6</v>
      </c>
      <c r="AF4059" s="139" t="str">
        <f t="shared" si="635"/>
        <v/>
      </c>
      <c r="AG4059" s="139"/>
    </row>
    <row r="4060" spans="21:33" ht="20.100000000000001" customHeight="1" x14ac:dyDescent="0.25">
      <c r="U4060" s="190"/>
      <c r="V4060" s="191"/>
      <c r="W4060" s="188"/>
      <c r="X4060" s="188"/>
      <c r="Y4060" s="174" t="str">
        <f t="shared" si="638"/>
        <v/>
      </c>
      <c r="Z4060" s="174" t="str">
        <f t="shared" si="639"/>
        <v/>
      </c>
      <c r="AA4060" s="137"/>
      <c r="AB4060" s="185">
        <f t="shared" si="636"/>
        <v>22.425599999998575</v>
      </c>
      <c r="AC4060" s="139">
        <f t="shared" si="633"/>
        <v>2.1447233344730932E-3</v>
      </c>
      <c r="AD4060" s="138">
        <f t="shared" si="637"/>
        <v>5.4659033346584479E-6</v>
      </c>
      <c r="AE4060" s="139">
        <f t="shared" si="634"/>
        <v>5.4659033346584479E-6</v>
      </c>
      <c r="AF4060" s="139" t="str">
        <f t="shared" si="635"/>
        <v/>
      </c>
      <c r="AG4060" s="139"/>
    </row>
    <row r="4061" spans="21:33" ht="20.100000000000001" customHeight="1" x14ac:dyDescent="0.25">
      <c r="U4061" s="190"/>
      <c r="V4061" s="191"/>
      <c r="W4061" s="188"/>
      <c r="X4061" s="188"/>
      <c r="Y4061" s="174" t="str">
        <f t="shared" si="638"/>
        <v/>
      </c>
      <c r="Z4061" s="174" t="str">
        <f t="shared" si="639"/>
        <v/>
      </c>
      <c r="AA4061" s="137"/>
      <c r="AB4061" s="185">
        <f t="shared" si="636"/>
        <v>22.431999999998574</v>
      </c>
      <c r="AC4061" s="139">
        <f t="shared" si="633"/>
        <v>2.1392574311384347E-3</v>
      </c>
      <c r="AD4061" s="138">
        <f t="shared" si="637"/>
        <v>5.4523279775843016E-6</v>
      </c>
      <c r="AE4061" s="139">
        <f t="shared" si="634"/>
        <v>5.4523279775843016E-6</v>
      </c>
      <c r="AF4061" s="139" t="str">
        <f t="shared" si="635"/>
        <v/>
      </c>
      <c r="AG4061" s="139"/>
    </row>
    <row r="4062" spans="21:33" ht="20.100000000000001" customHeight="1" x14ac:dyDescent="0.25">
      <c r="U4062" s="190"/>
      <c r="V4062" s="191"/>
      <c r="W4062" s="188"/>
      <c r="X4062" s="188"/>
      <c r="Y4062" s="174" t="str">
        <f t="shared" si="638"/>
        <v/>
      </c>
      <c r="Z4062" s="174" t="str">
        <f t="shared" si="639"/>
        <v/>
      </c>
      <c r="AA4062" s="137"/>
      <c r="AB4062" s="185">
        <f t="shared" si="636"/>
        <v>22.438399999998573</v>
      </c>
      <c r="AC4062" s="139">
        <f t="shared" si="633"/>
        <v>2.1338051031608504E-3</v>
      </c>
      <c r="AD4062" s="138">
        <f t="shared" si="637"/>
        <v>5.4387852303819893E-6</v>
      </c>
      <c r="AE4062" s="139">
        <f t="shared" si="634"/>
        <v>5.4387852303819893E-6</v>
      </c>
      <c r="AF4062" s="139" t="str">
        <f t="shared" si="635"/>
        <v/>
      </c>
      <c r="AG4062" s="139"/>
    </row>
    <row r="4063" spans="21:33" ht="20.100000000000001" customHeight="1" x14ac:dyDescent="0.25">
      <c r="U4063" s="190"/>
      <c r="V4063" s="191"/>
      <c r="W4063" s="188"/>
      <c r="X4063" s="188"/>
      <c r="Y4063" s="174" t="str">
        <f t="shared" si="638"/>
        <v/>
      </c>
      <c r="Z4063" s="174" t="str">
        <f t="shared" si="639"/>
        <v/>
      </c>
      <c r="AA4063" s="137"/>
      <c r="AB4063" s="185">
        <f t="shared" si="636"/>
        <v>22.444799999998573</v>
      </c>
      <c r="AC4063" s="139">
        <f t="shared" si="633"/>
        <v>2.1283663179304684E-3</v>
      </c>
      <c r="AD4063" s="138">
        <f t="shared" si="637"/>
        <v>5.4252750181960248E-6</v>
      </c>
      <c r="AE4063" s="139">
        <f t="shared" si="634"/>
        <v>5.4252750181960248E-6</v>
      </c>
      <c r="AF4063" s="139" t="str">
        <f t="shared" si="635"/>
        <v/>
      </c>
      <c r="AG4063" s="139"/>
    </row>
    <row r="4064" spans="21:33" ht="20.100000000000001" customHeight="1" x14ac:dyDescent="0.25">
      <c r="U4064" s="190"/>
      <c r="V4064" s="191"/>
      <c r="W4064" s="188"/>
      <c r="X4064" s="188"/>
      <c r="Y4064" s="174" t="str">
        <f t="shared" si="638"/>
        <v/>
      </c>
      <c r="Z4064" s="174" t="str">
        <f t="shared" si="639"/>
        <v/>
      </c>
      <c r="AA4064" s="137"/>
      <c r="AB4064" s="185">
        <f t="shared" si="636"/>
        <v>22.451199999998572</v>
      </c>
      <c r="AC4064" s="139">
        <f t="shared" si="633"/>
        <v>2.1229410429122724E-3</v>
      </c>
      <c r="AD4064" s="138">
        <f t="shared" si="637"/>
        <v>5.4117972663175057E-6</v>
      </c>
      <c r="AE4064" s="139">
        <f t="shared" si="634"/>
        <v>5.4117972663175057E-6</v>
      </c>
      <c r="AF4064" s="139" t="str">
        <f t="shared" si="635"/>
        <v/>
      </c>
      <c r="AG4064" s="139"/>
    </row>
    <row r="4065" spans="21:33" ht="20.100000000000001" customHeight="1" x14ac:dyDescent="0.25">
      <c r="U4065" s="190"/>
      <c r="V4065" s="191"/>
      <c r="W4065" s="188"/>
      <c r="X4065" s="188"/>
      <c r="Y4065" s="174" t="str">
        <f t="shared" si="638"/>
        <v/>
      </c>
      <c r="Z4065" s="174" t="str">
        <f t="shared" si="639"/>
        <v/>
      </c>
      <c r="AA4065" s="137"/>
      <c r="AB4065" s="185">
        <f t="shared" si="636"/>
        <v>22.457599999998571</v>
      </c>
      <c r="AC4065" s="139">
        <f t="shared" si="633"/>
        <v>2.1175292456459549E-3</v>
      </c>
      <c r="AD4065" s="138">
        <f t="shared" si="637"/>
        <v>5.3983519001945222E-6</v>
      </c>
      <c r="AE4065" s="139">
        <f t="shared" si="634"/>
        <v>5.3983519001945222E-6</v>
      </c>
      <c r="AF4065" s="139" t="str">
        <f t="shared" si="635"/>
        <v/>
      </c>
      <c r="AG4065" s="139"/>
    </row>
    <row r="4066" spans="21:33" ht="20.100000000000001" customHeight="1" x14ac:dyDescent="0.25">
      <c r="U4066" s="190"/>
      <c r="V4066" s="191"/>
      <c r="W4066" s="188"/>
      <c r="X4066" s="188"/>
      <c r="Y4066" s="174" t="str">
        <f t="shared" si="638"/>
        <v/>
      </c>
      <c r="Z4066" s="174" t="str">
        <f t="shared" si="639"/>
        <v/>
      </c>
      <c r="AA4066" s="137"/>
      <c r="AB4066" s="185">
        <f t="shared" si="636"/>
        <v>22.46399999999857</v>
      </c>
      <c r="AC4066" s="139">
        <f t="shared" si="633"/>
        <v>2.1121308937457604E-3</v>
      </c>
      <c r="AD4066" s="138">
        <f t="shared" si="637"/>
        <v>5.3849388454521065E-6</v>
      </c>
      <c r="AE4066" s="139">
        <f t="shared" si="634"/>
        <v>5.3849388454521065E-6</v>
      </c>
      <c r="AF4066" s="139" t="str">
        <f t="shared" si="635"/>
        <v/>
      </c>
      <c r="AG4066" s="139"/>
    </row>
    <row r="4067" spans="21:33" ht="20.100000000000001" customHeight="1" x14ac:dyDescent="0.25">
      <c r="U4067" s="190"/>
      <c r="V4067" s="191"/>
      <c r="W4067" s="188"/>
      <c r="X4067" s="188"/>
      <c r="Y4067" s="174" t="str">
        <f t="shared" si="638"/>
        <v/>
      </c>
      <c r="Z4067" s="174" t="str">
        <f t="shared" si="639"/>
        <v/>
      </c>
      <c r="AA4067" s="137"/>
      <c r="AB4067" s="185">
        <f t="shared" si="636"/>
        <v>22.47039999999857</v>
      </c>
      <c r="AC4067" s="139">
        <f t="shared" si="633"/>
        <v>2.1067459549003083E-3</v>
      </c>
      <c r="AD4067" s="138">
        <f t="shared" si="637"/>
        <v>5.3715580278727165E-6</v>
      </c>
      <c r="AE4067" s="139">
        <f t="shared" si="634"/>
        <v>5.3715580278727165E-6</v>
      </c>
      <c r="AF4067" s="139" t="str">
        <f t="shared" si="635"/>
        <v/>
      </c>
      <c r="AG4067" s="139"/>
    </row>
    <row r="4068" spans="21:33" ht="20.100000000000001" customHeight="1" x14ac:dyDescent="0.25">
      <c r="U4068" s="190"/>
      <c r="V4068" s="191"/>
      <c r="W4068" s="188"/>
      <c r="X4068" s="188"/>
      <c r="Y4068" s="174" t="str">
        <f t="shared" si="638"/>
        <v/>
      </c>
      <c r="Z4068" s="174" t="str">
        <f t="shared" si="639"/>
        <v/>
      </c>
      <c r="AA4068" s="137"/>
      <c r="AB4068" s="185">
        <f t="shared" si="636"/>
        <v>22.476799999998569</v>
      </c>
      <c r="AC4068" s="139">
        <f t="shared" si="633"/>
        <v>2.1013743968724356E-3</v>
      </c>
      <c r="AD4068" s="138">
        <f t="shared" si="637"/>
        <v>5.3582093733827926E-6</v>
      </c>
      <c r="AE4068" s="139">
        <f t="shared" si="634"/>
        <v>5.3582093733827926E-6</v>
      </c>
      <c r="AF4068" s="139" t="str">
        <f t="shared" si="635"/>
        <v/>
      </c>
      <c r="AG4068" s="139"/>
    </row>
    <row r="4069" spans="21:33" ht="20.100000000000001" customHeight="1" x14ac:dyDescent="0.25">
      <c r="U4069" s="190"/>
      <c r="V4069" s="191"/>
      <c r="W4069" s="188"/>
      <c r="X4069" s="188"/>
      <c r="Y4069" s="174" t="str">
        <f t="shared" si="638"/>
        <v/>
      </c>
      <c r="Z4069" s="174" t="str">
        <f t="shared" si="639"/>
        <v/>
      </c>
      <c r="AA4069" s="137"/>
      <c r="AB4069" s="185">
        <f t="shared" si="636"/>
        <v>22.483199999998568</v>
      </c>
      <c r="AC4069" s="139">
        <f t="shared" si="633"/>
        <v>2.0960161874990528E-3</v>
      </c>
      <c r="AD4069" s="138">
        <f t="shared" si="637"/>
        <v>5.3448928080774769E-6</v>
      </c>
      <c r="AE4069" s="139">
        <f t="shared" si="634"/>
        <v>5.3448928080774769E-6</v>
      </c>
      <c r="AF4069" s="139" t="str">
        <f t="shared" si="635"/>
        <v/>
      </c>
      <c r="AG4069" s="139"/>
    </row>
    <row r="4070" spans="21:33" ht="20.100000000000001" customHeight="1" x14ac:dyDescent="0.25">
      <c r="U4070" s="190"/>
      <c r="V4070" s="191"/>
      <c r="W4070" s="188"/>
      <c r="X4070" s="188"/>
      <c r="Y4070" s="174" t="str">
        <f t="shared" si="638"/>
        <v/>
      </c>
      <c r="Z4070" s="174" t="str">
        <f t="shared" si="639"/>
        <v/>
      </c>
      <c r="AA4070" s="137"/>
      <c r="AB4070" s="185">
        <f t="shared" si="636"/>
        <v>22.489599999998568</v>
      </c>
      <c r="AC4070" s="139">
        <f t="shared" si="633"/>
        <v>2.0906712946909753E-3</v>
      </c>
      <c r="AD4070" s="138">
        <f t="shared" si="637"/>
        <v>5.3316082582210468E-6</v>
      </c>
      <c r="AE4070" s="139">
        <f t="shared" si="634"/>
        <v>5.3316082582210468E-6</v>
      </c>
      <c r="AF4070" s="139" t="str">
        <f t="shared" si="635"/>
        <v/>
      </c>
      <c r="AG4070" s="139"/>
    </row>
    <row r="4071" spans="21:33" ht="20.100000000000001" customHeight="1" x14ac:dyDescent="0.25">
      <c r="U4071" s="190"/>
      <c r="V4071" s="191"/>
      <c r="W4071" s="188"/>
      <c r="X4071" s="188"/>
      <c r="Y4071" s="174" t="str">
        <f t="shared" si="638"/>
        <v/>
      </c>
      <c r="Z4071" s="174" t="str">
        <f t="shared" si="639"/>
        <v/>
      </c>
      <c r="AA4071" s="137"/>
      <c r="AB4071" s="185">
        <f t="shared" si="636"/>
        <v>22.495999999998567</v>
      </c>
      <c r="AC4071" s="139">
        <f t="shared" si="633"/>
        <v>2.0853396864327542E-3</v>
      </c>
      <c r="AD4071" s="138">
        <f t="shared" si="637"/>
        <v>5.3183556502213285E-6</v>
      </c>
      <c r="AE4071" s="139">
        <f t="shared" si="634"/>
        <v>5.3183556502213285E-6</v>
      </c>
      <c r="AF4071" s="139" t="str">
        <f t="shared" si="635"/>
        <v/>
      </c>
      <c r="AG4071" s="139"/>
    </row>
    <row r="4072" spans="21:33" ht="20.100000000000001" customHeight="1" x14ac:dyDescent="0.25">
      <c r="U4072" s="190"/>
      <c r="V4072" s="191"/>
      <c r="W4072" s="188"/>
      <c r="X4072" s="188"/>
      <c r="Y4072" s="174" t="str">
        <f t="shared" si="638"/>
        <v/>
      </c>
      <c r="Z4072" s="174" t="str">
        <f t="shared" si="639"/>
        <v/>
      </c>
      <c r="AA4072" s="137"/>
      <c r="AB4072" s="185">
        <f t="shared" si="636"/>
        <v>22.502399999998566</v>
      </c>
      <c r="AC4072" s="139">
        <f t="shared" si="633"/>
        <v>2.0800213307825329E-3</v>
      </c>
      <c r="AD4072" s="138">
        <f t="shared" si="637"/>
        <v>5.3051349106431403E-6</v>
      </c>
      <c r="AE4072" s="139">
        <f t="shared" si="634"/>
        <v>5.3051349106431403E-6</v>
      </c>
      <c r="AF4072" s="139" t="str">
        <f t="shared" si="635"/>
        <v/>
      </c>
      <c r="AG4072" s="139"/>
    </row>
    <row r="4073" spans="21:33" ht="20.100000000000001" customHeight="1" x14ac:dyDescent="0.25">
      <c r="U4073" s="190"/>
      <c r="V4073" s="191"/>
      <c r="W4073" s="188"/>
      <c r="X4073" s="188"/>
      <c r="Y4073" s="174" t="str">
        <f t="shared" si="638"/>
        <v/>
      </c>
      <c r="Z4073" s="174" t="str">
        <f t="shared" si="639"/>
        <v/>
      </c>
      <c r="AA4073" s="137"/>
      <c r="AB4073" s="185">
        <f t="shared" si="636"/>
        <v>22.508799999998566</v>
      </c>
      <c r="AC4073" s="139">
        <f t="shared" si="633"/>
        <v>2.0747161958718898E-3</v>
      </c>
      <c r="AD4073" s="138">
        <f t="shared" si="637"/>
        <v>5.2919459662334467E-6</v>
      </c>
      <c r="AE4073" s="139">
        <f t="shared" si="634"/>
        <v>5.2919459662334467E-6</v>
      </c>
      <c r="AF4073" s="139" t="str">
        <f t="shared" si="635"/>
        <v/>
      </c>
      <c r="AG4073" s="139"/>
    </row>
    <row r="4074" spans="21:33" ht="20.100000000000001" customHeight="1" x14ac:dyDescent="0.25">
      <c r="U4074" s="190"/>
      <c r="V4074" s="191"/>
      <c r="W4074" s="188"/>
      <c r="X4074" s="188"/>
      <c r="Y4074" s="174" t="str">
        <f t="shared" si="638"/>
        <v/>
      </c>
      <c r="Z4074" s="174" t="str">
        <f t="shared" si="639"/>
        <v/>
      </c>
      <c r="AA4074" s="137"/>
      <c r="AB4074" s="185">
        <f t="shared" si="636"/>
        <v>22.515199999998565</v>
      </c>
      <c r="AC4074" s="139">
        <f t="shared" si="633"/>
        <v>2.0694242499056563E-3</v>
      </c>
      <c r="AD4074" s="138">
        <f t="shared" si="637"/>
        <v>5.2787887438636785E-6</v>
      </c>
      <c r="AE4074" s="139">
        <f t="shared" si="634"/>
        <v>5.2787887438636785E-6</v>
      </c>
      <c r="AF4074" s="139" t="str">
        <f t="shared" si="635"/>
        <v/>
      </c>
      <c r="AG4074" s="139"/>
    </row>
    <row r="4075" spans="21:33" ht="20.100000000000001" customHeight="1" x14ac:dyDescent="0.25">
      <c r="U4075" s="190"/>
      <c r="V4075" s="191"/>
      <c r="W4075" s="188"/>
      <c r="X4075" s="188"/>
      <c r="Y4075" s="174" t="str">
        <f t="shared" si="638"/>
        <v/>
      </c>
      <c r="Z4075" s="174" t="str">
        <f t="shared" si="639"/>
        <v/>
      </c>
      <c r="AA4075" s="137"/>
      <c r="AB4075" s="185">
        <f t="shared" si="636"/>
        <v>22.521599999998564</v>
      </c>
      <c r="AC4075" s="139">
        <f t="shared" si="633"/>
        <v>2.0641454611617926E-3</v>
      </c>
      <c r="AD4075" s="138">
        <f t="shared" si="637"/>
        <v>5.2656631705904483E-6</v>
      </c>
      <c r="AE4075" s="139">
        <f t="shared" si="634"/>
        <v>5.2656631705904483E-6</v>
      </c>
      <c r="AF4075" s="139" t="str">
        <f t="shared" si="635"/>
        <v/>
      </c>
      <c r="AG4075" s="139"/>
    </row>
    <row r="4076" spans="21:33" ht="20.100000000000001" customHeight="1" x14ac:dyDescent="0.25">
      <c r="U4076" s="190"/>
      <c r="V4076" s="191"/>
      <c r="W4076" s="188"/>
      <c r="X4076" s="188"/>
      <c r="Y4076" s="174" t="str">
        <f t="shared" si="638"/>
        <v/>
      </c>
      <c r="Z4076" s="174" t="str">
        <f t="shared" si="639"/>
        <v/>
      </c>
      <c r="AA4076" s="137"/>
      <c r="AB4076" s="185">
        <f t="shared" si="636"/>
        <v>22.527999999998563</v>
      </c>
      <c r="AC4076" s="139">
        <f t="shared" ref="AC4076:AC4139" si="640">_xlfn.CHISQ.DIST.RT(AB4076,$AB$553)</f>
        <v>2.0588797979912022E-3</v>
      </c>
      <c r="AD4076" s="138">
        <f t="shared" si="637"/>
        <v>5.2525691736100139E-6</v>
      </c>
      <c r="AE4076" s="139">
        <f t="shared" ref="AE4076:AE4139" si="641">IF(AC4076&lt;($AA$556),AD4076,"")</f>
        <v>5.2525691736100139E-6</v>
      </c>
      <c r="AF4076" s="139" t="str">
        <f t="shared" ref="AF4076:AF4139" si="642">IF(AC4076&lt;$AA$563,AD4076,"")</f>
        <v/>
      </c>
      <c r="AG4076" s="139"/>
    </row>
    <row r="4077" spans="21:33" ht="20.100000000000001" customHeight="1" x14ac:dyDescent="0.25">
      <c r="U4077" s="190"/>
      <c r="V4077" s="191"/>
      <c r="W4077" s="188"/>
      <c r="X4077" s="188"/>
      <c r="Y4077" s="174" t="str">
        <f t="shared" si="638"/>
        <v/>
      </c>
      <c r="Z4077" s="174" t="str">
        <f t="shared" si="639"/>
        <v/>
      </c>
      <c r="AA4077" s="137"/>
      <c r="AB4077" s="185">
        <f t="shared" ref="AB4077:AB4140" si="643">AB4076+$AF$553</f>
        <v>22.534399999998563</v>
      </c>
      <c r="AC4077" s="139">
        <f t="shared" si="640"/>
        <v>2.0536272288175922E-3</v>
      </c>
      <c r="AD4077" s="138">
        <f t="shared" ref="AD4077:AD4140" si="644">AC4077-AC4078</f>
        <v>5.2395066802821307E-6</v>
      </c>
      <c r="AE4077" s="139">
        <f t="shared" si="641"/>
        <v>5.2395066802821307E-6</v>
      </c>
      <c r="AF4077" s="139" t="str">
        <f t="shared" si="642"/>
        <v/>
      </c>
      <c r="AG4077" s="139"/>
    </row>
    <row r="4078" spans="21:33" ht="20.100000000000001" customHeight="1" x14ac:dyDescent="0.25">
      <c r="U4078" s="190"/>
      <c r="V4078" s="191"/>
      <c r="W4078" s="188"/>
      <c r="X4078" s="188"/>
      <c r="Y4078" s="174" t="str">
        <f t="shared" si="638"/>
        <v/>
      </c>
      <c r="Z4078" s="174" t="str">
        <f t="shared" si="639"/>
        <v/>
      </c>
      <c r="AA4078" s="137"/>
      <c r="AB4078" s="185">
        <f t="shared" si="643"/>
        <v>22.540799999998562</v>
      </c>
      <c r="AC4078" s="139">
        <f t="shared" si="640"/>
        <v>2.0483877221373101E-3</v>
      </c>
      <c r="AD4078" s="138">
        <f t="shared" si="644"/>
        <v>5.2264756181278835E-6</v>
      </c>
      <c r="AE4078" s="139">
        <f t="shared" si="641"/>
        <v>5.2264756181278835E-6</v>
      </c>
      <c r="AF4078" s="139" t="str">
        <f t="shared" si="642"/>
        <v/>
      </c>
      <c r="AG4078" s="139"/>
    </row>
    <row r="4079" spans="21:33" ht="20.100000000000001" customHeight="1" x14ac:dyDescent="0.25">
      <c r="U4079" s="190"/>
      <c r="V4079" s="191"/>
      <c r="W4079" s="188"/>
      <c r="X4079" s="188"/>
      <c r="Y4079" s="174" t="str">
        <f t="shared" si="638"/>
        <v/>
      </c>
      <c r="Z4079" s="174" t="str">
        <f t="shared" si="639"/>
        <v/>
      </c>
      <c r="AA4079" s="137"/>
      <c r="AB4079" s="185">
        <f t="shared" si="643"/>
        <v>22.547199999998561</v>
      </c>
      <c r="AC4079" s="139">
        <f t="shared" si="640"/>
        <v>2.0431612465191822E-3</v>
      </c>
      <c r="AD4079" s="138">
        <f t="shared" si="644"/>
        <v>5.2134759148153749E-6</v>
      </c>
      <c r="AE4079" s="139">
        <f t="shared" si="641"/>
        <v>5.2134759148153749E-6</v>
      </c>
      <c r="AF4079" s="139" t="str">
        <f t="shared" si="642"/>
        <v/>
      </c>
      <c r="AG4079" s="139"/>
    </row>
    <row r="4080" spans="21:33" ht="20.100000000000001" customHeight="1" x14ac:dyDescent="0.25">
      <c r="U4080" s="190"/>
      <c r="V4080" s="191"/>
      <c r="W4080" s="188"/>
      <c r="X4080" s="188"/>
      <c r="Y4080" s="174" t="str">
        <f t="shared" si="638"/>
        <v/>
      </c>
      <c r="Z4080" s="174" t="str">
        <f t="shared" si="639"/>
        <v/>
      </c>
      <c r="AA4080" s="137"/>
      <c r="AB4080" s="185">
        <f t="shared" si="643"/>
        <v>22.553599999998561</v>
      </c>
      <c r="AC4080" s="139">
        <f t="shared" si="640"/>
        <v>2.0379477706043668E-3</v>
      </c>
      <c r="AD4080" s="138">
        <f t="shared" si="644"/>
        <v>5.2005074981714347E-6</v>
      </c>
      <c r="AE4080" s="139">
        <f t="shared" si="641"/>
        <v>5.2005074981714347E-6</v>
      </c>
      <c r="AF4080" s="139" t="str">
        <f t="shared" si="642"/>
        <v/>
      </c>
      <c r="AG4080" s="139"/>
    </row>
    <row r="4081" spans="21:33" ht="20.100000000000001" customHeight="1" x14ac:dyDescent="0.25">
      <c r="U4081" s="190"/>
      <c r="V4081" s="191"/>
      <c r="W4081" s="188"/>
      <c r="X4081" s="188"/>
      <c r="Y4081" s="174" t="str">
        <f t="shared" si="638"/>
        <v/>
      </c>
      <c r="Z4081" s="174" t="str">
        <f t="shared" si="639"/>
        <v/>
      </c>
      <c r="AA4081" s="137"/>
      <c r="AB4081" s="185">
        <f t="shared" si="643"/>
        <v>22.55999999999856</v>
      </c>
      <c r="AC4081" s="139">
        <f t="shared" si="640"/>
        <v>2.0327472631061954E-3</v>
      </c>
      <c r="AD4081" s="138">
        <f t="shared" si="644"/>
        <v>5.1875702961894261E-6</v>
      </c>
      <c r="AE4081" s="139">
        <f t="shared" si="641"/>
        <v>5.1875702961894261E-6</v>
      </c>
      <c r="AF4081" s="139" t="str">
        <f t="shared" si="642"/>
        <v/>
      </c>
      <c r="AG4081" s="139"/>
    </row>
    <row r="4082" spans="21:33" ht="20.100000000000001" customHeight="1" x14ac:dyDescent="0.25">
      <c r="U4082" s="190"/>
      <c r="V4082" s="191"/>
      <c r="W4082" s="188"/>
      <c r="X4082" s="188"/>
      <c r="Y4082" s="174" t="str">
        <f t="shared" si="638"/>
        <v/>
      </c>
      <c r="Z4082" s="174" t="str">
        <f t="shared" si="639"/>
        <v/>
      </c>
      <c r="AA4082" s="137"/>
      <c r="AB4082" s="185">
        <f t="shared" si="643"/>
        <v>22.566399999998559</v>
      </c>
      <c r="AC4082" s="139">
        <f t="shared" si="640"/>
        <v>2.0275596928100059E-3</v>
      </c>
      <c r="AD4082" s="138">
        <f t="shared" si="644"/>
        <v>5.1746642369975872E-6</v>
      </c>
      <c r="AE4082" s="139">
        <f t="shared" si="641"/>
        <v>5.1746642369975872E-6</v>
      </c>
      <c r="AF4082" s="139" t="str">
        <f t="shared" si="642"/>
        <v/>
      </c>
      <c r="AG4082" s="139"/>
    </row>
    <row r="4083" spans="21:33" ht="20.100000000000001" customHeight="1" x14ac:dyDescent="0.25">
      <c r="U4083" s="190"/>
      <c r="V4083" s="191"/>
      <c r="W4083" s="188"/>
      <c r="X4083" s="188"/>
      <c r="Y4083" s="174" t="str">
        <f t="shared" si="638"/>
        <v/>
      </c>
      <c r="Z4083" s="174" t="str">
        <f t="shared" si="639"/>
        <v/>
      </c>
      <c r="AA4083" s="137"/>
      <c r="AB4083" s="185">
        <f t="shared" si="643"/>
        <v>22.572799999998558</v>
      </c>
      <c r="AC4083" s="139">
        <f t="shared" si="640"/>
        <v>2.0223850285730084E-3</v>
      </c>
      <c r="AD4083" s="138">
        <f t="shared" si="644"/>
        <v>5.1617892488902556E-6</v>
      </c>
      <c r="AE4083" s="139">
        <f t="shared" si="641"/>
        <v>5.1617892488902556E-6</v>
      </c>
      <c r="AF4083" s="139" t="str">
        <f t="shared" si="642"/>
        <v/>
      </c>
      <c r="AG4083" s="139"/>
    </row>
    <row r="4084" spans="21:33" ht="20.100000000000001" customHeight="1" x14ac:dyDescent="0.25">
      <c r="U4084" s="190"/>
      <c r="V4084" s="191"/>
      <c r="W4084" s="188"/>
      <c r="X4084" s="188"/>
      <c r="Y4084" s="174" t="str">
        <f t="shared" si="638"/>
        <v/>
      </c>
      <c r="Z4084" s="174" t="str">
        <f t="shared" si="639"/>
        <v/>
      </c>
      <c r="AA4084" s="137"/>
      <c r="AB4084" s="185">
        <f t="shared" si="643"/>
        <v>22.579199999998558</v>
      </c>
      <c r="AC4084" s="139">
        <f t="shared" si="640"/>
        <v>2.0172232393241181E-3</v>
      </c>
      <c r="AD4084" s="138">
        <f t="shared" si="644"/>
        <v>5.1489452603326394E-6</v>
      </c>
      <c r="AE4084" s="139">
        <f t="shared" si="641"/>
        <v>5.1489452603326394E-6</v>
      </c>
      <c r="AF4084" s="139" t="str">
        <f t="shared" si="642"/>
        <v/>
      </c>
      <c r="AG4084" s="139"/>
    </row>
    <row r="4085" spans="21:33" ht="20.100000000000001" customHeight="1" x14ac:dyDescent="0.25">
      <c r="U4085" s="190"/>
      <c r="V4085" s="191"/>
      <c r="W4085" s="188"/>
      <c r="X4085" s="188"/>
      <c r="Y4085" s="174" t="str">
        <f t="shared" si="638"/>
        <v/>
      </c>
      <c r="Z4085" s="174" t="str">
        <f t="shared" si="639"/>
        <v/>
      </c>
      <c r="AA4085" s="137"/>
      <c r="AB4085" s="185">
        <f t="shared" si="643"/>
        <v>22.585599999998557</v>
      </c>
      <c r="AC4085" s="139">
        <f t="shared" si="640"/>
        <v>2.0120742940637855E-3</v>
      </c>
      <c r="AD4085" s="138">
        <f t="shared" si="644"/>
        <v>5.1361321999066067E-6</v>
      </c>
      <c r="AE4085" s="139">
        <f t="shared" si="641"/>
        <v>5.1361321999066067E-6</v>
      </c>
      <c r="AF4085" s="139" t="str">
        <f t="shared" si="642"/>
        <v/>
      </c>
      <c r="AG4085" s="139"/>
    </row>
    <row r="4086" spans="21:33" ht="20.100000000000001" customHeight="1" x14ac:dyDescent="0.25">
      <c r="U4086" s="190"/>
      <c r="V4086" s="191"/>
      <c r="W4086" s="188"/>
      <c r="X4086" s="188"/>
      <c r="Y4086" s="174" t="str">
        <f t="shared" si="638"/>
        <v/>
      </c>
      <c r="Z4086" s="174" t="str">
        <f t="shared" si="639"/>
        <v/>
      </c>
      <c r="AA4086" s="137"/>
      <c r="AB4086" s="185">
        <f t="shared" si="643"/>
        <v>22.591999999998556</v>
      </c>
      <c r="AC4086" s="139">
        <f t="shared" si="640"/>
        <v>2.0069381618638788E-3</v>
      </c>
      <c r="AD4086" s="138">
        <f t="shared" si="644"/>
        <v>5.1233499963917843E-6</v>
      </c>
      <c r="AE4086" s="139">
        <f t="shared" si="641"/>
        <v>5.1233499963917843E-6</v>
      </c>
      <c r="AF4086" s="139" t="str">
        <f t="shared" si="642"/>
        <v/>
      </c>
      <c r="AG4086" s="139"/>
    </row>
    <row r="4087" spans="21:33" ht="20.100000000000001" customHeight="1" x14ac:dyDescent="0.25">
      <c r="U4087" s="190"/>
      <c r="V4087" s="191"/>
      <c r="W4087" s="188"/>
      <c r="X4087" s="188"/>
      <c r="Y4087" s="174" t="str">
        <f t="shared" si="638"/>
        <v/>
      </c>
      <c r="Z4087" s="174" t="str">
        <f t="shared" si="639"/>
        <v/>
      </c>
      <c r="AA4087" s="137"/>
      <c r="AB4087" s="185">
        <f t="shared" si="643"/>
        <v>22.598399999998556</v>
      </c>
      <c r="AC4087" s="139">
        <f t="shared" si="640"/>
        <v>2.0018148118674871E-3</v>
      </c>
      <c r="AD4087" s="138">
        <f t="shared" si="644"/>
        <v>5.1105985786788211E-6</v>
      </c>
      <c r="AE4087" s="139">
        <f t="shared" si="641"/>
        <v>5.1105985786788211E-6</v>
      </c>
      <c r="AF4087" s="139" t="str">
        <f t="shared" si="642"/>
        <v/>
      </c>
      <c r="AG4087" s="139"/>
    </row>
    <row r="4088" spans="21:33" ht="20.100000000000001" customHeight="1" x14ac:dyDescent="0.25">
      <c r="U4088" s="190"/>
      <c r="V4088" s="191"/>
      <c r="W4088" s="188"/>
      <c r="X4088" s="188"/>
      <c r="Y4088" s="174" t="str">
        <f t="shared" ref="Y4088:Y4151" si="645">IF($X4088&gt;(Y$555),$W4088,"")</f>
        <v/>
      </c>
      <c r="Z4088" s="174" t="str">
        <f t="shared" ref="Z4088:Z4151" si="646">IF($X4088&gt;(AA$557),$W4088,"")</f>
        <v/>
      </c>
      <c r="AA4088" s="137"/>
      <c r="AB4088" s="185">
        <f t="shared" si="643"/>
        <v>22.604799999998555</v>
      </c>
      <c r="AC4088" s="139">
        <f t="shared" si="640"/>
        <v>1.9967042132888082E-3</v>
      </c>
      <c r="AD4088" s="138">
        <f t="shared" si="644"/>
        <v>5.0978778758522213E-6</v>
      </c>
      <c r="AE4088" s="139">
        <f t="shared" si="641"/>
        <v>5.0978778758522213E-6</v>
      </c>
      <c r="AF4088" s="139" t="str">
        <f t="shared" si="642"/>
        <v/>
      </c>
      <c r="AG4088" s="139"/>
    </row>
    <row r="4089" spans="21:33" ht="20.100000000000001" customHeight="1" x14ac:dyDescent="0.25">
      <c r="U4089" s="190"/>
      <c r="V4089" s="191"/>
      <c r="W4089" s="188"/>
      <c r="X4089" s="188"/>
      <c r="Y4089" s="174" t="str">
        <f t="shared" si="645"/>
        <v/>
      </c>
      <c r="Z4089" s="174" t="str">
        <f t="shared" si="646"/>
        <v/>
      </c>
      <c r="AA4089" s="137"/>
      <c r="AB4089" s="185">
        <f t="shared" si="643"/>
        <v>22.611199999998554</v>
      </c>
      <c r="AC4089" s="139">
        <f t="shared" si="640"/>
        <v>1.991606335412956E-3</v>
      </c>
      <c r="AD4089" s="138">
        <f t="shared" si="644"/>
        <v>5.0851878171183536E-6</v>
      </c>
      <c r="AE4089" s="139">
        <f t="shared" si="641"/>
        <v>5.0851878171183536E-6</v>
      </c>
      <c r="AF4089" s="139" t="str">
        <f t="shared" si="642"/>
        <v/>
      </c>
      <c r="AG4089" s="139"/>
    </row>
    <row r="4090" spans="21:33" ht="20.100000000000001" customHeight="1" x14ac:dyDescent="0.25">
      <c r="U4090" s="190"/>
      <c r="V4090" s="191"/>
      <c r="W4090" s="188"/>
      <c r="X4090" s="188"/>
      <c r="Y4090" s="174" t="str">
        <f t="shared" si="645"/>
        <v/>
      </c>
      <c r="Z4090" s="174" t="str">
        <f t="shared" si="646"/>
        <v/>
      </c>
      <c r="AA4090" s="137"/>
      <c r="AB4090" s="185">
        <f t="shared" si="643"/>
        <v>22.617599999998554</v>
      </c>
      <c r="AC4090" s="139">
        <f t="shared" si="640"/>
        <v>1.9865211475958377E-3</v>
      </c>
      <c r="AD4090" s="138">
        <f t="shared" si="644"/>
        <v>5.0725283318522885E-6</v>
      </c>
      <c r="AE4090" s="139">
        <f t="shared" si="641"/>
        <v>5.0725283318522885E-6</v>
      </c>
      <c r="AF4090" s="139" t="str">
        <f t="shared" si="642"/>
        <v/>
      </c>
      <c r="AG4090" s="139"/>
    </row>
    <row r="4091" spans="21:33" ht="20.100000000000001" customHeight="1" x14ac:dyDescent="0.25">
      <c r="U4091" s="190"/>
      <c r="V4091" s="191"/>
      <c r="W4091" s="188"/>
      <c r="X4091" s="188"/>
      <c r="Y4091" s="174" t="str">
        <f t="shared" si="645"/>
        <v/>
      </c>
      <c r="Z4091" s="174" t="str">
        <f t="shared" si="646"/>
        <v/>
      </c>
      <c r="AA4091" s="137"/>
      <c r="AB4091" s="185">
        <f t="shared" si="643"/>
        <v>22.623999999998553</v>
      </c>
      <c r="AC4091" s="139">
        <f t="shared" si="640"/>
        <v>1.9814486192639854E-3</v>
      </c>
      <c r="AD4091" s="138">
        <f t="shared" si="644"/>
        <v>5.0598993495774153E-6</v>
      </c>
      <c r="AE4091" s="139">
        <f t="shared" si="641"/>
        <v>5.0598993495774153E-6</v>
      </c>
      <c r="AF4091" s="139" t="str">
        <f t="shared" si="642"/>
        <v/>
      </c>
      <c r="AG4091" s="139"/>
    </row>
    <row r="4092" spans="21:33" ht="20.100000000000001" customHeight="1" x14ac:dyDescent="0.25">
      <c r="U4092" s="190"/>
      <c r="V4092" s="191"/>
      <c r="W4092" s="188"/>
      <c r="X4092" s="188"/>
      <c r="Y4092" s="174" t="str">
        <f t="shared" si="645"/>
        <v/>
      </c>
      <c r="Z4092" s="174" t="str">
        <f t="shared" si="646"/>
        <v/>
      </c>
      <c r="AA4092" s="137"/>
      <c r="AB4092" s="185">
        <f t="shared" si="643"/>
        <v>22.630399999998552</v>
      </c>
      <c r="AC4092" s="139">
        <f t="shared" si="640"/>
        <v>1.976388719914408E-3</v>
      </c>
      <c r="AD4092" s="138">
        <f t="shared" si="644"/>
        <v>5.0473007999754169E-6</v>
      </c>
      <c r="AE4092" s="139">
        <f t="shared" si="641"/>
        <v>5.0473007999754169E-6</v>
      </c>
      <c r="AF4092" s="139" t="str">
        <f t="shared" si="642"/>
        <v/>
      </c>
      <c r="AG4092" s="139"/>
    </row>
    <row r="4093" spans="21:33" ht="20.100000000000001" customHeight="1" x14ac:dyDescent="0.25">
      <c r="U4093" s="190"/>
      <c r="V4093" s="191"/>
      <c r="W4093" s="188"/>
      <c r="X4093" s="188"/>
      <c r="Y4093" s="174" t="str">
        <f t="shared" si="645"/>
        <v/>
      </c>
      <c r="Z4093" s="174" t="str">
        <f t="shared" si="646"/>
        <v/>
      </c>
      <c r="AA4093" s="137"/>
      <c r="AB4093" s="185">
        <f t="shared" si="643"/>
        <v>22.636799999998551</v>
      </c>
      <c r="AC4093" s="139">
        <f t="shared" si="640"/>
        <v>1.9713414191144325E-3</v>
      </c>
      <c r="AD4093" s="138">
        <f t="shared" si="644"/>
        <v>5.0347326128723918E-6</v>
      </c>
      <c r="AE4093" s="139">
        <f t="shared" si="641"/>
        <v>5.0347326128723918E-6</v>
      </c>
      <c r="AF4093" s="139" t="str">
        <f t="shared" si="642"/>
        <v/>
      </c>
      <c r="AG4093" s="139"/>
    </row>
    <row r="4094" spans="21:33" ht="20.100000000000001" customHeight="1" x14ac:dyDescent="0.25">
      <c r="U4094" s="190"/>
      <c r="V4094" s="191"/>
      <c r="W4094" s="188"/>
      <c r="X4094" s="188"/>
      <c r="Y4094" s="174" t="str">
        <f t="shared" si="645"/>
        <v/>
      </c>
      <c r="Z4094" s="174" t="str">
        <f t="shared" si="646"/>
        <v/>
      </c>
      <c r="AA4094" s="137"/>
      <c r="AB4094" s="185">
        <f t="shared" si="643"/>
        <v>22.643199999998551</v>
      </c>
      <c r="AC4094" s="139">
        <f t="shared" si="640"/>
        <v>1.9663066865015602E-3</v>
      </c>
      <c r="AD4094" s="138">
        <f t="shared" si="644"/>
        <v>5.0221947182483954E-6</v>
      </c>
      <c r="AE4094" s="139">
        <f t="shared" si="641"/>
        <v>5.0221947182483954E-6</v>
      </c>
      <c r="AF4094" s="139" t="str">
        <f t="shared" si="642"/>
        <v/>
      </c>
      <c r="AG4094" s="139"/>
    </row>
    <row r="4095" spans="21:33" ht="20.100000000000001" customHeight="1" x14ac:dyDescent="0.25">
      <c r="U4095" s="190"/>
      <c r="V4095" s="191"/>
      <c r="W4095" s="188"/>
      <c r="X4095" s="188"/>
      <c r="Y4095" s="174" t="str">
        <f t="shared" si="645"/>
        <v/>
      </c>
      <c r="Z4095" s="174" t="str">
        <f t="shared" si="646"/>
        <v/>
      </c>
      <c r="AA4095" s="137"/>
      <c r="AB4095" s="185">
        <f t="shared" si="643"/>
        <v>22.64959999999855</v>
      </c>
      <c r="AC4095" s="139">
        <f t="shared" si="640"/>
        <v>1.9612844917833118E-3</v>
      </c>
      <c r="AD4095" s="138">
        <f t="shared" si="644"/>
        <v>5.0096870462322356E-6</v>
      </c>
      <c r="AE4095" s="139">
        <f t="shared" si="641"/>
        <v>5.0096870462322356E-6</v>
      </c>
      <c r="AF4095" s="139" t="str">
        <f t="shared" si="642"/>
        <v/>
      </c>
      <c r="AG4095" s="139"/>
    </row>
    <row r="4096" spans="21:33" ht="20.100000000000001" customHeight="1" x14ac:dyDescent="0.25">
      <c r="U4096" s="190"/>
      <c r="V4096" s="191"/>
      <c r="W4096" s="188"/>
      <c r="X4096" s="188"/>
      <c r="Y4096" s="174" t="str">
        <f t="shared" si="645"/>
        <v/>
      </c>
      <c r="Z4096" s="174" t="str">
        <f t="shared" si="646"/>
        <v/>
      </c>
      <c r="AA4096" s="137"/>
      <c r="AB4096" s="185">
        <f t="shared" si="643"/>
        <v>22.655999999998549</v>
      </c>
      <c r="AC4096" s="139">
        <f t="shared" si="640"/>
        <v>1.9562748047370795E-3</v>
      </c>
      <c r="AD4096" s="138">
        <f t="shared" si="644"/>
        <v>4.9972095271129651E-6</v>
      </c>
      <c r="AE4096" s="139">
        <f t="shared" si="641"/>
        <v>4.9972095271129651E-6</v>
      </c>
      <c r="AF4096" s="139" t="str">
        <f t="shared" si="642"/>
        <v/>
      </c>
      <c r="AG4096" s="139"/>
    </row>
    <row r="4097" spans="21:33" ht="20.100000000000001" customHeight="1" x14ac:dyDescent="0.25">
      <c r="U4097" s="190"/>
      <c r="V4097" s="191"/>
      <c r="W4097" s="188"/>
      <c r="X4097" s="188"/>
      <c r="Y4097" s="174" t="str">
        <f t="shared" si="645"/>
        <v/>
      </c>
      <c r="Z4097" s="174" t="str">
        <f t="shared" si="646"/>
        <v/>
      </c>
      <c r="AA4097" s="137"/>
      <c r="AB4097" s="185">
        <f t="shared" si="643"/>
        <v>22.662399999998549</v>
      </c>
      <c r="AC4097" s="139">
        <f t="shared" si="640"/>
        <v>1.9512775952099666E-3</v>
      </c>
      <c r="AD4097" s="138">
        <f t="shared" si="644"/>
        <v>4.9847620913208001E-6</v>
      </c>
      <c r="AE4097" s="139">
        <f t="shared" si="641"/>
        <v>4.9847620913208001E-6</v>
      </c>
      <c r="AF4097" s="139" t="str">
        <f t="shared" si="642"/>
        <v/>
      </c>
      <c r="AG4097" s="139"/>
    </row>
    <row r="4098" spans="21:33" ht="20.100000000000001" customHeight="1" x14ac:dyDescent="0.25">
      <c r="U4098" s="190"/>
      <c r="V4098" s="191"/>
      <c r="W4098" s="188"/>
      <c r="X4098" s="188"/>
      <c r="Y4098" s="174" t="str">
        <f t="shared" si="645"/>
        <v/>
      </c>
      <c r="Z4098" s="174" t="str">
        <f t="shared" si="646"/>
        <v/>
      </c>
      <c r="AA4098" s="137"/>
      <c r="AB4098" s="185">
        <f t="shared" si="643"/>
        <v>22.668799999998548</v>
      </c>
      <c r="AC4098" s="139">
        <f t="shared" si="640"/>
        <v>1.9462928331186458E-3</v>
      </c>
      <c r="AD4098" s="138">
        <f t="shared" si="644"/>
        <v>4.9723446694464185E-6</v>
      </c>
      <c r="AE4098" s="139">
        <f t="shared" si="641"/>
        <v>4.9723446694464185E-6</v>
      </c>
      <c r="AF4098" s="139" t="str">
        <f t="shared" si="642"/>
        <v/>
      </c>
      <c r="AG4098" s="139"/>
    </row>
    <row r="4099" spans="21:33" ht="20.100000000000001" customHeight="1" x14ac:dyDescent="0.25">
      <c r="U4099" s="190"/>
      <c r="V4099" s="191"/>
      <c r="W4099" s="188"/>
      <c r="X4099" s="188"/>
      <c r="Y4099" s="174" t="str">
        <f t="shared" si="645"/>
        <v/>
      </c>
      <c r="Z4099" s="174" t="str">
        <f t="shared" si="646"/>
        <v/>
      </c>
      <c r="AA4099" s="137"/>
      <c r="AB4099" s="185">
        <f t="shared" si="643"/>
        <v>22.675199999998547</v>
      </c>
      <c r="AC4099" s="139">
        <f t="shared" si="640"/>
        <v>1.9413204884491993E-3</v>
      </c>
      <c r="AD4099" s="138">
        <f t="shared" si="644"/>
        <v>4.9599571922175414E-6</v>
      </c>
      <c r="AE4099" s="139">
        <f t="shared" si="641"/>
        <v>4.9599571922175414E-6</v>
      </c>
      <c r="AF4099" s="139" t="str">
        <f t="shared" si="642"/>
        <v/>
      </c>
      <c r="AG4099" s="139"/>
    </row>
    <row r="4100" spans="21:33" ht="20.100000000000001" customHeight="1" x14ac:dyDescent="0.25">
      <c r="U4100" s="190"/>
      <c r="V4100" s="191"/>
      <c r="W4100" s="188"/>
      <c r="X4100" s="188"/>
      <c r="Y4100" s="174" t="str">
        <f t="shared" si="645"/>
        <v/>
      </c>
      <c r="Z4100" s="174" t="str">
        <f t="shared" si="646"/>
        <v/>
      </c>
      <c r="AA4100" s="137"/>
      <c r="AB4100" s="185">
        <f t="shared" si="643"/>
        <v>22.681599999998546</v>
      </c>
      <c r="AC4100" s="139">
        <f t="shared" si="640"/>
        <v>1.9363605312569818E-3</v>
      </c>
      <c r="AD4100" s="138">
        <f t="shared" si="644"/>
        <v>4.947599590524954E-6</v>
      </c>
      <c r="AE4100" s="139">
        <f t="shared" si="641"/>
        <v>4.947599590524954E-6</v>
      </c>
      <c r="AF4100" s="139" t="str">
        <f t="shared" si="642"/>
        <v/>
      </c>
      <c r="AG4100" s="139"/>
    </row>
    <row r="4101" spans="21:33" ht="20.100000000000001" customHeight="1" x14ac:dyDescent="0.25">
      <c r="U4101" s="190"/>
      <c r="V4101" s="191"/>
      <c r="W4101" s="188"/>
      <c r="X4101" s="188"/>
      <c r="Y4101" s="174" t="str">
        <f t="shared" si="645"/>
        <v/>
      </c>
      <c r="Z4101" s="174" t="str">
        <f t="shared" si="646"/>
        <v/>
      </c>
      <c r="AA4101" s="137"/>
      <c r="AB4101" s="185">
        <f t="shared" si="643"/>
        <v>22.687999999998546</v>
      </c>
      <c r="AC4101" s="139">
        <f t="shared" si="640"/>
        <v>1.9314129316664568E-3</v>
      </c>
      <c r="AD4101" s="138">
        <f t="shared" si="644"/>
        <v>4.9352717954032066E-6</v>
      </c>
      <c r="AE4101" s="139">
        <f t="shared" si="641"/>
        <v>4.9352717954032066E-6</v>
      </c>
      <c r="AF4101" s="139" t="str">
        <f t="shared" si="642"/>
        <v/>
      </c>
      <c r="AG4101" s="139"/>
    </row>
    <row r="4102" spans="21:33" ht="20.100000000000001" customHeight="1" x14ac:dyDescent="0.25">
      <c r="U4102" s="190"/>
      <c r="V4102" s="191"/>
      <c r="W4102" s="188"/>
      <c r="X4102" s="188"/>
      <c r="Y4102" s="174" t="str">
        <f t="shared" si="645"/>
        <v/>
      </c>
      <c r="Z4102" s="174" t="str">
        <f t="shared" si="646"/>
        <v/>
      </c>
      <c r="AA4102" s="137"/>
      <c r="AB4102" s="185">
        <f t="shared" si="643"/>
        <v>22.694399999998545</v>
      </c>
      <c r="AC4102" s="139">
        <f t="shared" si="640"/>
        <v>1.9264776598710536E-3</v>
      </c>
      <c r="AD4102" s="138">
        <f t="shared" si="644"/>
        <v>4.9229737380310484E-6</v>
      </c>
      <c r="AE4102" s="139">
        <f t="shared" si="641"/>
        <v>4.9229737380310484E-6</v>
      </c>
      <c r="AF4102" s="139" t="str">
        <f t="shared" si="642"/>
        <v/>
      </c>
      <c r="AG4102" s="139"/>
    </row>
    <row r="4103" spans="21:33" ht="20.100000000000001" customHeight="1" x14ac:dyDescent="0.25">
      <c r="U4103" s="190"/>
      <c r="V4103" s="191"/>
      <c r="W4103" s="188"/>
      <c r="X4103" s="188"/>
      <c r="Y4103" s="174" t="str">
        <f t="shared" si="645"/>
        <v/>
      </c>
      <c r="Z4103" s="174" t="str">
        <f t="shared" si="646"/>
        <v/>
      </c>
      <c r="AA4103" s="137"/>
      <c r="AB4103" s="185">
        <f t="shared" si="643"/>
        <v>22.700799999998544</v>
      </c>
      <c r="AC4103" s="139">
        <f t="shared" si="640"/>
        <v>1.9215546861330226E-3</v>
      </c>
      <c r="AD4103" s="138">
        <f t="shared" si="644"/>
        <v>4.9107053497492083E-6</v>
      </c>
      <c r="AE4103" s="139">
        <f t="shared" si="641"/>
        <v>4.9107053497492083E-6</v>
      </c>
      <c r="AF4103" s="139" t="str">
        <f t="shared" si="642"/>
        <v/>
      </c>
      <c r="AG4103" s="139"/>
    </row>
    <row r="4104" spans="21:33" ht="20.100000000000001" customHeight="1" x14ac:dyDescent="0.25">
      <c r="U4104" s="190"/>
      <c r="V4104" s="191"/>
      <c r="W4104" s="188"/>
      <c r="X4104" s="188"/>
      <c r="Y4104" s="174" t="str">
        <f t="shared" si="645"/>
        <v/>
      </c>
      <c r="Z4104" s="174" t="str">
        <f t="shared" si="646"/>
        <v/>
      </c>
      <c r="AA4104" s="137"/>
      <c r="AB4104" s="185">
        <f t="shared" si="643"/>
        <v>22.707199999998544</v>
      </c>
      <c r="AC4104" s="139">
        <f t="shared" si="640"/>
        <v>1.9166439807832734E-3</v>
      </c>
      <c r="AD4104" s="138">
        <f t="shared" si="644"/>
        <v>4.8984665620348082E-6</v>
      </c>
      <c r="AE4104" s="139">
        <f t="shared" si="641"/>
        <v>4.8984665620348082E-6</v>
      </c>
      <c r="AF4104" s="139" t="str">
        <f t="shared" si="642"/>
        <v/>
      </c>
      <c r="AG4104" s="139"/>
    </row>
    <row r="4105" spans="21:33" ht="20.100000000000001" customHeight="1" x14ac:dyDescent="0.25">
      <c r="U4105" s="190"/>
      <c r="V4105" s="191"/>
      <c r="W4105" s="188"/>
      <c r="X4105" s="188"/>
      <c r="Y4105" s="174" t="str">
        <f t="shared" si="645"/>
        <v/>
      </c>
      <c r="Z4105" s="174" t="str">
        <f t="shared" si="646"/>
        <v/>
      </c>
      <c r="AA4105" s="137"/>
      <c r="AB4105" s="185">
        <f t="shared" si="643"/>
        <v>22.713599999998543</v>
      </c>
      <c r="AC4105" s="139">
        <f t="shared" si="640"/>
        <v>1.9117455142212386E-3</v>
      </c>
      <c r="AD4105" s="138">
        <f t="shared" si="644"/>
        <v>4.8862573065243473E-6</v>
      </c>
      <c r="AE4105" s="139">
        <f t="shared" si="641"/>
        <v>4.8862573065243473E-6</v>
      </c>
      <c r="AF4105" s="139" t="str">
        <f t="shared" si="642"/>
        <v/>
      </c>
      <c r="AG4105" s="139"/>
    </row>
    <row r="4106" spans="21:33" ht="20.100000000000001" customHeight="1" x14ac:dyDescent="0.25">
      <c r="U4106" s="190"/>
      <c r="V4106" s="191"/>
      <c r="W4106" s="188"/>
      <c r="X4106" s="188"/>
      <c r="Y4106" s="174" t="str">
        <f t="shared" si="645"/>
        <v/>
      </c>
      <c r="Z4106" s="174" t="str">
        <f t="shared" si="646"/>
        <v/>
      </c>
      <c r="AA4106" s="137"/>
      <c r="AB4106" s="185">
        <f t="shared" si="643"/>
        <v>22.719999999998542</v>
      </c>
      <c r="AC4106" s="139">
        <f t="shared" si="640"/>
        <v>1.9068592569147142E-3</v>
      </c>
      <c r="AD4106" s="138">
        <f t="shared" si="644"/>
        <v>4.8740775149898503E-6</v>
      </c>
      <c r="AE4106" s="139">
        <f t="shared" si="641"/>
        <v>4.8740775149898503E-6</v>
      </c>
      <c r="AF4106" s="139" t="str">
        <f t="shared" si="642"/>
        <v/>
      </c>
      <c r="AG4106" s="139"/>
    </row>
    <row r="4107" spans="21:33" ht="20.100000000000001" customHeight="1" x14ac:dyDescent="0.25">
      <c r="U4107" s="190"/>
      <c r="V4107" s="191"/>
      <c r="W4107" s="188"/>
      <c r="X4107" s="188"/>
      <c r="Y4107" s="174" t="str">
        <f t="shared" si="645"/>
        <v/>
      </c>
      <c r="Z4107" s="174" t="str">
        <f t="shared" si="646"/>
        <v/>
      </c>
      <c r="AA4107" s="137"/>
      <c r="AB4107" s="185">
        <f t="shared" si="643"/>
        <v>22.726399999998542</v>
      </c>
      <c r="AC4107" s="139">
        <f t="shared" si="640"/>
        <v>1.9019851793997244E-3</v>
      </c>
      <c r="AD4107" s="138">
        <f t="shared" si="644"/>
        <v>4.8619271193661891E-6</v>
      </c>
      <c r="AE4107" s="139">
        <f t="shared" si="641"/>
        <v>4.8619271193661891E-6</v>
      </c>
      <c r="AF4107" s="139" t="str">
        <f t="shared" si="642"/>
        <v/>
      </c>
      <c r="AG4107" s="139"/>
    </row>
    <row r="4108" spans="21:33" ht="20.100000000000001" customHeight="1" x14ac:dyDescent="0.25">
      <c r="U4108" s="190"/>
      <c r="V4108" s="191"/>
      <c r="W4108" s="188"/>
      <c r="X4108" s="188"/>
      <c r="Y4108" s="174" t="str">
        <f t="shared" si="645"/>
        <v/>
      </c>
      <c r="Z4108" s="174" t="str">
        <f t="shared" si="646"/>
        <v/>
      </c>
      <c r="AA4108" s="137"/>
      <c r="AB4108" s="185">
        <f t="shared" si="643"/>
        <v>22.732799999998541</v>
      </c>
      <c r="AC4108" s="139">
        <f t="shared" si="640"/>
        <v>1.8971232522803582E-3</v>
      </c>
      <c r="AD4108" s="138">
        <f t="shared" si="644"/>
        <v>4.8498060517254953E-6</v>
      </c>
      <c r="AE4108" s="139">
        <f t="shared" si="641"/>
        <v>4.8498060517254953E-6</v>
      </c>
      <c r="AF4108" s="139" t="str">
        <f t="shared" si="642"/>
        <v/>
      </c>
      <c r="AG4108" s="139"/>
    </row>
    <row r="4109" spans="21:33" ht="20.100000000000001" customHeight="1" x14ac:dyDescent="0.25">
      <c r="U4109" s="190"/>
      <c r="V4109" s="191"/>
      <c r="W4109" s="188"/>
      <c r="X4109" s="188"/>
      <c r="Y4109" s="174" t="str">
        <f t="shared" si="645"/>
        <v/>
      </c>
      <c r="Z4109" s="174" t="str">
        <f t="shared" si="646"/>
        <v/>
      </c>
      <c r="AA4109" s="137"/>
      <c r="AB4109" s="185">
        <f t="shared" si="643"/>
        <v>22.73919999999854</v>
      </c>
      <c r="AC4109" s="139">
        <f t="shared" si="640"/>
        <v>1.8922734462286327E-3</v>
      </c>
      <c r="AD4109" s="138">
        <f t="shared" si="644"/>
        <v>4.8377142442834493E-6</v>
      </c>
      <c r="AE4109" s="139">
        <f t="shared" si="641"/>
        <v>4.8377142442834493E-6</v>
      </c>
      <c r="AF4109" s="139" t="str">
        <f t="shared" si="642"/>
        <v/>
      </c>
      <c r="AG4109" s="139"/>
    </row>
    <row r="4110" spans="21:33" ht="20.100000000000001" customHeight="1" x14ac:dyDescent="0.25">
      <c r="U4110" s="190"/>
      <c r="V4110" s="191"/>
      <c r="W4110" s="188"/>
      <c r="X4110" s="188"/>
      <c r="Y4110" s="174" t="str">
        <f t="shared" si="645"/>
        <v/>
      </c>
      <c r="Z4110" s="174" t="str">
        <f t="shared" si="646"/>
        <v/>
      </c>
      <c r="AA4110" s="137"/>
      <c r="AB4110" s="185">
        <f t="shared" si="643"/>
        <v>22.745599999998539</v>
      </c>
      <c r="AC4110" s="139">
        <f t="shared" si="640"/>
        <v>1.8874357319843492E-3</v>
      </c>
      <c r="AD4110" s="138">
        <f t="shared" si="644"/>
        <v>4.8256516294224814E-6</v>
      </c>
      <c r="AE4110" s="139">
        <f t="shared" si="641"/>
        <v>4.8256516294224814E-6</v>
      </c>
      <c r="AF4110" s="139" t="str">
        <f t="shared" si="642"/>
        <v/>
      </c>
      <c r="AG4110" s="139"/>
    </row>
    <row r="4111" spans="21:33" ht="20.100000000000001" customHeight="1" x14ac:dyDescent="0.25">
      <c r="U4111" s="190"/>
      <c r="V4111" s="191"/>
      <c r="W4111" s="188"/>
      <c r="X4111" s="188"/>
      <c r="Y4111" s="174" t="str">
        <f t="shared" si="645"/>
        <v/>
      </c>
      <c r="Z4111" s="174" t="str">
        <f t="shared" si="646"/>
        <v/>
      </c>
      <c r="AA4111" s="137"/>
      <c r="AB4111" s="185">
        <f t="shared" si="643"/>
        <v>22.751999999998539</v>
      </c>
      <c r="AC4111" s="139">
        <f t="shared" si="640"/>
        <v>1.8826100803549268E-3</v>
      </c>
      <c r="AD4111" s="138">
        <f t="shared" si="644"/>
        <v>4.8136181396471033E-6</v>
      </c>
      <c r="AE4111" s="139">
        <f t="shared" si="641"/>
        <v>4.8136181396471033E-6</v>
      </c>
      <c r="AF4111" s="139" t="str">
        <f t="shared" si="642"/>
        <v/>
      </c>
      <c r="AG4111" s="139"/>
    </row>
    <row r="4112" spans="21:33" ht="20.100000000000001" customHeight="1" x14ac:dyDescent="0.25">
      <c r="U4112" s="190"/>
      <c r="V4112" s="191"/>
      <c r="W4112" s="188"/>
      <c r="X4112" s="188"/>
      <c r="Y4112" s="174" t="str">
        <f t="shared" si="645"/>
        <v/>
      </c>
      <c r="Z4112" s="174" t="str">
        <f t="shared" si="646"/>
        <v/>
      </c>
      <c r="AA4112" s="137"/>
      <c r="AB4112" s="185">
        <f t="shared" si="643"/>
        <v>22.758399999998538</v>
      </c>
      <c r="AC4112" s="139">
        <f t="shared" si="640"/>
        <v>1.8777964622152797E-3</v>
      </c>
      <c r="AD4112" s="138">
        <f t="shared" si="644"/>
        <v>4.8016137076233728E-6</v>
      </c>
      <c r="AE4112" s="139">
        <f t="shared" si="641"/>
        <v>4.8016137076233728E-6</v>
      </c>
      <c r="AF4112" s="139" t="str">
        <f t="shared" si="642"/>
        <v/>
      </c>
      <c r="AG4112" s="139"/>
    </row>
    <row r="4113" spans="21:33" ht="20.100000000000001" customHeight="1" x14ac:dyDescent="0.25">
      <c r="U4113" s="190"/>
      <c r="V4113" s="191"/>
      <c r="W4113" s="188"/>
      <c r="X4113" s="188"/>
      <c r="Y4113" s="174" t="str">
        <f t="shared" si="645"/>
        <v/>
      </c>
      <c r="Z4113" s="174" t="str">
        <f t="shared" si="646"/>
        <v/>
      </c>
      <c r="AA4113" s="137"/>
      <c r="AB4113" s="185">
        <f t="shared" si="643"/>
        <v>22.764799999998537</v>
      </c>
      <c r="AC4113" s="139">
        <f t="shared" si="640"/>
        <v>1.8729948485076563E-3</v>
      </c>
      <c r="AD4113" s="138">
        <f t="shared" si="644"/>
        <v>4.7896382661671844E-6</v>
      </c>
      <c r="AE4113" s="139">
        <f t="shared" si="641"/>
        <v>4.7896382661671844E-6</v>
      </c>
      <c r="AF4113" s="139" t="str">
        <f t="shared" si="642"/>
        <v/>
      </c>
      <c r="AG4113" s="139"/>
    </row>
    <row r="4114" spans="21:33" ht="20.100000000000001" customHeight="1" x14ac:dyDescent="0.25">
      <c r="U4114" s="190"/>
      <c r="V4114" s="191"/>
      <c r="W4114" s="188"/>
      <c r="X4114" s="188"/>
      <c r="Y4114" s="174" t="str">
        <f t="shared" si="645"/>
        <v/>
      </c>
      <c r="Z4114" s="174" t="str">
        <f t="shared" si="646"/>
        <v/>
      </c>
      <c r="AA4114" s="137"/>
      <c r="AB4114" s="185">
        <f t="shared" si="643"/>
        <v>22.771199999998537</v>
      </c>
      <c r="AC4114" s="139">
        <f t="shared" si="640"/>
        <v>1.8682052102414891E-3</v>
      </c>
      <c r="AD4114" s="138">
        <f t="shared" si="644"/>
        <v>4.7776917482223683E-6</v>
      </c>
      <c r="AE4114" s="139">
        <f t="shared" si="641"/>
        <v>4.7776917482223683E-6</v>
      </c>
      <c r="AF4114" s="139" t="str">
        <f t="shared" si="642"/>
        <v/>
      </c>
      <c r="AG4114" s="139"/>
    </row>
    <row r="4115" spans="21:33" ht="20.100000000000001" customHeight="1" x14ac:dyDescent="0.25">
      <c r="U4115" s="190"/>
      <c r="V4115" s="191"/>
      <c r="W4115" s="188"/>
      <c r="X4115" s="188"/>
      <c r="Y4115" s="174" t="str">
        <f t="shared" si="645"/>
        <v/>
      </c>
      <c r="Z4115" s="174" t="str">
        <f t="shared" si="646"/>
        <v/>
      </c>
      <c r="AA4115" s="137"/>
      <c r="AB4115" s="185">
        <f t="shared" si="643"/>
        <v>22.777599999998536</v>
      </c>
      <c r="AC4115" s="139">
        <f t="shared" si="640"/>
        <v>1.8634275184932667E-3</v>
      </c>
      <c r="AD4115" s="138">
        <f t="shared" si="644"/>
        <v>4.7657740868982043E-6</v>
      </c>
      <c r="AE4115" s="139">
        <f t="shared" si="641"/>
        <v>4.7657740868982043E-6</v>
      </c>
      <c r="AF4115" s="139" t="str">
        <f t="shared" si="642"/>
        <v/>
      </c>
      <c r="AG4115" s="139"/>
    </row>
    <row r="4116" spans="21:33" ht="20.100000000000001" customHeight="1" x14ac:dyDescent="0.25">
      <c r="U4116" s="190"/>
      <c r="V4116" s="191"/>
      <c r="W4116" s="188"/>
      <c r="X4116" s="188"/>
      <c r="Y4116" s="174" t="str">
        <f t="shared" si="645"/>
        <v/>
      </c>
      <c r="Z4116" s="174" t="str">
        <f t="shared" si="646"/>
        <v/>
      </c>
      <c r="AA4116" s="137"/>
      <c r="AB4116" s="185">
        <f t="shared" si="643"/>
        <v>22.783999999998535</v>
      </c>
      <c r="AC4116" s="139">
        <f t="shared" si="640"/>
        <v>1.8586617444063685E-3</v>
      </c>
      <c r="AD4116" s="138">
        <f t="shared" si="644"/>
        <v>4.7538852154362446E-6</v>
      </c>
      <c r="AE4116" s="139">
        <f t="shared" si="641"/>
        <v>4.7538852154362446E-6</v>
      </c>
      <c r="AF4116" s="139" t="str">
        <f t="shared" si="642"/>
        <v/>
      </c>
      <c r="AG4116" s="139"/>
    </row>
    <row r="4117" spans="21:33" ht="20.100000000000001" customHeight="1" x14ac:dyDescent="0.25">
      <c r="U4117" s="190"/>
      <c r="V4117" s="191"/>
      <c r="W4117" s="188"/>
      <c r="X4117" s="188"/>
      <c r="Y4117" s="174" t="str">
        <f t="shared" si="645"/>
        <v/>
      </c>
      <c r="Z4117" s="174" t="str">
        <f t="shared" si="646"/>
        <v/>
      </c>
      <c r="AA4117" s="137"/>
      <c r="AB4117" s="185">
        <f t="shared" si="643"/>
        <v>22.790399999998534</v>
      </c>
      <c r="AC4117" s="139">
        <f t="shared" si="640"/>
        <v>1.8539078591909323E-3</v>
      </c>
      <c r="AD4117" s="138">
        <f t="shared" si="644"/>
        <v>4.7420250672298297E-6</v>
      </c>
      <c r="AE4117" s="139">
        <f t="shared" si="641"/>
        <v>4.7420250672298297E-6</v>
      </c>
      <c r="AF4117" s="139" t="str">
        <f t="shared" si="642"/>
        <v/>
      </c>
      <c r="AG4117" s="139"/>
    </row>
    <row r="4118" spans="21:33" ht="20.100000000000001" customHeight="1" x14ac:dyDescent="0.25">
      <c r="U4118" s="190"/>
      <c r="V4118" s="191"/>
      <c r="W4118" s="188"/>
      <c r="X4118" s="188"/>
      <c r="Y4118" s="174" t="str">
        <f t="shared" si="645"/>
        <v/>
      </c>
      <c r="Z4118" s="174" t="str">
        <f t="shared" si="646"/>
        <v/>
      </c>
      <c r="AA4118" s="137"/>
      <c r="AB4118" s="185">
        <f t="shared" si="643"/>
        <v>22.796799999998534</v>
      </c>
      <c r="AC4118" s="139">
        <f t="shared" si="640"/>
        <v>1.8491658341237025E-3</v>
      </c>
      <c r="AD4118" s="138">
        <f t="shared" si="644"/>
        <v>4.7301935758143308E-6</v>
      </c>
      <c r="AE4118" s="139">
        <f t="shared" si="641"/>
        <v>4.7301935758143308E-6</v>
      </c>
      <c r="AF4118" s="139" t="str">
        <f t="shared" si="642"/>
        <v/>
      </c>
      <c r="AG4118" s="139"/>
    </row>
    <row r="4119" spans="21:33" ht="20.100000000000001" customHeight="1" x14ac:dyDescent="0.25">
      <c r="U4119" s="190"/>
      <c r="V4119" s="191"/>
      <c r="W4119" s="188"/>
      <c r="X4119" s="188"/>
      <c r="Y4119" s="174" t="str">
        <f t="shared" si="645"/>
        <v/>
      </c>
      <c r="Z4119" s="174" t="str">
        <f t="shared" si="646"/>
        <v/>
      </c>
      <c r="AA4119" s="137"/>
      <c r="AB4119" s="185">
        <f t="shared" si="643"/>
        <v>22.803199999998533</v>
      </c>
      <c r="AC4119" s="139">
        <f t="shared" si="640"/>
        <v>1.8444356405478881E-3</v>
      </c>
      <c r="AD4119" s="138">
        <f t="shared" si="644"/>
        <v>4.718390674874522E-6</v>
      </c>
      <c r="AE4119" s="139">
        <f t="shared" si="641"/>
        <v>4.718390674874522E-6</v>
      </c>
      <c r="AF4119" s="139" t="str">
        <f t="shared" si="642"/>
        <v/>
      </c>
      <c r="AG4119" s="139"/>
    </row>
    <row r="4120" spans="21:33" ht="20.100000000000001" customHeight="1" x14ac:dyDescent="0.25">
      <c r="U4120" s="190"/>
      <c r="V4120" s="191"/>
      <c r="W4120" s="188"/>
      <c r="X4120" s="188"/>
      <c r="Y4120" s="174" t="str">
        <f t="shared" si="645"/>
        <v/>
      </c>
      <c r="Z4120" s="174" t="str">
        <f t="shared" si="646"/>
        <v/>
      </c>
      <c r="AA4120" s="137"/>
      <c r="AB4120" s="185">
        <f t="shared" si="643"/>
        <v>22.809599999998532</v>
      </c>
      <c r="AC4120" s="139">
        <f t="shared" si="640"/>
        <v>1.8397172498730136E-3</v>
      </c>
      <c r="AD4120" s="138">
        <f t="shared" si="644"/>
        <v>4.7066162982220289E-6</v>
      </c>
      <c r="AE4120" s="139">
        <f t="shared" si="641"/>
        <v>4.7066162982220289E-6</v>
      </c>
      <c r="AF4120" s="139" t="str">
        <f t="shared" si="642"/>
        <v/>
      </c>
      <c r="AG4120" s="139"/>
    </row>
    <row r="4121" spans="21:33" ht="20.100000000000001" customHeight="1" x14ac:dyDescent="0.25">
      <c r="U4121" s="190"/>
      <c r="V4121" s="191"/>
      <c r="W4121" s="188"/>
      <c r="X4121" s="188"/>
      <c r="Y4121" s="174" t="str">
        <f t="shared" si="645"/>
        <v/>
      </c>
      <c r="Z4121" s="174" t="str">
        <f t="shared" si="646"/>
        <v/>
      </c>
      <c r="AA4121" s="137"/>
      <c r="AB4121" s="185">
        <f t="shared" si="643"/>
        <v>22.815999999998532</v>
      </c>
      <c r="AC4121" s="139">
        <f t="shared" si="640"/>
        <v>1.8350106335747916E-3</v>
      </c>
      <c r="AD4121" s="138">
        <f t="shared" si="644"/>
        <v>4.694870379840432E-6</v>
      </c>
      <c r="AE4121" s="139">
        <f t="shared" si="641"/>
        <v>4.694870379840432E-6</v>
      </c>
      <c r="AF4121" s="139" t="str">
        <f t="shared" si="642"/>
        <v/>
      </c>
      <c r="AG4121" s="139"/>
    </row>
    <row r="4122" spans="21:33" ht="20.100000000000001" customHeight="1" x14ac:dyDescent="0.25">
      <c r="U4122" s="190"/>
      <c r="V4122" s="191"/>
      <c r="W4122" s="188"/>
      <c r="X4122" s="188"/>
      <c r="Y4122" s="174" t="str">
        <f t="shared" si="645"/>
        <v/>
      </c>
      <c r="Z4122" s="174" t="str">
        <f t="shared" si="646"/>
        <v/>
      </c>
      <c r="AA4122" s="137"/>
      <c r="AB4122" s="185">
        <f t="shared" si="643"/>
        <v>22.822399999998531</v>
      </c>
      <c r="AC4122" s="139">
        <f t="shared" si="640"/>
        <v>1.8303157631949511E-3</v>
      </c>
      <c r="AD4122" s="138">
        <f t="shared" si="644"/>
        <v>4.6831528538343083E-6</v>
      </c>
      <c r="AE4122" s="139">
        <f t="shared" si="641"/>
        <v>4.6831528538343083E-6</v>
      </c>
      <c r="AF4122" s="139" t="str">
        <f t="shared" si="642"/>
        <v/>
      </c>
      <c r="AG4122" s="139"/>
    </row>
    <row r="4123" spans="21:33" ht="20.100000000000001" customHeight="1" x14ac:dyDescent="0.25">
      <c r="U4123" s="190"/>
      <c r="V4123" s="191"/>
      <c r="W4123" s="188"/>
      <c r="X4123" s="188"/>
      <c r="Y4123" s="174" t="str">
        <f t="shared" si="645"/>
        <v/>
      </c>
      <c r="Z4123" s="174" t="str">
        <f t="shared" si="646"/>
        <v/>
      </c>
      <c r="AA4123" s="137"/>
      <c r="AB4123" s="185">
        <f t="shared" si="643"/>
        <v>22.82879999999853</v>
      </c>
      <c r="AC4123" s="139">
        <f t="shared" si="640"/>
        <v>1.8256326103411168E-3</v>
      </c>
      <c r="AD4123" s="138">
        <f t="shared" si="644"/>
        <v>4.6714636544606739E-6</v>
      </c>
      <c r="AE4123" s="139">
        <f t="shared" si="641"/>
        <v>4.6714636544606739E-6</v>
      </c>
      <c r="AF4123" s="139" t="str">
        <f t="shared" si="642"/>
        <v/>
      </c>
      <c r="AG4123" s="139"/>
    </row>
    <row r="4124" spans="21:33" ht="20.100000000000001" customHeight="1" x14ac:dyDescent="0.25">
      <c r="U4124" s="190"/>
      <c r="V4124" s="191"/>
      <c r="W4124" s="188"/>
      <c r="X4124" s="188"/>
      <c r="Y4124" s="174" t="str">
        <f t="shared" si="645"/>
        <v/>
      </c>
      <c r="Z4124" s="174" t="str">
        <f t="shared" si="646"/>
        <v/>
      </c>
      <c r="AA4124" s="137"/>
      <c r="AB4124" s="185">
        <f t="shared" si="643"/>
        <v>22.83519999999853</v>
      </c>
      <c r="AC4124" s="139">
        <f t="shared" si="640"/>
        <v>1.8209611466866562E-3</v>
      </c>
      <c r="AD4124" s="138">
        <f t="shared" si="644"/>
        <v>4.6598027161194426E-6</v>
      </c>
      <c r="AE4124" s="139">
        <f t="shared" si="641"/>
        <v>4.6598027161194426E-6</v>
      </c>
      <c r="AF4124" s="139" t="str">
        <f t="shared" si="642"/>
        <v/>
      </c>
      <c r="AG4124" s="139"/>
    </row>
    <row r="4125" spans="21:33" ht="20.100000000000001" customHeight="1" x14ac:dyDescent="0.25">
      <c r="U4125" s="190"/>
      <c r="V4125" s="191"/>
      <c r="W4125" s="188"/>
      <c r="X4125" s="188"/>
      <c r="Y4125" s="174" t="str">
        <f t="shared" si="645"/>
        <v/>
      </c>
      <c r="Z4125" s="174" t="str">
        <f t="shared" si="646"/>
        <v/>
      </c>
      <c r="AA4125" s="137"/>
      <c r="AB4125" s="185">
        <f t="shared" si="643"/>
        <v>22.841599999998529</v>
      </c>
      <c r="AC4125" s="139">
        <f t="shared" si="640"/>
        <v>1.8163013439705367E-3</v>
      </c>
      <c r="AD4125" s="138">
        <f t="shared" si="644"/>
        <v>4.6481699733506073E-6</v>
      </c>
      <c r="AE4125" s="139">
        <f t="shared" si="641"/>
        <v>4.6481699733506073E-6</v>
      </c>
      <c r="AF4125" s="139" t="str">
        <f t="shared" si="642"/>
        <v/>
      </c>
      <c r="AG4125" s="139"/>
    </row>
    <row r="4126" spans="21:33" ht="20.100000000000001" customHeight="1" x14ac:dyDescent="0.25">
      <c r="U4126" s="190"/>
      <c r="V4126" s="191"/>
      <c r="W4126" s="188"/>
      <c r="X4126" s="188"/>
      <c r="Y4126" s="174" t="str">
        <f t="shared" si="645"/>
        <v/>
      </c>
      <c r="Z4126" s="174" t="str">
        <f t="shared" si="646"/>
        <v/>
      </c>
      <c r="AA4126" s="137"/>
      <c r="AB4126" s="185">
        <f t="shared" si="643"/>
        <v>22.847999999998528</v>
      </c>
      <c r="AC4126" s="139">
        <f t="shared" si="640"/>
        <v>1.8116531739971861E-3</v>
      </c>
      <c r="AD4126" s="138">
        <f t="shared" si="644"/>
        <v>4.636565360843347E-6</v>
      </c>
      <c r="AE4126" s="139">
        <f t="shared" si="641"/>
        <v>4.636565360843347E-6</v>
      </c>
      <c r="AF4126" s="139" t="str">
        <f t="shared" si="642"/>
        <v/>
      </c>
      <c r="AG4126" s="139"/>
    </row>
    <row r="4127" spans="21:33" ht="20.100000000000001" customHeight="1" x14ac:dyDescent="0.25">
      <c r="U4127" s="190"/>
      <c r="V4127" s="191"/>
      <c r="W4127" s="188"/>
      <c r="X4127" s="188"/>
      <c r="Y4127" s="174" t="str">
        <f t="shared" si="645"/>
        <v/>
      </c>
      <c r="Z4127" s="174" t="str">
        <f t="shared" si="646"/>
        <v/>
      </c>
      <c r="AA4127" s="137"/>
      <c r="AB4127" s="185">
        <f t="shared" si="643"/>
        <v>22.854399999998527</v>
      </c>
      <c r="AC4127" s="139">
        <f t="shared" si="640"/>
        <v>1.8070166086363428E-3</v>
      </c>
      <c r="AD4127" s="138">
        <f t="shared" si="644"/>
        <v>4.6249888134186797E-6</v>
      </c>
      <c r="AE4127" s="139">
        <f t="shared" si="641"/>
        <v>4.6249888134186797E-6</v>
      </c>
      <c r="AF4127" s="139" t="str">
        <f t="shared" si="642"/>
        <v/>
      </c>
      <c r="AG4127" s="139"/>
    </row>
    <row r="4128" spans="21:33" ht="20.100000000000001" customHeight="1" x14ac:dyDescent="0.25">
      <c r="U4128" s="190"/>
      <c r="V4128" s="191"/>
      <c r="W4128" s="188"/>
      <c r="X4128" s="188"/>
      <c r="Y4128" s="174" t="str">
        <f t="shared" si="645"/>
        <v/>
      </c>
      <c r="Z4128" s="174" t="str">
        <f t="shared" si="646"/>
        <v/>
      </c>
      <c r="AA4128" s="137"/>
      <c r="AB4128" s="185">
        <f t="shared" si="643"/>
        <v>22.860799999998527</v>
      </c>
      <c r="AC4128" s="139">
        <f t="shared" si="640"/>
        <v>1.8023916198229241E-3</v>
      </c>
      <c r="AD4128" s="138">
        <f t="shared" si="644"/>
        <v>4.6134402660435569E-6</v>
      </c>
      <c r="AE4128" s="139">
        <f t="shared" si="641"/>
        <v>4.6134402660435569E-6</v>
      </c>
      <c r="AF4128" s="139" t="str">
        <f t="shared" si="642"/>
        <v/>
      </c>
      <c r="AG4128" s="139"/>
    </row>
    <row r="4129" spans="21:33" ht="20.100000000000001" customHeight="1" x14ac:dyDescent="0.25">
      <c r="U4129" s="190"/>
      <c r="V4129" s="191"/>
      <c r="W4129" s="188"/>
      <c r="X4129" s="188"/>
      <c r="Y4129" s="174" t="str">
        <f t="shared" si="645"/>
        <v/>
      </c>
      <c r="Z4129" s="174" t="str">
        <f t="shared" si="646"/>
        <v/>
      </c>
      <c r="AA4129" s="137"/>
      <c r="AB4129" s="185">
        <f t="shared" si="643"/>
        <v>22.867199999998526</v>
      </c>
      <c r="AC4129" s="139">
        <f t="shared" si="640"/>
        <v>1.7977781795568805E-3</v>
      </c>
      <c r="AD4129" s="138">
        <f t="shared" si="644"/>
        <v>4.6019196538356344E-6</v>
      </c>
      <c r="AE4129" s="139">
        <f t="shared" si="641"/>
        <v>4.6019196538356344E-6</v>
      </c>
      <c r="AF4129" s="139" t="str">
        <f t="shared" si="642"/>
        <v/>
      </c>
      <c r="AG4129" s="139"/>
    </row>
    <row r="4130" spans="21:33" ht="20.100000000000001" customHeight="1" x14ac:dyDescent="0.25">
      <c r="U4130" s="190"/>
      <c r="V4130" s="191"/>
      <c r="W4130" s="188"/>
      <c r="X4130" s="188"/>
      <c r="Y4130" s="174" t="str">
        <f t="shared" si="645"/>
        <v/>
      </c>
      <c r="Z4130" s="174" t="str">
        <f t="shared" si="646"/>
        <v/>
      </c>
      <c r="AA4130" s="137"/>
      <c r="AB4130" s="185">
        <f t="shared" si="643"/>
        <v>22.873599999998525</v>
      </c>
      <c r="AC4130" s="139">
        <f t="shared" si="640"/>
        <v>1.7931762599030449E-3</v>
      </c>
      <c r="AD4130" s="138">
        <f t="shared" si="644"/>
        <v>4.5904269120402869E-6</v>
      </c>
      <c r="AE4130" s="139">
        <f t="shared" si="641"/>
        <v>4.5904269120402869E-6</v>
      </c>
      <c r="AF4130" s="139" t="str">
        <f t="shared" si="642"/>
        <v/>
      </c>
      <c r="AG4130" s="139"/>
    </row>
    <row r="4131" spans="21:33" ht="20.100000000000001" customHeight="1" x14ac:dyDescent="0.25">
      <c r="U4131" s="190"/>
      <c r="V4131" s="191"/>
      <c r="W4131" s="188"/>
      <c r="X4131" s="188"/>
      <c r="Y4131" s="174" t="str">
        <f t="shared" si="645"/>
        <v/>
      </c>
      <c r="Z4131" s="174" t="str">
        <f t="shared" si="646"/>
        <v/>
      </c>
      <c r="AA4131" s="137"/>
      <c r="AB4131" s="185">
        <f t="shared" si="643"/>
        <v>22.879999999998525</v>
      </c>
      <c r="AC4131" s="139">
        <f t="shared" si="640"/>
        <v>1.7885858329910046E-3</v>
      </c>
      <c r="AD4131" s="138">
        <f t="shared" si="644"/>
        <v>4.5789619760566291E-6</v>
      </c>
      <c r="AE4131" s="139">
        <f t="shared" si="641"/>
        <v>4.5789619760566291E-6</v>
      </c>
      <c r="AF4131" s="139" t="str">
        <f t="shared" si="642"/>
        <v/>
      </c>
      <c r="AG4131" s="139"/>
    </row>
    <row r="4132" spans="21:33" ht="20.100000000000001" customHeight="1" x14ac:dyDescent="0.25">
      <c r="U4132" s="190"/>
      <c r="V4132" s="191"/>
      <c r="W4132" s="188"/>
      <c r="X4132" s="188"/>
      <c r="Y4132" s="174" t="str">
        <f t="shared" si="645"/>
        <v/>
      </c>
      <c r="Z4132" s="174" t="str">
        <f t="shared" si="646"/>
        <v/>
      </c>
      <c r="AA4132" s="137"/>
      <c r="AB4132" s="185">
        <f t="shared" si="643"/>
        <v>22.886399999998524</v>
      </c>
      <c r="AC4132" s="139">
        <f t="shared" si="640"/>
        <v>1.784006871014948E-3</v>
      </c>
      <c r="AD4132" s="138">
        <f t="shared" si="644"/>
        <v>4.5675247814084587E-6</v>
      </c>
      <c r="AE4132" s="139">
        <f t="shared" si="641"/>
        <v>4.5675247814084587E-6</v>
      </c>
      <c r="AF4132" s="139" t="str">
        <f t="shared" si="642"/>
        <v/>
      </c>
      <c r="AG4132" s="139"/>
    </row>
    <row r="4133" spans="21:33" ht="20.100000000000001" customHeight="1" x14ac:dyDescent="0.25">
      <c r="U4133" s="190"/>
      <c r="V4133" s="191"/>
      <c r="W4133" s="188"/>
      <c r="X4133" s="188"/>
      <c r="Y4133" s="174" t="str">
        <f t="shared" si="645"/>
        <v/>
      </c>
      <c r="Z4133" s="174" t="str">
        <f t="shared" si="646"/>
        <v/>
      </c>
      <c r="AA4133" s="137"/>
      <c r="AB4133" s="185">
        <f t="shared" si="643"/>
        <v>22.892799999998523</v>
      </c>
      <c r="AC4133" s="139">
        <f t="shared" si="640"/>
        <v>1.7794393462335395E-3</v>
      </c>
      <c r="AD4133" s="138">
        <f t="shared" si="644"/>
        <v>4.5561152637780839E-6</v>
      </c>
      <c r="AE4133" s="139">
        <f t="shared" si="641"/>
        <v>4.5561152637780839E-6</v>
      </c>
      <c r="AF4133" s="139" t="str">
        <f t="shared" si="642"/>
        <v/>
      </c>
      <c r="AG4133" s="139"/>
    </row>
    <row r="4134" spans="21:33" ht="20.100000000000001" customHeight="1" x14ac:dyDescent="0.25">
      <c r="U4134" s="190"/>
      <c r="V4134" s="191"/>
      <c r="W4134" s="188"/>
      <c r="X4134" s="188"/>
      <c r="Y4134" s="174" t="str">
        <f t="shared" si="645"/>
        <v/>
      </c>
      <c r="Z4134" s="174" t="str">
        <f t="shared" si="646"/>
        <v/>
      </c>
      <c r="AA4134" s="137"/>
      <c r="AB4134" s="185">
        <f t="shared" si="643"/>
        <v>22.899199999998523</v>
      </c>
      <c r="AC4134" s="139">
        <f t="shared" si="640"/>
        <v>1.7748832309697614E-3</v>
      </c>
      <c r="AD4134" s="138">
        <f t="shared" si="644"/>
        <v>4.5447333589798689E-6</v>
      </c>
      <c r="AE4134" s="139">
        <f t="shared" si="641"/>
        <v>4.5447333589798689E-6</v>
      </c>
      <c r="AF4134" s="139" t="str">
        <f t="shared" si="642"/>
        <v/>
      </c>
      <c r="AG4134" s="139"/>
    </row>
    <row r="4135" spans="21:33" ht="20.100000000000001" customHeight="1" x14ac:dyDescent="0.25">
      <c r="U4135" s="190"/>
      <c r="V4135" s="191"/>
      <c r="W4135" s="188"/>
      <c r="X4135" s="188"/>
      <c r="Y4135" s="174" t="str">
        <f t="shared" si="645"/>
        <v/>
      </c>
      <c r="Z4135" s="174" t="str">
        <f t="shared" si="646"/>
        <v/>
      </c>
      <c r="AA4135" s="137"/>
      <c r="AB4135" s="185">
        <f t="shared" si="643"/>
        <v>22.905599999998522</v>
      </c>
      <c r="AC4135" s="139">
        <f t="shared" si="640"/>
        <v>1.7703384976107816E-3</v>
      </c>
      <c r="AD4135" s="138">
        <f t="shared" si="644"/>
        <v>4.5333790029650038E-6</v>
      </c>
      <c r="AE4135" s="139">
        <f t="shared" si="641"/>
        <v>4.5333790029650038E-6</v>
      </c>
      <c r="AF4135" s="139" t="str">
        <f t="shared" si="642"/>
        <v/>
      </c>
      <c r="AG4135" s="139"/>
    </row>
    <row r="4136" spans="21:33" ht="20.100000000000001" customHeight="1" x14ac:dyDescent="0.25">
      <c r="U4136" s="190"/>
      <c r="V4136" s="191"/>
      <c r="W4136" s="188"/>
      <c r="X4136" s="188"/>
      <c r="Y4136" s="174" t="str">
        <f t="shared" si="645"/>
        <v/>
      </c>
      <c r="Z4136" s="174" t="str">
        <f t="shared" si="646"/>
        <v/>
      </c>
      <c r="AA4136" s="137"/>
      <c r="AB4136" s="185">
        <f t="shared" si="643"/>
        <v>22.911999999998521</v>
      </c>
      <c r="AC4136" s="139">
        <f t="shared" si="640"/>
        <v>1.7658051186078166E-3</v>
      </c>
      <c r="AD4136" s="138">
        <f t="shared" si="644"/>
        <v>4.5220521318271433E-6</v>
      </c>
      <c r="AE4136" s="139">
        <f t="shared" si="641"/>
        <v>4.5220521318271433E-6</v>
      </c>
      <c r="AF4136" s="139" t="str">
        <f t="shared" si="642"/>
        <v/>
      </c>
      <c r="AG4136" s="139"/>
    </row>
    <row r="4137" spans="21:33" ht="20.100000000000001" customHeight="1" x14ac:dyDescent="0.25">
      <c r="U4137" s="190"/>
      <c r="V4137" s="191"/>
      <c r="W4137" s="188"/>
      <c r="X4137" s="188"/>
      <c r="Y4137" s="174" t="str">
        <f t="shared" si="645"/>
        <v/>
      </c>
      <c r="Z4137" s="174" t="str">
        <f t="shared" si="646"/>
        <v/>
      </c>
      <c r="AA4137" s="137"/>
      <c r="AB4137" s="185">
        <f t="shared" si="643"/>
        <v>22.91839999999852</v>
      </c>
      <c r="AC4137" s="139">
        <f t="shared" si="640"/>
        <v>1.7612830664759894E-3</v>
      </c>
      <c r="AD4137" s="138">
        <f t="shared" si="644"/>
        <v>4.5107526818050081E-6</v>
      </c>
      <c r="AE4137" s="139">
        <f t="shared" si="641"/>
        <v>4.5107526818050081E-6</v>
      </c>
      <c r="AF4137" s="139" t="str">
        <f t="shared" si="642"/>
        <v/>
      </c>
      <c r="AG4137" s="139"/>
    </row>
    <row r="4138" spans="21:33" ht="20.100000000000001" customHeight="1" x14ac:dyDescent="0.25">
      <c r="U4138" s="190"/>
      <c r="V4138" s="191"/>
      <c r="W4138" s="188"/>
      <c r="X4138" s="188"/>
      <c r="Y4138" s="174" t="str">
        <f t="shared" si="645"/>
        <v/>
      </c>
      <c r="Z4138" s="174" t="str">
        <f t="shared" si="646"/>
        <v/>
      </c>
      <c r="AA4138" s="137"/>
      <c r="AB4138" s="185">
        <f t="shared" si="643"/>
        <v>22.92479999999852</v>
      </c>
      <c r="AC4138" s="139">
        <f t="shared" si="640"/>
        <v>1.7567723137941844E-3</v>
      </c>
      <c r="AD4138" s="138">
        <f t="shared" si="644"/>
        <v>4.4994805892661222E-6</v>
      </c>
      <c r="AE4138" s="139">
        <f t="shared" si="641"/>
        <v>4.4994805892661222E-6</v>
      </c>
      <c r="AF4138" s="139" t="str">
        <f t="shared" si="642"/>
        <v/>
      </c>
      <c r="AG4138" s="139"/>
    </row>
    <row r="4139" spans="21:33" ht="20.100000000000001" customHeight="1" x14ac:dyDescent="0.25">
      <c r="U4139" s="190"/>
      <c r="V4139" s="191"/>
      <c r="W4139" s="188"/>
      <c r="X4139" s="188"/>
      <c r="Y4139" s="174" t="str">
        <f t="shared" si="645"/>
        <v/>
      </c>
      <c r="Z4139" s="174" t="str">
        <f t="shared" si="646"/>
        <v/>
      </c>
      <c r="AA4139" s="137"/>
      <c r="AB4139" s="185">
        <f t="shared" si="643"/>
        <v>22.931199999998519</v>
      </c>
      <c r="AC4139" s="139">
        <f t="shared" si="640"/>
        <v>1.7522728332049183E-3</v>
      </c>
      <c r="AD4139" s="138">
        <f t="shared" si="644"/>
        <v>4.4882357907287136E-6</v>
      </c>
      <c r="AE4139" s="139">
        <f t="shared" si="641"/>
        <v>4.4882357907287136E-6</v>
      </c>
      <c r="AF4139" s="139" t="str">
        <f t="shared" si="642"/>
        <v/>
      </c>
      <c r="AG4139" s="139"/>
    </row>
    <row r="4140" spans="21:33" ht="20.100000000000001" customHeight="1" x14ac:dyDescent="0.25">
      <c r="U4140" s="190"/>
      <c r="V4140" s="191"/>
      <c r="W4140" s="188"/>
      <c r="X4140" s="188"/>
      <c r="Y4140" s="174" t="str">
        <f t="shared" si="645"/>
        <v/>
      </c>
      <c r="Z4140" s="174" t="str">
        <f t="shared" si="646"/>
        <v/>
      </c>
      <c r="AA4140" s="137"/>
      <c r="AB4140" s="185">
        <f t="shared" si="643"/>
        <v>22.937599999998518</v>
      </c>
      <c r="AC4140" s="139">
        <f t="shared" ref="AC4140:AC4203" si="647">_xlfn.CHISQ.DIST.RT(AB4140,$AB$553)</f>
        <v>1.7477845974141896E-3</v>
      </c>
      <c r="AD4140" s="138">
        <f t="shared" si="644"/>
        <v>4.4770182228391631E-6</v>
      </c>
      <c r="AE4140" s="139">
        <f t="shared" ref="AE4140:AE4203" si="648">IF(AC4140&lt;($AA$556),AD4140,"")</f>
        <v>4.4770182228391631E-6</v>
      </c>
      <c r="AF4140" s="139" t="str">
        <f t="shared" ref="AF4140:AF4203" si="649">IF(AC4140&lt;$AA$563,AD4140,"")</f>
        <v/>
      </c>
      <c r="AG4140" s="139"/>
    </row>
    <row r="4141" spans="21:33" ht="20.100000000000001" customHeight="1" x14ac:dyDescent="0.25">
      <c r="U4141" s="190"/>
      <c r="V4141" s="191"/>
      <c r="W4141" s="188"/>
      <c r="X4141" s="188"/>
      <c r="Y4141" s="174" t="str">
        <f t="shared" si="645"/>
        <v/>
      </c>
      <c r="Z4141" s="174" t="str">
        <f t="shared" si="646"/>
        <v/>
      </c>
      <c r="AA4141" s="137"/>
      <c r="AB4141" s="185">
        <f t="shared" ref="AB4141:AB4204" si="650">AB4140+$AF$553</f>
        <v>22.943999999998518</v>
      </c>
      <c r="AC4141" s="139">
        <f t="shared" si="647"/>
        <v>1.7433075791913504E-3</v>
      </c>
      <c r="AD4141" s="138">
        <f t="shared" ref="AD4141:AD4204" si="651">AC4141-AC4142</f>
        <v>4.465827822383063E-6</v>
      </c>
      <c r="AE4141" s="139">
        <f t="shared" si="648"/>
        <v>4.465827822383063E-6</v>
      </c>
      <c r="AF4141" s="139" t="str">
        <f t="shared" si="649"/>
        <v/>
      </c>
      <c r="AG4141" s="139"/>
    </row>
    <row r="4142" spans="21:33" ht="20.100000000000001" customHeight="1" x14ac:dyDescent="0.25">
      <c r="U4142" s="190"/>
      <c r="V4142" s="191"/>
      <c r="W4142" s="188"/>
      <c r="X4142" s="188"/>
      <c r="Y4142" s="174" t="str">
        <f t="shared" si="645"/>
        <v/>
      </c>
      <c r="Z4142" s="174" t="str">
        <f t="shared" si="646"/>
        <v/>
      </c>
      <c r="AA4142" s="137"/>
      <c r="AB4142" s="185">
        <f t="shared" si="650"/>
        <v>22.950399999998517</v>
      </c>
      <c r="AC4142" s="139">
        <f t="shared" si="647"/>
        <v>1.7388417513689673E-3</v>
      </c>
      <c r="AD4142" s="138">
        <f t="shared" si="651"/>
        <v>4.4546645262954088E-6</v>
      </c>
      <c r="AE4142" s="139">
        <f t="shared" si="648"/>
        <v>4.4546645262954088E-6</v>
      </c>
      <c r="AF4142" s="139" t="str">
        <f t="shared" si="649"/>
        <v/>
      </c>
      <c r="AG4142" s="139"/>
    </row>
    <row r="4143" spans="21:33" ht="20.100000000000001" customHeight="1" x14ac:dyDescent="0.25">
      <c r="U4143" s="190"/>
      <c r="V4143" s="191"/>
      <c r="W4143" s="188"/>
      <c r="X4143" s="188"/>
      <c r="Y4143" s="174" t="str">
        <f t="shared" si="645"/>
        <v/>
      </c>
      <c r="Z4143" s="174" t="str">
        <f t="shared" si="646"/>
        <v/>
      </c>
      <c r="AA4143" s="137"/>
      <c r="AB4143" s="185">
        <f t="shared" si="650"/>
        <v>22.956799999998516</v>
      </c>
      <c r="AC4143" s="139">
        <f t="shared" si="647"/>
        <v>1.7343870868426719E-3</v>
      </c>
      <c r="AD4143" s="138">
        <f t="shared" si="651"/>
        <v>4.4435282716371802E-6</v>
      </c>
      <c r="AE4143" s="139">
        <f t="shared" si="648"/>
        <v>4.4435282716371802E-6</v>
      </c>
      <c r="AF4143" s="139" t="str">
        <f t="shared" si="649"/>
        <v/>
      </c>
      <c r="AG4143" s="139"/>
    </row>
    <row r="4144" spans="21:33" ht="20.100000000000001" customHeight="1" x14ac:dyDescent="0.25">
      <c r="U4144" s="190"/>
      <c r="V4144" s="191"/>
      <c r="W4144" s="188"/>
      <c r="X4144" s="188"/>
      <c r="Y4144" s="174" t="str">
        <f t="shared" si="645"/>
        <v/>
      </c>
      <c r="Z4144" s="174" t="str">
        <f t="shared" si="646"/>
        <v/>
      </c>
      <c r="AA4144" s="137"/>
      <c r="AB4144" s="185">
        <f t="shared" si="650"/>
        <v>22.963199999998515</v>
      </c>
      <c r="AC4144" s="139">
        <f t="shared" si="647"/>
        <v>1.7299435585710348E-3</v>
      </c>
      <c r="AD4144" s="138">
        <f t="shared" si="651"/>
        <v>4.4324189956105198E-6</v>
      </c>
      <c r="AE4144" s="139">
        <f t="shared" si="648"/>
        <v>4.4324189956105198E-6</v>
      </c>
      <c r="AF4144" s="139" t="str">
        <f t="shared" si="649"/>
        <v/>
      </c>
      <c r="AG4144" s="139"/>
    </row>
    <row r="4145" spans="21:33" ht="20.100000000000001" customHeight="1" x14ac:dyDescent="0.25">
      <c r="U4145" s="190"/>
      <c r="V4145" s="191"/>
      <c r="W4145" s="188"/>
      <c r="X4145" s="188"/>
      <c r="Y4145" s="174" t="str">
        <f t="shared" si="645"/>
        <v/>
      </c>
      <c r="Z4145" s="174" t="str">
        <f t="shared" si="646"/>
        <v/>
      </c>
      <c r="AA4145" s="137"/>
      <c r="AB4145" s="185">
        <f t="shared" si="650"/>
        <v>22.969599999998515</v>
      </c>
      <c r="AC4145" s="139">
        <f t="shared" si="647"/>
        <v>1.7255111395754242E-3</v>
      </c>
      <c r="AD4145" s="138">
        <f t="shared" si="651"/>
        <v>4.4213366355535296E-6</v>
      </c>
      <c r="AE4145" s="139">
        <f t="shared" si="648"/>
        <v>4.4213366355535296E-6</v>
      </c>
      <c r="AF4145" s="139" t="str">
        <f t="shared" si="649"/>
        <v/>
      </c>
      <c r="AG4145" s="139"/>
    </row>
    <row r="4146" spans="21:33" ht="20.100000000000001" customHeight="1" x14ac:dyDescent="0.25">
      <c r="U4146" s="190"/>
      <c r="V4146" s="191"/>
      <c r="W4146" s="188"/>
      <c r="X4146" s="188"/>
      <c r="Y4146" s="174" t="str">
        <f t="shared" si="645"/>
        <v/>
      </c>
      <c r="Z4146" s="174" t="str">
        <f t="shared" si="646"/>
        <v/>
      </c>
      <c r="AA4146" s="137"/>
      <c r="AB4146" s="185">
        <f t="shared" si="650"/>
        <v>22.975999999998514</v>
      </c>
      <c r="AC4146" s="139">
        <f t="shared" si="647"/>
        <v>1.7210898029398707E-3</v>
      </c>
      <c r="AD4146" s="138">
        <f t="shared" si="651"/>
        <v>4.4102811289480764E-6</v>
      </c>
      <c r="AE4146" s="139">
        <f t="shared" si="648"/>
        <v>4.4102811289480764E-6</v>
      </c>
      <c r="AF4146" s="139" t="str">
        <f t="shared" si="649"/>
        <v/>
      </c>
      <c r="AG4146" s="139"/>
    </row>
    <row r="4147" spans="21:33" ht="20.100000000000001" customHeight="1" x14ac:dyDescent="0.25">
      <c r="U4147" s="190"/>
      <c r="V4147" s="191"/>
      <c r="W4147" s="188"/>
      <c r="X4147" s="188"/>
      <c r="Y4147" s="174" t="str">
        <f t="shared" si="645"/>
        <v/>
      </c>
      <c r="Z4147" s="174" t="str">
        <f t="shared" si="646"/>
        <v/>
      </c>
      <c r="AA4147" s="137"/>
      <c r="AB4147" s="185">
        <f t="shared" si="650"/>
        <v>22.982399999998513</v>
      </c>
      <c r="AC4147" s="139">
        <f t="shared" si="647"/>
        <v>1.7166795218109226E-3</v>
      </c>
      <c r="AD4147" s="138">
        <f t="shared" si="651"/>
        <v>4.3992524134043968E-6</v>
      </c>
      <c r="AE4147" s="139">
        <f t="shared" si="648"/>
        <v>4.3992524134043968E-6</v>
      </c>
      <c r="AF4147" s="139" t="str">
        <f t="shared" si="649"/>
        <v/>
      </c>
      <c r="AG4147" s="139"/>
    </row>
    <row r="4148" spans="21:33" ht="20.100000000000001" customHeight="1" x14ac:dyDescent="0.25">
      <c r="U4148" s="190"/>
      <c r="V4148" s="191"/>
      <c r="W4148" s="188"/>
      <c r="X4148" s="188"/>
      <c r="Y4148" s="174" t="str">
        <f t="shared" si="645"/>
        <v/>
      </c>
      <c r="Z4148" s="174" t="str">
        <f t="shared" si="646"/>
        <v/>
      </c>
      <c r="AA4148" s="137"/>
      <c r="AB4148" s="185">
        <f t="shared" si="650"/>
        <v>22.988799999998513</v>
      </c>
      <c r="AC4148" s="139">
        <f t="shared" si="647"/>
        <v>1.7122802693975182E-3</v>
      </c>
      <c r="AD4148" s="138">
        <f t="shared" si="651"/>
        <v>4.3882504266710715E-6</v>
      </c>
      <c r="AE4148" s="139">
        <f t="shared" si="648"/>
        <v>4.3882504266710715E-6</v>
      </c>
      <c r="AF4148" s="139" t="str">
        <f t="shared" si="649"/>
        <v/>
      </c>
      <c r="AG4148" s="139"/>
    </row>
    <row r="4149" spans="21:33" ht="20.100000000000001" customHeight="1" x14ac:dyDescent="0.25">
      <c r="U4149" s="190"/>
      <c r="V4149" s="191"/>
      <c r="W4149" s="188"/>
      <c r="X4149" s="188"/>
      <c r="Y4149" s="174" t="str">
        <f t="shared" si="645"/>
        <v/>
      </c>
      <c r="Z4149" s="174" t="str">
        <f t="shared" si="646"/>
        <v/>
      </c>
      <c r="AA4149" s="137"/>
      <c r="AB4149" s="185">
        <f t="shared" si="650"/>
        <v>22.995199999998512</v>
      </c>
      <c r="AC4149" s="139">
        <f t="shared" si="647"/>
        <v>1.7078920189708472E-3</v>
      </c>
      <c r="AD4149" s="138">
        <f t="shared" si="651"/>
        <v>4.3772751066354591E-6</v>
      </c>
      <c r="AE4149" s="139">
        <f t="shared" si="648"/>
        <v>4.3772751066354591E-6</v>
      </c>
      <c r="AF4149" s="139" t="str">
        <f t="shared" si="649"/>
        <v/>
      </c>
      <c r="AG4149" s="139"/>
    </row>
    <row r="4150" spans="21:33" ht="20.100000000000001" customHeight="1" x14ac:dyDescent="0.25">
      <c r="U4150" s="190"/>
      <c r="V4150" s="191"/>
      <c r="W4150" s="188"/>
      <c r="X4150" s="188"/>
      <c r="Y4150" s="174" t="str">
        <f t="shared" si="645"/>
        <v/>
      </c>
      <c r="Z4150" s="174" t="str">
        <f t="shared" si="646"/>
        <v/>
      </c>
      <c r="AA4150" s="137"/>
      <c r="AB4150" s="185">
        <f t="shared" si="650"/>
        <v>23.001599999998511</v>
      </c>
      <c r="AC4150" s="139">
        <f t="shared" si="647"/>
        <v>1.7035147438642117E-3</v>
      </c>
      <c r="AD4150" s="138">
        <f t="shared" si="651"/>
        <v>4.366326391322178E-6</v>
      </c>
      <c r="AE4150" s="139">
        <f t="shared" si="648"/>
        <v>4.366326391322178E-6</v>
      </c>
      <c r="AF4150" s="139" t="str">
        <f t="shared" si="649"/>
        <v/>
      </c>
      <c r="AG4150" s="139"/>
    </row>
    <row r="4151" spans="21:33" ht="20.100000000000001" customHeight="1" x14ac:dyDescent="0.25">
      <c r="U4151" s="190"/>
      <c r="V4151" s="191"/>
      <c r="W4151" s="188"/>
      <c r="X4151" s="188"/>
      <c r="Y4151" s="174" t="str">
        <f t="shared" si="645"/>
        <v/>
      </c>
      <c r="Z4151" s="174" t="str">
        <f t="shared" si="646"/>
        <v/>
      </c>
      <c r="AA4151" s="137"/>
      <c r="AB4151" s="185">
        <f t="shared" si="650"/>
        <v>23.007999999998511</v>
      </c>
      <c r="AC4151" s="139">
        <f t="shared" si="647"/>
        <v>1.6991484174728895E-3</v>
      </c>
      <c r="AD4151" s="138">
        <f t="shared" si="651"/>
        <v>4.3554042188859513E-6</v>
      </c>
      <c r="AE4151" s="139">
        <f t="shared" si="648"/>
        <v>4.3554042188859513E-6</v>
      </c>
      <c r="AF4151" s="139" t="str">
        <f t="shared" si="649"/>
        <v/>
      </c>
      <c r="AG4151" s="139"/>
    </row>
    <row r="4152" spans="21:33" ht="20.100000000000001" customHeight="1" x14ac:dyDescent="0.25">
      <c r="U4152" s="190"/>
      <c r="V4152" s="191"/>
      <c r="W4152" s="188"/>
      <c r="X4152" s="188"/>
      <c r="Y4152" s="174" t="str">
        <f t="shared" ref="Y4152:Y4215" si="652">IF($X4152&gt;(Y$555),$W4152,"")</f>
        <v/>
      </c>
      <c r="Z4152" s="174" t="str">
        <f t="shared" ref="Z4152:Z4215" si="653">IF($X4152&gt;(AA$557),$W4152,"")</f>
        <v/>
      </c>
      <c r="AA4152" s="137"/>
      <c r="AB4152" s="185">
        <f t="shared" si="650"/>
        <v>23.01439999999851</v>
      </c>
      <c r="AC4152" s="139">
        <f t="shared" si="647"/>
        <v>1.6947930132540036E-3</v>
      </c>
      <c r="AD4152" s="138">
        <f t="shared" si="651"/>
        <v>4.3445085276224479E-6</v>
      </c>
      <c r="AE4152" s="139">
        <f t="shared" si="648"/>
        <v>4.3445085276224479E-6</v>
      </c>
      <c r="AF4152" s="139" t="str">
        <f t="shared" si="649"/>
        <v/>
      </c>
      <c r="AG4152" s="139"/>
    </row>
    <row r="4153" spans="21:33" ht="20.100000000000001" customHeight="1" x14ac:dyDescent="0.25">
      <c r="U4153" s="190"/>
      <c r="V4153" s="191"/>
      <c r="W4153" s="188"/>
      <c r="X4153" s="188"/>
      <c r="Y4153" s="174" t="str">
        <f t="shared" si="652"/>
        <v/>
      </c>
      <c r="Z4153" s="174" t="str">
        <f t="shared" si="653"/>
        <v/>
      </c>
      <c r="AA4153" s="137"/>
      <c r="AB4153" s="185">
        <f t="shared" si="650"/>
        <v>23.020799999998509</v>
      </c>
      <c r="AC4153" s="139">
        <f t="shared" si="647"/>
        <v>1.6904485047263811E-3</v>
      </c>
      <c r="AD4153" s="138">
        <f t="shared" si="651"/>
        <v>4.3336392559574412E-6</v>
      </c>
      <c r="AE4153" s="139">
        <f t="shared" si="648"/>
        <v>4.3336392559574412E-6</v>
      </c>
      <c r="AF4153" s="139" t="str">
        <f t="shared" si="649"/>
        <v/>
      </c>
      <c r="AG4153" s="139"/>
    </row>
    <row r="4154" spans="21:33" ht="20.100000000000001" customHeight="1" x14ac:dyDescent="0.25">
      <c r="U4154" s="190"/>
      <c r="V4154" s="191"/>
      <c r="W4154" s="188"/>
      <c r="X4154" s="188"/>
      <c r="Y4154" s="174" t="str">
        <f t="shared" si="652"/>
        <v/>
      </c>
      <c r="Z4154" s="174" t="str">
        <f t="shared" si="653"/>
        <v/>
      </c>
      <c r="AA4154" s="137"/>
      <c r="AB4154" s="185">
        <f t="shared" si="650"/>
        <v>23.027199999998508</v>
      </c>
      <c r="AC4154" s="139">
        <f t="shared" si="647"/>
        <v>1.6861148654704237E-3</v>
      </c>
      <c r="AD4154" s="138">
        <f t="shared" si="651"/>
        <v>4.3227963424511458E-6</v>
      </c>
      <c r="AE4154" s="139">
        <f t="shared" si="648"/>
        <v>4.3227963424511458E-6</v>
      </c>
      <c r="AF4154" s="139" t="str">
        <f t="shared" si="649"/>
        <v/>
      </c>
      <c r="AG4154" s="139"/>
    </row>
    <row r="4155" spans="21:33" ht="20.100000000000001" customHeight="1" x14ac:dyDescent="0.25">
      <c r="U4155" s="190"/>
      <c r="V4155" s="191"/>
      <c r="W4155" s="188"/>
      <c r="X4155" s="188"/>
      <c r="Y4155" s="174" t="str">
        <f t="shared" si="652"/>
        <v/>
      </c>
      <c r="Z4155" s="174" t="str">
        <f t="shared" si="653"/>
        <v/>
      </c>
      <c r="AA4155" s="137"/>
      <c r="AB4155" s="185">
        <f t="shared" si="650"/>
        <v>23.033599999998508</v>
      </c>
      <c r="AC4155" s="139">
        <f t="shared" si="647"/>
        <v>1.6817920691279725E-3</v>
      </c>
      <c r="AD4155" s="138">
        <f t="shared" si="651"/>
        <v>4.3119797258086255E-6</v>
      </c>
      <c r="AE4155" s="139">
        <f t="shared" si="648"/>
        <v>4.3119797258086255E-6</v>
      </c>
      <c r="AF4155" s="139" t="str">
        <f t="shared" si="649"/>
        <v/>
      </c>
      <c r="AG4155" s="139"/>
    </row>
    <row r="4156" spans="21:33" ht="20.100000000000001" customHeight="1" x14ac:dyDescent="0.25">
      <c r="U4156" s="190"/>
      <c r="V4156" s="191"/>
      <c r="W4156" s="188"/>
      <c r="X4156" s="188"/>
      <c r="Y4156" s="174" t="str">
        <f t="shared" si="652"/>
        <v/>
      </c>
      <c r="Z4156" s="174" t="str">
        <f t="shared" si="653"/>
        <v/>
      </c>
      <c r="AA4156" s="137"/>
      <c r="AB4156" s="185">
        <f t="shared" si="650"/>
        <v>23.039999999998507</v>
      </c>
      <c r="AC4156" s="139">
        <f t="shared" si="647"/>
        <v>1.6774800894021639E-3</v>
      </c>
      <c r="AD4156" s="138">
        <f t="shared" si="651"/>
        <v>4.301189344857459E-6</v>
      </c>
      <c r="AE4156" s="139">
        <f t="shared" si="648"/>
        <v>4.301189344857459E-6</v>
      </c>
      <c r="AF4156" s="139" t="str">
        <f t="shared" si="649"/>
        <v/>
      </c>
      <c r="AG4156" s="139"/>
    </row>
    <row r="4157" spans="21:33" ht="20.100000000000001" customHeight="1" x14ac:dyDescent="0.25">
      <c r="U4157" s="190"/>
      <c r="V4157" s="191"/>
      <c r="W4157" s="188"/>
      <c r="X4157" s="188"/>
      <c r="Y4157" s="174" t="str">
        <f t="shared" si="652"/>
        <v/>
      </c>
      <c r="Z4157" s="174" t="str">
        <f t="shared" si="653"/>
        <v/>
      </c>
      <c r="AA4157" s="137"/>
      <c r="AB4157" s="185">
        <f t="shared" si="650"/>
        <v>23.046399999998506</v>
      </c>
      <c r="AC4157" s="139">
        <f t="shared" si="647"/>
        <v>1.6731789000573065E-3</v>
      </c>
      <c r="AD4157" s="138">
        <f t="shared" si="651"/>
        <v>4.2904251385653038E-6</v>
      </c>
      <c r="AE4157" s="139">
        <f t="shared" si="648"/>
        <v>4.2904251385653038E-6</v>
      </c>
      <c r="AF4157" s="139" t="str">
        <f t="shared" si="649"/>
        <v/>
      </c>
      <c r="AG4157" s="139"/>
    </row>
    <row r="4158" spans="21:33" ht="20.100000000000001" customHeight="1" x14ac:dyDescent="0.25">
      <c r="U4158" s="190"/>
      <c r="V4158" s="191"/>
      <c r="W4158" s="188"/>
      <c r="X4158" s="188"/>
      <c r="Y4158" s="174" t="str">
        <f t="shared" si="652"/>
        <v/>
      </c>
      <c r="Z4158" s="174" t="str">
        <f t="shared" si="653"/>
        <v/>
      </c>
      <c r="AA4158" s="137"/>
      <c r="AB4158" s="185">
        <f t="shared" si="650"/>
        <v>23.052799999998506</v>
      </c>
      <c r="AC4158" s="139">
        <f t="shared" si="647"/>
        <v>1.6688884749187412E-3</v>
      </c>
      <c r="AD4158" s="138">
        <f t="shared" si="651"/>
        <v>4.279687046029922E-6</v>
      </c>
      <c r="AE4158" s="139">
        <f t="shared" si="648"/>
        <v>4.279687046029922E-6</v>
      </c>
      <c r="AF4158" s="139" t="str">
        <f t="shared" si="649"/>
        <v/>
      </c>
      <c r="AG4158" s="139"/>
    </row>
    <row r="4159" spans="21:33" ht="20.100000000000001" customHeight="1" x14ac:dyDescent="0.25">
      <c r="U4159" s="190"/>
      <c r="V4159" s="191"/>
      <c r="W4159" s="188"/>
      <c r="X4159" s="188"/>
      <c r="Y4159" s="174" t="str">
        <f t="shared" si="652"/>
        <v/>
      </c>
      <c r="Z4159" s="174" t="str">
        <f t="shared" si="653"/>
        <v/>
      </c>
      <c r="AA4159" s="137"/>
      <c r="AB4159" s="185">
        <f t="shared" si="650"/>
        <v>23.059199999998505</v>
      </c>
      <c r="AC4159" s="139">
        <f t="shared" si="647"/>
        <v>1.6646087878727112E-3</v>
      </c>
      <c r="AD4159" s="138">
        <f t="shared" si="651"/>
        <v>4.2689750064869858E-6</v>
      </c>
      <c r="AE4159" s="139">
        <f t="shared" si="648"/>
        <v>4.2689750064869858E-6</v>
      </c>
      <c r="AF4159" s="139" t="str">
        <f t="shared" si="649"/>
        <v/>
      </c>
      <c r="AG4159" s="139"/>
    </row>
    <row r="4160" spans="21:33" ht="20.100000000000001" customHeight="1" x14ac:dyDescent="0.25">
      <c r="U4160" s="190"/>
      <c r="V4160" s="191"/>
      <c r="W4160" s="188"/>
      <c r="X4160" s="188"/>
      <c r="Y4160" s="174" t="str">
        <f t="shared" si="652"/>
        <v/>
      </c>
      <c r="Z4160" s="174" t="str">
        <f t="shared" si="653"/>
        <v/>
      </c>
      <c r="AA4160" s="137"/>
      <c r="AB4160" s="185">
        <f t="shared" si="650"/>
        <v>23.065599999998504</v>
      </c>
      <c r="AC4160" s="139">
        <f t="shared" si="647"/>
        <v>1.6603398128662242E-3</v>
      </c>
      <c r="AD4160" s="138">
        <f t="shared" si="651"/>
        <v>4.2582889592988026E-6</v>
      </c>
      <c r="AE4160" s="139">
        <f t="shared" si="648"/>
        <v>4.2582889592988026E-6</v>
      </c>
      <c r="AF4160" s="139" t="str">
        <f t="shared" si="649"/>
        <v/>
      </c>
      <c r="AG4160" s="139"/>
    </row>
    <row r="4161" spans="21:33" ht="20.100000000000001" customHeight="1" x14ac:dyDescent="0.25">
      <c r="U4161" s="190"/>
      <c r="V4161" s="191"/>
      <c r="W4161" s="188"/>
      <c r="X4161" s="188"/>
      <c r="Y4161" s="174" t="str">
        <f t="shared" si="652"/>
        <v/>
      </c>
      <c r="Z4161" s="174" t="str">
        <f t="shared" si="653"/>
        <v/>
      </c>
      <c r="AA4161" s="137"/>
      <c r="AB4161" s="185">
        <f t="shared" si="650"/>
        <v>23.071999999998503</v>
      </c>
      <c r="AC4161" s="139">
        <f t="shared" si="647"/>
        <v>1.6560815239069254E-3</v>
      </c>
      <c r="AD4161" s="138">
        <f t="shared" si="651"/>
        <v>4.2476288439714446E-6</v>
      </c>
      <c r="AE4161" s="139">
        <f t="shared" si="648"/>
        <v>4.2476288439714446E-6</v>
      </c>
      <c r="AF4161" s="139" t="str">
        <f t="shared" si="649"/>
        <v/>
      </c>
      <c r="AG4161" s="139"/>
    </row>
    <row r="4162" spans="21:33" ht="20.100000000000001" customHeight="1" x14ac:dyDescent="0.25">
      <c r="U4162" s="190"/>
      <c r="V4162" s="191"/>
      <c r="W4162" s="188"/>
      <c r="X4162" s="188"/>
      <c r="Y4162" s="174" t="str">
        <f t="shared" si="652"/>
        <v/>
      </c>
      <c r="Z4162" s="174" t="str">
        <f t="shared" si="653"/>
        <v/>
      </c>
      <c r="AA4162" s="137"/>
      <c r="AB4162" s="185">
        <f t="shared" si="650"/>
        <v>23.078399999998503</v>
      </c>
      <c r="AC4162" s="139">
        <f t="shared" si="647"/>
        <v>1.651833895062954E-3</v>
      </c>
      <c r="AD4162" s="138">
        <f t="shared" si="651"/>
        <v>4.2369946001274278E-6</v>
      </c>
      <c r="AE4162" s="139">
        <f t="shared" si="648"/>
        <v>4.2369946001274278E-6</v>
      </c>
      <c r="AF4162" s="139" t="str">
        <f t="shared" si="649"/>
        <v/>
      </c>
      <c r="AG4162" s="139"/>
    </row>
    <row r="4163" spans="21:33" ht="20.100000000000001" customHeight="1" x14ac:dyDescent="0.25">
      <c r="U4163" s="190"/>
      <c r="V4163" s="191"/>
      <c r="W4163" s="188"/>
      <c r="X4163" s="188"/>
      <c r="Y4163" s="174" t="str">
        <f t="shared" si="652"/>
        <v/>
      </c>
      <c r="Z4163" s="174" t="str">
        <f t="shared" si="653"/>
        <v/>
      </c>
      <c r="AA4163" s="137"/>
      <c r="AB4163" s="185">
        <f t="shared" si="650"/>
        <v>23.084799999998502</v>
      </c>
      <c r="AC4163" s="139">
        <f t="shared" si="647"/>
        <v>1.6475969004628266E-3</v>
      </c>
      <c r="AD4163" s="138">
        <f t="shared" si="651"/>
        <v>4.226386167543875E-6</v>
      </c>
      <c r="AE4163" s="139">
        <f t="shared" si="648"/>
        <v>4.226386167543875E-6</v>
      </c>
      <c r="AF4163" s="139" t="str">
        <f t="shared" si="649"/>
        <v/>
      </c>
      <c r="AG4163" s="139"/>
    </row>
    <row r="4164" spans="21:33" ht="20.100000000000001" customHeight="1" x14ac:dyDescent="0.25">
      <c r="U4164" s="190"/>
      <c r="V4164" s="191"/>
      <c r="W4164" s="188"/>
      <c r="X4164" s="188"/>
      <c r="Y4164" s="174" t="str">
        <f t="shared" si="652"/>
        <v/>
      </c>
      <c r="Z4164" s="174" t="str">
        <f t="shared" si="653"/>
        <v/>
      </c>
      <c r="AA4164" s="137"/>
      <c r="AB4164" s="185">
        <f t="shared" si="650"/>
        <v>23.091199999998501</v>
      </c>
      <c r="AC4164" s="139">
        <f t="shared" si="647"/>
        <v>1.6433705142952827E-3</v>
      </c>
      <c r="AD4164" s="138">
        <f t="shared" si="651"/>
        <v>4.2158034861087147E-6</v>
      </c>
      <c r="AE4164" s="139">
        <f t="shared" si="648"/>
        <v>4.2158034861087147E-6</v>
      </c>
      <c r="AF4164" s="139" t="str">
        <f t="shared" si="649"/>
        <v/>
      </c>
      <c r="AG4164" s="139"/>
    </row>
    <row r="4165" spans="21:33" ht="20.100000000000001" customHeight="1" x14ac:dyDescent="0.25">
      <c r="U4165" s="190"/>
      <c r="V4165" s="191"/>
      <c r="W4165" s="188"/>
      <c r="X4165" s="188"/>
      <c r="Y4165" s="174" t="str">
        <f t="shared" si="652"/>
        <v/>
      </c>
      <c r="Z4165" s="174" t="str">
        <f t="shared" si="653"/>
        <v/>
      </c>
      <c r="AA4165" s="137"/>
      <c r="AB4165" s="185">
        <f t="shared" si="650"/>
        <v>23.097599999998501</v>
      </c>
      <c r="AC4165" s="139">
        <f t="shared" si="647"/>
        <v>1.639154710809174E-3</v>
      </c>
      <c r="AD4165" s="138">
        <f t="shared" si="651"/>
        <v>4.2052464958499541E-6</v>
      </c>
      <c r="AE4165" s="139">
        <f t="shared" si="648"/>
        <v>4.2052464958499541E-6</v>
      </c>
      <c r="AF4165" s="139" t="str">
        <f t="shared" si="649"/>
        <v/>
      </c>
      <c r="AG4165" s="139"/>
    </row>
    <row r="4166" spans="21:33" ht="20.100000000000001" customHeight="1" x14ac:dyDescent="0.25">
      <c r="U4166" s="190"/>
      <c r="V4166" s="191"/>
      <c r="W4166" s="188"/>
      <c r="X4166" s="188"/>
      <c r="Y4166" s="174" t="str">
        <f t="shared" si="652"/>
        <v/>
      </c>
      <c r="Z4166" s="174" t="str">
        <f t="shared" si="653"/>
        <v/>
      </c>
      <c r="AA4166" s="137"/>
      <c r="AB4166" s="185">
        <f t="shared" si="650"/>
        <v>23.1039999999985</v>
      </c>
      <c r="AC4166" s="139">
        <f t="shared" si="647"/>
        <v>1.634949464313324E-3</v>
      </c>
      <c r="AD4166" s="138">
        <f t="shared" si="651"/>
        <v>4.1947151369371976E-6</v>
      </c>
      <c r="AE4166" s="139">
        <f t="shared" si="648"/>
        <v>4.1947151369371976E-6</v>
      </c>
      <c r="AF4166" s="139" t="str">
        <f t="shared" si="649"/>
        <v/>
      </c>
      <c r="AG4166" s="139"/>
    </row>
    <row r="4167" spans="21:33" ht="20.100000000000001" customHeight="1" x14ac:dyDescent="0.25">
      <c r="U4167" s="190"/>
      <c r="V4167" s="191"/>
      <c r="W4167" s="188"/>
      <c r="X4167" s="188"/>
      <c r="Y4167" s="174" t="str">
        <f t="shared" si="652"/>
        <v/>
      </c>
      <c r="Z4167" s="174" t="str">
        <f t="shared" si="653"/>
        <v/>
      </c>
      <c r="AA4167" s="137"/>
      <c r="AB4167" s="185">
        <f t="shared" si="650"/>
        <v>23.110399999998499</v>
      </c>
      <c r="AC4167" s="139">
        <f t="shared" si="647"/>
        <v>1.6307547491763868E-3</v>
      </c>
      <c r="AD4167" s="138">
        <f t="shared" si="651"/>
        <v>4.1842093496499873E-6</v>
      </c>
      <c r="AE4167" s="139">
        <f t="shared" si="648"/>
        <v>4.1842093496499873E-6</v>
      </c>
      <c r="AF4167" s="139" t="str">
        <f t="shared" si="649"/>
        <v/>
      </c>
      <c r="AG4167" s="139"/>
    </row>
    <row r="4168" spans="21:33" ht="20.100000000000001" customHeight="1" x14ac:dyDescent="0.25">
      <c r="U4168" s="190"/>
      <c r="V4168" s="191"/>
      <c r="W4168" s="188"/>
      <c r="X4168" s="188"/>
      <c r="Y4168" s="174" t="str">
        <f t="shared" si="652"/>
        <v/>
      </c>
      <c r="Z4168" s="174" t="str">
        <f t="shared" si="653"/>
        <v/>
      </c>
      <c r="AA4168" s="137"/>
      <c r="AB4168" s="185">
        <f t="shared" si="650"/>
        <v>23.116799999998499</v>
      </c>
      <c r="AC4168" s="139">
        <f t="shared" si="647"/>
        <v>1.6265705398267368E-3</v>
      </c>
      <c r="AD4168" s="138">
        <f t="shared" si="651"/>
        <v>4.1737290744198706E-6</v>
      </c>
      <c r="AE4168" s="139">
        <f t="shared" si="648"/>
        <v>4.1737290744198706E-6</v>
      </c>
      <c r="AF4168" s="139" t="str">
        <f t="shared" si="649"/>
        <v/>
      </c>
      <c r="AG4168" s="139"/>
    </row>
    <row r="4169" spans="21:33" ht="20.100000000000001" customHeight="1" x14ac:dyDescent="0.25">
      <c r="U4169" s="190"/>
      <c r="V4169" s="191"/>
      <c r="W4169" s="188"/>
      <c r="X4169" s="188"/>
      <c r="Y4169" s="174" t="str">
        <f t="shared" si="652"/>
        <v/>
      </c>
      <c r="Z4169" s="174" t="str">
        <f t="shared" si="653"/>
        <v/>
      </c>
      <c r="AA4169" s="137"/>
      <c r="AB4169" s="185">
        <f t="shared" si="650"/>
        <v>23.123199999998498</v>
      </c>
      <c r="AC4169" s="139">
        <f t="shared" si="647"/>
        <v>1.622396810752317E-3</v>
      </c>
      <c r="AD4169" s="138">
        <f t="shared" si="651"/>
        <v>4.1632742517950551E-6</v>
      </c>
      <c r="AE4169" s="139">
        <f t="shared" si="648"/>
        <v>4.1632742517950551E-6</v>
      </c>
      <c r="AF4169" s="139" t="str">
        <f t="shared" si="649"/>
        <v/>
      </c>
      <c r="AG4169" s="139"/>
    </row>
    <row r="4170" spans="21:33" ht="20.100000000000001" customHeight="1" x14ac:dyDescent="0.25">
      <c r="U4170" s="190"/>
      <c r="V4170" s="191"/>
      <c r="W4170" s="188"/>
      <c r="X4170" s="188"/>
      <c r="Y4170" s="174" t="str">
        <f t="shared" si="652"/>
        <v/>
      </c>
      <c r="Z4170" s="174" t="str">
        <f t="shared" si="653"/>
        <v/>
      </c>
      <c r="AA4170" s="137"/>
      <c r="AB4170" s="185">
        <f t="shared" si="650"/>
        <v>23.129599999998497</v>
      </c>
      <c r="AC4170" s="139">
        <f t="shared" si="647"/>
        <v>1.6182335365005219E-3</v>
      </c>
      <c r="AD4170" s="138">
        <f t="shared" si="651"/>
        <v>4.1528448224701156E-6</v>
      </c>
      <c r="AE4170" s="139">
        <f t="shared" si="648"/>
        <v>4.1528448224701156E-6</v>
      </c>
      <c r="AF4170" s="139" t="str">
        <f t="shared" si="649"/>
        <v/>
      </c>
      <c r="AG4170" s="139"/>
    </row>
    <row r="4171" spans="21:33" ht="20.100000000000001" customHeight="1" x14ac:dyDescent="0.25">
      <c r="U4171" s="190"/>
      <c r="V4171" s="191"/>
      <c r="W4171" s="188"/>
      <c r="X4171" s="188"/>
      <c r="Y4171" s="174" t="str">
        <f t="shared" si="652"/>
        <v/>
      </c>
      <c r="Z4171" s="174" t="str">
        <f t="shared" si="653"/>
        <v/>
      </c>
      <c r="AA4171" s="137"/>
      <c r="AB4171" s="185">
        <f t="shared" si="650"/>
        <v>23.135999999998496</v>
      </c>
      <c r="AC4171" s="139">
        <f t="shared" si="647"/>
        <v>1.6140806916780518E-3</v>
      </c>
      <c r="AD4171" s="138">
        <f t="shared" si="651"/>
        <v>4.1424407272460956E-6</v>
      </c>
      <c r="AE4171" s="139">
        <f t="shared" si="648"/>
        <v>4.1424407272460956E-6</v>
      </c>
      <c r="AF4171" s="139" t="str">
        <f t="shared" si="649"/>
        <v/>
      </c>
      <c r="AG4171" s="139"/>
    </row>
    <row r="4172" spans="21:33" ht="20.100000000000001" customHeight="1" x14ac:dyDescent="0.25">
      <c r="U4172" s="190"/>
      <c r="V4172" s="191"/>
      <c r="W4172" s="188"/>
      <c r="X4172" s="188"/>
      <c r="Y4172" s="174" t="str">
        <f t="shared" si="652"/>
        <v/>
      </c>
      <c r="Z4172" s="174" t="str">
        <f t="shared" si="653"/>
        <v/>
      </c>
      <c r="AA4172" s="137"/>
      <c r="AB4172" s="185">
        <f t="shared" si="650"/>
        <v>23.142399999998496</v>
      </c>
      <c r="AC4172" s="139">
        <f t="shared" si="647"/>
        <v>1.6099382509508057E-3</v>
      </c>
      <c r="AD4172" s="138">
        <f t="shared" si="651"/>
        <v>4.1320619070721407E-6</v>
      </c>
      <c r="AE4172" s="139">
        <f t="shared" si="648"/>
        <v>4.1320619070721407E-6</v>
      </c>
      <c r="AF4172" s="139" t="str">
        <f t="shared" si="649"/>
        <v/>
      </c>
      <c r="AG4172" s="139"/>
    </row>
    <row r="4173" spans="21:33" ht="20.100000000000001" customHeight="1" x14ac:dyDescent="0.25">
      <c r="U4173" s="190"/>
      <c r="V4173" s="191"/>
      <c r="W4173" s="188"/>
      <c r="X4173" s="188"/>
      <c r="Y4173" s="174" t="str">
        <f t="shared" si="652"/>
        <v/>
      </c>
      <c r="Z4173" s="174" t="str">
        <f t="shared" si="653"/>
        <v/>
      </c>
      <c r="AA4173" s="137"/>
      <c r="AB4173" s="185">
        <f t="shared" si="650"/>
        <v>23.148799999998495</v>
      </c>
      <c r="AC4173" s="139">
        <f t="shared" si="647"/>
        <v>1.6058061890437336E-3</v>
      </c>
      <c r="AD4173" s="138">
        <f t="shared" si="651"/>
        <v>4.121708303032488E-6</v>
      </c>
      <c r="AE4173" s="139">
        <f t="shared" si="648"/>
        <v>4.121708303032488E-6</v>
      </c>
      <c r="AF4173" s="139" t="str">
        <f t="shared" si="649"/>
        <v/>
      </c>
      <c r="AG4173" s="139"/>
    </row>
    <row r="4174" spans="21:33" ht="20.100000000000001" customHeight="1" x14ac:dyDescent="0.25">
      <c r="U4174" s="190"/>
      <c r="V4174" s="191"/>
      <c r="W4174" s="188"/>
      <c r="X4174" s="188"/>
      <c r="Y4174" s="174" t="str">
        <f t="shared" si="652"/>
        <v/>
      </c>
      <c r="Z4174" s="174" t="str">
        <f t="shared" si="653"/>
        <v/>
      </c>
      <c r="AA4174" s="137"/>
      <c r="AB4174" s="185">
        <f t="shared" si="650"/>
        <v>23.155199999998494</v>
      </c>
      <c r="AC4174" s="139">
        <f t="shared" si="647"/>
        <v>1.6016844807407011E-3</v>
      </c>
      <c r="AD4174" s="138">
        <f t="shared" si="651"/>
        <v>4.1113798563182768E-6</v>
      </c>
      <c r="AE4174" s="139">
        <f t="shared" si="648"/>
        <v>4.1113798563182768E-6</v>
      </c>
      <c r="AF4174" s="139" t="str">
        <f t="shared" si="649"/>
        <v/>
      </c>
      <c r="AG4174" s="139"/>
    </row>
    <row r="4175" spans="21:33" ht="20.100000000000001" customHeight="1" x14ac:dyDescent="0.25">
      <c r="U4175" s="190"/>
      <c r="V4175" s="191"/>
      <c r="W4175" s="188"/>
      <c r="X4175" s="188"/>
      <c r="Y4175" s="174" t="str">
        <f t="shared" si="652"/>
        <v/>
      </c>
      <c r="Z4175" s="174" t="str">
        <f t="shared" si="653"/>
        <v/>
      </c>
      <c r="AA4175" s="137"/>
      <c r="AB4175" s="185">
        <f t="shared" si="650"/>
        <v>23.161599999998494</v>
      </c>
      <c r="AC4175" s="139">
        <f t="shared" si="647"/>
        <v>1.5975731008843828E-3</v>
      </c>
      <c r="AD4175" s="138">
        <f t="shared" si="651"/>
        <v>4.1010765082687486E-6</v>
      </c>
      <c r="AE4175" s="139">
        <f t="shared" si="648"/>
        <v>4.1010765082687486E-6</v>
      </c>
      <c r="AF4175" s="139" t="str">
        <f t="shared" si="649"/>
        <v/>
      </c>
      <c r="AG4175" s="139"/>
    </row>
    <row r="4176" spans="21:33" ht="20.100000000000001" customHeight="1" x14ac:dyDescent="0.25">
      <c r="U4176" s="190"/>
      <c r="V4176" s="191"/>
      <c r="W4176" s="188"/>
      <c r="X4176" s="188"/>
      <c r="Y4176" s="174" t="str">
        <f t="shared" si="652"/>
        <v/>
      </c>
      <c r="Z4176" s="174" t="str">
        <f t="shared" si="653"/>
        <v/>
      </c>
      <c r="AA4176" s="137"/>
      <c r="AB4176" s="185">
        <f t="shared" si="650"/>
        <v>23.167999999998493</v>
      </c>
      <c r="AC4176" s="139">
        <f t="shared" si="647"/>
        <v>1.593472024376114E-3</v>
      </c>
      <c r="AD4176" s="138">
        <f t="shared" si="651"/>
        <v>4.0907982003447925E-6</v>
      </c>
      <c r="AE4176" s="139">
        <f t="shared" si="648"/>
        <v>4.0907982003447925E-6</v>
      </c>
      <c r="AF4176" s="139" t="str">
        <f t="shared" si="649"/>
        <v/>
      </c>
      <c r="AG4176" s="139"/>
    </row>
    <row r="4177" spans="21:33" ht="20.100000000000001" customHeight="1" x14ac:dyDescent="0.25">
      <c r="U4177" s="190"/>
      <c r="V4177" s="191"/>
      <c r="W4177" s="188"/>
      <c r="X4177" s="188"/>
      <c r="Y4177" s="174" t="str">
        <f t="shared" si="652"/>
        <v/>
      </c>
      <c r="Z4177" s="174" t="str">
        <f t="shared" si="653"/>
        <v/>
      </c>
      <c r="AA4177" s="137"/>
      <c r="AB4177" s="185">
        <f t="shared" si="650"/>
        <v>23.174399999998492</v>
      </c>
      <c r="AC4177" s="139">
        <f t="shared" si="647"/>
        <v>1.5893812261757693E-3</v>
      </c>
      <c r="AD4177" s="138">
        <f t="shared" si="651"/>
        <v>4.080544874142172E-6</v>
      </c>
      <c r="AE4177" s="139">
        <f t="shared" si="648"/>
        <v>4.080544874142172E-6</v>
      </c>
      <c r="AF4177" s="139" t="str">
        <f t="shared" si="649"/>
        <v/>
      </c>
      <c r="AG4177" s="139"/>
    </row>
    <row r="4178" spans="21:33" ht="20.100000000000001" customHeight="1" x14ac:dyDescent="0.25">
      <c r="U4178" s="190"/>
      <c r="V4178" s="191"/>
      <c r="W4178" s="188"/>
      <c r="X4178" s="188"/>
      <c r="Y4178" s="174" t="str">
        <f t="shared" si="652"/>
        <v/>
      </c>
      <c r="Z4178" s="174" t="str">
        <f t="shared" si="653"/>
        <v/>
      </c>
      <c r="AA4178" s="137"/>
      <c r="AB4178" s="185">
        <f t="shared" si="650"/>
        <v>23.180799999998492</v>
      </c>
      <c r="AC4178" s="139">
        <f t="shared" si="647"/>
        <v>1.5853006813016271E-3</v>
      </c>
      <c r="AD4178" s="138">
        <f t="shared" si="651"/>
        <v>4.0703164713726606E-6</v>
      </c>
      <c r="AE4178" s="139">
        <f t="shared" si="648"/>
        <v>4.0703164713726606E-6</v>
      </c>
      <c r="AF4178" s="139" t="str">
        <f t="shared" si="649"/>
        <v/>
      </c>
      <c r="AG4178" s="139"/>
    </row>
    <row r="4179" spans="21:33" ht="20.100000000000001" customHeight="1" x14ac:dyDescent="0.25">
      <c r="U4179" s="190"/>
      <c r="V4179" s="191"/>
      <c r="W4179" s="188"/>
      <c r="X4179" s="188"/>
      <c r="Y4179" s="174" t="str">
        <f t="shared" si="652"/>
        <v/>
      </c>
      <c r="Z4179" s="174" t="str">
        <f t="shared" si="653"/>
        <v/>
      </c>
      <c r="AA4179" s="137"/>
      <c r="AB4179" s="185">
        <f t="shared" si="650"/>
        <v>23.187199999998491</v>
      </c>
      <c r="AC4179" s="139">
        <f t="shared" si="647"/>
        <v>1.5812303648302544E-3</v>
      </c>
      <c r="AD4179" s="138">
        <f t="shared" si="651"/>
        <v>4.0601129338930977E-6</v>
      </c>
      <c r="AE4179" s="139">
        <f t="shared" si="648"/>
        <v>4.0601129338930977E-6</v>
      </c>
      <c r="AF4179" s="139" t="str">
        <f t="shared" si="649"/>
        <v/>
      </c>
      <c r="AG4179" s="139"/>
    </row>
    <row r="4180" spans="21:33" ht="20.100000000000001" customHeight="1" x14ac:dyDescent="0.25">
      <c r="U4180" s="190"/>
      <c r="V4180" s="191"/>
      <c r="W4180" s="188"/>
      <c r="X4180" s="188"/>
      <c r="Y4180" s="174" t="str">
        <f t="shared" si="652"/>
        <v/>
      </c>
      <c r="Z4180" s="174" t="str">
        <f t="shared" si="653"/>
        <v/>
      </c>
      <c r="AA4180" s="137"/>
      <c r="AB4180" s="185">
        <f t="shared" si="650"/>
        <v>23.19359999999849</v>
      </c>
      <c r="AC4180" s="139">
        <f t="shared" si="647"/>
        <v>1.5771702518963613E-3</v>
      </c>
      <c r="AD4180" s="138">
        <f t="shared" si="651"/>
        <v>4.0499342036728631E-6</v>
      </c>
      <c r="AE4180" s="139">
        <f t="shared" si="648"/>
        <v>4.0499342036728631E-6</v>
      </c>
      <c r="AF4180" s="139" t="str">
        <f t="shared" si="649"/>
        <v/>
      </c>
      <c r="AG4180" s="139"/>
    </row>
    <row r="4181" spans="21:33" ht="20.100000000000001" customHeight="1" x14ac:dyDescent="0.25">
      <c r="U4181" s="190"/>
      <c r="V4181" s="191"/>
      <c r="W4181" s="188"/>
      <c r="X4181" s="188"/>
      <c r="Y4181" s="174" t="str">
        <f t="shared" si="652"/>
        <v/>
      </c>
      <c r="Z4181" s="174" t="str">
        <f t="shared" si="653"/>
        <v/>
      </c>
      <c r="AA4181" s="137"/>
      <c r="AB4181" s="185">
        <f t="shared" si="650"/>
        <v>23.199999999998489</v>
      </c>
      <c r="AC4181" s="139">
        <f t="shared" si="647"/>
        <v>1.5731203176926885E-3</v>
      </c>
      <c r="AD4181" s="138">
        <f t="shared" si="651"/>
        <v>4.0397802228155609E-6</v>
      </c>
      <c r="AE4181" s="139">
        <f t="shared" si="648"/>
        <v>4.0397802228155609E-6</v>
      </c>
      <c r="AF4181" s="139" t="str">
        <f t="shared" si="649"/>
        <v/>
      </c>
      <c r="AG4181" s="139"/>
    </row>
    <row r="4182" spans="21:33" ht="20.100000000000001" customHeight="1" x14ac:dyDescent="0.25">
      <c r="U4182" s="190"/>
      <c r="V4182" s="191"/>
      <c r="W4182" s="188"/>
      <c r="X4182" s="188"/>
      <c r="Y4182" s="174" t="str">
        <f t="shared" si="652"/>
        <v/>
      </c>
      <c r="Z4182" s="174" t="str">
        <f t="shared" si="653"/>
        <v/>
      </c>
      <c r="AA4182" s="137"/>
      <c r="AB4182" s="185">
        <f t="shared" si="650"/>
        <v>23.206399999998489</v>
      </c>
      <c r="AC4182" s="139">
        <f t="shared" si="647"/>
        <v>1.5690805374698729E-3</v>
      </c>
      <c r="AD4182" s="138">
        <f t="shared" si="651"/>
        <v>4.0296509335598866E-6</v>
      </c>
      <c r="AE4182" s="139">
        <f t="shared" si="648"/>
        <v>4.0296509335598866E-6</v>
      </c>
      <c r="AF4182" s="139" t="str">
        <f t="shared" si="649"/>
        <v/>
      </c>
      <c r="AG4182" s="139"/>
    </row>
    <row r="4183" spans="21:33" ht="20.100000000000001" customHeight="1" x14ac:dyDescent="0.25">
      <c r="U4183" s="190"/>
      <c r="V4183" s="191"/>
      <c r="W4183" s="188"/>
      <c r="X4183" s="188"/>
      <c r="Y4183" s="174" t="str">
        <f t="shared" si="652"/>
        <v/>
      </c>
      <c r="Z4183" s="174" t="str">
        <f t="shared" si="653"/>
        <v/>
      </c>
      <c r="AA4183" s="137"/>
      <c r="AB4183" s="185">
        <f t="shared" si="650"/>
        <v>23.212799999998488</v>
      </c>
      <c r="AC4183" s="139">
        <f t="shared" si="647"/>
        <v>1.565050886536313E-3</v>
      </c>
      <c r="AD4183" s="138">
        <f t="shared" si="651"/>
        <v>4.0195462782553412E-6</v>
      </c>
      <c r="AE4183" s="139">
        <f t="shared" si="648"/>
        <v>4.0195462782553412E-6</v>
      </c>
      <c r="AF4183" s="139" t="str">
        <f t="shared" si="649"/>
        <v/>
      </c>
      <c r="AG4183" s="139"/>
    </row>
    <row r="4184" spans="21:33" ht="20.100000000000001" customHeight="1" x14ac:dyDescent="0.25">
      <c r="U4184" s="190"/>
      <c r="V4184" s="191"/>
      <c r="W4184" s="188"/>
      <c r="X4184" s="188"/>
      <c r="Y4184" s="174" t="str">
        <f t="shared" si="652"/>
        <v/>
      </c>
      <c r="Z4184" s="174" t="str">
        <f t="shared" si="653"/>
        <v/>
      </c>
      <c r="AA4184" s="137"/>
      <c r="AB4184" s="185">
        <f t="shared" si="650"/>
        <v>23.219199999998487</v>
      </c>
      <c r="AC4184" s="139">
        <f t="shared" si="647"/>
        <v>1.5610313402580577E-3</v>
      </c>
      <c r="AD4184" s="138">
        <f t="shared" si="651"/>
        <v>4.009466199392589E-6</v>
      </c>
      <c r="AE4184" s="139">
        <f t="shared" si="648"/>
        <v>4.009466199392589E-6</v>
      </c>
      <c r="AF4184" s="139" t="str">
        <f t="shared" si="649"/>
        <v/>
      </c>
      <c r="AG4184" s="139"/>
    </row>
    <row r="4185" spans="21:33" ht="20.100000000000001" customHeight="1" x14ac:dyDescent="0.25">
      <c r="U4185" s="190"/>
      <c r="V4185" s="191"/>
      <c r="W4185" s="188"/>
      <c r="X4185" s="188"/>
      <c r="Y4185" s="174" t="str">
        <f t="shared" si="652"/>
        <v/>
      </c>
      <c r="Z4185" s="174" t="str">
        <f t="shared" si="653"/>
        <v/>
      </c>
      <c r="AA4185" s="137"/>
      <c r="AB4185" s="185">
        <f t="shared" si="650"/>
        <v>23.225599999998487</v>
      </c>
      <c r="AC4185" s="139">
        <f t="shared" si="647"/>
        <v>1.5570218740586651E-3</v>
      </c>
      <c r="AD4185" s="138">
        <f t="shared" si="651"/>
        <v>3.9994106395824236E-6</v>
      </c>
      <c r="AE4185" s="139">
        <f t="shared" si="648"/>
        <v>3.9994106395824236E-6</v>
      </c>
      <c r="AF4185" s="139" t="str">
        <f t="shared" si="649"/>
        <v/>
      </c>
      <c r="AG4185" s="139"/>
    </row>
    <row r="4186" spans="21:33" ht="20.100000000000001" customHeight="1" x14ac:dyDescent="0.25">
      <c r="U4186" s="190"/>
      <c r="V4186" s="191"/>
      <c r="W4186" s="188"/>
      <c r="X4186" s="188"/>
      <c r="Y4186" s="174" t="str">
        <f t="shared" si="652"/>
        <v/>
      </c>
      <c r="Z4186" s="174" t="str">
        <f t="shared" si="653"/>
        <v/>
      </c>
      <c r="AA4186" s="137"/>
      <c r="AB4186" s="185">
        <f t="shared" si="650"/>
        <v>23.231999999998486</v>
      </c>
      <c r="AC4186" s="139">
        <f t="shared" si="647"/>
        <v>1.5530224634190827E-3</v>
      </c>
      <c r="AD4186" s="138">
        <f t="shared" si="651"/>
        <v>3.9893795415666105E-6</v>
      </c>
      <c r="AE4186" s="139">
        <f t="shared" si="648"/>
        <v>3.9893795415666105E-6</v>
      </c>
      <c r="AF4186" s="139" t="str">
        <f t="shared" si="649"/>
        <v/>
      </c>
      <c r="AG4186" s="139"/>
    </row>
    <row r="4187" spans="21:33" ht="20.100000000000001" customHeight="1" x14ac:dyDescent="0.25">
      <c r="U4187" s="190"/>
      <c r="V4187" s="191"/>
      <c r="W4187" s="188"/>
      <c r="X4187" s="188"/>
      <c r="Y4187" s="174" t="str">
        <f t="shared" si="652"/>
        <v/>
      </c>
      <c r="Z4187" s="174" t="str">
        <f t="shared" si="653"/>
        <v/>
      </c>
      <c r="AA4187" s="137"/>
      <c r="AB4187" s="185">
        <f t="shared" si="650"/>
        <v>23.238399999998485</v>
      </c>
      <c r="AC4187" s="139">
        <f t="shared" si="647"/>
        <v>1.5490330838775161E-3</v>
      </c>
      <c r="AD4187" s="138">
        <f t="shared" si="651"/>
        <v>3.979372848202491E-6</v>
      </c>
      <c r="AE4187" s="139">
        <f t="shared" si="648"/>
        <v>3.979372848202491E-6</v>
      </c>
      <c r="AF4187" s="139" t="str">
        <f t="shared" si="649"/>
        <v/>
      </c>
      <c r="AG4187" s="139"/>
    </row>
    <row r="4188" spans="21:33" ht="20.100000000000001" customHeight="1" x14ac:dyDescent="0.25">
      <c r="U4188" s="190"/>
      <c r="V4188" s="191"/>
      <c r="W4188" s="188"/>
      <c r="X4188" s="188"/>
      <c r="Y4188" s="174" t="str">
        <f t="shared" si="652"/>
        <v/>
      </c>
      <c r="Z4188" s="174" t="str">
        <f t="shared" si="653"/>
        <v/>
      </c>
      <c r="AA4188" s="137"/>
      <c r="AB4188" s="185">
        <f t="shared" si="650"/>
        <v>23.244799999998484</v>
      </c>
      <c r="AC4188" s="139">
        <f t="shared" si="647"/>
        <v>1.5450537110293136E-3</v>
      </c>
      <c r="AD4188" s="138">
        <f t="shared" si="651"/>
        <v>3.9693905024874854E-6</v>
      </c>
      <c r="AE4188" s="139">
        <f t="shared" si="648"/>
        <v>3.9693905024874854E-6</v>
      </c>
      <c r="AF4188" s="139" t="str">
        <f t="shared" si="649"/>
        <v/>
      </c>
      <c r="AG4188" s="139"/>
    </row>
    <row r="4189" spans="21:33" ht="20.100000000000001" customHeight="1" x14ac:dyDescent="0.25">
      <c r="U4189" s="190"/>
      <c r="V4189" s="191"/>
      <c r="W4189" s="188"/>
      <c r="X4189" s="188"/>
      <c r="Y4189" s="174" t="str">
        <f t="shared" si="652"/>
        <v/>
      </c>
      <c r="Z4189" s="174" t="str">
        <f t="shared" si="653"/>
        <v/>
      </c>
      <c r="AA4189" s="137"/>
      <c r="AB4189" s="185">
        <f t="shared" si="650"/>
        <v>23.251199999998484</v>
      </c>
      <c r="AC4189" s="139">
        <f t="shared" si="647"/>
        <v>1.5410843205268261E-3</v>
      </c>
      <c r="AD4189" s="138">
        <f t="shared" si="651"/>
        <v>3.9594324475350235E-6</v>
      </c>
      <c r="AE4189" s="139">
        <f t="shared" si="648"/>
        <v>3.9594324475350235E-6</v>
      </c>
      <c r="AF4189" s="139" t="str">
        <f t="shared" si="649"/>
        <v/>
      </c>
      <c r="AG4189" s="139"/>
    </row>
    <row r="4190" spans="21:33" ht="20.100000000000001" customHeight="1" x14ac:dyDescent="0.25">
      <c r="U4190" s="190"/>
      <c r="V4190" s="191"/>
      <c r="W4190" s="188"/>
      <c r="X4190" s="188"/>
      <c r="Y4190" s="174" t="str">
        <f t="shared" si="652"/>
        <v/>
      </c>
      <c r="Z4190" s="174" t="str">
        <f t="shared" si="653"/>
        <v/>
      </c>
      <c r="AA4190" s="137"/>
      <c r="AB4190" s="185">
        <f t="shared" si="650"/>
        <v>23.257599999998483</v>
      </c>
      <c r="AC4190" s="139">
        <f t="shared" si="647"/>
        <v>1.5371248880792911E-3</v>
      </c>
      <c r="AD4190" s="138">
        <f t="shared" si="651"/>
        <v>3.94949862659341E-6</v>
      </c>
      <c r="AE4190" s="139">
        <f t="shared" si="648"/>
        <v>3.94949862659341E-6</v>
      </c>
      <c r="AF4190" s="139" t="str">
        <f t="shared" si="649"/>
        <v/>
      </c>
      <c r="AG4190" s="139"/>
    </row>
    <row r="4191" spans="21:33" ht="20.100000000000001" customHeight="1" x14ac:dyDescent="0.25">
      <c r="U4191" s="190"/>
      <c r="V4191" s="191"/>
      <c r="W4191" s="188"/>
      <c r="X4191" s="188"/>
      <c r="Y4191" s="174" t="str">
        <f t="shared" si="652"/>
        <v/>
      </c>
      <c r="Z4191" s="174" t="str">
        <f t="shared" si="653"/>
        <v/>
      </c>
      <c r="AA4191" s="137"/>
      <c r="AB4191" s="185">
        <f t="shared" si="650"/>
        <v>23.263999999998482</v>
      </c>
      <c r="AC4191" s="139">
        <f t="shared" si="647"/>
        <v>1.5331753894526976E-3</v>
      </c>
      <c r="AD4191" s="138">
        <f t="shared" si="651"/>
        <v>3.9395889830165509E-6</v>
      </c>
      <c r="AE4191" s="139">
        <f t="shared" si="648"/>
        <v>3.9395889830165509E-6</v>
      </c>
      <c r="AF4191" s="139" t="str">
        <f t="shared" si="649"/>
        <v/>
      </c>
      <c r="AG4191" s="139"/>
    </row>
    <row r="4192" spans="21:33" ht="20.100000000000001" customHeight="1" x14ac:dyDescent="0.25">
      <c r="U4192" s="190"/>
      <c r="V4192" s="191"/>
      <c r="W4192" s="188"/>
      <c r="X4192" s="188"/>
      <c r="Y4192" s="174" t="str">
        <f t="shared" si="652"/>
        <v/>
      </c>
      <c r="Z4192" s="174" t="str">
        <f t="shared" si="653"/>
        <v/>
      </c>
      <c r="AA4192" s="137"/>
      <c r="AB4192" s="185">
        <f t="shared" si="650"/>
        <v>23.270399999998482</v>
      </c>
      <c r="AC4192" s="139">
        <f t="shared" si="647"/>
        <v>1.5292358004696811E-3</v>
      </c>
      <c r="AD4192" s="138">
        <f t="shared" si="651"/>
        <v>3.9297034603086225E-6</v>
      </c>
      <c r="AE4192" s="139">
        <f t="shared" si="648"/>
        <v>3.9297034603086225E-6</v>
      </c>
      <c r="AF4192" s="139" t="str">
        <f t="shared" si="649"/>
        <v/>
      </c>
      <c r="AG4192" s="139"/>
    </row>
    <row r="4193" spans="21:33" ht="20.100000000000001" customHeight="1" x14ac:dyDescent="0.25">
      <c r="U4193" s="190"/>
      <c r="V4193" s="191"/>
      <c r="W4193" s="188"/>
      <c r="X4193" s="188"/>
      <c r="Y4193" s="174" t="str">
        <f t="shared" si="652"/>
        <v/>
      </c>
      <c r="Z4193" s="174" t="str">
        <f t="shared" si="653"/>
        <v/>
      </c>
      <c r="AA4193" s="137"/>
      <c r="AB4193" s="185">
        <f t="shared" si="650"/>
        <v>23.276799999998481</v>
      </c>
      <c r="AC4193" s="139">
        <f t="shared" si="647"/>
        <v>1.5253060970093725E-3</v>
      </c>
      <c r="AD4193" s="138">
        <f t="shared" si="651"/>
        <v>3.9198420020841729E-6</v>
      </c>
      <c r="AE4193" s="139">
        <f t="shared" si="648"/>
        <v>3.9198420020841729E-6</v>
      </c>
      <c r="AF4193" s="139" t="str">
        <f t="shared" si="649"/>
        <v/>
      </c>
      <c r="AG4193" s="139"/>
    </row>
    <row r="4194" spans="21:33" ht="20.100000000000001" customHeight="1" x14ac:dyDescent="0.25">
      <c r="U4194" s="190"/>
      <c r="V4194" s="191"/>
      <c r="W4194" s="188"/>
      <c r="X4194" s="188"/>
      <c r="Y4194" s="174" t="str">
        <f t="shared" si="652"/>
        <v/>
      </c>
      <c r="Z4194" s="174" t="str">
        <f t="shared" si="653"/>
        <v/>
      </c>
      <c r="AA4194" s="137"/>
      <c r="AB4194" s="185">
        <f t="shared" si="650"/>
        <v>23.28319999999848</v>
      </c>
      <c r="AC4194" s="139">
        <f t="shared" si="647"/>
        <v>1.5213862550072883E-3</v>
      </c>
      <c r="AD4194" s="138">
        <f t="shared" si="651"/>
        <v>3.9100045520806988E-6</v>
      </c>
      <c r="AE4194" s="139">
        <f t="shared" si="648"/>
        <v>3.9100045520806988E-6</v>
      </c>
      <c r="AF4194" s="139" t="str">
        <f t="shared" si="649"/>
        <v/>
      </c>
      <c r="AG4194" s="139"/>
    </row>
    <row r="4195" spans="21:33" ht="20.100000000000001" customHeight="1" x14ac:dyDescent="0.25">
      <c r="U4195" s="190"/>
      <c r="V4195" s="191"/>
      <c r="W4195" s="188"/>
      <c r="X4195" s="188"/>
      <c r="Y4195" s="174" t="str">
        <f t="shared" si="652"/>
        <v/>
      </c>
      <c r="Z4195" s="174" t="str">
        <f t="shared" si="653"/>
        <v/>
      </c>
      <c r="AA4195" s="137"/>
      <c r="AB4195" s="185">
        <f t="shared" si="650"/>
        <v>23.28959999999848</v>
      </c>
      <c r="AC4195" s="139">
        <f t="shared" si="647"/>
        <v>1.5174762504552076E-3</v>
      </c>
      <c r="AD4195" s="138">
        <f t="shared" si="651"/>
        <v>3.9001910541653674E-6</v>
      </c>
      <c r="AE4195" s="139">
        <f t="shared" si="648"/>
        <v>3.9001910541653674E-6</v>
      </c>
      <c r="AF4195" s="139" t="str">
        <f t="shared" si="649"/>
        <v/>
      </c>
      <c r="AG4195" s="139"/>
    </row>
    <row r="4196" spans="21:33" ht="20.100000000000001" customHeight="1" x14ac:dyDescent="0.25">
      <c r="U4196" s="190"/>
      <c r="V4196" s="191"/>
      <c r="W4196" s="188"/>
      <c r="X4196" s="188"/>
      <c r="Y4196" s="174" t="str">
        <f t="shared" si="652"/>
        <v/>
      </c>
      <c r="Z4196" s="174" t="str">
        <f t="shared" si="653"/>
        <v/>
      </c>
      <c r="AA4196" s="137"/>
      <c r="AB4196" s="185">
        <f t="shared" si="650"/>
        <v>23.295999999998479</v>
      </c>
      <c r="AC4196" s="139">
        <f t="shared" si="647"/>
        <v>1.5135760594010422E-3</v>
      </c>
      <c r="AD4196" s="138">
        <f t="shared" si="651"/>
        <v>3.8904014523278609E-6</v>
      </c>
      <c r="AE4196" s="139">
        <f t="shared" si="648"/>
        <v>3.8904014523278609E-6</v>
      </c>
      <c r="AF4196" s="139" t="str">
        <f t="shared" si="649"/>
        <v/>
      </c>
      <c r="AG4196" s="139"/>
    </row>
    <row r="4197" spans="21:33" ht="20.100000000000001" customHeight="1" x14ac:dyDescent="0.25">
      <c r="U4197" s="190"/>
      <c r="V4197" s="191"/>
      <c r="W4197" s="188"/>
      <c r="X4197" s="188"/>
      <c r="Y4197" s="174" t="str">
        <f t="shared" si="652"/>
        <v/>
      </c>
      <c r="Z4197" s="174" t="str">
        <f t="shared" si="653"/>
        <v/>
      </c>
      <c r="AA4197" s="137"/>
      <c r="AB4197" s="185">
        <f t="shared" si="650"/>
        <v>23.302399999998478</v>
      </c>
      <c r="AC4197" s="139">
        <f t="shared" si="647"/>
        <v>1.5096856579487144E-3</v>
      </c>
      <c r="AD4197" s="138">
        <f t="shared" si="651"/>
        <v>3.8806356906816771E-6</v>
      </c>
      <c r="AE4197" s="139">
        <f t="shared" si="648"/>
        <v>3.8806356906816771E-6</v>
      </c>
      <c r="AF4197" s="139" t="str">
        <f t="shared" si="649"/>
        <v/>
      </c>
      <c r="AG4197" s="139"/>
    </row>
    <row r="4198" spans="21:33" ht="20.100000000000001" customHeight="1" x14ac:dyDescent="0.25">
      <c r="U4198" s="190"/>
      <c r="V4198" s="191"/>
      <c r="W4198" s="188"/>
      <c r="X4198" s="188"/>
      <c r="Y4198" s="174" t="str">
        <f t="shared" si="652"/>
        <v/>
      </c>
      <c r="Z4198" s="174" t="str">
        <f t="shared" si="653"/>
        <v/>
      </c>
      <c r="AA4198" s="137"/>
      <c r="AB4198" s="185">
        <f t="shared" si="650"/>
        <v>23.308799999998477</v>
      </c>
      <c r="AC4198" s="139">
        <f t="shared" si="647"/>
        <v>1.5058050222580327E-3</v>
      </c>
      <c r="AD4198" s="138">
        <f t="shared" si="651"/>
        <v>3.8708937134649974E-6</v>
      </c>
      <c r="AE4198" s="139">
        <f t="shared" si="648"/>
        <v>3.8708937134649974E-6</v>
      </c>
      <c r="AF4198" s="139" t="str">
        <f t="shared" si="649"/>
        <v/>
      </c>
      <c r="AG4198" s="139"/>
    </row>
    <row r="4199" spans="21:33" ht="20.100000000000001" customHeight="1" x14ac:dyDescent="0.25">
      <c r="U4199" s="190"/>
      <c r="V4199" s="191"/>
      <c r="W4199" s="188"/>
      <c r="X4199" s="188"/>
      <c r="Y4199" s="174" t="str">
        <f t="shared" si="652"/>
        <v/>
      </c>
      <c r="Z4199" s="174" t="str">
        <f t="shared" si="653"/>
        <v/>
      </c>
      <c r="AA4199" s="137"/>
      <c r="AB4199" s="185">
        <f t="shared" si="650"/>
        <v>23.315199999998477</v>
      </c>
      <c r="AC4199" s="139">
        <f t="shared" si="647"/>
        <v>1.5019341285445677E-3</v>
      </c>
      <c r="AD4199" s="138">
        <f t="shared" si="651"/>
        <v>3.8611754650317957E-6</v>
      </c>
      <c r="AE4199" s="139">
        <f t="shared" si="648"/>
        <v>3.8611754650317957E-6</v>
      </c>
      <c r="AF4199" s="139" t="str">
        <f t="shared" si="649"/>
        <v/>
      </c>
      <c r="AG4199" s="139"/>
    </row>
    <row r="4200" spans="21:33" ht="20.100000000000001" customHeight="1" x14ac:dyDescent="0.25">
      <c r="U4200" s="190"/>
      <c r="V4200" s="191"/>
      <c r="W4200" s="188"/>
      <c r="X4200" s="188"/>
      <c r="Y4200" s="174" t="str">
        <f t="shared" si="652"/>
        <v/>
      </c>
      <c r="Z4200" s="174" t="str">
        <f t="shared" si="653"/>
        <v/>
      </c>
      <c r="AA4200" s="137"/>
      <c r="AB4200" s="185">
        <f t="shared" si="650"/>
        <v>23.321599999998476</v>
      </c>
      <c r="AC4200" s="139">
        <f t="shared" si="647"/>
        <v>1.4980729530795359E-3</v>
      </c>
      <c r="AD4200" s="138">
        <f t="shared" si="651"/>
        <v>3.8514808898711377E-6</v>
      </c>
      <c r="AE4200" s="139">
        <f t="shared" si="648"/>
        <v>3.8514808898711377E-6</v>
      </c>
      <c r="AF4200" s="139" t="str">
        <f t="shared" si="649"/>
        <v/>
      </c>
      <c r="AG4200" s="139"/>
    </row>
    <row r="4201" spans="21:33" ht="20.100000000000001" customHeight="1" x14ac:dyDescent="0.25">
      <c r="U4201" s="190"/>
      <c r="V4201" s="191"/>
      <c r="W4201" s="188"/>
      <c r="X4201" s="188"/>
      <c r="Y4201" s="174" t="str">
        <f t="shared" si="652"/>
        <v/>
      </c>
      <c r="Z4201" s="174" t="str">
        <f t="shared" si="653"/>
        <v/>
      </c>
      <c r="AA4201" s="137"/>
      <c r="AB4201" s="185">
        <f t="shared" si="650"/>
        <v>23.327999999998475</v>
      </c>
      <c r="AC4201" s="139">
        <f t="shared" si="647"/>
        <v>1.4942214721896648E-3</v>
      </c>
      <c r="AD4201" s="138">
        <f t="shared" si="651"/>
        <v>3.8418099325878818E-6</v>
      </c>
      <c r="AE4201" s="139">
        <f t="shared" si="648"/>
        <v>3.8418099325878818E-6</v>
      </c>
      <c r="AF4201" s="139" t="str">
        <f t="shared" si="649"/>
        <v/>
      </c>
      <c r="AG4201" s="139"/>
    </row>
    <row r="4202" spans="21:33" ht="20.100000000000001" customHeight="1" x14ac:dyDescent="0.25">
      <c r="U4202" s="190"/>
      <c r="V4202" s="191"/>
      <c r="W4202" s="188"/>
      <c r="X4202" s="188"/>
      <c r="Y4202" s="174" t="str">
        <f t="shared" si="652"/>
        <v/>
      </c>
      <c r="Z4202" s="174" t="str">
        <f t="shared" si="653"/>
        <v/>
      </c>
      <c r="AA4202" s="137"/>
      <c r="AB4202" s="185">
        <f t="shared" si="650"/>
        <v>23.334399999998475</v>
      </c>
      <c r="AC4202" s="139">
        <f t="shared" si="647"/>
        <v>1.4903796622570769E-3</v>
      </c>
      <c r="AD4202" s="138">
        <f t="shared" si="651"/>
        <v>3.8321625379028959E-6</v>
      </c>
      <c r="AE4202" s="139">
        <f t="shared" si="648"/>
        <v>3.8321625379028959E-6</v>
      </c>
      <c r="AF4202" s="139" t="str">
        <f t="shared" si="649"/>
        <v/>
      </c>
      <c r="AG4202" s="139"/>
    </row>
    <row r="4203" spans="21:33" ht="20.100000000000001" customHeight="1" x14ac:dyDescent="0.25">
      <c r="U4203" s="190"/>
      <c r="V4203" s="191"/>
      <c r="W4203" s="188"/>
      <c r="X4203" s="188"/>
      <c r="Y4203" s="174" t="str">
        <f t="shared" si="652"/>
        <v/>
      </c>
      <c r="Z4203" s="174" t="str">
        <f t="shared" si="653"/>
        <v/>
      </c>
      <c r="AA4203" s="137"/>
      <c r="AB4203" s="185">
        <f t="shared" si="650"/>
        <v>23.340799999998474</v>
      </c>
      <c r="AC4203" s="139">
        <f t="shared" si="647"/>
        <v>1.486547499719174E-3</v>
      </c>
      <c r="AD4203" s="138">
        <f t="shared" si="651"/>
        <v>3.8225386506721398E-6</v>
      </c>
      <c r="AE4203" s="139">
        <f t="shared" si="648"/>
        <v>3.8225386506721398E-6</v>
      </c>
      <c r="AF4203" s="139" t="str">
        <f t="shared" si="649"/>
        <v/>
      </c>
      <c r="AG4203" s="139"/>
    </row>
    <row r="4204" spans="21:33" ht="20.100000000000001" customHeight="1" x14ac:dyDescent="0.25">
      <c r="U4204" s="190"/>
      <c r="V4204" s="191"/>
      <c r="W4204" s="188"/>
      <c r="X4204" s="188"/>
      <c r="Y4204" s="174" t="str">
        <f t="shared" si="652"/>
        <v/>
      </c>
      <c r="Z4204" s="174" t="str">
        <f t="shared" si="653"/>
        <v/>
      </c>
      <c r="AA4204" s="137"/>
      <c r="AB4204" s="185">
        <f t="shared" si="650"/>
        <v>23.347199999998473</v>
      </c>
      <c r="AC4204" s="139">
        <f t="shared" ref="AC4204:AC4267" si="654">_xlfn.CHISQ.DIST.RT(AB4204,$AB$553)</f>
        <v>1.4827249610685018E-3</v>
      </c>
      <c r="AD4204" s="138">
        <f t="shared" si="651"/>
        <v>3.8129382158706183E-6</v>
      </c>
      <c r="AE4204" s="139">
        <f t="shared" ref="AE4204:AE4267" si="655">IF(AC4204&lt;($AA$556),AD4204,"")</f>
        <v>3.8129382158706183E-6</v>
      </c>
      <c r="AF4204" s="139" t="str">
        <f t="shared" ref="AF4204:AF4267" si="656">IF(AC4204&lt;$AA$563,AD4204,"")</f>
        <v/>
      </c>
      <c r="AG4204" s="139"/>
    </row>
    <row r="4205" spans="21:33" ht="20.100000000000001" customHeight="1" x14ac:dyDescent="0.25">
      <c r="U4205" s="190"/>
      <c r="V4205" s="191"/>
      <c r="W4205" s="188"/>
      <c r="X4205" s="188"/>
      <c r="Y4205" s="174" t="str">
        <f t="shared" si="652"/>
        <v/>
      </c>
      <c r="Z4205" s="174" t="str">
        <f t="shared" si="653"/>
        <v/>
      </c>
      <c r="AA4205" s="137"/>
      <c r="AB4205" s="185">
        <f t="shared" ref="AB4205:AB4268" si="657">AB4204+$AF$553</f>
        <v>23.353599999998472</v>
      </c>
      <c r="AC4205" s="139">
        <f t="shared" si="654"/>
        <v>1.4789120228526312E-3</v>
      </c>
      <c r="AD4205" s="138">
        <f t="shared" ref="AD4205:AD4268" si="658">AC4205-AC4206</f>
        <v>3.8033611785819738E-6</v>
      </c>
      <c r="AE4205" s="139">
        <f t="shared" si="655"/>
        <v>3.8033611785819738E-6</v>
      </c>
      <c r="AF4205" s="139" t="str">
        <f t="shared" si="656"/>
        <v/>
      </c>
      <c r="AG4205" s="139"/>
    </row>
    <row r="4206" spans="21:33" ht="20.100000000000001" customHeight="1" x14ac:dyDescent="0.25">
      <c r="U4206" s="190"/>
      <c r="V4206" s="191"/>
      <c r="W4206" s="188"/>
      <c r="X4206" s="188"/>
      <c r="Y4206" s="174" t="str">
        <f t="shared" si="652"/>
        <v/>
      </c>
      <c r="Z4206" s="174" t="str">
        <f t="shared" si="653"/>
        <v/>
      </c>
      <c r="AA4206" s="137"/>
      <c r="AB4206" s="185">
        <f t="shared" si="657"/>
        <v>23.359999999998472</v>
      </c>
      <c r="AC4206" s="139">
        <f t="shared" si="654"/>
        <v>1.4751086616740493E-3</v>
      </c>
      <c r="AD4206" s="138">
        <f t="shared" si="658"/>
        <v>3.7938074840303607E-6</v>
      </c>
      <c r="AE4206" s="139">
        <f t="shared" si="655"/>
        <v>3.7938074840303607E-6</v>
      </c>
      <c r="AF4206" s="139" t="str">
        <f t="shared" si="656"/>
        <v/>
      </c>
      <c r="AG4206" s="139"/>
    </row>
    <row r="4207" spans="21:33" ht="20.100000000000001" customHeight="1" x14ac:dyDescent="0.25">
      <c r="U4207" s="190"/>
      <c r="V4207" s="191"/>
      <c r="W4207" s="188"/>
      <c r="X4207" s="188"/>
      <c r="Y4207" s="174" t="str">
        <f t="shared" si="652"/>
        <v/>
      </c>
      <c r="Z4207" s="174" t="str">
        <f t="shared" si="653"/>
        <v/>
      </c>
      <c r="AA4207" s="137"/>
      <c r="AB4207" s="185">
        <f t="shared" si="657"/>
        <v>23.366399999998471</v>
      </c>
      <c r="AC4207" s="139">
        <f t="shared" si="654"/>
        <v>1.4713148541900189E-3</v>
      </c>
      <c r="AD4207" s="138">
        <f t="shared" si="658"/>
        <v>3.7842770775468361E-6</v>
      </c>
      <c r="AE4207" s="139">
        <f t="shared" si="655"/>
        <v>3.7842770775468361E-6</v>
      </c>
      <c r="AF4207" s="139" t="str">
        <f t="shared" si="656"/>
        <v/>
      </c>
      <c r="AG4207" s="139"/>
    </row>
    <row r="4208" spans="21:33" ht="20.100000000000001" customHeight="1" x14ac:dyDescent="0.25">
      <c r="U4208" s="190"/>
      <c r="V4208" s="191"/>
      <c r="W4208" s="188"/>
      <c r="X4208" s="188"/>
      <c r="Y4208" s="174" t="str">
        <f t="shared" si="652"/>
        <v/>
      </c>
      <c r="Z4208" s="174" t="str">
        <f t="shared" si="653"/>
        <v/>
      </c>
      <c r="AA4208" s="137"/>
      <c r="AB4208" s="185">
        <f t="shared" si="657"/>
        <v>23.37279999999847</v>
      </c>
      <c r="AC4208" s="139">
        <f t="shared" si="654"/>
        <v>1.4675305771124721E-3</v>
      </c>
      <c r="AD4208" s="138">
        <f t="shared" si="658"/>
        <v>3.7747699045936455E-6</v>
      </c>
      <c r="AE4208" s="139">
        <f t="shared" si="655"/>
        <v>3.7747699045936455E-6</v>
      </c>
      <c r="AF4208" s="139" t="str">
        <f t="shared" si="656"/>
        <v/>
      </c>
      <c r="AG4208" s="139"/>
    </row>
    <row r="4209" spans="21:33" ht="20.100000000000001" customHeight="1" x14ac:dyDescent="0.25">
      <c r="U4209" s="190"/>
      <c r="V4209" s="191"/>
      <c r="W4209" s="188"/>
      <c r="X4209" s="188"/>
      <c r="Y4209" s="174" t="str">
        <f t="shared" si="652"/>
        <v/>
      </c>
      <c r="Z4209" s="174" t="str">
        <f t="shared" si="653"/>
        <v/>
      </c>
      <c r="AA4209" s="137"/>
      <c r="AB4209" s="185">
        <f t="shared" si="657"/>
        <v>23.37919999999847</v>
      </c>
      <c r="AC4209" s="139">
        <f t="shared" si="654"/>
        <v>1.4637558072078784E-3</v>
      </c>
      <c r="AD4209" s="138">
        <f t="shared" si="658"/>
        <v>3.7652859107431894E-6</v>
      </c>
      <c r="AE4209" s="139">
        <f t="shared" si="655"/>
        <v>3.7652859107431894E-6</v>
      </c>
      <c r="AF4209" s="139" t="str">
        <f t="shared" si="656"/>
        <v/>
      </c>
      <c r="AG4209" s="139"/>
    </row>
    <row r="4210" spans="21:33" ht="20.100000000000001" customHeight="1" x14ac:dyDescent="0.25">
      <c r="U4210" s="190"/>
      <c r="V4210" s="191"/>
      <c r="W4210" s="188"/>
      <c r="X4210" s="188"/>
      <c r="Y4210" s="174" t="str">
        <f t="shared" si="652"/>
        <v/>
      </c>
      <c r="Z4210" s="174" t="str">
        <f t="shared" si="653"/>
        <v/>
      </c>
      <c r="AA4210" s="137"/>
      <c r="AB4210" s="185">
        <f t="shared" si="657"/>
        <v>23.385599999998469</v>
      </c>
      <c r="AC4210" s="139">
        <f t="shared" si="654"/>
        <v>1.4599905212971352E-3</v>
      </c>
      <c r="AD4210" s="138">
        <f t="shared" si="658"/>
        <v>3.7558250417003575E-6</v>
      </c>
      <c r="AE4210" s="139">
        <f t="shared" si="655"/>
        <v>3.7558250417003575E-6</v>
      </c>
      <c r="AF4210" s="139" t="str">
        <f t="shared" si="656"/>
        <v/>
      </c>
      <c r="AG4210" s="139"/>
    </row>
    <row r="4211" spans="21:33" ht="20.100000000000001" customHeight="1" x14ac:dyDescent="0.25">
      <c r="U4211" s="190"/>
      <c r="V4211" s="191"/>
      <c r="W4211" s="188"/>
      <c r="X4211" s="188"/>
      <c r="Y4211" s="174" t="str">
        <f t="shared" si="652"/>
        <v/>
      </c>
      <c r="Z4211" s="174" t="str">
        <f t="shared" si="653"/>
        <v/>
      </c>
      <c r="AA4211" s="137"/>
      <c r="AB4211" s="185">
        <f t="shared" si="657"/>
        <v>23.391999999998468</v>
      </c>
      <c r="AC4211" s="139">
        <f t="shared" si="654"/>
        <v>1.4562346962554349E-3</v>
      </c>
      <c r="AD4211" s="138">
        <f t="shared" si="658"/>
        <v>3.7463872432747739E-6</v>
      </c>
      <c r="AE4211" s="139">
        <f t="shared" si="655"/>
        <v>3.7463872432747739E-6</v>
      </c>
      <c r="AF4211" s="139" t="str">
        <f t="shared" si="656"/>
        <v/>
      </c>
      <c r="AG4211" s="139"/>
    </row>
    <row r="4212" spans="21:33" ht="20.100000000000001" customHeight="1" x14ac:dyDescent="0.25">
      <c r="U4212" s="190"/>
      <c r="V4212" s="191"/>
      <c r="W4212" s="188"/>
      <c r="X4212" s="188"/>
      <c r="Y4212" s="174" t="str">
        <f t="shared" si="652"/>
        <v/>
      </c>
      <c r="Z4212" s="174" t="str">
        <f t="shared" si="653"/>
        <v/>
      </c>
      <c r="AA4212" s="137"/>
      <c r="AB4212" s="185">
        <f t="shared" si="657"/>
        <v>23.398399999998468</v>
      </c>
      <c r="AC4212" s="139">
        <f t="shared" si="654"/>
        <v>1.4524883090121601E-3</v>
      </c>
      <c r="AD4212" s="138">
        <f t="shared" si="658"/>
        <v>3.7369724614163581E-6</v>
      </c>
      <c r="AE4212" s="139">
        <f t="shared" si="655"/>
        <v>3.7369724614163581E-6</v>
      </c>
      <c r="AF4212" s="139" t="str">
        <f t="shared" si="656"/>
        <v/>
      </c>
      <c r="AG4212" s="139"/>
    </row>
    <row r="4213" spans="21:33" ht="20.100000000000001" customHeight="1" x14ac:dyDescent="0.25">
      <c r="U4213" s="190"/>
      <c r="V4213" s="191"/>
      <c r="W4213" s="188"/>
      <c r="X4213" s="188"/>
      <c r="Y4213" s="174" t="str">
        <f t="shared" si="652"/>
        <v/>
      </c>
      <c r="Z4213" s="174" t="str">
        <f t="shared" si="653"/>
        <v/>
      </c>
      <c r="AA4213" s="137"/>
      <c r="AB4213" s="185">
        <f t="shared" si="657"/>
        <v>23.404799999998467</v>
      </c>
      <c r="AC4213" s="139">
        <f t="shared" si="654"/>
        <v>1.4487513365507437E-3</v>
      </c>
      <c r="AD4213" s="138">
        <f t="shared" si="658"/>
        <v>3.7275806421743427E-6</v>
      </c>
      <c r="AE4213" s="139">
        <f t="shared" si="655"/>
        <v>3.7275806421743427E-6</v>
      </c>
      <c r="AF4213" s="139" t="str">
        <f t="shared" si="656"/>
        <v/>
      </c>
      <c r="AG4213" s="139"/>
    </row>
    <row r="4214" spans="21:33" ht="20.100000000000001" customHeight="1" x14ac:dyDescent="0.25">
      <c r="U4214" s="190"/>
      <c r="V4214" s="191"/>
      <c r="W4214" s="188"/>
      <c r="X4214" s="188"/>
      <c r="Y4214" s="174" t="str">
        <f t="shared" si="652"/>
        <v/>
      </c>
      <c r="Z4214" s="174" t="str">
        <f t="shared" si="653"/>
        <v/>
      </c>
      <c r="AA4214" s="137"/>
      <c r="AB4214" s="185">
        <f t="shared" si="657"/>
        <v>23.411199999998466</v>
      </c>
      <c r="AC4214" s="139">
        <f t="shared" si="654"/>
        <v>1.4450237559085694E-3</v>
      </c>
      <c r="AD4214" s="138">
        <f t="shared" si="658"/>
        <v>3.7182117317306664E-6</v>
      </c>
      <c r="AE4214" s="139">
        <f t="shared" si="655"/>
        <v>3.7182117317306664E-6</v>
      </c>
      <c r="AF4214" s="139" t="str">
        <f t="shared" si="656"/>
        <v/>
      </c>
      <c r="AG4214" s="139"/>
    </row>
    <row r="4215" spans="21:33" ht="20.100000000000001" customHeight="1" x14ac:dyDescent="0.25">
      <c r="U4215" s="190"/>
      <c r="V4215" s="191"/>
      <c r="W4215" s="188"/>
      <c r="X4215" s="188"/>
      <c r="Y4215" s="174" t="str">
        <f t="shared" si="652"/>
        <v/>
      </c>
      <c r="Z4215" s="174" t="str">
        <f t="shared" si="653"/>
        <v/>
      </c>
      <c r="AA4215" s="137"/>
      <c r="AB4215" s="185">
        <f t="shared" si="657"/>
        <v>23.417599999998465</v>
      </c>
      <c r="AC4215" s="139">
        <f t="shared" si="654"/>
        <v>1.4413055441768387E-3</v>
      </c>
      <c r="AD4215" s="138">
        <f t="shared" si="658"/>
        <v>3.7088656763817601E-6</v>
      </c>
      <c r="AE4215" s="139">
        <f t="shared" si="655"/>
        <v>3.7088656763817601E-6</v>
      </c>
      <c r="AF4215" s="139" t="str">
        <f t="shared" si="656"/>
        <v/>
      </c>
      <c r="AG4215" s="139"/>
    </row>
    <row r="4216" spans="21:33" ht="20.100000000000001" customHeight="1" x14ac:dyDescent="0.25">
      <c r="U4216" s="190"/>
      <c r="V4216" s="191"/>
      <c r="W4216" s="188"/>
      <c r="X4216" s="188"/>
      <c r="Y4216" s="174" t="str">
        <f t="shared" ref="Y4216:Y4279" si="659">IF($X4216&gt;(Y$555),$W4216,"")</f>
        <v/>
      </c>
      <c r="Z4216" s="174" t="str">
        <f t="shared" ref="Z4216:Z4279" si="660">IF($X4216&gt;(AA$557),$W4216,"")</f>
        <v/>
      </c>
      <c r="AA4216" s="137"/>
      <c r="AB4216" s="185">
        <f t="shared" si="657"/>
        <v>23.423999999998465</v>
      </c>
      <c r="AC4216" s="139">
        <f t="shared" si="654"/>
        <v>1.437596678500457E-3</v>
      </c>
      <c r="AD4216" s="138">
        <f t="shared" si="658"/>
        <v>3.6995424225463522E-6</v>
      </c>
      <c r="AE4216" s="139">
        <f t="shared" si="655"/>
        <v>3.6995424225463522E-6</v>
      </c>
      <c r="AF4216" s="139" t="str">
        <f t="shared" si="656"/>
        <v/>
      </c>
      <c r="AG4216" s="139"/>
    </row>
    <row r="4217" spans="21:33" ht="20.100000000000001" customHeight="1" x14ac:dyDescent="0.25">
      <c r="U4217" s="190"/>
      <c r="V4217" s="191"/>
      <c r="W4217" s="188"/>
      <c r="X4217" s="188"/>
      <c r="Y4217" s="174" t="str">
        <f t="shared" si="659"/>
        <v/>
      </c>
      <c r="Z4217" s="174" t="str">
        <f t="shared" si="660"/>
        <v/>
      </c>
      <c r="AA4217" s="137"/>
      <c r="AB4217" s="185">
        <f t="shared" si="657"/>
        <v>23.430399999998464</v>
      </c>
      <c r="AC4217" s="139">
        <f t="shared" si="654"/>
        <v>1.4338971360779106E-3</v>
      </c>
      <c r="AD4217" s="138">
        <f t="shared" si="658"/>
        <v>3.6902419167533264E-6</v>
      </c>
      <c r="AE4217" s="139">
        <f t="shared" si="655"/>
        <v>3.6902419167533264E-6</v>
      </c>
      <c r="AF4217" s="139" t="str">
        <f t="shared" si="656"/>
        <v/>
      </c>
      <c r="AG4217" s="139"/>
    </row>
    <row r="4218" spans="21:33" ht="20.100000000000001" customHeight="1" x14ac:dyDescent="0.25">
      <c r="U4218" s="190"/>
      <c r="V4218" s="191"/>
      <c r="W4218" s="188"/>
      <c r="X4218" s="188"/>
      <c r="Y4218" s="174" t="str">
        <f t="shared" si="659"/>
        <v/>
      </c>
      <c r="Z4218" s="174" t="str">
        <f t="shared" si="660"/>
        <v/>
      </c>
      <c r="AA4218" s="137"/>
      <c r="AB4218" s="185">
        <f t="shared" si="657"/>
        <v>23.436799999998463</v>
      </c>
      <c r="AC4218" s="139">
        <f t="shared" si="654"/>
        <v>1.4302068941611573E-3</v>
      </c>
      <c r="AD4218" s="138">
        <f t="shared" si="658"/>
        <v>3.6809641056653568E-6</v>
      </c>
      <c r="AE4218" s="139">
        <f t="shared" si="655"/>
        <v>3.6809641056653568E-6</v>
      </c>
      <c r="AF4218" s="139" t="str">
        <f t="shared" si="656"/>
        <v/>
      </c>
      <c r="AG4218" s="139"/>
    </row>
    <row r="4219" spans="21:33" ht="20.100000000000001" customHeight="1" x14ac:dyDescent="0.25">
      <c r="U4219" s="190"/>
      <c r="V4219" s="191"/>
      <c r="W4219" s="188"/>
      <c r="X4219" s="188"/>
      <c r="Y4219" s="174" t="str">
        <f t="shared" si="659"/>
        <v/>
      </c>
      <c r="Z4219" s="174" t="str">
        <f t="shared" si="660"/>
        <v/>
      </c>
      <c r="AA4219" s="137"/>
      <c r="AB4219" s="185">
        <f t="shared" si="657"/>
        <v>23.443199999998463</v>
      </c>
      <c r="AC4219" s="139">
        <f t="shared" si="654"/>
        <v>1.4265259300554919E-3</v>
      </c>
      <c r="AD4219" s="138">
        <f t="shared" si="658"/>
        <v>3.6717089360439967E-6</v>
      </c>
      <c r="AE4219" s="139">
        <f t="shared" si="655"/>
        <v>3.6717089360439967E-6</v>
      </c>
      <c r="AF4219" s="139" t="str">
        <f t="shared" si="656"/>
        <v/>
      </c>
      <c r="AG4219" s="139"/>
    </row>
    <row r="4220" spans="21:33" ht="20.100000000000001" customHeight="1" x14ac:dyDescent="0.25">
      <c r="U4220" s="190"/>
      <c r="V4220" s="191"/>
      <c r="W4220" s="188"/>
      <c r="X4220" s="188"/>
      <c r="Y4220" s="174" t="str">
        <f t="shared" si="659"/>
        <v/>
      </c>
      <c r="Z4220" s="174" t="str">
        <f t="shared" si="660"/>
        <v/>
      </c>
      <c r="AA4220" s="137"/>
      <c r="AB4220" s="185">
        <f t="shared" si="657"/>
        <v>23.449599999998462</v>
      </c>
      <c r="AC4220" s="139">
        <f t="shared" si="654"/>
        <v>1.4228542211194479E-3</v>
      </c>
      <c r="AD4220" s="138">
        <f t="shared" si="658"/>
        <v>3.6624763547863249E-6</v>
      </c>
      <c r="AE4220" s="139">
        <f t="shared" si="655"/>
        <v>3.6624763547863249E-6</v>
      </c>
      <c r="AF4220" s="139" t="str">
        <f t="shared" si="656"/>
        <v/>
      </c>
      <c r="AG4220" s="139"/>
    </row>
    <row r="4221" spans="21:33" ht="20.100000000000001" customHeight="1" x14ac:dyDescent="0.25">
      <c r="U4221" s="190"/>
      <c r="V4221" s="191"/>
      <c r="W4221" s="188"/>
      <c r="X4221" s="188"/>
      <c r="Y4221" s="174" t="str">
        <f t="shared" si="659"/>
        <v/>
      </c>
      <c r="Z4221" s="174" t="str">
        <f t="shared" si="660"/>
        <v/>
      </c>
      <c r="AA4221" s="137"/>
      <c r="AB4221" s="185">
        <f t="shared" si="657"/>
        <v>23.455999999998461</v>
      </c>
      <c r="AC4221" s="139">
        <f t="shared" si="654"/>
        <v>1.4191917447646616E-3</v>
      </c>
      <c r="AD4221" s="138">
        <f t="shared" si="658"/>
        <v>3.6532663088978401E-6</v>
      </c>
      <c r="AE4221" s="139">
        <f t="shared" si="655"/>
        <v>3.6532663088978401E-6</v>
      </c>
      <c r="AF4221" s="139" t="str">
        <f t="shared" si="656"/>
        <v/>
      </c>
      <c r="AG4221" s="139"/>
    </row>
    <row r="4222" spans="21:33" ht="20.100000000000001" customHeight="1" x14ac:dyDescent="0.25">
      <c r="U4222" s="190"/>
      <c r="V4222" s="191"/>
      <c r="W4222" s="188"/>
      <c r="X4222" s="188"/>
      <c r="Y4222" s="174" t="str">
        <f t="shared" si="659"/>
        <v/>
      </c>
      <c r="Z4222" s="174" t="str">
        <f t="shared" si="660"/>
        <v/>
      </c>
      <c r="AA4222" s="137"/>
      <c r="AB4222" s="185">
        <f t="shared" si="657"/>
        <v>23.46239999999846</v>
      </c>
      <c r="AC4222" s="139">
        <f t="shared" si="654"/>
        <v>1.4155384784557638E-3</v>
      </c>
      <c r="AD4222" s="138">
        <f t="shared" si="658"/>
        <v>3.644078745505255E-6</v>
      </c>
      <c r="AE4222" s="139">
        <f t="shared" si="655"/>
        <v>3.644078745505255E-6</v>
      </c>
      <c r="AF4222" s="139" t="str">
        <f t="shared" si="656"/>
        <v/>
      </c>
      <c r="AG4222" s="139"/>
    </row>
    <row r="4223" spans="21:33" ht="20.100000000000001" customHeight="1" x14ac:dyDescent="0.25">
      <c r="U4223" s="190"/>
      <c r="V4223" s="191"/>
      <c r="W4223" s="188"/>
      <c r="X4223" s="188"/>
      <c r="Y4223" s="174" t="str">
        <f t="shared" si="659"/>
        <v/>
      </c>
      <c r="Z4223" s="174" t="str">
        <f t="shared" si="660"/>
        <v/>
      </c>
      <c r="AA4223" s="137"/>
      <c r="AB4223" s="185">
        <f t="shared" si="657"/>
        <v>23.46879999999846</v>
      </c>
      <c r="AC4223" s="139">
        <f t="shared" si="654"/>
        <v>1.4118943997102585E-3</v>
      </c>
      <c r="AD4223" s="138">
        <f t="shared" si="658"/>
        <v>3.6349136118486898E-6</v>
      </c>
      <c r="AE4223" s="139">
        <f t="shared" si="655"/>
        <v>3.6349136118486898E-6</v>
      </c>
      <c r="AF4223" s="139" t="str">
        <f t="shared" si="656"/>
        <v/>
      </c>
      <c r="AG4223" s="139"/>
    </row>
    <row r="4224" spans="21:33" ht="20.100000000000001" customHeight="1" x14ac:dyDescent="0.25">
      <c r="U4224" s="190"/>
      <c r="V4224" s="191"/>
      <c r="W4224" s="188"/>
      <c r="X4224" s="188"/>
      <c r="Y4224" s="174" t="str">
        <f t="shared" si="659"/>
        <v/>
      </c>
      <c r="Z4224" s="174" t="str">
        <f t="shared" si="660"/>
        <v/>
      </c>
      <c r="AA4224" s="137"/>
      <c r="AB4224" s="185">
        <f t="shared" si="657"/>
        <v>23.475199999998459</v>
      </c>
      <c r="AC4224" s="139">
        <f t="shared" si="654"/>
        <v>1.4082594860984098E-3</v>
      </c>
      <c r="AD4224" s="138">
        <f t="shared" si="658"/>
        <v>3.6257708552896954E-6</v>
      </c>
      <c r="AE4224" s="139">
        <f t="shared" si="655"/>
        <v>3.6257708552896954E-6</v>
      </c>
      <c r="AF4224" s="139" t="str">
        <f t="shared" si="656"/>
        <v/>
      </c>
      <c r="AG4224" s="139"/>
    </row>
    <row r="4225" spans="21:33" ht="20.100000000000001" customHeight="1" x14ac:dyDescent="0.25">
      <c r="U4225" s="190"/>
      <c r="V4225" s="191"/>
      <c r="W4225" s="188"/>
      <c r="X4225" s="188"/>
      <c r="Y4225" s="174" t="str">
        <f t="shared" si="659"/>
        <v/>
      </c>
      <c r="Z4225" s="174" t="str">
        <f t="shared" si="660"/>
        <v/>
      </c>
      <c r="AA4225" s="137"/>
      <c r="AB4225" s="185">
        <f t="shared" si="657"/>
        <v>23.481599999998458</v>
      </c>
      <c r="AC4225" s="139">
        <f t="shared" si="654"/>
        <v>1.4046337152431201E-3</v>
      </c>
      <c r="AD4225" s="138">
        <f t="shared" si="658"/>
        <v>3.6166504233043142E-6</v>
      </c>
      <c r="AE4225" s="139">
        <f t="shared" si="655"/>
        <v>3.6166504233043142E-6</v>
      </c>
      <c r="AF4225" s="139" t="str">
        <f t="shared" si="656"/>
        <v/>
      </c>
      <c r="AG4225" s="139"/>
    </row>
    <row r="4226" spans="21:33" ht="20.100000000000001" customHeight="1" x14ac:dyDescent="0.25">
      <c r="U4226" s="190"/>
      <c r="V4226" s="191"/>
      <c r="W4226" s="188"/>
      <c r="X4226" s="188"/>
      <c r="Y4226" s="174" t="str">
        <f t="shared" si="659"/>
        <v/>
      </c>
      <c r="Z4226" s="174" t="str">
        <f t="shared" si="660"/>
        <v/>
      </c>
      <c r="AA4226" s="137"/>
      <c r="AB4226" s="185">
        <f t="shared" si="657"/>
        <v>23.487999999998458</v>
      </c>
      <c r="AC4226" s="139">
        <f t="shared" si="654"/>
        <v>1.4010170648198158E-3</v>
      </c>
      <c r="AD4226" s="138">
        <f t="shared" si="658"/>
        <v>3.6075522634837313E-6</v>
      </c>
      <c r="AE4226" s="139">
        <f t="shared" si="655"/>
        <v>3.6075522634837313E-6</v>
      </c>
      <c r="AF4226" s="139" t="str">
        <f t="shared" si="656"/>
        <v/>
      </c>
      <c r="AG4226" s="139"/>
    </row>
    <row r="4227" spans="21:33" ht="20.100000000000001" customHeight="1" x14ac:dyDescent="0.25">
      <c r="U4227" s="190"/>
      <c r="V4227" s="191"/>
      <c r="W4227" s="188"/>
      <c r="X4227" s="188"/>
      <c r="Y4227" s="174" t="str">
        <f t="shared" si="659"/>
        <v/>
      </c>
      <c r="Z4227" s="174" t="str">
        <f t="shared" si="660"/>
        <v/>
      </c>
      <c r="AA4227" s="137"/>
      <c r="AB4227" s="185">
        <f t="shared" si="657"/>
        <v>23.494399999998457</v>
      </c>
      <c r="AC4227" s="139">
        <f t="shared" si="654"/>
        <v>1.3974095125563321E-3</v>
      </c>
      <c r="AD4227" s="138">
        <f t="shared" si="658"/>
        <v>3.5984763235405622E-6</v>
      </c>
      <c r="AE4227" s="139">
        <f t="shared" si="655"/>
        <v>3.5984763235405622E-6</v>
      </c>
      <c r="AF4227" s="139" t="str">
        <f t="shared" si="656"/>
        <v/>
      </c>
      <c r="AG4227" s="139"/>
    </row>
    <row r="4228" spans="21:33" ht="20.100000000000001" customHeight="1" x14ac:dyDescent="0.25">
      <c r="U4228" s="190"/>
      <c r="V4228" s="191"/>
      <c r="W4228" s="188"/>
      <c r="X4228" s="188"/>
      <c r="Y4228" s="174" t="str">
        <f t="shared" si="659"/>
        <v/>
      </c>
      <c r="Z4228" s="174" t="str">
        <f t="shared" si="660"/>
        <v/>
      </c>
      <c r="AA4228" s="137"/>
      <c r="AB4228" s="185">
        <f t="shared" si="657"/>
        <v>23.500799999998456</v>
      </c>
      <c r="AC4228" s="139">
        <f t="shared" si="654"/>
        <v>1.3938110362327915E-3</v>
      </c>
      <c r="AD4228" s="138">
        <f t="shared" si="658"/>
        <v>3.5894225512984445E-6</v>
      </c>
      <c r="AE4228" s="139">
        <f t="shared" si="655"/>
        <v>3.5894225512984445E-6</v>
      </c>
      <c r="AF4228" s="139" t="str">
        <f t="shared" si="656"/>
        <v/>
      </c>
      <c r="AG4228" s="139"/>
    </row>
    <row r="4229" spans="21:33" ht="20.100000000000001" customHeight="1" x14ac:dyDescent="0.25">
      <c r="U4229" s="190"/>
      <c r="V4229" s="191"/>
      <c r="W4229" s="188"/>
      <c r="X4229" s="188"/>
      <c r="Y4229" s="174" t="str">
        <f t="shared" si="659"/>
        <v/>
      </c>
      <c r="Z4229" s="174" t="str">
        <f t="shared" si="660"/>
        <v/>
      </c>
      <c r="AA4229" s="137"/>
      <c r="AB4229" s="185">
        <f t="shared" si="657"/>
        <v>23.507199999998456</v>
      </c>
      <c r="AC4229" s="139">
        <f t="shared" si="654"/>
        <v>1.3902216136814931E-3</v>
      </c>
      <c r="AD4229" s="138">
        <f t="shared" si="658"/>
        <v>3.5803908947039647E-6</v>
      </c>
      <c r="AE4229" s="139">
        <f t="shared" si="655"/>
        <v>3.5803908947039647E-6</v>
      </c>
      <c r="AF4229" s="139" t="str">
        <f t="shared" si="656"/>
        <v/>
      </c>
      <c r="AG4229" s="139"/>
    </row>
    <row r="4230" spans="21:33" ht="20.100000000000001" customHeight="1" x14ac:dyDescent="0.25">
      <c r="U4230" s="190"/>
      <c r="V4230" s="191"/>
      <c r="W4230" s="188"/>
      <c r="X4230" s="188"/>
      <c r="Y4230" s="174" t="str">
        <f t="shared" si="659"/>
        <v/>
      </c>
      <c r="Z4230" s="174" t="str">
        <f t="shared" si="660"/>
        <v/>
      </c>
      <c r="AA4230" s="137"/>
      <c r="AB4230" s="185">
        <f t="shared" si="657"/>
        <v>23.513599999998455</v>
      </c>
      <c r="AC4230" s="139">
        <f t="shared" si="654"/>
        <v>1.3866412227867891E-3</v>
      </c>
      <c r="AD4230" s="138">
        <f t="shared" si="658"/>
        <v>3.5713813018047567E-6</v>
      </c>
      <c r="AE4230" s="139">
        <f t="shared" si="655"/>
        <v>3.5713813018047567E-6</v>
      </c>
      <c r="AF4230" s="139" t="str">
        <f t="shared" si="656"/>
        <v/>
      </c>
      <c r="AG4230" s="139"/>
    </row>
    <row r="4231" spans="21:33" ht="20.100000000000001" customHeight="1" x14ac:dyDescent="0.25">
      <c r="U4231" s="190"/>
      <c r="V4231" s="191"/>
      <c r="W4231" s="188"/>
      <c r="X4231" s="188"/>
      <c r="Y4231" s="174" t="str">
        <f t="shared" si="659"/>
        <v/>
      </c>
      <c r="Z4231" s="174" t="str">
        <f t="shared" si="660"/>
        <v/>
      </c>
      <c r="AA4231" s="137"/>
      <c r="AB4231" s="185">
        <f t="shared" si="657"/>
        <v>23.519999999998454</v>
      </c>
      <c r="AC4231" s="139">
        <f t="shared" si="654"/>
        <v>1.3830698414849843E-3</v>
      </c>
      <c r="AD4231" s="138">
        <f t="shared" si="658"/>
        <v>3.5623937207822452E-6</v>
      </c>
      <c r="AE4231" s="139">
        <f t="shared" si="655"/>
        <v>3.5623937207822452E-6</v>
      </c>
      <c r="AF4231" s="139" t="str">
        <f t="shared" si="656"/>
        <v/>
      </c>
      <c r="AG4231" s="139"/>
    </row>
    <row r="4232" spans="21:33" ht="20.100000000000001" customHeight="1" x14ac:dyDescent="0.25">
      <c r="U4232" s="190"/>
      <c r="V4232" s="191"/>
      <c r="W4232" s="188"/>
      <c r="X4232" s="188"/>
      <c r="Y4232" s="174" t="str">
        <f t="shared" si="659"/>
        <v/>
      </c>
      <c r="Z4232" s="174" t="str">
        <f t="shared" si="660"/>
        <v/>
      </c>
      <c r="AA4232" s="137"/>
      <c r="AB4232" s="185">
        <f t="shared" si="657"/>
        <v>23.526399999998453</v>
      </c>
      <c r="AC4232" s="139">
        <f t="shared" si="654"/>
        <v>1.3795074477642021E-3</v>
      </c>
      <c r="AD4232" s="138">
        <f t="shared" si="658"/>
        <v>3.553428099921721E-6</v>
      </c>
      <c r="AE4232" s="139">
        <f t="shared" si="655"/>
        <v>3.553428099921721E-6</v>
      </c>
      <c r="AF4232" s="139" t="str">
        <f t="shared" si="656"/>
        <v/>
      </c>
      <c r="AG4232" s="139"/>
    </row>
    <row r="4233" spans="21:33" ht="20.100000000000001" customHeight="1" x14ac:dyDescent="0.25">
      <c r="U4233" s="190"/>
      <c r="V4233" s="191"/>
      <c r="W4233" s="188"/>
      <c r="X4233" s="188"/>
      <c r="Y4233" s="174" t="str">
        <f t="shared" si="659"/>
        <v/>
      </c>
      <c r="Z4233" s="174" t="str">
        <f t="shared" si="660"/>
        <v/>
      </c>
      <c r="AA4233" s="137"/>
      <c r="AB4233" s="185">
        <f t="shared" si="657"/>
        <v>23.532799999998453</v>
      </c>
      <c r="AC4233" s="139">
        <f t="shared" si="654"/>
        <v>1.3759540196642804E-3</v>
      </c>
      <c r="AD4233" s="138">
        <f t="shared" si="658"/>
        <v>3.5444843876229672E-6</v>
      </c>
      <c r="AE4233" s="139">
        <f t="shared" si="655"/>
        <v>3.5444843876229672E-6</v>
      </c>
      <c r="AF4233" s="139" t="str">
        <f t="shared" si="656"/>
        <v/>
      </c>
      <c r="AG4233" s="139"/>
    </row>
    <row r="4234" spans="21:33" ht="20.100000000000001" customHeight="1" x14ac:dyDescent="0.25">
      <c r="U4234" s="190"/>
      <c r="V4234" s="191"/>
      <c r="W4234" s="188"/>
      <c r="X4234" s="188"/>
      <c r="Y4234" s="174" t="str">
        <f t="shared" si="659"/>
        <v/>
      </c>
      <c r="Z4234" s="174" t="str">
        <f t="shared" si="660"/>
        <v/>
      </c>
      <c r="AA4234" s="137"/>
      <c r="AB4234" s="185">
        <f t="shared" si="657"/>
        <v>23.539199999998452</v>
      </c>
      <c r="AC4234" s="139">
        <f t="shared" si="654"/>
        <v>1.3724095352766574E-3</v>
      </c>
      <c r="AD4234" s="138">
        <f t="shared" si="658"/>
        <v>3.5355625324106667E-6</v>
      </c>
      <c r="AE4234" s="139">
        <f t="shared" si="655"/>
        <v>3.5355625324106667E-6</v>
      </c>
      <c r="AF4234" s="139" t="str">
        <f t="shared" si="656"/>
        <v/>
      </c>
      <c r="AG4234" s="139"/>
    </row>
    <row r="4235" spans="21:33" ht="20.100000000000001" customHeight="1" x14ac:dyDescent="0.25">
      <c r="U4235" s="190"/>
      <c r="V4235" s="191"/>
      <c r="W4235" s="188"/>
      <c r="X4235" s="188"/>
      <c r="Y4235" s="174" t="str">
        <f t="shared" si="659"/>
        <v/>
      </c>
      <c r="Z4235" s="174" t="str">
        <f t="shared" si="660"/>
        <v/>
      </c>
      <c r="AA4235" s="137"/>
      <c r="AB4235" s="185">
        <f t="shared" si="657"/>
        <v>23.545599999998451</v>
      </c>
      <c r="AC4235" s="139">
        <f t="shared" si="654"/>
        <v>1.3688739727442467E-3</v>
      </c>
      <c r="AD4235" s="138">
        <f t="shared" si="658"/>
        <v>3.5266624829075142E-6</v>
      </c>
      <c r="AE4235" s="139">
        <f t="shared" si="655"/>
        <v>3.5266624829075142E-6</v>
      </c>
      <c r="AF4235" s="139" t="str">
        <f t="shared" si="656"/>
        <v/>
      </c>
      <c r="AG4235" s="139"/>
    </row>
    <row r="4236" spans="21:33" ht="20.100000000000001" customHeight="1" x14ac:dyDescent="0.25">
      <c r="U4236" s="190"/>
      <c r="V4236" s="191"/>
      <c r="W4236" s="188"/>
      <c r="X4236" s="188"/>
      <c r="Y4236" s="174" t="str">
        <f t="shared" si="659"/>
        <v/>
      </c>
      <c r="Z4236" s="174" t="str">
        <f t="shared" si="660"/>
        <v/>
      </c>
      <c r="AA4236" s="137"/>
      <c r="AB4236" s="185">
        <f t="shared" si="657"/>
        <v>23.551999999998451</v>
      </c>
      <c r="AC4236" s="139">
        <f t="shared" si="654"/>
        <v>1.3653473102613392E-3</v>
      </c>
      <c r="AD4236" s="138">
        <f t="shared" si="658"/>
        <v>3.5177841878665256E-6</v>
      </c>
      <c r="AE4236" s="139">
        <f t="shared" si="655"/>
        <v>3.5177841878665256E-6</v>
      </c>
      <c r="AF4236" s="139" t="str">
        <f t="shared" si="656"/>
        <v/>
      </c>
      <c r="AG4236" s="139"/>
    </row>
    <row r="4237" spans="21:33" ht="20.100000000000001" customHeight="1" x14ac:dyDescent="0.25">
      <c r="U4237" s="190"/>
      <c r="V4237" s="191"/>
      <c r="W4237" s="188"/>
      <c r="X4237" s="188"/>
      <c r="Y4237" s="174" t="str">
        <f t="shared" si="659"/>
        <v/>
      </c>
      <c r="Z4237" s="174" t="str">
        <f t="shared" si="660"/>
        <v/>
      </c>
      <c r="AA4237" s="137"/>
      <c r="AB4237" s="185">
        <f t="shared" si="657"/>
        <v>23.55839999999845</v>
      </c>
      <c r="AC4237" s="139">
        <f t="shared" si="654"/>
        <v>1.3618295260734727E-3</v>
      </c>
      <c r="AD4237" s="138">
        <f t="shared" si="658"/>
        <v>3.5089275961476193E-6</v>
      </c>
      <c r="AE4237" s="139">
        <f t="shared" si="655"/>
        <v>3.5089275961476193E-6</v>
      </c>
      <c r="AF4237" s="139" t="str">
        <f t="shared" si="656"/>
        <v/>
      </c>
      <c r="AG4237" s="139"/>
    </row>
    <row r="4238" spans="21:33" ht="20.100000000000001" customHeight="1" x14ac:dyDescent="0.25">
      <c r="U4238" s="190"/>
      <c r="V4238" s="191"/>
      <c r="W4238" s="188"/>
      <c r="X4238" s="188"/>
      <c r="Y4238" s="174" t="str">
        <f t="shared" si="659"/>
        <v/>
      </c>
      <c r="Z4238" s="174" t="str">
        <f t="shared" si="660"/>
        <v/>
      </c>
      <c r="AA4238" s="137"/>
      <c r="AB4238" s="185">
        <f t="shared" si="657"/>
        <v>23.564799999998449</v>
      </c>
      <c r="AC4238" s="139">
        <f t="shared" si="654"/>
        <v>1.3583205984773251E-3</v>
      </c>
      <c r="AD4238" s="138">
        <f t="shared" si="658"/>
        <v>3.5000926567226032E-6</v>
      </c>
      <c r="AE4238" s="139">
        <f t="shared" si="655"/>
        <v>3.5000926567226032E-6</v>
      </c>
      <c r="AF4238" s="139" t="str">
        <f t="shared" si="656"/>
        <v/>
      </c>
      <c r="AG4238" s="139"/>
    </row>
    <row r="4239" spans="21:33" ht="20.100000000000001" customHeight="1" x14ac:dyDescent="0.25">
      <c r="U4239" s="190"/>
      <c r="V4239" s="191"/>
      <c r="W4239" s="188"/>
      <c r="X4239" s="188"/>
      <c r="Y4239" s="174" t="str">
        <f t="shared" si="659"/>
        <v/>
      </c>
      <c r="Z4239" s="174" t="str">
        <f t="shared" si="660"/>
        <v/>
      </c>
      <c r="AA4239" s="137"/>
      <c r="AB4239" s="185">
        <f t="shared" si="657"/>
        <v>23.571199999998449</v>
      </c>
      <c r="AC4239" s="139">
        <f t="shared" si="654"/>
        <v>1.3548205058206025E-3</v>
      </c>
      <c r="AD4239" s="138">
        <f t="shared" si="658"/>
        <v>3.4912793186838483E-6</v>
      </c>
      <c r="AE4239" s="139">
        <f t="shared" si="655"/>
        <v>3.4912793186838483E-6</v>
      </c>
      <c r="AF4239" s="139" t="str">
        <f t="shared" si="656"/>
        <v/>
      </c>
      <c r="AG4239" s="139"/>
    </row>
    <row r="4240" spans="21:33" ht="20.100000000000001" customHeight="1" x14ac:dyDescent="0.25">
      <c r="U4240" s="190"/>
      <c r="V4240" s="191"/>
      <c r="W4240" s="188"/>
      <c r="X4240" s="188"/>
      <c r="Y4240" s="174" t="str">
        <f t="shared" si="659"/>
        <v/>
      </c>
      <c r="Z4240" s="174" t="str">
        <f t="shared" si="660"/>
        <v/>
      </c>
      <c r="AA4240" s="137"/>
      <c r="AB4240" s="185">
        <f t="shared" si="657"/>
        <v>23.577599999998448</v>
      </c>
      <c r="AC4240" s="139">
        <f t="shared" si="654"/>
        <v>1.3513292265019186E-3</v>
      </c>
      <c r="AD4240" s="138">
        <f t="shared" si="658"/>
        <v>3.4824875312226052E-6</v>
      </c>
      <c r="AE4240" s="139">
        <f t="shared" si="655"/>
        <v>3.4824875312226052E-6</v>
      </c>
      <c r="AF4240" s="139" t="str">
        <f t="shared" si="656"/>
        <v/>
      </c>
      <c r="AG4240" s="139"/>
    </row>
    <row r="4241" spans="21:33" ht="20.100000000000001" customHeight="1" x14ac:dyDescent="0.25">
      <c r="U4241" s="190"/>
      <c r="V4241" s="191"/>
      <c r="W4241" s="188"/>
      <c r="X4241" s="188"/>
      <c r="Y4241" s="174" t="str">
        <f t="shared" si="659"/>
        <v/>
      </c>
      <c r="Z4241" s="174" t="str">
        <f t="shared" si="660"/>
        <v/>
      </c>
      <c r="AA4241" s="137"/>
      <c r="AB4241" s="185">
        <f t="shared" si="657"/>
        <v>23.583999999998447</v>
      </c>
      <c r="AC4241" s="139">
        <f t="shared" si="654"/>
        <v>1.347846738970696E-3</v>
      </c>
      <c r="AD4241" s="138">
        <f t="shared" si="658"/>
        <v>3.4737172436643485E-6</v>
      </c>
      <c r="AE4241" s="139">
        <f t="shared" si="655"/>
        <v>3.4737172436643485E-6</v>
      </c>
      <c r="AF4241" s="139" t="str">
        <f t="shared" si="656"/>
        <v/>
      </c>
      <c r="AG4241" s="139"/>
    </row>
    <row r="4242" spans="21:33" ht="20.100000000000001" customHeight="1" x14ac:dyDescent="0.25">
      <c r="U4242" s="190"/>
      <c r="V4242" s="191"/>
      <c r="W4242" s="188"/>
      <c r="X4242" s="188"/>
      <c r="Y4242" s="174" t="str">
        <f t="shared" si="659"/>
        <v/>
      </c>
      <c r="Z4242" s="174" t="str">
        <f t="shared" si="660"/>
        <v/>
      </c>
      <c r="AA4242" s="137"/>
      <c r="AB4242" s="185">
        <f t="shared" si="657"/>
        <v>23.590399999998446</v>
      </c>
      <c r="AC4242" s="139">
        <f t="shared" si="654"/>
        <v>1.3443730217270317E-3</v>
      </c>
      <c r="AD4242" s="138">
        <f t="shared" si="658"/>
        <v>3.4649684054293122E-6</v>
      </c>
      <c r="AE4242" s="139">
        <f t="shared" si="655"/>
        <v>3.4649684054293122E-6</v>
      </c>
      <c r="AF4242" s="139" t="str">
        <f t="shared" si="656"/>
        <v/>
      </c>
      <c r="AG4242" s="139"/>
    </row>
    <row r="4243" spans="21:33" ht="20.100000000000001" customHeight="1" x14ac:dyDescent="0.25">
      <c r="U4243" s="190"/>
      <c r="V4243" s="191"/>
      <c r="W4243" s="188"/>
      <c r="X4243" s="188"/>
      <c r="Y4243" s="174" t="str">
        <f t="shared" si="659"/>
        <v/>
      </c>
      <c r="Z4243" s="174" t="str">
        <f t="shared" si="660"/>
        <v/>
      </c>
      <c r="AA4243" s="137"/>
      <c r="AB4243" s="185">
        <f t="shared" si="657"/>
        <v>23.596799999998446</v>
      </c>
      <c r="AC4243" s="139">
        <f t="shared" si="654"/>
        <v>1.3409080533216024E-3</v>
      </c>
      <c r="AD4243" s="138">
        <f t="shared" si="658"/>
        <v>3.4562409660600282E-6</v>
      </c>
      <c r="AE4243" s="139">
        <f t="shared" si="655"/>
        <v>3.4562409660600282E-6</v>
      </c>
      <c r="AF4243" s="139" t="str">
        <f t="shared" si="656"/>
        <v/>
      </c>
      <c r="AG4243" s="139"/>
    </row>
    <row r="4244" spans="21:33" ht="20.100000000000001" customHeight="1" x14ac:dyDescent="0.25">
      <c r="U4244" s="190"/>
      <c r="V4244" s="191"/>
      <c r="W4244" s="188"/>
      <c r="X4244" s="188"/>
      <c r="Y4244" s="174" t="str">
        <f t="shared" si="659"/>
        <v/>
      </c>
      <c r="Z4244" s="174" t="str">
        <f t="shared" si="660"/>
        <v/>
      </c>
      <c r="AA4244" s="137"/>
      <c r="AB4244" s="185">
        <f t="shared" si="657"/>
        <v>23.603199999998445</v>
      </c>
      <c r="AC4244" s="139">
        <f t="shared" si="654"/>
        <v>1.3374518123555423E-3</v>
      </c>
      <c r="AD4244" s="138">
        <f t="shared" si="658"/>
        <v>3.4475348752078822E-6</v>
      </c>
      <c r="AE4244" s="139">
        <f t="shared" si="655"/>
        <v>3.4475348752078822E-6</v>
      </c>
      <c r="AF4244" s="139" t="str">
        <f t="shared" si="656"/>
        <v/>
      </c>
      <c r="AG4244" s="139"/>
    </row>
    <row r="4245" spans="21:33" ht="20.100000000000001" customHeight="1" x14ac:dyDescent="0.25">
      <c r="U4245" s="190"/>
      <c r="V4245" s="191"/>
      <c r="W4245" s="188"/>
      <c r="X4245" s="188"/>
      <c r="Y4245" s="174" t="str">
        <f t="shared" si="659"/>
        <v/>
      </c>
      <c r="Z4245" s="174" t="str">
        <f t="shared" si="660"/>
        <v/>
      </c>
      <c r="AA4245" s="137"/>
      <c r="AB4245" s="185">
        <f t="shared" si="657"/>
        <v>23.609599999998444</v>
      </c>
      <c r="AC4245" s="139">
        <f t="shared" si="654"/>
        <v>1.3340042774803345E-3</v>
      </c>
      <c r="AD4245" s="138">
        <f t="shared" si="658"/>
        <v>3.4388500826365836E-6</v>
      </c>
      <c r="AE4245" s="139">
        <f t="shared" si="655"/>
        <v>3.4388500826365836E-6</v>
      </c>
      <c r="AF4245" s="139" t="str">
        <f t="shared" si="656"/>
        <v/>
      </c>
      <c r="AG4245" s="139"/>
    </row>
    <row r="4246" spans="21:33" ht="20.100000000000001" customHeight="1" x14ac:dyDescent="0.25">
      <c r="U4246" s="190"/>
      <c r="V4246" s="191"/>
      <c r="W4246" s="188"/>
      <c r="X4246" s="188"/>
      <c r="Y4246" s="174" t="str">
        <f t="shared" si="659"/>
        <v/>
      </c>
      <c r="Z4246" s="174" t="str">
        <f t="shared" si="660"/>
        <v/>
      </c>
      <c r="AA4246" s="137"/>
      <c r="AB4246" s="185">
        <f t="shared" si="657"/>
        <v>23.615999999998444</v>
      </c>
      <c r="AC4246" s="139">
        <f t="shared" si="654"/>
        <v>1.3305654273976979E-3</v>
      </c>
      <c r="AD4246" s="138">
        <f t="shared" si="658"/>
        <v>3.4301865382221648E-6</v>
      </c>
      <c r="AE4246" s="139">
        <f t="shared" si="655"/>
        <v>3.4301865382221648E-6</v>
      </c>
      <c r="AF4246" s="139" t="str">
        <f t="shared" si="656"/>
        <v/>
      </c>
      <c r="AG4246" s="139"/>
    </row>
    <row r="4247" spans="21:33" ht="20.100000000000001" customHeight="1" x14ac:dyDescent="0.25">
      <c r="U4247" s="190"/>
      <c r="V4247" s="191"/>
      <c r="W4247" s="188"/>
      <c r="X4247" s="188"/>
      <c r="Y4247" s="174" t="str">
        <f t="shared" si="659"/>
        <v/>
      </c>
      <c r="Z4247" s="174" t="str">
        <f t="shared" si="660"/>
        <v/>
      </c>
      <c r="AA4247" s="137"/>
      <c r="AB4247" s="185">
        <f t="shared" si="657"/>
        <v>23.622399999998443</v>
      </c>
      <c r="AC4247" s="139">
        <f t="shared" si="654"/>
        <v>1.3271352408594757E-3</v>
      </c>
      <c r="AD4247" s="138">
        <f t="shared" si="658"/>
        <v>3.4215441919512469E-6</v>
      </c>
      <c r="AE4247" s="139">
        <f t="shared" si="655"/>
        <v>3.4215441919512469E-6</v>
      </c>
      <c r="AF4247" s="139" t="str">
        <f t="shared" si="656"/>
        <v/>
      </c>
      <c r="AG4247" s="139"/>
    </row>
    <row r="4248" spans="21:33" ht="20.100000000000001" customHeight="1" x14ac:dyDescent="0.25">
      <c r="U4248" s="190"/>
      <c r="V4248" s="191"/>
      <c r="W4248" s="188"/>
      <c r="X4248" s="188"/>
      <c r="Y4248" s="174" t="str">
        <f t="shared" si="659"/>
        <v/>
      </c>
      <c r="Z4248" s="174" t="str">
        <f t="shared" si="660"/>
        <v/>
      </c>
      <c r="AA4248" s="137"/>
      <c r="AB4248" s="185">
        <f t="shared" si="657"/>
        <v>23.628799999998442</v>
      </c>
      <c r="AC4248" s="139">
        <f t="shared" si="654"/>
        <v>1.3237136966675245E-3</v>
      </c>
      <c r="AD4248" s="138">
        <f t="shared" si="658"/>
        <v>3.412922993930147E-6</v>
      </c>
      <c r="AE4248" s="139">
        <f t="shared" si="655"/>
        <v>3.412922993930147E-6</v>
      </c>
      <c r="AF4248" s="139" t="str">
        <f t="shared" si="656"/>
        <v/>
      </c>
      <c r="AG4248" s="139"/>
    </row>
    <row r="4249" spans="21:33" ht="20.100000000000001" customHeight="1" x14ac:dyDescent="0.25">
      <c r="U4249" s="190"/>
      <c r="V4249" s="191"/>
      <c r="W4249" s="188"/>
      <c r="X4249" s="188"/>
      <c r="Y4249" s="174" t="str">
        <f t="shared" si="659"/>
        <v/>
      </c>
      <c r="Z4249" s="174" t="str">
        <f t="shared" si="660"/>
        <v/>
      </c>
      <c r="AA4249" s="137"/>
      <c r="AB4249" s="185">
        <f t="shared" si="657"/>
        <v>23.635199999998441</v>
      </c>
      <c r="AC4249" s="139">
        <f t="shared" si="654"/>
        <v>1.3203007736735943E-3</v>
      </c>
      <c r="AD4249" s="138">
        <f t="shared" si="658"/>
        <v>3.4043228943608089E-6</v>
      </c>
      <c r="AE4249" s="139">
        <f t="shared" si="655"/>
        <v>3.4043228943608089E-6</v>
      </c>
      <c r="AF4249" s="139" t="str">
        <f t="shared" si="656"/>
        <v/>
      </c>
      <c r="AG4249" s="139"/>
    </row>
    <row r="4250" spans="21:33" ht="20.100000000000001" customHeight="1" x14ac:dyDescent="0.25">
      <c r="U4250" s="190"/>
      <c r="V4250" s="191"/>
      <c r="W4250" s="188"/>
      <c r="X4250" s="188"/>
      <c r="Y4250" s="174" t="str">
        <f t="shared" si="659"/>
        <v/>
      </c>
      <c r="Z4250" s="174" t="str">
        <f t="shared" si="660"/>
        <v/>
      </c>
      <c r="AA4250" s="137"/>
      <c r="AB4250" s="185">
        <f t="shared" si="657"/>
        <v>23.641599999998441</v>
      </c>
      <c r="AC4250" s="139">
        <f t="shared" si="654"/>
        <v>1.3168964507792335E-3</v>
      </c>
      <c r="AD4250" s="138">
        <f t="shared" si="658"/>
        <v>3.3957438435687753E-6</v>
      </c>
      <c r="AE4250" s="139">
        <f t="shared" si="655"/>
        <v>3.3957438435687753E-6</v>
      </c>
      <c r="AF4250" s="139" t="str">
        <f t="shared" si="656"/>
        <v/>
      </c>
      <c r="AG4250" s="139"/>
    </row>
    <row r="4251" spans="21:33" ht="20.100000000000001" customHeight="1" x14ac:dyDescent="0.25">
      <c r="U4251" s="190"/>
      <c r="V4251" s="191"/>
      <c r="W4251" s="188"/>
      <c r="X4251" s="188"/>
      <c r="Y4251" s="174" t="str">
        <f t="shared" si="659"/>
        <v/>
      </c>
      <c r="Z4251" s="174" t="str">
        <f t="shared" si="660"/>
        <v/>
      </c>
      <c r="AA4251" s="137"/>
      <c r="AB4251" s="185">
        <f t="shared" si="657"/>
        <v>23.64799999999844</v>
      </c>
      <c r="AC4251" s="139">
        <f t="shared" si="654"/>
        <v>1.3135007069356647E-3</v>
      </c>
      <c r="AD4251" s="138">
        <f t="shared" si="658"/>
        <v>3.3871857919873585E-6</v>
      </c>
      <c r="AE4251" s="139">
        <f t="shared" si="655"/>
        <v>3.3871857919873585E-6</v>
      </c>
      <c r="AF4251" s="139" t="str">
        <f t="shared" si="656"/>
        <v/>
      </c>
      <c r="AG4251" s="139"/>
    </row>
    <row r="4252" spans="21:33" ht="20.100000000000001" customHeight="1" x14ac:dyDescent="0.25">
      <c r="U4252" s="190"/>
      <c r="V4252" s="191"/>
      <c r="W4252" s="188"/>
      <c r="X4252" s="188"/>
      <c r="Y4252" s="174" t="str">
        <f t="shared" si="659"/>
        <v/>
      </c>
      <c r="Z4252" s="174" t="str">
        <f t="shared" si="660"/>
        <v/>
      </c>
      <c r="AA4252" s="137"/>
      <c r="AB4252" s="185">
        <f t="shared" si="657"/>
        <v>23.654399999998439</v>
      </c>
      <c r="AC4252" s="139">
        <f t="shared" si="654"/>
        <v>1.3101135211436774E-3</v>
      </c>
      <c r="AD4252" s="138">
        <f t="shared" si="658"/>
        <v>3.3786486901559061E-6</v>
      </c>
      <c r="AE4252" s="139">
        <f t="shared" si="655"/>
        <v>3.3786486901559061E-6</v>
      </c>
      <c r="AF4252" s="139" t="str">
        <f t="shared" si="656"/>
        <v/>
      </c>
      <c r="AG4252" s="139"/>
    </row>
    <row r="4253" spans="21:33" ht="20.100000000000001" customHeight="1" x14ac:dyDescent="0.25">
      <c r="U4253" s="190"/>
      <c r="V4253" s="191"/>
      <c r="W4253" s="188"/>
      <c r="X4253" s="188"/>
      <c r="Y4253" s="174" t="str">
        <f t="shared" si="659"/>
        <v/>
      </c>
      <c r="Z4253" s="174" t="str">
        <f t="shared" si="660"/>
        <v/>
      </c>
      <c r="AA4253" s="137"/>
      <c r="AB4253" s="185">
        <f t="shared" si="657"/>
        <v>23.660799999998439</v>
      </c>
      <c r="AC4253" s="139">
        <f t="shared" si="654"/>
        <v>1.3067348724535215E-3</v>
      </c>
      <c r="AD4253" s="138">
        <f t="shared" si="658"/>
        <v>3.3701324887356297E-6</v>
      </c>
      <c r="AE4253" s="139">
        <f t="shared" si="655"/>
        <v>3.3701324887356297E-6</v>
      </c>
      <c r="AF4253" s="139" t="str">
        <f t="shared" si="656"/>
        <v/>
      </c>
      <c r="AG4253" s="139"/>
    </row>
    <row r="4254" spans="21:33" ht="20.100000000000001" customHeight="1" x14ac:dyDescent="0.25">
      <c r="U4254" s="190"/>
      <c r="V4254" s="191"/>
      <c r="W4254" s="188"/>
      <c r="X4254" s="188"/>
      <c r="Y4254" s="174" t="str">
        <f t="shared" si="659"/>
        <v/>
      </c>
      <c r="Z4254" s="174" t="str">
        <f t="shared" si="660"/>
        <v/>
      </c>
      <c r="AA4254" s="137"/>
      <c r="AB4254" s="185">
        <f t="shared" si="657"/>
        <v>23.667199999998438</v>
      </c>
      <c r="AC4254" s="139">
        <f t="shared" si="654"/>
        <v>1.3033647399647858E-3</v>
      </c>
      <c r="AD4254" s="138">
        <f t="shared" si="658"/>
        <v>3.3616371384798983E-6</v>
      </c>
      <c r="AE4254" s="139">
        <f t="shared" si="655"/>
        <v>3.3616371384798983E-6</v>
      </c>
      <c r="AF4254" s="139" t="str">
        <f t="shared" si="656"/>
        <v/>
      </c>
      <c r="AG4254" s="139"/>
    </row>
    <row r="4255" spans="21:33" ht="20.100000000000001" customHeight="1" x14ac:dyDescent="0.25">
      <c r="U4255" s="190"/>
      <c r="V4255" s="191"/>
      <c r="W4255" s="188"/>
      <c r="X4255" s="188"/>
      <c r="Y4255" s="174" t="str">
        <f t="shared" si="659"/>
        <v/>
      </c>
      <c r="Z4255" s="174" t="str">
        <f t="shared" si="660"/>
        <v/>
      </c>
      <c r="AA4255" s="137"/>
      <c r="AB4255" s="185">
        <f t="shared" si="657"/>
        <v>23.673599999998437</v>
      </c>
      <c r="AC4255" s="139">
        <f t="shared" si="654"/>
        <v>1.3000031028263059E-3</v>
      </c>
      <c r="AD4255" s="138">
        <f t="shared" si="658"/>
        <v>3.3531625902711009E-6</v>
      </c>
      <c r="AE4255" s="139">
        <f t="shared" si="655"/>
        <v>3.3531625902711009E-6</v>
      </c>
      <c r="AF4255" s="139" t="str">
        <f t="shared" si="656"/>
        <v/>
      </c>
      <c r="AG4255" s="139"/>
    </row>
    <row r="4256" spans="21:33" ht="20.100000000000001" customHeight="1" x14ac:dyDescent="0.25">
      <c r="U4256" s="190"/>
      <c r="V4256" s="191"/>
      <c r="W4256" s="188"/>
      <c r="X4256" s="188"/>
      <c r="Y4256" s="174" t="str">
        <f t="shared" si="659"/>
        <v/>
      </c>
      <c r="Z4256" s="174" t="str">
        <f t="shared" si="660"/>
        <v/>
      </c>
      <c r="AA4256" s="137"/>
      <c r="AB4256" s="185">
        <f t="shared" si="657"/>
        <v>23.679999999998437</v>
      </c>
      <c r="AC4256" s="139">
        <f t="shared" si="654"/>
        <v>1.2966499402360348E-3</v>
      </c>
      <c r="AD4256" s="138">
        <f t="shared" si="658"/>
        <v>3.3447087950868194E-6</v>
      </c>
      <c r="AE4256" s="139">
        <f t="shared" si="655"/>
        <v>3.3447087950868194E-6</v>
      </c>
      <c r="AF4256" s="139" t="str">
        <f t="shared" si="656"/>
        <v/>
      </c>
      <c r="AG4256" s="139"/>
    </row>
    <row r="4257" spans="21:33" ht="20.100000000000001" customHeight="1" x14ac:dyDescent="0.25">
      <c r="U4257" s="190"/>
      <c r="V4257" s="191"/>
      <c r="W4257" s="188"/>
      <c r="X4257" s="188"/>
      <c r="Y4257" s="174" t="str">
        <f t="shared" si="659"/>
        <v/>
      </c>
      <c r="Z4257" s="174" t="str">
        <f t="shared" si="660"/>
        <v/>
      </c>
      <c r="AA4257" s="137"/>
      <c r="AB4257" s="185">
        <f t="shared" si="657"/>
        <v>23.686399999998436</v>
      </c>
      <c r="AC4257" s="139">
        <f t="shared" si="654"/>
        <v>1.293305231440948E-3</v>
      </c>
      <c r="AD4257" s="138">
        <f t="shared" si="658"/>
        <v>3.3362757040189105E-6</v>
      </c>
      <c r="AE4257" s="139">
        <f t="shared" si="655"/>
        <v>3.3362757040189105E-6</v>
      </c>
      <c r="AF4257" s="139" t="str">
        <f t="shared" si="656"/>
        <v/>
      </c>
      <c r="AG4257" s="139"/>
    </row>
    <row r="4258" spans="21:33" ht="20.100000000000001" customHeight="1" x14ac:dyDescent="0.25">
      <c r="U4258" s="190"/>
      <c r="V4258" s="191"/>
      <c r="W4258" s="188"/>
      <c r="X4258" s="188"/>
      <c r="Y4258" s="174" t="str">
        <f t="shared" si="659"/>
        <v/>
      </c>
      <c r="Z4258" s="174" t="str">
        <f t="shared" si="660"/>
        <v/>
      </c>
      <c r="AA4258" s="137"/>
      <c r="AB4258" s="185">
        <f t="shared" si="657"/>
        <v>23.692799999998435</v>
      </c>
      <c r="AC4258" s="139">
        <f t="shared" si="654"/>
        <v>1.2899689557369291E-3</v>
      </c>
      <c r="AD4258" s="138">
        <f t="shared" si="658"/>
        <v>3.3278632682776262E-6</v>
      </c>
      <c r="AE4258" s="139">
        <f t="shared" si="655"/>
        <v>3.3278632682776262E-6</v>
      </c>
      <c r="AF4258" s="139" t="str">
        <f t="shared" si="656"/>
        <v/>
      </c>
      <c r="AG4258" s="139"/>
    </row>
    <row r="4259" spans="21:33" ht="20.100000000000001" customHeight="1" x14ac:dyDescent="0.25">
      <c r="U4259" s="190"/>
      <c r="V4259" s="191"/>
      <c r="W4259" s="188"/>
      <c r="X4259" s="188"/>
      <c r="Y4259" s="174" t="str">
        <f t="shared" si="659"/>
        <v/>
      </c>
      <c r="Z4259" s="174" t="str">
        <f t="shared" si="660"/>
        <v/>
      </c>
      <c r="AA4259" s="137"/>
      <c r="AB4259" s="185">
        <f t="shared" si="657"/>
        <v>23.699199999998434</v>
      </c>
      <c r="AC4259" s="139">
        <f t="shared" si="654"/>
        <v>1.2866410924686515E-3</v>
      </c>
      <c r="AD4259" s="138">
        <f t="shared" si="658"/>
        <v>3.3194714391595204E-6</v>
      </c>
      <c r="AE4259" s="139">
        <f t="shared" si="655"/>
        <v>3.3194714391595204E-6</v>
      </c>
      <c r="AF4259" s="139" t="str">
        <f t="shared" si="656"/>
        <v/>
      </c>
      <c r="AG4259" s="139"/>
    </row>
    <row r="4260" spans="21:33" ht="20.100000000000001" customHeight="1" x14ac:dyDescent="0.25">
      <c r="U4260" s="190"/>
      <c r="V4260" s="191"/>
      <c r="W4260" s="188"/>
      <c r="X4260" s="188"/>
      <c r="Y4260" s="174" t="str">
        <f t="shared" si="659"/>
        <v/>
      </c>
      <c r="Z4260" s="174" t="str">
        <f t="shared" si="660"/>
        <v/>
      </c>
      <c r="AA4260" s="137"/>
      <c r="AB4260" s="185">
        <f t="shared" si="657"/>
        <v>23.705599999998434</v>
      </c>
      <c r="AC4260" s="139">
        <f t="shared" si="654"/>
        <v>1.283321621029492E-3</v>
      </c>
      <c r="AD4260" s="138">
        <f t="shared" si="658"/>
        <v>3.3111001681003591E-6</v>
      </c>
      <c r="AE4260" s="139">
        <f t="shared" si="655"/>
        <v>3.3111001681003591E-6</v>
      </c>
      <c r="AF4260" s="139" t="str">
        <f t="shared" si="656"/>
        <v/>
      </c>
      <c r="AG4260" s="139"/>
    </row>
    <row r="4261" spans="21:33" ht="20.100000000000001" customHeight="1" x14ac:dyDescent="0.25">
      <c r="U4261" s="190"/>
      <c r="V4261" s="191"/>
      <c r="W4261" s="188"/>
      <c r="X4261" s="188"/>
      <c r="Y4261" s="174" t="str">
        <f t="shared" si="659"/>
        <v/>
      </c>
      <c r="Z4261" s="174" t="str">
        <f t="shared" si="660"/>
        <v/>
      </c>
      <c r="AA4261" s="137"/>
      <c r="AB4261" s="185">
        <f t="shared" si="657"/>
        <v>23.711999999998433</v>
      </c>
      <c r="AC4261" s="139">
        <f t="shared" si="654"/>
        <v>1.2800105208613916E-3</v>
      </c>
      <c r="AD4261" s="138">
        <f t="shared" si="658"/>
        <v>3.302749406612019E-6</v>
      </c>
      <c r="AE4261" s="139">
        <f t="shared" si="655"/>
        <v>3.302749406612019E-6</v>
      </c>
      <c r="AF4261" s="139" t="str">
        <f t="shared" si="656"/>
        <v/>
      </c>
      <c r="AG4261" s="139"/>
    </row>
    <row r="4262" spans="21:33" ht="20.100000000000001" customHeight="1" x14ac:dyDescent="0.25">
      <c r="U4262" s="190"/>
      <c r="V4262" s="191"/>
      <c r="W4262" s="188"/>
      <c r="X4262" s="188"/>
      <c r="Y4262" s="174" t="str">
        <f t="shared" si="659"/>
        <v/>
      </c>
      <c r="Z4262" s="174" t="str">
        <f t="shared" si="660"/>
        <v/>
      </c>
      <c r="AA4262" s="137"/>
      <c r="AB4262" s="185">
        <f t="shared" si="657"/>
        <v>23.718399999998432</v>
      </c>
      <c r="AC4262" s="139">
        <f t="shared" si="654"/>
        <v>1.2767077714547796E-3</v>
      </c>
      <c r="AD4262" s="138">
        <f t="shared" si="658"/>
        <v>3.2944191063460221E-6</v>
      </c>
      <c r="AE4262" s="139">
        <f t="shared" si="655"/>
        <v>3.2944191063460221E-6</v>
      </c>
      <c r="AF4262" s="139" t="str">
        <f t="shared" si="656"/>
        <v/>
      </c>
      <c r="AG4262" s="139"/>
    </row>
    <row r="4263" spans="21:33" ht="20.100000000000001" customHeight="1" x14ac:dyDescent="0.25">
      <c r="U4263" s="190"/>
      <c r="V4263" s="191"/>
      <c r="W4263" s="188"/>
      <c r="X4263" s="188"/>
      <c r="Y4263" s="174" t="str">
        <f t="shared" si="659"/>
        <v/>
      </c>
      <c r="Z4263" s="174" t="str">
        <f t="shared" si="660"/>
        <v/>
      </c>
      <c r="AA4263" s="137"/>
      <c r="AB4263" s="185">
        <f t="shared" si="657"/>
        <v>23.724799999998432</v>
      </c>
      <c r="AC4263" s="139">
        <f t="shared" si="654"/>
        <v>1.2734133523484336E-3</v>
      </c>
      <c r="AD4263" s="138">
        <f t="shared" si="658"/>
        <v>3.2861092190354223E-6</v>
      </c>
      <c r="AE4263" s="139">
        <f t="shared" si="655"/>
        <v>3.2861092190354223E-6</v>
      </c>
      <c r="AF4263" s="139" t="str">
        <f t="shared" si="656"/>
        <v/>
      </c>
      <c r="AG4263" s="139"/>
    </row>
    <row r="4264" spans="21:33" ht="20.100000000000001" customHeight="1" x14ac:dyDescent="0.25">
      <c r="U4264" s="190"/>
      <c r="V4264" s="191"/>
      <c r="W4264" s="188"/>
      <c r="X4264" s="188"/>
      <c r="Y4264" s="174" t="str">
        <f t="shared" si="659"/>
        <v/>
      </c>
      <c r="Z4264" s="174" t="str">
        <f t="shared" si="660"/>
        <v/>
      </c>
      <c r="AA4264" s="137"/>
      <c r="AB4264" s="185">
        <f t="shared" si="657"/>
        <v>23.731199999998431</v>
      </c>
      <c r="AC4264" s="139">
        <f t="shared" si="654"/>
        <v>1.2701272431293981E-3</v>
      </c>
      <c r="AD4264" s="138">
        <f t="shared" si="658"/>
        <v>3.2778196965401254E-6</v>
      </c>
      <c r="AE4264" s="139">
        <f t="shared" si="655"/>
        <v>3.2778196965401254E-6</v>
      </c>
      <c r="AF4264" s="139" t="str">
        <f t="shared" si="656"/>
        <v/>
      </c>
      <c r="AG4264" s="139"/>
    </row>
    <row r="4265" spans="21:33" ht="20.100000000000001" customHeight="1" x14ac:dyDescent="0.25">
      <c r="U4265" s="190"/>
      <c r="V4265" s="191"/>
      <c r="W4265" s="188"/>
      <c r="X4265" s="188"/>
      <c r="Y4265" s="174" t="str">
        <f t="shared" si="659"/>
        <v/>
      </c>
      <c r="Z4265" s="174" t="str">
        <f t="shared" si="660"/>
        <v/>
      </c>
      <c r="AA4265" s="137"/>
      <c r="AB4265" s="185">
        <f t="shared" si="657"/>
        <v>23.73759999999843</v>
      </c>
      <c r="AC4265" s="139">
        <f t="shared" si="654"/>
        <v>1.266849423432858E-3</v>
      </c>
      <c r="AD4265" s="138">
        <f t="shared" si="658"/>
        <v>3.2695504908134953E-6</v>
      </c>
      <c r="AE4265" s="139">
        <f t="shared" si="655"/>
        <v>3.2695504908134953E-6</v>
      </c>
      <c r="AF4265" s="139" t="str">
        <f t="shared" si="656"/>
        <v/>
      </c>
      <c r="AG4265" s="139"/>
    </row>
    <row r="4266" spans="21:33" ht="20.100000000000001" customHeight="1" x14ac:dyDescent="0.25">
      <c r="U4266" s="190"/>
      <c r="V4266" s="191"/>
      <c r="W4266" s="188"/>
      <c r="X4266" s="188"/>
      <c r="Y4266" s="174" t="str">
        <f t="shared" si="659"/>
        <v/>
      </c>
      <c r="Z4266" s="174" t="str">
        <f t="shared" si="660"/>
        <v/>
      </c>
      <c r="AA4266" s="137"/>
      <c r="AB4266" s="185">
        <f t="shared" si="657"/>
        <v>23.743999999998429</v>
      </c>
      <c r="AC4266" s="139">
        <f t="shared" si="654"/>
        <v>1.2635798729420445E-3</v>
      </c>
      <c r="AD4266" s="138">
        <f t="shared" si="658"/>
        <v>3.2613015539275075E-6</v>
      </c>
      <c r="AE4266" s="139">
        <f t="shared" si="655"/>
        <v>3.2613015539275075E-6</v>
      </c>
      <c r="AF4266" s="139" t="str">
        <f t="shared" si="656"/>
        <v/>
      </c>
      <c r="AG4266" s="139"/>
    </row>
    <row r="4267" spans="21:33" ht="20.100000000000001" customHeight="1" x14ac:dyDescent="0.25">
      <c r="U4267" s="190"/>
      <c r="V4267" s="191"/>
      <c r="W4267" s="188"/>
      <c r="X4267" s="188"/>
      <c r="Y4267" s="174" t="str">
        <f t="shared" si="659"/>
        <v/>
      </c>
      <c r="Z4267" s="174" t="str">
        <f t="shared" si="660"/>
        <v/>
      </c>
      <c r="AA4267" s="137"/>
      <c r="AB4267" s="185">
        <f t="shared" si="657"/>
        <v>23.750399999998429</v>
      </c>
      <c r="AC4267" s="139">
        <f t="shared" si="654"/>
        <v>1.260318571388117E-3</v>
      </c>
      <c r="AD4267" s="138">
        <f t="shared" si="658"/>
        <v>3.2530728380560526E-6</v>
      </c>
      <c r="AE4267" s="139">
        <f t="shared" si="655"/>
        <v>3.2530728380560526E-6</v>
      </c>
      <c r="AF4267" s="139" t="str">
        <f t="shared" si="656"/>
        <v/>
      </c>
      <c r="AG4267" s="139"/>
    </row>
    <row r="4268" spans="21:33" ht="20.100000000000001" customHeight="1" x14ac:dyDescent="0.25">
      <c r="U4268" s="190"/>
      <c r="V4268" s="191"/>
      <c r="W4268" s="188"/>
      <c r="X4268" s="188"/>
      <c r="Y4268" s="174" t="str">
        <f t="shared" si="659"/>
        <v/>
      </c>
      <c r="Z4268" s="174" t="str">
        <f t="shared" si="660"/>
        <v/>
      </c>
      <c r="AA4268" s="137"/>
      <c r="AB4268" s="185">
        <f t="shared" si="657"/>
        <v>23.756799999998428</v>
      </c>
      <c r="AC4268" s="139">
        <f t="shared" ref="AC4268:AC4331" si="661">_xlfn.CHISQ.DIST.RT(AB4268,$AB$553)</f>
        <v>1.257065498550061E-3</v>
      </c>
      <c r="AD4268" s="138">
        <f t="shared" si="658"/>
        <v>3.2448642954831762E-6</v>
      </c>
      <c r="AE4268" s="139">
        <f t="shared" ref="AE4268:AE4331" si="662">IF(AC4268&lt;($AA$556),AD4268,"")</f>
        <v>3.2448642954831762E-6</v>
      </c>
      <c r="AF4268" s="139" t="str">
        <f t="shared" ref="AF4268:AF4331" si="663">IF(AC4268&lt;$AA$563,AD4268,"")</f>
        <v/>
      </c>
      <c r="AG4268" s="139"/>
    </row>
    <row r="4269" spans="21:33" ht="20.100000000000001" customHeight="1" x14ac:dyDescent="0.25">
      <c r="U4269" s="190"/>
      <c r="V4269" s="191"/>
      <c r="W4269" s="188"/>
      <c r="X4269" s="188"/>
      <c r="Y4269" s="174" t="str">
        <f t="shared" si="659"/>
        <v/>
      </c>
      <c r="Z4269" s="174" t="str">
        <f t="shared" si="660"/>
        <v/>
      </c>
      <c r="AA4269" s="137"/>
      <c r="AB4269" s="185">
        <f t="shared" ref="AB4269:AB4332" si="664">AB4268+$AF$553</f>
        <v>23.763199999998427</v>
      </c>
      <c r="AC4269" s="139">
        <f t="shared" si="661"/>
        <v>1.2538206342545778E-3</v>
      </c>
      <c r="AD4269" s="138">
        <f t="shared" ref="AD4269:AD4332" si="665">AC4269-AC4270</f>
        <v>3.2366758785898515E-6</v>
      </c>
      <c r="AE4269" s="139">
        <f t="shared" si="662"/>
        <v>3.2366758785898515E-6</v>
      </c>
      <c r="AF4269" s="139" t="str">
        <f t="shared" si="663"/>
        <v/>
      </c>
      <c r="AG4269" s="139"/>
    </row>
    <row r="4270" spans="21:33" ht="20.100000000000001" customHeight="1" x14ac:dyDescent="0.25">
      <c r="U4270" s="190"/>
      <c r="V4270" s="191"/>
      <c r="W4270" s="188"/>
      <c r="X4270" s="188"/>
      <c r="Y4270" s="174" t="str">
        <f t="shared" si="659"/>
        <v/>
      </c>
      <c r="Z4270" s="174" t="str">
        <f t="shared" si="660"/>
        <v/>
      </c>
      <c r="AA4270" s="137"/>
      <c r="AB4270" s="185">
        <f t="shared" si="664"/>
        <v>23.769599999998427</v>
      </c>
      <c r="AC4270" s="139">
        <f t="shared" si="661"/>
        <v>1.2505839583759879E-3</v>
      </c>
      <c r="AD4270" s="138">
        <f t="shared" si="665"/>
        <v>3.2285075398780488E-6</v>
      </c>
      <c r="AE4270" s="139">
        <f t="shared" si="662"/>
        <v>3.2285075398780488E-6</v>
      </c>
      <c r="AF4270" s="139" t="str">
        <f t="shared" si="663"/>
        <v/>
      </c>
      <c r="AG4270" s="139"/>
    </row>
    <row r="4271" spans="21:33" ht="20.100000000000001" customHeight="1" x14ac:dyDescent="0.25">
      <c r="U4271" s="190"/>
      <c r="V4271" s="191"/>
      <c r="W4271" s="188"/>
      <c r="X4271" s="188"/>
      <c r="Y4271" s="174" t="str">
        <f t="shared" si="659"/>
        <v/>
      </c>
      <c r="Z4271" s="174" t="str">
        <f t="shared" si="660"/>
        <v/>
      </c>
      <c r="AA4271" s="137"/>
      <c r="AB4271" s="185">
        <f t="shared" si="664"/>
        <v>23.775999999998426</v>
      </c>
      <c r="AC4271" s="139">
        <f t="shared" si="661"/>
        <v>1.2473554508361099E-3</v>
      </c>
      <c r="AD4271" s="138">
        <f t="shared" si="665"/>
        <v>3.2203592319494847E-6</v>
      </c>
      <c r="AE4271" s="139">
        <f t="shared" si="662"/>
        <v>3.2203592319494847E-6</v>
      </c>
      <c r="AF4271" s="139" t="str">
        <f t="shared" si="663"/>
        <v/>
      </c>
      <c r="AG4271" s="139"/>
    </row>
    <row r="4272" spans="21:33" ht="20.100000000000001" customHeight="1" x14ac:dyDescent="0.25">
      <c r="U4272" s="190"/>
      <c r="V4272" s="191"/>
      <c r="W4272" s="188"/>
      <c r="X4272" s="188"/>
      <c r="Y4272" s="174" t="str">
        <f t="shared" si="659"/>
        <v/>
      </c>
      <c r="Z4272" s="174" t="str">
        <f t="shared" si="660"/>
        <v/>
      </c>
      <c r="AA4272" s="137"/>
      <c r="AB4272" s="185">
        <f t="shared" si="664"/>
        <v>23.782399999998425</v>
      </c>
      <c r="AC4272" s="139">
        <f t="shared" si="661"/>
        <v>1.2441350916041604E-3</v>
      </c>
      <c r="AD4272" s="138">
        <f t="shared" si="665"/>
        <v>3.2122309075045385E-6</v>
      </c>
      <c r="AE4272" s="139">
        <f t="shared" si="662"/>
        <v>3.2122309075045385E-6</v>
      </c>
      <c r="AF4272" s="139" t="str">
        <f t="shared" si="663"/>
        <v/>
      </c>
      <c r="AG4272" s="139"/>
    </row>
    <row r="4273" spans="21:33" ht="20.100000000000001" customHeight="1" x14ac:dyDescent="0.25">
      <c r="U4273" s="190"/>
      <c r="V4273" s="191"/>
      <c r="W4273" s="188"/>
      <c r="X4273" s="188"/>
      <c r="Y4273" s="174" t="str">
        <f t="shared" si="659"/>
        <v/>
      </c>
      <c r="Z4273" s="174" t="str">
        <f t="shared" si="660"/>
        <v/>
      </c>
      <c r="AA4273" s="137"/>
      <c r="AB4273" s="185">
        <f t="shared" si="664"/>
        <v>23.788799999998425</v>
      </c>
      <c r="AC4273" s="139">
        <f t="shared" si="661"/>
        <v>1.2409228606966559E-3</v>
      </c>
      <c r="AD4273" s="138">
        <f t="shared" si="665"/>
        <v>3.2041225193635021E-6</v>
      </c>
      <c r="AE4273" s="139">
        <f t="shared" si="662"/>
        <v>3.2041225193635021E-6</v>
      </c>
      <c r="AF4273" s="139" t="str">
        <f t="shared" si="663"/>
        <v/>
      </c>
      <c r="AG4273" s="139"/>
    </row>
    <row r="4274" spans="21:33" ht="20.100000000000001" customHeight="1" x14ac:dyDescent="0.25">
      <c r="U4274" s="190"/>
      <c r="V4274" s="191"/>
      <c r="W4274" s="188"/>
      <c r="X4274" s="188"/>
      <c r="Y4274" s="174" t="str">
        <f t="shared" si="659"/>
        <v/>
      </c>
      <c r="Z4274" s="174" t="str">
        <f t="shared" si="660"/>
        <v/>
      </c>
      <c r="AA4274" s="137"/>
      <c r="AB4274" s="185">
        <f t="shared" si="664"/>
        <v>23.795199999998424</v>
      </c>
      <c r="AC4274" s="139">
        <f t="shared" si="661"/>
        <v>1.2377187381772924E-3</v>
      </c>
      <c r="AD4274" s="138">
        <f t="shared" si="665"/>
        <v>3.1960340204429446E-6</v>
      </c>
      <c r="AE4274" s="139">
        <f t="shared" si="662"/>
        <v>3.1960340204429446E-6</v>
      </c>
      <c r="AF4274" s="139" t="str">
        <f t="shared" si="663"/>
        <v/>
      </c>
      <c r="AG4274" s="139"/>
    </row>
    <row r="4275" spans="21:33" ht="20.100000000000001" customHeight="1" x14ac:dyDescent="0.25">
      <c r="U4275" s="190"/>
      <c r="V4275" s="191"/>
      <c r="W4275" s="188"/>
      <c r="X4275" s="188"/>
      <c r="Y4275" s="174" t="str">
        <f t="shared" si="659"/>
        <v/>
      </c>
      <c r="Z4275" s="174" t="str">
        <f t="shared" si="660"/>
        <v/>
      </c>
      <c r="AA4275" s="137"/>
      <c r="AB4275" s="185">
        <f t="shared" si="664"/>
        <v>23.801599999998423</v>
      </c>
      <c r="AC4275" s="139">
        <f t="shared" si="661"/>
        <v>1.2345227041568494E-3</v>
      </c>
      <c r="AD4275" s="138">
        <f t="shared" si="665"/>
        <v>3.187965363766988E-6</v>
      </c>
      <c r="AE4275" s="139">
        <f t="shared" si="662"/>
        <v>3.187965363766988E-6</v>
      </c>
      <c r="AF4275" s="139" t="str">
        <f t="shared" si="663"/>
        <v/>
      </c>
      <c r="AG4275" s="139"/>
    </row>
    <row r="4276" spans="21:33" ht="20.100000000000001" customHeight="1" x14ac:dyDescent="0.25">
      <c r="U4276" s="190"/>
      <c r="V4276" s="191"/>
      <c r="W4276" s="188"/>
      <c r="X4276" s="188"/>
      <c r="Y4276" s="174" t="str">
        <f t="shared" si="659"/>
        <v/>
      </c>
      <c r="Z4276" s="174" t="str">
        <f t="shared" si="660"/>
        <v/>
      </c>
      <c r="AA4276" s="137"/>
      <c r="AB4276" s="185">
        <f t="shared" si="664"/>
        <v>23.807999999998422</v>
      </c>
      <c r="AC4276" s="139">
        <f t="shared" si="661"/>
        <v>1.2313347387930824E-3</v>
      </c>
      <c r="AD4276" s="138">
        <f t="shared" si="665"/>
        <v>3.1799165024623197E-6</v>
      </c>
      <c r="AE4276" s="139">
        <f t="shared" si="662"/>
        <v>3.1799165024623197E-6</v>
      </c>
      <c r="AF4276" s="139" t="str">
        <f t="shared" si="663"/>
        <v/>
      </c>
      <c r="AG4276" s="139"/>
    </row>
    <row r="4277" spans="21:33" ht="20.100000000000001" customHeight="1" x14ac:dyDescent="0.25">
      <c r="U4277" s="190"/>
      <c r="V4277" s="191"/>
      <c r="W4277" s="188"/>
      <c r="X4277" s="188"/>
      <c r="Y4277" s="174" t="str">
        <f t="shared" si="659"/>
        <v/>
      </c>
      <c r="Z4277" s="174" t="str">
        <f t="shared" si="660"/>
        <v/>
      </c>
      <c r="AA4277" s="137"/>
      <c r="AB4277" s="185">
        <f t="shared" si="664"/>
        <v>23.814399999998422</v>
      </c>
      <c r="AC4277" s="139">
        <f t="shared" si="661"/>
        <v>1.2281548222906201E-3</v>
      </c>
      <c r="AD4277" s="138">
        <f t="shared" si="665"/>
        <v>3.1718873897731547E-6</v>
      </c>
      <c r="AE4277" s="139">
        <f t="shared" si="662"/>
        <v>3.1718873897731547E-6</v>
      </c>
      <c r="AF4277" s="139" t="str">
        <f t="shared" si="663"/>
        <v/>
      </c>
      <c r="AG4277" s="139"/>
    </row>
    <row r="4278" spans="21:33" ht="20.100000000000001" customHeight="1" x14ac:dyDescent="0.25">
      <c r="U4278" s="190"/>
      <c r="V4278" s="191"/>
      <c r="W4278" s="188"/>
      <c r="X4278" s="188"/>
      <c r="Y4278" s="174" t="str">
        <f t="shared" si="659"/>
        <v/>
      </c>
      <c r="Z4278" s="174" t="str">
        <f t="shared" si="660"/>
        <v/>
      </c>
      <c r="AA4278" s="137"/>
      <c r="AB4278" s="185">
        <f t="shared" si="664"/>
        <v>23.820799999998421</v>
      </c>
      <c r="AC4278" s="139">
        <f t="shared" si="661"/>
        <v>1.224982934900847E-3</v>
      </c>
      <c r="AD4278" s="138">
        <f t="shared" si="665"/>
        <v>3.1638779790263243E-6</v>
      </c>
      <c r="AE4278" s="139">
        <f t="shared" si="662"/>
        <v>3.1638779790263243E-6</v>
      </c>
      <c r="AF4278" s="139" t="str">
        <f t="shared" si="663"/>
        <v/>
      </c>
      <c r="AG4278" s="139"/>
    </row>
    <row r="4279" spans="21:33" ht="20.100000000000001" customHeight="1" x14ac:dyDescent="0.25">
      <c r="U4279" s="190"/>
      <c r="V4279" s="191"/>
      <c r="W4279" s="188"/>
      <c r="X4279" s="188"/>
      <c r="Y4279" s="174" t="str">
        <f t="shared" si="659"/>
        <v/>
      </c>
      <c r="Z4279" s="174" t="str">
        <f t="shared" si="660"/>
        <v/>
      </c>
      <c r="AA4279" s="137"/>
      <c r="AB4279" s="185">
        <f t="shared" si="664"/>
        <v>23.82719999999842</v>
      </c>
      <c r="AC4279" s="139">
        <f t="shared" si="661"/>
        <v>1.2218190569218206E-3</v>
      </c>
      <c r="AD4279" s="138">
        <f t="shared" si="665"/>
        <v>3.1558882236763786E-6</v>
      </c>
      <c r="AE4279" s="139">
        <f t="shared" si="662"/>
        <v>3.1558882236763786E-6</v>
      </c>
      <c r="AF4279" s="139" t="str">
        <f t="shared" si="663"/>
        <v/>
      </c>
      <c r="AG4279" s="139"/>
    </row>
    <row r="4280" spans="21:33" ht="20.100000000000001" customHeight="1" x14ac:dyDescent="0.25">
      <c r="U4280" s="190"/>
      <c r="V4280" s="191"/>
      <c r="W4280" s="188"/>
      <c r="X4280" s="188"/>
      <c r="Y4280" s="174" t="str">
        <f t="shared" ref="Y4280:Y4343" si="666">IF($X4280&gt;(Y$555),$W4280,"")</f>
        <v/>
      </c>
      <c r="Z4280" s="174" t="str">
        <f t="shared" ref="Z4280:Z4343" si="667">IF($X4280&gt;(AA$557),$W4280,"")</f>
        <v/>
      </c>
      <c r="AA4280" s="137"/>
      <c r="AB4280" s="185">
        <f t="shared" si="664"/>
        <v>23.83359999999842</v>
      </c>
      <c r="AC4280" s="139">
        <f t="shared" si="661"/>
        <v>1.2186631686981443E-3</v>
      </c>
      <c r="AD4280" s="138">
        <f t="shared" si="665"/>
        <v>3.1479180772676398E-6</v>
      </c>
      <c r="AE4280" s="139">
        <f t="shared" si="662"/>
        <v>3.1479180772676398E-6</v>
      </c>
      <c r="AF4280" s="139" t="str">
        <f t="shared" si="663"/>
        <v/>
      </c>
      <c r="AG4280" s="139"/>
    </row>
    <row r="4281" spans="21:33" ht="20.100000000000001" customHeight="1" x14ac:dyDescent="0.25">
      <c r="U4281" s="190"/>
      <c r="V4281" s="191"/>
      <c r="W4281" s="188"/>
      <c r="X4281" s="188"/>
      <c r="Y4281" s="174" t="str">
        <f t="shared" si="666"/>
        <v/>
      </c>
      <c r="Z4281" s="174" t="str">
        <f t="shared" si="667"/>
        <v/>
      </c>
      <c r="AA4281" s="137"/>
      <c r="AB4281" s="185">
        <f t="shared" si="664"/>
        <v>23.839999999998419</v>
      </c>
      <c r="AC4281" s="139">
        <f t="shared" si="661"/>
        <v>1.2155152506208766E-3</v>
      </c>
      <c r="AD4281" s="138">
        <f t="shared" si="665"/>
        <v>3.1399674934491639E-6</v>
      </c>
      <c r="AE4281" s="139">
        <f t="shared" si="662"/>
        <v>3.1399674934491639E-6</v>
      </c>
      <c r="AF4281" s="139" t="str">
        <f t="shared" si="663"/>
        <v/>
      </c>
      <c r="AG4281" s="139"/>
    </row>
    <row r="4282" spans="21:33" ht="20.100000000000001" customHeight="1" x14ac:dyDescent="0.25">
      <c r="U4282" s="190"/>
      <c r="V4282" s="191"/>
      <c r="W4282" s="188"/>
      <c r="X4282" s="188"/>
      <c r="Y4282" s="174" t="str">
        <f t="shared" si="666"/>
        <v/>
      </c>
      <c r="Z4282" s="174" t="str">
        <f t="shared" si="667"/>
        <v/>
      </c>
      <c r="AA4282" s="137"/>
      <c r="AB4282" s="185">
        <f t="shared" si="664"/>
        <v>23.846399999998418</v>
      </c>
      <c r="AC4282" s="139">
        <f t="shared" si="661"/>
        <v>1.2123752831274274E-3</v>
      </c>
      <c r="AD4282" s="138">
        <f t="shared" si="665"/>
        <v>3.1320364259838484E-6</v>
      </c>
      <c r="AE4282" s="139">
        <f t="shared" si="662"/>
        <v>3.1320364259838484E-6</v>
      </c>
      <c r="AF4282" s="139" t="str">
        <f t="shared" si="663"/>
        <v/>
      </c>
      <c r="AG4282" s="139"/>
    </row>
    <row r="4283" spans="21:33" ht="20.100000000000001" customHeight="1" x14ac:dyDescent="0.25">
      <c r="U4283" s="190"/>
      <c r="V4283" s="191"/>
      <c r="W4283" s="188"/>
      <c r="X4283" s="188"/>
      <c r="Y4283" s="174" t="str">
        <f t="shared" si="666"/>
        <v/>
      </c>
      <c r="Z4283" s="174" t="str">
        <f t="shared" si="667"/>
        <v/>
      </c>
      <c r="AA4283" s="137"/>
      <c r="AB4283" s="185">
        <f t="shared" si="664"/>
        <v>23.852799999998417</v>
      </c>
      <c r="AC4283" s="139">
        <f t="shared" si="661"/>
        <v>1.2092432467014436E-3</v>
      </c>
      <c r="AD4283" s="138">
        <f t="shared" si="665"/>
        <v>3.124124828728916E-6</v>
      </c>
      <c r="AE4283" s="139">
        <f t="shared" si="662"/>
        <v>3.124124828728916E-6</v>
      </c>
      <c r="AF4283" s="139" t="str">
        <f t="shared" si="663"/>
        <v/>
      </c>
      <c r="AG4283" s="139"/>
    </row>
    <row r="4284" spans="21:33" ht="20.100000000000001" customHeight="1" x14ac:dyDescent="0.25">
      <c r="U4284" s="190"/>
      <c r="V4284" s="191"/>
      <c r="W4284" s="188"/>
      <c r="X4284" s="188"/>
      <c r="Y4284" s="174" t="str">
        <f t="shared" si="666"/>
        <v/>
      </c>
      <c r="Z4284" s="174" t="str">
        <f t="shared" si="667"/>
        <v/>
      </c>
      <c r="AA4284" s="137"/>
      <c r="AB4284" s="185">
        <f t="shared" si="664"/>
        <v>23.859199999998417</v>
      </c>
      <c r="AC4284" s="139">
        <f t="shared" si="661"/>
        <v>1.2061191218727147E-3</v>
      </c>
      <c r="AD4284" s="138">
        <f t="shared" si="665"/>
        <v>3.1162326556469742E-6</v>
      </c>
      <c r="AE4284" s="139">
        <f t="shared" si="662"/>
        <v>3.1162326556469742E-6</v>
      </c>
      <c r="AF4284" s="139" t="str">
        <f t="shared" si="663"/>
        <v/>
      </c>
      <c r="AG4284" s="139"/>
    </row>
    <row r="4285" spans="21:33" ht="20.100000000000001" customHeight="1" x14ac:dyDescent="0.25">
      <c r="U4285" s="190"/>
      <c r="V4285" s="191"/>
      <c r="W4285" s="188"/>
      <c r="X4285" s="188"/>
      <c r="Y4285" s="174" t="str">
        <f t="shared" si="666"/>
        <v/>
      </c>
      <c r="Z4285" s="174" t="str">
        <f t="shared" si="667"/>
        <v/>
      </c>
      <c r="AA4285" s="137"/>
      <c r="AB4285" s="185">
        <f t="shared" si="664"/>
        <v>23.865599999998416</v>
      </c>
      <c r="AC4285" s="139">
        <f t="shared" si="661"/>
        <v>1.2030028892170677E-3</v>
      </c>
      <c r="AD4285" s="138">
        <f t="shared" si="665"/>
        <v>3.1083598608077495E-6</v>
      </c>
      <c r="AE4285" s="139">
        <f t="shared" si="662"/>
        <v>3.1083598608077495E-6</v>
      </c>
      <c r="AF4285" s="139" t="str">
        <f t="shared" si="663"/>
        <v/>
      </c>
      <c r="AG4285" s="139"/>
    </row>
    <row r="4286" spans="21:33" ht="20.100000000000001" customHeight="1" x14ac:dyDescent="0.25">
      <c r="U4286" s="190"/>
      <c r="V4286" s="191"/>
      <c r="W4286" s="188"/>
      <c r="X4286" s="188"/>
      <c r="Y4286" s="174" t="str">
        <f t="shared" si="666"/>
        <v/>
      </c>
      <c r="Z4286" s="174" t="str">
        <f t="shared" si="667"/>
        <v/>
      </c>
      <c r="AA4286" s="137"/>
      <c r="AB4286" s="185">
        <f t="shared" si="664"/>
        <v>23.871999999998415</v>
      </c>
      <c r="AC4286" s="139">
        <f t="shared" si="661"/>
        <v>1.19989452935626E-3</v>
      </c>
      <c r="AD4286" s="138">
        <f t="shared" si="665"/>
        <v>3.1005063983785466E-6</v>
      </c>
      <c r="AE4286" s="139">
        <f t="shared" si="662"/>
        <v>3.1005063983785466E-6</v>
      </c>
      <c r="AF4286" s="139" t="str">
        <f t="shared" si="663"/>
        <v/>
      </c>
      <c r="AG4286" s="139"/>
    </row>
    <row r="4287" spans="21:33" ht="20.100000000000001" customHeight="1" x14ac:dyDescent="0.25">
      <c r="U4287" s="190"/>
      <c r="V4287" s="191"/>
      <c r="W4287" s="188"/>
      <c r="X4287" s="188"/>
      <c r="Y4287" s="174" t="str">
        <f t="shared" si="666"/>
        <v/>
      </c>
      <c r="Z4287" s="174" t="str">
        <f t="shared" si="667"/>
        <v/>
      </c>
      <c r="AA4287" s="137"/>
      <c r="AB4287" s="185">
        <f t="shared" si="664"/>
        <v>23.878399999998415</v>
      </c>
      <c r="AC4287" s="139">
        <f t="shared" si="661"/>
        <v>1.1967940229578814E-3</v>
      </c>
      <c r="AD4287" s="138">
        <f t="shared" si="665"/>
        <v>3.0926722226366082E-6</v>
      </c>
      <c r="AE4287" s="139">
        <f t="shared" si="662"/>
        <v>3.0926722226366082E-6</v>
      </c>
      <c r="AF4287" s="139" t="str">
        <f t="shared" si="663"/>
        <v/>
      </c>
      <c r="AG4287" s="139"/>
    </row>
    <row r="4288" spans="21:33" ht="20.100000000000001" customHeight="1" x14ac:dyDescent="0.25">
      <c r="U4288" s="190"/>
      <c r="V4288" s="191"/>
      <c r="W4288" s="188"/>
      <c r="X4288" s="188"/>
      <c r="Y4288" s="174" t="str">
        <f t="shared" si="666"/>
        <v/>
      </c>
      <c r="Z4288" s="174" t="str">
        <f t="shared" si="667"/>
        <v/>
      </c>
      <c r="AA4288" s="137"/>
      <c r="AB4288" s="185">
        <f t="shared" si="664"/>
        <v>23.884799999998414</v>
      </c>
      <c r="AC4288" s="139">
        <f t="shared" si="661"/>
        <v>1.1937013507352448E-3</v>
      </c>
      <c r="AD4288" s="138">
        <f t="shared" si="665"/>
        <v>3.0848572879517682E-6</v>
      </c>
      <c r="AE4288" s="139">
        <f t="shared" si="662"/>
        <v>3.0848572879517682E-6</v>
      </c>
      <c r="AF4288" s="139" t="str">
        <f t="shared" si="663"/>
        <v/>
      </c>
      <c r="AG4288" s="139"/>
    </row>
    <row r="4289" spans="21:33" ht="20.100000000000001" customHeight="1" x14ac:dyDescent="0.25">
      <c r="U4289" s="190"/>
      <c r="V4289" s="191"/>
      <c r="W4289" s="188"/>
      <c r="X4289" s="188"/>
      <c r="Y4289" s="174" t="str">
        <f t="shared" si="666"/>
        <v/>
      </c>
      <c r="Z4289" s="174" t="str">
        <f t="shared" si="667"/>
        <v/>
      </c>
      <c r="AA4289" s="137"/>
      <c r="AB4289" s="185">
        <f t="shared" si="664"/>
        <v>23.891199999998413</v>
      </c>
      <c r="AC4289" s="139">
        <f t="shared" si="661"/>
        <v>1.190616493447293E-3</v>
      </c>
      <c r="AD4289" s="138">
        <f t="shared" si="665"/>
        <v>3.0770615488085688E-6</v>
      </c>
      <c r="AE4289" s="139">
        <f t="shared" si="662"/>
        <v>3.0770615488085688E-6</v>
      </c>
      <c r="AF4289" s="139" t="str">
        <f t="shared" si="663"/>
        <v/>
      </c>
      <c r="AG4289" s="139"/>
    </row>
    <row r="4290" spans="21:33" ht="20.100000000000001" customHeight="1" x14ac:dyDescent="0.25">
      <c r="U4290" s="190"/>
      <c r="V4290" s="191"/>
      <c r="W4290" s="188"/>
      <c r="X4290" s="188"/>
      <c r="Y4290" s="174" t="str">
        <f t="shared" si="666"/>
        <v/>
      </c>
      <c r="Z4290" s="174" t="str">
        <f t="shared" si="667"/>
        <v/>
      </c>
      <c r="AA4290" s="137"/>
      <c r="AB4290" s="185">
        <f t="shared" si="664"/>
        <v>23.897599999998413</v>
      </c>
      <c r="AC4290" s="139">
        <f t="shared" si="661"/>
        <v>1.1875394318984845E-3</v>
      </c>
      <c r="AD4290" s="138">
        <f t="shared" si="665"/>
        <v>3.0692849597811073E-6</v>
      </c>
      <c r="AE4290" s="139">
        <f t="shared" si="662"/>
        <v>3.0692849597811073E-6</v>
      </c>
      <c r="AF4290" s="139" t="str">
        <f t="shared" si="663"/>
        <v/>
      </c>
      <c r="AG4290" s="139"/>
    </row>
    <row r="4291" spans="21:33" ht="20.100000000000001" customHeight="1" x14ac:dyDescent="0.25">
      <c r="U4291" s="190"/>
      <c r="V4291" s="191"/>
      <c r="W4291" s="188"/>
      <c r="X4291" s="188"/>
      <c r="Y4291" s="174" t="str">
        <f t="shared" si="666"/>
        <v/>
      </c>
      <c r="Z4291" s="174" t="str">
        <f t="shared" si="667"/>
        <v/>
      </c>
      <c r="AA4291" s="137"/>
      <c r="AB4291" s="185">
        <f t="shared" si="664"/>
        <v>23.903999999998412</v>
      </c>
      <c r="AC4291" s="139">
        <f t="shared" si="661"/>
        <v>1.1844701469387034E-3</v>
      </c>
      <c r="AD4291" s="138">
        <f t="shared" si="665"/>
        <v>3.0615274755560213E-6</v>
      </c>
      <c r="AE4291" s="139">
        <f t="shared" si="662"/>
        <v>3.0615274755560213E-6</v>
      </c>
      <c r="AF4291" s="139" t="str">
        <f t="shared" si="663"/>
        <v/>
      </c>
      <c r="AG4291" s="139"/>
    </row>
    <row r="4292" spans="21:33" ht="20.100000000000001" customHeight="1" x14ac:dyDescent="0.25">
      <c r="U4292" s="190"/>
      <c r="V4292" s="191"/>
      <c r="W4292" s="188"/>
      <c r="X4292" s="188"/>
      <c r="Y4292" s="174" t="str">
        <f t="shared" si="666"/>
        <v/>
      </c>
      <c r="Z4292" s="174" t="str">
        <f t="shared" si="667"/>
        <v/>
      </c>
      <c r="AA4292" s="137"/>
      <c r="AB4292" s="185">
        <f t="shared" si="664"/>
        <v>23.910399999998411</v>
      </c>
      <c r="AC4292" s="139">
        <f t="shared" si="661"/>
        <v>1.1814086194631473E-3</v>
      </c>
      <c r="AD4292" s="138">
        <f t="shared" si="665"/>
        <v>3.053789050915575E-6</v>
      </c>
      <c r="AE4292" s="139">
        <f t="shared" si="662"/>
        <v>3.053789050915575E-6</v>
      </c>
      <c r="AF4292" s="139" t="str">
        <f t="shared" si="663"/>
        <v/>
      </c>
      <c r="AG4292" s="139"/>
    </row>
    <row r="4293" spans="21:33" ht="20.100000000000001" customHeight="1" x14ac:dyDescent="0.25">
      <c r="U4293" s="190"/>
      <c r="V4293" s="191"/>
      <c r="W4293" s="188"/>
      <c r="X4293" s="188"/>
      <c r="Y4293" s="174" t="str">
        <f t="shared" si="666"/>
        <v/>
      </c>
      <c r="Z4293" s="174" t="str">
        <f t="shared" si="667"/>
        <v/>
      </c>
      <c r="AA4293" s="137"/>
      <c r="AB4293" s="185">
        <f t="shared" si="664"/>
        <v>23.91679999999841</v>
      </c>
      <c r="AC4293" s="139">
        <f t="shared" si="661"/>
        <v>1.1783548304122318E-3</v>
      </c>
      <c r="AD4293" s="138">
        <f t="shared" si="665"/>
        <v>3.0460696407448151E-6</v>
      </c>
      <c r="AE4293" s="139">
        <f t="shared" si="662"/>
        <v>3.0460696407448151E-6</v>
      </c>
      <c r="AF4293" s="139" t="str">
        <f t="shared" si="663"/>
        <v/>
      </c>
      <c r="AG4293" s="139"/>
    </row>
    <row r="4294" spans="21:33" ht="20.100000000000001" customHeight="1" x14ac:dyDescent="0.25">
      <c r="U4294" s="190"/>
      <c r="V4294" s="191"/>
      <c r="W4294" s="188"/>
      <c r="X4294" s="188"/>
      <c r="Y4294" s="174" t="str">
        <f t="shared" si="666"/>
        <v/>
      </c>
      <c r="Z4294" s="174" t="str">
        <f t="shared" si="667"/>
        <v/>
      </c>
      <c r="AA4294" s="137"/>
      <c r="AB4294" s="185">
        <f t="shared" si="664"/>
        <v>23.92319999999841</v>
      </c>
      <c r="AC4294" s="139">
        <f t="shared" si="661"/>
        <v>1.1753087607714869E-3</v>
      </c>
      <c r="AD4294" s="138">
        <f t="shared" si="665"/>
        <v>3.0383692000341724E-6</v>
      </c>
      <c r="AE4294" s="139">
        <f t="shared" si="662"/>
        <v>3.0383692000341724E-6</v>
      </c>
      <c r="AF4294" s="139" t="str">
        <f t="shared" si="663"/>
        <v/>
      </c>
      <c r="AG4294" s="139"/>
    </row>
    <row r="4295" spans="21:33" ht="20.100000000000001" customHeight="1" x14ac:dyDescent="0.25">
      <c r="U4295" s="190"/>
      <c r="V4295" s="191"/>
      <c r="W4295" s="188"/>
      <c r="X4295" s="188"/>
      <c r="Y4295" s="174" t="str">
        <f t="shared" si="666"/>
        <v/>
      </c>
      <c r="Z4295" s="174" t="str">
        <f t="shared" si="667"/>
        <v/>
      </c>
      <c r="AA4295" s="137"/>
      <c r="AB4295" s="185">
        <f t="shared" si="664"/>
        <v>23.929599999998409</v>
      </c>
      <c r="AC4295" s="139">
        <f t="shared" si="661"/>
        <v>1.1722703915714528E-3</v>
      </c>
      <c r="AD4295" s="138">
        <f t="shared" si="665"/>
        <v>3.0306876838699214E-6</v>
      </c>
      <c r="AE4295" s="139">
        <f t="shared" si="662"/>
        <v>3.0306876838699214E-6</v>
      </c>
      <c r="AF4295" s="139" t="str">
        <f t="shared" si="663"/>
        <v/>
      </c>
      <c r="AG4295" s="139"/>
    </row>
    <row r="4296" spans="21:33" ht="20.100000000000001" customHeight="1" x14ac:dyDescent="0.25">
      <c r="U4296" s="190"/>
      <c r="V4296" s="191"/>
      <c r="W4296" s="188"/>
      <c r="X4296" s="188"/>
      <c r="Y4296" s="174" t="str">
        <f t="shared" si="666"/>
        <v/>
      </c>
      <c r="Z4296" s="174" t="str">
        <f t="shared" si="667"/>
        <v/>
      </c>
      <c r="AA4296" s="137"/>
      <c r="AB4296" s="185">
        <f t="shared" si="664"/>
        <v>23.935999999998408</v>
      </c>
      <c r="AC4296" s="139">
        <f t="shared" si="661"/>
        <v>1.1692397038875829E-3</v>
      </c>
      <c r="AD4296" s="138">
        <f t="shared" si="665"/>
        <v>3.0230250474376497E-6</v>
      </c>
      <c r="AE4296" s="139">
        <f t="shared" si="662"/>
        <v>3.0230250474376497E-6</v>
      </c>
      <c r="AF4296" s="139" t="str">
        <f t="shared" si="663"/>
        <v/>
      </c>
      <c r="AG4296" s="139"/>
    </row>
    <row r="4297" spans="21:33" ht="20.100000000000001" customHeight="1" x14ac:dyDescent="0.25">
      <c r="U4297" s="190"/>
      <c r="V4297" s="191"/>
      <c r="W4297" s="188"/>
      <c r="X4297" s="188"/>
      <c r="Y4297" s="174" t="str">
        <f t="shared" si="666"/>
        <v/>
      </c>
      <c r="Z4297" s="174" t="str">
        <f t="shared" si="667"/>
        <v/>
      </c>
      <c r="AA4297" s="137"/>
      <c r="AB4297" s="185">
        <f t="shared" si="664"/>
        <v>23.942399999998408</v>
      </c>
      <c r="AC4297" s="139">
        <f t="shared" si="661"/>
        <v>1.1662166788401452E-3</v>
      </c>
      <c r="AD4297" s="138">
        <f t="shared" si="665"/>
        <v>3.0153812460367857E-6</v>
      </c>
      <c r="AE4297" s="139">
        <f t="shared" si="662"/>
        <v>3.0153812460367857E-6</v>
      </c>
      <c r="AF4297" s="139" t="str">
        <f t="shared" si="663"/>
        <v/>
      </c>
      <c r="AG4297" s="139"/>
    </row>
    <row r="4298" spans="21:33" ht="20.100000000000001" customHeight="1" x14ac:dyDescent="0.25">
      <c r="U4298" s="190"/>
      <c r="V4298" s="191"/>
      <c r="W4298" s="188"/>
      <c r="X4298" s="188"/>
      <c r="Y4298" s="174" t="str">
        <f t="shared" si="666"/>
        <v/>
      </c>
      <c r="Z4298" s="174" t="str">
        <f t="shared" si="667"/>
        <v/>
      </c>
      <c r="AA4298" s="137"/>
      <c r="AB4298" s="185">
        <f t="shared" si="664"/>
        <v>23.948799999998407</v>
      </c>
      <c r="AC4298" s="139">
        <f t="shared" si="661"/>
        <v>1.1632012975941084E-3</v>
      </c>
      <c r="AD4298" s="138">
        <f t="shared" si="665"/>
        <v>3.0077562350461218E-6</v>
      </c>
      <c r="AE4298" s="139">
        <f t="shared" si="662"/>
        <v>3.0077562350461218E-6</v>
      </c>
      <c r="AF4298" s="139" t="str">
        <f t="shared" si="663"/>
        <v/>
      </c>
      <c r="AG4298" s="139"/>
    </row>
    <row r="4299" spans="21:33" ht="20.100000000000001" customHeight="1" x14ac:dyDescent="0.25">
      <c r="U4299" s="190"/>
      <c r="V4299" s="191"/>
      <c r="W4299" s="188"/>
      <c r="X4299" s="188"/>
      <c r="Y4299" s="174" t="str">
        <f t="shared" si="666"/>
        <v/>
      </c>
      <c r="Z4299" s="174" t="str">
        <f t="shared" si="667"/>
        <v/>
      </c>
      <c r="AA4299" s="137"/>
      <c r="AB4299" s="185">
        <f t="shared" si="664"/>
        <v>23.955199999998406</v>
      </c>
      <c r="AC4299" s="139">
        <f t="shared" si="661"/>
        <v>1.1601935413590623E-3</v>
      </c>
      <c r="AD4299" s="138">
        <f t="shared" si="665"/>
        <v>3.0001499699645797E-6</v>
      </c>
      <c r="AE4299" s="139">
        <f t="shared" si="662"/>
        <v>3.0001499699645797E-6</v>
      </c>
      <c r="AF4299" s="139" t="str">
        <f t="shared" si="663"/>
        <v/>
      </c>
      <c r="AG4299" s="139"/>
    </row>
    <row r="4300" spans="21:33" ht="20.100000000000001" customHeight="1" x14ac:dyDescent="0.25">
      <c r="U4300" s="190"/>
      <c r="V4300" s="191"/>
      <c r="W4300" s="188"/>
      <c r="X4300" s="188"/>
      <c r="Y4300" s="174" t="str">
        <f t="shared" si="666"/>
        <v/>
      </c>
      <c r="Z4300" s="174" t="str">
        <f t="shared" si="667"/>
        <v/>
      </c>
      <c r="AA4300" s="137"/>
      <c r="AB4300" s="185">
        <f t="shared" si="664"/>
        <v>23.961599999998406</v>
      </c>
      <c r="AC4300" s="139">
        <f t="shared" si="661"/>
        <v>1.1571933913890977E-3</v>
      </c>
      <c r="AD4300" s="138">
        <f t="shared" si="665"/>
        <v>2.9925624063793354E-6</v>
      </c>
      <c r="AE4300" s="139">
        <f t="shared" si="662"/>
        <v>2.9925624063793354E-6</v>
      </c>
      <c r="AF4300" s="139" t="str">
        <f t="shared" si="663"/>
        <v/>
      </c>
      <c r="AG4300" s="139"/>
    </row>
    <row r="4301" spans="21:33" ht="20.100000000000001" customHeight="1" x14ac:dyDescent="0.25">
      <c r="U4301" s="190"/>
      <c r="V4301" s="191"/>
      <c r="W4301" s="188"/>
      <c r="X4301" s="188"/>
      <c r="Y4301" s="174" t="str">
        <f t="shared" si="666"/>
        <v/>
      </c>
      <c r="Z4301" s="174" t="str">
        <f t="shared" si="667"/>
        <v/>
      </c>
      <c r="AA4301" s="137"/>
      <c r="AB4301" s="185">
        <f t="shared" si="664"/>
        <v>23.967999999998405</v>
      </c>
      <c r="AC4301" s="139">
        <f t="shared" si="661"/>
        <v>1.1542008289827184E-3</v>
      </c>
      <c r="AD4301" s="138">
        <f t="shared" si="665"/>
        <v>2.9849934999868523E-6</v>
      </c>
      <c r="AE4301" s="139">
        <f t="shared" si="662"/>
        <v>2.9849934999868523E-6</v>
      </c>
      <c r="AF4301" s="139" t="str">
        <f t="shared" si="663"/>
        <v/>
      </c>
      <c r="AG4301" s="139"/>
    </row>
    <row r="4302" spans="21:33" ht="20.100000000000001" customHeight="1" x14ac:dyDescent="0.25">
      <c r="U4302" s="190"/>
      <c r="V4302" s="191"/>
      <c r="W4302" s="188"/>
      <c r="X4302" s="188"/>
      <c r="Y4302" s="174" t="str">
        <f t="shared" si="666"/>
        <v/>
      </c>
      <c r="Z4302" s="174" t="str">
        <f t="shared" si="667"/>
        <v/>
      </c>
      <c r="AA4302" s="137"/>
      <c r="AB4302" s="185">
        <f t="shared" si="664"/>
        <v>23.974399999998404</v>
      </c>
      <c r="AC4302" s="139">
        <f t="shared" si="661"/>
        <v>1.1512158354827315E-3</v>
      </c>
      <c r="AD4302" s="138">
        <f t="shared" si="665"/>
        <v>2.9774432065716311E-6</v>
      </c>
      <c r="AE4302" s="139">
        <f t="shared" si="662"/>
        <v>2.9774432065716311E-6</v>
      </c>
      <c r="AF4302" s="139" t="str">
        <f t="shared" si="663"/>
        <v/>
      </c>
      <c r="AG4302" s="139"/>
    </row>
    <row r="4303" spans="21:33" ht="20.100000000000001" customHeight="1" x14ac:dyDescent="0.25">
      <c r="U4303" s="190"/>
      <c r="V4303" s="191"/>
      <c r="W4303" s="188"/>
      <c r="X4303" s="188"/>
      <c r="Y4303" s="174" t="str">
        <f t="shared" si="666"/>
        <v/>
      </c>
      <c r="Z4303" s="174" t="str">
        <f t="shared" si="667"/>
        <v/>
      </c>
      <c r="AA4303" s="137"/>
      <c r="AB4303" s="185">
        <f t="shared" si="664"/>
        <v>23.980799999998403</v>
      </c>
      <c r="AC4303" s="139">
        <f t="shared" si="661"/>
        <v>1.1482383922761599E-3</v>
      </c>
      <c r="AD4303" s="138">
        <f t="shared" si="665"/>
        <v>2.9699114820235569E-6</v>
      </c>
      <c r="AE4303" s="139">
        <f t="shared" si="662"/>
        <v>2.9699114820235569E-6</v>
      </c>
      <c r="AF4303" s="139" t="str">
        <f t="shared" si="663"/>
        <v/>
      </c>
      <c r="AG4303" s="139"/>
    </row>
    <row r="4304" spans="21:33" ht="20.100000000000001" customHeight="1" x14ac:dyDescent="0.25">
      <c r="U4304" s="190"/>
      <c r="V4304" s="191"/>
      <c r="W4304" s="188"/>
      <c r="X4304" s="188"/>
      <c r="Y4304" s="174" t="str">
        <f t="shared" si="666"/>
        <v/>
      </c>
      <c r="Z4304" s="174" t="str">
        <f t="shared" si="667"/>
        <v/>
      </c>
      <c r="AA4304" s="137"/>
      <c r="AB4304" s="185">
        <f t="shared" si="664"/>
        <v>23.987199999998403</v>
      </c>
      <c r="AC4304" s="139">
        <f t="shared" si="661"/>
        <v>1.1452684807941363E-3</v>
      </c>
      <c r="AD4304" s="138">
        <f t="shared" si="665"/>
        <v>2.9623982823374657E-6</v>
      </c>
      <c r="AE4304" s="139">
        <f t="shared" si="662"/>
        <v>2.9623982823374657E-6</v>
      </c>
      <c r="AF4304" s="139" t="str">
        <f t="shared" si="663"/>
        <v/>
      </c>
      <c r="AG4304" s="139"/>
    </row>
    <row r="4305" spans="21:33" ht="20.100000000000001" customHeight="1" x14ac:dyDescent="0.25">
      <c r="U4305" s="190"/>
      <c r="V4305" s="191"/>
      <c r="W4305" s="188"/>
      <c r="X4305" s="188"/>
      <c r="Y4305" s="174" t="str">
        <f t="shared" si="666"/>
        <v/>
      </c>
      <c r="Z4305" s="174" t="str">
        <f t="shared" si="667"/>
        <v/>
      </c>
      <c r="AA4305" s="137"/>
      <c r="AB4305" s="185">
        <f t="shared" si="664"/>
        <v>23.993599999998402</v>
      </c>
      <c r="AC4305" s="139">
        <f t="shared" si="661"/>
        <v>1.1423060825117989E-3</v>
      </c>
      <c r="AD4305" s="138">
        <f t="shared" si="665"/>
        <v>2.9549035635962305E-6</v>
      </c>
      <c r="AE4305" s="139">
        <f t="shared" si="662"/>
        <v>2.9549035635962305E-6</v>
      </c>
      <c r="AF4305" s="139" t="str">
        <f t="shared" si="663"/>
        <v/>
      </c>
      <c r="AG4305" s="139"/>
    </row>
    <row r="4306" spans="21:33" ht="20.100000000000001" customHeight="1" x14ac:dyDescent="0.25">
      <c r="U4306" s="190"/>
      <c r="V4306" s="191"/>
      <c r="W4306" s="188"/>
      <c r="X4306" s="188"/>
      <c r="Y4306" s="174" t="str">
        <f t="shared" si="666"/>
        <v/>
      </c>
      <c r="Z4306" s="174" t="str">
        <f t="shared" si="667"/>
        <v/>
      </c>
      <c r="AA4306" s="137"/>
      <c r="AB4306" s="185">
        <f t="shared" si="664"/>
        <v>23.999999999998401</v>
      </c>
      <c r="AC4306" s="139">
        <f t="shared" si="661"/>
        <v>1.1393511789482026E-3</v>
      </c>
      <c r="AD4306" s="138">
        <f t="shared" si="665"/>
        <v>2.9474272819913615E-6</v>
      </c>
      <c r="AE4306" s="139">
        <f t="shared" si="662"/>
        <v>2.9474272819913615E-6</v>
      </c>
      <c r="AF4306" s="139" t="str">
        <f t="shared" si="663"/>
        <v/>
      </c>
      <c r="AG4306" s="139"/>
    </row>
    <row r="4307" spans="21:33" ht="20.100000000000001" customHeight="1" x14ac:dyDescent="0.25">
      <c r="U4307" s="190"/>
      <c r="V4307" s="191"/>
      <c r="W4307" s="188"/>
      <c r="X4307" s="188"/>
      <c r="Y4307" s="174" t="str">
        <f t="shared" si="666"/>
        <v/>
      </c>
      <c r="Z4307" s="174" t="str">
        <f t="shared" si="667"/>
        <v/>
      </c>
      <c r="AA4307" s="137"/>
      <c r="AB4307" s="185">
        <f t="shared" si="664"/>
        <v>24.006399999998401</v>
      </c>
      <c r="AC4307" s="139">
        <f t="shared" si="661"/>
        <v>1.1364037516662113E-3</v>
      </c>
      <c r="AD4307" s="138">
        <f t="shared" si="665"/>
        <v>2.9399693938073936E-6</v>
      </c>
      <c r="AE4307" s="139">
        <f t="shared" si="662"/>
        <v>2.9399693938073936E-6</v>
      </c>
      <c r="AF4307" s="139" t="str">
        <f t="shared" si="663"/>
        <v/>
      </c>
      <c r="AG4307" s="139"/>
    </row>
    <row r="4308" spans="21:33" ht="20.100000000000001" customHeight="1" x14ac:dyDescent="0.25">
      <c r="U4308" s="190"/>
      <c r="V4308" s="191"/>
      <c r="W4308" s="188"/>
      <c r="X4308" s="188"/>
      <c r="Y4308" s="174" t="str">
        <f t="shared" si="666"/>
        <v/>
      </c>
      <c r="Z4308" s="174" t="str">
        <f t="shared" si="667"/>
        <v/>
      </c>
      <c r="AA4308" s="137"/>
      <c r="AB4308" s="185">
        <f t="shared" si="664"/>
        <v>24.0127999999984</v>
      </c>
      <c r="AC4308" s="139">
        <f t="shared" si="661"/>
        <v>1.1334637822724039E-3</v>
      </c>
      <c r="AD4308" s="138">
        <f t="shared" si="665"/>
        <v>2.9325298554275236E-6</v>
      </c>
      <c r="AE4308" s="139">
        <f t="shared" si="662"/>
        <v>2.9325298554275236E-6</v>
      </c>
      <c r="AF4308" s="139" t="str">
        <f t="shared" si="663"/>
        <v/>
      </c>
      <c r="AG4308" s="139"/>
    </row>
    <row r="4309" spans="21:33" ht="20.100000000000001" customHeight="1" x14ac:dyDescent="0.25">
      <c r="U4309" s="190"/>
      <c r="V4309" s="191"/>
      <c r="W4309" s="188"/>
      <c r="X4309" s="188"/>
      <c r="Y4309" s="174" t="str">
        <f t="shared" si="666"/>
        <v/>
      </c>
      <c r="Z4309" s="174" t="str">
        <f t="shared" si="667"/>
        <v/>
      </c>
      <c r="AA4309" s="137"/>
      <c r="AB4309" s="185">
        <f t="shared" si="664"/>
        <v>24.019199999998399</v>
      </c>
      <c r="AC4309" s="139">
        <f t="shared" si="661"/>
        <v>1.1305312524169764E-3</v>
      </c>
      <c r="AD4309" s="138">
        <f t="shared" si="665"/>
        <v>2.9251086233377313E-6</v>
      </c>
      <c r="AE4309" s="139">
        <f t="shared" si="662"/>
        <v>2.9251086233377313E-6</v>
      </c>
      <c r="AF4309" s="139" t="str">
        <f t="shared" si="663"/>
        <v/>
      </c>
      <c r="AG4309" s="139"/>
    </row>
    <row r="4310" spans="21:33" ht="20.100000000000001" customHeight="1" x14ac:dyDescent="0.25">
      <c r="U4310" s="190"/>
      <c r="V4310" s="191"/>
      <c r="W4310" s="188"/>
      <c r="X4310" s="188"/>
      <c r="Y4310" s="174" t="str">
        <f t="shared" si="666"/>
        <v/>
      </c>
      <c r="Z4310" s="174" t="str">
        <f t="shared" si="667"/>
        <v/>
      </c>
      <c r="AA4310" s="137"/>
      <c r="AB4310" s="185">
        <f t="shared" si="664"/>
        <v>24.025599999998398</v>
      </c>
      <c r="AC4310" s="139">
        <f t="shared" si="661"/>
        <v>1.1276061437936386E-3</v>
      </c>
      <c r="AD4310" s="138">
        <f t="shared" si="665"/>
        <v>2.9177056541144185E-6</v>
      </c>
      <c r="AE4310" s="139">
        <f t="shared" si="662"/>
        <v>2.9177056541144185E-6</v>
      </c>
      <c r="AF4310" s="139" t="str">
        <f t="shared" si="663"/>
        <v/>
      </c>
      <c r="AG4310" s="139"/>
    </row>
    <row r="4311" spans="21:33" ht="20.100000000000001" customHeight="1" x14ac:dyDescent="0.25">
      <c r="U4311" s="190"/>
      <c r="V4311" s="191"/>
      <c r="W4311" s="188"/>
      <c r="X4311" s="188"/>
      <c r="Y4311" s="174" t="str">
        <f t="shared" si="666"/>
        <v/>
      </c>
      <c r="Z4311" s="174" t="str">
        <f t="shared" si="667"/>
        <v/>
      </c>
      <c r="AA4311" s="137"/>
      <c r="AB4311" s="185">
        <f t="shared" si="664"/>
        <v>24.031999999998398</v>
      </c>
      <c r="AC4311" s="139">
        <f t="shared" si="661"/>
        <v>1.1246884381395242E-3</v>
      </c>
      <c r="AD4311" s="138">
        <f t="shared" si="665"/>
        <v>2.9103209044387211E-6</v>
      </c>
      <c r="AE4311" s="139">
        <f t="shared" si="662"/>
        <v>2.9103209044387211E-6</v>
      </c>
      <c r="AF4311" s="139" t="str">
        <f t="shared" si="663"/>
        <v/>
      </c>
      <c r="AG4311" s="139"/>
    </row>
    <row r="4312" spans="21:33" ht="20.100000000000001" customHeight="1" x14ac:dyDescent="0.25">
      <c r="U4312" s="190"/>
      <c r="V4312" s="191"/>
      <c r="W4312" s="188"/>
      <c r="X4312" s="188"/>
      <c r="Y4312" s="174" t="str">
        <f t="shared" si="666"/>
        <v/>
      </c>
      <c r="Z4312" s="174" t="str">
        <f t="shared" si="667"/>
        <v/>
      </c>
      <c r="AA4312" s="137"/>
      <c r="AB4312" s="185">
        <f t="shared" si="664"/>
        <v>24.038399999998397</v>
      </c>
      <c r="AC4312" s="139">
        <f t="shared" si="661"/>
        <v>1.1217781172350855E-3</v>
      </c>
      <c r="AD4312" s="138">
        <f t="shared" si="665"/>
        <v>2.9029543310882689E-6</v>
      </c>
      <c r="AE4312" s="139">
        <f t="shared" si="662"/>
        <v>2.9029543310882689E-6</v>
      </c>
      <c r="AF4312" s="139" t="str">
        <f t="shared" si="663"/>
        <v/>
      </c>
      <c r="AG4312" s="139"/>
    </row>
    <row r="4313" spans="21:33" ht="20.100000000000001" customHeight="1" x14ac:dyDescent="0.25">
      <c r="U4313" s="190"/>
      <c r="V4313" s="191"/>
      <c r="W4313" s="188"/>
      <c r="X4313" s="188"/>
      <c r="Y4313" s="174" t="str">
        <f t="shared" si="666"/>
        <v/>
      </c>
      <c r="Z4313" s="174" t="str">
        <f t="shared" si="667"/>
        <v/>
      </c>
      <c r="AA4313" s="137"/>
      <c r="AB4313" s="185">
        <f t="shared" si="664"/>
        <v>24.044799999998396</v>
      </c>
      <c r="AC4313" s="139">
        <f t="shared" si="661"/>
        <v>1.1188751629039972E-3</v>
      </c>
      <c r="AD4313" s="138">
        <f t="shared" si="665"/>
        <v>2.895605890935668E-6</v>
      </c>
      <c r="AE4313" s="139">
        <f t="shared" si="662"/>
        <v>2.895605890935668E-6</v>
      </c>
      <c r="AF4313" s="139" t="str">
        <f t="shared" si="663"/>
        <v/>
      </c>
      <c r="AG4313" s="139"/>
    </row>
    <row r="4314" spans="21:33" ht="20.100000000000001" customHeight="1" x14ac:dyDescent="0.25">
      <c r="U4314" s="190"/>
      <c r="V4314" s="191"/>
      <c r="W4314" s="188"/>
      <c r="X4314" s="188"/>
      <c r="Y4314" s="174" t="str">
        <f t="shared" si="666"/>
        <v/>
      </c>
      <c r="Z4314" s="174" t="str">
        <f t="shared" si="667"/>
        <v/>
      </c>
      <c r="AA4314" s="137"/>
      <c r="AB4314" s="185">
        <f t="shared" si="664"/>
        <v>24.051199999998396</v>
      </c>
      <c r="AC4314" s="139">
        <f t="shared" si="661"/>
        <v>1.1159795570130616E-3</v>
      </c>
      <c r="AD4314" s="138">
        <f t="shared" si="665"/>
        <v>2.8882755409508857E-6</v>
      </c>
      <c r="AE4314" s="139">
        <f t="shared" si="662"/>
        <v>2.8882755409508857E-6</v>
      </c>
      <c r="AF4314" s="139" t="str">
        <f t="shared" si="663"/>
        <v/>
      </c>
      <c r="AG4314" s="139"/>
    </row>
    <row r="4315" spans="21:33" ht="20.100000000000001" customHeight="1" x14ac:dyDescent="0.25">
      <c r="U4315" s="190"/>
      <c r="V4315" s="191"/>
      <c r="W4315" s="188"/>
      <c r="X4315" s="188"/>
      <c r="Y4315" s="174" t="str">
        <f t="shared" si="666"/>
        <v/>
      </c>
      <c r="Z4315" s="174" t="str">
        <f t="shared" si="667"/>
        <v/>
      </c>
      <c r="AA4315" s="137"/>
      <c r="AB4315" s="185">
        <f t="shared" si="664"/>
        <v>24.057599999998395</v>
      </c>
      <c r="AC4315" s="139">
        <f t="shared" si="661"/>
        <v>1.1130912814721107E-3</v>
      </c>
      <c r="AD4315" s="138">
        <f t="shared" si="665"/>
        <v>2.8809632382025517E-6</v>
      </c>
      <c r="AE4315" s="139">
        <f t="shared" si="662"/>
        <v>2.8809632382025517E-6</v>
      </c>
      <c r="AF4315" s="139" t="str">
        <f t="shared" si="663"/>
        <v/>
      </c>
      <c r="AG4315" s="139"/>
    </row>
    <row r="4316" spans="21:33" ht="20.100000000000001" customHeight="1" x14ac:dyDescent="0.25">
      <c r="U4316" s="190"/>
      <c r="V4316" s="191"/>
      <c r="W4316" s="188"/>
      <c r="X4316" s="188"/>
      <c r="Y4316" s="174" t="str">
        <f t="shared" si="666"/>
        <v/>
      </c>
      <c r="Z4316" s="174" t="str">
        <f t="shared" si="667"/>
        <v/>
      </c>
      <c r="AA4316" s="137"/>
      <c r="AB4316" s="185">
        <f t="shared" si="664"/>
        <v>24.063999999998394</v>
      </c>
      <c r="AC4316" s="139">
        <f t="shared" si="661"/>
        <v>1.1102103182339081E-3</v>
      </c>
      <c r="AD4316" s="138">
        <f t="shared" si="665"/>
        <v>2.8736689398553561E-6</v>
      </c>
      <c r="AE4316" s="139">
        <f t="shared" si="662"/>
        <v>2.8736689398553561E-6</v>
      </c>
      <c r="AF4316" s="139" t="str">
        <f t="shared" si="663"/>
        <v/>
      </c>
      <c r="AG4316" s="139"/>
    </row>
    <row r="4317" spans="21:33" ht="20.100000000000001" customHeight="1" x14ac:dyDescent="0.25">
      <c r="U4317" s="190"/>
      <c r="V4317" s="191"/>
      <c r="W4317" s="188"/>
      <c r="X4317" s="188"/>
      <c r="Y4317" s="174" t="str">
        <f t="shared" si="666"/>
        <v/>
      </c>
      <c r="Z4317" s="174" t="str">
        <f t="shared" si="667"/>
        <v/>
      </c>
      <c r="AA4317" s="137"/>
      <c r="AB4317" s="185">
        <f t="shared" si="664"/>
        <v>24.070399999998394</v>
      </c>
      <c r="AC4317" s="139">
        <f t="shared" si="661"/>
        <v>1.1073366492940528E-3</v>
      </c>
      <c r="AD4317" s="138">
        <f t="shared" si="665"/>
        <v>2.866392603173085E-6</v>
      </c>
      <c r="AE4317" s="139">
        <f t="shared" si="662"/>
        <v>2.866392603173085E-6</v>
      </c>
      <c r="AF4317" s="139" t="str">
        <f t="shared" si="663"/>
        <v/>
      </c>
      <c r="AG4317" s="139"/>
    </row>
    <row r="4318" spans="21:33" ht="20.100000000000001" customHeight="1" x14ac:dyDescent="0.25">
      <c r="U4318" s="190"/>
      <c r="V4318" s="191"/>
      <c r="W4318" s="188"/>
      <c r="X4318" s="188"/>
      <c r="Y4318" s="174" t="str">
        <f t="shared" si="666"/>
        <v/>
      </c>
      <c r="Z4318" s="174" t="str">
        <f t="shared" si="667"/>
        <v/>
      </c>
      <c r="AA4318" s="137"/>
      <c r="AB4318" s="185">
        <f t="shared" si="664"/>
        <v>24.076799999998393</v>
      </c>
      <c r="AC4318" s="139">
        <f t="shared" si="661"/>
        <v>1.1044702566908797E-3</v>
      </c>
      <c r="AD4318" s="138">
        <f t="shared" si="665"/>
        <v>2.8591341855079954E-6</v>
      </c>
      <c r="AE4318" s="139">
        <f t="shared" si="662"/>
        <v>2.8591341855079954E-6</v>
      </c>
      <c r="AF4318" s="139" t="str">
        <f t="shared" si="663"/>
        <v/>
      </c>
      <c r="AG4318" s="139"/>
    </row>
    <row r="4319" spans="21:33" ht="20.100000000000001" customHeight="1" x14ac:dyDescent="0.25">
      <c r="U4319" s="190"/>
      <c r="V4319" s="191"/>
      <c r="W4319" s="188"/>
      <c r="X4319" s="188"/>
      <c r="Y4319" s="174" t="str">
        <f t="shared" si="666"/>
        <v/>
      </c>
      <c r="Z4319" s="174" t="str">
        <f t="shared" si="667"/>
        <v/>
      </c>
      <c r="AA4319" s="137"/>
      <c r="AB4319" s="185">
        <f t="shared" si="664"/>
        <v>24.083199999998392</v>
      </c>
      <c r="AC4319" s="139">
        <f t="shared" si="661"/>
        <v>1.1016111225053717E-3</v>
      </c>
      <c r="AD4319" s="138">
        <f t="shared" si="665"/>
        <v>2.8518936443227162E-6</v>
      </c>
      <c r="AE4319" s="139">
        <f t="shared" si="662"/>
        <v>2.8518936443227162E-6</v>
      </c>
      <c r="AF4319" s="139" t="str">
        <f t="shared" si="663"/>
        <v/>
      </c>
      <c r="AG4319" s="139"/>
    </row>
    <row r="4320" spans="21:33" ht="20.100000000000001" customHeight="1" x14ac:dyDescent="0.25">
      <c r="U4320" s="190"/>
      <c r="V4320" s="191"/>
      <c r="W4320" s="188"/>
      <c r="X4320" s="188"/>
      <c r="Y4320" s="174" t="str">
        <f t="shared" si="666"/>
        <v/>
      </c>
      <c r="Z4320" s="174" t="str">
        <f t="shared" si="667"/>
        <v/>
      </c>
      <c r="AA4320" s="137"/>
      <c r="AB4320" s="185">
        <f t="shared" si="664"/>
        <v>24.089599999998391</v>
      </c>
      <c r="AC4320" s="139">
        <f t="shared" si="661"/>
        <v>1.098759228861049E-3</v>
      </c>
      <c r="AD4320" s="138">
        <f t="shared" si="665"/>
        <v>2.8446709371611912E-6</v>
      </c>
      <c r="AE4320" s="139">
        <f t="shared" si="662"/>
        <v>2.8446709371611912E-6</v>
      </c>
      <c r="AF4320" s="139" t="str">
        <f t="shared" si="663"/>
        <v/>
      </c>
      <c r="AG4320" s="139"/>
    </row>
    <row r="4321" spans="21:33" ht="20.100000000000001" customHeight="1" x14ac:dyDescent="0.25">
      <c r="U4321" s="190"/>
      <c r="V4321" s="191"/>
      <c r="W4321" s="188"/>
      <c r="X4321" s="188"/>
      <c r="Y4321" s="174" t="str">
        <f t="shared" si="666"/>
        <v/>
      </c>
      <c r="Z4321" s="174" t="str">
        <f t="shared" si="667"/>
        <v/>
      </c>
      <c r="AA4321" s="137"/>
      <c r="AB4321" s="185">
        <f t="shared" si="664"/>
        <v>24.095999999998391</v>
      </c>
      <c r="AC4321" s="139">
        <f t="shared" si="661"/>
        <v>1.0959145579238878E-3</v>
      </c>
      <c r="AD4321" s="138">
        <f t="shared" si="665"/>
        <v>2.8374660216697132E-6</v>
      </c>
      <c r="AE4321" s="139">
        <f t="shared" si="662"/>
        <v>2.8374660216697132E-6</v>
      </c>
      <c r="AF4321" s="139" t="str">
        <f t="shared" si="663"/>
        <v/>
      </c>
      <c r="AG4321" s="139"/>
    </row>
    <row r="4322" spans="21:33" ht="20.100000000000001" customHeight="1" x14ac:dyDescent="0.25">
      <c r="U4322" s="190"/>
      <c r="V4322" s="191"/>
      <c r="W4322" s="188"/>
      <c r="X4322" s="188"/>
      <c r="Y4322" s="174" t="str">
        <f t="shared" si="666"/>
        <v/>
      </c>
      <c r="Z4322" s="174" t="str">
        <f t="shared" si="667"/>
        <v/>
      </c>
      <c r="AA4322" s="137"/>
      <c r="AB4322" s="185">
        <f t="shared" si="664"/>
        <v>24.10239999999839</v>
      </c>
      <c r="AC4322" s="139">
        <f t="shared" si="661"/>
        <v>1.0930770919022181E-3</v>
      </c>
      <c r="AD4322" s="138">
        <f t="shared" si="665"/>
        <v>2.8302788555947551E-6</v>
      </c>
      <c r="AE4322" s="139">
        <f t="shared" si="662"/>
        <v>2.8302788555947551E-6</v>
      </c>
      <c r="AF4322" s="139" t="str">
        <f t="shared" si="663"/>
        <v/>
      </c>
      <c r="AG4322" s="139"/>
    </row>
    <row r="4323" spans="21:33" ht="20.100000000000001" customHeight="1" x14ac:dyDescent="0.25">
      <c r="U4323" s="190"/>
      <c r="V4323" s="191"/>
      <c r="W4323" s="188"/>
      <c r="X4323" s="188"/>
      <c r="Y4323" s="174" t="str">
        <f t="shared" si="666"/>
        <v/>
      </c>
      <c r="Z4323" s="174" t="str">
        <f t="shared" si="667"/>
        <v/>
      </c>
      <c r="AA4323" s="137"/>
      <c r="AB4323" s="185">
        <f t="shared" si="664"/>
        <v>24.108799999998389</v>
      </c>
      <c r="AC4323" s="139">
        <f t="shared" si="661"/>
        <v>1.0902468130466233E-3</v>
      </c>
      <c r="AD4323" s="138">
        <f t="shared" si="665"/>
        <v>2.8231093967660565E-6</v>
      </c>
      <c r="AE4323" s="139">
        <f t="shared" si="662"/>
        <v>2.8231093967660565E-6</v>
      </c>
      <c r="AF4323" s="139" t="str">
        <f t="shared" si="663"/>
        <v/>
      </c>
      <c r="AG4323" s="139"/>
    </row>
    <row r="4324" spans="21:33" ht="20.100000000000001" customHeight="1" x14ac:dyDescent="0.25">
      <c r="U4324" s="190"/>
      <c r="V4324" s="191"/>
      <c r="W4324" s="188"/>
      <c r="X4324" s="188"/>
      <c r="Y4324" s="174" t="str">
        <f t="shared" si="666"/>
        <v/>
      </c>
      <c r="Z4324" s="174" t="str">
        <f t="shared" si="667"/>
        <v/>
      </c>
      <c r="AA4324" s="137"/>
      <c r="AB4324" s="185">
        <f t="shared" si="664"/>
        <v>24.115199999998389</v>
      </c>
      <c r="AC4324" s="139">
        <f t="shared" si="661"/>
        <v>1.0874237036498573E-3</v>
      </c>
      <c r="AD4324" s="138">
        <f t="shared" si="665"/>
        <v>2.8159576031217774E-6</v>
      </c>
      <c r="AE4324" s="139">
        <f t="shared" si="662"/>
        <v>2.8159576031217774E-6</v>
      </c>
      <c r="AF4324" s="139" t="str">
        <f t="shared" si="663"/>
        <v/>
      </c>
      <c r="AG4324" s="139"/>
    </row>
    <row r="4325" spans="21:33" ht="20.100000000000001" customHeight="1" x14ac:dyDescent="0.25">
      <c r="U4325" s="190"/>
      <c r="V4325" s="191"/>
      <c r="W4325" s="188"/>
      <c r="X4325" s="188"/>
      <c r="Y4325" s="174" t="str">
        <f t="shared" si="666"/>
        <v/>
      </c>
      <c r="Z4325" s="174" t="str">
        <f t="shared" si="667"/>
        <v/>
      </c>
      <c r="AA4325" s="137"/>
      <c r="AB4325" s="185">
        <f t="shared" si="664"/>
        <v>24.121599999998388</v>
      </c>
      <c r="AC4325" s="139">
        <f t="shared" si="661"/>
        <v>1.0846077460467355E-3</v>
      </c>
      <c r="AD4325" s="138">
        <f t="shared" si="665"/>
        <v>2.8088234326859463E-6</v>
      </c>
      <c r="AE4325" s="139">
        <f t="shared" si="662"/>
        <v>2.8088234326859463E-6</v>
      </c>
      <c r="AF4325" s="139" t="str">
        <f t="shared" si="663"/>
        <v/>
      </c>
      <c r="AG4325" s="139"/>
    </row>
    <row r="4326" spans="21:33" ht="20.100000000000001" customHeight="1" x14ac:dyDescent="0.25">
      <c r="U4326" s="190"/>
      <c r="V4326" s="191"/>
      <c r="W4326" s="188"/>
      <c r="X4326" s="188"/>
      <c r="Y4326" s="174" t="str">
        <f t="shared" si="666"/>
        <v/>
      </c>
      <c r="Z4326" s="174" t="str">
        <f t="shared" si="667"/>
        <v/>
      </c>
      <c r="AA4326" s="137"/>
      <c r="AB4326" s="185">
        <f t="shared" si="664"/>
        <v>24.127999999998387</v>
      </c>
      <c r="AC4326" s="139">
        <f t="shared" si="661"/>
        <v>1.0817989226140495E-3</v>
      </c>
      <c r="AD4326" s="138">
        <f t="shared" si="665"/>
        <v>2.8017068435855913E-6</v>
      </c>
      <c r="AE4326" s="139">
        <f t="shared" si="662"/>
        <v>2.8017068435855913E-6</v>
      </c>
      <c r="AF4326" s="139" t="str">
        <f t="shared" si="663"/>
        <v/>
      </c>
      <c r="AG4326" s="139"/>
    </row>
    <row r="4327" spans="21:33" ht="20.100000000000001" customHeight="1" x14ac:dyDescent="0.25">
      <c r="U4327" s="190"/>
      <c r="V4327" s="191"/>
      <c r="W4327" s="188"/>
      <c r="X4327" s="188"/>
      <c r="Y4327" s="174" t="str">
        <f t="shared" si="666"/>
        <v/>
      </c>
      <c r="Z4327" s="174" t="str">
        <f t="shared" si="667"/>
        <v/>
      </c>
      <c r="AA4327" s="137"/>
      <c r="AB4327" s="185">
        <f t="shared" si="664"/>
        <v>24.134399999998386</v>
      </c>
      <c r="AC4327" s="139">
        <f t="shared" si="661"/>
        <v>1.0789972157704639E-3</v>
      </c>
      <c r="AD4327" s="138">
        <f t="shared" si="665"/>
        <v>2.7946077940299227E-6</v>
      </c>
      <c r="AE4327" s="139">
        <f t="shared" si="662"/>
        <v>2.7946077940299227E-6</v>
      </c>
      <c r="AF4327" s="139" t="str">
        <f t="shared" si="663"/>
        <v/>
      </c>
      <c r="AG4327" s="139"/>
    </row>
    <row r="4328" spans="21:33" ht="20.100000000000001" customHeight="1" x14ac:dyDescent="0.25">
      <c r="U4328" s="190"/>
      <c r="V4328" s="191"/>
      <c r="W4328" s="188"/>
      <c r="X4328" s="188"/>
      <c r="Y4328" s="174" t="str">
        <f t="shared" si="666"/>
        <v/>
      </c>
      <c r="Z4328" s="174" t="str">
        <f t="shared" si="667"/>
        <v/>
      </c>
      <c r="AA4328" s="137"/>
      <c r="AB4328" s="185">
        <f t="shared" si="664"/>
        <v>24.140799999998386</v>
      </c>
      <c r="AC4328" s="139">
        <f t="shared" si="661"/>
        <v>1.076202607976434E-3</v>
      </c>
      <c r="AD4328" s="138">
        <f t="shared" si="665"/>
        <v>2.7875262423385228E-6</v>
      </c>
      <c r="AE4328" s="139">
        <f t="shared" si="662"/>
        <v>2.7875262423385228E-6</v>
      </c>
      <c r="AF4328" s="139" t="str">
        <f t="shared" si="663"/>
        <v/>
      </c>
      <c r="AG4328" s="139"/>
    </row>
    <row r="4329" spans="21:33" ht="20.100000000000001" customHeight="1" x14ac:dyDescent="0.25">
      <c r="U4329" s="190"/>
      <c r="V4329" s="191"/>
      <c r="W4329" s="188"/>
      <c r="X4329" s="188"/>
      <c r="Y4329" s="174" t="str">
        <f t="shared" si="666"/>
        <v/>
      </c>
      <c r="Z4329" s="174" t="str">
        <f t="shared" si="667"/>
        <v/>
      </c>
      <c r="AA4329" s="137"/>
      <c r="AB4329" s="185">
        <f t="shared" si="664"/>
        <v>24.147199999998385</v>
      </c>
      <c r="AC4329" s="139">
        <f t="shared" si="661"/>
        <v>1.0734150817340955E-3</v>
      </c>
      <c r="AD4329" s="138">
        <f t="shared" si="665"/>
        <v>2.7804621469088193E-6</v>
      </c>
      <c r="AE4329" s="139">
        <f t="shared" si="662"/>
        <v>2.7804621469088193E-6</v>
      </c>
      <c r="AF4329" s="139" t="str">
        <f t="shared" si="663"/>
        <v/>
      </c>
      <c r="AG4329" s="139"/>
    </row>
    <row r="4330" spans="21:33" ht="20.100000000000001" customHeight="1" x14ac:dyDescent="0.25">
      <c r="U4330" s="190"/>
      <c r="V4330" s="191"/>
      <c r="W4330" s="188"/>
      <c r="X4330" s="188"/>
      <c r="Y4330" s="174" t="str">
        <f t="shared" si="666"/>
        <v/>
      </c>
      <c r="Z4330" s="174" t="str">
        <f t="shared" si="667"/>
        <v/>
      </c>
      <c r="AA4330" s="137"/>
      <c r="AB4330" s="185">
        <f t="shared" si="664"/>
        <v>24.153599999998384</v>
      </c>
      <c r="AC4330" s="139">
        <f t="shared" si="661"/>
        <v>1.0706346195871867E-3</v>
      </c>
      <c r="AD4330" s="138">
        <f t="shared" si="665"/>
        <v>2.7734154662460101E-6</v>
      </c>
      <c r="AE4330" s="139">
        <f t="shared" si="662"/>
        <v>2.7734154662460101E-6</v>
      </c>
      <c r="AF4330" s="139" t="str">
        <f t="shared" si="663"/>
        <v/>
      </c>
      <c r="AG4330" s="139"/>
    </row>
    <row r="4331" spans="21:33" ht="20.100000000000001" customHeight="1" x14ac:dyDescent="0.25">
      <c r="U4331" s="190"/>
      <c r="V4331" s="191"/>
      <c r="W4331" s="188"/>
      <c r="X4331" s="188"/>
      <c r="Y4331" s="174" t="str">
        <f t="shared" si="666"/>
        <v/>
      </c>
      <c r="Z4331" s="174" t="str">
        <f t="shared" si="667"/>
        <v/>
      </c>
      <c r="AA4331" s="137"/>
      <c r="AB4331" s="185">
        <f t="shared" si="664"/>
        <v>24.159999999998384</v>
      </c>
      <c r="AC4331" s="139">
        <f t="shared" si="661"/>
        <v>1.0678612041209407E-3</v>
      </c>
      <c r="AD4331" s="138">
        <f t="shared" si="665"/>
        <v>2.766386158941812E-6</v>
      </c>
      <c r="AE4331" s="139">
        <f t="shared" si="662"/>
        <v>2.766386158941812E-6</v>
      </c>
      <c r="AF4331" s="139" t="str">
        <f t="shared" si="663"/>
        <v/>
      </c>
      <c r="AG4331" s="139"/>
    </row>
    <row r="4332" spans="21:33" ht="20.100000000000001" customHeight="1" x14ac:dyDescent="0.25">
      <c r="U4332" s="190"/>
      <c r="V4332" s="191"/>
      <c r="W4332" s="188"/>
      <c r="X4332" s="188"/>
      <c r="Y4332" s="174" t="str">
        <f t="shared" si="666"/>
        <v/>
      </c>
      <c r="Z4332" s="174" t="str">
        <f t="shared" si="667"/>
        <v/>
      </c>
      <c r="AA4332" s="137"/>
      <c r="AB4332" s="185">
        <f t="shared" si="664"/>
        <v>24.166399999998383</v>
      </c>
      <c r="AC4332" s="139">
        <f t="shared" ref="AC4332:AC4395" si="668">_xlfn.CHISQ.DIST.RT(AB4332,$AB$553)</f>
        <v>1.0650948179619989E-3</v>
      </c>
      <c r="AD4332" s="138">
        <f t="shared" si="665"/>
        <v>2.7593741836827012E-6</v>
      </c>
      <c r="AE4332" s="139">
        <f t="shared" ref="AE4332:AE4395" si="669">IF(AC4332&lt;($AA$556),AD4332,"")</f>
        <v>2.7593741836827012E-6</v>
      </c>
      <c r="AF4332" s="139" t="str">
        <f t="shared" ref="AF4332:AF4395" si="670">IF(AC4332&lt;$AA$563,AD4332,"")</f>
        <v/>
      </c>
      <c r="AG4332" s="139"/>
    </row>
    <row r="4333" spans="21:33" ht="20.100000000000001" customHeight="1" x14ac:dyDescent="0.25">
      <c r="U4333" s="190"/>
      <c r="V4333" s="191"/>
      <c r="W4333" s="188"/>
      <c r="X4333" s="188"/>
      <c r="Y4333" s="174" t="str">
        <f t="shared" si="666"/>
        <v/>
      </c>
      <c r="Z4333" s="174" t="str">
        <f t="shared" si="667"/>
        <v/>
      </c>
      <c r="AA4333" s="137"/>
      <c r="AB4333" s="185">
        <f t="shared" ref="AB4333:AB4396" si="671">AB4332+$AF$553</f>
        <v>24.172799999998382</v>
      </c>
      <c r="AC4333" s="139">
        <f t="shared" si="668"/>
        <v>1.0623354437783162E-3</v>
      </c>
      <c r="AD4333" s="138">
        <f t="shared" ref="AD4333:AD4396" si="672">AC4333-AC4334</f>
        <v>2.7523794992496964E-6</v>
      </c>
      <c r="AE4333" s="139">
        <f t="shared" si="669"/>
        <v>2.7523794992496964E-6</v>
      </c>
      <c r="AF4333" s="139" t="str">
        <f t="shared" si="670"/>
        <v/>
      </c>
      <c r="AG4333" s="139"/>
    </row>
    <row r="4334" spans="21:33" ht="20.100000000000001" customHeight="1" x14ac:dyDescent="0.25">
      <c r="U4334" s="190"/>
      <c r="V4334" s="191"/>
      <c r="W4334" s="188"/>
      <c r="X4334" s="188"/>
      <c r="Y4334" s="174" t="str">
        <f t="shared" si="666"/>
        <v/>
      </c>
      <c r="Z4334" s="174" t="str">
        <f t="shared" si="667"/>
        <v/>
      </c>
      <c r="AA4334" s="137"/>
      <c r="AB4334" s="185">
        <f t="shared" si="671"/>
        <v>24.179199999998382</v>
      </c>
      <c r="AC4334" s="139">
        <f t="shared" si="668"/>
        <v>1.0595830642790665E-3</v>
      </c>
      <c r="AD4334" s="138">
        <f t="shared" si="672"/>
        <v>2.7454020645144555E-6</v>
      </c>
      <c r="AE4334" s="139">
        <f t="shared" si="669"/>
        <v>2.7454020645144555E-6</v>
      </c>
      <c r="AF4334" s="139" t="str">
        <f t="shared" si="670"/>
        <v/>
      </c>
      <c r="AG4334" s="139"/>
    </row>
    <row r="4335" spans="21:33" ht="20.100000000000001" customHeight="1" x14ac:dyDescent="0.25">
      <c r="U4335" s="190"/>
      <c r="V4335" s="191"/>
      <c r="W4335" s="188"/>
      <c r="X4335" s="188"/>
      <c r="Y4335" s="174" t="str">
        <f t="shared" si="666"/>
        <v/>
      </c>
      <c r="Z4335" s="174" t="str">
        <f t="shared" si="667"/>
        <v/>
      </c>
      <c r="AA4335" s="137"/>
      <c r="AB4335" s="185">
        <f t="shared" si="671"/>
        <v>24.185599999998381</v>
      </c>
      <c r="AC4335" s="139">
        <f t="shared" si="668"/>
        <v>1.056837662214552E-3</v>
      </c>
      <c r="AD4335" s="138">
        <f t="shared" si="672"/>
        <v>2.7384418384479494E-6</v>
      </c>
      <c r="AE4335" s="139">
        <f t="shared" si="669"/>
        <v>2.7384418384479494E-6</v>
      </c>
      <c r="AF4335" s="139" t="str">
        <f t="shared" si="670"/>
        <v/>
      </c>
      <c r="AG4335" s="139"/>
    </row>
    <row r="4336" spans="21:33" ht="20.100000000000001" customHeight="1" x14ac:dyDescent="0.25">
      <c r="U4336" s="190"/>
      <c r="V4336" s="191"/>
      <c r="W4336" s="188"/>
      <c r="X4336" s="188"/>
      <c r="Y4336" s="174" t="str">
        <f t="shared" si="666"/>
        <v/>
      </c>
      <c r="Z4336" s="174" t="str">
        <f t="shared" si="667"/>
        <v/>
      </c>
      <c r="AA4336" s="137"/>
      <c r="AB4336" s="185">
        <f t="shared" si="671"/>
        <v>24.19199999999838</v>
      </c>
      <c r="AC4336" s="139">
        <f t="shared" si="668"/>
        <v>1.054099220376104E-3</v>
      </c>
      <c r="AD4336" s="138">
        <f t="shared" si="672"/>
        <v>2.731498780108102E-6</v>
      </c>
      <c r="AE4336" s="139">
        <f t="shared" si="669"/>
        <v>2.731498780108102E-6</v>
      </c>
      <c r="AF4336" s="139" t="str">
        <f t="shared" si="670"/>
        <v/>
      </c>
      <c r="AG4336" s="139"/>
    </row>
    <row r="4337" spans="21:33" ht="20.100000000000001" customHeight="1" x14ac:dyDescent="0.25">
      <c r="U4337" s="190"/>
      <c r="V4337" s="191"/>
      <c r="W4337" s="188"/>
      <c r="X4337" s="188"/>
      <c r="Y4337" s="174" t="str">
        <f t="shared" si="666"/>
        <v/>
      </c>
      <c r="Z4337" s="174" t="str">
        <f t="shared" si="667"/>
        <v/>
      </c>
      <c r="AA4337" s="137"/>
      <c r="AB4337" s="185">
        <f t="shared" si="671"/>
        <v>24.198399999998379</v>
      </c>
      <c r="AC4337" s="139">
        <f t="shared" si="668"/>
        <v>1.0513677215959959E-3</v>
      </c>
      <c r="AD4337" s="138">
        <f t="shared" si="672"/>
        <v>2.7245728486439101E-6</v>
      </c>
      <c r="AE4337" s="139">
        <f t="shared" si="669"/>
        <v>2.7245728486439101E-6</v>
      </c>
      <c r="AF4337" s="139" t="str">
        <f t="shared" si="670"/>
        <v/>
      </c>
      <c r="AG4337" s="139"/>
    </row>
    <row r="4338" spans="21:33" ht="20.100000000000001" customHeight="1" x14ac:dyDescent="0.25">
      <c r="U4338" s="190"/>
      <c r="V4338" s="191"/>
      <c r="W4338" s="188"/>
      <c r="X4338" s="188"/>
      <c r="Y4338" s="174" t="str">
        <f t="shared" si="666"/>
        <v/>
      </c>
      <c r="Z4338" s="174" t="str">
        <f t="shared" si="667"/>
        <v/>
      </c>
      <c r="AA4338" s="137"/>
      <c r="AB4338" s="185">
        <f t="shared" si="671"/>
        <v>24.204799999998379</v>
      </c>
      <c r="AC4338" s="139">
        <f t="shared" si="668"/>
        <v>1.048643148747352E-3</v>
      </c>
      <c r="AD4338" s="138">
        <f t="shared" si="672"/>
        <v>2.717664003301732E-6</v>
      </c>
      <c r="AE4338" s="139">
        <f t="shared" si="669"/>
        <v>2.717664003301732E-6</v>
      </c>
      <c r="AF4338" s="139" t="str">
        <f t="shared" si="670"/>
        <v/>
      </c>
      <c r="AG4338" s="139"/>
    </row>
    <row r="4339" spans="21:33" ht="20.100000000000001" customHeight="1" x14ac:dyDescent="0.25">
      <c r="U4339" s="190"/>
      <c r="V4339" s="191"/>
      <c r="W4339" s="188"/>
      <c r="X4339" s="188"/>
      <c r="Y4339" s="174" t="str">
        <f t="shared" si="666"/>
        <v/>
      </c>
      <c r="Z4339" s="174" t="str">
        <f t="shared" si="667"/>
        <v/>
      </c>
      <c r="AA4339" s="137"/>
      <c r="AB4339" s="185">
        <f t="shared" si="671"/>
        <v>24.211199999998378</v>
      </c>
      <c r="AC4339" s="139">
        <f t="shared" si="668"/>
        <v>1.0459254847440503E-3</v>
      </c>
      <c r="AD4339" s="138">
        <f t="shared" si="672"/>
        <v>2.7107722034244199E-6</v>
      </c>
      <c r="AE4339" s="139">
        <f t="shared" si="669"/>
        <v>2.7107722034244199E-6</v>
      </c>
      <c r="AF4339" s="139" t="str">
        <f t="shared" si="670"/>
        <v/>
      </c>
      <c r="AG4339" s="139"/>
    </row>
    <row r="4340" spans="21:33" ht="20.100000000000001" customHeight="1" x14ac:dyDescent="0.25">
      <c r="U4340" s="190"/>
      <c r="V4340" s="191"/>
      <c r="W4340" s="188"/>
      <c r="X4340" s="188"/>
      <c r="Y4340" s="174" t="str">
        <f t="shared" si="666"/>
        <v/>
      </c>
      <c r="Z4340" s="174" t="str">
        <f t="shared" si="667"/>
        <v/>
      </c>
      <c r="AA4340" s="137"/>
      <c r="AB4340" s="185">
        <f t="shared" si="671"/>
        <v>24.217599999998377</v>
      </c>
      <c r="AC4340" s="139">
        <f t="shared" si="668"/>
        <v>1.0432147125406259E-3</v>
      </c>
      <c r="AD4340" s="138">
        <f t="shared" si="672"/>
        <v>2.7038974084320211E-6</v>
      </c>
      <c r="AE4340" s="139">
        <f t="shared" si="669"/>
        <v>2.7038974084320211E-6</v>
      </c>
      <c r="AF4340" s="139" t="str">
        <f t="shared" si="670"/>
        <v/>
      </c>
      <c r="AG4340" s="139"/>
    </row>
    <row r="4341" spans="21:33" ht="20.100000000000001" customHeight="1" x14ac:dyDescent="0.25">
      <c r="U4341" s="190"/>
      <c r="V4341" s="191"/>
      <c r="W4341" s="188"/>
      <c r="X4341" s="188"/>
      <c r="Y4341" s="174" t="str">
        <f t="shared" si="666"/>
        <v/>
      </c>
      <c r="Z4341" s="174" t="str">
        <f t="shared" si="667"/>
        <v/>
      </c>
      <c r="AA4341" s="137"/>
      <c r="AB4341" s="185">
        <f t="shared" si="671"/>
        <v>24.223999999998377</v>
      </c>
      <c r="AC4341" s="139">
        <f t="shared" si="668"/>
        <v>1.0405108151321939E-3</v>
      </c>
      <c r="AD4341" s="138">
        <f t="shared" si="672"/>
        <v>2.6970395778499676E-6</v>
      </c>
      <c r="AE4341" s="139">
        <f t="shared" si="669"/>
        <v>2.6970395778499676E-6</v>
      </c>
      <c r="AF4341" s="139" t="str">
        <f t="shared" si="670"/>
        <v/>
      </c>
      <c r="AG4341" s="139"/>
    </row>
    <row r="4342" spans="21:33" ht="20.100000000000001" customHeight="1" x14ac:dyDescent="0.25">
      <c r="U4342" s="190"/>
      <c r="V4342" s="191"/>
      <c r="W4342" s="188"/>
      <c r="X4342" s="188"/>
      <c r="Y4342" s="174" t="str">
        <f t="shared" si="666"/>
        <v/>
      </c>
      <c r="Z4342" s="174" t="str">
        <f t="shared" si="667"/>
        <v/>
      </c>
      <c r="AA4342" s="137"/>
      <c r="AB4342" s="185">
        <f t="shared" si="671"/>
        <v>24.230399999998376</v>
      </c>
      <c r="AC4342" s="139">
        <f t="shared" si="668"/>
        <v>1.0378137755543439E-3</v>
      </c>
      <c r="AD4342" s="138">
        <f t="shared" si="672"/>
        <v>2.6901986712910778E-6</v>
      </c>
      <c r="AE4342" s="139">
        <f t="shared" si="669"/>
        <v>2.6901986712910778E-6</v>
      </c>
      <c r="AF4342" s="139" t="str">
        <f t="shared" si="670"/>
        <v/>
      </c>
      <c r="AG4342" s="139"/>
    </row>
    <row r="4343" spans="21:33" ht="20.100000000000001" customHeight="1" x14ac:dyDescent="0.25">
      <c r="U4343" s="190"/>
      <c r="V4343" s="191"/>
      <c r="W4343" s="188"/>
      <c r="X4343" s="188"/>
      <c r="Y4343" s="174" t="str">
        <f t="shared" si="666"/>
        <v/>
      </c>
      <c r="Z4343" s="174" t="str">
        <f t="shared" si="667"/>
        <v/>
      </c>
      <c r="AA4343" s="137"/>
      <c r="AB4343" s="185">
        <f t="shared" si="671"/>
        <v>24.236799999998375</v>
      </c>
      <c r="AC4343" s="139">
        <f t="shared" si="668"/>
        <v>1.0351235768830528E-3</v>
      </c>
      <c r="AD4343" s="138">
        <f t="shared" si="672"/>
        <v>2.6833746484598939E-6</v>
      </c>
      <c r="AE4343" s="139">
        <f t="shared" si="669"/>
        <v>2.6833746484598939E-6</v>
      </c>
      <c r="AF4343" s="139" t="str">
        <f t="shared" si="670"/>
        <v/>
      </c>
      <c r="AG4343" s="139"/>
    </row>
    <row r="4344" spans="21:33" ht="20.100000000000001" customHeight="1" x14ac:dyDescent="0.25">
      <c r="U4344" s="190"/>
      <c r="V4344" s="191"/>
      <c r="W4344" s="188"/>
      <c r="X4344" s="188"/>
      <c r="Y4344" s="174" t="str">
        <f t="shared" ref="Y4344:Y4407" si="673">IF($X4344&gt;(Y$555),$W4344,"")</f>
        <v/>
      </c>
      <c r="Z4344" s="174" t="str">
        <f t="shared" ref="Z4344:Z4407" si="674">IF($X4344&gt;(AA$557),$W4344,"")</f>
        <v/>
      </c>
      <c r="AA4344" s="137"/>
      <c r="AB4344" s="185">
        <f t="shared" si="671"/>
        <v>24.243199999998374</v>
      </c>
      <c r="AC4344" s="139">
        <f t="shared" si="668"/>
        <v>1.0324402022345929E-3</v>
      </c>
      <c r="AD4344" s="138">
        <f t="shared" si="672"/>
        <v>2.6765674691513804E-6</v>
      </c>
      <c r="AE4344" s="139">
        <f t="shared" si="669"/>
        <v>2.6765674691513804E-6</v>
      </c>
      <c r="AF4344" s="139" t="str">
        <f t="shared" si="670"/>
        <v/>
      </c>
      <c r="AG4344" s="139"/>
    </row>
    <row r="4345" spans="21:33" ht="20.100000000000001" customHeight="1" x14ac:dyDescent="0.25">
      <c r="U4345" s="190"/>
      <c r="V4345" s="191"/>
      <c r="W4345" s="188"/>
      <c r="X4345" s="188"/>
      <c r="Y4345" s="174" t="str">
        <f t="shared" si="673"/>
        <v/>
      </c>
      <c r="Z4345" s="174" t="str">
        <f t="shared" si="674"/>
        <v/>
      </c>
      <c r="AA4345" s="137"/>
      <c r="AB4345" s="185">
        <f t="shared" si="671"/>
        <v>24.249599999998374</v>
      </c>
      <c r="AC4345" s="139">
        <f t="shared" si="668"/>
        <v>1.0297636347654415E-3</v>
      </c>
      <c r="AD4345" s="138">
        <f t="shared" si="672"/>
        <v>2.6697770932494064E-6</v>
      </c>
      <c r="AE4345" s="139">
        <f t="shared" si="669"/>
        <v>2.6697770932494064E-6</v>
      </c>
      <c r="AF4345" s="139" t="str">
        <f t="shared" si="670"/>
        <v/>
      </c>
      <c r="AG4345" s="139"/>
    </row>
    <row r="4346" spans="21:33" ht="20.100000000000001" customHeight="1" x14ac:dyDescent="0.25">
      <c r="U4346" s="190"/>
      <c r="V4346" s="191"/>
      <c r="W4346" s="188"/>
      <c r="X4346" s="188"/>
      <c r="Y4346" s="174" t="str">
        <f t="shared" si="673"/>
        <v/>
      </c>
      <c r="Z4346" s="174" t="str">
        <f t="shared" si="674"/>
        <v/>
      </c>
      <c r="AA4346" s="137"/>
      <c r="AB4346" s="185">
        <f t="shared" si="671"/>
        <v>24.255999999998373</v>
      </c>
      <c r="AC4346" s="139">
        <f t="shared" si="668"/>
        <v>1.0270938576721921E-3</v>
      </c>
      <c r="AD4346" s="138">
        <f t="shared" si="672"/>
        <v>2.6630034807356359E-6</v>
      </c>
      <c r="AE4346" s="139">
        <f t="shared" si="669"/>
        <v>2.6630034807356359E-6</v>
      </c>
      <c r="AF4346" s="139" t="str">
        <f t="shared" si="670"/>
        <v/>
      </c>
      <c r="AG4346" s="139"/>
    </row>
    <row r="4347" spans="21:33" ht="20.100000000000001" customHeight="1" x14ac:dyDescent="0.25">
      <c r="U4347" s="190"/>
      <c r="V4347" s="191"/>
      <c r="W4347" s="188"/>
      <c r="X4347" s="188"/>
      <c r="Y4347" s="174" t="str">
        <f t="shared" si="673"/>
        <v/>
      </c>
      <c r="Z4347" s="174" t="str">
        <f t="shared" si="674"/>
        <v/>
      </c>
      <c r="AA4347" s="137"/>
      <c r="AB4347" s="185">
        <f t="shared" si="671"/>
        <v>24.262399999998372</v>
      </c>
      <c r="AC4347" s="139">
        <f t="shared" si="668"/>
        <v>1.0244308541914565E-3</v>
      </c>
      <c r="AD4347" s="138">
        <f t="shared" si="672"/>
        <v>2.6562465916784694E-6</v>
      </c>
      <c r="AE4347" s="139">
        <f t="shared" si="669"/>
        <v>2.6562465916784694E-6</v>
      </c>
      <c r="AF4347" s="139" t="str">
        <f t="shared" si="670"/>
        <v/>
      </c>
      <c r="AG4347" s="139"/>
    </row>
    <row r="4348" spans="21:33" ht="20.100000000000001" customHeight="1" x14ac:dyDescent="0.25">
      <c r="U4348" s="190"/>
      <c r="V4348" s="191"/>
      <c r="W4348" s="188"/>
      <c r="X4348" s="188"/>
      <c r="Y4348" s="174" t="str">
        <f t="shared" si="673"/>
        <v/>
      </c>
      <c r="Z4348" s="174" t="str">
        <f t="shared" si="674"/>
        <v/>
      </c>
      <c r="AA4348" s="137"/>
      <c r="AB4348" s="185">
        <f t="shared" si="671"/>
        <v>24.268799999998372</v>
      </c>
      <c r="AC4348" s="139">
        <f t="shared" si="668"/>
        <v>1.021774607599778E-3</v>
      </c>
      <c r="AD4348" s="138">
        <f t="shared" si="672"/>
        <v>2.6495063862328264E-6</v>
      </c>
      <c r="AE4348" s="139">
        <f t="shared" si="669"/>
        <v>2.6495063862328264E-6</v>
      </c>
      <c r="AF4348" s="139" t="str">
        <f t="shared" si="670"/>
        <v/>
      </c>
      <c r="AG4348" s="139"/>
    </row>
    <row r="4349" spans="21:33" ht="20.100000000000001" customHeight="1" x14ac:dyDescent="0.25">
      <c r="U4349" s="190"/>
      <c r="V4349" s="191"/>
      <c r="W4349" s="188"/>
      <c r="X4349" s="188"/>
      <c r="Y4349" s="174" t="str">
        <f t="shared" si="673"/>
        <v/>
      </c>
      <c r="Z4349" s="174" t="str">
        <f t="shared" si="674"/>
        <v/>
      </c>
      <c r="AA4349" s="137"/>
      <c r="AB4349" s="185">
        <f t="shared" si="671"/>
        <v>24.275199999998371</v>
      </c>
      <c r="AC4349" s="139">
        <f t="shared" si="668"/>
        <v>1.0191251012135452E-3</v>
      </c>
      <c r="AD4349" s="138">
        <f t="shared" si="672"/>
        <v>2.6427828246483858E-6</v>
      </c>
      <c r="AE4349" s="139">
        <f t="shared" si="669"/>
        <v>2.6427828246483858E-6</v>
      </c>
      <c r="AF4349" s="139" t="str">
        <f t="shared" si="670"/>
        <v/>
      </c>
      <c r="AG4349" s="139"/>
    </row>
    <row r="4350" spans="21:33" ht="20.100000000000001" customHeight="1" x14ac:dyDescent="0.25">
      <c r="U4350" s="190"/>
      <c r="V4350" s="191"/>
      <c r="W4350" s="188"/>
      <c r="X4350" s="188"/>
      <c r="Y4350" s="174" t="str">
        <f t="shared" si="673"/>
        <v/>
      </c>
      <c r="Z4350" s="174" t="str">
        <f t="shared" si="674"/>
        <v/>
      </c>
      <c r="AA4350" s="137"/>
      <c r="AB4350" s="185">
        <f t="shared" si="671"/>
        <v>24.28159999999837</v>
      </c>
      <c r="AC4350" s="139">
        <f t="shared" si="668"/>
        <v>1.0164823183888968E-3</v>
      </c>
      <c r="AD4350" s="138">
        <f t="shared" si="672"/>
        <v>2.6360758672691522E-6</v>
      </c>
      <c r="AE4350" s="139">
        <f t="shared" si="669"/>
        <v>2.6360758672691522E-6</v>
      </c>
      <c r="AF4350" s="139" t="str">
        <f t="shared" si="670"/>
        <v/>
      </c>
      <c r="AG4350" s="139"/>
    </row>
    <row r="4351" spans="21:33" ht="20.100000000000001" customHeight="1" x14ac:dyDescent="0.25">
      <c r="U4351" s="190"/>
      <c r="V4351" s="191"/>
      <c r="W4351" s="188"/>
      <c r="X4351" s="188"/>
      <c r="Y4351" s="174" t="str">
        <f t="shared" si="673"/>
        <v/>
      </c>
      <c r="Z4351" s="174" t="str">
        <f t="shared" si="674"/>
        <v/>
      </c>
      <c r="AA4351" s="137"/>
      <c r="AB4351" s="185">
        <f t="shared" si="671"/>
        <v>24.28799999999837</v>
      </c>
      <c r="AC4351" s="139">
        <f t="shared" si="668"/>
        <v>1.0138462425216277E-3</v>
      </c>
      <c r="AD4351" s="138">
        <f t="shared" si="672"/>
        <v>2.6293854745191442E-6</v>
      </c>
      <c r="AE4351" s="139">
        <f t="shared" si="669"/>
        <v>2.6293854745191442E-6</v>
      </c>
      <c r="AF4351" s="139" t="str">
        <f t="shared" si="670"/>
        <v/>
      </c>
      <c r="AG4351" s="139"/>
    </row>
    <row r="4352" spans="21:33" ht="20.100000000000001" customHeight="1" x14ac:dyDescent="0.25">
      <c r="U4352" s="190"/>
      <c r="V4352" s="191"/>
      <c r="W4352" s="188"/>
      <c r="X4352" s="188"/>
      <c r="Y4352" s="174" t="str">
        <f t="shared" si="673"/>
        <v/>
      </c>
      <c r="Z4352" s="174" t="str">
        <f t="shared" si="674"/>
        <v/>
      </c>
      <c r="AA4352" s="137"/>
      <c r="AB4352" s="185">
        <f t="shared" si="671"/>
        <v>24.294399999998369</v>
      </c>
      <c r="AC4352" s="139">
        <f t="shared" si="668"/>
        <v>1.0112168570471085E-3</v>
      </c>
      <c r="AD4352" s="138">
        <f t="shared" si="672"/>
        <v>2.6227116069223438E-6</v>
      </c>
      <c r="AE4352" s="139">
        <f t="shared" si="669"/>
        <v>2.6227116069223438E-6</v>
      </c>
      <c r="AF4352" s="139" t="str">
        <f t="shared" si="670"/>
        <v/>
      </c>
      <c r="AG4352" s="139"/>
    </row>
    <row r="4353" spans="21:33" ht="20.100000000000001" customHeight="1" x14ac:dyDescent="0.25">
      <c r="U4353" s="190"/>
      <c r="V4353" s="191"/>
      <c r="W4353" s="188"/>
      <c r="X4353" s="188"/>
      <c r="Y4353" s="174" t="str">
        <f t="shared" si="673"/>
        <v/>
      </c>
      <c r="Z4353" s="174" t="str">
        <f t="shared" si="674"/>
        <v/>
      </c>
      <c r="AA4353" s="137"/>
      <c r="AB4353" s="185">
        <f t="shared" si="671"/>
        <v>24.300799999998368</v>
      </c>
      <c r="AC4353" s="139">
        <f t="shared" si="668"/>
        <v>1.0085941454401862E-3</v>
      </c>
      <c r="AD4353" s="138">
        <f t="shared" si="672"/>
        <v>2.6160542250810125E-6</v>
      </c>
      <c r="AE4353" s="139">
        <f t="shared" si="669"/>
        <v>2.6160542250810125E-6</v>
      </c>
      <c r="AF4353" s="139" t="str">
        <f t="shared" si="670"/>
        <v/>
      </c>
      <c r="AG4353" s="139"/>
    </row>
    <row r="4354" spans="21:33" ht="20.100000000000001" customHeight="1" x14ac:dyDescent="0.25">
      <c r="U4354" s="190"/>
      <c r="V4354" s="191"/>
      <c r="W4354" s="188"/>
      <c r="X4354" s="188"/>
      <c r="Y4354" s="174" t="str">
        <f t="shared" si="673"/>
        <v/>
      </c>
      <c r="Z4354" s="174" t="str">
        <f t="shared" si="674"/>
        <v/>
      </c>
      <c r="AA4354" s="137"/>
      <c r="AB4354" s="185">
        <f t="shared" si="671"/>
        <v>24.307199999998367</v>
      </c>
      <c r="AC4354" s="139">
        <f t="shared" si="668"/>
        <v>1.0059780912151052E-3</v>
      </c>
      <c r="AD4354" s="138">
        <f t="shared" si="672"/>
        <v>2.6094132896997604E-6</v>
      </c>
      <c r="AE4354" s="139">
        <f t="shared" si="669"/>
        <v>2.6094132896997604E-6</v>
      </c>
      <c r="AF4354" s="139" t="str">
        <f t="shared" si="670"/>
        <v/>
      </c>
      <c r="AG4354" s="139"/>
    </row>
    <row r="4355" spans="21:33" ht="20.100000000000001" customHeight="1" x14ac:dyDescent="0.25">
      <c r="U4355" s="190"/>
      <c r="V4355" s="191"/>
      <c r="W4355" s="188"/>
      <c r="X4355" s="188"/>
      <c r="Y4355" s="174" t="str">
        <f t="shared" si="673"/>
        <v/>
      </c>
      <c r="Z4355" s="174" t="str">
        <f t="shared" si="674"/>
        <v/>
      </c>
      <c r="AA4355" s="137"/>
      <c r="AB4355" s="185">
        <f t="shared" si="671"/>
        <v>24.313599999998367</v>
      </c>
      <c r="AC4355" s="139">
        <f t="shared" si="668"/>
        <v>1.0033686779254054E-3</v>
      </c>
      <c r="AD4355" s="138">
        <f t="shared" si="672"/>
        <v>2.6027887615621276E-6</v>
      </c>
      <c r="AE4355" s="139">
        <f t="shared" si="669"/>
        <v>2.6027887615621276E-6</v>
      </c>
      <c r="AF4355" s="139" t="str">
        <f t="shared" si="670"/>
        <v/>
      </c>
      <c r="AG4355" s="139"/>
    </row>
    <row r="4356" spans="21:33" ht="20.100000000000001" customHeight="1" x14ac:dyDescent="0.25">
      <c r="U4356" s="190"/>
      <c r="V4356" s="191"/>
      <c r="W4356" s="188"/>
      <c r="X4356" s="188"/>
      <c r="Y4356" s="174" t="str">
        <f t="shared" si="673"/>
        <v/>
      </c>
      <c r="Z4356" s="174" t="str">
        <f t="shared" si="674"/>
        <v/>
      </c>
      <c r="AA4356" s="137"/>
      <c r="AB4356" s="185">
        <f t="shared" si="671"/>
        <v>24.319999999998366</v>
      </c>
      <c r="AC4356" s="139">
        <f t="shared" si="668"/>
        <v>1.0007658891638433E-3</v>
      </c>
      <c r="AD4356" s="138">
        <f t="shared" si="672"/>
        <v>2.5961806015446787E-6</v>
      </c>
      <c r="AE4356" s="139">
        <f t="shared" si="669"/>
        <v>2.5961806015446787E-6</v>
      </c>
      <c r="AF4356" s="139" t="str">
        <f t="shared" si="670"/>
        <v/>
      </c>
      <c r="AG4356" s="139"/>
    </row>
    <row r="4357" spans="21:33" ht="20.100000000000001" customHeight="1" x14ac:dyDescent="0.25">
      <c r="U4357" s="190"/>
      <c r="V4357" s="191"/>
      <c r="W4357" s="188"/>
      <c r="X4357" s="188"/>
      <c r="Y4357" s="174" t="str">
        <f t="shared" si="673"/>
        <v/>
      </c>
      <c r="Z4357" s="174" t="str">
        <f t="shared" si="674"/>
        <v/>
      </c>
      <c r="AA4357" s="137"/>
      <c r="AB4357" s="185">
        <f t="shared" si="671"/>
        <v>24.326399999998365</v>
      </c>
      <c r="AC4357" s="139">
        <f t="shared" si="668"/>
        <v>9.981697085622986E-4</v>
      </c>
      <c r="AD4357" s="138">
        <f t="shared" si="672"/>
        <v>2.5895887706144007E-6</v>
      </c>
      <c r="AE4357" s="139">
        <f t="shared" si="669"/>
        <v>2.5895887706144007E-6</v>
      </c>
      <c r="AF4357" s="139" t="str">
        <f t="shared" si="670"/>
        <v/>
      </c>
      <c r="AG4357" s="139"/>
    </row>
    <row r="4358" spans="21:33" ht="20.100000000000001" customHeight="1" x14ac:dyDescent="0.25">
      <c r="U4358" s="190"/>
      <c r="V4358" s="191"/>
      <c r="W4358" s="188"/>
      <c r="X4358" s="188"/>
      <c r="Y4358" s="174" t="str">
        <f t="shared" si="673"/>
        <v/>
      </c>
      <c r="Z4358" s="174" t="str">
        <f t="shared" si="674"/>
        <v/>
      </c>
      <c r="AA4358" s="137"/>
      <c r="AB4358" s="185">
        <f t="shared" si="671"/>
        <v>24.332799999998365</v>
      </c>
      <c r="AC4358" s="139">
        <f t="shared" si="668"/>
        <v>9.955801197916842E-4</v>
      </c>
      <c r="AD4358" s="138">
        <f t="shared" si="672"/>
        <v>2.5830132298256675E-6</v>
      </c>
      <c r="AE4358" s="139">
        <f t="shared" si="669"/>
        <v>2.5830132298256675E-6</v>
      </c>
      <c r="AF4358" s="139" t="str">
        <f t="shared" si="670"/>
        <v/>
      </c>
      <c r="AG4358" s="139"/>
    </row>
    <row r="4359" spans="21:33" ht="20.100000000000001" customHeight="1" x14ac:dyDescent="0.25">
      <c r="U4359" s="190"/>
      <c r="V4359" s="191"/>
      <c r="W4359" s="188"/>
      <c r="X4359" s="188"/>
      <c r="Y4359" s="174" t="str">
        <f t="shared" si="673"/>
        <v/>
      </c>
      <c r="Z4359" s="174" t="str">
        <f t="shared" si="674"/>
        <v/>
      </c>
      <c r="AA4359" s="137"/>
      <c r="AB4359" s="185">
        <f t="shared" si="671"/>
        <v>24.339199999998364</v>
      </c>
      <c r="AC4359" s="139">
        <f t="shared" si="668"/>
        <v>9.9299710656185853E-4</v>
      </c>
      <c r="AD4359" s="138">
        <f t="shared" si="672"/>
        <v>2.5764539403133006E-6</v>
      </c>
      <c r="AE4359" s="139">
        <f t="shared" si="669"/>
        <v>2.5764539403133006E-6</v>
      </c>
      <c r="AF4359" s="139" t="str">
        <f t="shared" si="670"/>
        <v/>
      </c>
      <c r="AG4359" s="139"/>
    </row>
    <row r="4360" spans="21:33" ht="20.100000000000001" customHeight="1" x14ac:dyDescent="0.25">
      <c r="U4360" s="190"/>
      <c r="V4360" s="191"/>
      <c r="W4360" s="188"/>
      <c r="X4360" s="188"/>
      <c r="Y4360" s="174" t="str">
        <f t="shared" si="673"/>
        <v/>
      </c>
      <c r="Z4360" s="174" t="str">
        <f t="shared" si="674"/>
        <v/>
      </c>
      <c r="AA4360" s="137"/>
      <c r="AB4360" s="185">
        <f t="shared" si="671"/>
        <v>24.345599999998363</v>
      </c>
      <c r="AC4360" s="139">
        <f t="shared" si="668"/>
        <v>9.9042065262154523E-4</v>
      </c>
      <c r="AD4360" s="138">
        <f t="shared" si="672"/>
        <v>2.5699108633192407E-6</v>
      </c>
      <c r="AE4360" s="139">
        <f t="shared" si="669"/>
        <v>2.5699108633192407E-6</v>
      </c>
      <c r="AF4360" s="139" t="str">
        <f t="shared" si="670"/>
        <v/>
      </c>
      <c r="AG4360" s="139"/>
    </row>
    <row r="4361" spans="21:33" ht="20.100000000000001" customHeight="1" x14ac:dyDescent="0.25">
      <c r="U4361" s="190"/>
      <c r="V4361" s="191"/>
      <c r="W4361" s="188"/>
      <c r="X4361" s="188"/>
      <c r="Y4361" s="174" t="str">
        <f t="shared" si="673"/>
        <v/>
      </c>
      <c r="Z4361" s="174" t="str">
        <f t="shared" si="674"/>
        <v/>
      </c>
      <c r="AA4361" s="137"/>
      <c r="AB4361" s="185">
        <f t="shared" si="671"/>
        <v>24.351999999998363</v>
      </c>
      <c r="AC4361" s="139">
        <f t="shared" si="668"/>
        <v>9.8785074175822599E-4</v>
      </c>
      <c r="AD4361" s="138">
        <f t="shared" si="672"/>
        <v>2.5633839601543838E-6</v>
      </c>
      <c r="AE4361" s="139">
        <f t="shared" si="669"/>
        <v>2.5633839601543838E-6</v>
      </c>
      <c r="AF4361" s="139" t="str">
        <f t="shared" si="670"/>
        <v/>
      </c>
      <c r="AG4361" s="139"/>
    </row>
    <row r="4362" spans="21:33" ht="20.100000000000001" customHeight="1" x14ac:dyDescent="0.25">
      <c r="U4362" s="190"/>
      <c r="V4362" s="191"/>
      <c r="W4362" s="188"/>
      <c r="X4362" s="188"/>
      <c r="Y4362" s="174" t="str">
        <f t="shared" si="673"/>
        <v/>
      </c>
      <c r="Z4362" s="174" t="str">
        <f t="shared" si="674"/>
        <v/>
      </c>
      <c r="AA4362" s="137"/>
      <c r="AB4362" s="185">
        <f t="shared" si="671"/>
        <v>24.358399999998362</v>
      </c>
      <c r="AC4362" s="139">
        <f t="shared" si="668"/>
        <v>9.8528735779807161E-4</v>
      </c>
      <c r="AD4362" s="138">
        <f t="shared" si="672"/>
        <v>2.5568731922280714E-6</v>
      </c>
      <c r="AE4362" s="139">
        <f t="shared" si="669"/>
        <v>2.5568731922280714E-6</v>
      </c>
      <c r="AF4362" s="139" t="str">
        <f t="shared" si="670"/>
        <v/>
      </c>
      <c r="AG4362" s="139"/>
    </row>
    <row r="4363" spans="21:33" ht="20.100000000000001" customHeight="1" x14ac:dyDescent="0.25">
      <c r="U4363" s="190"/>
      <c r="V4363" s="191"/>
      <c r="W4363" s="188"/>
      <c r="X4363" s="188"/>
      <c r="Y4363" s="174" t="str">
        <f t="shared" si="673"/>
        <v/>
      </c>
      <c r="Z4363" s="174" t="str">
        <f t="shared" si="674"/>
        <v/>
      </c>
      <c r="AA4363" s="137"/>
      <c r="AB4363" s="185">
        <f t="shared" si="671"/>
        <v>24.364799999998361</v>
      </c>
      <c r="AC4363" s="139">
        <f t="shared" si="668"/>
        <v>9.8273048460584354E-4</v>
      </c>
      <c r="AD4363" s="138">
        <f t="shared" si="672"/>
        <v>2.5503785210339962E-6</v>
      </c>
      <c r="AE4363" s="139">
        <f t="shared" si="669"/>
        <v>2.5503785210339962E-6</v>
      </c>
      <c r="AF4363" s="139" t="str">
        <f t="shared" si="670"/>
        <v/>
      </c>
      <c r="AG4363" s="139"/>
    </row>
    <row r="4364" spans="21:33" ht="20.100000000000001" customHeight="1" x14ac:dyDescent="0.25">
      <c r="U4364" s="190"/>
      <c r="V4364" s="191"/>
      <c r="W4364" s="188"/>
      <c r="X4364" s="188"/>
      <c r="Y4364" s="174" t="str">
        <f t="shared" si="673"/>
        <v/>
      </c>
      <c r="Z4364" s="174" t="str">
        <f t="shared" si="674"/>
        <v/>
      </c>
      <c r="AA4364" s="137"/>
      <c r="AB4364" s="185">
        <f t="shared" si="671"/>
        <v>24.37119999999836</v>
      </c>
      <c r="AC4364" s="139">
        <f t="shared" si="668"/>
        <v>9.8018010608480954E-4</v>
      </c>
      <c r="AD4364" s="138">
        <f t="shared" si="672"/>
        <v>2.5438999081523698E-6</v>
      </c>
      <c r="AE4364" s="139">
        <f t="shared" si="669"/>
        <v>2.5438999081523698E-6</v>
      </c>
      <c r="AF4364" s="139" t="str">
        <f t="shared" si="670"/>
        <v/>
      </c>
      <c r="AG4364" s="139"/>
    </row>
    <row r="4365" spans="21:33" ht="20.100000000000001" customHeight="1" x14ac:dyDescent="0.25">
      <c r="U4365" s="190"/>
      <c r="V4365" s="191"/>
      <c r="W4365" s="188"/>
      <c r="X4365" s="188"/>
      <c r="Y4365" s="174" t="str">
        <f t="shared" si="673"/>
        <v/>
      </c>
      <c r="Z4365" s="174" t="str">
        <f t="shared" si="674"/>
        <v/>
      </c>
      <c r="AA4365" s="137"/>
      <c r="AB4365" s="185">
        <f t="shared" si="671"/>
        <v>24.37759999999836</v>
      </c>
      <c r="AC4365" s="139">
        <f t="shared" si="668"/>
        <v>9.7763620617665717E-4</v>
      </c>
      <c r="AD4365" s="138">
        <f t="shared" si="672"/>
        <v>2.5374373152558865E-6</v>
      </c>
      <c r="AE4365" s="139">
        <f t="shared" si="669"/>
        <v>2.5374373152558865E-6</v>
      </c>
      <c r="AF4365" s="139" t="str">
        <f t="shared" si="670"/>
        <v/>
      </c>
      <c r="AG4365" s="139"/>
    </row>
    <row r="4366" spans="21:33" ht="20.100000000000001" customHeight="1" x14ac:dyDescent="0.25">
      <c r="U4366" s="190"/>
      <c r="V4366" s="191"/>
      <c r="W4366" s="188"/>
      <c r="X4366" s="188"/>
      <c r="Y4366" s="174" t="str">
        <f t="shared" si="673"/>
        <v/>
      </c>
      <c r="Z4366" s="174" t="str">
        <f t="shared" si="674"/>
        <v/>
      </c>
      <c r="AA4366" s="137"/>
      <c r="AB4366" s="185">
        <f t="shared" si="671"/>
        <v>24.383999999998359</v>
      </c>
      <c r="AC4366" s="139">
        <f t="shared" si="668"/>
        <v>9.7509876886140128E-4</v>
      </c>
      <c r="AD4366" s="138">
        <f t="shared" si="672"/>
        <v>2.5309907040959537E-6</v>
      </c>
      <c r="AE4366" s="139">
        <f t="shared" si="669"/>
        <v>2.5309907040959537E-6</v>
      </c>
      <c r="AF4366" s="139" t="str">
        <f t="shared" si="670"/>
        <v/>
      </c>
      <c r="AG4366" s="139"/>
    </row>
    <row r="4367" spans="21:33" ht="20.100000000000001" customHeight="1" x14ac:dyDescent="0.25">
      <c r="U4367" s="190"/>
      <c r="V4367" s="191"/>
      <c r="W4367" s="188"/>
      <c r="X4367" s="188"/>
      <c r="Y4367" s="174" t="str">
        <f t="shared" si="673"/>
        <v/>
      </c>
      <c r="Z4367" s="174" t="str">
        <f t="shared" si="674"/>
        <v/>
      </c>
      <c r="AA4367" s="137"/>
      <c r="AB4367" s="185">
        <f t="shared" si="671"/>
        <v>24.390399999998358</v>
      </c>
      <c r="AC4367" s="139">
        <f t="shared" si="668"/>
        <v>9.7256777815730533E-4</v>
      </c>
      <c r="AD4367" s="138">
        <f t="shared" si="672"/>
        <v>2.5245600365230748E-6</v>
      </c>
      <c r="AE4367" s="139">
        <f t="shared" si="669"/>
        <v>2.5245600365230748E-6</v>
      </c>
      <c r="AF4367" s="139" t="str">
        <f t="shared" si="670"/>
        <v/>
      </c>
      <c r="AG4367" s="139"/>
    </row>
    <row r="4368" spans="21:33" ht="20.100000000000001" customHeight="1" x14ac:dyDescent="0.25">
      <c r="U4368" s="190"/>
      <c r="V4368" s="191"/>
      <c r="W4368" s="188"/>
      <c r="X4368" s="188"/>
      <c r="Y4368" s="174" t="str">
        <f t="shared" si="673"/>
        <v/>
      </c>
      <c r="Z4368" s="174" t="str">
        <f t="shared" si="674"/>
        <v/>
      </c>
      <c r="AA4368" s="137"/>
      <c r="AB4368" s="185">
        <f t="shared" si="671"/>
        <v>24.396799999998358</v>
      </c>
      <c r="AC4368" s="139">
        <f t="shared" si="668"/>
        <v>9.7004321812078226E-4</v>
      </c>
      <c r="AD4368" s="138">
        <f t="shared" si="672"/>
        <v>2.518145274459419E-6</v>
      </c>
      <c r="AE4368" s="139">
        <f t="shared" si="669"/>
        <v>2.518145274459419E-6</v>
      </c>
      <c r="AF4368" s="139" t="str">
        <f t="shared" si="670"/>
        <v/>
      </c>
      <c r="AG4368" s="139"/>
    </row>
    <row r="4369" spans="21:33" ht="20.100000000000001" customHeight="1" x14ac:dyDescent="0.25">
      <c r="U4369" s="190"/>
      <c r="V4369" s="191"/>
      <c r="W4369" s="188"/>
      <c r="X4369" s="188"/>
      <c r="Y4369" s="174" t="str">
        <f t="shared" si="673"/>
        <v/>
      </c>
      <c r="Z4369" s="174" t="str">
        <f t="shared" si="674"/>
        <v/>
      </c>
      <c r="AA4369" s="137"/>
      <c r="AB4369" s="185">
        <f t="shared" si="671"/>
        <v>24.403199999998357</v>
      </c>
      <c r="AC4369" s="139">
        <f t="shared" si="668"/>
        <v>9.6752507284632284E-4</v>
      </c>
      <c r="AD4369" s="138">
        <f t="shared" si="672"/>
        <v>2.5117463799279862E-6</v>
      </c>
      <c r="AE4369" s="139">
        <f t="shared" si="669"/>
        <v>2.5117463799279862E-6</v>
      </c>
      <c r="AF4369" s="139" t="str">
        <f t="shared" si="670"/>
        <v/>
      </c>
      <c r="AG4369" s="139"/>
    </row>
    <row r="4370" spans="21:33" ht="20.100000000000001" customHeight="1" x14ac:dyDescent="0.25">
      <c r="U4370" s="190"/>
      <c r="V4370" s="191"/>
      <c r="W4370" s="188"/>
      <c r="X4370" s="188"/>
      <c r="Y4370" s="174" t="str">
        <f t="shared" si="673"/>
        <v/>
      </c>
      <c r="Z4370" s="174" t="str">
        <f t="shared" si="674"/>
        <v/>
      </c>
      <c r="AA4370" s="137"/>
      <c r="AB4370" s="185">
        <f t="shared" si="671"/>
        <v>24.409599999998356</v>
      </c>
      <c r="AC4370" s="139">
        <f t="shared" si="668"/>
        <v>9.6501332646639485E-4</v>
      </c>
      <c r="AD4370" s="138">
        <f t="shared" si="672"/>
        <v>2.5053633150281043E-6</v>
      </c>
      <c r="AE4370" s="139">
        <f t="shared" si="669"/>
        <v>2.5053633150281043E-6</v>
      </c>
      <c r="AF4370" s="139" t="str">
        <f t="shared" si="670"/>
        <v/>
      </c>
      <c r="AG4370" s="139"/>
    </row>
    <row r="4371" spans="21:33" ht="20.100000000000001" customHeight="1" x14ac:dyDescent="0.25">
      <c r="U4371" s="190"/>
      <c r="V4371" s="191"/>
      <c r="W4371" s="188"/>
      <c r="X4371" s="188"/>
      <c r="Y4371" s="174" t="str">
        <f t="shared" si="673"/>
        <v/>
      </c>
      <c r="Z4371" s="174" t="str">
        <f t="shared" si="674"/>
        <v/>
      </c>
      <c r="AA4371" s="137"/>
      <c r="AB4371" s="185">
        <f t="shared" si="671"/>
        <v>24.415999999998355</v>
      </c>
      <c r="AC4371" s="139">
        <f t="shared" si="668"/>
        <v>9.6250796315136675E-4</v>
      </c>
      <c r="AD4371" s="138">
        <f t="shared" si="672"/>
        <v>2.4989960419499573E-6</v>
      </c>
      <c r="AE4371" s="139">
        <f t="shared" si="669"/>
        <v>2.4989960419499573E-6</v>
      </c>
      <c r="AF4371" s="139" t="str">
        <f t="shared" si="670"/>
        <v/>
      </c>
      <c r="AG4371" s="139"/>
    </row>
    <row r="4372" spans="21:33" ht="20.100000000000001" customHeight="1" x14ac:dyDescent="0.25">
      <c r="U4372" s="190"/>
      <c r="V4372" s="191"/>
      <c r="W4372" s="188"/>
      <c r="X4372" s="188"/>
      <c r="Y4372" s="174" t="str">
        <f t="shared" si="673"/>
        <v/>
      </c>
      <c r="Z4372" s="174" t="str">
        <f t="shared" si="674"/>
        <v/>
      </c>
      <c r="AA4372" s="137"/>
      <c r="AB4372" s="185">
        <f t="shared" si="671"/>
        <v>24.422399999998355</v>
      </c>
      <c r="AC4372" s="139">
        <f t="shared" si="668"/>
        <v>9.6000896710941679E-4</v>
      </c>
      <c r="AD4372" s="138">
        <f t="shared" si="672"/>
        <v>2.4926445229690557E-6</v>
      </c>
      <c r="AE4372" s="139">
        <f t="shared" si="669"/>
        <v>2.4926445229690557E-6</v>
      </c>
      <c r="AF4372" s="139" t="str">
        <f t="shared" si="670"/>
        <v/>
      </c>
      <c r="AG4372" s="139"/>
    </row>
    <row r="4373" spans="21:33" ht="20.100000000000001" customHeight="1" x14ac:dyDescent="0.25">
      <c r="U4373" s="190"/>
      <c r="V4373" s="191"/>
      <c r="W4373" s="188"/>
      <c r="X4373" s="188"/>
      <c r="Y4373" s="174" t="str">
        <f t="shared" si="673"/>
        <v/>
      </c>
      <c r="Z4373" s="174" t="str">
        <f t="shared" si="674"/>
        <v/>
      </c>
      <c r="AA4373" s="137"/>
      <c r="AB4373" s="185">
        <f t="shared" si="671"/>
        <v>24.428799999998354</v>
      </c>
      <c r="AC4373" s="139">
        <f t="shared" si="668"/>
        <v>9.5751632258644773E-4</v>
      </c>
      <c r="AD4373" s="138">
        <f t="shared" si="672"/>
        <v>2.4863087204501401E-6</v>
      </c>
      <c r="AE4373" s="139">
        <f t="shared" si="669"/>
        <v>2.4863087204501401E-6</v>
      </c>
      <c r="AF4373" s="139" t="str">
        <f t="shared" si="670"/>
        <v/>
      </c>
      <c r="AG4373" s="139"/>
    </row>
    <row r="4374" spans="21:33" ht="20.100000000000001" customHeight="1" x14ac:dyDescent="0.25">
      <c r="U4374" s="190"/>
      <c r="V4374" s="191"/>
      <c r="W4374" s="188"/>
      <c r="X4374" s="188"/>
      <c r="Y4374" s="174" t="str">
        <f t="shared" si="673"/>
        <v/>
      </c>
      <c r="Z4374" s="174" t="str">
        <f t="shared" si="674"/>
        <v/>
      </c>
      <c r="AA4374" s="137"/>
      <c r="AB4374" s="185">
        <f t="shared" si="671"/>
        <v>24.435199999998353</v>
      </c>
      <c r="AC4374" s="139">
        <f t="shared" si="668"/>
        <v>9.5503001386599759E-4</v>
      </c>
      <c r="AD4374" s="138">
        <f t="shared" si="672"/>
        <v>2.4799885968324357E-6</v>
      </c>
      <c r="AE4374" s="139">
        <f t="shared" si="669"/>
        <v>2.4799885968324357E-6</v>
      </c>
      <c r="AF4374" s="139" t="str">
        <f t="shared" si="670"/>
        <v/>
      </c>
      <c r="AG4374" s="139"/>
    </row>
    <row r="4375" spans="21:33" ht="20.100000000000001" customHeight="1" x14ac:dyDescent="0.25">
      <c r="U4375" s="190"/>
      <c r="V4375" s="191"/>
      <c r="W4375" s="188"/>
      <c r="X4375" s="188"/>
      <c r="Y4375" s="174" t="str">
        <f t="shared" si="673"/>
        <v/>
      </c>
      <c r="Z4375" s="174" t="str">
        <f t="shared" si="674"/>
        <v/>
      </c>
      <c r="AA4375" s="137"/>
      <c r="AB4375" s="185">
        <f t="shared" si="671"/>
        <v>24.441599999998353</v>
      </c>
      <c r="AC4375" s="139">
        <f t="shared" si="668"/>
        <v>9.5255002526916516E-4</v>
      </c>
      <c r="AD4375" s="138">
        <f t="shared" si="672"/>
        <v>2.4736841146564322E-6</v>
      </c>
      <c r="AE4375" s="139">
        <f t="shared" si="669"/>
        <v>2.4736841146564322E-6</v>
      </c>
      <c r="AF4375" s="139" t="str">
        <f t="shared" si="670"/>
        <v/>
      </c>
      <c r="AG4375" s="139"/>
    </row>
    <row r="4376" spans="21:33" ht="20.100000000000001" customHeight="1" x14ac:dyDescent="0.25">
      <c r="U4376" s="190"/>
      <c r="V4376" s="191"/>
      <c r="W4376" s="188"/>
      <c r="X4376" s="188"/>
      <c r="Y4376" s="174" t="str">
        <f t="shared" si="673"/>
        <v/>
      </c>
      <c r="Z4376" s="174" t="str">
        <f t="shared" si="674"/>
        <v/>
      </c>
      <c r="AA4376" s="137"/>
      <c r="AB4376" s="185">
        <f t="shared" si="671"/>
        <v>24.447999999998352</v>
      </c>
      <c r="AC4376" s="139">
        <f t="shared" si="668"/>
        <v>9.5007634115450872E-4</v>
      </c>
      <c r="AD4376" s="138">
        <f t="shared" si="672"/>
        <v>2.467395236537104E-6</v>
      </c>
      <c r="AE4376" s="139">
        <f t="shared" si="669"/>
        <v>2.467395236537104E-6</v>
      </c>
      <c r="AF4376" s="139" t="str">
        <f t="shared" si="670"/>
        <v/>
      </c>
      <c r="AG4376" s="139"/>
    </row>
    <row r="4377" spans="21:33" ht="20.100000000000001" customHeight="1" x14ac:dyDescent="0.25">
      <c r="U4377" s="190"/>
      <c r="V4377" s="191"/>
      <c r="W4377" s="188"/>
      <c r="X4377" s="188"/>
      <c r="Y4377" s="174" t="str">
        <f t="shared" si="673"/>
        <v/>
      </c>
      <c r="Z4377" s="174" t="str">
        <f t="shared" si="674"/>
        <v/>
      </c>
      <c r="AA4377" s="137"/>
      <c r="AB4377" s="185">
        <f t="shared" si="671"/>
        <v>24.454399999998351</v>
      </c>
      <c r="AC4377" s="139">
        <f t="shared" si="668"/>
        <v>9.4760894591797162E-4</v>
      </c>
      <c r="AD4377" s="138">
        <f t="shared" si="672"/>
        <v>2.4611219251757278E-6</v>
      </c>
      <c r="AE4377" s="139">
        <f t="shared" si="669"/>
        <v>2.4611219251757278E-6</v>
      </c>
      <c r="AF4377" s="139" t="str">
        <f t="shared" si="670"/>
        <v/>
      </c>
      <c r="AG4377" s="139"/>
    </row>
    <row r="4378" spans="21:33" ht="20.100000000000001" customHeight="1" x14ac:dyDescent="0.25">
      <c r="U4378" s="190"/>
      <c r="V4378" s="191"/>
      <c r="W4378" s="188"/>
      <c r="X4378" s="188"/>
      <c r="Y4378" s="174" t="str">
        <f t="shared" si="673"/>
        <v/>
      </c>
      <c r="Z4378" s="174" t="str">
        <f t="shared" si="674"/>
        <v/>
      </c>
      <c r="AA4378" s="137"/>
      <c r="AB4378" s="185">
        <f t="shared" si="671"/>
        <v>24.460799999998351</v>
      </c>
      <c r="AC4378" s="139">
        <f t="shared" si="668"/>
        <v>9.4514782399279589E-4</v>
      </c>
      <c r="AD4378" s="138">
        <f t="shared" si="672"/>
        <v>2.4548641433609674E-6</v>
      </c>
      <c r="AE4378" s="139">
        <f t="shared" si="669"/>
        <v>2.4548641433609674E-6</v>
      </c>
      <c r="AF4378" s="139" t="str">
        <f t="shared" si="670"/>
        <v/>
      </c>
      <c r="AG4378" s="139"/>
    </row>
    <row r="4379" spans="21:33" ht="20.100000000000001" customHeight="1" x14ac:dyDescent="0.25">
      <c r="U4379" s="190"/>
      <c r="V4379" s="191"/>
      <c r="W4379" s="188"/>
      <c r="X4379" s="188"/>
      <c r="Y4379" s="174" t="str">
        <f t="shared" si="673"/>
        <v/>
      </c>
      <c r="Z4379" s="174" t="str">
        <f t="shared" si="674"/>
        <v/>
      </c>
      <c r="AA4379" s="137"/>
      <c r="AB4379" s="185">
        <f t="shared" si="671"/>
        <v>24.46719999999835</v>
      </c>
      <c r="AC4379" s="139">
        <f t="shared" si="668"/>
        <v>9.4269295984943493E-4</v>
      </c>
      <c r="AD4379" s="138">
        <f t="shared" si="672"/>
        <v>2.448621853969957E-6</v>
      </c>
      <c r="AE4379" s="139">
        <f t="shared" si="669"/>
        <v>2.448621853969957E-6</v>
      </c>
      <c r="AF4379" s="139" t="str">
        <f t="shared" si="670"/>
        <v/>
      </c>
      <c r="AG4379" s="139"/>
    </row>
    <row r="4380" spans="21:33" ht="20.100000000000001" customHeight="1" x14ac:dyDescent="0.25">
      <c r="U4380" s="190"/>
      <c r="V4380" s="191"/>
      <c r="W4380" s="188"/>
      <c r="X4380" s="188"/>
      <c r="Y4380" s="174" t="str">
        <f t="shared" si="673"/>
        <v/>
      </c>
      <c r="Z4380" s="174" t="str">
        <f t="shared" si="674"/>
        <v/>
      </c>
      <c r="AA4380" s="137"/>
      <c r="AB4380" s="185">
        <f t="shared" si="671"/>
        <v>24.473599999998349</v>
      </c>
      <c r="AC4380" s="139">
        <f t="shared" si="668"/>
        <v>9.4024433799546497E-4</v>
      </c>
      <c r="AD4380" s="138">
        <f t="shared" si="672"/>
        <v>2.4423950199538823E-6</v>
      </c>
      <c r="AE4380" s="139">
        <f t="shared" si="669"/>
        <v>2.4423950199538823E-6</v>
      </c>
      <c r="AF4380" s="139" t="str">
        <f t="shared" si="670"/>
        <v/>
      </c>
      <c r="AG4380" s="139"/>
    </row>
    <row r="4381" spans="21:33" ht="20.100000000000001" customHeight="1" x14ac:dyDescent="0.25">
      <c r="U4381" s="190"/>
      <c r="V4381" s="191"/>
      <c r="W4381" s="188"/>
      <c r="X4381" s="188"/>
      <c r="Y4381" s="174" t="str">
        <f t="shared" si="673"/>
        <v/>
      </c>
      <c r="Z4381" s="174" t="str">
        <f t="shared" si="674"/>
        <v/>
      </c>
      <c r="AA4381" s="137"/>
      <c r="AB4381" s="185">
        <f t="shared" si="671"/>
        <v>24.479999999998348</v>
      </c>
      <c r="AC4381" s="139">
        <f t="shared" si="668"/>
        <v>9.3780194297551109E-4</v>
      </c>
      <c r="AD4381" s="138">
        <f t="shared" si="672"/>
        <v>2.4361836043570615E-6</v>
      </c>
      <c r="AE4381" s="139">
        <f t="shared" si="669"/>
        <v>2.4361836043570615E-6</v>
      </c>
      <c r="AF4381" s="139" t="str">
        <f t="shared" si="670"/>
        <v/>
      </c>
      <c r="AG4381" s="139"/>
    </row>
    <row r="4382" spans="21:33" ht="20.100000000000001" customHeight="1" x14ac:dyDescent="0.25">
      <c r="U4382" s="190"/>
      <c r="V4382" s="191"/>
      <c r="W4382" s="188"/>
      <c r="X4382" s="188"/>
      <c r="Y4382" s="174" t="str">
        <f t="shared" si="673"/>
        <v/>
      </c>
      <c r="Z4382" s="174" t="str">
        <f t="shared" si="674"/>
        <v/>
      </c>
      <c r="AA4382" s="137"/>
      <c r="AB4382" s="185">
        <f t="shared" si="671"/>
        <v>24.486399999998348</v>
      </c>
      <c r="AC4382" s="139">
        <f t="shared" si="668"/>
        <v>9.3536575937115402E-4</v>
      </c>
      <c r="AD4382" s="138">
        <f t="shared" si="672"/>
        <v>2.4299875703062126E-6</v>
      </c>
      <c r="AE4382" s="139">
        <f t="shared" si="669"/>
        <v>2.4299875703062126E-6</v>
      </c>
      <c r="AF4382" s="139" t="str">
        <f t="shared" si="670"/>
        <v/>
      </c>
      <c r="AG4382" s="139"/>
    </row>
    <row r="4383" spans="21:33" ht="20.100000000000001" customHeight="1" x14ac:dyDescent="0.25">
      <c r="U4383" s="190"/>
      <c r="V4383" s="191"/>
      <c r="W4383" s="188"/>
      <c r="X4383" s="188"/>
      <c r="Y4383" s="174" t="str">
        <f t="shared" si="673"/>
        <v/>
      </c>
      <c r="Z4383" s="174" t="str">
        <f t="shared" si="674"/>
        <v/>
      </c>
      <c r="AA4383" s="137"/>
      <c r="AB4383" s="185">
        <f t="shared" si="671"/>
        <v>24.492799999998347</v>
      </c>
      <c r="AC4383" s="139">
        <f t="shared" si="668"/>
        <v>9.3293577180084781E-4</v>
      </c>
      <c r="AD4383" s="138">
        <f t="shared" si="672"/>
        <v>2.4238068810122958E-6</v>
      </c>
      <c r="AE4383" s="139">
        <f t="shared" si="669"/>
        <v>2.4238068810122958E-6</v>
      </c>
      <c r="AF4383" s="139" t="str">
        <f t="shared" si="670"/>
        <v/>
      </c>
      <c r="AG4383" s="139"/>
    </row>
    <row r="4384" spans="21:33" ht="20.100000000000001" customHeight="1" x14ac:dyDescent="0.25">
      <c r="U4384" s="190"/>
      <c r="V4384" s="191"/>
      <c r="W4384" s="188"/>
      <c r="X4384" s="188"/>
      <c r="Y4384" s="174" t="str">
        <f t="shared" si="673"/>
        <v/>
      </c>
      <c r="Z4384" s="174" t="str">
        <f t="shared" si="674"/>
        <v/>
      </c>
      <c r="AA4384" s="137"/>
      <c r="AB4384" s="185">
        <f t="shared" si="671"/>
        <v>24.499199999998346</v>
      </c>
      <c r="AC4384" s="139">
        <f t="shared" si="668"/>
        <v>9.3051196491983552E-4</v>
      </c>
      <c r="AD4384" s="138">
        <f t="shared" si="672"/>
        <v>2.4176414997681287E-6</v>
      </c>
      <c r="AE4384" s="139">
        <f t="shared" si="669"/>
        <v>2.4176414997681287E-6</v>
      </c>
      <c r="AF4384" s="139" t="str">
        <f t="shared" si="670"/>
        <v/>
      </c>
      <c r="AG4384" s="139"/>
    </row>
    <row r="4385" spans="21:33" ht="20.100000000000001" customHeight="1" x14ac:dyDescent="0.25">
      <c r="U4385" s="190"/>
      <c r="V4385" s="191"/>
      <c r="W4385" s="188"/>
      <c r="X4385" s="188"/>
      <c r="Y4385" s="174" t="str">
        <f t="shared" si="673"/>
        <v/>
      </c>
      <c r="Z4385" s="174" t="str">
        <f t="shared" si="674"/>
        <v/>
      </c>
      <c r="AA4385" s="137"/>
      <c r="AB4385" s="185">
        <f t="shared" si="671"/>
        <v>24.505599999998346</v>
      </c>
      <c r="AC4385" s="139">
        <f t="shared" si="668"/>
        <v>9.2809432342006739E-4</v>
      </c>
      <c r="AD4385" s="138">
        <f t="shared" si="672"/>
        <v>2.4114913899523976E-6</v>
      </c>
      <c r="AE4385" s="139">
        <f t="shared" si="669"/>
        <v>2.4114913899523976E-6</v>
      </c>
      <c r="AF4385" s="139" t="str">
        <f t="shared" si="670"/>
        <v/>
      </c>
      <c r="AG4385" s="139"/>
    </row>
    <row r="4386" spans="21:33" ht="20.100000000000001" customHeight="1" x14ac:dyDescent="0.25">
      <c r="U4386" s="190"/>
      <c r="V4386" s="191"/>
      <c r="W4386" s="188"/>
      <c r="X4386" s="188"/>
      <c r="Y4386" s="174" t="str">
        <f t="shared" si="673"/>
        <v/>
      </c>
      <c r="Z4386" s="174" t="str">
        <f t="shared" si="674"/>
        <v/>
      </c>
      <c r="AA4386" s="137"/>
      <c r="AB4386" s="185">
        <f t="shared" si="671"/>
        <v>24.511999999998345</v>
      </c>
      <c r="AC4386" s="139">
        <f t="shared" si="668"/>
        <v>9.2568283203011499E-4</v>
      </c>
      <c r="AD4386" s="138">
        <f t="shared" si="672"/>
        <v>2.4053565150234778E-6</v>
      </c>
      <c r="AE4386" s="139">
        <f t="shared" si="669"/>
        <v>2.4053565150234778E-6</v>
      </c>
      <c r="AF4386" s="139" t="str">
        <f t="shared" si="670"/>
        <v/>
      </c>
      <c r="AG4386" s="139"/>
    </row>
    <row r="4387" spans="21:33" ht="20.100000000000001" customHeight="1" x14ac:dyDescent="0.25">
      <c r="U4387" s="190"/>
      <c r="V4387" s="191"/>
      <c r="W4387" s="188"/>
      <c r="X4387" s="188"/>
      <c r="Y4387" s="174" t="str">
        <f t="shared" si="673"/>
        <v/>
      </c>
      <c r="Z4387" s="174" t="str">
        <f t="shared" si="674"/>
        <v/>
      </c>
      <c r="AA4387" s="137"/>
      <c r="AB4387" s="185">
        <f t="shared" si="671"/>
        <v>24.518399999998344</v>
      </c>
      <c r="AC4387" s="139">
        <f t="shared" si="668"/>
        <v>9.2327747551509151E-4</v>
      </c>
      <c r="AD4387" s="138">
        <f t="shared" si="672"/>
        <v>2.3992368385282155E-6</v>
      </c>
      <c r="AE4387" s="139">
        <f t="shared" si="669"/>
        <v>2.3992368385282155E-6</v>
      </c>
      <c r="AF4387" s="139" t="str">
        <f t="shared" si="670"/>
        <v/>
      </c>
      <c r="AG4387" s="139"/>
    </row>
    <row r="4388" spans="21:33" ht="20.100000000000001" customHeight="1" x14ac:dyDescent="0.25">
      <c r="U4388" s="190"/>
      <c r="V4388" s="191"/>
      <c r="W4388" s="188"/>
      <c r="X4388" s="188"/>
      <c r="Y4388" s="174" t="str">
        <f t="shared" si="673"/>
        <v/>
      </c>
      <c r="Z4388" s="174" t="str">
        <f t="shared" si="674"/>
        <v/>
      </c>
      <c r="AA4388" s="137"/>
      <c r="AB4388" s="185">
        <f t="shared" si="671"/>
        <v>24.524799999998343</v>
      </c>
      <c r="AC4388" s="139">
        <f t="shared" si="668"/>
        <v>9.208782386765633E-4</v>
      </c>
      <c r="AD4388" s="138">
        <f t="shared" si="672"/>
        <v>2.393132324097374E-6</v>
      </c>
      <c r="AE4388" s="139">
        <f t="shared" si="669"/>
        <v>2.393132324097374E-6</v>
      </c>
      <c r="AF4388" s="139" t="str">
        <f t="shared" si="670"/>
        <v/>
      </c>
      <c r="AG4388" s="139"/>
    </row>
    <row r="4389" spans="21:33" ht="20.100000000000001" customHeight="1" x14ac:dyDescent="0.25">
      <c r="U4389" s="190"/>
      <c r="V4389" s="191"/>
      <c r="W4389" s="188"/>
      <c r="X4389" s="188"/>
      <c r="Y4389" s="174" t="str">
        <f t="shared" si="673"/>
        <v/>
      </c>
      <c r="Z4389" s="174" t="str">
        <f t="shared" si="674"/>
        <v/>
      </c>
      <c r="AA4389" s="137"/>
      <c r="AB4389" s="185">
        <f t="shared" si="671"/>
        <v>24.531199999998343</v>
      </c>
      <c r="AC4389" s="139">
        <f t="shared" si="668"/>
        <v>9.1848510635246592E-4</v>
      </c>
      <c r="AD4389" s="138">
        <f t="shared" si="672"/>
        <v>2.3870429354364182E-6</v>
      </c>
      <c r="AE4389" s="139">
        <f t="shared" si="669"/>
        <v>2.3870429354364182E-6</v>
      </c>
      <c r="AF4389" s="139" t="str">
        <f t="shared" si="670"/>
        <v/>
      </c>
      <c r="AG4389" s="139"/>
    </row>
    <row r="4390" spans="21:33" ht="20.100000000000001" customHeight="1" x14ac:dyDescent="0.25">
      <c r="U4390" s="190"/>
      <c r="V4390" s="191"/>
      <c r="W4390" s="188"/>
      <c r="X4390" s="188"/>
      <c r="Y4390" s="174" t="str">
        <f t="shared" si="673"/>
        <v/>
      </c>
      <c r="Z4390" s="174" t="str">
        <f t="shared" si="674"/>
        <v/>
      </c>
      <c r="AA4390" s="137"/>
      <c r="AB4390" s="185">
        <f t="shared" si="671"/>
        <v>24.537599999998342</v>
      </c>
      <c r="AC4390" s="139">
        <f t="shared" si="668"/>
        <v>9.160980634170295E-4</v>
      </c>
      <c r="AD4390" s="138">
        <f t="shared" si="672"/>
        <v>2.3809686363439461E-6</v>
      </c>
      <c r="AE4390" s="139">
        <f t="shared" si="669"/>
        <v>2.3809686363439461E-6</v>
      </c>
      <c r="AF4390" s="139" t="str">
        <f t="shared" si="670"/>
        <v/>
      </c>
      <c r="AG4390" s="139"/>
    </row>
    <row r="4391" spans="21:33" ht="20.100000000000001" customHeight="1" x14ac:dyDescent="0.25">
      <c r="U4391" s="190"/>
      <c r="V4391" s="191"/>
      <c r="W4391" s="188"/>
      <c r="X4391" s="188"/>
      <c r="Y4391" s="174" t="str">
        <f t="shared" si="673"/>
        <v/>
      </c>
      <c r="Z4391" s="174" t="str">
        <f t="shared" si="674"/>
        <v/>
      </c>
      <c r="AA4391" s="137"/>
      <c r="AB4391" s="185">
        <f t="shared" si="671"/>
        <v>24.543999999998341</v>
      </c>
      <c r="AC4391" s="139">
        <f t="shared" si="668"/>
        <v>9.1371709478068556E-4</v>
      </c>
      <c r="AD4391" s="138">
        <f t="shared" si="672"/>
        <v>2.3749093906926064E-6</v>
      </c>
      <c r="AE4391" s="139">
        <f t="shared" si="669"/>
        <v>2.3749093906926064E-6</v>
      </c>
      <c r="AF4391" s="139" t="str">
        <f t="shared" si="670"/>
        <v/>
      </c>
      <c r="AG4391" s="139"/>
    </row>
    <row r="4392" spans="21:33" ht="20.100000000000001" customHeight="1" x14ac:dyDescent="0.25">
      <c r="U4392" s="190"/>
      <c r="V4392" s="191"/>
      <c r="W4392" s="188"/>
      <c r="X4392" s="188"/>
      <c r="Y4392" s="174" t="str">
        <f t="shared" si="673"/>
        <v/>
      </c>
      <c r="Z4392" s="174" t="str">
        <f t="shared" si="674"/>
        <v/>
      </c>
      <c r="AA4392" s="137"/>
      <c r="AB4392" s="185">
        <f t="shared" si="671"/>
        <v>24.550399999998341</v>
      </c>
      <c r="AC4392" s="139">
        <f t="shared" si="668"/>
        <v>9.1134218538999295E-4</v>
      </c>
      <c r="AD4392" s="138">
        <f t="shared" si="672"/>
        <v>2.3688651624449285E-6</v>
      </c>
      <c r="AE4392" s="139">
        <f t="shared" si="669"/>
        <v>2.3688651624449285E-6</v>
      </c>
      <c r="AF4392" s="139" t="str">
        <f t="shared" si="670"/>
        <v/>
      </c>
      <c r="AG4392" s="139"/>
    </row>
    <row r="4393" spans="21:33" ht="20.100000000000001" customHeight="1" x14ac:dyDescent="0.25">
      <c r="U4393" s="190"/>
      <c r="V4393" s="191"/>
      <c r="W4393" s="188"/>
      <c r="X4393" s="188"/>
      <c r="Y4393" s="174" t="str">
        <f t="shared" si="673"/>
        <v/>
      </c>
      <c r="Z4393" s="174" t="str">
        <f t="shared" si="674"/>
        <v/>
      </c>
      <c r="AA4393" s="137"/>
      <c r="AB4393" s="185">
        <f t="shared" si="671"/>
        <v>24.55679999999834</v>
      </c>
      <c r="AC4393" s="139">
        <f t="shared" si="668"/>
        <v>9.0897332022754802E-4</v>
      </c>
      <c r="AD4393" s="138">
        <f t="shared" si="672"/>
        <v>2.362835915637059E-6</v>
      </c>
      <c r="AE4393" s="139">
        <f t="shared" si="669"/>
        <v>2.362835915637059E-6</v>
      </c>
      <c r="AF4393" s="139" t="str">
        <f t="shared" si="670"/>
        <v/>
      </c>
      <c r="AG4393" s="139"/>
    </row>
    <row r="4394" spans="21:33" ht="20.100000000000001" customHeight="1" x14ac:dyDescent="0.25">
      <c r="U4394" s="190"/>
      <c r="V4394" s="191"/>
      <c r="W4394" s="188"/>
      <c r="X4394" s="188"/>
      <c r="Y4394" s="174" t="str">
        <f t="shared" si="673"/>
        <v/>
      </c>
      <c r="Z4394" s="174" t="str">
        <f t="shared" si="674"/>
        <v/>
      </c>
      <c r="AA4394" s="137"/>
      <c r="AB4394" s="185">
        <f t="shared" si="671"/>
        <v>24.563199999998339</v>
      </c>
      <c r="AC4394" s="139">
        <f t="shared" si="668"/>
        <v>9.0661048431191096E-4</v>
      </c>
      <c r="AD4394" s="138">
        <f t="shared" si="672"/>
        <v>2.3568216143968678E-6</v>
      </c>
      <c r="AE4394" s="139">
        <f t="shared" si="669"/>
        <v>2.3568216143968678E-6</v>
      </c>
      <c r="AF4394" s="139" t="str">
        <f t="shared" si="670"/>
        <v/>
      </c>
      <c r="AG4394" s="139"/>
    </row>
    <row r="4395" spans="21:33" ht="20.100000000000001" customHeight="1" x14ac:dyDescent="0.25">
      <c r="U4395" s="190"/>
      <c r="V4395" s="191"/>
      <c r="W4395" s="188"/>
      <c r="X4395" s="188"/>
      <c r="Y4395" s="174" t="str">
        <f t="shared" si="673"/>
        <v/>
      </c>
      <c r="Z4395" s="174" t="str">
        <f t="shared" si="674"/>
        <v/>
      </c>
      <c r="AA4395" s="137"/>
      <c r="AB4395" s="185">
        <f t="shared" si="671"/>
        <v>24.569599999998339</v>
      </c>
      <c r="AC4395" s="139">
        <f t="shared" si="668"/>
        <v>9.042536626975141E-4</v>
      </c>
      <c r="AD4395" s="138">
        <f t="shared" si="672"/>
        <v>2.3508222229279025E-6</v>
      </c>
      <c r="AE4395" s="139">
        <f t="shared" si="669"/>
        <v>2.3508222229279025E-6</v>
      </c>
      <c r="AF4395" s="139" t="str">
        <f t="shared" si="670"/>
        <v/>
      </c>
      <c r="AG4395" s="139"/>
    </row>
    <row r="4396" spans="21:33" ht="20.100000000000001" customHeight="1" x14ac:dyDescent="0.25">
      <c r="U4396" s="190"/>
      <c r="V4396" s="191"/>
      <c r="W4396" s="188"/>
      <c r="X4396" s="188"/>
      <c r="Y4396" s="174" t="str">
        <f t="shared" si="673"/>
        <v/>
      </c>
      <c r="Z4396" s="174" t="str">
        <f t="shared" si="674"/>
        <v/>
      </c>
      <c r="AA4396" s="137"/>
      <c r="AB4396" s="185">
        <f t="shared" si="671"/>
        <v>24.575999999998338</v>
      </c>
      <c r="AC4396" s="139">
        <f t="shared" ref="AC4396:AC4459" si="675">_xlfn.CHISQ.DIST.RT(AB4396,$AB$553)</f>
        <v>9.0190284047458619E-4</v>
      </c>
      <c r="AD4396" s="138">
        <f t="shared" si="672"/>
        <v>2.344837705517736E-6</v>
      </c>
      <c r="AE4396" s="139">
        <f t="shared" ref="AE4396:AE4459" si="676">IF(AC4396&lt;($AA$556),AD4396,"")</f>
        <v>2.344837705517736E-6</v>
      </c>
      <c r="AF4396" s="139" t="str">
        <f t="shared" ref="AF4396:AF4459" si="677">IF(AC4396&lt;$AA$563,AD4396,"")</f>
        <v/>
      </c>
      <c r="AG4396" s="139"/>
    </row>
    <row r="4397" spans="21:33" ht="20.100000000000001" customHeight="1" x14ac:dyDescent="0.25">
      <c r="U4397" s="190"/>
      <c r="V4397" s="191"/>
      <c r="W4397" s="188"/>
      <c r="X4397" s="188"/>
      <c r="Y4397" s="174" t="str">
        <f t="shared" si="673"/>
        <v/>
      </c>
      <c r="Z4397" s="174" t="str">
        <f t="shared" si="674"/>
        <v/>
      </c>
      <c r="AA4397" s="137"/>
      <c r="AB4397" s="185">
        <f t="shared" ref="AB4397:AB4460" si="678">AB4396+$AF$553</f>
        <v>24.582399999998337</v>
      </c>
      <c r="AC4397" s="139">
        <f t="shared" si="675"/>
        <v>8.9955800276906846E-4</v>
      </c>
      <c r="AD4397" s="138">
        <f t="shared" ref="AD4397:AD4460" si="679">AC4397-AC4398</f>
        <v>2.3388680265343893E-6</v>
      </c>
      <c r="AE4397" s="139">
        <f t="shared" si="676"/>
        <v>2.3388680265343893E-6</v>
      </c>
      <c r="AF4397" s="139" t="str">
        <f t="shared" si="677"/>
        <v/>
      </c>
      <c r="AG4397" s="139"/>
    </row>
    <row r="4398" spans="21:33" ht="20.100000000000001" customHeight="1" x14ac:dyDescent="0.25">
      <c r="U4398" s="190"/>
      <c r="V4398" s="191"/>
      <c r="W4398" s="188"/>
      <c r="X4398" s="188"/>
      <c r="Y4398" s="174" t="str">
        <f t="shared" si="673"/>
        <v/>
      </c>
      <c r="Z4398" s="174" t="str">
        <f t="shared" si="674"/>
        <v/>
      </c>
      <c r="AA4398" s="137"/>
      <c r="AB4398" s="185">
        <f t="shared" si="678"/>
        <v>24.588799999998336</v>
      </c>
      <c r="AC4398" s="139">
        <f t="shared" si="675"/>
        <v>8.9721913474253407E-4</v>
      </c>
      <c r="AD4398" s="138">
        <f t="shared" si="679"/>
        <v>2.332913150428933E-6</v>
      </c>
      <c r="AE4398" s="139">
        <f t="shared" si="676"/>
        <v>2.332913150428933E-6</v>
      </c>
      <c r="AF4398" s="139" t="str">
        <f t="shared" si="677"/>
        <v/>
      </c>
      <c r="AG4398" s="139"/>
    </row>
    <row r="4399" spans="21:33" ht="20.100000000000001" customHeight="1" x14ac:dyDescent="0.25">
      <c r="U4399" s="190"/>
      <c r="V4399" s="191"/>
      <c r="W4399" s="188"/>
      <c r="X4399" s="188"/>
      <c r="Y4399" s="174" t="str">
        <f t="shared" si="673"/>
        <v/>
      </c>
      <c r="Z4399" s="174" t="str">
        <f t="shared" si="674"/>
        <v/>
      </c>
      <c r="AA4399" s="137"/>
      <c r="AB4399" s="185">
        <f t="shared" si="678"/>
        <v>24.595199999998336</v>
      </c>
      <c r="AC4399" s="139">
        <f t="shared" si="675"/>
        <v>8.9488622159210514E-4</v>
      </c>
      <c r="AD4399" s="138">
        <f t="shared" si="679"/>
        <v>2.3269730417294163E-6</v>
      </c>
      <c r="AE4399" s="139">
        <f t="shared" si="676"/>
        <v>2.3269730417294163E-6</v>
      </c>
      <c r="AF4399" s="139" t="str">
        <f t="shared" si="677"/>
        <v/>
      </c>
      <c r="AG4399" s="139"/>
    </row>
    <row r="4400" spans="21:33" ht="20.100000000000001" customHeight="1" x14ac:dyDescent="0.25">
      <c r="U4400" s="190"/>
      <c r="V4400" s="191"/>
      <c r="W4400" s="188"/>
      <c r="X4400" s="188"/>
      <c r="Y4400" s="174" t="str">
        <f t="shared" si="673"/>
        <v/>
      </c>
      <c r="Z4400" s="174" t="str">
        <f t="shared" si="674"/>
        <v/>
      </c>
      <c r="AA4400" s="137"/>
      <c r="AB4400" s="185">
        <f t="shared" si="678"/>
        <v>24.601599999998335</v>
      </c>
      <c r="AC4400" s="139">
        <f t="shared" si="675"/>
        <v>8.9255924855037572E-4</v>
      </c>
      <c r="AD4400" s="138">
        <f t="shared" si="679"/>
        <v>2.3210476650525761E-6</v>
      </c>
      <c r="AE4400" s="139">
        <f t="shared" si="676"/>
        <v>2.3210476650525761E-6</v>
      </c>
      <c r="AF4400" s="139" t="str">
        <f t="shared" si="677"/>
        <v/>
      </c>
      <c r="AG4400" s="139"/>
    </row>
    <row r="4401" spans="21:33" ht="20.100000000000001" customHeight="1" x14ac:dyDescent="0.25">
      <c r="U4401" s="190"/>
      <c r="V4401" s="191"/>
      <c r="W4401" s="188"/>
      <c r="X4401" s="188"/>
      <c r="Y4401" s="174" t="str">
        <f t="shared" si="673"/>
        <v/>
      </c>
      <c r="Z4401" s="174" t="str">
        <f t="shared" si="674"/>
        <v/>
      </c>
      <c r="AA4401" s="137"/>
      <c r="AB4401" s="185">
        <f t="shared" si="678"/>
        <v>24.607999999998334</v>
      </c>
      <c r="AC4401" s="139">
        <f t="shared" si="675"/>
        <v>8.9023820088532314E-4</v>
      </c>
      <c r="AD4401" s="138">
        <f t="shared" si="679"/>
        <v>2.3151369850910432E-6</v>
      </c>
      <c r="AE4401" s="139">
        <f t="shared" si="676"/>
        <v>2.3151369850910432E-6</v>
      </c>
      <c r="AF4401" s="139" t="str">
        <f t="shared" si="677"/>
        <v/>
      </c>
      <c r="AG4401" s="139"/>
    </row>
    <row r="4402" spans="21:33" ht="20.100000000000001" customHeight="1" x14ac:dyDescent="0.25">
      <c r="U4402" s="190"/>
      <c r="V4402" s="191"/>
      <c r="W4402" s="188"/>
      <c r="X4402" s="188"/>
      <c r="Y4402" s="174" t="str">
        <f t="shared" si="673"/>
        <v/>
      </c>
      <c r="Z4402" s="174" t="str">
        <f t="shared" si="674"/>
        <v/>
      </c>
      <c r="AA4402" s="137"/>
      <c r="AB4402" s="185">
        <f t="shared" si="678"/>
        <v>24.614399999998334</v>
      </c>
      <c r="AC4402" s="139">
        <f t="shared" si="675"/>
        <v>8.879230639002321E-4</v>
      </c>
      <c r="AD4402" s="138">
        <f t="shared" si="679"/>
        <v>2.3092409666161618E-6</v>
      </c>
      <c r="AE4402" s="139">
        <f t="shared" si="676"/>
        <v>2.3092409666161618E-6</v>
      </c>
      <c r="AF4402" s="139" t="str">
        <f t="shared" si="677"/>
        <v/>
      </c>
      <c r="AG4402" s="139"/>
    </row>
    <row r="4403" spans="21:33" ht="20.100000000000001" customHeight="1" x14ac:dyDescent="0.25">
      <c r="U4403" s="190"/>
      <c r="V4403" s="191"/>
      <c r="W4403" s="188"/>
      <c r="X4403" s="188"/>
      <c r="Y4403" s="174" t="str">
        <f t="shared" si="673"/>
        <v/>
      </c>
      <c r="Z4403" s="174" t="str">
        <f t="shared" si="674"/>
        <v/>
      </c>
      <c r="AA4403" s="137"/>
      <c r="AB4403" s="185">
        <f t="shared" si="678"/>
        <v>24.620799999998333</v>
      </c>
      <c r="AC4403" s="139">
        <f t="shared" si="675"/>
        <v>8.8561382293361594E-4</v>
      </c>
      <c r="AD4403" s="138">
        <f t="shared" si="679"/>
        <v>2.3033595744859038E-6</v>
      </c>
      <c r="AE4403" s="139">
        <f t="shared" si="676"/>
        <v>2.3033595744859038E-6</v>
      </c>
      <c r="AF4403" s="139" t="str">
        <f t="shared" si="677"/>
        <v/>
      </c>
      <c r="AG4403" s="139"/>
    </row>
    <row r="4404" spans="21:33" ht="20.100000000000001" customHeight="1" x14ac:dyDescent="0.25">
      <c r="U4404" s="190"/>
      <c r="V4404" s="191"/>
      <c r="W4404" s="188"/>
      <c r="X4404" s="188"/>
      <c r="Y4404" s="174" t="str">
        <f t="shared" si="673"/>
        <v/>
      </c>
      <c r="Z4404" s="174" t="str">
        <f t="shared" si="674"/>
        <v/>
      </c>
      <c r="AA4404" s="137"/>
      <c r="AB4404" s="185">
        <f t="shared" si="678"/>
        <v>24.627199999998332</v>
      </c>
      <c r="AC4404" s="139">
        <f t="shared" si="675"/>
        <v>8.8331046335913003E-4</v>
      </c>
      <c r="AD4404" s="138">
        <f t="shared" si="679"/>
        <v>2.2974927736315329E-6</v>
      </c>
      <c r="AE4404" s="139">
        <f t="shared" si="676"/>
        <v>2.2974927736315329E-6</v>
      </c>
      <c r="AF4404" s="139" t="str">
        <f t="shared" si="677"/>
        <v/>
      </c>
      <c r="AG4404" s="139"/>
    </row>
    <row r="4405" spans="21:33" ht="20.100000000000001" customHeight="1" x14ac:dyDescent="0.25">
      <c r="U4405" s="190"/>
      <c r="V4405" s="191"/>
      <c r="W4405" s="188"/>
      <c r="X4405" s="188"/>
      <c r="Y4405" s="174" t="str">
        <f t="shared" si="673"/>
        <v/>
      </c>
      <c r="Z4405" s="174" t="str">
        <f t="shared" si="674"/>
        <v/>
      </c>
      <c r="AA4405" s="137"/>
      <c r="AB4405" s="185">
        <f t="shared" si="678"/>
        <v>24.633599999998331</v>
      </c>
      <c r="AC4405" s="139">
        <f t="shared" si="675"/>
        <v>8.810129705854985E-4</v>
      </c>
      <c r="AD4405" s="138">
        <f t="shared" si="679"/>
        <v>2.2916405290710493E-6</v>
      </c>
      <c r="AE4405" s="139">
        <f t="shared" si="676"/>
        <v>2.2916405290710493E-6</v>
      </c>
      <c r="AF4405" s="139" t="str">
        <f t="shared" si="677"/>
        <v/>
      </c>
      <c r="AG4405" s="139"/>
    </row>
    <row r="4406" spans="21:33" ht="20.100000000000001" customHeight="1" x14ac:dyDescent="0.25">
      <c r="U4406" s="190"/>
      <c r="V4406" s="191"/>
      <c r="W4406" s="188"/>
      <c r="X4406" s="188"/>
      <c r="Y4406" s="174" t="str">
        <f t="shared" si="673"/>
        <v/>
      </c>
      <c r="Z4406" s="174" t="str">
        <f t="shared" si="674"/>
        <v/>
      </c>
      <c r="AA4406" s="137"/>
      <c r="AB4406" s="185">
        <f t="shared" si="678"/>
        <v>24.639999999998331</v>
      </c>
      <c r="AC4406" s="139">
        <f t="shared" si="675"/>
        <v>8.7872133005642745E-4</v>
      </c>
      <c r="AD4406" s="138">
        <f t="shared" si="679"/>
        <v>2.2858028059001903E-6</v>
      </c>
      <c r="AE4406" s="139">
        <f t="shared" si="676"/>
        <v>2.2858028059001903E-6</v>
      </c>
      <c r="AF4406" s="139" t="str">
        <f t="shared" si="677"/>
        <v/>
      </c>
      <c r="AG4406" s="139"/>
    </row>
    <row r="4407" spans="21:33" ht="20.100000000000001" customHeight="1" x14ac:dyDescent="0.25">
      <c r="U4407" s="190"/>
      <c r="V4407" s="191"/>
      <c r="W4407" s="188"/>
      <c r="X4407" s="188"/>
      <c r="Y4407" s="174" t="str">
        <f t="shared" si="673"/>
        <v/>
      </c>
      <c r="Z4407" s="174" t="str">
        <f t="shared" si="674"/>
        <v/>
      </c>
      <c r="AA4407" s="137"/>
      <c r="AB4407" s="185">
        <f t="shared" si="678"/>
        <v>24.64639999999833</v>
      </c>
      <c r="AC4407" s="139">
        <f t="shared" si="675"/>
        <v>8.7643552725052726E-4</v>
      </c>
      <c r="AD4407" s="138">
        <f t="shared" si="679"/>
        <v>2.2799795692943822E-6</v>
      </c>
      <c r="AE4407" s="139">
        <f t="shared" si="676"/>
        <v>2.2799795692943822E-6</v>
      </c>
      <c r="AF4407" s="139" t="str">
        <f t="shared" si="677"/>
        <v/>
      </c>
      <c r="AG4407" s="139"/>
    </row>
    <row r="4408" spans="21:33" ht="20.100000000000001" customHeight="1" x14ac:dyDescent="0.25">
      <c r="U4408" s="190"/>
      <c r="V4408" s="191"/>
      <c r="W4408" s="188"/>
      <c r="X4408" s="188"/>
      <c r="Y4408" s="174" t="str">
        <f t="shared" ref="Y4408:Y4471" si="680">IF($X4408&gt;(Y$555),$W4408,"")</f>
        <v/>
      </c>
      <c r="Z4408" s="174" t="str">
        <f t="shared" ref="Z4408:Z4471" si="681">IF($X4408&gt;(AA$557),$W4408,"")</f>
        <v/>
      </c>
      <c r="AA4408" s="137"/>
      <c r="AB4408" s="185">
        <f t="shared" si="678"/>
        <v>24.652799999998329</v>
      </c>
      <c r="AC4408" s="139">
        <f t="shared" si="675"/>
        <v>8.7415554768123288E-4</v>
      </c>
      <c r="AD4408" s="138">
        <f t="shared" si="679"/>
        <v>2.2741707845028852E-6</v>
      </c>
      <c r="AE4408" s="139">
        <f t="shared" si="676"/>
        <v>2.2741707845028852E-6</v>
      </c>
      <c r="AF4408" s="139" t="str">
        <f t="shared" si="677"/>
        <v/>
      </c>
      <c r="AG4408" s="139"/>
    </row>
    <row r="4409" spans="21:33" ht="20.100000000000001" customHeight="1" x14ac:dyDescent="0.25">
      <c r="U4409" s="190"/>
      <c r="V4409" s="191"/>
      <c r="W4409" s="188"/>
      <c r="X4409" s="188"/>
      <c r="Y4409" s="174" t="str">
        <f t="shared" si="680"/>
        <v/>
      </c>
      <c r="Z4409" s="174" t="str">
        <f t="shared" si="681"/>
        <v/>
      </c>
      <c r="AA4409" s="137"/>
      <c r="AB4409" s="185">
        <f t="shared" si="678"/>
        <v>24.659199999998329</v>
      </c>
      <c r="AC4409" s="139">
        <f t="shared" si="675"/>
        <v>8.7188137689672999E-4</v>
      </c>
      <c r="AD4409" s="138">
        <f t="shared" si="679"/>
        <v>2.2683764168704781E-6</v>
      </c>
      <c r="AE4409" s="139">
        <f t="shared" si="676"/>
        <v>2.2683764168704781E-6</v>
      </c>
      <c r="AF4409" s="139" t="str">
        <f t="shared" si="677"/>
        <v/>
      </c>
      <c r="AG4409" s="139"/>
    </row>
    <row r="4410" spans="21:33" ht="20.100000000000001" customHeight="1" x14ac:dyDescent="0.25">
      <c r="U4410" s="190"/>
      <c r="V4410" s="191"/>
      <c r="W4410" s="188"/>
      <c r="X4410" s="188"/>
      <c r="Y4410" s="174" t="str">
        <f t="shared" si="680"/>
        <v/>
      </c>
      <c r="Z4410" s="174" t="str">
        <f t="shared" si="681"/>
        <v/>
      </c>
      <c r="AA4410" s="137"/>
      <c r="AB4410" s="185">
        <f t="shared" si="678"/>
        <v>24.665599999998328</v>
      </c>
      <c r="AC4410" s="139">
        <f t="shared" si="675"/>
        <v>8.6961300047985952E-4</v>
      </c>
      <c r="AD4410" s="138">
        <f t="shared" si="679"/>
        <v>2.262596431800378E-6</v>
      </c>
      <c r="AE4410" s="139">
        <f t="shared" si="676"/>
        <v>2.262596431800378E-6</v>
      </c>
      <c r="AF4410" s="139" t="str">
        <f t="shared" si="677"/>
        <v/>
      </c>
      <c r="AG4410" s="139"/>
    </row>
    <row r="4411" spans="21:33" ht="20.100000000000001" customHeight="1" x14ac:dyDescent="0.25">
      <c r="U4411" s="190"/>
      <c r="V4411" s="191"/>
      <c r="W4411" s="188"/>
      <c r="X4411" s="188"/>
      <c r="Y4411" s="174" t="str">
        <f t="shared" si="680"/>
        <v/>
      </c>
      <c r="Z4411" s="174" t="str">
        <f t="shared" si="681"/>
        <v/>
      </c>
      <c r="AA4411" s="137"/>
      <c r="AB4411" s="185">
        <f t="shared" si="678"/>
        <v>24.671999999998327</v>
      </c>
      <c r="AC4411" s="139">
        <f t="shared" si="675"/>
        <v>8.6735040404805914E-4</v>
      </c>
      <c r="AD4411" s="138">
        <f t="shared" si="679"/>
        <v>2.2568307947914285E-6</v>
      </c>
      <c r="AE4411" s="139">
        <f t="shared" si="676"/>
        <v>2.2568307947914285E-6</v>
      </c>
      <c r="AF4411" s="139" t="str">
        <f t="shared" si="677"/>
        <v/>
      </c>
      <c r="AG4411" s="139"/>
    </row>
    <row r="4412" spans="21:33" ht="20.100000000000001" customHeight="1" x14ac:dyDescent="0.25">
      <c r="U4412" s="190"/>
      <c r="V4412" s="191"/>
      <c r="W4412" s="188"/>
      <c r="X4412" s="188"/>
      <c r="Y4412" s="174" t="str">
        <f t="shared" si="680"/>
        <v/>
      </c>
      <c r="Z4412" s="174" t="str">
        <f t="shared" si="681"/>
        <v/>
      </c>
      <c r="AA4412" s="137"/>
      <c r="AB4412" s="185">
        <f t="shared" si="678"/>
        <v>24.678399999998327</v>
      </c>
      <c r="AC4412" s="139">
        <f t="shared" si="675"/>
        <v>8.6509357325326771E-4</v>
      </c>
      <c r="AD4412" s="138">
        <f t="shared" si="679"/>
        <v>2.2510794714151149E-6</v>
      </c>
      <c r="AE4412" s="139">
        <f t="shared" si="676"/>
        <v>2.2510794714151149E-6</v>
      </c>
      <c r="AF4412" s="139" t="str">
        <f t="shared" si="677"/>
        <v/>
      </c>
      <c r="AG4412" s="139"/>
    </row>
    <row r="4413" spans="21:33" ht="20.100000000000001" customHeight="1" x14ac:dyDescent="0.25">
      <c r="U4413" s="190"/>
      <c r="V4413" s="191"/>
      <c r="W4413" s="188"/>
      <c r="X4413" s="188"/>
      <c r="Y4413" s="174" t="str">
        <f t="shared" si="680"/>
        <v/>
      </c>
      <c r="Z4413" s="174" t="str">
        <f t="shared" si="681"/>
        <v/>
      </c>
      <c r="AA4413" s="137"/>
      <c r="AB4413" s="185">
        <f t="shared" si="678"/>
        <v>24.684799999998326</v>
      </c>
      <c r="AC4413" s="139">
        <f t="shared" si="675"/>
        <v>8.628424937818526E-4</v>
      </c>
      <c r="AD4413" s="138">
        <f t="shared" si="679"/>
        <v>2.2453424273234787E-6</v>
      </c>
      <c r="AE4413" s="139">
        <f t="shared" si="676"/>
        <v>2.2453424273234787E-6</v>
      </c>
      <c r="AF4413" s="139" t="str">
        <f t="shared" si="677"/>
        <v/>
      </c>
      <c r="AG4413" s="139"/>
    </row>
    <row r="4414" spans="21:33" ht="20.100000000000001" customHeight="1" x14ac:dyDescent="0.25">
      <c r="U4414" s="190"/>
      <c r="V4414" s="191"/>
      <c r="W4414" s="188"/>
      <c r="X4414" s="188"/>
      <c r="Y4414" s="174" t="str">
        <f t="shared" si="680"/>
        <v/>
      </c>
      <c r="Z4414" s="174" t="str">
        <f t="shared" si="681"/>
        <v/>
      </c>
      <c r="AA4414" s="137"/>
      <c r="AB4414" s="185">
        <f t="shared" si="678"/>
        <v>24.691199999998325</v>
      </c>
      <c r="AC4414" s="139">
        <f t="shared" si="675"/>
        <v>8.6059715135452912E-4</v>
      </c>
      <c r="AD4414" s="138">
        <f t="shared" si="679"/>
        <v>2.2396196282409861E-6</v>
      </c>
      <c r="AE4414" s="139">
        <f t="shared" si="676"/>
        <v>2.2396196282409861E-6</v>
      </c>
      <c r="AF4414" s="139" t="str">
        <f t="shared" si="677"/>
        <v/>
      </c>
      <c r="AG4414" s="139"/>
    </row>
    <row r="4415" spans="21:33" ht="20.100000000000001" customHeight="1" x14ac:dyDescent="0.25">
      <c r="U4415" s="190"/>
      <c r="V4415" s="191"/>
      <c r="W4415" s="188"/>
      <c r="X4415" s="188"/>
      <c r="Y4415" s="174" t="str">
        <f t="shared" si="680"/>
        <v/>
      </c>
      <c r="Z4415" s="174" t="str">
        <f t="shared" si="681"/>
        <v/>
      </c>
      <c r="AA4415" s="137"/>
      <c r="AB4415" s="185">
        <f t="shared" si="678"/>
        <v>24.697599999998324</v>
      </c>
      <c r="AC4415" s="139">
        <f t="shared" si="675"/>
        <v>8.5835753172628813E-4</v>
      </c>
      <c r="AD4415" s="138">
        <f t="shared" si="679"/>
        <v>2.2339110399826343E-6</v>
      </c>
      <c r="AE4415" s="139">
        <f t="shared" si="676"/>
        <v>2.2339110399826343E-6</v>
      </c>
      <c r="AF4415" s="139" t="str">
        <f t="shared" si="677"/>
        <v/>
      </c>
      <c r="AG4415" s="139"/>
    </row>
    <row r="4416" spans="21:33" ht="20.100000000000001" customHeight="1" x14ac:dyDescent="0.25">
      <c r="U4416" s="190"/>
      <c r="V4416" s="191"/>
      <c r="W4416" s="188"/>
      <c r="X4416" s="188"/>
      <c r="Y4416" s="174" t="str">
        <f t="shared" si="680"/>
        <v/>
      </c>
      <c r="Z4416" s="174" t="str">
        <f t="shared" si="681"/>
        <v/>
      </c>
      <c r="AA4416" s="137"/>
      <c r="AB4416" s="185">
        <f t="shared" si="678"/>
        <v>24.703999999998324</v>
      </c>
      <c r="AC4416" s="139">
        <f t="shared" si="675"/>
        <v>8.561236206863055E-4</v>
      </c>
      <c r="AD4416" s="138">
        <f t="shared" si="679"/>
        <v>2.2282166284298818E-6</v>
      </c>
      <c r="AE4416" s="139">
        <f t="shared" si="676"/>
        <v>2.2282166284298818E-6</v>
      </c>
      <c r="AF4416" s="139" t="str">
        <f t="shared" si="677"/>
        <v/>
      </c>
      <c r="AG4416" s="139"/>
    </row>
    <row r="4417" spans="21:33" ht="20.100000000000001" customHeight="1" x14ac:dyDescent="0.25">
      <c r="U4417" s="190"/>
      <c r="V4417" s="191"/>
      <c r="W4417" s="188"/>
      <c r="X4417" s="188"/>
      <c r="Y4417" s="174" t="str">
        <f t="shared" si="680"/>
        <v/>
      </c>
      <c r="Z4417" s="174" t="str">
        <f t="shared" si="681"/>
        <v/>
      </c>
      <c r="AA4417" s="137"/>
      <c r="AB4417" s="185">
        <f t="shared" si="678"/>
        <v>24.710399999998323</v>
      </c>
      <c r="AC4417" s="139">
        <f t="shared" si="675"/>
        <v>8.5389540405787561E-4</v>
      </c>
      <c r="AD4417" s="138">
        <f t="shared" si="679"/>
        <v>2.2225363595500562E-6</v>
      </c>
      <c r="AE4417" s="139">
        <f t="shared" si="676"/>
        <v>2.2225363595500562E-6</v>
      </c>
      <c r="AF4417" s="139" t="str">
        <f t="shared" si="677"/>
        <v/>
      </c>
      <c r="AG4417" s="139"/>
    </row>
    <row r="4418" spans="21:33" ht="20.100000000000001" customHeight="1" x14ac:dyDescent="0.25">
      <c r="U4418" s="190"/>
      <c r="V4418" s="191"/>
      <c r="W4418" s="188"/>
      <c r="X4418" s="188"/>
      <c r="Y4418" s="174" t="str">
        <f t="shared" si="680"/>
        <v/>
      </c>
      <c r="Z4418" s="174" t="str">
        <f t="shared" si="681"/>
        <v/>
      </c>
      <c r="AA4418" s="137"/>
      <c r="AB4418" s="185">
        <f t="shared" si="678"/>
        <v>24.716799999998322</v>
      </c>
      <c r="AC4418" s="139">
        <f t="shared" si="675"/>
        <v>8.5167286769832556E-4</v>
      </c>
      <c r="AD4418" s="138">
        <f t="shared" si="679"/>
        <v>2.2168701993831265E-6</v>
      </c>
      <c r="AE4418" s="139">
        <f t="shared" si="676"/>
        <v>2.2168701993831265E-6</v>
      </c>
      <c r="AF4418" s="139" t="str">
        <f t="shared" si="677"/>
        <v/>
      </c>
      <c r="AG4418" s="139"/>
    </row>
    <row r="4419" spans="21:33" ht="20.100000000000001" customHeight="1" x14ac:dyDescent="0.25">
      <c r="U4419" s="190"/>
      <c r="V4419" s="191"/>
      <c r="W4419" s="188"/>
      <c r="X4419" s="188"/>
      <c r="Y4419" s="174" t="str">
        <f t="shared" si="680"/>
        <v/>
      </c>
      <c r="Z4419" s="174" t="str">
        <f t="shared" si="681"/>
        <v/>
      </c>
      <c r="AA4419" s="137"/>
      <c r="AB4419" s="185">
        <f t="shared" si="678"/>
        <v>24.723199999998322</v>
      </c>
      <c r="AC4419" s="139">
        <f t="shared" si="675"/>
        <v>8.4945599749894243E-4</v>
      </c>
      <c r="AD4419" s="138">
        <f t="shared" si="679"/>
        <v>2.2112181140529789E-6</v>
      </c>
      <c r="AE4419" s="139">
        <f t="shared" si="676"/>
        <v>2.2112181140529789E-6</v>
      </c>
      <c r="AF4419" s="139" t="str">
        <f t="shared" si="677"/>
        <v/>
      </c>
      <c r="AG4419" s="139"/>
    </row>
    <row r="4420" spans="21:33" ht="20.100000000000001" customHeight="1" x14ac:dyDescent="0.25">
      <c r="U4420" s="190"/>
      <c r="V4420" s="191"/>
      <c r="W4420" s="188"/>
      <c r="X4420" s="188"/>
      <c r="Y4420" s="174" t="str">
        <f t="shared" si="680"/>
        <v/>
      </c>
      <c r="Z4420" s="174" t="str">
        <f t="shared" si="681"/>
        <v/>
      </c>
      <c r="AA4420" s="137"/>
      <c r="AB4420" s="185">
        <f t="shared" si="678"/>
        <v>24.729599999998321</v>
      </c>
      <c r="AC4420" s="139">
        <f t="shared" si="675"/>
        <v>8.4724477938488945E-4</v>
      </c>
      <c r="AD4420" s="138">
        <f t="shared" si="679"/>
        <v>2.2055800697564666E-6</v>
      </c>
      <c r="AE4420" s="139">
        <f t="shared" si="676"/>
        <v>2.2055800697564666E-6</v>
      </c>
      <c r="AF4420" s="139" t="str">
        <f t="shared" si="677"/>
        <v/>
      </c>
      <c r="AG4420" s="139"/>
    </row>
    <row r="4421" spans="21:33" ht="20.100000000000001" customHeight="1" x14ac:dyDescent="0.25">
      <c r="U4421" s="190"/>
      <c r="V4421" s="191"/>
      <c r="W4421" s="188"/>
      <c r="X4421" s="188"/>
      <c r="Y4421" s="174" t="str">
        <f t="shared" si="680"/>
        <v/>
      </c>
      <c r="Z4421" s="174" t="str">
        <f t="shared" si="681"/>
        <v/>
      </c>
      <c r="AA4421" s="137"/>
      <c r="AB4421" s="185">
        <f t="shared" si="678"/>
        <v>24.73599999999832</v>
      </c>
      <c r="AC4421" s="139">
        <f t="shared" si="675"/>
        <v>8.4503919931513299E-4</v>
      </c>
      <c r="AD4421" s="138">
        <f t="shared" si="679"/>
        <v>2.199956032767421E-6</v>
      </c>
      <c r="AE4421" s="139">
        <f t="shared" si="676"/>
        <v>2.199956032767421E-6</v>
      </c>
      <c r="AF4421" s="139" t="str">
        <f t="shared" si="677"/>
        <v/>
      </c>
      <c r="AG4421" s="139"/>
    </row>
    <row r="4422" spans="21:33" ht="20.100000000000001" customHeight="1" x14ac:dyDescent="0.25">
      <c r="U4422" s="190"/>
      <c r="V4422" s="191"/>
      <c r="W4422" s="188"/>
      <c r="X4422" s="188"/>
      <c r="Y4422" s="174" t="str">
        <f t="shared" si="680"/>
        <v/>
      </c>
      <c r="Z4422" s="174" t="str">
        <f t="shared" si="681"/>
        <v/>
      </c>
      <c r="AA4422" s="137"/>
      <c r="AB4422" s="185">
        <f t="shared" si="678"/>
        <v>24.74239999999832</v>
      </c>
      <c r="AC4422" s="139">
        <f t="shared" si="675"/>
        <v>8.4283924328236557E-4</v>
      </c>
      <c r="AD4422" s="138">
        <f t="shared" si="679"/>
        <v>2.1943459694448919E-6</v>
      </c>
      <c r="AE4422" s="139">
        <f t="shared" si="676"/>
        <v>2.1943459694448919E-6</v>
      </c>
      <c r="AF4422" s="139" t="str">
        <f t="shared" si="677"/>
        <v/>
      </c>
      <c r="AG4422" s="139"/>
    </row>
    <row r="4423" spans="21:33" ht="20.100000000000001" customHeight="1" x14ac:dyDescent="0.25">
      <c r="U4423" s="190"/>
      <c r="V4423" s="191"/>
      <c r="W4423" s="188"/>
      <c r="X4423" s="188"/>
      <c r="Y4423" s="174" t="str">
        <f t="shared" si="680"/>
        <v/>
      </c>
      <c r="Z4423" s="174" t="str">
        <f t="shared" si="681"/>
        <v/>
      </c>
      <c r="AA4423" s="137"/>
      <c r="AB4423" s="185">
        <f t="shared" si="678"/>
        <v>24.748799999998319</v>
      </c>
      <c r="AC4423" s="139">
        <f t="shared" si="675"/>
        <v>8.4064489731292067E-4</v>
      </c>
      <c r="AD4423" s="138">
        <f t="shared" si="679"/>
        <v>2.1887498462098368E-6</v>
      </c>
      <c r="AE4423" s="139">
        <f t="shared" si="676"/>
        <v>2.1887498462098368E-6</v>
      </c>
      <c r="AF4423" s="139" t="str">
        <f t="shared" si="677"/>
        <v/>
      </c>
      <c r="AG4423" s="139"/>
    </row>
    <row r="4424" spans="21:33" ht="20.100000000000001" customHeight="1" x14ac:dyDescent="0.25">
      <c r="U4424" s="190"/>
      <c r="V4424" s="191"/>
      <c r="W4424" s="188"/>
      <c r="X4424" s="188"/>
      <c r="Y4424" s="174" t="str">
        <f t="shared" si="680"/>
        <v/>
      </c>
      <c r="Z4424" s="174" t="str">
        <f t="shared" si="681"/>
        <v/>
      </c>
      <c r="AA4424" s="137"/>
      <c r="AB4424" s="185">
        <f t="shared" si="678"/>
        <v>24.755199999998318</v>
      </c>
      <c r="AC4424" s="139">
        <f t="shared" si="675"/>
        <v>8.3845614746671084E-4</v>
      </c>
      <c r="AD4424" s="138">
        <f t="shared" si="679"/>
        <v>2.1831676295781897E-6</v>
      </c>
      <c r="AE4424" s="139">
        <f t="shared" si="676"/>
        <v>2.1831676295781897E-6</v>
      </c>
      <c r="AF4424" s="139" t="str">
        <f t="shared" si="677"/>
        <v/>
      </c>
      <c r="AG4424" s="139"/>
    </row>
    <row r="4425" spans="21:33" ht="20.100000000000001" customHeight="1" x14ac:dyDescent="0.25">
      <c r="U4425" s="190"/>
      <c r="V4425" s="191"/>
      <c r="W4425" s="188"/>
      <c r="X4425" s="188"/>
      <c r="Y4425" s="174" t="str">
        <f t="shared" si="680"/>
        <v/>
      </c>
      <c r="Z4425" s="174" t="str">
        <f t="shared" si="681"/>
        <v/>
      </c>
      <c r="AA4425" s="137"/>
      <c r="AB4425" s="185">
        <f t="shared" si="678"/>
        <v>24.761599999998317</v>
      </c>
      <c r="AC4425" s="139">
        <f t="shared" si="675"/>
        <v>8.3627297983713265E-4</v>
      </c>
      <c r="AD4425" s="138">
        <f t="shared" si="679"/>
        <v>2.1775992861314784E-6</v>
      </c>
      <c r="AE4425" s="139">
        <f t="shared" si="676"/>
        <v>2.1775992861314784E-6</v>
      </c>
      <c r="AF4425" s="139" t="str">
        <f t="shared" si="677"/>
        <v/>
      </c>
      <c r="AG4425" s="139"/>
    </row>
    <row r="4426" spans="21:33" ht="20.100000000000001" customHeight="1" x14ac:dyDescent="0.25">
      <c r="U4426" s="190"/>
      <c r="V4426" s="191"/>
      <c r="W4426" s="188"/>
      <c r="X4426" s="188"/>
      <c r="Y4426" s="174" t="str">
        <f t="shared" si="680"/>
        <v/>
      </c>
      <c r="Z4426" s="174" t="str">
        <f t="shared" si="681"/>
        <v/>
      </c>
      <c r="AA4426" s="137"/>
      <c r="AB4426" s="185">
        <f t="shared" si="678"/>
        <v>24.767999999998317</v>
      </c>
      <c r="AC4426" s="139">
        <f t="shared" si="675"/>
        <v>8.3409538055100117E-4</v>
      </c>
      <c r="AD4426" s="138">
        <f t="shared" si="679"/>
        <v>2.1720447825266916E-6</v>
      </c>
      <c r="AE4426" s="139">
        <f t="shared" si="676"/>
        <v>2.1720447825266916E-6</v>
      </c>
      <c r="AF4426" s="139" t="str">
        <f t="shared" si="677"/>
        <v/>
      </c>
      <c r="AG4426" s="139"/>
    </row>
    <row r="4427" spans="21:33" ht="20.100000000000001" customHeight="1" x14ac:dyDescent="0.25">
      <c r="U4427" s="190"/>
      <c r="V4427" s="191"/>
      <c r="W4427" s="188"/>
      <c r="X4427" s="188"/>
      <c r="Y4427" s="174" t="str">
        <f t="shared" si="680"/>
        <v/>
      </c>
      <c r="Z4427" s="174" t="str">
        <f t="shared" si="681"/>
        <v/>
      </c>
      <c r="AA4427" s="137"/>
      <c r="AB4427" s="185">
        <f t="shared" si="678"/>
        <v>24.774399999998316</v>
      </c>
      <c r="AC4427" s="139">
        <f t="shared" si="675"/>
        <v>8.3192333576847448E-4</v>
      </c>
      <c r="AD4427" s="138">
        <f t="shared" si="679"/>
        <v>2.1665040855077707E-6</v>
      </c>
      <c r="AE4427" s="139">
        <f t="shared" si="676"/>
        <v>2.1665040855077707E-6</v>
      </c>
      <c r="AF4427" s="139" t="str">
        <f t="shared" si="677"/>
        <v/>
      </c>
      <c r="AG4427" s="139"/>
    </row>
    <row r="4428" spans="21:33" ht="20.100000000000001" customHeight="1" x14ac:dyDescent="0.25">
      <c r="U4428" s="190"/>
      <c r="V4428" s="191"/>
      <c r="W4428" s="188"/>
      <c r="X4428" s="188"/>
      <c r="Y4428" s="174" t="str">
        <f t="shared" si="680"/>
        <v/>
      </c>
      <c r="Z4428" s="174" t="str">
        <f t="shared" si="681"/>
        <v/>
      </c>
      <c r="AA4428" s="137"/>
      <c r="AB4428" s="185">
        <f t="shared" si="678"/>
        <v>24.780799999998315</v>
      </c>
      <c r="AC4428" s="139">
        <f t="shared" si="675"/>
        <v>8.2975683168296671E-4</v>
      </c>
      <c r="AD4428" s="138">
        <f t="shared" si="679"/>
        <v>2.1609771618832756E-6</v>
      </c>
      <c r="AE4428" s="139">
        <f t="shared" si="676"/>
        <v>2.1609771618832756E-6</v>
      </c>
      <c r="AF4428" s="139" t="str">
        <f t="shared" si="677"/>
        <v/>
      </c>
      <c r="AG4428" s="139"/>
    </row>
    <row r="4429" spans="21:33" ht="20.100000000000001" customHeight="1" x14ac:dyDescent="0.25">
      <c r="U4429" s="190"/>
      <c r="V4429" s="191"/>
      <c r="W4429" s="188"/>
      <c r="X4429" s="188"/>
      <c r="Y4429" s="174" t="str">
        <f t="shared" si="680"/>
        <v/>
      </c>
      <c r="Z4429" s="174" t="str">
        <f t="shared" si="681"/>
        <v/>
      </c>
      <c r="AA4429" s="137"/>
      <c r="AB4429" s="185">
        <f t="shared" si="678"/>
        <v>24.787199999998315</v>
      </c>
      <c r="AC4429" s="139">
        <f t="shared" si="675"/>
        <v>8.2759585452108343E-4</v>
      </c>
      <c r="AD4429" s="138">
        <f t="shared" si="679"/>
        <v>2.1554639785455751E-6</v>
      </c>
      <c r="AE4429" s="139">
        <f t="shared" si="676"/>
        <v>2.1554639785455751E-6</v>
      </c>
      <c r="AF4429" s="139" t="str">
        <f t="shared" si="677"/>
        <v/>
      </c>
      <c r="AG4429" s="139"/>
    </row>
    <row r="4430" spans="21:33" ht="20.100000000000001" customHeight="1" x14ac:dyDescent="0.25">
      <c r="U4430" s="190"/>
      <c r="V4430" s="191"/>
      <c r="W4430" s="188"/>
      <c r="X4430" s="188"/>
      <c r="Y4430" s="174" t="str">
        <f t="shared" si="680"/>
        <v/>
      </c>
      <c r="Z4430" s="174" t="str">
        <f t="shared" si="681"/>
        <v/>
      </c>
      <c r="AA4430" s="137"/>
      <c r="AB4430" s="185">
        <f t="shared" si="678"/>
        <v>24.793599999998314</v>
      </c>
      <c r="AC4430" s="139">
        <f t="shared" si="675"/>
        <v>8.2544039054253786E-4</v>
      </c>
      <c r="AD4430" s="138">
        <f t="shared" si="679"/>
        <v>2.1499645024613059E-6</v>
      </c>
      <c r="AE4430" s="139">
        <f t="shared" si="676"/>
        <v>2.1499645024613059E-6</v>
      </c>
      <c r="AF4430" s="139" t="str">
        <f t="shared" si="677"/>
        <v/>
      </c>
      <c r="AG4430" s="139"/>
    </row>
    <row r="4431" spans="21:33" ht="20.100000000000001" customHeight="1" x14ac:dyDescent="0.25">
      <c r="U4431" s="190"/>
      <c r="V4431" s="191"/>
      <c r="W4431" s="188"/>
      <c r="X4431" s="188"/>
      <c r="Y4431" s="174" t="str">
        <f t="shared" si="680"/>
        <v/>
      </c>
      <c r="Z4431" s="174" t="str">
        <f t="shared" si="681"/>
        <v/>
      </c>
      <c r="AA4431" s="137"/>
      <c r="AB4431" s="185">
        <f t="shared" si="678"/>
        <v>24.799999999998313</v>
      </c>
      <c r="AC4431" s="139">
        <f t="shared" si="675"/>
        <v>8.2329042604007655E-4</v>
      </c>
      <c r="AD4431" s="138">
        <f t="shared" si="679"/>
        <v>2.1444787006714809E-6</v>
      </c>
      <c r="AE4431" s="139">
        <f t="shared" si="676"/>
        <v>2.1444787006714809E-6</v>
      </c>
      <c r="AF4431" s="139" t="str">
        <f t="shared" si="677"/>
        <v/>
      </c>
      <c r="AG4431" s="139"/>
    </row>
    <row r="4432" spans="21:33" ht="20.100000000000001" customHeight="1" x14ac:dyDescent="0.25">
      <c r="U4432" s="190"/>
      <c r="V4432" s="191"/>
      <c r="W4432" s="188"/>
      <c r="X4432" s="188"/>
      <c r="Y4432" s="174" t="str">
        <f t="shared" si="680"/>
        <v/>
      </c>
      <c r="Z4432" s="174" t="str">
        <f t="shared" si="681"/>
        <v/>
      </c>
      <c r="AA4432" s="137"/>
      <c r="AB4432" s="185">
        <f t="shared" si="678"/>
        <v>24.806399999998312</v>
      </c>
      <c r="AC4432" s="139">
        <f t="shared" si="675"/>
        <v>8.2114594733940507E-4</v>
      </c>
      <c r="AD4432" s="138">
        <f t="shared" si="679"/>
        <v>2.1390065402917061E-6</v>
      </c>
      <c r="AE4432" s="139">
        <f t="shared" si="676"/>
        <v>2.1390065402917061E-6</v>
      </c>
      <c r="AF4432" s="139" t="str">
        <f t="shared" si="677"/>
        <v/>
      </c>
      <c r="AG4432" s="139"/>
    </row>
    <row r="4433" spans="21:33" ht="20.100000000000001" customHeight="1" x14ac:dyDescent="0.25">
      <c r="U4433" s="190"/>
      <c r="V4433" s="191"/>
      <c r="W4433" s="188"/>
      <c r="X4433" s="188"/>
      <c r="Y4433" s="174" t="str">
        <f t="shared" si="680"/>
        <v/>
      </c>
      <c r="Z4433" s="174" t="str">
        <f t="shared" si="681"/>
        <v/>
      </c>
      <c r="AA4433" s="137"/>
      <c r="AB4433" s="185">
        <f t="shared" si="678"/>
        <v>24.812799999998312</v>
      </c>
      <c r="AC4433" s="139">
        <f t="shared" si="675"/>
        <v>8.1900694079911336E-4</v>
      </c>
      <c r="AD4433" s="138">
        <f t="shared" si="679"/>
        <v>2.1335479885189025E-6</v>
      </c>
      <c r="AE4433" s="139">
        <f t="shared" si="676"/>
        <v>2.1335479885189025E-6</v>
      </c>
      <c r="AF4433" s="139" t="str">
        <f t="shared" si="677"/>
        <v/>
      </c>
      <c r="AG4433" s="139"/>
    </row>
    <row r="4434" spans="21:33" ht="20.100000000000001" customHeight="1" x14ac:dyDescent="0.25">
      <c r="U4434" s="190"/>
      <c r="V4434" s="191"/>
      <c r="W4434" s="188"/>
      <c r="X4434" s="188"/>
      <c r="Y4434" s="174" t="str">
        <f t="shared" si="680"/>
        <v/>
      </c>
      <c r="Z4434" s="174" t="str">
        <f t="shared" si="681"/>
        <v/>
      </c>
      <c r="AA4434" s="137"/>
      <c r="AB4434" s="185">
        <f t="shared" si="678"/>
        <v>24.819199999998311</v>
      </c>
      <c r="AC4434" s="139">
        <f t="shared" si="675"/>
        <v>8.1687339281059446E-4</v>
      </c>
      <c r="AD4434" s="138">
        <f t="shared" si="679"/>
        <v>2.1281030126189468E-6</v>
      </c>
      <c r="AE4434" s="139">
        <f t="shared" si="676"/>
        <v>2.1281030126189468E-6</v>
      </c>
      <c r="AF4434" s="139" t="str">
        <f t="shared" si="677"/>
        <v/>
      </c>
      <c r="AG4434" s="139"/>
    </row>
    <row r="4435" spans="21:33" ht="20.100000000000001" customHeight="1" x14ac:dyDescent="0.25">
      <c r="U4435" s="190"/>
      <c r="V4435" s="191"/>
      <c r="W4435" s="188"/>
      <c r="X4435" s="188"/>
      <c r="Y4435" s="174" t="str">
        <f t="shared" si="680"/>
        <v/>
      </c>
      <c r="Z4435" s="174" t="str">
        <f t="shared" si="681"/>
        <v/>
      </c>
      <c r="AA4435" s="137"/>
      <c r="AB4435" s="185">
        <f t="shared" si="678"/>
        <v>24.82559999999831</v>
      </c>
      <c r="AC4435" s="139">
        <f t="shared" si="675"/>
        <v>8.1474528979797551E-4</v>
      </c>
      <c r="AD4435" s="138">
        <f t="shared" si="679"/>
        <v>2.1226715799369704E-6</v>
      </c>
      <c r="AE4435" s="139">
        <f t="shared" si="676"/>
        <v>2.1226715799369704E-6</v>
      </c>
      <c r="AF4435" s="139" t="str">
        <f t="shared" si="677"/>
        <v/>
      </c>
      <c r="AG4435" s="139"/>
    </row>
    <row r="4436" spans="21:33" ht="20.100000000000001" customHeight="1" x14ac:dyDescent="0.25">
      <c r="U4436" s="190"/>
      <c r="V4436" s="191"/>
      <c r="W4436" s="188"/>
      <c r="X4436" s="188"/>
      <c r="Y4436" s="174" t="str">
        <f t="shared" si="680"/>
        <v/>
      </c>
      <c r="Z4436" s="174" t="str">
        <f t="shared" si="681"/>
        <v/>
      </c>
      <c r="AA4436" s="137"/>
      <c r="AB4436" s="185">
        <f t="shared" si="678"/>
        <v>24.83199999999831</v>
      </c>
      <c r="AC4436" s="139">
        <f t="shared" si="675"/>
        <v>8.1262261821803854E-4</v>
      </c>
      <c r="AD4436" s="138">
        <f t="shared" si="679"/>
        <v>2.1172536578906382E-6</v>
      </c>
      <c r="AE4436" s="139">
        <f t="shared" si="676"/>
        <v>2.1172536578906382E-6</v>
      </c>
      <c r="AF4436" s="139" t="str">
        <f t="shared" si="677"/>
        <v/>
      </c>
      <c r="AG4436" s="139"/>
    </row>
    <row r="4437" spans="21:33" ht="20.100000000000001" customHeight="1" x14ac:dyDescent="0.25">
      <c r="U4437" s="190"/>
      <c r="V4437" s="191"/>
      <c r="W4437" s="188"/>
      <c r="X4437" s="188"/>
      <c r="Y4437" s="174" t="str">
        <f t="shared" si="680"/>
        <v/>
      </c>
      <c r="Z4437" s="174" t="str">
        <f t="shared" si="681"/>
        <v/>
      </c>
      <c r="AA4437" s="137"/>
      <c r="AB4437" s="185">
        <f t="shared" si="678"/>
        <v>24.838399999998309</v>
      </c>
      <c r="AC4437" s="139">
        <f t="shared" si="675"/>
        <v>8.105053645601479E-4</v>
      </c>
      <c r="AD4437" s="138">
        <f t="shared" si="679"/>
        <v>2.1118492139757857E-6</v>
      </c>
      <c r="AE4437" s="139">
        <f t="shared" si="676"/>
        <v>2.1118492139757857E-6</v>
      </c>
      <c r="AF4437" s="139" t="str">
        <f t="shared" si="677"/>
        <v/>
      </c>
      <c r="AG4437" s="139"/>
    </row>
    <row r="4438" spans="21:33" ht="20.100000000000001" customHeight="1" x14ac:dyDescent="0.25">
      <c r="U4438" s="190"/>
      <c r="V4438" s="191"/>
      <c r="W4438" s="188"/>
      <c r="X4438" s="188"/>
      <c r="Y4438" s="174" t="str">
        <f t="shared" si="680"/>
        <v/>
      </c>
      <c r="Z4438" s="174" t="str">
        <f t="shared" si="681"/>
        <v/>
      </c>
      <c r="AA4438" s="137"/>
      <c r="AB4438" s="185">
        <f t="shared" si="678"/>
        <v>24.844799999998308</v>
      </c>
      <c r="AC4438" s="139">
        <f t="shared" si="675"/>
        <v>8.0839351534617212E-4</v>
      </c>
      <c r="AD4438" s="138">
        <f t="shared" si="679"/>
        <v>2.1064582157586135E-6</v>
      </c>
      <c r="AE4438" s="139">
        <f t="shared" si="676"/>
        <v>2.1064582157586135E-6</v>
      </c>
      <c r="AF4438" s="139" t="str">
        <f t="shared" si="677"/>
        <v/>
      </c>
      <c r="AG4438" s="139"/>
    </row>
    <row r="4439" spans="21:33" ht="20.100000000000001" customHeight="1" x14ac:dyDescent="0.25">
      <c r="U4439" s="190"/>
      <c r="V4439" s="191"/>
      <c r="W4439" s="188"/>
      <c r="X4439" s="188"/>
      <c r="Y4439" s="174" t="str">
        <f t="shared" si="680"/>
        <v/>
      </c>
      <c r="Z4439" s="174" t="str">
        <f t="shared" si="681"/>
        <v/>
      </c>
      <c r="AA4439" s="137"/>
      <c r="AB4439" s="185">
        <f t="shared" si="678"/>
        <v>24.851199999998308</v>
      </c>
      <c r="AC4439" s="139">
        <f t="shared" si="675"/>
        <v>8.0628705713041351E-4</v>
      </c>
      <c r="AD4439" s="138">
        <f t="shared" si="679"/>
        <v>2.101080630882734E-6</v>
      </c>
      <c r="AE4439" s="139">
        <f t="shared" si="676"/>
        <v>2.101080630882734E-6</v>
      </c>
      <c r="AF4439" s="139" t="str">
        <f t="shared" si="677"/>
        <v/>
      </c>
      <c r="AG4439" s="139"/>
    </row>
    <row r="4440" spans="21:33" ht="20.100000000000001" customHeight="1" x14ac:dyDescent="0.25">
      <c r="U4440" s="190"/>
      <c r="V4440" s="191"/>
      <c r="W4440" s="188"/>
      <c r="X4440" s="188"/>
      <c r="Y4440" s="174" t="str">
        <f t="shared" si="680"/>
        <v/>
      </c>
      <c r="Z4440" s="174" t="str">
        <f t="shared" si="681"/>
        <v/>
      </c>
      <c r="AA4440" s="137"/>
      <c r="AB4440" s="185">
        <f t="shared" si="678"/>
        <v>24.857599999998307</v>
      </c>
      <c r="AC4440" s="139">
        <f t="shared" si="675"/>
        <v>8.0418597649953077E-4</v>
      </c>
      <c r="AD4440" s="138">
        <f t="shared" si="679"/>
        <v>2.0957164270653771E-6</v>
      </c>
      <c r="AE4440" s="139">
        <f t="shared" si="676"/>
        <v>2.0957164270653771E-6</v>
      </c>
      <c r="AF4440" s="139" t="str">
        <f t="shared" si="677"/>
        <v/>
      </c>
      <c r="AG4440" s="139"/>
    </row>
    <row r="4441" spans="21:33" ht="20.100000000000001" customHeight="1" x14ac:dyDescent="0.25">
      <c r="U4441" s="190"/>
      <c r="V4441" s="191"/>
      <c r="W4441" s="188"/>
      <c r="X4441" s="188"/>
      <c r="Y4441" s="174" t="str">
        <f t="shared" si="680"/>
        <v/>
      </c>
      <c r="Z4441" s="174" t="str">
        <f t="shared" si="681"/>
        <v/>
      </c>
      <c r="AA4441" s="137"/>
      <c r="AB4441" s="185">
        <f t="shared" si="678"/>
        <v>24.863999999998306</v>
      </c>
      <c r="AC4441" s="139">
        <f t="shared" si="675"/>
        <v>8.0209026007246539E-4</v>
      </c>
      <c r="AD4441" s="138">
        <f t="shared" si="679"/>
        <v>2.0903655721011844E-6</v>
      </c>
      <c r="AE4441" s="139">
        <f t="shared" si="676"/>
        <v>2.0903655721011844E-6</v>
      </c>
      <c r="AF4441" s="139" t="str">
        <f t="shared" si="677"/>
        <v/>
      </c>
      <c r="AG4441" s="139"/>
    </row>
    <row r="4442" spans="21:33" ht="20.100000000000001" customHeight="1" x14ac:dyDescent="0.25">
      <c r="U4442" s="190"/>
      <c r="V4442" s="191"/>
      <c r="W4442" s="188"/>
      <c r="X4442" s="188"/>
      <c r="Y4442" s="174" t="str">
        <f t="shared" si="680"/>
        <v/>
      </c>
      <c r="Z4442" s="174" t="str">
        <f t="shared" si="681"/>
        <v/>
      </c>
      <c r="AA4442" s="137"/>
      <c r="AB4442" s="185">
        <f t="shared" si="678"/>
        <v>24.870399999998305</v>
      </c>
      <c r="AC4442" s="139">
        <f t="shared" si="675"/>
        <v>7.9999989450036421E-4</v>
      </c>
      <c r="AD4442" s="138">
        <f t="shared" si="679"/>
        <v>2.085028033852669E-6</v>
      </c>
      <c r="AE4442" s="139">
        <f t="shared" si="676"/>
        <v>2.085028033852669E-6</v>
      </c>
      <c r="AF4442" s="139" t="str">
        <f t="shared" si="677"/>
        <v/>
      </c>
      <c r="AG4442" s="139"/>
    </row>
    <row r="4443" spans="21:33" ht="20.100000000000001" customHeight="1" x14ac:dyDescent="0.25">
      <c r="U4443" s="190"/>
      <c r="V4443" s="191"/>
      <c r="W4443" s="188"/>
      <c r="X4443" s="188"/>
      <c r="Y4443" s="174" t="str">
        <f t="shared" si="680"/>
        <v/>
      </c>
      <c r="Z4443" s="174" t="str">
        <f t="shared" si="681"/>
        <v/>
      </c>
      <c r="AA4443" s="137"/>
      <c r="AB4443" s="185">
        <f t="shared" si="678"/>
        <v>24.876799999998305</v>
      </c>
      <c r="AC4443" s="139">
        <f t="shared" si="675"/>
        <v>7.9791486646651154E-4</v>
      </c>
      <c r="AD4443" s="138">
        <f t="shared" si="679"/>
        <v>2.0797037802596473E-6</v>
      </c>
      <c r="AE4443" s="139">
        <f t="shared" si="676"/>
        <v>2.0797037802596473E-6</v>
      </c>
      <c r="AF4443" s="139" t="str">
        <f t="shared" si="677"/>
        <v/>
      </c>
      <c r="AG4443" s="139"/>
    </row>
    <row r="4444" spans="21:33" ht="20.100000000000001" customHeight="1" x14ac:dyDescent="0.25">
      <c r="U4444" s="190"/>
      <c r="V4444" s="191"/>
      <c r="W4444" s="188"/>
      <c r="X4444" s="188"/>
      <c r="Y4444" s="174" t="str">
        <f t="shared" si="680"/>
        <v/>
      </c>
      <c r="Z4444" s="174" t="str">
        <f t="shared" si="681"/>
        <v/>
      </c>
      <c r="AA4444" s="137"/>
      <c r="AB4444" s="185">
        <f t="shared" si="678"/>
        <v>24.883199999998304</v>
      </c>
      <c r="AC4444" s="139">
        <f t="shared" si="675"/>
        <v>7.9583516268625189E-4</v>
      </c>
      <c r="AD4444" s="138">
        <f t="shared" si="679"/>
        <v>2.0743927793366373E-6</v>
      </c>
      <c r="AE4444" s="139">
        <f t="shared" si="676"/>
        <v>2.0743927793366373E-6</v>
      </c>
      <c r="AF4444" s="139" t="str">
        <f t="shared" si="677"/>
        <v/>
      </c>
      <c r="AG4444" s="139"/>
    </row>
    <row r="4445" spans="21:33" ht="20.100000000000001" customHeight="1" x14ac:dyDescent="0.25">
      <c r="U4445" s="190"/>
      <c r="V4445" s="191"/>
      <c r="W4445" s="188"/>
      <c r="X4445" s="188"/>
      <c r="Y4445" s="174" t="str">
        <f t="shared" si="680"/>
        <v/>
      </c>
      <c r="Z4445" s="174" t="str">
        <f t="shared" si="681"/>
        <v/>
      </c>
      <c r="AA4445" s="137"/>
      <c r="AB4445" s="185">
        <f t="shared" si="678"/>
        <v>24.889599999998303</v>
      </c>
      <c r="AC4445" s="139">
        <f t="shared" si="675"/>
        <v>7.9376076990691526E-4</v>
      </c>
      <c r="AD4445" s="138">
        <f t="shared" si="679"/>
        <v>2.0690949991728587E-6</v>
      </c>
      <c r="AE4445" s="139">
        <f t="shared" si="676"/>
        <v>2.0690949991728587E-6</v>
      </c>
      <c r="AF4445" s="139" t="str">
        <f t="shared" si="677"/>
        <v/>
      </c>
      <c r="AG4445" s="139"/>
    </row>
    <row r="4446" spans="21:33" ht="20.100000000000001" customHeight="1" x14ac:dyDescent="0.25">
      <c r="U4446" s="190"/>
      <c r="V4446" s="191"/>
      <c r="W4446" s="188"/>
      <c r="X4446" s="188"/>
      <c r="Y4446" s="174" t="str">
        <f t="shared" si="680"/>
        <v/>
      </c>
      <c r="Z4446" s="174" t="str">
        <f t="shared" si="681"/>
        <v/>
      </c>
      <c r="AA4446" s="137"/>
      <c r="AB4446" s="185">
        <f t="shared" si="678"/>
        <v>24.895999999998303</v>
      </c>
      <c r="AC4446" s="139">
        <f t="shared" si="675"/>
        <v>7.916916749077424E-4</v>
      </c>
      <c r="AD4446" s="138">
        <f t="shared" si="679"/>
        <v>2.0638104079239925E-6</v>
      </c>
      <c r="AE4446" s="139">
        <f t="shared" si="676"/>
        <v>2.0638104079239925E-6</v>
      </c>
      <c r="AF4446" s="139" t="str">
        <f t="shared" si="677"/>
        <v/>
      </c>
      <c r="AG4446" s="139"/>
    </row>
    <row r="4447" spans="21:33" ht="20.100000000000001" customHeight="1" x14ac:dyDescent="0.25">
      <c r="U4447" s="190"/>
      <c r="V4447" s="191"/>
      <c r="W4447" s="188"/>
      <c r="X4447" s="188"/>
      <c r="Y4447" s="174" t="str">
        <f t="shared" si="680"/>
        <v/>
      </c>
      <c r="Z4447" s="174" t="str">
        <f t="shared" si="681"/>
        <v/>
      </c>
      <c r="AA4447" s="137"/>
      <c r="AB4447" s="185">
        <f t="shared" si="678"/>
        <v>24.902399999998302</v>
      </c>
      <c r="AC4447" s="139">
        <f t="shared" si="675"/>
        <v>7.8962786449981841E-4</v>
      </c>
      <c r="AD4447" s="138">
        <f t="shared" si="679"/>
        <v>2.0585389738297455E-6</v>
      </c>
      <c r="AE4447" s="139">
        <f t="shared" si="676"/>
        <v>2.0585389738297455E-6</v>
      </c>
      <c r="AF4447" s="139" t="str">
        <f t="shared" si="677"/>
        <v/>
      </c>
      <c r="AG4447" s="139"/>
    </row>
    <row r="4448" spans="21:33" ht="20.100000000000001" customHeight="1" x14ac:dyDescent="0.25">
      <c r="U4448" s="190"/>
      <c r="V4448" s="191"/>
      <c r="W4448" s="188"/>
      <c r="X4448" s="188"/>
      <c r="Y4448" s="174" t="str">
        <f t="shared" si="680"/>
        <v/>
      </c>
      <c r="Z4448" s="174" t="str">
        <f t="shared" si="681"/>
        <v/>
      </c>
      <c r="AA4448" s="137"/>
      <c r="AB4448" s="185">
        <f t="shared" si="678"/>
        <v>24.908799999998301</v>
      </c>
      <c r="AC4448" s="139">
        <f t="shared" si="675"/>
        <v>7.8756932552598866E-4</v>
      </c>
      <c r="AD4448" s="138">
        <f t="shared" si="679"/>
        <v>2.0532806651932505E-6</v>
      </c>
      <c r="AE4448" s="139">
        <f t="shared" si="676"/>
        <v>2.0532806651932505E-6</v>
      </c>
      <c r="AF4448" s="139" t="str">
        <f t="shared" si="677"/>
        <v/>
      </c>
      <c r="AG4448" s="139"/>
    </row>
    <row r="4449" spans="21:33" ht="20.100000000000001" customHeight="1" x14ac:dyDescent="0.25">
      <c r="U4449" s="190"/>
      <c r="V4449" s="191"/>
      <c r="W4449" s="188"/>
      <c r="X4449" s="188"/>
      <c r="Y4449" s="174" t="str">
        <f t="shared" si="680"/>
        <v/>
      </c>
      <c r="Z4449" s="174" t="str">
        <f t="shared" si="681"/>
        <v/>
      </c>
      <c r="AA4449" s="137"/>
      <c r="AB4449" s="185">
        <f t="shared" si="678"/>
        <v>24.9151999999983</v>
      </c>
      <c r="AC4449" s="139">
        <f t="shared" si="675"/>
        <v>7.8551604486079541E-4</v>
      </c>
      <c r="AD4449" s="138">
        <f t="shared" si="679"/>
        <v>2.0480354503960279E-6</v>
      </c>
      <c r="AE4449" s="139">
        <f t="shared" si="676"/>
        <v>2.0480354503960279E-6</v>
      </c>
      <c r="AF4449" s="139" t="str">
        <f t="shared" si="677"/>
        <v/>
      </c>
      <c r="AG4449" s="139"/>
    </row>
    <row r="4450" spans="21:33" ht="20.100000000000001" customHeight="1" x14ac:dyDescent="0.25">
      <c r="U4450" s="190"/>
      <c r="V4450" s="191"/>
      <c r="W4450" s="188"/>
      <c r="X4450" s="188"/>
      <c r="Y4450" s="174" t="str">
        <f t="shared" si="680"/>
        <v/>
      </c>
      <c r="Z4450" s="174" t="str">
        <f t="shared" si="681"/>
        <v/>
      </c>
      <c r="AA4450" s="137"/>
      <c r="AB4450" s="185">
        <f t="shared" si="678"/>
        <v>24.9215999999983</v>
      </c>
      <c r="AC4450" s="139">
        <f t="shared" si="675"/>
        <v>7.8346800941039938E-4</v>
      </c>
      <c r="AD4450" s="138">
        <f t="shared" si="679"/>
        <v>2.0428032978908302E-6</v>
      </c>
      <c r="AE4450" s="139">
        <f t="shared" si="676"/>
        <v>2.0428032978908302E-6</v>
      </c>
      <c r="AF4450" s="139" t="str">
        <f t="shared" si="677"/>
        <v/>
      </c>
      <c r="AG4450" s="139"/>
    </row>
    <row r="4451" spans="21:33" ht="20.100000000000001" customHeight="1" x14ac:dyDescent="0.25">
      <c r="U4451" s="190"/>
      <c r="V4451" s="191"/>
      <c r="W4451" s="188"/>
      <c r="X4451" s="188"/>
      <c r="Y4451" s="174" t="str">
        <f t="shared" si="680"/>
        <v/>
      </c>
      <c r="Z4451" s="174" t="str">
        <f t="shared" si="681"/>
        <v/>
      </c>
      <c r="AA4451" s="137"/>
      <c r="AB4451" s="185">
        <f t="shared" si="678"/>
        <v>24.927999999998299</v>
      </c>
      <c r="AC4451" s="139">
        <f t="shared" si="675"/>
        <v>7.8142520611250855E-4</v>
      </c>
      <c r="AD4451" s="138">
        <f t="shared" si="679"/>
        <v>2.0375841762022926E-6</v>
      </c>
      <c r="AE4451" s="139">
        <f t="shared" si="676"/>
        <v>2.0375841762022926E-6</v>
      </c>
      <c r="AF4451" s="139" t="str">
        <f t="shared" si="677"/>
        <v/>
      </c>
      <c r="AG4451" s="139"/>
    </row>
    <row r="4452" spans="21:33" ht="20.100000000000001" customHeight="1" x14ac:dyDescent="0.25">
      <c r="U4452" s="190"/>
      <c r="V4452" s="191"/>
      <c r="W4452" s="188"/>
      <c r="X4452" s="188"/>
      <c r="Y4452" s="174" t="str">
        <f t="shared" si="680"/>
        <v/>
      </c>
      <c r="Z4452" s="174" t="str">
        <f t="shared" si="681"/>
        <v/>
      </c>
      <c r="AA4452" s="137"/>
      <c r="AB4452" s="185">
        <f t="shared" si="678"/>
        <v>24.934399999998298</v>
      </c>
      <c r="AC4452" s="139">
        <f t="shared" si="675"/>
        <v>7.7938762193630626E-4</v>
      </c>
      <c r="AD4452" s="138">
        <f t="shared" si="679"/>
        <v>2.0323780539295349E-6</v>
      </c>
      <c r="AE4452" s="139">
        <f t="shared" si="676"/>
        <v>2.0323780539295349E-6</v>
      </c>
      <c r="AF4452" s="139" t="str">
        <f t="shared" si="677"/>
        <v/>
      </c>
      <c r="AG4452" s="139"/>
    </row>
    <row r="4453" spans="21:33" ht="20.100000000000001" customHeight="1" x14ac:dyDescent="0.25">
      <c r="U4453" s="190"/>
      <c r="V4453" s="191"/>
      <c r="W4453" s="188"/>
      <c r="X4453" s="188"/>
      <c r="Y4453" s="174" t="str">
        <f t="shared" si="680"/>
        <v/>
      </c>
      <c r="Z4453" s="174" t="str">
        <f t="shared" si="681"/>
        <v/>
      </c>
      <c r="AA4453" s="137"/>
      <c r="AB4453" s="185">
        <f t="shared" si="678"/>
        <v>24.940799999998298</v>
      </c>
      <c r="AC4453" s="139">
        <f t="shared" si="675"/>
        <v>7.7735524388237672E-4</v>
      </c>
      <c r="AD4453" s="138">
        <f t="shared" si="679"/>
        <v>2.0271848997441017E-6</v>
      </c>
      <c r="AE4453" s="139">
        <f t="shared" si="676"/>
        <v>2.0271848997441017E-6</v>
      </c>
      <c r="AF4453" s="139" t="str">
        <f t="shared" si="677"/>
        <v/>
      </c>
      <c r="AG4453" s="139"/>
    </row>
    <row r="4454" spans="21:33" ht="20.100000000000001" customHeight="1" x14ac:dyDescent="0.25">
      <c r="U4454" s="190"/>
      <c r="V4454" s="191"/>
      <c r="W4454" s="188"/>
      <c r="X4454" s="188"/>
      <c r="Y4454" s="174" t="str">
        <f t="shared" si="680"/>
        <v/>
      </c>
      <c r="Z4454" s="174" t="str">
        <f t="shared" si="681"/>
        <v/>
      </c>
      <c r="AA4454" s="137"/>
      <c r="AB4454" s="185">
        <f t="shared" si="678"/>
        <v>24.947199999998297</v>
      </c>
      <c r="AC4454" s="139">
        <f t="shared" si="675"/>
        <v>7.7532805898263262E-4</v>
      </c>
      <c r="AD4454" s="138">
        <f t="shared" si="679"/>
        <v>2.0220046823859507E-6</v>
      </c>
      <c r="AE4454" s="139">
        <f t="shared" si="676"/>
        <v>2.0220046823859507E-6</v>
      </c>
      <c r="AF4454" s="139" t="str">
        <f t="shared" si="677"/>
        <v/>
      </c>
      <c r="AG4454" s="139"/>
    </row>
    <row r="4455" spans="21:33" ht="20.100000000000001" customHeight="1" x14ac:dyDescent="0.25">
      <c r="U4455" s="190"/>
      <c r="V4455" s="191"/>
      <c r="W4455" s="188"/>
      <c r="X4455" s="188"/>
      <c r="Y4455" s="174" t="str">
        <f t="shared" si="680"/>
        <v/>
      </c>
      <c r="Z4455" s="174" t="str">
        <f t="shared" si="681"/>
        <v/>
      </c>
      <c r="AA4455" s="137"/>
      <c r="AB4455" s="185">
        <f t="shared" si="678"/>
        <v>24.953599999998296</v>
      </c>
      <c r="AC4455" s="139">
        <f t="shared" si="675"/>
        <v>7.7330605430024667E-4</v>
      </c>
      <c r="AD4455" s="138">
        <f t="shared" si="679"/>
        <v>2.0168373706729937E-6</v>
      </c>
      <c r="AE4455" s="139">
        <f t="shared" si="676"/>
        <v>2.0168373706729937E-6</v>
      </c>
      <c r="AF4455" s="139" t="str">
        <f t="shared" si="677"/>
        <v/>
      </c>
      <c r="AG4455" s="139"/>
    </row>
    <row r="4456" spans="21:33" ht="20.100000000000001" customHeight="1" x14ac:dyDescent="0.25">
      <c r="U4456" s="190"/>
      <c r="V4456" s="191"/>
      <c r="W4456" s="188"/>
      <c r="X4456" s="188"/>
      <c r="Y4456" s="174" t="str">
        <f t="shared" si="680"/>
        <v/>
      </c>
      <c r="Z4456" s="174" t="str">
        <f t="shared" si="681"/>
        <v/>
      </c>
      <c r="AA4456" s="137"/>
      <c r="AB4456" s="185">
        <f t="shared" si="678"/>
        <v>24.959999999998296</v>
      </c>
      <c r="AC4456" s="139">
        <f t="shared" si="675"/>
        <v>7.7128921692957368E-4</v>
      </c>
      <c r="AD4456" s="138">
        <f t="shared" si="679"/>
        <v>2.0116829334880862E-6</v>
      </c>
      <c r="AE4456" s="139">
        <f t="shared" si="676"/>
        <v>2.0116829334880862E-6</v>
      </c>
      <c r="AF4456" s="139" t="str">
        <f t="shared" si="677"/>
        <v/>
      </c>
      <c r="AG4456" s="139"/>
    </row>
    <row r="4457" spans="21:33" ht="20.100000000000001" customHeight="1" x14ac:dyDescent="0.25">
      <c r="U4457" s="190"/>
      <c r="V4457" s="191"/>
      <c r="W4457" s="188"/>
      <c r="X4457" s="188"/>
      <c r="Y4457" s="174" t="str">
        <f t="shared" si="680"/>
        <v/>
      </c>
      <c r="Z4457" s="174" t="str">
        <f t="shared" si="681"/>
        <v/>
      </c>
      <c r="AA4457" s="137"/>
      <c r="AB4457" s="185">
        <f t="shared" si="678"/>
        <v>24.966399999998295</v>
      </c>
      <c r="AC4457" s="139">
        <f t="shared" si="675"/>
        <v>7.6927753399608559E-4</v>
      </c>
      <c r="AD4457" s="138">
        <f t="shared" si="679"/>
        <v>2.0065413397922548E-6</v>
      </c>
      <c r="AE4457" s="139">
        <f t="shared" si="676"/>
        <v>2.0065413397922548E-6</v>
      </c>
      <c r="AF4457" s="139" t="str">
        <f t="shared" si="677"/>
        <v/>
      </c>
      <c r="AG4457" s="139"/>
    </row>
    <row r="4458" spans="21:33" ht="20.100000000000001" customHeight="1" x14ac:dyDescent="0.25">
      <c r="U4458" s="190"/>
      <c r="V4458" s="191"/>
      <c r="W4458" s="188"/>
      <c r="X4458" s="188"/>
      <c r="Y4458" s="174" t="str">
        <f t="shared" si="680"/>
        <v/>
      </c>
      <c r="Z4458" s="174" t="str">
        <f t="shared" si="681"/>
        <v/>
      </c>
      <c r="AA4458" s="137"/>
      <c r="AB4458" s="185">
        <f t="shared" si="678"/>
        <v>24.972799999998294</v>
      </c>
      <c r="AC4458" s="139">
        <f t="shared" si="675"/>
        <v>7.6727099265629334E-4</v>
      </c>
      <c r="AD4458" s="138">
        <f t="shared" si="679"/>
        <v>2.0014125586153729E-6</v>
      </c>
      <c r="AE4458" s="139">
        <f t="shared" si="676"/>
        <v>2.0014125586153729E-6</v>
      </c>
      <c r="AF4458" s="139" t="str">
        <f t="shared" si="677"/>
        <v/>
      </c>
      <c r="AG4458" s="139"/>
    </row>
    <row r="4459" spans="21:33" ht="20.100000000000001" customHeight="1" x14ac:dyDescent="0.25">
      <c r="U4459" s="190"/>
      <c r="V4459" s="191"/>
      <c r="W4459" s="188"/>
      <c r="X4459" s="188"/>
      <c r="Y4459" s="174" t="str">
        <f t="shared" si="680"/>
        <v/>
      </c>
      <c r="Z4459" s="174" t="str">
        <f t="shared" si="681"/>
        <v/>
      </c>
      <c r="AA4459" s="137"/>
      <c r="AB4459" s="185">
        <f t="shared" si="678"/>
        <v>24.979199999998293</v>
      </c>
      <c r="AC4459" s="139">
        <f t="shared" si="675"/>
        <v>7.6526958009767796E-4</v>
      </c>
      <c r="AD4459" s="138">
        <f t="shared" si="679"/>
        <v>1.9962965590585458E-6</v>
      </c>
      <c r="AE4459" s="139">
        <f t="shared" si="676"/>
        <v>1.9962965590585458E-6</v>
      </c>
      <c r="AF4459" s="139" t="str">
        <f t="shared" si="677"/>
        <v/>
      </c>
      <c r="AG4459" s="139"/>
    </row>
    <row r="4460" spans="21:33" ht="20.100000000000001" customHeight="1" x14ac:dyDescent="0.25">
      <c r="U4460" s="190"/>
      <c r="V4460" s="191"/>
      <c r="W4460" s="188"/>
      <c r="X4460" s="188"/>
      <c r="Y4460" s="174" t="str">
        <f t="shared" si="680"/>
        <v/>
      </c>
      <c r="Z4460" s="174" t="str">
        <f t="shared" si="681"/>
        <v/>
      </c>
      <c r="AA4460" s="137"/>
      <c r="AB4460" s="185">
        <f t="shared" si="678"/>
        <v>24.985599999998293</v>
      </c>
      <c r="AC4460" s="139">
        <f t="shared" ref="AC4460:AC4523" si="682">_xlfn.CHISQ.DIST.RT(AB4460,$AB$553)</f>
        <v>7.6327328353861942E-4</v>
      </c>
      <c r="AD4460" s="138">
        <f t="shared" si="679"/>
        <v>1.9911933102920512E-6</v>
      </c>
      <c r="AE4460" s="139">
        <f t="shared" ref="AE4460:AE4523" si="683">IF(AC4460&lt;($AA$556),AD4460,"")</f>
        <v>1.9911933102920512E-6</v>
      </c>
      <c r="AF4460" s="139" t="str">
        <f t="shared" ref="AF4460:AF4523" si="684">IF(AC4460&lt;$AA$563,AD4460,"")</f>
        <v/>
      </c>
      <c r="AG4460" s="139"/>
    </row>
    <row r="4461" spans="21:33" ht="20.100000000000001" customHeight="1" x14ac:dyDescent="0.25">
      <c r="U4461" s="190"/>
      <c r="V4461" s="191"/>
      <c r="W4461" s="188"/>
      <c r="X4461" s="188"/>
      <c r="Y4461" s="174" t="str">
        <f t="shared" si="680"/>
        <v/>
      </c>
      <c r="Z4461" s="174" t="str">
        <f t="shared" si="681"/>
        <v/>
      </c>
      <c r="AA4461" s="137"/>
      <c r="AB4461" s="185">
        <f t="shared" ref="AB4461:AB4524" si="685">AB4460+$AF$553</f>
        <v>24.991999999998292</v>
      </c>
      <c r="AC4461" s="139">
        <f t="shared" si="682"/>
        <v>7.6128209022832737E-4</v>
      </c>
      <c r="AD4461" s="138">
        <f t="shared" ref="AD4461:AD4524" si="686">AC4461-AC4462</f>
        <v>1.986102781564446E-6</v>
      </c>
      <c r="AE4461" s="139">
        <f t="shared" si="683"/>
        <v>1.986102781564446E-6</v>
      </c>
      <c r="AF4461" s="139" t="str">
        <f t="shared" si="684"/>
        <v/>
      </c>
      <c r="AG4461" s="139"/>
    </row>
    <row r="4462" spans="21:33" ht="20.100000000000001" customHeight="1" x14ac:dyDescent="0.25">
      <c r="U4462" s="190"/>
      <c r="V4462" s="191"/>
      <c r="W4462" s="188"/>
      <c r="X4462" s="188"/>
      <c r="Y4462" s="174" t="str">
        <f t="shared" si="680"/>
        <v/>
      </c>
      <c r="Z4462" s="174" t="str">
        <f t="shared" si="681"/>
        <v/>
      </c>
      <c r="AA4462" s="137"/>
      <c r="AB4462" s="185">
        <f t="shared" si="685"/>
        <v>24.998399999998291</v>
      </c>
      <c r="AC4462" s="139">
        <f t="shared" si="682"/>
        <v>7.5929598744676292E-4</v>
      </c>
      <c r="AD4462" s="138">
        <f t="shared" si="686"/>
        <v>1.9810249421851108E-6</v>
      </c>
      <c r="AE4462" s="139">
        <f t="shared" si="683"/>
        <v>1.9810249421851108E-6</v>
      </c>
      <c r="AF4462" s="139" t="str">
        <f t="shared" si="684"/>
        <v/>
      </c>
      <c r="AG4462" s="139"/>
    </row>
    <row r="4463" spans="21:33" ht="20.100000000000001" customHeight="1" x14ac:dyDescent="0.25">
      <c r="U4463" s="190"/>
      <c r="V4463" s="191"/>
      <c r="W4463" s="188"/>
      <c r="X4463" s="188"/>
      <c r="Y4463" s="174" t="str">
        <f t="shared" si="680"/>
        <v/>
      </c>
      <c r="Z4463" s="174" t="str">
        <f t="shared" si="681"/>
        <v/>
      </c>
      <c r="AA4463" s="137"/>
      <c r="AB4463" s="185">
        <f t="shared" si="685"/>
        <v>25.004799999998291</v>
      </c>
      <c r="AC4463" s="139">
        <f t="shared" si="682"/>
        <v>7.5731496250457781E-4</v>
      </c>
      <c r="AD4463" s="138">
        <f t="shared" si="686"/>
        <v>1.9759597615450668E-6</v>
      </c>
      <c r="AE4463" s="139">
        <f t="shared" si="683"/>
        <v>1.9759597615450668E-6</v>
      </c>
      <c r="AF4463" s="139" t="str">
        <f t="shared" si="684"/>
        <v/>
      </c>
      <c r="AG4463" s="139"/>
    </row>
    <row r="4464" spans="21:33" ht="20.100000000000001" customHeight="1" x14ac:dyDescent="0.25">
      <c r="U4464" s="190"/>
      <c r="V4464" s="191"/>
      <c r="W4464" s="188"/>
      <c r="X4464" s="188"/>
      <c r="Y4464" s="174" t="str">
        <f t="shared" si="680"/>
        <v/>
      </c>
      <c r="Z4464" s="174" t="str">
        <f t="shared" si="681"/>
        <v/>
      </c>
      <c r="AA4464" s="137"/>
      <c r="AB4464" s="185">
        <f t="shared" si="685"/>
        <v>25.01119999999829</v>
      </c>
      <c r="AC4464" s="139">
        <f t="shared" si="682"/>
        <v>7.5533900274303274E-4</v>
      </c>
      <c r="AD4464" s="138">
        <f t="shared" si="686"/>
        <v>1.9709072090937736E-6</v>
      </c>
      <c r="AE4464" s="139">
        <f t="shared" si="683"/>
        <v>1.9709072090937736E-6</v>
      </c>
      <c r="AF4464" s="139" t="str">
        <f t="shared" si="684"/>
        <v/>
      </c>
      <c r="AG4464" s="139"/>
    </row>
    <row r="4465" spans="21:33" ht="20.100000000000001" customHeight="1" x14ac:dyDescent="0.25">
      <c r="U4465" s="190"/>
      <c r="V4465" s="191"/>
      <c r="W4465" s="188"/>
      <c r="X4465" s="188"/>
      <c r="Y4465" s="174" t="str">
        <f t="shared" si="680"/>
        <v/>
      </c>
      <c r="Z4465" s="174" t="str">
        <f t="shared" si="681"/>
        <v/>
      </c>
      <c r="AA4465" s="137"/>
      <c r="AB4465" s="185">
        <f t="shared" si="685"/>
        <v>25.017599999998289</v>
      </c>
      <c r="AC4465" s="139">
        <f t="shared" si="682"/>
        <v>7.5336809553393897E-4</v>
      </c>
      <c r="AD4465" s="138">
        <f t="shared" si="686"/>
        <v>1.9658672543653669E-6</v>
      </c>
      <c r="AE4465" s="139">
        <f t="shared" si="683"/>
        <v>1.9658672543653669E-6</v>
      </c>
      <c r="AF4465" s="139" t="str">
        <f t="shared" si="684"/>
        <v/>
      </c>
      <c r="AG4465" s="139"/>
    </row>
    <row r="4466" spans="21:33" ht="20.100000000000001" customHeight="1" x14ac:dyDescent="0.25">
      <c r="U4466" s="190"/>
      <c r="V4466" s="191"/>
      <c r="W4466" s="188"/>
      <c r="X4466" s="188"/>
      <c r="Y4466" s="174" t="str">
        <f t="shared" si="680"/>
        <v/>
      </c>
      <c r="Z4466" s="174" t="str">
        <f t="shared" si="681"/>
        <v/>
      </c>
      <c r="AA4466" s="137"/>
      <c r="AB4466" s="185">
        <f t="shared" si="685"/>
        <v>25.023999999998289</v>
      </c>
      <c r="AC4466" s="139">
        <f t="shared" si="682"/>
        <v>7.514022282795736E-4</v>
      </c>
      <c r="AD4466" s="138">
        <f t="shared" si="686"/>
        <v>1.9608398669511201E-6</v>
      </c>
      <c r="AE4466" s="139">
        <f t="shared" si="683"/>
        <v>1.9608398669511201E-6</v>
      </c>
      <c r="AF4466" s="139" t="str">
        <f t="shared" si="684"/>
        <v/>
      </c>
      <c r="AG4466" s="139"/>
    </row>
    <row r="4467" spans="21:33" ht="20.100000000000001" customHeight="1" x14ac:dyDescent="0.25">
      <c r="U4467" s="190"/>
      <c r="V4467" s="191"/>
      <c r="W4467" s="188"/>
      <c r="X4467" s="188"/>
      <c r="Y4467" s="174" t="str">
        <f t="shared" si="680"/>
        <v/>
      </c>
      <c r="Z4467" s="174" t="str">
        <f t="shared" si="681"/>
        <v/>
      </c>
      <c r="AA4467" s="137"/>
      <c r="AB4467" s="185">
        <f t="shared" si="685"/>
        <v>25.030399999998288</v>
      </c>
      <c r="AC4467" s="139">
        <f t="shared" si="682"/>
        <v>7.4944138841262248E-4</v>
      </c>
      <c r="AD4467" s="138">
        <f t="shared" si="686"/>
        <v>1.9558250165212362E-6</v>
      </c>
      <c r="AE4467" s="139">
        <f t="shared" si="683"/>
        <v>1.9558250165212362E-6</v>
      </c>
      <c r="AF4467" s="139" t="str">
        <f t="shared" si="684"/>
        <v/>
      </c>
      <c r="AG4467" s="139"/>
    </row>
    <row r="4468" spans="21:33" ht="20.100000000000001" customHeight="1" x14ac:dyDescent="0.25">
      <c r="U4468" s="190"/>
      <c r="V4468" s="191"/>
      <c r="W4468" s="188"/>
      <c r="X4468" s="188"/>
      <c r="Y4468" s="174" t="str">
        <f t="shared" si="680"/>
        <v/>
      </c>
      <c r="Z4468" s="174" t="str">
        <f t="shared" si="681"/>
        <v/>
      </c>
      <c r="AA4468" s="137"/>
      <c r="AB4468" s="185">
        <f t="shared" si="685"/>
        <v>25.036799999998287</v>
      </c>
      <c r="AC4468" s="139">
        <f t="shared" si="682"/>
        <v>7.4748556339610125E-4</v>
      </c>
      <c r="AD4468" s="138">
        <f t="shared" si="686"/>
        <v>1.9508226728122717E-6</v>
      </c>
      <c r="AE4468" s="139">
        <f t="shared" si="683"/>
        <v>1.9508226728122717E-6</v>
      </c>
      <c r="AF4468" s="139" t="str">
        <f t="shared" si="684"/>
        <v/>
      </c>
      <c r="AG4468" s="139"/>
    </row>
    <row r="4469" spans="21:33" ht="20.100000000000001" customHeight="1" x14ac:dyDescent="0.25">
      <c r="U4469" s="190"/>
      <c r="V4469" s="191"/>
      <c r="W4469" s="188"/>
      <c r="X4469" s="188"/>
      <c r="Y4469" s="174" t="str">
        <f t="shared" si="680"/>
        <v/>
      </c>
      <c r="Z4469" s="174" t="str">
        <f t="shared" si="681"/>
        <v/>
      </c>
      <c r="AA4469" s="137"/>
      <c r="AB4469" s="185">
        <f t="shared" si="685"/>
        <v>25.043199999998286</v>
      </c>
      <c r="AC4469" s="139">
        <f t="shared" si="682"/>
        <v>7.4553474072328897E-4</v>
      </c>
      <c r="AD4469" s="138">
        <f t="shared" si="686"/>
        <v>1.9458328056302801E-6</v>
      </c>
      <c r="AE4469" s="139">
        <f t="shared" si="683"/>
        <v>1.9458328056302801E-6</v>
      </c>
      <c r="AF4469" s="139" t="str">
        <f t="shared" si="684"/>
        <v/>
      </c>
      <c r="AG4469" s="139"/>
    </row>
    <row r="4470" spans="21:33" ht="20.100000000000001" customHeight="1" x14ac:dyDescent="0.25">
      <c r="U4470" s="190"/>
      <c r="V4470" s="191"/>
      <c r="W4470" s="188"/>
      <c r="X4470" s="188"/>
      <c r="Y4470" s="174" t="str">
        <f t="shared" si="680"/>
        <v/>
      </c>
      <c r="Z4470" s="174" t="str">
        <f t="shared" si="681"/>
        <v/>
      </c>
      <c r="AA4470" s="137"/>
      <c r="AB4470" s="185">
        <f t="shared" si="685"/>
        <v>25.049599999998286</v>
      </c>
      <c r="AC4470" s="139">
        <f t="shared" si="682"/>
        <v>7.4358890791765869E-4</v>
      </c>
      <c r="AD4470" s="138">
        <f t="shared" si="686"/>
        <v>1.940855384854499E-6</v>
      </c>
      <c r="AE4470" s="139">
        <f t="shared" si="683"/>
        <v>1.940855384854499E-6</v>
      </c>
      <c r="AF4470" s="139" t="str">
        <f t="shared" si="684"/>
        <v/>
      </c>
      <c r="AG4470" s="139"/>
    </row>
    <row r="4471" spans="21:33" ht="20.100000000000001" customHeight="1" x14ac:dyDescent="0.25">
      <c r="U4471" s="190"/>
      <c r="V4471" s="191"/>
      <c r="W4471" s="188"/>
      <c r="X4471" s="188"/>
      <c r="Y4471" s="174" t="str">
        <f t="shared" si="680"/>
        <v/>
      </c>
      <c r="Z4471" s="174" t="str">
        <f t="shared" si="681"/>
        <v/>
      </c>
      <c r="AA4471" s="137"/>
      <c r="AB4471" s="185">
        <f t="shared" si="685"/>
        <v>25.055999999998285</v>
      </c>
      <c r="AC4471" s="139">
        <f t="shared" si="682"/>
        <v>7.416480525328042E-4</v>
      </c>
      <c r="AD4471" s="138">
        <f t="shared" si="686"/>
        <v>1.9358903804297597E-6</v>
      </c>
      <c r="AE4471" s="139">
        <f t="shared" si="683"/>
        <v>1.9358903804297597E-6</v>
      </c>
      <c r="AF4471" s="139" t="str">
        <f t="shared" si="684"/>
        <v/>
      </c>
      <c r="AG4471" s="139"/>
    </row>
    <row r="4472" spans="21:33" ht="20.100000000000001" customHeight="1" x14ac:dyDescent="0.25">
      <c r="U4472" s="190"/>
      <c r="V4472" s="191"/>
      <c r="W4472" s="188"/>
      <c r="X4472" s="188"/>
      <c r="Y4472" s="174" t="str">
        <f t="shared" ref="Y4472:Y4535" si="687">IF($X4472&gt;(Y$555),$W4472,"")</f>
        <v/>
      </c>
      <c r="Z4472" s="174" t="str">
        <f t="shared" ref="Z4472:Z4535" si="688">IF($X4472&gt;(AA$557),$W4472,"")</f>
        <v/>
      </c>
      <c r="AA4472" s="137"/>
      <c r="AB4472" s="185">
        <f t="shared" si="685"/>
        <v>25.062399999998284</v>
      </c>
      <c r="AC4472" s="139">
        <f t="shared" si="682"/>
        <v>7.3971216215237444E-4</v>
      </c>
      <c r="AD4472" s="138">
        <f t="shared" si="686"/>
        <v>1.9309377623729935E-6</v>
      </c>
      <c r="AE4472" s="139">
        <f t="shared" si="683"/>
        <v>1.9309377623729935E-6</v>
      </c>
      <c r="AF4472" s="139" t="str">
        <f t="shared" si="684"/>
        <v/>
      </c>
      <c r="AG4472" s="139"/>
    </row>
    <row r="4473" spans="21:33" ht="20.100000000000001" customHeight="1" x14ac:dyDescent="0.25">
      <c r="U4473" s="190"/>
      <c r="V4473" s="191"/>
      <c r="W4473" s="188"/>
      <c r="X4473" s="188"/>
      <c r="Y4473" s="174" t="str">
        <f t="shared" si="687"/>
        <v/>
      </c>
      <c r="Z4473" s="174" t="str">
        <f t="shared" si="688"/>
        <v/>
      </c>
      <c r="AA4473" s="137"/>
      <c r="AB4473" s="185">
        <f t="shared" si="685"/>
        <v>25.068799999998284</v>
      </c>
      <c r="AC4473" s="139">
        <f t="shared" si="682"/>
        <v>7.3778122439000144E-4</v>
      </c>
      <c r="AD4473" s="138">
        <f t="shared" si="686"/>
        <v>1.9259975007690023E-6</v>
      </c>
      <c r="AE4473" s="139">
        <f t="shared" si="683"/>
        <v>1.9259975007690023E-6</v>
      </c>
      <c r="AF4473" s="139" t="str">
        <f t="shared" si="684"/>
        <v/>
      </c>
      <c r="AG4473" s="139"/>
    </row>
    <row r="4474" spans="21:33" ht="20.100000000000001" customHeight="1" x14ac:dyDescent="0.25">
      <c r="U4474" s="190"/>
      <c r="V4474" s="191"/>
      <c r="W4474" s="188"/>
      <c r="X4474" s="188"/>
      <c r="Y4474" s="174" t="str">
        <f t="shared" si="687"/>
        <v/>
      </c>
      <c r="Z4474" s="174" t="str">
        <f t="shared" si="688"/>
        <v/>
      </c>
      <c r="AA4474" s="137"/>
      <c r="AB4474" s="185">
        <f t="shared" si="685"/>
        <v>25.075199999998283</v>
      </c>
      <c r="AC4474" s="139">
        <f t="shared" si="682"/>
        <v>7.3585522688923244E-4</v>
      </c>
      <c r="AD4474" s="138">
        <f t="shared" si="686"/>
        <v>1.9210695657703508E-6</v>
      </c>
      <c r="AE4474" s="139">
        <f t="shared" si="683"/>
        <v>1.9210695657703508E-6</v>
      </c>
      <c r="AF4474" s="139" t="str">
        <f t="shared" si="684"/>
        <v/>
      </c>
      <c r="AG4474" s="139"/>
    </row>
    <row r="4475" spans="21:33" ht="20.100000000000001" customHeight="1" x14ac:dyDescent="0.25">
      <c r="U4475" s="190"/>
      <c r="V4475" s="191"/>
      <c r="W4475" s="188"/>
      <c r="X4475" s="188"/>
      <c r="Y4475" s="174" t="str">
        <f t="shared" si="687"/>
        <v/>
      </c>
      <c r="Z4475" s="174" t="str">
        <f t="shared" si="688"/>
        <v/>
      </c>
      <c r="AA4475" s="137"/>
      <c r="AB4475" s="185">
        <f t="shared" si="685"/>
        <v>25.081599999998282</v>
      </c>
      <c r="AC4475" s="139">
        <f t="shared" si="682"/>
        <v>7.3393415732346209E-4</v>
      </c>
      <c r="AD4475" s="138">
        <f t="shared" si="686"/>
        <v>1.9161539276043053E-6</v>
      </c>
      <c r="AE4475" s="139">
        <f t="shared" si="683"/>
        <v>1.9161539276043053E-6</v>
      </c>
      <c r="AF4475" s="139" t="str">
        <f t="shared" si="684"/>
        <v/>
      </c>
      <c r="AG4475" s="139"/>
    </row>
    <row r="4476" spans="21:33" ht="20.100000000000001" customHeight="1" x14ac:dyDescent="0.25">
      <c r="U4476" s="190"/>
      <c r="V4476" s="191"/>
      <c r="W4476" s="188"/>
      <c r="X4476" s="188"/>
      <c r="Y4476" s="174" t="str">
        <f t="shared" si="687"/>
        <v/>
      </c>
      <c r="Z4476" s="174" t="str">
        <f t="shared" si="688"/>
        <v/>
      </c>
      <c r="AA4476" s="137"/>
      <c r="AB4476" s="185">
        <f t="shared" si="685"/>
        <v>25.087999999998281</v>
      </c>
      <c r="AC4476" s="139">
        <f t="shared" si="682"/>
        <v>7.3201800339585778E-4</v>
      </c>
      <c r="AD4476" s="138">
        <f t="shared" si="686"/>
        <v>1.9112505565616663E-6</v>
      </c>
      <c r="AE4476" s="139">
        <f t="shared" si="683"/>
        <v>1.9112505565616663E-6</v>
      </c>
      <c r="AF4476" s="139" t="str">
        <f t="shared" si="684"/>
        <v/>
      </c>
      <c r="AG4476" s="139"/>
    </row>
    <row r="4477" spans="21:33" ht="20.100000000000001" customHeight="1" x14ac:dyDescent="0.25">
      <c r="U4477" s="190"/>
      <c r="V4477" s="191"/>
      <c r="W4477" s="188"/>
      <c r="X4477" s="188"/>
      <c r="Y4477" s="174" t="str">
        <f t="shared" si="687"/>
        <v/>
      </c>
      <c r="Z4477" s="174" t="str">
        <f t="shared" si="688"/>
        <v/>
      </c>
      <c r="AA4477" s="137"/>
      <c r="AB4477" s="185">
        <f t="shared" si="685"/>
        <v>25.094399999998281</v>
      </c>
      <c r="AC4477" s="139">
        <f t="shared" si="682"/>
        <v>7.3010675283929612E-4</v>
      </c>
      <c r="AD4477" s="138">
        <f t="shared" si="686"/>
        <v>1.9063594230006716E-6</v>
      </c>
      <c r="AE4477" s="139">
        <f t="shared" si="683"/>
        <v>1.9063594230006716E-6</v>
      </c>
      <c r="AF4477" s="139" t="str">
        <f t="shared" si="684"/>
        <v/>
      </c>
      <c r="AG4477" s="139"/>
    </row>
    <row r="4478" spans="21:33" ht="20.100000000000001" customHeight="1" x14ac:dyDescent="0.25">
      <c r="U4478" s="190"/>
      <c r="V4478" s="191"/>
      <c r="W4478" s="188"/>
      <c r="X4478" s="188"/>
      <c r="Y4478" s="174" t="str">
        <f t="shared" si="687"/>
        <v/>
      </c>
      <c r="Z4478" s="174" t="str">
        <f t="shared" si="688"/>
        <v/>
      </c>
      <c r="AA4478" s="137"/>
      <c r="AB4478" s="185">
        <f t="shared" si="685"/>
        <v>25.10079999999828</v>
      </c>
      <c r="AC4478" s="139">
        <f t="shared" si="682"/>
        <v>7.2820039341629545E-4</v>
      </c>
      <c r="AD4478" s="138">
        <f t="shared" si="686"/>
        <v>1.9014804973542607E-6</v>
      </c>
      <c r="AE4478" s="139">
        <f t="shared" si="683"/>
        <v>1.9014804973542607E-6</v>
      </c>
      <c r="AF4478" s="139" t="str">
        <f t="shared" si="684"/>
        <v/>
      </c>
      <c r="AG4478" s="139"/>
    </row>
    <row r="4479" spans="21:33" ht="20.100000000000001" customHeight="1" x14ac:dyDescent="0.25">
      <c r="U4479" s="190"/>
      <c r="V4479" s="191"/>
      <c r="W4479" s="188"/>
      <c r="X4479" s="188"/>
      <c r="Y4479" s="174" t="str">
        <f t="shared" si="687"/>
        <v/>
      </c>
      <c r="Z4479" s="174" t="str">
        <f t="shared" si="688"/>
        <v/>
      </c>
      <c r="AA4479" s="137"/>
      <c r="AB4479" s="185">
        <f t="shared" si="685"/>
        <v>25.107199999998279</v>
      </c>
      <c r="AC4479" s="139">
        <f t="shared" si="682"/>
        <v>7.2629891291894118E-4</v>
      </c>
      <c r="AD4479" s="138">
        <f t="shared" si="686"/>
        <v>1.8966137501187988E-6</v>
      </c>
      <c r="AE4479" s="139">
        <f t="shared" si="683"/>
        <v>1.8966137501187988E-6</v>
      </c>
      <c r="AF4479" s="139" t="str">
        <f t="shared" si="684"/>
        <v/>
      </c>
      <c r="AG4479" s="139"/>
    </row>
    <row r="4480" spans="21:33" ht="20.100000000000001" customHeight="1" x14ac:dyDescent="0.25">
      <c r="U4480" s="190"/>
      <c r="V4480" s="191"/>
      <c r="W4480" s="188"/>
      <c r="X4480" s="188"/>
      <c r="Y4480" s="174" t="str">
        <f t="shared" si="687"/>
        <v/>
      </c>
      <c r="Z4480" s="174" t="str">
        <f t="shared" si="688"/>
        <v/>
      </c>
      <c r="AA4480" s="137"/>
      <c r="AB4480" s="185">
        <f t="shared" si="685"/>
        <v>25.113599999998279</v>
      </c>
      <c r="AC4480" s="139">
        <f t="shared" si="682"/>
        <v>7.2440229916882239E-4</v>
      </c>
      <c r="AD4480" s="138">
        <f t="shared" si="686"/>
        <v>1.8917591518617747E-6</v>
      </c>
      <c r="AE4480" s="139">
        <f t="shared" si="683"/>
        <v>1.8917591518617747E-6</v>
      </c>
      <c r="AF4480" s="139" t="str">
        <f t="shared" si="684"/>
        <v/>
      </c>
      <c r="AG4480" s="139"/>
    </row>
    <row r="4481" spans="21:33" ht="20.100000000000001" customHeight="1" x14ac:dyDescent="0.25">
      <c r="U4481" s="190"/>
      <c r="V4481" s="191"/>
      <c r="W4481" s="188"/>
      <c r="X4481" s="188"/>
      <c r="Y4481" s="174" t="str">
        <f t="shared" si="687"/>
        <v/>
      </c>
      <c r="Z4481" s="174" t="str">
        <f t="shared" si="688"/>
        <v/>
      </c>
      <c r="AA4481" s="137"/>
      <c r="AB4481" s="185">
        <f t="shared" si="685"/>
        <v>25.119999999998278</v>
      </c>
      <c r="AC4481" s="139">
        <f t="shared" si="682"/>
        <v>7.2251054001696061E-4</v>
      </c>
      <c r="AD4481" s="138">
        <f t="shared" si="686"/>
        <v>1.8869166732150789E-6</v>
      </c>
      <c r="AE4481" s="139">
        <f t="shared" si="683"/>
        <v>1.8869166732150789E-6</v>
      </c>
      <c r="AF4481" s="139" t="str">
        <f t="shared" si="684"/>
        <v/>
      </c>
      <c r="AG4481" s="139"/>
    </row>
    <row r="4482" spans="21:33" ht="20.100000000000001" customHeight="1" x14ac:dyDescent="0.25">
      <c r="U4482" s="190"/>
      <c r="V4482" s="191"/>
      <c r="W4482" s="188"/>
      <c r="X4482" s="188"/>
      <c r="Y4482" s="174" t="str">
        <f t="shared" si="687"/>
        <v/>
      </c>
      <c r="Z4482" s="174" t="str">
        <f t="shared" si="688"/>
        <v/>
      </c>
      <c r="AA4482" s="137"/>
      <c r="AB4482" s="185">
        <f t="shared" si="685"/>
        <v>25.126399999998277</v>
      </c>
      <c r="AC4482" s="139">
        <f t="shared" si="682"/>
        <v>7.2062362334374553E-4</v>
      </c>
      <c r="AD4482" s="138">
        <f t="shared" si="686"/>
        <v>1.8820862848816173E-6</v>
      </c>
      <c r="AE4482" s="139">
        <f t="shared" si="683"/>
        <v>1.8820862848816173E-6</v>
      </c>
      <c r="AF4482" s="139" t="str">
        <f t="shared" si="684"/>
        <v/>
      </c>
      <c r="AG4482" s="139"/>
    </row>
    <row r="4483" spans="21:33" ht="20.100000000000001" customHeight="1" x14ac:dyDescent="0.25">
      <c r="U4483" s="190"/>
      <c r="V4483" s="191"/>
      <c r="W4483" s="188"/>
      <c r="X4483" s="188"/>
      <c r="Y4483" s="174" t="str">
        <f t="shared" si="687"/>
        <v/>
      </c>
      <c r="Z4483" s="174" t="str">
        <f t="shared" si="688"/>
        <v/>
      </c>
      <c r="AA4483" s="137"/>
      <c r="AB4483" s="185">
        <f t="shared" si="685"/>
        <v>25.132799999998277</v>
      </c>
      <c r="AC4483" s="139">
        <f t="shared" si="682"/>
        <v>7.1874153705886392E-4</v>
      </c>
      <c r="AD4483" s="138">
        <f t="shared" si="686"/>
        <v>1.8772679576343348E-6</v>
      </c>
      <c r="AE4483" s="139">
        <f t="shared" si="683"/>
        <v>1.8772679576343348E-6</v>
      </c>
      <c r="AF4483" s="139" t="str">
        <f t="shared" si="684"/>
        <v/>
      </c>
      <c r="AG4483" s="139"/>
    </row>
    <row r="4484" spans="21:33" ht="20.100000000000001" customHeight="1" x14ac:dyDescent="0.25">
      <c r="U4484" s="190"/>
      <c r="V4484" s="191"/>
      <c r="W4484" s="188"/>
      <c r="X4484" s="188"/>
      <c r="Y4484" s="174" t="str">
        <f t="shared" si="687"/>
        <v/>
      </c>
      <c r="Z4484" s="174" t="str">
        <f t="shared" si="688"/>
        <v/>
      </c>
      <c r="AA4484" s="137"/>
      <c r="AB4484" s="185">
        <f t="shared" si="685"/>
        <v>25.139199999998276</v>
      </c>
      <c r="AC4484" s="139">
        <f t="shared" si="682"/>
        <v>7.1686426910122958E-4</v>
      </c>
      <c r="AD4484" s="138">
        <f t="shared" si="686"/>
        <v>1.8724616623051575E-6</v>
      </c>
      <c r="AE4484" s="139">
        <f t="shared" si="683"/>
        <v>1.8724616623051575E-6</v>
      </c>
      <c r="AF4484" s="139" t="str">
        <f t="shared" si="684"/>
        <v/>
      </c>
      <c r="AG4484" s="139"/>
    </row>
    <row r="4485" spans="21:33" ht="20.100000000000001" customHeight="1" x14ac:dyDescent="0.25">
      <c r="U4485" s="190"/>
      <c r="V4485" s="191"/>
      <c r="W4485" s="188"/>
      <c r="X4485" s="188"/>
      <c r="Y4485" s="174" t="str">
        <f t="shared" si="687"/>
        <v/>
      </c>
      <c r="Z4485" s="174" t="str">
        <f t="shared" si="688"/>
        <v/>
      </c>
      <c r="AA4485" s="137"/>
      <c r="AB4485" s="185">
        <f t="shared" si="685"/>
        <v>25.145599999998275</v>
      </c>
      <c r="AC4485" s="139">
        <f t="shared" si="682"/>
        <v>7.1499180743892442E-4</v>
      </c>
      <c r="AD4485" s="138">
        <f t="shared" si="686"/>
        <v>1.8676673698052662E-6</v>
      </c>
      <c r="AE4485" s="139">
        <f t="shared" si="683"/>
        <v>1.8676673698052662E-6</v>
      </c>
      <c r="AF4485" s="139" t="str">
        <f t="shared" si="684"/>
        <v/>
      </c>
      <c r="AG4485" s="139"/>
    </row>
    <row r="4486" spans="21:33" ht="20.100000000000001" customHeight="1" x14ac:dyDescent="0.25">
      <c r="U4486" s="190"/>
      <c r="V4486" s="191"/>
      <c r="W4486" s="188"/>
      <c r="X4486" s="188"/>
      <c r="Y4486" s="174" t="str">
        <f t="shared" si="687"/>
        <v/>
      </c>
      <c r="Z4486" s="174" t="str">
        <f t="shared" si="688"/>
        <v/>
      </c>
      <c r="AA4486" s="137"/>
      <c r="AB4486" s="185">
        <f t="shared" si="685"/>
        <v>25.151999999998274</v>
      </c>
      <c r="AC4486" s="139">
        <f t="shared" si="682"/>
        <v>7.1312414006911916E-4</v>
      </c>
      <c r="AD4486" s="138">
        <f t="shared" si="686"/>
        <v>1.8628850511042804E-6</v>
      </c>
      <c r="AE4486" s="139">
        <f t="shared" si="683"/>
        <v>1.8628850511042804E-6</v>
      </c>
      <c r="AF4486" s="139" t="str">
        <f t="shared" si="684"/>
        <v/>
      </c>
      <c r="AG4486" s="139"/>
    </row>
    <row r="4487" spans="21:33" ht="20.100000000000001" customHeight="1" x14ac:dyDescent="0.25">
      <c r="U4487" s="190"/>
      <c r="V4487" s="191"/>
      <c r="W4487" s="188"/>
      <c r="X4487" s="188"/>
      <c r="Y4487" s="174" t="str">
        <f t="shared" si="687"/>
        <v/>
      </c>
      <c r="Z4487" s="174" t="str">
        <f t="shared" si="688"/>
        <v/>
      </c>
      <c r="AA4487" s="137"/>
      <c r="AB4487" s="185">
        <f t="shared" si="685"/>
        <v>25.158399999998274</v>
      </c>
      <c r="AC4487" s="139">
        <f t="shared" si="682"/>
        <v>7.1126125501801488E-4</v>
      </c>
      <c r="AD4487" s="138">
        <f t="shared" si="686"/>
        <v>1.8581146772409917E-6</v>
      </c>
      <c r="AE4487" s="139">
        <f t="shared" si="683"/>
        <v>1.8581146772409917E-6</v>
      </c>
      <c r="AF4487" s="139" t="str">
        <f t="shared" si="684"/>
        <v/>
      </c>
      <c r="AG4487" s="139"/>
    </row>
    <row r="4488" spans="21:33" ht="20.100000000000001" customHeight="1" x14ac:dyDescent="0.25">
      <c r="U4488" s="190"/>
      <c r="V4488" s="191"/>
      <c r="W4488" s="188"/>
      <c r="X4488" s="188"/>
      <c r="Y4488" s="174" t="str">
        <f t="shared" si="687"/>
        <v/>
      </c>
      <c r="Z4488" s="174" t="str">
        <f t="shared" si="688"/>
        <v/>
      </c>
      <c r="AA4488" s="137"/>
      <c r="AB4488" s="185">
        <f t="shared" si="685"/>
        <v>25.164799999998273</v>
      </c>
      <c r="AC4488" s="139">
        <f t="shared" si="682"/>
        <v>7.0940314034077388E-4</v>
      </c>
      <c r="AD4488" s="138">
        <f t="shared" si="686"/>
        <v>1.8533562193234722E-6</v>
      </c>
      <c r="AE4488" s="139">
        <f t="shared" si="683"/>
        <v>1.8533562193234722E-6</v>
      </c>
      <c r="AF4488" s="139" t="str">
        <f t="shared" si="684"/>
        <v/>
      </c>
      <c r="AG4488" s="139"/>
    </row>
    <row r="4489" spans="21:33" ht="20.100000000000001" customHeight="1" x14ac:dyDescent="0.25">
      <c r="U4489" s="190"/>
      <c r="V4489" s="191"/>
      <c r="W4489" s="188"/>
      <c r="X4489" s="188"/>
      <c r="Y4489" s="174" t="str">
        <f t="shared" si="687"/>
        <v/>
      </c>
      <c r="Z4489" s="174" t="str">
        <f t="shared" si="688"/>
        <v/>
      </c>
      <c r="AA4489" s="137"/>
      <c r="AB4489" s="185">
        <f t="shared" si="685"/>
        <v>25.171199999998272</v>
      </c>
      <c r="AC4489" s="139">
        <f t="shared" si="682"/>
        <v>7.0754978412145041E-4</v>
      </c>
      <c r="AD4489" s="138">
        <f t="shared" si="686"/>
        <v>1.8486096485267976E-6</v>
      </c>
      <c r="AE4489" s="139">
        <f t="shared" si="683"/>
        <v>1.8486096485267976E-6</v>
      </c>
      <c r="AF4489" s="139" t="str">
        <f t="shared" si="684"/>
        <v/>
      </c>
      <c r="AG4489" s="139"/>
    </row>
    <row r="4490" spans="21:33" ht="20.100000000000001" customHeight="1" x14ac:dyDescent="0.25">
      <c r="U4490" s="190"/>
      <c r="V4490" s="191"/>
      <c r="W4490" s="188"/>
      <c r="X4490" s="188"/>
      <c r="Y4490" s="174" t="str">
        <f t="shared" si="687"/>
        <v/>
      </c>
      <c r="Z4490" s="174" t="str">
        <f t="shared" si="688"/>
        <v/>
      </c>
      <c r="AA4490" s="137"/>
      <c r="AB4490" s="185">
        <f t="shared" si="685"/>
        <v>25.177599999998272</v>
      </c>
      <c r="AC4490" s="139">
        <f t="shared" si="682"/>
        <v>7.0570117447292361E-4</v>
      </c>
      <c r="AD4490" s="138">
        <f t="shared" si="686"/>
        <v>1.8438749360891443E-6</v>
      </c>
      <c r="AE4490" s="139">
        <f t="shared" si="683"/>
        <v>1.8438749360891443E-6</v>
      </c>
      <c r="AF4490" s="139" t="str">
        <f t="shared" si="684"/>
        <v/>
      </c>
      <c r="AG4490" s="139"/>
    </row>
    <row r="4491" spans="21:33" ht="20.100000000000001" customHeight="1" x14ac:dyDescent="0.25">
      <c r="U4491" s="190"/>
      <c r="V4491" s="191"/>
      <c r="W4491" s="188"/>
      <c r="X4491" s="188"/>
      <c r="Y4491" s="174" t="str">
        <f t="shared" si="687"/>
        <v/>
      </c>
      <c r="Z4491" s="174" t="str">
        <f t="shared" si="688"/>
        <v/>
      </c>
      <c r="AA4491" s="137"/>
      <c r="AB4491" s="185">
        <f t="shared" si="685"/>
        <v>25.183999999998271</v>
      </c>
      <c r="AC4491" s="139">
        <f t="shared" si="682"/>
        <v>7.0385729953683447E-4</v>
      </c>
      <c r="AD4491" s="138">
        <f t="shared" si="686"/>
        <v>1.839152053317427E-6</v>
      </c>
      <c r="AE4491" s="139">
        <f t="shared" si="683"/>
        <v>1.839152053317427E-6</v>
      </c>
      <c r="AF4491" s="139" t="str">
        <f t="shared" si="684"/>
        <v/>
      </c>
      <c r="AG4491" s="139"/>
    </row>
    <row r="4492" spans="21:33" ht="20.100000000000001" customHeight="1" x14ac:dyDescent="0.25">
      <c r="U4492" s="190"/>
      <c r="V4492" s="191"/>
      <c r="W4492" s="188"/>
      <c r="X4492" s="188"/>
      <c r="Y4492" s="174" t="str">
        <f t="shared" si="687"/>
        <v/>
      </c>
      <c r="Z4492" s="174" t="str">
        <f t="shared" si="688"/>
        <v/>
      </c>
      <c r="AA4492" s="137"/>
      <c r="AB4492" s="185">
        <f t="shared" si="685"/>
        <v>25.19039999999827</v>
      </c>
      <c r="AC4492" s="139">
        <f t="shared" si="682"/>
        <v>7.0201814748351704E-4</v>
      </c>
      <c r="AD4492" s="138">
        <f t="shared" si="686"/>
        <v>1.834440971588058E-6</v>
      </c>
      <c r="AE4492" s="139">
        <f t="shared" si="683"/>
        <v>1.834440971588058E-6</v>
      </c>
      <c r="AF4492" s="139" t="str">
        <f t="shared" si="684"/>
        <v/>
      </c>
      <c r="AG4492" s="139"/>
    </row>
    <row r="4493" spans="21:33" ht="20.100000000000001" customHeight="1" x14ac:dyDescent="0.25">
      <c r="U4493" s="190"/>
      <c r="V4493" s="191"/>
      <c r="W4493" s="188"/>
      <c r="X4493" s="188"/>
      <c r="Y4493" s="174" t="str">
        <f t="shared" si="687"/>
        <v/>
      </c>
      <c r="Z4493" s="174" t="str">
        <f t="shared" si="688"/>
        <v/>
      </c>
      <c r="AA4493" s="137"/>
      <c r="AB4493" s="185">
        <f t="shared" si="685"/>
        <v>25.196799999998269</v>
      </c>
      <c r="AC4493" s="139">
        <f t="shared" si="682"/>
        <v>7.0018370651192899E-4</v>
      </c>
      <c r="AD4493" s="138">
        <f t="shared" si="686"/>
        <v>1.8297416623389235E-6</v>
      </c>
      <c r="AE4493" s="139">
        <f t="shared" si="683"/>
        <v>1.8297416623389235E-6</v>
      </c>
      <c r="AF4493" s="139" t="str">
        <f t="shared" si="684"/>
        <v/>
      </c>
      <c r="AG4493" s="139"/>
    </row>
    <row r="4494" spans="21:33" ht="20.100000000000001" customHeight="1" x14ac:dyDescent="0.25">
      <c r="U4494" s="190"/>
      <c r="V4494" s="191"/>
      <c r="W4494" s="188"/>
      <c r="X4494" s="188"/>
      <c r="Y4494" s="174" t="str">
        <f t="shared" si="687"/>
        <v/>
      </c>
      <c r="Z4494" s="174" t="str">
        <f t="shared" si="688"/>
        <v/>
      </c>
      <c r="AA4494" s="137"/>
      <c r="AB4494" s="185">
        <f t="shared" si="685"/>
        <v>25.203199999998269</v>
      </c>
      <c r="AC4494" s="139">
        <f t="shared" si="682"/>
        <v>6.9835396484959006E-4</v>
      </c>
      <c r="AD4494" s="138">
        <f t="shared" si="686"/>
        <v>1.825054097077082E-6</v>
      </c>
      <c r="AE4494" s="139">
        <f t="shared" si="683"/>
        <v>1.825054097077082E-6</v>
      </c>
      <c r="AF4494" s="139" t="str">
        <f t="shared" si="684"/>
        <v/>
      </c>
      <c r="AG4494" s="139"/>
    </row>
    <row r="4495" spans="21:33" ht="20.100000000000001" customHeight="1" x14ac:dyDescent="0.25">
      <c r="U4495" s="190"/>
      <c r="V4495" s="191"/>
      <c r="W4495" s="188"/>
      <c r="X4495" s="188"/>
      <c r="Y4495" s="174" t="str">
        <f t="shared" si="687"/>
        <v/>
      </c>
      <c r="Z4495" s="174" t="str">
        <f t="shared" si="688"/>
        <v/>
      </c>
      <c r="AA4495" s="137"/>
      <c r="AB4495" s="185">
        <f t="shared" si="685"/>
        <v>25.209599999998268</v>
      </c>
      <c r="AC4495" s="139">
        <f t="shared" si="682"/>
        <v>6.9652891075251298E-4</v>
      </c>
      <c r="AD4495" s="138">
        <f t="shared" si="686"/>
        <v>1.8203782473746443E-6</v>
      </c>
      <c r="AE4495" s="139">
        <f t="shared" si="683"/>
        <v>1.8203782473746443E-6</v>
      </c>
      <c r="AF4495" s="139" t="str">
        <f t="shared" si="684"/>
        <v/>
      </c>
      <c r="AG4495" s="139"/>
    </row>
    <row r="4496" spans="21:33" ht="20.100000000000001" customHeight="1" x14ac:dyDescent="0.25">
      <c r="U4496" s="190"/>
      <c r="V4496" s="191"/>
      <c r="W4496" s="188"/>
      <c r="X4496" s="188"/>
      <c r="Y4496" s="174" t="str">
        <f t="shared" si="687"/>
        <v/>
      </c>
      <c r="Z4496" s="174" t="str">
        <f t="shared" si="688"/>
        <v/>
      </c>
      <c r="AA4496" s="137"/>
      <c r="AB4496" s="185">
        <f t="shared" si="685"/>
        <v>25.215999999998267</v>
      </c>
      <c r="AC4496" s="139">
        <f t="shared" si="682"/>
        <v>6.9470853250513834E-4</v>
      </c>
      <c r="AD4496" s="138">
        <f t="shared" si="686"/>
        <v>1.8157140848675804E-6</v>
      </c>
      <c r="AE4496" s="139">
        <f t="shared" si="683"/>
        <v>1.8157140848675804E-6</v>
      </c>
      <c r="AF4496" s="139" t="str">
        <f t="shared" si="684"/>
        <v/>
      </c>
      <c r="AG4496" s="139"/>
    </row>
    <row r="4497" spans="21:33" ht="20.100000000000001" customHeight="1" x14ac:dyDescent="0.25">
      <c r="U4497" s="190"/>
      <c r="V4497" s="191"/>
      <c r="W4497" s="188"/>
      <c r="X4497" s="188"/>
      <c r="Y4497" s="174" t="str">
        <f t="shared" si="687"/>
        <v/>
      </c>
      <c r="Z4497" s="174" t="str">
        <f t="shared" si="688"/>
        <v/>
      </c>
      <c r="AA4497" s="137"/>
      <c r="AB4497" s="185">
        <f t="shared" si="685"/>
        <v>25.222399999998267</v>
      </c>
      <c r="AC4497" s="139">
        <f t="shared" si="682"/>
        <v>6.9289281842027076E-4</v>
      </c>
      <c r="AD4497" s="138">
        <f t="shared" si="686"/>
        <v>1.8110615812635261E-6</v>
      </c>
      <c r="AE4497" s="139">
        <f t="shared" si="683"/>
        <v>1.8110615812635261E-6</v>
      </c>
      <c r="AF4497" s="139" t="str">
        <f t="shared" si="684"/>
        <v/>
      </c>
      <c r="AG4497" s="139"/>
    </row>
    <row r="4498" spans="21:33" ht="20.100000000000001" customHeight="1" x14ac:dyDescent="0.25">
      <c r="U4498" s="190"/>
      <c r="V4498" s="191"/>
      <c r="W4498" s="188"/>
      <c r="X4498" s="188"/>
      <c r="Y4498" s="174" t="str">
        <f t="shared" si="687"/>
        <v/>
      </c>
      <c r="Z4498" s="174" t="str">
        <f t="shared" si="688"/>
        <v/>
      </c>
      <c r="AA4498" s="137"/>
      <c r="AB4498" s="185">
        <f t="shared" si="685"/>
        <v>25.228799999998266</v>
      </c>
      <c r="AC4498" s="139">
        <f t="shared" si="682"/>
        <v>6.9108175683900723E-4</v>
      </c>
      <c r="AD4498" s="138">
        <f t="shared" si="686"/>
        <v>1.8064207083310496E-6</v>
      </c>
      <c r="AE4498" s="139">
        <f t="shared" si="683"/>
        <v>1.8064207083310496E-6</v>
      </c>
      <c r="AF4498" s="139" t="str">
        <f t="shared" si="684"/>
        <v/>
      </c>
      <c r="AG4498" s="139"/>
    </row>
    <row r="4499" spans="21:33" ht="20.100000000000001" customHeight="1" x14ac:dyDescent="0.25">
      <c r="U4499" s="190"/>
      <c r="V4499" s="191"/>
      <c r="W4499" s="188"/>
      <c r="X4499" s="188"/>
      <c r="Y4499" s="174" t="str">
        <f t="shared" si="687"/>
        <v/>
      </c>
      <c r="Z4499" s="174" t="str">
        <f t="shared" si="688"/>
        <v/>
      </c>
      <c r="AA4499" s="137"/>
      <c r="AB4499" s="185">
        <f t="shared" si="685"/>
        <v>25.235199999998265</v>
      </c>
      <c r="AC4499" s="139">
        <f t="shared" si="682"/>
        <v>6.8927533613067618E-4</v>
      </c>
      <c r="AD4499" s="138">
        <f t="shared" si="686"/>
        <v>1.8017914379019279E-6</v>
      </c>
      <c r="AE4499" s="139">
        <f t="shared" si="683"/>
        <v>1.8017914379019279E-6</v>
      </c>
      <c r="AF4499" s="139" t="str">
        <f t="shared" si="684"/>
        <v/>
      </c>
      <c r="AG4499" s="139"/>
    </row>
    <row r="4500" spans="21:33" ht="20.100000000000001" customHeight="1" x14ac:dyDescent="0.25">
      <c r="U4500" s="190"/>
      <c r="V4500" s="191"/>
      <c r="W4500" s="188"/>
      <c r="X4500" s="188"/>
      <c r="Y4500" s="174" t="str">
        <f t="shared" si="687"/>
        <v/>
      </c>
      <c r="Z4500" s="174" t="str">
        <f t="shared" si="688"/>
        <v/>
      </c>
      <c r="AA4500" s="137"/>
      <c r="AB4500" s="185">
        <f t="shared" si="685"/>
        <v>25.241599999998265</v>
      </c>
      <c r="AC4500" s="139">
        <f t="shared" si="682"/>
        <v>6.8747354469277425E-4</v>
      </c>
      <c r="AD4500" s="138">
        <f t="shared" si="686"/>
        <v>1.7971737418797122E-6</v>
      </c>
      <c r="AE4500" s="139">
        <f t="shared" si="683"/>
        <v>1.7971737418797122E-6</v>
      </c>
      <c r="AF4500" s="139" t="str">
        <f t="shared" si="684"/>
        <v/>
      </c>
      <c r="AG4500" s="139"/>
    </row>
    <row r="4501" spans="21:33" ht="20.100000000000001" customHeight="1" x14ac:dyDescent="0.25">
      <c r="U4501" s="190"/>
      <c r="V4501" s="191"/>
      <c r="W4501" s="188"/>
      <c r="X4501" s="188"/>
      <c r="Y4501" s="174" t="str">
        <f t="shared" si="687"/>
        <v/>
      </c>
      <c r="Z4501" s="174" t="str">
        <f t="shared" si="688"/>
        <v/>
      </c>
      <c r="AA4501" s="137"/>
      <c r="AB4501" s="185">
        <f t="shared" si="685"/>
        <v>25.247999999998264</v>
      </c>
      <c r="AC4501" s="139">
        <f t="shared" si="682"/>
        <v>6.8567637095089454E-4</v>
      </c>
      <c r="AD4501" s="138">
        <f t="shared" si="686"/>
        <v>1.7925675922308374E-6</v>
      </c>
      <c r="AE4501" s="139">
        <f t="shared" si="683"/>
        <v>1.7925675922308374E-6</v>
      </c>
      <c r="AF4501" s="139" t="str">
        <f t="shared" si="684"/>
        <v/>
      </c>
      <c r="AG4501" s="139"/>
    </row>
    <row r="4502" spans="21:33" ht="20.100000000000001" customHeight="1" x14ac:dyDescent="0.25">
      <c r="U4502" s="190"/>
      <c r="V4502" s="191"/>
      <c r="W4502" s="188"/>
      <c r="X4502" s="188"/>
      <c r="Y4502" s="174" t="str">
        <f t="shared" si="687"/>
        <v/>
      </c>
      <c r="Z4502" s="174" t="str">
        <f t="shared" si="688"/>
        <v/>
      </c>
      <c r="AA4502" s="137"/>
      <c r="AB4502" s="185">
        <f t="shared" si="685"/>
        <v>25.254399999998263</v>
      </c>
      <c r="AC4502" s="139">
        <f t="shared" si="682"/>
        <v>6.838838033586637E-4</v>
      </c>
      <c r="AD4502" s="138">
        <f t="shared" si="686"/>
        <v>1.7879729609821286E-6</v>
      </c>
      <c r="AE4502" s="139">
        <f t="shared" si="683"/>
        <v>1.7879729609821286E-6</v>
      </c>
      <c r="AF4502" s="139" t="str">
        <f t="shared" si="684"/>
        <v/>
      </c>
      <c r="AG4502" s="139"/>
    </row>
    <row r="4503" spans="21:33" ht="20.100000000000001" customHeight="1" x14ac:dyDescent="0.25">
      <c r="U4503" s="190"/>
      <c r="V4503" s="191"/>
      <c r="W4503" s="188"/>
      <c r="X4503" s="188"/>
      <c r="Y4503" s="174" t="str">
        <f t="shared" si="687"/>
        <v/>
      </c>
      <c r="Z4503" s="174" t="str">
        <f t="shared" si="688"/>
        <v/>
      </c>
      <c r="AA4503" s="137"/>
      <c r="AB4503" s="185">
        <f t="shared" si="685"/>
        <v>25.260799999998262</v>
      </c>
      <c r="AC4503" s="139">
        <f t="shared" si="682"/>
        <v>6.8209583039768157E-4</v>
      </c>
      <c r="AD4503" s="138">
        <f t="shared" si="686"/>
        <v>1.783389820233486E-6</v>
      </c>
      <c r="AE4503" s="139">
        <f t="shared" si="683"/>
        <v>1.783389820233486E-6</v>
      </c>
      <c r="AF4503" s="139" t="str">
        <f t="shared" si="684"/>
        <v/>
      </c>
      <c r="AG4503" s="139"/>
    </row>
    <row r="4504" spans="21:33" ht="20.100000000000001" customHeight="1" x14ac:dyDescent="0.25">
      <c r="U4504" s="190"/>
      <c r="V4504" s="191"/>
      <c r="W4504" s="188"/>
      <c r="X4504" s="188"/>
      <c r="Y4504" s="174" t="str">
        <f t="shared" si="687"/>
        <v/>
      </c>
      <c r="Z4504" s="174" t="str">
        <f t="shared" si="688"/>
        <v/>
      </c>
      <c r="AA4504" s="137"/>
      <c r="AB4504" s="185">
        <f t="shared" si="685"/>
        <v>25.267199999998262</v>
      </c>
      <c r="AC4504" s="139">
        <f t="shared" si="682"/>
        <v>6.8031244057744809E-4</v>
      </c>
      <c r="AD4504" s="138">
        <f t="shared" si="686"/>
        <v>1.7788181421414051E-6</v>
      </c>
      <c r="AE4504" s="139">
        <f t="shared" si="683"/>
        <v>1.7788181421414051E-6</v>
      </c>
      <c r="AF4504" s="139" t="str">
        <f t="shared" si="684"/>
        <v/>
      </c>
      <c r="AG4504" s="139"/>
    </row>
    <row r="4505" spans="21:33" ht="20.100000000000001" customHeight="1" x14ac:dyDescent="0.25">
      <c r="U4505" s="190"/>
      <c r="V4505" s="191"/>
      <c r="W4505" s="188"/>
      <c r="X4505" s="188"/>
      <c r="Y4505" s="174" t="str">
        <f t="shared" si="687"/>
        <v/>
      </c>
      <c r="Z4505" s="174" t="str">
        <f t="shared" si="688"/>
        <v/>
      </c>
      <c r="AA4505" s="137"/>
      <c r="AB4505" s="185">
        <f t="shared" si="685"/>
        <v>25.273599999998261</v>
      </c>
      <c r="AC4505" s="139">
        <f t="shared" si="682"/>
        <v>6.7853362243530668E-4</v>
      </c>
      <c r="AD4505" s="138">
        <f t="shared" si="686"/>
        <v>1.7742578989331801E-6</v>
      </c>
      <c r="AE4505" s="139">
        <f t="shared" si="683"/>
        <v>1.7742578989331801E-6</v>
      </c>
      <c r="AF4505" s="139" t="str">
        <f t="shared" si="684"/>
        <v/>
      </c>
      <c r="AG4505" s="139"/>
    </row>
    <row r="4506" spans="21:33" ht="20.100000000000001" customHeight="1" x14ac:dyDescent="0.25">
      <c r="U4506" s="190"/>
      <c r="V4506" s="191"/>
      <c r="W4506" s="188"/>
      <c r="X4506" s="188"/>
      <c r="Y4506" s="174" t="str">
        <f t="shared" si="687"/>
        <v/>
      </c>
      <c r="Z4506" s="174" t="str">
        <f t="shared" si="688"/>
        <v/>
      </c>
      <c r="AA4506" s="137"/>
      <c r="AB4506" s="185">
        <f t="shared" si="685"/>
        <v>25.27999999999826</v>
      </c>
      <c r="AC4506" s="139">
        <f t="shared" si="682"/>
        <v>6.767593645363735E-4</v>
      </c>
      <c r="AD4506" s="138">
        <f t="shared" si="686"/>
        <v>1.7697090628963864E-6</v>
      </c>
      <c r="AE4506" s="139">
        <f t="shared" si="683"/>
        <v>1.7697090628963864E-6</v>
      </c>
      <c r="AF4506" s="139" t="str">
        <f t="shared" si="684"/>
        <v/>
      </c>
      <c r="AG4506" s="139"/>
    </row>
    <row r="4507" spans="21:33" ht="20.100000000000001" customHeight="1" x14ac:dyDescent="0.25">
      <c r="U4507" s="190"/>
      <c r="V4507" s="191"/>
      <c r="W4507" s="188"/>
      <c r="X4507" s="188"/>
      <c r="Y4507" s="174" t="str">
        <f t="shared" si="687"/>
        <v/>
      </c>
      <c r="Z4507" s="174" t="str">
        <f t="shared" si="688"/>
        <v/>
      </c>
      <c r="AA4507" s="137"/>
      <c r="AB4507" s="185">
        <f t="shared" si="685"/>
        <v>25.28639999999826</v>
      </c>
      <c r="AC4507" s="139">
        <f t="shared" si="682"/>
        <v>6.7498965547347712E-4</v>
      </c>
      <c r="AD4507" s="138">
        <f t="shared" si="686"/>
        <v>1.7651716063880971E-6</v>
      </c>
      <c r="AE4507" s="139">
        <f t="shared" si="683"/>
        <v>1.7651716063880971E-6</v>
      </c>
      <c r="AF4507" s="139" t="str">
        <f t="shared" si="684"/>
        <v/>
      </c>
      <c r="AG4507" s="139"/>
    </row>
    <row r="4508" spans="21:33" ht="20.100000000000001" customHeight="1" x14ac:dyDescent="0.25">
      <c r="U4508" s="190"/>
      <c r="V4508" s="191"/>
      <c r="W4508" s="188"/>
      <c r="X4508" s="188"/>
      <c r="Y4508" s="174" t="str">
        <f t="shared" si="687"/>
        <v/>
      </c>
      <c r="Z4508" s="174" t="str">
        <f t="shared" si="688"/>
        <v/>
      </c>
      <c r="AA4508" s="137"/>
      <c r="AB4508" s="185">
        <f t="shared" si="685"/>
        <v>25.292799999998259</v>
      </c>
      <c r="AC4508" s="139">
        <f t="shared" si="682"/>
        <v>6.7322448386708902E-4</v>
      </c>
      <c r="AD4508" s="138">
        <f t="shared" si="686"/>
        <v>1.760645501822089E-6</v>
      </c>
      <c r="AE4508" s="139">
        <f t="shared" si="683"/>
        <v>1.760645501822089E-6</v>
      </c>
      <c r="AF4508" s="139" t="str">
        <f t="shared" si="684"/>
        <v/>
      </c>
      <c r="AG4508" s="139"/>
    </row>
    <row r="4509" spans="21:33" ht="20.100000000000001" customHeight="1" x14ac:dyDescent="0.25">
      <c r="U4509" s="190"/>
      <c r="V4509" s="191"/>
      <c r="W4509" s="188"/>
      <c r="X4509" s="188"/>
      <c r="Y4509" s="174" t="str">
        <f t="shared" si="687"/>
        <v/>
      </c>
      <c r="Z4509" s="174" t="str">
        <f t="shared" si="688"/>
        <v/>
      </c>
      <c r="AA4509" s="137"/>
      <c r="AB4509" s="185">
        <f t="shared" si="685"/>
        <v>25.299199999998258</v>
      </c>
      <c r="AC4509" s="139">
        <f t="shared" si="682"/>
        <v>6.7146383836526693E-4</v>
      </c>
      <c r="AD4509" s="138">
        <f t="shared" si="686"/>
        <v>1.7561307216822867E-6</v>
      </c>
      <c r="AE4509" s="139">
        <f t="shared" si="683"/>
        <v>1.7561307216822867E-6</v>
      </c>
      <c r="AF4509" s="139" t="str">
        <f t="shared" si="684"/>
        <v/>
      </c>
      <c r="AG4509" s="139"/>
    </row>
    <row r="4510" spans="21:33" ht="20.100000000000001" customHeight="1" x14ac:dyDescent="0.25">
      <c r="U4510" s="190"/>
      <c r="V4510" s="191"/>
      <c r="W4510" s="188"/>
      <c r="X4510" s="188"/>
      <c r="Y4510" s="174" t="str">
        <f t="shared" si="687"/>
        <v/>
      </c>
      <c r="Z4510" s="174" t="str">
        <f t="shared" si="688"/>
        <v/>
      </c>
      <c r="AA4510" s="137"/>
      <c r="AB4510" s="185">
        <f t="shared" si="685"/>
        <v>25.305599999998257</v>
      </c>
      <c r="AC4510" s="139">
        <f t="shared" si="682"/>
        <v>6.6970770764358464E-4</v>
      </c>
      <c r="AD4510" s="138">
        <f t="shared" si="686"/>
        <v>1.7516272385170164E-6</v>
      </c>
      <c r="AE4510" s="139">
        <f t="shared" si="683"/>
        <v>1.7516272385170164E-6</v>
      </c>
      <c r="AF4510" s="139" t="str">
        <f t="shared" si="684"/>
        <v/>
      </c>
      <c r="AG4510" s="139"/>
    </row>
    <row r="4511" spans="21:33" ht="20.100000000000001" customHeight="1" x14ac:dyDescent="0.25">
      <c r="U4511" s="190"/>
      <c r="V4511" s="191"/>
      <c r="W4511" s="188"/>
      <c r="X4511" s="188"/>
      <c r="Y4511" s="174" t="str">
        <f t="shared" si="687"/>
        <v/>
      </c>
      <c r="Z4511" s="174" t="str">
        <f t="shared" si="688"/>
        <v/>
      </c>
      <c r="AA4511" s="137"/>
      <c r="AB4511" s="185">
        <f t="shared" si="685"/>
        <v>25.311999999998257</v>
      </c>
      <c r="AC4511" s="139">
        <f t="shared" si="682"/>
        <v>6.6795608040506763E-4</v>
      </c>
      <c r="AD4511" s="138">
        <f t="shared" si="686"/>
        <v>1.7471350249307661E-6</v>
      </c>
      <c r="AE4511" s="139">
        <f t="shared" si="683"/>
        <v>1.7471350249307661E-6</v>
      </c>
      <c r="AF4511" s="139" t="str">
        <f t="shared" si="684"/>
        <v/>
      </c>
      <c r="AG4511" s="139"/>
    </row>
    <row r="4512" spans="21:33" ht="20.100000000000001" customHeight="1" x14ac:dyDescent="0.25">
      <c r="U4512" s="190"/>
      <c r="V4512" s="191"/>
      <c r="W4512" s="188"/>
      <c r="X4512" s="188"/>
      <c r="Y4512" s="174" t="str">
        <f t="shared" si="687"/>
        <v/>
      </c>
      <c r="Z4512" s="174" t="str">
        <f t="shared" si="688"/>
        <v/>
      </c>
      <c r="AA4512" s="137"/>
      <c r="AB4512" s="185">
        <f t="shared" si="685"/>
        <v>25.318399999998256</v>
      </c>
      <c r="AC4512" s="139">
        <f t="shared" si="682"/>
        <v>6.6620894538013686E-4</v>
      </c>
      <c r="AD4512" s="138">
        <f t="shared" si="686"/>
        <v>1.7426540536020748E-6</v>
      </c>
      <c r="AE4512" s="139">
        <f t="shared" si="683"/>
        <v>1.7426540536020748E-6</v>
      </c>
      <c r="AF4512" s="139" t="str">
        <f t="shared" si="684"/>
        <v/>
      </c>
      <c r="AG4512" s="139"/>
    </row>
    <row r="4513" spans="21:33" ht="20.100000000000001" customHeight="1" x14ac:dyDescent="0.25">
      <c r="U4513" s="190"/>
      <c r="V4513" s="191"/>
      <c r="W4513" s="188"/>
      <c r="X4513" s="188"/>
      <c r="Y4513" s="174" t="str">
        <f t="shared" si="687"/>
        <v/>
      </c>
      <c r="Z4513" s="174" t="str">
        <f t="shared" si="688"/>
        <v/>
      </c>
      <c r="AA4513" s="137"/>
      <c r="AB4513" s="185">
        <f t="shared" si="685"/>
        <v>25.324799999998255</v>
      </c>
      <c r="AC4513" s="139">
        <f t="shared" si="682"/>
        <v>6.6446629132653479E-4</v>
      </c>
      <c r="AD4513" s="138">
        <f t="shared" si="686"/>
        <v>1.7381842972658598E-6</v>
      </c>
      <c r="AE4513" s="139">
        <f t="shared" si="683"/>
        <v>1.7381842972658598E-6</v>
      </c>
      <c r="AF4513" s="139" t="str">
        <f t="shared" si="684"/>
        <v/>
      </c>
      <c r="AG4513" s="139"/>
    </row>
    <row r="4514" spans="21:33" ht="20.100000000000001" customHeight="1" x14ac:dyDescent="0.25">
      <c r="U4514" s="190"/>
      <c r="V4514" s="191"/>
      <c r="W4514" s="188"/>
      <c r="X4514" s="188"/>
      <c r="Y4514" s="174" t="str">
        <f t="shared" si="687"/>
        <v/>
      </c>
      <c r="Z4514" s="174" t="str">
        <f t="shared" si="688"/>
        <v/>
      </c>
      <c r="AA4514" s="137"/>
      <c r="AB4514" s="185">
        <f t="shared" si="685"/>
        <v>25.331199999998255</v>
      </c>
      <c r="AC4514" s="139">
        <f t="shared" si="682"/>
        <v>6.6272810702926893E-4</v>
      </c>
      <c r="AD4514" s="138">
        <f t="shared" si="686"/>
        <v>1.7337257287206812E-6</v>
      </c>
      <c r="AE4514" s="139">
        <f t="shared" si="683"/>
        <v>1.7337257287206812E-6</v>
      </c>
      <c r="AF4514" s="139" t="str">
        <f t="shared" si="684"/>
        <v/>
      </c>
      <c r="AG4514" s="139"/>
    </row>
    <row r="4515" spans="21:33" ht="20.100000000000001" customHeight="1" x14ac:dyDescent="0.25">
      <c r="U4515" s="190"/>
      <c r="V4515" s="191"/>
      <c r="W4515" s="188"/>
      <c r="X4515" s="188"/>
      <c r="Y4515" s="174" t="str">
        <f t="shared" si="687"/>
        <v/>
      </c>
      <c r="Z4515" s="174" t="str">
        <f t="shared" si="688"/>
        <v/>
      </c>
      <c r="AA4515" s="137"/>
      <c r="AB4515" s="185">
        <f t="shared" si="685"/>
        <v>25.337599999998254</v>
      </c>
      <c r="AC4515" s="139">
        <f t="shared" si="682"/>
        <v>6.6099438130054824E-4</v>
      </c>
      <c r="AD4515" s="138">
        <f t="shared" si="686"/>
        <v>1.7292783208329703E-6</v>
      </c>
      <c r="AE4515" s="139">
        <f t="shared" si="683"/>
        <v>1.7292783208329703E-6</v>
      </c>
      <c r="AF4515" s="139" t="str">
        <f t="shared" si="684"/>
        <v/>
      </c>
      <c r="AG4515" s="139"/>
    </row>
    <row r="4516" spans="21:33" ht="20.100000000000001" customHeight="1" x14ac:dyDescent="0.25">
      <c r="U4516" s="190"/>
      <c r="V4516" s="191"/>
      <c r="W4516" s="188"/>
      <c r="X4516" s="188"/>
      <c r="Y4516" s="174" t="str">
        <f t="shared" si="687"/>
        <v/>
      </c>
      <c r="Z4516" s="174" t="str">
        <f t="shared" si="688"/>
        <v/>
      </c>
      <c r="AA4516" s="137"/>
      <c r="AB4516" s="185">
        <f t="shared" si="685"/>
        <v>25.343999999998253</v>
      </c>
      <c r="AC4516" s="139">
        <f t="shared" si="682"/>
        <v>6.5926510297971527E-4</v>
      </c>
      <c r="AD4516" s="138">
        <f t="shared" si="686"/>
        <v>1.7248420465264041E-6</v>
      </c>
      <c r="AE4516" s="139">
        <f t="shared" si="683"/>
        <v>1.7248420465264041E-6</v>
      </c>
      <c r="AF4516" s="139" t="str">
        <f t="shared" si="684"/>
        <v/>
      </c>
      <c r="AG4516" s="139"/>
    </row>
    <row r="4517" spans="21:33" ht="20.100000000000001" customHeight="1" x14ac:dyDescent="0.25">
      <c r="U4517" s="190"/>
      <c r="V4517" s="191"/>
      <c r="W4517" s="188"/>
      <c r="X4517" s="188"/>
      <c r="Y4517" s="174" t="str">
        <f t="shared" si="687"/>
        <v/>
      </c>
      <c r="Z4517" s="174" t="str">
        <f t="shared" si="688"/>
        <v/>
      </c>
      <c r="AA4517" s="137"/>
      <c r="AB4517" s="185">
        <f t="shared" si="685"/>
        <v>25.350399999998253</v>
      </c>
      <c r="AC4517" s="139">
        <f t="shared" si="682"/>
        <v>6.5754026093318887E-4</v>
      </c>
      <c r="AD4517" s="138">
        <f t="shared" si="686"/>
        <v>1.7204168787945907E-6</v>
      </c>
      <c r="AE4517" s="139">
        <f t="shared" si="683"/>
        <v>1.7204168787945907E-6</v>
      </c>
      <c r="AF4517" s="139" t="str">
        <f t="shared" si="684"/>
        <v/>
      </c>
      <c r="AG4517" s="139"/>
    </row>
    <row r="4518" spans="21:33" ht="20.100000000000001" customHeight="1" x14ac:dyDescent="0.25">
      <c r="U4518" s="190"/>
      <c r="V4518" s="191"/>
      <c r="W4518" s="188"/>
      <c r="X4518" s="188"/>
      <c r="Y4518" s="174" t="str">
        <f t="shared" si="687"/>
        <v/>
      </c>
      <c r="Z4518" s="174" t="str">
        <f t="shared" si="688"/>
        <v/>
      </c>
      <c r="AA4518" s="137"/>
      <c r="AB4518" s="185">
        <f t="shared" si="685"/>
        <v>25.356799999998252</v>
      </c>
      <c r="AC4518" s="139">
        <f t="shared" si="682"/>
        <v>6.5581984405439428E-4</v>
      </c>
      <c r="AD4518" s="138">
        <f t="shared" si="686"/>
        <v>1.7160027906855651E-6</v>
      </c>
      <c r="AE4518" s="139">
        <f t="shared" si="683"/>
        <v>1.7160027906855651E-6</v>
      </c>
      <c r="AF4518" s="139" t="str">
        <f t="shared" si="684"/>
        <v/>
      </c>
      <c r="AG4518" s="139"/>
    </row>
    <row r="4519" spans="21:33" ht="20.100000000000001" customHeight="1" x14ac:dyDescent="0.25">
      <c r="U4519" s="190"/>
      <c r="V4519" s="191"/>
      <c r="W4519" s="188"/>
      <c r="X4519" s="188"/>
      <c r="Y4519" s="174" t="str">
        <f t="shared" si="687"/>
        <v/>
      </c>
      <c r="Z4519" s="174" t="str">
        <f t="shared" si="688"/>
        <v/>
      </c>
      <c r="AA4519" s="137"/>
      <c r="AB4519" s="185">
        <f t="shared" si="685"/>
        <v>25.363199999998251</v>
      </c>
      <c r="AC4519" s="139">
        <f t="shared" si="682"/>
        <v>6.5410384126370871E-4</v>
      </c>
      <c r="AD4519" s="138">
        <f t="shared" si="686"/>
        <v>1.7115997553169681E-6</v>
      </c>
      <c r="AE4519" s="139">
        <f t="shared" si="683"/>
        <v>1.7115997553169681E-6</v>
      </c>
      <c r="AF4519" s="139" t="str">
        <f t="shared" si="684"/>
        <v/>
      </c>
      <c r="AG4519" s="139"/>
    </row>
    <row r="4520" spans="21:33" ht="20.100000000000001" customHeight="1" x14ac:dyDescent="0.25">
      <c r="U4520" s="190"/>
      <c r="V4520" s="191"/>
      <c r="W4520" s="188"/>
      <c r="X4520" s="188"/>
      <c r="Y4520" s="174" t="str">
        <f t="shared" si="687"/>
        <v/>
      </c>
      <c r="Z4520" s="174" t="str">
        <f t="shared" si="688"/>
        <v/>
      </c>
      <c r="AA4520" s="137"/>
      <c r="AB4520" s="185">
        <f t="shared" si="685"/>
        <v>25.36959999999825</v>
      </c>
      <c r="AC4520" s="139">
        <f t="shared" si="682"/>
        <v>6.5239224150839175E-4</v>
      </c>
      <c r="AD4520" s="138">
        <f t="shared" si="686"/>
        <v>1.7072077458652043E-6</v>
      </c>
      <c r="AE4520" s="139">
        <f t="shared" si="683"/>
        <v>1.7072077458652043E-6</v>
      </c>
      <c r="AF4520" s="139" t="str">
        <f t="shared" si="684"/>
        <v/>
      </c>
      <c r="AG4520" s="139"/>
    </row>
    <row r="4521" spans="21:33" ht="20.100000000000001" customHeight="1" x14ac:dyDescent="0.25">
      <c r="U4521" s="190"/>
      <c r="V4521" s="191"/>
      <c r="W4521" s="188"/>
      <c r="X4521" s="188"/>
      <c r="Y4521" s="174" t="str">
        <f t="shared" si="687"/>
        <v/>
      </c>
      <c r="Z4521" s="174" t="str">
        <f t="shared" si="688"/>
        <v/>
      </c>
      <c r="AA4521" s="137"/>
      <c r="AB4521" s="185">
        <f t="shared" si="685"/>
        <v>25.37599999999825</v>
      </c>
      <c r="AC4521" s="139">
        <f t="shared" si="682"/>
        <v>6.5068503376252654E-4</v>
      </c>
      <c r="AD4521" s="138">
        <f t="shared" si="686"/>
        <v>1.7028267355714052E-6</v>
      </c>
      <c r="AE4521" s="139">
        <f t="shared" si="683"/>
        <v>1.7028267355714052E-6</v>
      </c>
      <c r="AF4521" s="139" t="str">
        <f t="shared" si="684"/>
        <v/>
      </c>
      <c r="AG4521" s="139"/>
    </row>
    <row r="4522" spans="21:33" ht="20.100000000000001" customHeight="1" x14ac:dyDescent="0.25">
      <c r="U4522" s="190"/>
      <c r="V4522" s="191"/>
      <c r="W4522" s="188"/>
      <c r="X4522" s="188"/>
      <c r="Y4522" s="174" t="str">
        <f t="shared" si="687"/>
        <v/>
      </c>
      <c r="Z4522" s="174" t="str">
        <f t="shared" si="688"/>
        <v/>
      </c>
      <c r="AA4522" s="137"/>
      <c r="AB4522" s="185">
        <f t="shared" si="685"/>
        <v>25.382399999998249</v>
      </c>
      <c r="AC4522" s="139">
        <f t="shared" si="682"/>
        <v>6.4898220702695514E-4</v>
      </c>
      <c r="AD4522" s="138">
        <f t="shared" si="686"/>
        <v>1.6984566977362248E-6</v>
      </c>
      <c r="AE4522" s="139">
        <f t="shared" si="683"/>
        <v>1.6984566977362248E-6</v>
      </c>
      <c r="AF4522" s="139" t="str">
        <f t="shared" si="684"/>
        <v/>
      </c>
      <c r="AG4522" s="139"/>
    </row>
    <row r="4523" spans="21:33" ht="20.100000000000001" customHeight="1" x14ac:dyDescent="0.25">
      <c r="U4523" s="190"/>
      <c r="V4523" s="191"/>
      <c r="W4523" s="188"/>
      <c r="X4523" s="188"/>
      <c r="Y4523" s="174" t="str">
        <f t="shared" si="687"/>
        <v/>
      </c>
      <c r="Z4523" s="174" t="str">
        <f t="shared" si="688"/>
        <v/>
      </c>
      <c r="AA4523" s="137"/>
      <c r="AB4523" s="185">
        <f t="shared" si="685"/>
        <v>25.388799999998248</v>
      </c>
      <c r="AC4523" s="139">
        <f t="shared" si="682"/>
        <v>6.4728375032921891E-4</v>
      </c>
      <c r="AD4523" s="138">
        <f t="shared" si="686"/>
        <v>1.6940976057269958E-6</v>
      </c>
      <c r="AE4523" s="139">
        <f t="shared" si="683"/>
        <v>1.6940976057269958E-6</v>
      </c>
      <c r="AF4523" s="139" t="str">
        <f t="shared" si="684"/>
        <v/>
      </c>
      <c r="AG4523" s="139"/>
    </row>
    <row r="4524" spans="21:33" ht="20.100000000000001" customHeight="1" x14ac:dyDescent="0.25">
      <c r="U4524" s="190"/>
      <c r="V4524" s="191"/>
      <c r="W4524" s="188"/>
      <c r="X4524" s="188"/>
      <c r="Y4524" s="174" t="str">
        <f t="shared" si="687"/>
        <v/>
      </c>
      <c r="Z4524" s="174" t="str">
        <f t="shared" si="688"/>
        <v/>
      </c>
      <c r="AA4524" s="137"/>
      <c r="AB4524" s="185">
        <f t="shared" si="685"/>
        <v>25.395199999998248</v>
      </c>
      <c r="AC4524" s="139">
        <f t="shared" ref="AC4524:AC4587" si="689">_xlfn.CHISQ.DIST.RT(AB4524,$AB$553)</f>
        <v>6.4558965272349192E-4</v>
      </c>
      <c r="AD4524" s="138">
        <f t="shared" si="686"/>
        <v>1.6897494329665618E-6</v>
      </c>
      <c r="AE4524" s="139">
        <f t="shared" ref="AE4524:AE4587" si="690">IF(AC4524&lt;($AA$556),AD4524,"")</f>
        <v>1.6897494329665618E-6</v>
      </c>
      <c r="AF4524" s="139" t="str">
        <f t="shared" ref="AF4524:AF4587" si="691">IF(AC4524&lt;$AA$563,AD4524,"")</f>
        <v/>
      </c>
      <c r="AG4524" s="139"/>
    </row>
    <row r="4525" spans="21:33" ht="20.100000000000001" customHeight="1" x14ac:dyDescent="0.25">
      <c r="U4525" s="190"/>
      <c r="V4525" s="191"/>
      <c r="W4525" s="188"/>
      <c r="X4525" s="188"/>
      <c r="Y4525" s="174" t="str">
        <f t="shared" si="687"/>
        <v/>
      </c>
      <c r="Z4525" s="174" t="str">
        <f t="shared" si="688"/>
        <v/>
      </c>
      <c r="AA4525" s="137"/>
      <c r="AB4525" s="185">
        <f t="shared" ref="AB4525:AB4588" si="692">AB4524+$AF$553</f>
        <v>25.401599999998247</v>
      </c>
      <c r="AC4525" s="139">
        <f t="shared" si="689"/>
        <v>6.4389990329052535E-4</v>
      </c>
      <c r="AD4525" s="138">
        <f t="shared" ref="AD4525:AD4588" si="693">AC4525-AC4526</f>
        <v>1.6854121529445536E-6</v>
      </c>
      <c r="AE4525" s="139">
        <f t="shared" si="690"/>
        <v>1.6854121529445536E-6</v>
      </c>
      <c r="AF4525" s="139" t="str">
        <f t="shared" si="691"/>
        <v/>
      </c>
      <c r="AG4525" s="139"/>
    </row>
    <row r="4526" spans="21:33" ht="20.100000000000001" customHeight="1" x14ac:dyDescent="0.25">
      <c r="U4526" s="190"/>
      <c r="V4526" s="191"/>
      <c r="W4526" s="188"/>
      <c r="X4526" s="188"/>
      <c r="Y4526" s="174" t="str">
        <f t="shared" si="687"/>
        <v/>
      </c>
      <c r="Z4526" s="174" t="str">
        <f t="shared" si="688"/>
        <v/>
      </c>
      <c r="AA4526" s="137"/>
      <c r="AB4526" s="185">
        <f t="shared" si="692"/>
        <v>25.407999999998246</v>
      </c>
      <c r="AC4526" s="139">
        <f t="shared" si="689"/>
        <v>6.422144911375808E-4</v>
      </c>
      <c r="AD4526" s="138">
        <f t="shared" si="693"/>
        <v>1.68108573921316E-6</v>
      </c>
      <c r="AE4526" s="139">
        <f t="shared" si="690"/>
        <v>1.68108573921316E-6</v>
      </c>
      <c r="AF4526" s="139" t="str">
        <f t="shared" si="691"/>
        <v/>
      </c>
      <c r="AG4526" s="139"/>
    </row>
    <row r="4527" spans="21:33" ht="20.100000000000001" customHeight="1" x14ac:dyDescent="0.25">
      <c r="U4527" s="190"/>
      <c r="V4527" s="191"/>
      <c r="W4527" s="188"/>
      <c r="X4527" s="188"/>
      <c r="Y4527" s="174" t="str">
        <f t="shared" si="687"/>
        <v/>
      </c>
      <c r="Z4527" s="174" t="str">
        <f t="shared" si="688"/>
        <v/>
      </c>
      <c r="AA4527" s="137"/>
      <c r="AB4527" s="185">
        <f t="shared" si="692"/>
        <v>25.414399999998246</v>
      </c>
      <c r="AC4527" s="139">
        <f t="shared" si="689"/>
        <v>6.4053340539836764E-4</v>
      </c>
      <c r="AD4527" s="138">
        <f t="shared" si="693"/>
        <v>1.6767701653802982E-6</v>
      </c>
      <c r="AE4527" s="139">
        <f t="shared" si="690"/>
        <v>1.6767701653802982E-6</v>
      </c>
      <c r="AF4527" s="139" t="str">
        <f t="shared" si="691"/>
        <v/>
      </c>
      <c r="AG4527" s="139"/>
    </row>
    <row r="4528" spans="21:33" ht="20.100000000000001" customHeight="1" x14ac:dyDescent="0.25">
      <c r="U4528" s="190"/>
      <c r="V4528" s="191"/>
      <c r="W4528" s="188"/>
      <c r="X4528" s="188"/>
      <c r="Y4528" s="174" t="str">
        <f t="shared" si="687"/>
        <v/>
      </c>
      <c r="Z4528" s="174" t="str">
        <f t="shared" si="688"/>
        <v/>
      </c>
      <c r="AA4528" s="137"/>
      <c r="AB4528" s="185">
        <f t="shared" si="692"/>
        <v>25.420799999998245</v>
      </c>
      <c r="AC4528" s="139">
        <f t="shared" si="689"/>
        <v>6.3885663523298734E-4</v>
      </c>
      <c r="AD4528" s="138">
        <f t="shared" si="693"/>
        <v>1.6724654051207804E-6</v>
      </c>
      <c r="AE4528" s="139">
        <f t="shared" si="690"/>
        <v>1.6724654051207804E-6</v>
      </c>
      <c r="AF4528" s="139" t="str">
        <f t="shared" si="691"/>
        <v/>
      </c>
      <c r="AG4528" s="139"/>
    </row>
    <row r="4529" spans="21:33" ht="20.100000000000001" customHeight="1" x14ac:dyDescent="0.25">
      <c r="U4529" s="190"/>
      <c r="V4529" s="191"/>
      <c r="W4529" s="188"/>
      <c r="X4529" s="188"/>
      <c r="Y4529" s="174" t="str">
        <f t="shared" si="687"/>
        <v/>
      </c>
      <c r="Z4529" s="174" t="str">
        <f t="shared" si="688"/>
        <v/>
      </c>
      <c r="AA4529" s="137"/>
      <c r="AB4529" s="185">
        <f t="shared" si="692"/>
        <v>25.427199999998244</v>
      </c>
      <c r="AC4529" s="139">
        <f t="shared" si="689"/>
        <v>6.3718416982786656E-4</v>
      </c>
      <c r="AD4529" s="138">
        <f t="shared" si="693"/>
        <v>1.6681714321699175E-6</v>
      </c>
      <c r="AE4529" s="139">
        <f t="shared" si="690"/>
        <v>1.6681714321699175E-6</v>
      </c>
      <c r="AF4529" s="139" t="str">
        <f t="shared" si="691"/>
        <v/>
      </c>
      <c r="AG4529" s="139"/>
    </row>
    <row r="4530" spans="21:33" ht="20.100000000000001" customHeight="1" x14ac:dyDescent="0.25">
      <c r="U4530" s="190"/>
      <c r="V4530" s="191"/>
      <c r="W4530" s="188"/>
      <c r="X4530" s="188"/>
      <c r="Y4530" s="174" t="str">
        <f t="shared" si="687"/>
        <v/>
      </c>
      <c r="Z4530" s="174" t="str">
        <f t="shared" si="688"/>
        <v/>
      </c>
      <c r="AA4530" s="137"/>
      <c r="AB4530" s="185">
        <f t="shared" si="692"/>
        <v>25.433599999998243</v>
      </c>
      <c r="AC4530" s="139">
        <f t="shared" si="689"/>
        <v>6.3551599839569665E-4</v>
      </c>
      <c r="AD4530" s="138">
        <f t="shared" si="693"/>
        <v>1.6638882203221092E-6</v>
      </c>
      <c r="AE4530" s="139">
        <f t="shared" si="690"/>
        <v>1.6638882203221092E-6</v>
      </c>
      <c r="AF4530" s="139" t="str">
        <f t="shared" si="691"/>
        <v/>
      </c>
      <c r="AG4530" s="139"/>
    </row>
    <row r="4531" spans="21:33" ht="20.100000000000001" customHeight="1" x14ac:dyDescent="0.25">
      <c r="U4531" s="190"/>
      <c r="V4531" s="191"/>
      <c r="W4531" s="188"/>
      <c r="X4531" s="188"/>
      <c r="Y4531" s="174" t="str">
        <f t="shared" si="687"/>
        <v/>
      </c>
      <c r="Z4531" s="174" t="str">
        <f t="shared" si="688"/>
        <v/>
      </c>
      <c r="AA4531" s="137"/>
      <c r="AB4531" s="185">
        <f t="shared" si="692"/>
        <v>25.439999999998243</v>
      </c>
      <c r="AC4531" s="139">
        <f t="shared" si="689"/>
        <v>6.3385211017537454E-4</v>
      </c>
      <c r="AD4531" s="138">
        <f t="shared" si="693"/>
        <v>1.6596157434322538E-6</v>
      </c>
      <c r="AE4531" s="139">
        <f t="shared" si="690"/>
        <v>1.6596157434322538E-6</v>
      </c>
      <c r="AF4531" s="139" t="str">
        <f t="shared" si="691"/>
        <v/>
      </c>
      <c r="AG4531" s="139"/>
    </row>
    <row r="4532" spans="21:33" ht="20.100000000000001" customHeight="1" x14ac:dyDescent="0.25">
      <c r="U4532" s="190"/>
      <c r="V4532" s="191"/>
      <c r="W4532" s="188"/>
      <c r="X4532" s="188"/>
      <c r="Y4532" s="174" t="str">
        <f t="shared" si="687"/>
        <v/>
      </c>
      <c r="Z4532" s="174" t="str">
        <f t="shared" si="688"/>
        <v/>
      </c>
      <c r="AA4532" s="137"/>
      <c r="AB4532" s="185">
        <f t="shared" si="692"/>
        <v>25.446399999998242</v>
      </c>
      <c r="AC4532" s="139">
        <f t="shared" si="689"/>
        <v>6.3219249443194228E-4</v>
      </c>
      <c r="AD4532" s="138">
        <f t="shared" si="693"/>
        <v>1.655353975422145E-6</v>
      </c>
      <c r="AE4532" s="139">
        <f t="shared" si="690"/>
        <v>1.655353975422145E-6</v>
      </c>
      <c r="AF4532" s="139" t="str">
        <f t="shared" si="691"/>
        <v/>
      </c>
      <c r="AG4532" s="139"/>
    </row>
    <row r="4533" spans="21:33" ht="20.100000000000001" customHeight="1" x14ac:dyDescent="0.25">
      <c r="U4533" s="190"/>
      <c r="V4533" s="191"/>
      <c r="W4533" s="188"/>
      <c r="X4533" s="188"/>
      <c r="Y4533" s="174" t="str">
        <f t="shared" si="687"/>
        <v/>
      </c>
      <c r="Z4533" s="174" t="str">
        <f t="shared" si="688"/>
        <v/>
      </c>
      <c r="AA4533" s="137"/>
      <c r="AB4533" s="185">
        <f t="shared" si="692"/>
        <v>25.452799999998241</v>
      </c>
      <c r="AC4533" s="139">
        <f t="shared" si="689"/>
        <v>6.3053714045652014E-4</v>
      </c>
      <c r="AD4533" s="138">
        <f t="shared" si="693"/>
        <v>1.6511028902660516E-6</v>
      </c>
      <c r="AE4533" s="139">
        <f t="shared" si="690"/>
        <v>1.6511028902660516E-6</v>
      </c>
      <c r="AF4533" s="139" t="str">
        <f t="shared" si="691"/>
        <v/>
      </c>
      <c r="AG4533" s="139"/>
    </row>
    <row r="4534" spans="21:33" ht="20.100000000000001" customHeight="1" x14ac:dyDescent="0.25">
      <c r="U4534" s="190"/>
      <c r="V4534" s="191"/>
      <c r="W4534" s="188"/>
      <c r="X4534" s="188"/>
      <c r="Y4534" s="174" t="str">
        <f t="shared" si="687"/>
        <v/>
      </c>
      <c r="Z4534" s="174" t="str">
        <f t="shared" si="688"/>
        <v/>
      </c>
      <c r="AA4534" s="137"/>
      <c r="AB4534" s="185">
        <f t="shared" si="692"/>
        <v>25.459199999998241</v>
      </c>
      <c r="AC4534" s="139">
        <f t="shared" si="689"/>
        <v>6.2888603756625409E-4</v>
      </c>
      <c r="AD4534" s="138">
        <f t="shared" si="693"/>
        <v>1.64686246200568E-6</v>
      </c>
      <c r="AE4534" s="139">
        <f t="shared" si="690"/>
        <v>1.64686246200568E-6</v>
      </c>
      <c r="AF4534" s="139" t="str">
        <f t="shared" si="691"/>
        <v/>
      </c>
      <c r="AG4534" s="139"/>
    </row>
    <row r="4535" spans="21:33" ht="20.100000000000001" customHeight="1" x14ac:dyDescent="0.25">
      <c r="U4535" s="190"/>
      <c r="V4535" s="191"/>
      <c r="W4535" s="188"/>
      <c r="X4535" s="188"/>
      <c r="Y4535" s="174" t="str">
        <f t="shared" si="687"/>
        <v/>
      </c>
      <c r="Z4535" s="174" t="str">
        <f t="shared" si="688"/>
        <v/>
      </c>
      <c r="AA4535" s="137"/>
      <c r="AB4535" s="185">
        <f t="shared" si="692"/>
        <v>25.46559999999824</v>
      </c>
      <c r="AC4535" s="139">
        <f t="shared" si="689"/>
        <v>6.2723917510424841E-4</v>
      </c>
      <c r="AD4535" s="138">
        <f t="shared" si="693"/>
        <v>1.6426326647380309E-6</v>
      </c>
      <c r="AE4535" s="139">
        <f t="shared" si="690"/>
        <v>1.6426326647380309E-6</v>
      </c>
      <c r="AF4535" s="139" t="str">
        <f t="shared" si="691"/>
        <v/>
      </c>
      <c r="AG4535" s="139"/>
    </row>
    <row r="4536" spans="21:33" ht="20.100000000000001" customHeight="1" x14ac:dyDescent="0.25">
      <c r="U4536" s="190"/>
      <c r="V4536" s="191"/>
      <c r="W4536" s="188"/>
      <c r="X4536" s="188"/>
      <c r="Y4536" s="174" t="str">
        <f t="shared" ref="Y4536:Y4599" si="694">IF($X4536&gt;(Y$555),$W4536,"")</f>
        <v/>
      </c>
      <c r="Z4536" s="174" t="str">
        <f t="shared" ref="Z4536:Z4599" si="695">IF($X4536&gt;(AA$557),$W4536,"")</f>
        <v/>
      </c>
      <c r="AA4536" s="137"/>
      <c r="AB4536" s="185">
        <f t="shared" si="692"/>
        <v>25.471999999998239</v>
      </c>
      <c r="AC4536" s="139">
        <f t="shared" si="689"/>
        <v>6.2559654243951037E-4</v>
      </c>
      <c r="AD4536" s="138">
        <f t="shared" si="693"/>
        <v>1.6384134726245064E-6</v>
      </c>
      <c r="AE4536" s="139">
        <f t="shared" si="690"/>
        <v>1.6384134726245064E-6</v>
      </c>
      <c r="AF4536" s="139" t="str">
        <f t="shared" si="691"/>
        <v/>
      </c>
      <c r="AG4536" s="139"/>
    </row>
    <row r="4537" spans="21:33" ht="20.100000000000001" customHeight="1" x14ac:dyDescent="0.25">
      <c r="U4537" s="190"/>
      <c r="V4537" s="191"/>
      <c r="W4537" s="188"/>
      <c r="X4537" s="188"/>
      <c r="Y4537" s="174" t="str">
        <f t="shared" si="694"/>
        <v/>
      </c>
      <c r="Z4537" s="174" t="str">
        <f t="shared" si="695"/>
        <v/>
      </c>
      <c r="AA4537" s="137"/>
      <c r="AB4537" s="185">
        <f t="shared" si="692"/>
        <v>25.478399999998238</v>
      </c>
      <c r="AC4537" s="139">
        <f t="shared" si="689"/>
        <v>6.2395812896688587E-4</v>
      </c>
      <c r="AD4537" s="138">
        <f t="shared" si="693"/>
        <v>1.6342048598857063E-6</v>
      </c>
      <c r="AE4537" s="139">
        <f t="shared" si="690"/>
        <v>1.6342048598857063E-6</v>
      </c>
      <c r="AF4537" s="139" t="str">
        <f t="shared" si="691"/>
        <v/>
      </c>
      <c r="AG4537" s="139"/>
    </row>
    <row r="4538" spans="21:33" ht="20.100000000000001" customHeight="1" x14ac:dyDescent="0.25">
      <c r="U4538" s="190"/>
      <c r="V4538" s="191"/>
      <c r="W4538" s="188"/>
      <c r="X4538" s="188"/>
      <c r="Y4538" s="174" t="str">
        <f t="shared" si="694"/>
        <v/>
      </c>
      <c r="Z4538" s="174" t="str">
        <f t="shared" si="695"/>
        <v/>
      </c>
      <c r="AA4538" s="137"/>
      <c r="AB4538" s="185">
        <f t="shared" si="692"/>
        <v>25.484799999998238</v>
      </c>
      <c r="AC4538" s="139">
        <f t="shared" si="689"/>
        <v>6.2232392410700016E-4</v>
      </c>
      <c r="AD4538" s="138">
        <f t="shared" si="693"/>
        <v>1.6300068008001265E-6</v>
      </c>
      <c r="AE4538" s="139">
        <f t="shared" si="690"/>
        <v>1.6300068008001265E-6</v>
      </c>
      <c r="AF4538" s="139" t="str">
        <f t="shared" si="691"/>
        <v/>
      </c>
      <c r="AG4538" s="139"/>
    </row>
    <row r="4539" spans="21:33" ht="20.100000000000001" customHeight="1" x14ac:dyDescent="0.25">
      <c r="U4539" s="190"/>
      <c r="V4539" s="191"/>
      <c r="W4539" s="188"/>
      <c r="X4539" s="188"/>
      <c r="Y4539" s="174" t="str">
        <f t="shared" si="694"/>
        <v/>
      </c>
      <c r="Z4539" s="174" t="str">
        <f t="shared" si="695"/>
        <v/>
      </c>
      <c r="AA4539" s="137"/>
      <c r="AB4539" s="185">
        <f t="shared" si="692"/>
        <v>25.491199999998237</v>
      </c>
      <c r="AC4539" s="139">
        <f t="shared" si="689"/>
        <v>6.2069391730620004E-4</v>
      </c>
      <c r="AD4539" s="138">
        <f t="shared" si="693"/>
        <v>1.6258192697087134E-6</v>
      </c>
      <c r="AE4539" s="139">
        <f t="shared" si="690"/>
        <v>1.6258192697087134E-6</v>
      </c>
      <c r="AF4539" s="139" t="str">
        <f t="shared" si="691"/>
        <v/>
      </c>
      <c r="AG4539" s="139"/>
    </row>
    <row r="4540" spans="21:33" ht="20.100000000000001" customHeight="1" x14ac:dyDescent="0.25">
      <c r="U4540" s="190"/>
      <c r="V4540" s="191"/>
      <c r="W4540" s="188"/>
      <c r="X4540" s="188"/>
      <c r="Y4540" s="174" t="str">
        <f t="shared" si="694"/>
        <v/>
      </c>
      <c r="Z4540" s="174" t="str">
        <f t="shared" si="695"/>
        <v/>
      </c>
      <c r="AA4540" s="137"/>
      <c r="AB4540" s="185">
        <f t="shared" si="692"/>
        <v>25.497599999998236</v>
      </c>
      <c r="AC4540" s="139">
        <f t="shared" si="689"/>
        <v>6.1906809803649132E-4</v>
      </c>
      <c r="AD4540" s="138">
        <f t="shared" si="693"/>
        <v>1.6216422410123693E-6</v>
      </c>
      <c r="AE4540" s="139">
        <f t="shared" si="690"/>
        <v>1.6216422410123693E-6</v>
      </c>
      <c r="AF4540" s="139" t="str">
        <f t="shared" si="691"/>
        <v/>
      </c>
      <c r="AG4540" s="139"/>
    </row>
    <row r="4541" spans="21:33" ht="20.100000000000001" customHeight="1" x14ac:dyDescent="0.25">
      <c r="U4541" s="190"/>
      <c r="V4541" s="191"/>
      <c r="W4541" s="188"/>
      <c r="X4541" s="188"/>
      <c r="Y4541" s="174" t="str">
        <f t="shared" si="694"/>
        <v/>
      </c>
      <c r="Z4541" s="174" t="str">
        <f t="shared" si="695"/>
        <v/>
      </c>
      <c r="AA4541" s="137"/>
      <c r="AB4541" s="185">
        <f t="shared" si="692"/>
        <v>25.503999999998236</v>
      </c>
      <c r="AC4541" s="139">
        <f t="shared" si="689"/>
        <v>6.1744645579547895E-4</v>
      </c>
      <c r="AD4541" s="138">
        <f t="shared" si="693"/>
        <v>1.617475689170869E-6</v>
      </c>
      <c r="AE4541" s="139">
        <f t="shared" si="690"/>
        <v>1.617475689170869E-6</v>
      </c>
      <c r="AF4541" s="139" t="str">
        <f t="shared" si="691"/>
        <v/>
      </c>
      <c r="AG4541" s="139"/>
    </row>
    <row r="4542" spans="21:33" ht="20.100000000000001" customHeight="1" x14ac:dyDescent="0.25">
      <c r="U4542" s="190"/>
      <c r="V4542" s="191"/>
      <c r="W4542" s="188"/>
      <c r="X4542" s="188"/>
      <c r="Y4542" s="174" t="str">
        <f t="shared" si="694"/>
        <v/>
      </c>
      <c r="Z4542" s="174" t="str">
        <f t="shared" si="695"/>
        <v/>
      </c>
      <c r="AA4542" s="137"/>
      <c r="AB4542" s="185">
        <f t="shared" si="692"/>
        <v>25.510399999998235</v>
      </c>
      <c r="AC4542" s="139">
        <f t="shared" si="689"/>
        <v>6.1582898010630808E-4</v>
      </c>
      <c r="AD4542" s="138">
        <f t="shared" si="693"/>
        <v>1.6133195887001487E-6</v>
      </c>
      <c r="AE4542" s="139">
        <f t="shared" si="690"/>
        <v>1.6133195887001487E-6</v>
      </c>
      <c r="AF4542" s="139" t="str">
        <f t="shared" si="691"/>
        <v/>
      </c>
      <c r="AG4542" s="139"/>
    </row>
    <row r="4543" spans="21:33" ht="20.100000000000001" customHeight="1" x14ac:dyDescent="0.25">
      <c r="U4543" s="190"/>
      <c r="V4543" s="191"/>
      <c r="W4543" s="188"/>
      <c r="X4543" s="188"/>
      <c r="Y4543" s="174" t="str">
        <f t="shared" si="694"/>
        <v/>
      </c>
      <c r="Z4543" s="174" t="str">
        <f t="shared" si="695"/>
        <v/>
      </c>
      <c r="AA4543" s="137"/>
      <c r="AB4543" s="185">
        <f t="shared" si="692"/>
        <v>25.516799999998234</v>
      </c>
      <c r="AC4543" s="139">
        <f t="shared" si="689"/>
        <v>6.1421566051760793E-4</v>
      </c>
      <c r="AD4543" s="138">
        <f t="shared" si="693"/>
        <v>1.6091739141856423E-6</v>
      </c>
      <c r="AE4543" s="139">
        <f t="shared" si="690"/>
        <v>1.6091739141856423E-6</v>
      </c>
      <c r="AF4543" s="139" t="str">
        <f t="shared" si="691"/>
        <v/>
      </c>
      <c r="AG4543" s="139"/>
    </row>
    <row r="4544" spans="21:33" ht="20.100000000000001" customHeight="1" x14ac:dyDescent="0.25">
      <c r="U4544" s="190"/>
      <c r="V4544" s="191"/>
      <c r="W4544" s="188"/>
      <c r="X4544" s="188"/>
      <c r="Y4544" s="174" t="str">
        <f t="shared" si="694"/>
        <v/>
      </c>
      <c r="Z4544" s="174" t="str">
        <f t="shared" si="695"/>
        <v/>
      </c>
      <c r="AA4544" s="137"/>
      <c r="AB4544" s="185">
        <f t="shared" si="692"/>
        <v>25.523199999998234</v>
      </c>
      <c r="AC4544" s="139">
        <f t="shared" si="689"/>
        <v>6.1260648660342229E-4</v>
      </c>
      <c r="AD4544" s="138">
        <f t="shared" si="693"/>
        <v>1.6050386402578862E-6</v>
      </c>
      <c r="AE4544" s="139">
        <f t="shared" si="690"/>
        <v>1.6050386402578862E-6</v>
      </c>
      <c r="AF4544" s="139" t="str">
        <f t="shared" si="691"/>
        <v/>
      </c>
      <c r="AG4544" s="139"/>
    </row>
    <row r="4545" spans="21:33" ht="20.100000000000001" customHeight="1" x14ac:dyDescent="0.25">
      <c r="U4545" s="190"/>
      <c r="V4545" s="191"/>
      <c r="W4545" s="188"/>
      <c r="X4545" s="188"/>
      <c r="Y4545" s="174" t="str">
        <f t="shared" si="694"/>
        <v/>
      </c>
      <c r="Z4545" s="174" t="str">
        <f t="shared" si="695"/>
        <v/>
      </c>
      <c r="AA4545" s="137"/>
      <c r="AB4545" s="185">
        <f t="shared" si="692"/>
        <v>25.529599999998233</v>
      </c>
      <c r="AC4545" s="139">
        <f t="shared" si="689"/>
        <v>6.1100144796316441E-4</v>
      </c>
      <c r="AD4545" s="138">
        <f t="shared" si="693"/>
        <v>1.6009137416211428E-6</v>
      </c>
      <c r="AE4545" s="139">
        <f t="shared" si="690"/>
        <v>1.6009137416211428E-6</v>
      </c>
      <c r="AF4545" s="139" t="str">
        <f t="shared" si="691"/>
        <v/>
      </c>
      <c r="AG4545" s="139"/>
    </row>
    <row r="4546" spans="21:33" ht="20.100000000000001" customHeight="1" x14ac:dyDescent="0.25">
      <c r="U4546" s="190"/>
      <c r="V4546" s="191"/>
      <c r="W4546" s="188"/>
      <c r="X4546" s="188"/>
      <c r="Y4546" s="174" t="str">
        <f t="shared" si="694"/>
        <v/>
      </c>
      <c r="Z4546" s="174" t="str">
        <f t="shared" si="695"/>
        <v/>
      </c>
      <c r="AA4546" s="137"/>
      <c r="AB4546" s="185">
        <f t="shared" si="692"/>
        <v>25.535999999998232</v>
      </c>
      <c r="AC4546" s="139">
        <f t="shared" si="689"/>
        <v>6.0940053422154326E-4</v>
      </c>
      <c r="AD4546" s="138">
        <f t="shared" si="693"/>
        <v>1.596799193025536E-6</v>
      </c>
      <c r="AE4546" s="139">
        <f t="shared" si="690"/>
        <v>1.596799193025536E-6</v>
      </c>
      <c r="AF4546" s="139" t="str">
        <f t="shared" si="691"/>
        <v/>
      </c>
      <c r="AG4546" s="139"/>
    </row>
    <row r="4547" spans="21:33" ht="20.100000000000001" customHeight="1" x14ac:dyDescent="0.25">
      <c r="U4547" s="190"/>
      <c r="V4547" s="191"/>
      <c r="W4547" s="188"/>
      <c r="X4547" s="188"/>
      <c r="Y4547" s="174" t="str">
        <f t="shared" si="694"/>
        <v/>
      </c>
      <c r="Z4547" s="174" t="str">
        <f t="shared" si="695"/>
        <v/>
      </c>
      <c r="AA4547" s="137"/>
      <c r="AB4547" s="185">
        <f t="shared" si="692"/>
        <v>25.542399999998231</v>
      </c>
      <c r="AC4547" s="139">
        <f t="shared" si="689"/>
        <v>6.0780373502851773E-4</v>
      </c>
      <c r="AD4547" s="138">
        <f t="shared" si="693"/>
        <v>1.592694969292964E-6</v>
      </c>
      <c r="AE4547" s="139">
        <f t="shared" si="690"/>
        <v>1.592694969292964E-6</v>
      </c>
      <c r="AF4547" s="139" t="str">
        <f t="shared" si="691"/>
        <v/>
      </c>
      <c r="AG4547" s="139"/>
    </row>
    <row r="4548" spans="21:33" ht="20.100000000000001" customHeight="1" x14ac:dyDescent="0.25">
      <c r="U4548" s="190"/>
      <c r="V4548" s="191"/>
      <c r="W4548" s="188"/>
      <c r="X4548" s="188"/>
      <c r="Y4548" s="174" t="str">
        <f t="shared" si="694"/>
        <v/>
      </c>
      <c r="Z4548" s="174" t="str">
        <f t="shared" si="695"/>
        <v/>
      </c>
      <c r="AA4548" s="137"/>
      <c r="AB4548" s="185">
        <f t="shared" si="692"/>
        <v>25.548799999998231</v>
      </c>
      <c r="AC4548" s="139">
        <f t="shared" si="689"/>
        <v>6.0621104005922476E-4</v>
      </c>
      <c r="AD4548" s="138">
        <f t="shared" si="693"/>
        <v>1.5886010452915121E-6</v>
      </c>
      <c r="AE4548" s="139">
        <f t="shared" si="690"/>
        <v>1.5886010452915121E-6</v>
      </c>
      <c r="AF4548" s="139" t="str">
        <f t="shared" si="691"/>
        <v/>
      </c>
      <c r="AG4548" s="139"/>
    </row>
    <row r="4549" spans="21:33" ht="20.100000000000001" customHeight="1" x14ac:dyDescent="0.25">
      <c r="U4549" s="190"/>
      <c r="V4549" s="191"/>
      <c r="W4549" s="188"/>
      <c r="X4549" s="188"/>
      <c r="Y4549" s="174" t="str">
        <f t="shared" si="694"/>
        <v/>
      </c>
      <c r="Z4549" s="174" t="str">
        <f t="shared" si="695"/>
        <v/>
      </c>
      <c r="AA4549" s="137"/>
      <c r="AB4549" s="185">
        <f t="shared" si="692"/>
        <v>25.55519999999823</v>
      </c>
      <c r="AC4549" s="139">
        <f t="shared" si="689"/>
        <v>6.0462243901393325E-4</v>
      </c>
      <c r="AD4549" s="138">
        <f t="shared" si="693"/>
        <v>1.5845173959581123E-6</v>
      </c>
      <c r="AE4549" s="139">
        <f t="shared" si="690"/>
        <v>1.5845173959581123E-6</v>
      </c>
      <c r="AF4549" s="139" t="str">
        <f t="shared" si="691"/>
        <v/>
      </c>
      <c r="AG4549" s="139"/>
    </row>
    <row r="4550" spans="21:33" ht="20.100000000000001" customHeight="1" x14ac:dyDescent="0.25">
      <c r="U4550" s="190"/>
      <c r="V4550" s="191"/>
      <c r="W4550" s="188"/>
      <c r="X4550" s="188"/>
      <c r="Y4550" s="174" t="str">
        <f t="shared" si="694"/>
        <v/>
      </c>
      <c r="Z4550" s="174" t="str">
        <f t="shared" si="695"/>
        <v/>
      </c>
      <c r="AA4550" s="137"/>
      <c r="AB4550" s="185">
        <f t="shared" si="692"/>
        <v>25.561599999998229</v>
      </c>
      <c r="AC4550" s="139">
        <f t="shared" si="689"/>
        <v>6.0303792161797514E-4</v>
      </c>
      <c r="AD4550" s="138">
        <f t="shared" si="693"/>
        <v>1.5804439962827143E-6</v>
      </c>
      <c r="AE4550" s="139">
        <f t="shared" si="690"/>
        <v>1.5804439962827143E-6</v>
      </c>
      <c r="AF4550" s="139" t="str">
        <f t="shared" si="691"/>
        <v/>
      </c>
      <c r="AG4550" s="139"/>
    </row>
    <row r="4551" spans="21:33" ht="20.100000000000001" customHeight="1" x14ac:dyDescent="0.25">
      <c r="U4551" s="190"/>
      <c r="V4551" s="191"/>
      <c r="W4551" s="188"/>
      <c r="X4551" s="188"/>
      <c r="Y4551" s="174" t="str">
        <f t="shared" si="694"/>
        <v/>
      </c>
      <c r="Z4551" s="174" t="str">
        <f t="shared" si="695"/>
        <v/>
      </c>
      <c r="AA4551" s="137"/>
      <c r="AB4551" s="185">
        <f t="shared" si="692"/>
        <v>25.567999999998229</v>
      </c>
      <c r="AC4551" s="139">
        <f t="shared" si="689"/>
        <v>6.0145747762169242E-4</v>
      </c>
      <c r="AD4551" s="138">
        <f t="shared" si="693"/>
        <v>1.5763808213161996E-6</v>
      </c>
      <c r="AE4551" s="139">
        <f t="shared" si="690"/>
        <v>1.5763808213161996E-6</v>
      </c>
      <c r="AF4551" s="139" t="str">
        <f t="shared" si="691"/>
        <v/>
      </c>
      <c r="AG4551" s="139"/>
    </row>
    <row r="4552" spans="21:33" ht="20.100000000000001" customHeight="1" x14ac:dyDescent="0.25">
      <c r="U4552" s="190"/>
      <c r="V4552" s="191"/>
      <c r="W4552" s="188"/>
      <c r="X4552" s="188"/>
      <c r="Y4552" s="174" t="str">
        <f t="shared" si="694"/>
        <v/>
      </c>
      <c r="Z4552" s="174" t="str">
        <f t="shared" si="695"/>
        <v/>
      </c>
      <c r="AA4552" s="137"/>
      <c r="AB4552" s="185">
        <f t="shared" si="692"/>
        <v>25.574399999998228</v>
      </c>
      <c r="AC4552" s="139">
        <f t="shared" si="689"/>
        <v>5.9988109680037623E-4</v>
      </c>
      <c r="AD4552" s="138">
        <f t="shared" si="693"/>
        <v>1.5723278461632264E-6</v>
      </c>
      <c r="AE4552" s="139">
        <f t="shared" si="690"/>
        <v>1.5723278461632264E-6</v>
      </c>
      <c r="AF4552" s="139" t="str">
        <f t="shared" si="691"/>
        <v/>
      </c>
      <c r="AG4552" s="139"/>
    </row>
    <row r="4553" spans="21:33" ht="20.100000000000001" customHeight="1" x14ac:dyDescent="0.25">
      <c r="U4553" s="190"/>
      <c r="V4553" s="191"/>
      <c r="W4553" s="188"/>
      <c r="X4553" s="188"/>
      <c r="Y4553" s="174" t="str">
        <f t="shared" si="694"/>
        <v/>
      </c>
      <c r="Z4553" s="174" t="str">
        <f t="shared" si="695"/>
        <v/>
      </c>
      <c r="AA4553" s="137"/>
      <c r="AB4553" s="185">
        <f t="shared" si="692"/>
        <v>25.580799999998227</v>
      </c>
      <c r="AC4553" s="139">
        <f t="shared" si="689"/>
        <v>5.98308768954213E-4</v>
      </c>
      <c r="AD4553" s="138">
        <f t="shared" si="693"/>
        <v>1.5682850459949145E-6</v>
      </c>
      <c r="AE4553" s="139">
        <f t="shared" si="690"/>
        <v>1.5682850459949145E-6</v>
      </c>
      <c r="AF4553" s="139" t="str">
        <f t="shared" si="691"/>
        <v/>
      </c>
      <c r="AG4553" s="139"/>
    </row>
    <row r="4554" spans="21:33" ht="20.100000000000001" customHeight="1" x14ac:dyDescent="0.25">
      <c r="U4554" s="190"/>
      <c r="V4554" s="191"/>
      <c r="W4554" s="188"/>
      <c r="X4554" s="188"/>
      <c r="Y4554" s="174" t="str">
        <f t="shared" si="694"/>
        <v/>
      </c>
      <c r="Z4554" s="174" t="str">
        <f t="shared" si="695"/>
        <v/>
      </c>
      <c r="AA4554" s="137"/>
      <c r="AB4554" s="185">
        <f t="shared" si="692"/>
        <v>25.587199999998226</v>
      </c>
      <c r="AC4554" s="139">
        <f t="shared" si="689"/>
        <v>5.9674048390821808E-4</v>
      </c>
      <c r="AD4554" s="138">
        <f t="shared" si="693"/>
        <v>1.5642523960327989E-6</v>
      </c>
      <c r="AE4554" s="139">
        <f t="shared" si="690"/>
        <v>1.5642523960327989E-6</v>
      </c>
      <c r="AF4554" s="139" t="str">
        <f t="shared" si="691"/>
        <v/>
      </c>
      <c r="AG4554" s="139"/>
    </row>
    <row r="4555" spans="21:33" ht="20.100000000000001" customHeight="1" x14ac:dyDescent="0.25">
      <c r="U4555" s="190"/>
      <c r="V4555" s="191"/>
      <c r="W4555" s="188"/>
      <c r="X4555" s="188"/>
      <c r="Y4555" s="174" t="str">
        <f t="shared" si="694"/>
        <v/>
      </c>
      <c r="Z4555" s="174" t="str">
        <f t="shared" si="695"/>
        <v/>
      </c>
      <c r="AA4555" s="137"/>
      <c r="AB4555" s="185">
        <f t="shared" si="692"/>
        <v>25.593599999998226</v>
      </c>
      <c r="AC4555" s="139">
        <f t="shared" si="689"/>
        <v>5.9517623151218529E-4</v>
      </c>
      <c r="AD4555" s="138">
        <f t="shared" si="693"/>
        <v>1.560229871559347E-6</v>
      </c>
      <c r="AE4555" s="139">
        <f t="shared" si="690"/>
        <v>1.560229871559347E-6</v>
      </c>
      <c r="AF4555" s="139" t="str">
        <f t="shared" si="691"/>
        <v/>
      </c>
      <c r="AG4555" s="139"/>
    </row>
    <row r="4556" spans="21:33" ht="20.100000000000001" customHeight="1" x14ac:dyDescent="0.25">
      <c r="U4556" s="190"/>
      <c r="V4556" s="191"/>
      <c r="W4556" s="188"/>
      <c r="X4556" s="188"/>
      <c r="Y4556" s="174" t="str">
        <f t="shared" si="694"/>
        <v/>
      </c>
      <c r="Z4556" s="174" t="str">
        <f t="shared" si="695"/>
        <v/>
      </c>
      <c r="AA4556" s="137"/>
      <c r="AB4556" s="185">
        <f t="shared" si="692"/>
        <v>25.599999999998225</v>
      </c>
      <c r="AC4556" s="139">
        <f t="shared" si="689"/>
        <v>5.9361600164062594E-4</v>
      </c>
      <c r="AD4556" s="138">
        <f t="shared" si="693"/>
        <v>1.5562174479144888E-6</v>
      </c>
      <c r="AE4556" s="139">
        <f t="shared" si="690"/>
        <v>1.5562174479144888E-6</v>
      </c>
      <c r="AF4556" s="139" t="str">
        <f t="shared" si="691"/>
        <v/>
      </c>
      <c r="AG4556" s="139"/>
    </row>
    <row r="4557" spans="21:33" ht="20.100000000000001" customHeight="1" x14ac:dyDescent="0.25">
      <c r="U4557" s="190"/>
      <c r="V4557" s="191"/>
      <c r="W4557" s="188"/>
      <c r="X4557" s="188"/>
      <c r="Y4557" s="174" t="str">
        <f t="shared" si="694"/>
        <v/>
      </c>
      <c r="Z4557" s="174" t="str">
        <f t="shared" si="695"/>
        <v/>
      </c>
      <c r="AA4557" s="137"/>
      <c r="AB4557" s="185">
        <f t="shared" si="692"/>
        <v>25.606399999998224</v>
      </c>
      <c r="AC4557" s="139">
        <f t="shared" si="689"/>
        <v>5.9205978419271145E-4</v>
      </c>
      <c r="AD4557" s="138">
        <f t="shared" si="693"/>
        <v>1.5522151004975686E-6</v>
      </c>
      <c r="AE4557" s="139">
        <f t="shared" si="690"/>
        <v>1.5522151004975686E-6</v>
      </c>
      <c r="AF4557" s="139" t="str">
        <f t="shared" si="691"/>
        <v/>
      </c>
      <c r="AG4557" s="139"/>
    </row>
    <row r="4558" spans="21:33" ht="20.100000000000001" customHeight="1" x14ac:dyDescent="0.25">
      <c r="U4558" s="190"/>
      <c r="V4558" s="191"/>
      <c r="W4558" s="188"/>
      <c r="X4558" s="188"/>
      <c r="Y4558" s="174" t="str">
        <f t="shared" si="694"/>
        <v/>
      </c>
      <c r="Z4558" s="174" t="str">
        <f t="shared" si="695"/>
        <v/>
      </c>
      <c r="AA4558" s="137"/>
      <c r="AB4558" s="185">
        <f t="shared" si="692"/>
        <v>25.612799999998224</v>
      </c>
      <c r="AC4558" s="139">
        <f t="shared" si="689"/>
        <v>5.9050756909221388E-4</v>
      </c>
      <c r="AD4558" s="138">
        <f t="shared" si="693"/>
        <v>1.5482228047614902E-6</v>
      </c>
      <c r="AE4558" s="139">
        <f t="shared" si="690"/>
        <v>1.5482228047614902E-6</v>
      </c>
      <c r="AF4558" s="139" t="str">
        <f t="shared" si="691"/>
        <v/>
      </c>
      <c r="AG4558" s="139"/>
    </row>
    <row r="4559" spans="21:33" ht="20.100000000000001" customHeight="1" x14ac:dyDescent="0.25">
      <c r="U4559" s="190"/>
      <c r="V4559" s="191"/>
      <c r="W4559" s="188"/>
      <c r="X4559" s="188"/>
      <c r="Y4559" s="174" t="str">
        <f t="shared" si="694"/>
        <v/>
      </c>
      <c r="Z4559" s="174" t="str">
        <f t="shared" si="695"/>
        <v/>
      </c>
      <c r="AA4559" s="137"/>
      <c r="AB4559" s="185">
        <f t="shared" si="692"/>
        <v>25.619199999998223</v>
      </c>
      <c r="AC4559" s="139">
        <f t="shared" si="689"/>
        <v>5.8895934628745239E-4</v>
      </c>
      <c r="AD4559" s="138">
        <f t="shared" si="693"/>
        <v>1.5442405362197644E-6</v>
      </c>
      <c r="AE4559" s="139">
        <f t="shared" si="690"/>
        <v>1.5442405362197644E-6</v>
      </c>
      <c r="AF4559" s="139" t="str">
        <f t="shared" si="691"/>
        <v/>
      </c>
      <c r="AG4559" s="139"/>
    </row>
    <row r="4560" spans="21:33" ht="20.100000000000001" customHeight="1" x14ac:dyDescent="0.25">
      <c r="U4560" s="190"/>
      <c r="V4560" s="191"/>
      <c r="W4560" s="188"/>
      <c r="X4560" s="188"/>
      <c r="Y4560" s="174" t="str">
        <f t="shared" si="694"/>
        <v/>
      </c>
      <c r="Z4560" s="174" t="str">
        <f t="shared" si="695"/>
        <v/>
      </c>
      <c r="AA4560" s="137"/>
      <c r="AB4560" s="185">
        <f t="shared" si="692"/>
        <v>25.625599999998222</v>
      </c>
      <c r="AC4560" s="139">
        <f t="shared" si="689"/>
        <v>5.8741510575123263E-4</v>
      </c>
      <c r="AD4560" s="138">
        <f t="shared" si="693"/>
        <v>1.5402682704430395E-6</v>
      </c>
      <c r="AE4560" s="139">
        <f t="shared" si="690"/>
        <v>1.5402682704430395E-6</v>
      </c>
      <c r="AF4560" s="139" t="str">
        <f t="shared" si="691"/>
        <v/>
      </c>
      <c r="AG4560" s="139"/>
    </row>
    <row r="4561" spans="21:33" ht="20.100000000000001" customHeight="1" x14ac:dyDescent="0.25">
      <c r="U4561" s="190"/>
      <c r="V4561" s="191"/>
      <c r="W4561" s="188"/>
      <c r="X4561" s="188"/>
      <c r="Y4561" s="174" t="str">
        <f t="shared" si="694"/>
        <v/>
      </c>
      <c r="Z4561" s="174" t="str">
        <f t="shared" si="695"/>
        <v/>
      </c>
      <c r="AA4561" s="137"/>
      <c r="AB4561" s="185">
        <f t="shared" si="692"/>
        <v>25.631999999998222</v>
      </c>
      <c r="AC4561" s="139">
        <f t="shared" si="689"/>
        <v>5.8587483748078959E-4</v>
      </c>
      <c r="AD4561" s="138">
        <f t="shared" si="693"/>
        <v>1.5363059830574748E-6</v>
      </c>
      <c r="AE4561" s="139">
        <f t="shared" si="690"/>
        <v>1.5363059830574748E-6</v>
      </c>
      <c r="AF4561" s="139" t="str">
        <f t="shared" si="691"/>
        <v/>
      </c>
      <c r="AG4561" s="139"/>
    </row>
    <row r="4562" spans="21:33" ht="20.100000000000001" customHeight="1" x14ac:dyDescent="0.25">
      <c r="U4562" s="190"/>
      <c r="V4562" s="191"/>
      <c r="W4562" s="188"/>
      <c r="X4562" s="188"/>
      <c r="Y4562" s="174" t="str">
        <f t="shared" si="694"/>
        <v/>
      </c>
      <c r="Z4562" s="174" t="str">
        <f t="shared" si="695"/>
        <v/>
      </c>
      <c r="AA4562" s="137"/>
      <c r="AB4562" s="185">
        <f t="shared" si="692"/>
        <v>25.638399999998221</v>
      </c>
      <c r="AC4562" s="139">
        <f t="shared" si="689"/>
        <v>5.8433853149773211E-4</v>
      </c>
      <c r="AD4562" s="138">
        <f t="shared" si="693"/>
        <v>1.5323536497466924E-6</v>
      </c>
      <c r="AE4562" s="139">
        <f t="shared" si="690"/>
        <v>1.5323536497466924E-6</v>
      </c>
      <c r="AF4562" s="139" t="str">
        <f t="shared" si="691"/>
        <v/>
      </c>
      <c r="AG4562" s="139"/>
    </row>
    <row r="4563" spans="21:33" ht="20.100000000000001" customHeight="1" x14ac:dyDescent="0.25">
      <c r="U4563" s="190"/>
      <c r="V4563" s="191"/>
      <c r="W4563" s="188"/>
      <c r="X4563" s="188"/>
      <c r="Y4563" s="174" t="str">
        <f t="shared" si="694"/>
        <v/>
      </c>
      <c r="Z4563" s="174" t="str">
        <f t="shared" si="695"/>
        <v/>
      </c>
      <c r="AA4563" s="137"/>
      <c r="AB4563" s="185">
        <f t="shared" si="692"/>
        <v>25.64479999999822</v>
      </c>
      <c r="AC4563" s="139">
        <f t="shared" si="689"/>
        <v>5.8280617784798542E-4</v>
      </c>
      <c r="AD4563" s="138">
        <f t="shared" si="693"/>
        <v>1.5284112462531866E-6</v>
      </c>
      <c r="AE4563" s="139">
        <f t="shared" si="690"/>
        <v>1.5284112462531866E-6</v>
      </c>
      <c r="AF4563" s="139" t="str">
        <f t="shared" si="691"/>
        <v/>
      </c>
      <c r="AG4563" s="139"/>
    </row>
    <row r="4564" spans="21:33" ht="20.100000000000001" customHeight="1" x14ac:dyDescent="0.25">
      <c r="U4564" s="190"/>
      <c r="V4564" s="191"/>
      <c r="W4564" s="188"/>
      <c r="X4564" s="188"/>
      <c r="Y4564" s="174" t="str">
        <f t="shared" si="694"/>
        <v/>
      </c>
      <c r="Z4564" s="174" t="str">
        <f t="shared" si="695"/>
        <v/>
      </c>
      <c r="AA4564" s="137"/>
      <c r="AB4564" s="185">
        <f t="shared" si="692"/>
        <v>25.651199999998219</v>
      </c>
      <c r="AC4564" s="139">
        <f t="shared" si="689"/>
        <v>5.8127776660173223E-4</v>
      </c>
      <c r="AD4564" s="138">
        <f t="shared" si="693"/>
        <v>1.5244787483724691E-6</v>
      </c>
      <c r="AE4564" s="139">
        <f t="shared" si="690"/>
        <v>1.5244787483724691E-6</v>
      </c>
      <c r="AF4564" s="139" t="str">
        <f t="shared" si="691"/>
        <v/>
      </c>
      <c r="AG4564" s="139"/>
    </row>
    <row r="4565" spans="21:33" ht="20.100000000000001" customHeight="1" x14ac:dyDescent="0.25">
      <c r="U4565" s="190"/>
      <c r="V4565" s="191"/>
      <c r="W4565" s="188"/>
      <c r="X4565" s="188"/>
      <c r="Y4565" s="174" t="str">
        <f t="shared" si="694"/>
        <v/>
      </c>
      <c r="Z4565" s="174" t="str">
        <f t="shared" si="695"/>
        <v/>
      </c>
      <c r="AA4565" s="137"/>
      <c r="AB4565" s="185">
        <f t="shared" si="692"/>
        <v>25.657599999998219</v>
      </c>
      <c r="AC4565" s="139">
        <f t="shared" si="689"/>
        <v>5.7975328785335976E-4</v>
      </c>
      <c r="AD4565" s="138">
        <f t="shared" si="693"/>
        <v>1.5205561319620682E-6</v>
      </c>
      <c r="AE4565" s="139">
        <f t="shared" si="690"/>
        <v>1.5205561319620682E-6</v>
      </c>
      <c r="AF4565" s="139" t="str">
        <f t="shared" si="691"/>
        <v/>
      </c>
      <c r="AG4565" s="139"/>
    </row>
    <row r="4566" spans="21:33" ht="20.100000000000001" customHeight="1" x14ac:dyDescent="0.25">
      <c r="U4566" s="190"/>
      <c r="V4566" s="191"/>
      <c r="W4566" s="188"/>
      <c r="X4566" s="188"/>
      <c r="Y4566" s="174" t="str">
        <f t="shared" si="694"/>
        <v/>
      </c>
      <c r="Z4566" s="174" t="str">
        <f t="shared" si="695"/>
        <v/>
      </c>
      <c r="AA4566" s="137"/>
      <c r="AB4566" s="185">
        <f t="shared" si="692"/>
        <v>25.663999999998218</v>
      </c>
      <c r="AC4566" s="139">
        <f t="shared" si="689"/>
        <v>5.782327317213977E-4</v>
      </c>
      <c r="AD4566" s="138">
        <f t="shared" si="693"/>
        <v>1.5166433729291683E-6</v>
      </c>
      <c r="AE4566" s="139">
        <f t="shared" si="690"/>
        <v>1.5166433729291683E-6</v>
      </c>
      <c r="AF4566" s="139" t="str">
        <f t="shared" si="691"/>
        <v/>
      </c>
      <c r="AG4566" s="139"/>
    </row>
    <row r="4567" spans="21:33" ht="20.100000000000001" customHeight="1" x14ac:dyDescent="0.25">
      <c r="U4567" s="190"/>
      <c r="V4567" s="191"/>
      <c r="W4567" s="188"/>
      <c r="X4567" s="188"/>
      <c r="Y4567" s="174" t="str">
        <f t="shared" si="694"/>
        <v/>
      </c>
      <c r="Z4567" s="174" t="str">
        <f t="shared" si="695"/>
        <v/>
      </c>
      <c r="AA4567" s="137"/>
      <c r="AB4567" s="185">
        <f t="shared" si="692"/>
        <v>25.670399999998217</v>
      </c>
      <c r="AC4567" s="139">
        <f t="shared" si="689"/>
        <v>5.7671608834846853E-4</v>
      </c>
      <c r="AD4567" s="138">
        <f t="shared" si="693"/>
        <v>1.5127404472425367E-6</v>
      </c>
      <c r="AE4567" s="139">
        <f t="shared" si="690"/>
        <v>1.5127404472425367E-6</v>
      </c>
      <c r="AF4567" s="139" t="str">
        <f t="shared" si="691"/>
        <v/>
      </c>
      <c r="AG4567" s="139"/>
    </row>
    <row r="4568" spans="21:33" ht="20.100000000000001" customHeight="1" x14ac:dyDescent="0.25">
      <c r="U4568" s="190"/>
      <c r="V4568" s="191"/>
      <c r="W4568" s="188"/>
      <c r="X4568" s="188"/>
      <c r="Y4568" s="174" t="str">
        <f t="shared" si="694"/>
        <v/>
      </c>
      <c r="Z4568" s="174" t="str">
        <f t="shared" si="695"/>
        <v/>
      </c>
      <c r="AA4568" s="137"/>
      <c r="AB4568" s="185">
        <f t="shared" si="692"/>
        <v>25.676799999998217</v>
      </c>
      <c r="AC4568" s="139">
        <f t="shared" si="689"/>
        <v>5.7520334790122599E-4</v>
      </c>
      <c r="AD4568" s="138">
        <f t="shared" si="693"/>
        <v>1.5088473309286202E-6</v>
      </c>
      <c r="AE4568" s="139">
        <f t="shared" si="690"/>
        <v>1.5088473309286202E-6</v>
      </c>
      <c r="AF4568" s="139" t="str">
        <f t="shared" si="691"/>
        <v/>
      </c>
      <c r="AG4568" s="139"/>
    </row>
    <row r="4569" spans="21:33" ht="20.100000000000001" customHeight="1" x14ac:dyDescent="0.25">
      <c r="U4569" s="190"/>
      <c r="V4569" s="191"/>
      <c r="W4569" s="188"/>
      <c r="X4569" s="188"/>
      <c r="Y4569" s="174" t="str">
        <f t="shared" si="694"/>
        <v/>
      </c>
      <c r="Z4569" s="174" t="str">
        <f t="shared" si="695"/>
        <v/>
      </c>
      <c r="AA4569" s="137"/>
      <c r="AB4569" s="185">
        <f t="shared" si="692"/>
        <v>25.683199999998216</v>
      </c>
      <c r="AC4569" s="139">
        <f t="shared" si="689"/>
        <v>5.7369450057029737E-4</v>
      </c>
      <c r="AD4569" s="138">
        <f t="shared" si="693"/>
        <v>1.5049640000609201E-6</v>
      </c>
      <c r="AE4569" s="139">
        <f t="shared" si="690"/>
        <v>1.5049640000609201E-6</v>
      </c>
      <c r="AF4569" s="139" t="str">
        <f t="shared" si="691"/>
        <v/>
      </c>
      <c r="AG4569" s="139"/>
    </row>
    <row r="4570" spans="21:33" ht="20.100000000000001" customHeight="1" x14ac:dyDescent="0.25">
      <c r="U4570" s="190"/>
      <c r="V4570" s="191"/>
      <c r="W4570" s="188"/>
      <c r="X4570" s="188"/>
      <c r="Y4570" s="174" t="str">
        <f t="shared" si="694"/>
        <v/>
      </c>
      <c r="Z4570" s="174" t="str">
        <f t="shared" si="695"/>
        <v/>
      </c>
      <c r="AA4570" s="137"/>
      <c r="AB4570" s="185">
        <f t="shared" si="692"/>
        <v>25.689599999998215</v>
      </c>
      <c r="AC4570" s="139">
        <f t="shared" si="689"/>
        <v>5.7218953657023645E-4</v>
      </c>
      <c r="AD4570" s="138">
        <f t="shared" si="693"/>
        <v>1.5010904307812423E-6</v>
      </c>
      <c r="AE4570" s="139">
        <f t="shared" si="690"/>
        <v>1.5010904307812423E-6</v>
      </c>
      <c r="AF4570" s="139" t="str">
        <f t="shared" si="691"/>
        <v/>
      </c>
      <c r="AG4570" s="139"/>
    </row>
    <row r="4571" spans="21:33" ht="20.100000000000001" customHeight="1" x14ac:dyDescent="0.25">
      <c r="U4571" s="190"/>
      <c r="V4571" s="191"/>
      <c r="W4571" s="188"/>
      <c r="X4571" s="188"/>
      <c r="Y4571" s="174" t="str">
        <f t="shared" si="694"/>
        <v/>
      </c>
      <c r="Z4571" s="174" t="str">
        <f t="shared" si="695"/>
        <v/>
      </c>
      <c r="AA4571" s="137"/>
      <c r="AB4571" s="185">
        <f t="shared" si="692"/>
        <v>25.695999999998214</v>
      </c>
      <c r="AC4571" s="139">
        <f t="shared" si="689"/>
        <v>5.7068844613945521E-4</v>
      </c>
      <c r="AD4571" s="138">
        <f t="shared" si="693"/>
        <v>1.497226599277905E-6</v>
      </c>
      <c r="AE4571" s="139">
        <f t="shared" si="690"/>
        <v>1.497226599277905E-6</v>
      </c>
      <c r="AF4571" s="139" t="str">
        <f t="shared" si="691"/>
        <v/>
      </c>
      <c r="AG4571" s="139"/>
    </row>
    <row r="4572" spans="21:33" ht="20.100000000000001" customHeight="1" x14ac:dyDescent="0.25">
      <c r="U4572" s="190"/>
      <c r="V4572" s="191"/>
      <c r="W4572" s="188"/>
      <c r="X4572" s="188"/>
      <c r="Y4572" s="174" t="str">
        <f t="shared" si="694"/>
        <v/>
      </c>
      <c r="Z4572" s="174" t="str">
        <f t="shared" si="695"/>
        <v/>
      </c>
      <c r="AA4572" s="137"/>
      <c r="AB4572" s="185">
        <f t="shared" si="692"/>
        <v>25.702399999998214</v>
      </c>
      <c r="AC4572" s="139">
        <f t="shared" si="689"/>
        <v>5.691912195401773E-4</v>
      </c>
      <c r="AD4572" s="138">
        <f t="shared" si="693"/>
        <v>1.4933724817980986E-6</v>
      </c>
      <c r="AE4572" s="139">
        <f t="shared" si="690"/>
        <v>1.4933724817980986E-6</v>
      </c>
      <c r="AF4572" s="139" t="str">
        <f t="shared" si="691"/>
        <v/>
      </c>
      <c r="AG4572" s="139"/>
    </row>
    <row r="4573" spans="21:33" ht="20.100000000000001" customHeight="1" x14ac:dyDescent="0.25">
      <c r="U4573" s="190"/>
      <c r="V4573" s="191"/>
      <c r="W4573" s="188"/>
      <c r="X4573" s="188"/>
      <c r="Y4573" s="174" t="str">
        <f t="shared" si="694"/>
        <v/>
      </c>
      <c r="Z4573" s="174" t="str">
        <f t="shared" si="695"/>
        <v/>
      </c>
      <c r="AA4573" s="137"/>
      <c r="AB4573" s="185">
        <f t="shared" si="692"/>
        <v>25.708799999998213</v>
      </c>
      <c r="AC4573" s="139">
        <f t="shared" si="689"/>
        <v>5.676978470583792E-4</v>
      </c>
      <c r="AD4573" s="138">
        <f t="shared" si="693"/>
        <v>1.4895280546463677E-6</v>
      </c>
      <c r="AE4573" s="139">
        <f t="shared" si="690"/>
        <v>1.4895280546463677E-6</v>
      </c>
      <c r="AF4573" s="139" t="str">
        <f t="shared" si="691"/>
        <v/>
      </c>
      <c r="AG4573" s="139"/>
    </row>
    <row r="4574" spans="21:33" ht="20.100000000000001" customHeight="1" x14ac:dyDescent="0.25">
      <c r="U4574" s="190"/>
      <c r="V4574" s="191"/>
      <c r="W4574" s="188"/>
      <c r="X4574" s="188"/>
      <c r="Y4574" s="174" t="str">
        <f t="shared" si="694"/>
        <v/>
      </c>
      <c r="Z4574" s="174" t="str">
        <f t="shared" si="695"/>
        <v/>
      </c>
      <c r="AA4574" s="137"/>
      <c r="AB4574" s="185">
        <f t="shared" si="692"/>
        <v>25.715199999998212</v>
      </c>
      <c r="AC4574" s="139">
        <f t="shared" si="689"/>
        <v>5.6620831900373284E-4</v>
      </c>
      <c r="AD4574" s="138">
        <f t="shared" si="693"/>
        <v>1.4856932941804913E-6</v>
      </c>
      <c r="AE4574" s="139">
        <f t="shared" si="690"/>
        <v>1.4856932941804913E-6</v>
      </c>
      <c r="AF4574" s="139" t="str">
        <f t="shared" si="691"/>
        <v/>
      </c>
      <c r="AG4574" s="139"/>
    </row>
    <row r="4575" spans="21:33" ht="20.100000000000001" customHeight="1" x14ac:dyDescent="0.25">
      <c r="U4575" s="190"/>
      <c r="V4575" s="191"/>
      <c r="W4575" s="188"/>
      <c r="X4575" s="188"/>
      <c r="Y4575" s="174" t="str">
        <f t="shared" si="694"/>
        <v/>
      </c>
      <c r="Z4575" s="174" t="str">
        <f t="shared" si="695"/>
        <v/>
      </c>
      <c r="AA4575" s="137"/>
      <c r="AB4575" s="185">
        <f t="shared" si="692"/>
        <v>25.721599999998212</v>
      </c>
      <c r="AC4575" s="139">
        <f t="shared" si="689"/>
        <v>5.6472262570955235E-4</v>
      </c>
      <c r="AD4575" s="138">
        <f t="shared" si="693"/>
        <v>1.4818681768145187E-6</v>
      </c>
      <c r="AE4575" s="139">
        <f t="shared" si="690"/>
        <v>1.4818681768145187E-6</v>
      </c>
      <c r="AF4575" s="139" t="str">
        <f t="shared" si="691"/>
        <v/>
      </c>
      <c r="AG4575" s="139"/>
    </row>
    <row r="4576" spans="21:33" ht="20.100000000000001" customHeight="1" x14ac:dyDescent="0.25">
      <c r="U4576" s="190"/>
      <c r="V4576" s="191"/>
      <c r="W4576" s="188"/>
      <c r="X4576" s="188"/>
      <c r="Y4576" s="174" t="str">
        <f t="shared" si="694"/>
        <v/>
      </c>
      <c r="Z4576" s="174" t="str">
        <f t="shared" si="695"/>
        <v/>
      </c>
      <c r="AA4576" s="137"/>
      <c r="AB4576" s="185">
        <f t="shared" si="692"/>
        <v>25.727999999998211</v>
      </c>
      <c r="AC4576" s="139">
        <f t="shared" si="689"/>
        <v>5.6324075753273783E-4</v>
      </c>
      <c r="AD4576" s="138">
        <f t="shared" si="693"/>
        <v>1.4780526790183351E-6</v>
      </c>
      <c r="AE4576" s="139">
        <f t="shared" si="690"/>
        <v>1.4780526790183351E-6</v>
      </c>
      <c r="AF4576" s="139" t="str">
        <f t="shared" si="691"/>
        <v/>
      </c>
      <c r="AG4576" s="139"/>
    </row>
    <row r="4577" spans="21:33" ht="20.100000000000001" customHeight="1" x14ac:dyDescent="0.25">
      <c r="U4577" s="190"/>
      <c r="V4577" s="191"/>
      <c r="W4577" s="188"/>
      <c r="X4577" s="188"/>
      <c r="Y4577" s="174" t="str">
        <f t="shared" si="694"/>
        <v/>
      </c>
      <c r="Z4577" s="174" t="str">
        <f t="shared" si="695"/>
        <v/>
      </c>
      <c r="AA4577" s="137"/>
      <c r="AB4577" s="185">
        <f t="shared" si="692"/>
        <v>25.73439999999821</v>
      </c>
      <c r="AC4577" s="139">
        <f t="shared" si="689"/>
        <v>5.6176270485371949E-4</v>
      </c>
      <c r="AD4577" s="138">
        <f t="shared" si="693"/>
        <v>1.4742467773139764E-6</v>
      </c>
      <c r="AE4577" s="139">
        <f t="shared" si="690"/>
        <v>1.4742467773139764E-6</v>
      </c>
      <c r="AF4577" s="139" t="str">
        <f t="shared" si="691"/>
        <v/>
      </c>
      <c r="AG4577" s="139"/>
    </row>
    <row r="4578" spans="21:33" ht="20.100000000000001" customHeight="1" x14ac:dyDescent="0.25">
      <c r="U4578" s="190"/>
      <c r="V4578" s="191"/>
      <c r="W4578" s="188"/>
      <c r="X4578" s="188"/>
      <c r="Y4578" s="174" t="str">
        <f t="shared" si="694"/>
        <v/>
      </c>
      <c r="Z4578" s="174" t="str">
        <f t="shared" si="695"/>
        <v/>
      </c>
      <c r="AA4578" s="137"/>
      <c r="AB4578" s="185">
        <f t="shared" si="692"/>
        <v>25.74079999999821</v>
      </c>
      <c r="AC4578" s="139">
        <f t="shared" si="689"/>
        <v>5.6028845807640552E-4</v>
      </c>
      <c r="AD4578" s="138">
        <f t="shared" si="693"/>
        <v>1.4704504482841935E-6</v>
      </c>
      <c r="AE4578" s="139">
        <f t="shared" si="690"/>
        <v>1.4704504482841935E-6</v>
      </c>
      <c r="AF4578" s="139" t="str">
        <f t="shared" si="691"/>
        <v/>
      </c>
      <c r="AG4578" s="139"/>
    </row>
    <row r="4579" spans="21:33" ht="20.100000000000001" customHeight="1" x14ac:dyDescent="0.25">
      <c r="U4579" s="190"/>
      <c r="V4579" s="191"/>
      <c r="W4579" s="188"/>
      <c r="X4579" s="188"/>
      <c r="Y4579" s="174" t="str">
        <f t="shared" si="694"/>
        <v/>
      </c>
      <c r="Z4579" s="174" t="str">
        <f t="shared" si="695"/>
        <v/>
      </c>
      <c r="AA4579" s="137"/>
      <c r="AB4579" s="185">
        <f t="shared" si="692"/>
        <v>25.747199999998209</v>
      </c>
      <c r="AC4579" s="139">
        <f t="shared" si="689"/>
        <v>5.5881800762812132E-4</v>
      </c>
      <c r="AD4579" s="138">
        <f t="shared" si="693"/>
        <v>1.4666636685608516E-6</v>
      </c>
      <c r="AE4579" s="139">
        <f t="shared" si="690"/>
        <v>1.4666636685608516E-6</v>
      </c>
      <c r="AF4579" s="139" t="str">
        <f t="shared" si="691"/>
        <v/>
      </c>
      <c r="AG4579" s="139"/>
    </row>
    <row r="4580" spans="21:33" ht="20.100000000000001" customHeight="1" x14ac:dyDescent="0.25">
      <c r="U4580" s="190"/>
      <c r="V4580" s="191"/>
      <c r="W4580" s="188"/>
      <c r="X4580" s="188"/>
      <c r="Y4580" s="174" t="str">
        <f t="shared" si="694"/>
        <v/>
      </c>
      <c r="Z4580" s="174" t="str">
        <f t="shared" si="695"/>
        <v/>
      </c>
      <c r="AA4580" s="137"/>
      <c r="AB4580" s="185">
        <f t="shared" si="692"/>
        <v>25.753599999998208</v>
      </c>
      <c r="AC4580" s="139">
        <f t="shared" si="689"/>
        <v>5.5735134395956047E-4</v>
      </c>
      <c r="AD4580" s="138">
        <f t="shared" si="693"/>
        <v>1.4628864148345799E-6</v>
      </c>
      <c r="AE4580" s="139">
        <f t="shared" si="690"/>
        <v>1.4628864148345799E-6</v>
      </c>
      <c r="AF4580" s="139" t="str">
        <f t="shared" si="691"/>
        <v/>
      </c>
      <c r="AG4580" s="139"/>
    </row>
    <row r="4581" spans="21:33" ht="20.100000000000001" customHeight="1" x14ac:dyDescent="0.25">
      <c r="U4581" s="190"/>
      <c r="V4581" s="191"/>
      <c r="W4581" s="188"/>
      <c r="X4581" s="188"/>
      <c r="Y4581" s="174" t="str">
        <f t="shared" si="694"/>
        <v/>
      </c>
      <c r="Z4581" s="174" t="str">
        <f t="shared" si="695"/>
        <v/>
      </c>
      <c r="AA4581" s="137"/>
      <c r="AB4581" s="185">
        <f t="shared" si="692"/>
        <v>25.759999999998207</v>
      </c>
      <c r="AC4581" s="139">
        <f t="shared" si="689"/>
        <v>5.5588845754472589E-4</v>
      </c>
      <c r="AD4581" s="138">
        <f t="shared" si="693"/>
        <v>1.459118663847507E-6</v>
      </c>
      <c r="AE4581" s="139">
        <f t="shared" si="690"/>
        <v>1.459118663847507E-6</v>
      </c>
      <c r="AF4581" s="139" t="str">
        <f t="shared" si="691"/>
        <v/>
      </c>
      <c r="AG4581" s="139"/>
    </row>
    <row r="4582" spans="21:33" ht="20.100000000000001" customHeight="1" x14ac:dyDescent="0.25">
      <c r="U4582" s="190"/>
      <c r="V4582" s="191"/>
      <c r="W4582" s="188"/>
      <c r="X4582" s="188"/>
      <c r="Y4582" s="174" t="str">
        <f t="shared" si="694"/>
        <v/>
      </c>
      <c r="Z4582" s="174" t="str">
        <f t="shared" si="695"/>
        <v/>
      </c>
      <c r="AA4582" s="137"/>
      <c r="AB4582" s="185">
        <f t="shared" si="692"/>
        <v>25.766399999998207</v>
      </c>
      <c r="AC4582" s="139">
        <f t="shared" si="689"/>
        <v>5.5442933888087838E-4</v>
      </c>
      <c r="AD4582" s="138">
        <f t="shared" si="693"/>
        <v>1.4553603923993328E-6</v>
      </c>
      <c r="AE4582" s="139">
        <f t="shared" si="690"/>
        <v>1.4553603923993328E-6</v>
      </c>
      <c r="AF4582" s="139" t="str">
        <f t="shared" si="691"/>
        <v/>
      </c>
      <c r="AG4582" s="139"/>
    </row>
    <row r="4583" spans="21:33" ht="20.100000000000001" customHeight="1" x14ac:dyDescent="0.25">
      <c r="U4583" s="190"/>
      <c r="V4583" s="191"/>
      <c r="W4583" s="188"/>
      <c r="X4583" s="188"/>
      <c r="Y4583" s="174" t="str">
        <f t="shared" si="694"/>
        <v/>
      </c>
      <c r="Z4583" s="174" t="str">
        <f t="shared" si="695"/>
        <v/>
      </c>
      <c r="AA4583" s="137"/>
      <c r="AB4583" s="185">
        <f t="shared" si="692"/>
        <v>25.772799999998206</v>
      </c>
      <c r="AC4583" s="139">
        <f t="shared" si="689"/>
        <v>5.5297397848847905E-4</v>
      </c>
      <c r="AD4583" s="138">
        <f t="shared" si="693"/>
        <v>1.4516115773430998E-6</v>
      </c>
      <c r="AE4583" s="139">
        <f t="shared" si="690"/>
        <v>1.4516115773430998E-6</v>
      </c>
      <c r="AF4583" s="139" t="str">
        <f t="shared" si="691"/>
        <v/>
      </c>
      <c r="AG4583" s="139"/>
    </row>
    <row r="4584" spans="21:33" ht="20.100000000000001" customHeight="1" x14ac:dyDescent="0.25">
      <c r="U4584" s="190"/>
      <c r="V4584" s="191"/>
      <c r="W4584" s="188"/>
      <c r="X4584" s="188"/>
      <c r="Y4584" s="174" t="str">
        <f t="shared" si="694"/>
        <v/>
      </c>
      <c r="Z4584" s="174" t="str">
        <f t="shared" si="695"/>
        <v/>
      </c>
      <c r="AA4584" s="137"/>
      <c r="AB4584" s="185">
        <f t="shared" si="692"/>
        <v>25.779199999998205</v>
      </c>
      <c r="AC4584" s="139">
        <f t="shared" si="689"/>
        <v>5.5152236691113595E-4</v>
      </c>
      <c r="AD4584" s="138">
        <f t="shared" si="693"/>
        <v>1.447872195584868E-6</v>
      </c>
      <c r="AE4584" s="139">
        <f t="shared" si="690"/>
        <v>1.447872195584868E-6</v>
      </c>
      <c r="AF4584" s="139" t="str">
        <f t="shared" si="691"/>
        <v/>
      </c>
      <c r="AG4584" s="139"/>
    </row>
    <row r="4585" spans="21:33" ht="20.100000000000001" customHeight="1" x14ac:dyDescent="0.25">
      <c r="U4585" s="190"/>
      <c r="V4585" s="191"/>
      <c r="W4585" s="188"/>
      <c r="X4585" s="188"/>
      <c r="Y4585" s="174" t="str">
        <f t="shared" si="694"/>
        <v/>
      </c>
      <c r="Z4585" s="174" t="str">
        <f t="shared" si="695"/>
        <v/>
      </c>
      <c r="AA4585" s="137"/>
      <c r="AB4585" s="185">
        <f t="shared" si="692"/>
        <v>25.785599999998205</v>
      </c>
      <c r="AC4585" s="139">
        <f t="shared" si="689"/>
        <v>5.5007449471555108E-4</v>
      </c>
      <c r="AD4585" s="138">
        <f t="shared" si="693"/>
        <v>1.4441422240857749E-6</v>
      </c>
      <c r="AE4585" s="139">
        <f t="shared" si="690"/>
        <v>1.4441422240857749E-6</v>
      </c>
      <c r="AF4585" s="139" t="str">
        <f t="shared" si="691"/>
        <v/>
      </c>
      <c r="AG4585" s="139"/>
    </row>
    <row r="4586" spans="21:33" ht="20.100000000000001" customHeight="1" x14ac:dyDescent="0.25">
      <c r="U4586" s="190"/>
      <c r="V4586" s="191"/>
      <c r="W4586" s="188"/>
      <c r="X4586" s="188"/>
      <c r="Y4586" s="174" t="str">
        <f t="shared" si="694"/>
        <v/>
      </c>
      <c r="Z4586" s="174" t="str">
        <f t="shared" si="695"/>
        <v/>
      </c>
      <c r="AA4586" s="137"/>
      <c r="AB4586" s="185">
        <f t="shared" si="692"/>
        <v>25.791999999998204</v>
      </c>
      <c r="AC4586" s="139">
        <f t="shared" si="689"/>
        <v>5.4863035249146531E-4</v>
      </c>
      <c r="AD4586" s="138">
        <f t="shared" si="693"/>
        <v>1.4404216398621441E-6</v>
      </c>
      <c r="AE4586" s="139">
        <f t="shared" si="690"/>
        <v>1.4404216398621441E-6</v>
      </c>
      <c r="AF4586" s="139" t="str">
        <f t="shared" si="691"/>
        <v/>
      </c>
      <c r="AG4586" s="139"/>
    </row>
    <row r="4587" spans="21:33" ht="20.100000000000001" customHeight="1" x14ac:dyDescent="0.25">
      <c r="U4587" s="190"/>
      <c r="V4587" s="191"/>
      <c r="W4587" s="188"/>
      <c r="X4587" s="188"/>
      <c r="Y4587" s="174" t="str">
        <f t="shared" si="694"/>
        <v/>
      </c>
      <c r="Z4587" s="174" t="str">
        <f t="shared" si="695"/>
        <v/>
      </c>
      <c r="AA4587" s="137"/>
      <c r="AB4587" s="185">
        <f t="shared" si="692"/>
        <v>25.798399999998203</v>
      </c>
      <c r="AC4587" s="139">
        <f t="shared" si="689"/>
        <v>5.4718993085160316E-4</v>
      </c>
      <c r="AD4587" s="138">
        <f t="shared" si="693"/>
        <v>1.4367104199844005E-6</v>
      </c>
      <c r="AE4587" s="139">
        <f t="shared" si="690"/>
        <v>1.4367104199844005E-6</v>
      </c>
      <c r="AF4587" s="139" t="str">
        <f t="shared" si="691"/>
        <v/>
      </c>
      <c r="AG4587" s="139"/>
    </row>
    <row r="4588" spans="21:33" ht="20.100000000000001" customHeight="1" x14ac:dyDescent="0.25">
      <c r="U4588" s="190"/>
      <c r="V4588" s="191"/>
      <c r="W4588" s="188"/>
      <c r="X4588" s="188"/>
      <c r="Y4588" s="174" t="str">
        <f t="shared" si="694"/>
        <v/>
      </c>
      <c r="Z4588" s="174" t="str">
        <f t="shared" si="695"/>
        <v/>
      </c>
      <c r="AA4588" s="137"/>
      <c r="AB4588" s="185">
        <f t="shared" si="692"/>
        <v>25.804799999998203</v>
      </c>
      <c r="AC4588" s="139">
        <f t="shared" ref="AC4588:AC4651" si="696">_xlfn.CHISQ.DIST.RT(AB4588,$AB$553)</f>
        <v>5.4575322043161876E-4</v>
      </c>
      <c r="AD4588" s="138">
        <f t="shared" si="693"/>
        <v>1.4330085415715415E-6</v>
      </c>
      <c r="AE4588" s="139">
        <f t="shared" ref="AE4588:AE4651" si="697">IF(AC4588&lt;($AA$556),AD4588,"")</f>
        <v>1.4330085415715415E-6</v>
      </c>
      <c r="AF4588" s="139" t="str">
        <f t="shared" ref="AF4588:AF4651" si="698">IF(AC4588&lt;$AA$563,AD4588,"")</f>
        <v/>
      </c>
      <c r="AG4588" s="139"/>
    </row>
    <row r="4589" spans="21:33" ht="20.100000000000001" customHeight="1" x14ac:dyDescent="0.25">
      <c r="U4589" s="190"/>
      <c r="V4589" s="191"/>
      <c r="W4589" s="188"/>
      <c r="X4589" s="188"/>
      <c r="Y4589" s="174" t="str">
        <f t="shared" si="694"/>
        <v/>
      </c>
      <c r="Z4589" s="174" t="str">
        <f t="shared" si="695"/>
        <v/>
      </c>
      <c r="AA4589" s="137"/>
      <c r="AB4589" s="185">
        <f t="shared" ref="AB4589:AB4652" si="699">AB4588+$AF$553</f>
        <v>25.811199999998202</v>
      </c>
      <c r="AC4589" s="139">
        <f t="shared" si="696"/>
        <v>5.4432021189004722E-4</v>
      </c>
      <c r="AD4589" s="138">
        <f t="shared" ref="AD4589:AD4652" si="700">AC4589-AC4590</f>
        <v>1.4293159818044724E-6</v>
      </c>
      <c r="AE4589" s="139">
        <f t="shared" si="697"/>
        <v>1.4293159818044724E-6</v>
      </c>
      <c r="AF4589" s="139" t="str">
        <f t="shared" si="698"/>
        <v/>
      </c>
      <c r="AG4589" s="139"/>
    </row>
    <row r="4590" spans="21:33" ht="20.100000000000001" customHeight="1" x14ac:dyDescent="0.25">
      <c r="U4590" s="190"/>
      <c r="V4590" s="191"/>
      <c r="W4590" s="188"/>
      <c r="X4590" s="188"/>
      <c r="Y4590" s="174" t="str">
        <f t="shared" si="694"/>
        <v/>
      </c>
      <c r="Z4590" s="174" t="str">
        <f t="shared" si="695"/>
        <v/>
      </c>
      <c r="AA4590" s="137"/>
      <c r="AB4590" s="185">
        <f t="shared" si="699"/>
        <v>25.817599999998201</v>
      </c>
      <c r="AC4590" s="139">
        <f t="shared" si="696"/>
        <v>5.4289089590824275E-4</v>
      </c>
      <c r="AD4590" s="138">
        <f t="shared" si="700"/>
        <v>1.4256327179128876E-6</v>
      </c>
      <c r="AE4590" s="139">
        <f t="shared" si="697"/>
        <v>1.4256327179128876E-6</v>
      </c>
      <c r="AF4590" s="139" t="str">
        <f t="shared" si="698"/>
        <v/>
      </c>
      <c r="AG4590" s="139"/>
    </row>
    <row r="4591" spans="21:33" ht="20.100000000000001" customHeight="1" x14ac:dyDescent="0.25">
      <c r="U4591" s="190"/>
      <c r="V4591" s="191"/>
      <c r="W4591" s="188"/>
      <c r="X4591" s="188"/>
      <c r="Y4591" s="174" t="str">
        <f t="shared" si="694"/>
        <v/>
      </c>
      <c r="Z4591" s="174" t="str">
        <f t="shared" si="695"/>
        <v/>
      </c>
      <c r="AA4591" s="137"/>
      <c r="AB4591" s="185">
        <f t="shared" si="699"/>
        <v>25.8239999999982</v>
      </c>
      <c r="AC4591" s="139">
        <f t="shared" si="696"/>
        <v>5.4146526319032986E-4</v>
      </c>
      <c r="AD4591" s="138">
        <f t="shared" si="700"/>
        <v>1.4219587271784148E-6</v>
      </c>
      <c r="AE4591" s="139">
        <f t="shared" si="697"/>
        <v>1.4219587271784148E-6</v>
      </c>
      <c r="AF4591" s="139" t="str">
        <f t="shared" si="698"/>
        <v/>
      </c>
      <c r="AG4591" s="139"/>
    </row>
    <row r="4592" spans="21:33" ht="20.100000000000001" customHeight="1" x14ac:dyDescent="0.25">
      <c r="U4592" s="190"/>
      <c r="V4592" s="191"/>
      <c r="W4592" s="188"/>
      <c r="X4592" s="188"/>
      <c r="Y4592" s="174" t="str">
        <f t="shared" si="694"/>
        <v/>
      </c>
      <c r="Z4592" s="174" t="str">
        <f t="shared" si="695"/>
        <v/>
      </c>
      <c r="AA4592" s="137"/>
      <c r="AB4592" s="185">
        <f t="shared" si="699"/>
        <v>25.8303999999982</v>
      </c>
      <c r="AC4592" s="139">
        <f t="shared" si="696"/>
        <v>5.4004330446315145E-4</v>
      </c>
      <c r="AD4592" s="138">
        <f t="shared" si="700"/>
        <v>1.4182939869397107E-6</v>
      </c>
      <c r="AE4592" s="139">
        <f t="shared" si="697"/>
        <v>1.4182939869397107E-6</v>
      </c>
      <c r="AF4592" s="139" t="str">
        <f t="shared" si="698"/>
        <v/>
      </c>
      <c r="AG4592" s="139"/>
    </row>
    <row r="4593" spans="21:33" ht="20.100000000000001" customHeight="1" x14ac:dyDescent="0.25">
      <c r="U4593" s="190"/>
      <c r="V4593" s="191"/>
      <c r="W4593" s="188"/>
      <c r="X4593" s="188"/>
      <c r="Y4593" s="174" t="str">
        <f t="shared" si="694"/>
        <v/>
      </c>
      <c r="Z4593" s="174" t="str">
        <f t="shared" si="695"/>
        <v/>
      </c>
      <c r="AA4593" s="137"/>
      <c r="AB4593" s="185">
        <f t="shared" si="699"/>
        <v>25.836799999998199</v>
      </c>
      <c r="AC4593" s="139">
        <f t="shared" si="696"/>
        <v>5.3862501047621174E-4</v>
      </c>
      <c r="AD4593" s="138">
        <f t="shared" si="700"/>
        <v>1.4146384745889915E-6</v>
      </c>
      <c r="AE4593" s="139">
        <f t="shared" si="697"/>
        <v>1.4146384745889915E-6</v>
      </c>
      <c r="AF4593" s="139" t="str">
        <f t="shared" si="698"/>
        <v/>
      </c>
      <c r="AG4593" s="139"/>
    </row>
    <row r="4594" spans="21:33" ht="20.100000000000001" customHeight="1" x14ac:dyDescent="0.25">
      <c r="U4594" s="190"/>
      <c r="V4594" s="191"/>
      <c r="W4594" s="188"/>
      <c r="X4594" s="188"/>
      <c r="Y4594" s="174" t="str">
        <f t="shared" si="694"/>
        <v/>
      </c>
      <c r="Z4594" s="174" t="str">
        <f t="shared" si="695"/>
        <v/>
      </c>
      <c r="AA4594" s="137"/>
      <c r="AB4594" s="185">
        <f t="shared" si="699"/>
        <v>25.843199999998198</v>
      </c>
      <c r="AC4594" s="139">
        <f t="shared" si="696"/>
        <v>5.3721037200162274E-4</v>
      </c>
      <c r="AD4594" s="138">
        <f t="shared" si="700"/>
        <v>1.4109921675669376E-6</v>
      </c>
      <c r="AE4594" s="139">
        <f t="shared" si="697"/>
        <v>1.4109921675669376E-6</v>
      </c>
      <c r="AF4594" s="139" t="str">
        <f t="shared" si="698"/>
        <v/>
      </c>
      <c r="AG4594" s="139"/>
    </row>
    <row r="4595" spans="21:33" ht="20.100000000000001" customHeight="1" x14ac:dyDescent="0.25">
      <c r="U4595" s="190"/>
      <c r="V4595" s="191"/>
      <c r="W4595" s="188"/>
      <c r="X4595" s="188"/>
      <c r="Y4595" s="174" t="str">
        <f t="shared" si="694"/>
        <v/>
      </c>
      <c r="Z4595" s="174" t="str">
        <f t="shared" si="695"/>
        <v/>
      </c>
      <c r="AA4595" s="137"/>
      <c r="AB4595" s="185">
        <f t="shared" si="699"/>
        <v>25.849599999998198</v>
      </c>
      <c r="AC4595" s="139">
        <f t="shared" si="696"/>
        <v>5.3579937983405581E-4</v>
      </c>
      <c r="AD4595" s="138">
        <f t="shared" si="700"/>
        <v>1.4073550433725589E-6</v>
      </c>
      <c r="AE4595" s="139">
        <f t="shared" si="697"/>
        <v>1.4073550433725589E-6</v>
      </c>
      <c r="AF4595" s="139" t="str">
        <f t="shared" si="698"/>
        <v/>
      </c>
      <c r="AG4595" s="139"/>
    </row>
    <row r="4596" spans="21:33" ht="20.100000000000001" customHeight="1" x14ac:dyDescent="0.25">
      <c r="U4596" s="190"/>
      <c r="V4596" s="191"/>
      <c r="W4596" s="188"/>
      <c r="X4596" s="188"/>
      <c r="Y4596" s="174" t="str">
        <f t="shared" si="694"/>
        <v/>
      </c>
      <c r="Z4596" s="174" t="str">
        <f t="shared" si="695"/>
        <v/>
      </c>
      <c r="AA4596" s="137"/>
      <c r="AB4596" s="185">
        <f t="shared" si="699"/>
        <v>25.855999999998197</v>
      </c>
      <c r="AC4596" s="139">
        <f t="shared" si="696"/>
        <v>5.3439202479068325E-4</v>
      </c>
      <c r="AD4596" s="138">
        <f t="shared" si="700"/>
        <v>1.403727079552896E-6</v>
      </c>
      <c r="AE4596" s="139">
        <f t="shared" si="697"/>
        <v>1.403727079552896E-6</v>
      </c>
      <c r="AF4596" s="139" t="str">
        <f t="shared" si="698"/>
        <v/>
      </c>
      <c r="AG4596" s="139"/>
    </row>
    <row r="4597" spans="21:33" ht="20.100000000000001" customHeight="1" x14ac:dyDescent="0.25">
      <c r="U4597" s="190"/>
      <c r="V4597" s="191"/>
      <c r="W4597" s="188"/>
      <c r="X4597" s="188"/>
      <c r="Y4597" s="174" t="str">
        <f t="shared" si="694"/>
        <v/>
      </c>
      <c r="Z4597" s="174" t="str">
        <f t="shared" si="695"/>
        <v/>
      </c>
      <c r="AA4597" s="137"/>
      <c r="AB4597" s="185">
        <f t="shared" si="699"/>
        <v>25.862399999998196</v>
      </c>
      <c r="AC4597" s="139">
        <f t="shared" si="696"/>
        <v>5.3298829771113035E-4</v>
      </c>
      <c r="AD4597" s="138">
        <f t="shared" si="700"/>
        <v>1.4001082537127771E-6</v>
      </c>
      <c r="AE4597" s="139">
        <f t="shared" si="697"/>
        <v>1.4001082537127771E-6</v>
      </c>
      <c r="AF4597" s="139" t="str">
        <f t="shared" si="698"/>
        <v/>
      </c>
      <c r="AG4597" s="139"/>
    </row>
    <row r="4598" spans="21:33" ht="20.100000000000001" customHeight="1" x14ac:dyDescent="0.25">
      <c r="U4598" s="190"/>
      <c r="V4598" s="191"/>
      <c r="W4598" s="188"/>
      <c r="X4598" s="188"/>
      <c r="Y4598" s="174" t="str">
        <f t="shared" si="694"/>
        <v/>
      </c>
      <c r="Z4598" s="174" t="str">
        <f t="shared" si="695"/>
        <v/>
      </c>
      <c r="AA4598" s="137"/>
      <c r="AB4598" s="185">
        <f t="shared" si="699"/>
        <v>25.868799999998195</v>
      </c>
      <c r="AC4598" s="139">
        <f t="shared" si="696"/>
        <v>5.3158818945741758E-4</v>
      </c>
      <c r="AD4598" s="138">
        <f t="shared" si="700"/>
        <v>1.3964985435056029E-6</v>
      </c>
      <c r="AE4598" s="139">
        <f t="shared" si="697"/>
        <v>1.3964985435056029E-6</v>
      </c>
      <c r="AF4598" s="139" t="str">
        <f t="shared" si="698"/>
        <v/>
      </c>
      <c r="AG4598" s="139"/>
    </row>
    <row r="4599" spans="21:33" ht="20.100000000000001" customHeight="1" x14ac:dyDescent="0.25">
      <c r="U4599" s="190"/>
      <c r="V4599" s="191"/>
      <c r="W4599" s="188"/>
      <c r="X4599" s="188"/>
      <c r="Y4599" s="174" t="str">
        <f t="shared" si="694"/>
        <v/>
      </c>
      <c r="Z4599" s="174" t="str">
        <f t="shared" si="695"/>
        <v/>
      </c>
      <c r="AA4599" s="137"/>
      <c r="AB4599" s="185">
        <f t="shared" si="699"/>
        <v>25.875199999998195</v>
      </c>
      <c r="AC4599" s="139">
        <f t="shared" si="696"/>
        <v>5.3019169091391197E-4</v>
      </c>
      <c r="AD4599" s="138">
        <f t="shared" si="700"/>
        <v>1.3928979266390924E-6</v>
      </c>
      <c r="AE4599" s="139">
        <f t="shared" si="697"/>
        <v>1.3928979266390924E-6</v>
      </c>
      <c r="AF4599" s="139" t="str">
        <f t="shared" si="698"/>
        <v/>
      </c>
      <c r="AG4599" s="139"/>
    </row>
    <row r="4600" spans="21:33" ht="20.100000000000001" customHeight="1" x14ac:dyDescent="0.25">
      <c r="U4600" s="190"/>
      <c r="V4600" s="191"/>
      <c r="W4600" s="188"/>
      <c r="X4600" s="188"/>
      <c r="Y4600" s="174" t="str">
        <f t="shared" ref="Y4600:Y4663" si="701">IF($X4600&gt;(Y$555),$W4600,"")</f>
        <v/>
      </c>
      <c r="Z4600" s="174" t="str">
        <f t="shared" ref="Z4600:Z4663" si="702">IF($X4600&gt;(AA$557),$W4600,"")</f>
        <v/>
      </c>
      <c r="AA4600" s="137"/>
      <c r="AB4600" s="185">
        <f t="shared" si="699"/>
        <v>25.881599999998194</v>
      </c>
      <c r="AC4600" s="139">
        <f t="shared" si="696"/>
        <v>5.2879879298727288E-4</v>
      </c>
      <c r="AD4600" s="138">
        <f t="shared" si="700"/>
        <v>1.3893063808728982E-6</v>
      </c>
      <c r="AE4600" s="139">
        <f t="shared" si="697"/>
        <v>1.3893063808728982E-6</v>
      </c>
      <c r="AF4600" s="139" t="str">
        <f t="shared" si="698"/>
        <v/>
      </c>
      <c r="AG4600" s="139"/>
    </row>
    <row r="4601" spans="21:33" ht="20.100000000000001" customHeight="1" x14ac:dyDescent="0.25">
      <c r="U4601" s="190"/>
      <c r="V4601" s="191"/>
      <c r="W4601" s="188"/>
      <c r="X4601" s="188"/>
      <c r="Y4601" s="174" t="str">
        <f t="shared" si="701"/>
        <v/>
      </c>
      <c r="Z4601" s="174" t="str">
        <f t="shared" si="702"/>
        <v/>
      </c>
      <c r="AA4601" s="137"/>
      <c r="AB4601" s="185">
        <f t="shared" si="699"/>
        <v>25.887999999998193</v>
      </c>
      <c r="AC4601" s="139">
        <f t="shared" si="696"/>
        <v>5.2740948660639998E-4</v>
      </c>
      <c r="AD4601" s="138">
        <f t="shared" si="700"/>
        <v>1.3857238840184975E-6</v>
      </c>
      <c r="AE4601" s="139">
        <f t="shared" si="697"/>
        <v>1.3857238840184975E-6</v>
      </c>
      <c r="AF4601" s="139" t="str">
        <f t="shared" si="698"/>
        <v/>
      </c>
      <c r="AG4601" s="139"/>
    </row>
    <row r="4602" spans="21:33" ht="20.100000000000001" customHeight="1" x14ac:dyDescent="0.25">
      <c r="U4602" s="190"/>
      <c r="V4602" s="191"/>
      <c r="W4602" s="188"/>
      <c r="X4602" s="188"/>
      <c r="Y4602" s="174" t="str">
        <f t="shared" si="701"/>
        <v/>
      </c>
      <c r="Z4602" s="174" t="str">
        <f t="shared" si="702"/>
        <v/>
      </c>
      <c r="AA4602" s="137"/>
      <c r="AB4602" s="185">
        <f t="shared" si="699"/>
        <v>25.894399999998193</v>
      </c>
      <c r="AC4602" s="139">
        <f t="shared" si="696"/>
        <v>5.2602376272238148E-4</v>
      </c>
      <c r="AD4602" s="138">
        <f t="shared" si="700"/>
        <v>1.3821504139419028E-6</v>
      </c>
      <c r="AE4602" s="139">
        <f t="shared" si="697"/>
        <v>1.3821504139419028E-6</v>
      </c>
      <c r="AF4602" s="139" t="str">
        <f t="shared" si="698"/>
        <v/>
      </c>
      <c r="AG4602" s="139"/>
    </row>
    <row r="4603" spans="21:33" ht="20.100000000000001" customHeight="1" x14ac:dyDescent="0.25">
      <c r="U4603" s="190"/>
      <c r="V4603" s="191"/>
      <c r="W4603" s="188"/>
      <c r="X4603" s="188"/>
      <c r="Y4603" s="174" t="str">
        <f t="shared" si="701"/>
        <v/>
      </c>
      <c r="Z4603" s="174" t="str">
        <f t="shared" si="702"/>
        <v/>
      </c>
      <c r="AA4603" s="137"/>
      <c r="AB4603" s="185">
        <f t="shared" si="699"/>
        <v>25.900799999998192</v>
      </c>
      <c r="AC4603" s="139">
        <f t="shared" si="696"/>
        <v>5.2464161230843958E-4</v>
      </c>
      <c r="AD4603" s="138">
        <f t="shared" si="700"/>
        <v>1.3785859485588919E-6</v>
      </c>
      <c r="AE4603" s="139">
        <f t="shared" si="697"/>
        <v>1.3785859485588919E-6</v>
      </c>
      <c r="AF4603" s="139" t="str">
        <f t="shared" si="698"/>
        <v/>
      </c>
      <c r="AG4603" s="139"/>
    </row>
    <row r="4604" spans="21:33" ht="20.100000000000001" customHeight="1" x14ac:dyDescent="0.25">
      <c r="U4604" s="190"/>
      <c r="V4604" s="191"/>
      <c r="W4604" s="188"/>
      <c r="X4604" s="188"/>
      <c r="Y4604" s="174" t="str">
        <f t="shared" si="701"/>
        <v/>
      </c>
      <c r="Z4604" s="174" t="str">
        <f t="shared" si="702"/>
        <v/>
      </c>
      <c r="AA4604" s="137"/>
      <c r="AB4604" s="185">
        <f t="shared" si="699"/>
        <v>25.907199999998191</v>
      </c>
      <c r="AC4604" s="139">
        <f t="shared" si="696"/>
        <v>5.2326302635988069E-4</v>
      </c>
      <c r="AD4604" s="138">
        <f t="shared" si="700"/>
        <v>1.3750304658369586E-6</v>
      </c>
      <c r="AE4604" s="139">
        <f t="shared" si="697"/>
        <v>1.3750304658369586E-6</v>
      </c>
      <c r="AF4604" s="139" t="str">
        <f t="shared" si="698"/>
        <v/>
      </c>
      <c r="AG4604" s="139"/>
    </row>
    <row r="4605" spans="21:33" ht="20.100000000000001" customHeight="1" x14ac:dyDescent="0.25">
      <c r="U4605" s="190"/>
      <c r="V4605" s="191"/>
      <c r="W4605" s="188"/>
      <c r="X4605" s="188"/>
      <c r="Y4605" s="174" t="str">
        <f t="shared" si="701"/>
        <v/>
      </c>
      <c r="Z4605" s="174" t="str">
        <f t="shared" si="702"/>
        <v/>
      </c>
      <c r="AA4605" s="137"/>
      <c r="AB4605" s="185">
        <f t="shared" si="699"/>
        <v>25.913599999998191</v>
      </c>
      <c r="AC4605" s="139">
        <f t="shared" si="696"/>
        <v>5.2188799589404373E-4</v>
      </c>
      <c r="AD4605" s="138">
        <f t="shared" si="700"/>
        <v>1.3714839437972649E-6</v>
      </c>
      <c r="AE4605" s="139">
        <f t="shared" si="697"/>
        <v>1.3714839437972649E-6</v>
      </c>
      <c r="AF4605" s="139" t="str">
        <f t="shared" si="698"/>
        <v/>
      </c>
      <c r="AG4605" s="139"/>
    </row>
    <row r="4606" spans="21:33" ht="20.100000000000001" customHeight="1" x14ac:dyDescent="0.25">
      <c r="U4606" s="190"/>
      <c r="V4606" s="191"/>
      <c r="W4606" s="188"/>
      <c r="X4606" s="188"/>
      <c r="Y4606" s="174" t="str">
        <f t="shared" si="701"/>
        <v/>
      </c>
      <c r="Z4606" s="174" t="str">
        <f t="shared" si="702"/>
        <v/>
      </c>
      <c r="AA4606" s="137"/>
      <c r="AB4606" s="185">
        <f t="shared" si="699"/>
        <v>25.91999999999819</v>
      </c>
      <c r="AC4606" s="139">
        <f t="shared" si="696"/>
        <v>5.2051651195024647E-4</v>
      </c>
      <c r="AD4606" s="138">
        <f t="shared" si="700"/>
        <v>1.3679463605096535E-6</v>
      </c>
      <c r="AE4606" s="139">
        <f t="shared" si="697"/>
        <v>1.3679463605096535E-6</v>
      </c>
      <c r="AF4606" s="139" t="str">
        <f t="shared" si="698"/>
        <v/>
      </c>
      <c r="AG4606" s="139"/>
    </row>
    <row r="4607" spans="21:33" ht="20.100000000000001" customHeight="1" x14ac:dyDescent="0.25">
      <c r="U4607" s="190"/>
      <c r="V4607" s="191"/>
      <c r="W4607" s="188"/>
      <c r="X4607" s="188"/>
      <c r="Y4607" s="174" t="str">
        <f t="shared" si="701"/>
        <v/>
      </c>
      <c r="Z4607" s="174" t="str">
        <f t="shared" si="702"/>
        <v/>
      </c>
      <c r="AA4607" s="137"/>
      <c r="AB4607" s="185">
        <f t="shared" si="699"/>
        <v>25.926399999998189</v>
      </c>
      <c r="AC4607" s="139">
        <f t="shared" si="696"/>
        <v>5.1914856558973681E-4</v>
      </c>
      <c r="AD4607" s="138">
        <f t="shared" si="700"/>
        <v>1.3644176941005623E-6</v>
      </c>
      <c r="AE4607" s="139">
        <f t="shared" si="697"/>
        <v>1.3644176941005623E-6</v>
      </c>
      <c r="AF4607" s="139" t="str">
        <f t="shared" si="698"/>
        <v/>
      </c>
      <c r="AG4607" s="139"/>
    </row>
    <row r="4608" spans="21:33" ht="20.100000000000001" customHeight="1" x14ac:dyDescent="0.25">
      <c r="U4608" s="190"/>
      <c r="V4608" s="191"/>
      <c r="W4608" s="188"/>
      <c r="X4608" s="188"/>
      <c r="Y4608" s="174" t="str">
        <f t="shared" si="701"/>
        <v/>
      </c>
      <c r="Z4608" s="174" t="str">
        <f t="shared" si="702"/>
        <v/>
      </c>
      <c r="AA4608" s="137"/>
      <c r="AB4608" s="185">
        <f t="shared" si="699"/>
        <v>25.932799999998188</v>
      </c>
      <c r="AC4608" s="139">
        <f t="shared" si="696"/>
        <v>5.1778414789563625E-4</v>
      </c>
      <c r="AD4608" s="138">
        <f t="shared" si="700"/>
        <v>1.3608979227430502E-6</v>
      </c>
      <c r="AE4608" s="139">
        <f t="shared" si="697"/>
        <v>1.3608979227430502E-6</v>
      </c>
      <c r="AF4608" s="139" t="str">
        <f t="shared" si="698"/>
        <v/>
      </c>
      <c r="AG4608" s="139"/>
    </row>
    <row r="4609" spans="21:33" ht="20.100000000000001" customHeight="1" x14ac:dyDescent="0.25">
      <c r="U4609" s="190"/>
      <c r="V4609" s="191"/>
      <c r="W4609" s="188"/>
      <c r="X4609" s="188"/>
      <c r="Y4609" s="174" t="str">
        <f t="shared" si="701"/>
        <v/>
      </c>
      <c r="Z4609" s="174" t="str">
        <f t="shared" si="702"/>
        <v/>
      </c>
      <c r="AA4609" s="137"/>
      <c r="AB4609" s="185">
        <f t="shared" si="699"/>
        <v>25.939199999998188</v>
      </c>
      <c r="AC4609" s="139">
        <f t="shared" si="696"/>
        <v>5.164232499728932E-4</v>
      </c>
      <c r="AD4609" s="138">
        <f t="shared" si="700"/>
        <v>1.3573870246630848E-6</v>
      </c>
      <c r="AE4609" s="139">
        <f t="shared" si="697"/>
        <v>1.3573870246630848E-6</v>
      </c>
      <c r="AF4609" s="139" t="str">
        <f t="shared" si="698"/>
        <v/>
      </c>
      <c r="AG4609" s="139"/>
    </row>
    <row r="4610" spans="21:33" ht="20.100000000000001" customHeight="1" x14ac:dyDescent="0.25">
      <c r="U4610" s="190"/>
      <c r="V4610" s="191"/>
      <c r="W4610" s="188"/>
      <c r="X4610" s="188"/>
      <c r="Y4610" s="174" t="str">
        <f t="shared" si="701"/>
        <v/>
      </c>
      <c r="Z4610" s="174" t="str">
        <f t="shared" si="702"/>
        <v/>
      </c>
      <c r="AA4610" s="137"/>
      <c r="AB4610" s="185">
        <f t="shared" si="699"/>
        <v>25.945599999998187</v>
      </c>
      <c r="AC4610" s="139">
        <f t="shared" si="696"/>
        <v>5.1506586294823012E-4</v>
      </c>
      <c r="AD4610" s="138">
        <f t="shared" si="700"/>
        <v>1.353884978140844E-6</v>
      </c>
      <c r="AE4610" s="139">
        <f t="shared" si="697"/>
        <v>1.353884978140844E-6</v>
      </c>
      <c r="AF4610" s="139" t="str">
        <f t="shared" si="698"/>
        <v/>
      </c>
      <c r="AG4610" s="139"/>
    </row>
    <row r="4611" spans="21:33" ht="20.100000000000001" customHeight="1" x14ac:dyDescent="0.25">
      <c r="U4611" s="190"/>
      <c r="V4611" s="191"/>
      <c r="W4611" s="188"/>
      <c r="X4611" s="188"/>
      <c r="Y4611" s="174" t="str">
        <f t="shared" si="701"/>
        <v/>
      </c>
      <c r="Z4611" s="174" t="str">
        <f t="shared" si="702"/>
        <v/>
      </c>
      <c r="AA4611" s="137"/>
      <c r="AB4611" s="185">
        <f t="shared" si="699"/>
        <v>25.951999999998186</v>
      </c>
      <c r="AC4611" s="139">
        <f t="shared" si="696"/>
        <v>5.1371197797008927E-4</v>
      </c>
      <c r="AD4611" s="138">
        <f t="shared" si="700"/>
        <v>1.3503917615012833E-6</v>
      </c>
      <c r="AE4611" s="139">
        <f t="shared" si="697"/>
        <v>1.3503917615012833E-6</v>
      </c>
      <c r="AF4611" s="139" t="str">
        <f t="shared" si="698"/>
        <v/>
      </c>
      <c r="AG4611" s="139"/>
    </row>
    <row r="4612" spans="21:33" ht="20.100000000000001" customHeight="1" x14ac:dyDescent="0.25">
      <c r="U4612" s="190"/>
      <c r="V4612" s="191"/>
      <c r="W4612" s="188"/>
      <c r="X4612" s="188"/>
      <c r="Y4612" s="174" t="str">
        <f t="shared" si="701"/>
        <v/>
      </c>
      <c r="Z4612" s="174" t="str">
        <f t="shared" si="702"/>
        <v/>
      </c>
      <c r="AA4612" s="137"/>
      <c r="AB4612" s="185">
        <f t="shared" si="699"/>
        <v>25.958399999998186</v>
      </c>
      <c r="AC4612" s="139">
        <f t="shared" si="696"/>
        <v>5.1236158620858799E-4</v>
      </c>
      <c r="AD4612" s="138">
        <f t="shared" si="700"/>
        <v>1.3469073531277966E-6</v>
      </c>
      <c r="AE4612" s="139">
        <f t="shared" si="697"/>
        <v>1.3469073531277966E-6</v>
      </c>
      <c r="AF4612" s="139" t="str">
        <f t="shared" si="698"/>
        <v/>
      </c>
      <c r="AG4612" s="139"/>
    </row>
    <row r="4613" spans="21:33" ht="20.100000000000001" customHeight="1" x14ac:dyDescent="0.25">
      <c r="U4613" s="190"/>
      <c r="V4613" s="191"/>
      <c r="W4613" s="188"/>
      <c r="X4613" s="188"/>
      <c r="Y4613" s="174" t="str">
        <f t="shared" si="701"/>
        <v/>
      </c>
      <c r="Z4613" s="174" t="str">
        <f t="shared" si="702"/>
        <v/>
      </c>
      <c r="AA4613" s="137"/>
      <c r="AB4613" s="185">
        <f t="shared" si="699"/>
        <v>25.964799999998185</v>
      </c>
      <c r="AC4613" s="139">
        <f t="shared" si="696"/>
        <v>5.1101467885546019E-4</v>
      </c>
      <c r="AD4613" s="138">
        <f t="shared" si="700"/>
        <v>1.3434317314479048E-6</v>
      </c>
      <c r="AE4613" s="139">
        <f t="shared" si="697"/>
        <v>1.3434317314479048E-6</v>
      </c>
      <c r="AF4613" s="139" t="str">
        <f t="shared" si="698"/>
        <v/>
      </c>
      <c r="AG4613" s="139"/>
    </row>
    <row r="4614" spans="21:33" ht="20.100000000000001" customHeight="1" x14ac:dyDescent="0.25">
      <c r="U4614" s="190"/>
      <c r="V4614" s="191"/>
      <c r="W4614" s="188"/>
      <c r="X4614" s="188"/>
      <c r="Y4614" s="174" t="str">
        <f t="shared" si="701"/>
        <v/>
      </c>
      <c r="Z4614" s="174" t="str">
        <f t="shared" si="702"/>
        <v/>
      </c>
      <c r="AA4614" s="137"/>
      <c r="AB4614" s="185">
        <f t="shared" si="699"/>
        <v>25.971199999998184</v>
      </c>
      <c r="AC4614" s="139">
        <f t="shared" si="696"/>
        <v>5.0967124712401229E-4</v>
      </c>
      <c r="AD4614" s="138">
        <f t="shared" si="700"/>
        <v>1.3399648749447485E-6</v>
      </c>
      <c r="AE4614" s="139">
        <f t="shared" si="697"/>
        <v>1.3399648749447485E-6</v>
      </c>
      <c r="AF4614" s="139" t="str">
        <f t="shared" si="698"/>
        <v/>
      </c>
      <c r="AG4614" s="139"/>
    </row>
    <row r="4615" spans="21:33" ht="20.100000000000001" customHeight="1" x14ac:dyDescent="0.25">
      <c r="U4615" s="190"/>
      <c r="V4615" s="191"/>
      <c r="W4615" s="188"/>
      <c r="X4615" s="188"/>
      <c r="Y4615" s="174" t="str">
        <f t="shared" si="701"/>
        <v/>
      </c>
      <c r="Z4615" s="174" t="str">
        <f t="shared" si="702"/>
        <v/>
      </c>
      <c r="AA4615" s="137"/>
      <c r="AB4615" s="185">
        <f t="shared" si="699"/>
        <v>25.977599999998183</v>
      </c>
      <c r="AC4615" s="139">
        <f t="shared" si="696"/>
        <v>5.0833128224906754E-4</v>
      </c>
      <c r="AD4615" s="138">
        <f t="shared" si="700"/>
        <v>1.3365067621510162E-6</v>
      </c>
      <c r="AE4615" s="139">
        <f t="shared" si="697"/>
        <v>1.3365067621510162E-6</v>
      </c>
      <c r="AF4615" s="139" t="str">
        <f t="shared" si="698"/>
        <v/>
      </c>
      <c r="AG4615" s="139"/>
    </row>
    <row r="4616" spans="21:33" ht="20.100000000000001" customHeight="1" x14ac:dyDescent="0.25">
      <c r="U4616" s="190"/>
      <c r="V4616" s="191"/>
      <c r="W4616" s="188"/>
      <c r="X4616" s="188"/>
      <c r="Y4616" s="174" t="str">
        <f t="shared" si="701"/>
        <v/>
      </c>
      <c r="Z4616" s="174" t="str">
        <f t="shared" si="702"/>
        <v/>
      </c>
      <c r="AA4616" s="137"/>
      <c r="AB4616" s="185">
        <f t="shared" si="699"/>
        <v>25.983999999998183</v>
      </c>
      <c r="AC4616" s="139">
        <f t="shared" si="696"/>
        <v>5.0699477548691652E-4</v>
      </c>
      <c r="AD4616" s="138">
        <f t="shared" si="700"/>
        <v>1.3330573716487278E-6</v>
      </c>
      <c r="AE4616" s="139">
        <f t="shared" si="697"/>
        <v>1.3330573716487278E-6</v>
      </c>
      <c r="AF4616" s="139" t="str">
        <f t="shared" si="698"/>
        <v/>
      </c>
      <c r="AG4616" s="139"/>
    </row>
    <row r="4617" spans="21:33" ht="20.100000000000001" customHeight="1" x14ac:dyDescent="0.25">
      <c r="U4617" s="190"/>
      <c r="V4617" s="191"/>
      <c r="W4617" s="188"/>
      <c r="X4617" s="188"/>
      <c r="Y4617" s="174" t="str">
        <f t="shared" si="701"/>
        <v/>
      </c>
      <c r="Z4617" s="174" t="str">
        <f t="shared" si="702"/>
        <v/>
      </c>
      <c r="AA4617" s="137"/>
      <c r="AB4617" s="185">
        <f t="shared" si="699"/>
        <v>25.990399999998182</v>
      </c>
      <c r="AC4617" s="139">
        <f t="shared" si="696"/>
        <v>5.0566171811526779E-4</v>
      </c>
      <c r="AD4617" s="138">
        <f t="shared" si="700"/>
        <v>1.3296166820695593E-6</v>
      </c>
      <c r="AE4617" s="139">
        <f t="shared" si="697"/>
        <v>1.3296166820695593E-6</v>
      </c>
      <c r="AF4617" s="139" t="str">
        <f t="shared" si="698"/>
        <v/>
      </c>
      <c r="AG4617" s="139"/>
    </row>
    <row r="4618" spans="21:33" ht="20.100000000000001" customHeight="1" x14ac:dyDescent="0.25">
      <c r="U4618" s="190"/>
      <c r="V4618" s="191"/>
      <c r="W4618" s="188"/>
      <c r="X4618" s="188"/>
      <c r="Y4618" s="174" t="str">
        <f t="shared" si="701"/>
        <v/>
      </c>
      <c r="Z4618" s="174" t="str">
        <f t="shared" si="702"/>
        <v/>
      </c>
      <c r="AA4618" s="137"/>
      <c r="AB4618" s="185">
        <f t="shared" si="699"/>
        <v>25.996799999998181</v>
      </c>
      <c r="AC4618" s="139">
        <f t="shared" si="696"/>
        <v>5.0433210143319823E-4</v>
      </c>
      <c r="AD4618" s="138">
        <f t="shared" si="700"/>
        <v>1.326184672099614E-6</v>
      </c>
      <c r="AE4618" s="139">
        <f t="shared" si="697"/>
        <v>1.326184672099614E-6</v>
      </c>
      <c r="AF4618" s="139" t="str">
        <f t="shared" si="698"/>
        <v/>
      </c>
      <c r="AG4618" s="139"/>
    </row>
    <row r="4619" spans="21:33" ht="20.100000000000001" customHeight="1" x14ac:dyDescent="0.25">
      <c r="U4619" s="190"/>
      <c r="V4619" s="191"/>
      <c r="W4619" s="188"/>
      <c r="X4619" s="188"/>
      <c r="Y4619" s="174" t="str">
        <f t="shared" si="701"/>
        <v/>
      </c>
      <c r="Z4619" s="174" t="str">
        <f t="shared" si="702"/>
        <v/>
      </c>
      <c r="AA4619" s="137"/>
      <c r="AB4619" s="185">
        <f t="shared" si="699"/>
        <v>26.003199999998181</v>
      </c>
      <c r="AC4619" s="139">
        <f t="shared" si="696"/>
        <v>5.0300591676109862E-4</v>
      </c>
      <c r="AD4619" s="138">
        <f t="shared" si="700"/>
        <v>1.3227613204722663E-6</v>
      </c>
      <c r="AE4619" s="139">
        <f t="shared" si="697"/>
        <v>1.3227613204722663E-6</v>
      </c>
      <c r="AF4619" s="139" t="str">
        <f t="shared" si="698"/>
        <v/>
      </c>
      <c r="AG4619" s="139"/>
    </row>
    <row r="4620" spans="21:33" ht="20.100000000000001" customHeight="1" x14ac:dyDescent="0.25">
      <c r="U4620" s="190"/>
      <c r="V4620" s="191"/>
      <c r="W4620" s="188"/>
      <c r="X4620" s="188"/>
      <c r="Y4620" s="174" t="str">
        <f t="shared" si="701"/>
        <v/>
      </c>
      <c r="Z4620" s="174" t="str">
        <f t="shared" si="702"/>
        <v/>
      </c>
      <c r="AA4620" s="137"/>
      <c r="AB4620" s="185">
        <f t="shared" si="699"/>
        <v>26.00959999999818</v>
      </c>
      <c r="AC4620" s="139">
        <f t="shared" si="696"/>
        <v>5.0168315544062635E-4</v>
      </c>
      <c r="AD4620" s="138">
        <f t="shared" si="700"/>
        <v>1.3193466059690292E-6</v>
      </c>
      <c r="AE4620" s="139">
        <f t="shared" si="697"/>
        <v>1.3193466059690292E-6</v>
      </c>
      <c r="AF4620" s="139" t="str">
        <f t="shared" si="698"/>
        <v/>
      </c>
      <c r="AG4620" s="139"/>
    </row>
    <row r="4621" spans="21:33" ht="20.100000000000001" customHeight="1" x14ac:dyDescent="0.25">
      <c r="U4621" s="190"/>
      <c r="V4621" s="191"/>
      <c r="W4621" s="188"/>
      <c r="X4621" s="188"/>
      <c r="Y4621" s="174" t="str">
        <f t="shared" si="701"/>
        <v/>
      </c>
      <c r="Z4621" s="174" t="str">
        <f t="shared" si="702"/>
        <v/>
      </c>
      <c r="AA4621" s="137"/>
      <c r="AB4621" s="185">
        <f t="shared" si="699"/>
        <v>26.015999999998179</v>
      </c>
      <c r="AC4621" s="139">
        <f t="shared" si="696"/>
        <v>5.0036380883465733E-4</v>
      </c>
      <c r="AD4621" s="138">
        <f t="shared" si="700"/>
        <v>1.3159405074270351E-6</v>
      </c>
      <c r="AE4621" s="139">
        <f t="shared" si="697"/>
        <v>1.3159405074270351E-6</v>
      </c>
      <c r="AF4621" s="139" t="str">
        <f t="shared" si="698"/>
        <v/>
      </c>
      <c r="AG4621" s="139"/>
    </row>
    <row r="4622" spans="21:33" ht="20.100000000000001" customHeight="1" x14ac:dyDescent="0.25">
      <c r="U4622" s="190"/>
      <c r="V4622" s="191"/>
      <c r="W4622" s="188"/>
      <c r="X4622" s="188"/>
      <c r="Y4622" s="174" t="str">
        <f t="shared" si="701"/>
        <v/>
      </c>
      <c r="Z4622" s="174" t="str">
        <f t="shared" si="702"/>
        <v/>
      </c>
      <c r="AA4622" s="137"/>
      <c r="AB4622" s="185">
        <f t="shared" si="699"/>
        <v>26.022399999998179</v>
      </c>
      <c r="AC4622" s="139">
        <f t="shared" si="696"/>
        <v>4.9904786832723029E-4</v>
      </c>
      <c r="AD4622" s="138">
        <f t="shared" si="700"/>
        <v>1.3125430037268931E-6</v>
      </c>
      <c r="AE4622" s="139">
        <f t="shared" si="697"/>
        <v>1.3125430037268931E-6</v>
      </c>
      <c r="AF4622" s="139" t="str">
        <f t="shared" si="698"/>
        <v/>
      </c>
      <c r="AG4622" s="139"/>
    </row>
    <row r="4623" spans="21:33" ht="20.100000000000001" customHeight="1" x14ac:dyDescent="0.25">
      <c r="U4623" s="190"/>
      <c r="V4623" s="191"/>
      <c r="W4623" s="188"/>
      <c r="X4623" s="188"/>
      <c r="Y4623" s="174" t="str">
        <f t="shared" si="701"/>
        <v/>
      </c>
      <c r="Z4623" s="174" t="str">
        <f t="shared" si="702"/>
        <v/>
      </c>
      <c r="AA4623" s="137"/>
      <c r="AB4623" s="185">
        <f t="shared" si="699"/>
        <v>26.028799999998178</v>
      </c>
      <c r="AC4623" s="139">
        <f t="shared" si="696"/>
        <v>4.977353253235034E-4</v>
      </c>
      <c r="AD4623" s="138">
        <f t="shared" si="700"/>
        <v>1.3091540738058077E-6</v>
      </c>
      <c r="AE4623" s="139">
        <f t="shared" si="697"/>
        <v>1.3091540738058077E-6</v>
      </c>
      <c r="AF4623" s="139" t="str">
        <f t="shared" si="698"/>
        <v/>
      </c>
      <c r="AG4623" s="139"/>
    </row>
    <row r="4624" spans="21:33" ht="20.100000000000001" customHeight="1" x14ac:dyDescent="0.25">
      <c r="U4624" s="190"/>
      <c r="V4624" s="191"/>
      <c r="W4624" s="188"/>
      <c r="X4624" s="188"/>
      <c r="Y4624" s="174" t="str">
        <f t="shared" si="701"/>
        <v/>
      </c>
      <c r="Z4624" s="174" t="str">
        <f t="shared" si="702"/>
        <v/>
      </c>
      <c r="AA4624" s="137"/>
      <c r="AB4624" s="185">
        <f t="shared" si="699"/>
        <v>26.035199999998177</v>
      </c>
      <c r="AC4624" s="139">
        <f t="shared" si="696"/>
        <v>4.9642617124969759E-4</v>
      </c>
      <c r="AD4624" s="138">
        <f t="shared" si="700"/>
        <v>1.3057736966442428E-6</v>
      </c>
      <c r="AE4624" s="139">
        <f t="shared" si="697"/>
        <v>1.3057736966442428E-6</v>
      </c>
      <c r="AF4624" s="139" t="str">
        <f t="shared" si="698"/>
        <v/>
      </c>
      <c r="AG4624" s="139"/>
    </row>
    <row r="4625" spans="21:33" ht="20.100000000000001" customHeight="1" x14ac:dyDescent="0.25">
      <c r="U4625" s="190"/>
      <c r="V4625" s="191"/>
      <c r="W4625" s="188"/>
      <c r="X4625" s="188"/>
      <c r="Y4625" s="174" t="str">
        <f t="shared" si="701"/>
        <v/>
      </c>
      <c r="Z4625" s="174" t="str">
        <f t="shared" si="702"/>
        <v/>
      </c>
      <c r="AA4625" s="137"/>
      <c r="AB4625" s="185">
        <f t="shared" si="699"/>
        <v>26.041599999998176</v>
      </c>
      <c r="AC4625" s="139">
        <f t="shared" si="696"/>
        <v>4.9512039755305335E-4</v>
      </c>
      <c r="AD4625" s="138">
        <f t="shared" si="700"/>
        <v>1.3024018512758969E-6</v>
      </c>
      <c r="AE4625" s="139">
        <f t="shared" si="697"/>
        <v>1.3024018512758969E-6</v>
      </c>
      <c r="AF4625" s="139" t="str">
        <f t="shared" si="698"/>
        <v/>
      </c>
      <c r="AG4625" s="139"/>
    </row>
    <row r="4626" spans="21:33" ht="20.100000000000001" customHeight="1" x14ac:dyDescent="0.25">
      <c r="U4626" s="190"/>
      <c r="V4626" s="191"/>
      <c r="W4626" s="188"/>
      <c r="X4626" s="188"/>
      <c r="Y4626" s="174" t="str">
        <f t="shared" si="701"/>
        <v/>
      </c>
      <c r="Z4626" s="174" t="str">
        <f t="shared" si="702"/>
        <v/>
      </c>
      <c r="AA4626" s="137"/>
      <c r="AB4626" s="185">
        <f t="shared" si="699"/>
        <v>26.047999999998176</v>
      </c>
      <c r="AC4626" s="139">
        <f t="shared" si="696"/>
        <v>4.9381799570177745E-4</v>
      </c>
      <c r="AD4626" s="138">
        <f t="shared" si="700"/>
        <v>1.299038516783149E-6</v>
      </c>
      <c r="AE4626" s="139">
        <f t="shared" si="697"/>
        <v>1.299038516783149E-6</v>
      </c>
      <c r="AF4626" s="139" t="str">
        <f t="shared" si="698"/>
        <v/>
      </c>
      <c r="AG4626" s="139"/>
    </row>
    <row r="4627" spans="21:33" ht="20.100000000000001" customHeight="1" x14ac:dyDescent="0.25">
      <c r="U4627" s="190"/>
      <c r="V4627" s="191"/>
      <c r="W4627" s="188"/>
      <c r="X4627" s="188"/>
      <c r="Y4627" s="174" t="str">
        <f t="shared" si="701"/>
        <v/>
      </c>
      <c r="Z4627" s="174" t="str">
        <f t="shared" si="702"/>
        <v/>
      </c>
      <c r="AA4627" s="137"/>
      <c r="AB4627" s="185">
        <f t="shared" si="699"/>
        <v>26.054399999998175</v>
      </c>
      <c r="AC4627" s="139">
        <f t="shared" si="696"/>
        <v>4.925189571849943E-4</v>
      </c>
      <c r="AD4627" s="138">
        <f t="shared" si="700"/>
        <v>1.2956836722978178E-6</v>
      </c>
      <c r="AE4627" s="139">
        <f t="shared" si="697"/>
        <v>1.2956836722978178E-6</v>
      </c>
      <c r="AF4627" s="139" t="str">
        <f t="shared" si="698"/>
        <v/>
      </c>
      <c r="AG4627" s="139"/>
    </row>
    <row r="4628" spans="21:33" ht="20.100000000000001" customHeight="1" x14ac:dyDescent="0.25">
      <c r="U4628" s="190"/>
      <c r="V4628" s="191"/>
      <c r="W4628" s="188"/>
      <c r="X4628" s="188"/>
      <c r="Y4628" s="174" t="str">
        <f t="shared" si="701"/>
        <v/>
      </c>
      <c r="Z4628" s="174" t="str">
        <f t="shared" si="702"/>
        <v/>
      </c>
      <c r="AA4628" s="137"/>
      <c r="AB4628" s="185">
        <f t="shared" si="699"/>
        <v>26.060799999998174</v>
      </c>
      <c r="AC4628" s="139">
        <f t="shared" si="696"/>
        <v>4.9122327351269648E-4</v>
      </c>
      <c r="AD4628" s="138">
        <f t="shared" si="700"/>
        <v>1.2923372970009448E-6</v>
      </c>
      <c r="AE4628" s="139">
        <f t="shared" si="697"/>
        <v>1.2923372970009448E-6</v>
      </c>
      <c r="AF4628" s="139" t="str">
        <f t="shared" si="698"/>
        <v/>
      </c>
      <c r="AG4628" s="139"/>
    </row>
    <row r="4629" spans="21:33" ht="20.100000000000001" customHeight="1" x14ac:dyDescent="0.25">
      <c r="U4629" s="190"/>
      <c r="V4629" s="191"/>
      <c r="W4629" s="188"/>
      <c r="X4629" s="188"/>
      <c r="Y4629" s="174" t="str">
        <f t="shared" si="701"/>
        <v/>
      </c>
      <c r="Z4629" s="174" t="str">
        <f t="shared" si="702"/>
        <v/>
      </c>
      <c r="AA4629" s="137"/>
      <c r="AB4629" s="185">
        <f t="shared" si="699"/>
        <v>26.067199999998174</v>
      </c>
      <c r="AC4629" s="139">
        <f t="shared" si="696"/>
        <v>4.8993093621569554E-4</v>
      </c>
      <c r="AD4629" s="138">
        <f t="shared" si="700"/>
        <v>1.2889993701213848E-6</v>
      </c>
      <c r="AE4629" s="139">
        <f t="shared" si="697"/>
        <v>1.2889993701213848E-6</v>
      </c>
      <c r="AF4629" s="139" t="str">
        <f t="shared" si="698"/>
        <v/>
      </c>
      <c r="AG4629" s="139"/>
    </row>
    <row r="4630" spans="21:33" ht="20.100000000000001" customHeight="1" x14ac:dyDescent="0.25">
      <c r="U4630" s="190"/>
      <c r="V4630" s="191"/>
      <c r="W4630" s="188"/>
      <c r="X4630" s="188"/>
      <c r="Y4630" s="174" t="str">
        <f t="shared" si="701"/>
        <v/>
      </c>
      <c r="Z4630" s="174" t="str">
        <f t="shared" si="702"/>
        <v/>
      </c>
      <c r="AA4630" s="137"/>
      <c r="AB4630" s="185">
        <f t="shared" si="699"/>
        <v>26.073599999998173</v>
      </c>
      <c r="AC4630" s="139">
        <f t="shared" si="696"/>
        <v>4.8864193684557415E-4</v>
      </c>
      <c r="AD4630" s="138">
        <f t="shared" si="700"/>
        <v>1.2856698709407389E-6</v>
      </c>
      <c r="AE4630" s="139">
        <f t="shared" si="697"/>
        <v>1.2856698709407389E-6</v>
      </c>
      <c r="AF4630" s="139" t="str">
        <f t="shared" si="698"/>
        <v/>
      </c>
      <c r="AG4630" s="139"/>
    </row>
    <row r="4631" spans="21:33" ht="20.100000000000001" customHeight="1" x14ac:dyDescent="0.25">
      <c r="U4631" s="190"/>
      <c r="V4631" s="191"/>
      <c r="W4631" s="188"/>
      <c r="X4631" s="188"/>
      <c r="Y4631" s="174" t="str">
        <f t="shared" si="701"/>
        <v/>
      </c>
      <c r="Z4631" s="174" t="str">
        <f t="shared" si="702"/>
        <v/>
      </c>
      <c r="AA4631" s="137"/>
      <c r="AB4631" s="185">
        <f t="shared" si="699"/>
        <v>26.079999999998172</v>
      </c>
      <c r="AC4631" s="139">
        <f t="shared" si="696"/>
        <v>4.8735626697463341E-4</v>
      </c>
      <c r="AD4631" s="138">
        <f t="shared" si="700"/>
        <v>1.282348778784085E-6</v>
      </c>
      <c r="AE4631" s="139">
        <f t="shared" si="697"/>
        <v>1.282348778784085E-6</v>
      </c>
      <c r="AF4631" s="139" t="str">
        <f t="shared" si="698"/>
        <v/>
      </c>
      <c r="AG4631" s="139"/>
    </row>
    <row r="4632" spans="21:33" ht="20.100000000000001" customHeight="1" x14ac:dyDescent="0.25">
      <c r="U4632" s="190"/>
      <c r="V4632" s="191"/>
      <c r="W4632" s="188"/>
      <c r="X4632" s="188"/>
      <c r="Y4632" s="174" t="str">
        <f t="shared" si="701"/>
        <v/>
      </c>
      <c r="Z4632" s="174" t="str">
        <f t="shared" si="702"/>
        <v/>
      </c>
      <c r="AA4632" s="137"/>
      <c r="AB4632" s="185">
        <f t="shared" si="699"/>
        <v>26.086399999998171</v>
      </c>
      <c r="AC4632" s="139">
        <f t="shared" si="696"/>
        <v>4.8607391819584933E-4</v>
      </c>
      <c r="AD4632" s="138">
        <f t="shared" si="700"/>
        <v>1.279036073030006E-6</v>
      </c>
      <c r="AE4632" s="139">
        <f t="shared" si="697"/>
        <v>1.279036073030006E-6</v>
      </c>
      <c r="AF4632" s="139" t="str">
        <f t="shared" si="698"/>
        <v/>
      </c>
      <c r="AG4632" s="139"/>
    </row>
    <row r="4633" spans="21:33" ht="20.100000000000001" customHeight="1" x14ac:dyDescent="0.25">
      <c r="U4633" s="190"/>
      <c r="V4633" s="191"/>
      <c r="W4633" s="188"/>
      <c r="X4633" s="188"/>
      <c r="Y4633" s="174" t="str">
        <f t="shared" si="701"/>
        <v/>
      </c>
      <c r="Z4633" s="174" t="str">
        <f t="shared" si="702"/>
        <v/>
      </c>
      <c r="AA4633" s="137"/>
      <c r="AB4633" s="185">
        <f t="shared" si="699"/>
        <v>26.092799999998171</v>
      </c>
      <c r="AC4633" s="139">
        <f t="shared" si="696"/>
        <v>4.8479488212281932E-4</v>
      </c>
      <c r="AD4633" s="138">
        <f t="shared" si="700"/>
        <v>1.2757317331024589E-6</v>
      </c>
      <c r="AE4633" s="139">
        <f t="shared" si="697"/>
        <v>1.2757317331024589E-6</v>
      </c>
      <c r="AF4633" s="139" t="str">
        <f t="shared" si="698"/>
        <v/>
      </c>
      <c r="AG4633" s="139"/>
    </row>
    <row r="4634" spans="21:33" ht="20.100000000000001" customHeight="1" x14ac:dyDescent="0.25">
      <c r="U4634" s="190"/>
      <c r="V4634" s="191"/>
      <c r="W4634" s="188"/>
      <c r="X4634" s="188"/>
      <c r="Y4634" s="174" t="str">
        <f t="shared" si="701"/>
        <v/>
      </c>
      <c r="Z4634" s="174" t="str">
        <f t="shared" si="702"/>
        <v/>
      </c>
      <c r="AA4634" s="137"/>
      <c r="AB4634" s="185">
        <f t="shared" si="699"/>
        <v>26.09919999999817</v>
      </c>
      <c r="AC4634" s="139">
        <f t="shared" si="696"/>
        <v>4.8351915038971686E-4</v>
      </c>
      <c r="AD4634" s="138">
        <f t="shared" si="700"/>
        <v>1.2724357384770631E-6</v>
      </c>
      <c r="AE4634" s="139">
        <f t="shared" si="697"/>
        <v>1.2724357384770631E-6</v>
      </c>
      <c r="AF4634" s="139" t="str">
        <f t="shared" si="698"/>
        <v/>
      </c>
      <c r="AG4634" s="139"/>
    </row>
    <row r="4635" spans="21:33" ht="20.100000000000001" customHeight="1" x14ac:dyDescent="0.25">
      <c r="U4635" s="190"/>
      <c r="V4635" s="191"/>
      <c r="W4635" s="188"/>
      <c r="X4635" s="188"/>
      <c r="Y4635" s="174" t="str">
        <f t="shared" si="701"/>
        <v/>
      </c>
      <c r="Z4635" s="174" t="str">
        <f t="shared" si="702"/>
        <v/>
      </c>
      <c r="AA4635" s="137"/>
      <c r="AB4635" s="185">
        <f t="shared" si="699"/>
        <v>26.105599999998169</v>
      </c>
      <c r="AC4635" s="139">
        <f t="shared" si="696"/>
        <v>4.822467146512398E-4</v>
      </c>
      <c r="AD4635" s="138">
        <f t="shared" si="700"/>
        <v>1.269148068676004E-6</v>
      </c>
      <c r="AE4635" s="139">
        <f t="shared" si="697"/>
        <v>1.269148068676004E-6</v>
      </c>
      <c r="AF4635" s="139" t="str">
        <f t="shared" si="698"/>
        <v/>
      </c>
      <c r="AG4635" s="139"/>
    </row>
    <row r="4636" spans="21:33" ht="20.100000000000001" customHeight="1" x14ac:dyDescent="0.25">
      <c r="U4636" s="190"/>
      <c r="V4636" s="191"/>
      <c r="W4636" s="188"/>
      <c r="X4636" s="188"/>
      <c r="Y4636" s="174" t="str">
        <f t="shared" si="701"/>
        <v/>
      </c>
      <c r="Z4636" s="174" t="str">
        <f t="shared" si="702"/>
        <v/>
      </c>
      <c r="AA4636" s="137"/>
      <c r="AB4636" s="185">
        <f t="shared" si="699"/>
        <v>26.111999999998169</v>
      </c>
      <c r="AC4636" s="139">
        <f t="shared" si="696"/>
        <v>4.809775665825638E-4</v>
      </c>
      <c r="AD4636" s="138">
        <f t="shared" si="700"/>
        <v>1.265868703268576E-6</v>
      </c>
      <c r="AE4636" s="139">
        <f t="shared" si="697"/>
        <v>1.265868703268576E-6</v>
      </c>
      <c r="AF4636" s="139" t="str">
        <f t="shared" si="698"/>
        <v/>
      </c>
      <c r="AG4636" s="139"/>
    </row>
    <row r="4637" spans="21:33" ht="20.100000000000001" customHeight="1" x14ac:dyDescent="0.25">
      <c r="U4637" s="190"/>
      <c r="V4637" s="191"/>
      <c r="W4637" s="188"/>
      <c r="X4637" s="188"/>
      <c r="Y4637" s="174" t="str">
        <f t="shared" si="701"/>
        <v/>
      </c>
      <c r="Z4637" s="174" t="str">
        <f t="shared" si="702"/>
        <v/>
      </c>
      <c r="AA4637" s="137"/>
      <c r="AB4637" s="185">
        <f t="shared" si="699"/>
        <v>26.118399999998168</v>
      </c>
      <c r="AC4637" s="139">
        <f t="shared" si="696"/>
        <v>4.7971169787929522E-4</v>
      </c>
      <c r="AD4637" s="138">
        <f t="shared" si="700"/>
        <v>1.2625976218764946E-6</v>
      </c>
      <c r="AE4637" s="139">
        <f t="shared" si="697"/>
        <v>1.2625976218764946E-6</v>
      </c>
      <c r="AF4637" s="139" t="str">
        <f t="shared" si="698"/>
        <v/>
      </c>
      <c r="AG4637" s="139"/>
    </row>
    <row r="4638" spans="21:33" ht="20.100000000000001" customHeight="1" x14ac:dyDescent="0.25">
      <c r="U4638" s="190"/>
      <c r="V4638" s="191"/>
      <c r="W4638" s="188"/>
      <c r="X4638" s="188"/>
      <c r="Y4638" s="174" t="str">
        <f t="shared" si="701"/>
        <v/>
      </c>
      <c r="Z4638" s="174" t="str">
        <f t="shared" si="702"/>
        <v/>
      </c>
      <c r="AA4638" s="137"/>
      <c r="AB4638" s="185">
        <f t="shared" si="699"/>
        <v>26.124799999998167</v>
      </c>
      <c r="AC4638" s="139">
        <f t="shared" si="696"/>
        <v>4.7844910025741873E-4</v>
      </c>
      <c r="AD4638" s="138">
        <f t="shared" si="700"/>
        <v>1.2593348041642469E-6</v>
      </c>
      <c r="AE4638" s="139">
        <f t="shared" si="697"/>
        <v>1.2593348041642469E-6</v>
      </c>
      <c r="AF4638" s="139" t="str">
        <f t="shared" si="698"/>
        <v/>
      </c>
      <c r="AG4638" s="139"/>
    </row>
    <row r="4639" spans="21:33" ht="20.100000000000001" customHeight="1" x14ac:dyDescent="0.25">
      <c r="U4639" s="190"/>
      <c r="V4639" s="191"/>
      <c r="W4639" s="188"/>
      <c r="X4639" s="188"/>
      <c r="Y4639" s="174" t="str">
        <f t="shared" si="701"/>
        <v/>
      </c>
      <c r="Z4639" s="174" t="str">
        <f t="shared" si="702"/>
        <v/>
      </c>
      <c r="AA4639" s="137"/>
      <c r="AB4639" s="185">
        <f t="shared" si="699"/>
        <v>26.131199999998167</v>
      </c>
      <c r="AC4639" s="139">
        <f t="shared" si="696"/>
        <v>4.7718976545325448E-4</v>
      </c>
      <c r="AD4639" s="138">
        <f t="shared" si="700"/>
        <v>1.2560802298486329E-6</v>
      </c>
      <c r="AE4639" s="139">
        <f t="shared" si="697"/>
        <v>1.2560802298486329E-6</v>
      </c>
      <c r="AF4639" s="139" t="str">
        <f t="shared" si="698"/>
        <v/>
      </c>
      <c r="AG4639" s="139"/>
    </row>
    <row r="4640" spans="21:33" ht="20.100000000000001" customHeight="1" x14ac:dyDescent="0.25">
      <c r="U4640" s="190"/>
      <c r="V4640" s="191"/>
      <c r="W4640" s="188"/>
      <c r="X4640" s="188"/>
      <c r="Y4640" s="174" t="str">
        <f t="shared" si="701"/>
        <v/>
      </c>
      <c r="Z4640" s="174" t="str">
        <f t="shared" si="702"/>
        <v/>
      </c>
      <c r="AA4640" s="137"/>
      <c r="AB4640" s="185">
        <f t="shared" si="699"/>
        <v>26.137599999998166</v>
      </c>
      <c r="AC4640" s="139">
        <f t="shared" si="696"/>
        <v>4.7593368522340585E-4</v>
      </c>
      <c r="AD4640" s="138">
        <f t="shared" si="700"/>
        <v>1.2528338786942116E-6</v>
      </c>
      <c r="AE4640" s="139">
        <f t="shared" si="697"/>
        <v>1.2528338786942116E-6</v>
      </c>
      <c r="AF4640" s="139" t="str">
        <f t="shared" si="698"/>
        <v/>
      </c>
      <c r="AG4640" s="139"/>
    </row>
    <row r="4641" spans="21:33" ht="20.100000000000001" customHeight="1" x14ac:dyDescent="0.25">
      <c r="U4641" s="190"/>
      <c r="V4641" s="191"/>
      <c r="W4641" s="188"/>
      <c r="X4641" s="188"/>
      <c r="Y4641" s="174" t="str">
        <f t="shared" si="701"/>
        <v/>
      </c>
      <c r="Z4641" s="174" t="str">
        <f t="shared" si="702"/>
        <v/>
      </c>
      <c r="AA4641" s="137"/>
      <c r="AB4641" s="185">
        <f t="shared" si="699"/>
        <v>26.143999999998165</v>
      </c>
      <c r="AC4641" s="139">
        <f t="shared" si="696"/>
        <v>4.7468085134471164E-4</v>
      </c>
      <c r="AD4641" s="138">
        <f t="shared" si="700"/>
        <v>1.2495957305084767E-6</v>
      </c>
      <c r="AE4641" s="139">
        <f t="shared" si="697"/>
        <v>1.2495957305084767E-6</v>
      </c>
      <c r="AF4641" s="139" t="str">
        <f t="shared" si="698"/>
        <v/>
      </c>
      <c r="AG4641" s="139"/>
    </row>
    <row r="4642" spans="21:33" ht="20.100000000000001" customHeight="1" x14ac:dyDescent="0.25">
      <c r="U4642" s="190"/>
      <c r="V4642" s="191"/>
      <c r="W4642" s="188"/>
      <c r="X4642" s="188"/>
      <c r="Y4642" s="174" t="str">
        <f t="shared" si="701"/>
        <v/>
      </c>
      <c r="Z4642" s="174" t="str">
        <f t="shared" si="702"/>
        <v/>
      </c>
      <c r="AA4642" s="137"/>
      <c r="AB4642" s="185">
        <f t="shared" si="699"/>
        <v>26.150399999998164</v>
      </c>
      <c r="AC4642" s="139">
        <f t="shared" si="696"/>
        <v>4.7343125561420316E-4</v>
      </c>
      <c r="AD4642" s="138">
        <f t="shared" si="700"/>
        <v>1.246365765153511E-6</v>
      </c>
      <c r="AE4642" s="139">
        <f t="shared" si="697"/>
        <v>1.246365765153511E-6</v>
      </c>
      <c r="AF4642" s="139" t="str">
        <f t="shared" si="698"/>
        <v/>
      </c>
      <c r="AG4642" s="139"/>
    </row>
    <row r="4643" spans="21:33" ht="20.100000000000001" customHeight="1" x14ac:dyDescent="0.25">
      <c r="U4643" s="190"/>
      <c r="V4643" s="191"/>
      <c r="W4643" s="188"/>
      <c r="X4643" s="188"/>
      <c r="Y4643" s="174" t="str">
        <f t="shared" si="701"/>
        <v/>
      </c>
      <c r="Z4643" s="174" t="str">
        <f t="shared" si="702"/>
        <v/>
      </c>
      <c r="AA4643" s="137"/>
      <c r="AB4643" s="185">
        <f t="shared" si="699"/>
        <v>26.156799999998164</v>
      </c>
      <c r="AC4643" s="139">
        <f t="shared" si="696"/>
        <v>4.7218488984904965E-4</v>
      </c>
      <c r="AD4643" s="138">
        <f t="shared" si="700"/>
        <v>1.2431439625344948E-6</v>
      </c>
      <c r="AE4643" s="139">
        <f t="shared" si="697"/>
        <v>1.2431439625344948E-6</v>
      </c>
      <c r="AF4643" s="139" t="str">
        <f t="shared" si="698"/>
        <v/>
      </c>
      <c r="AG4643" s="139"/>
    </row>
    <row r="4644" spans="21:33" ht="20.100000000000001" customHeight="1" x14ac:dyDescent="0.25">
      <c r="U4644" s="190"/>
      <c r="V4644" s="191"/>
      <c r="W4644" s="188"/>
      <c r="X4644" s="188"/>
      <c r="Y4644" s="174" t="str">
        <f t="shared" si="701"/>
        <v/>
      </c>
      <c r="Z4644" s="174" t="str">
        <f t="shared" si="702"/>
        <v/>
      </c>
      <c r="AA4644" s="137"/>
      <c r="AB4644" s="185">
        <f t="shared" si="699"/>
        <v>26.163199999998163</v>
      </c>
      <c r="AC4644" s="139">
        <f t="shared" si="696"/>
        <v>4.7094174588651515E-4</v>
      </c>
      <c r="AD4644" s="138">
        <f t="shared" si="700"/>
        <v>1.2399303026048008E-6</v>
      </c>
      <c r="AE4644" s="139">
        <f t="shared" si="697"/>
        <v>1.2399303026048008E-6</v>
      </c>
      <c r="AF4644" s="139" t="str">
        <f t="shared" si="698"/>
        <v/>
      </c>
      <c r="AG4644" s="139"/>
    </row>
    <row r="4645" spans="21:33" ht="20.100000000000001" customHeight="1" x14ac:dyDescent="0.25">
      <c r="U4645" s="190"/>
      <c r="V4645" s="191"/>
      <c r="W4645" s="188"/>
      <c r="X4645" s="188"/>
      <c r="Y4645" s="174" t="str">
        <f t="shared" si="701"/>
        <v/>
      </c>
      <c r="Z4645" s="174" t="str">
        <f t="shared" si="702"/>
        <v/>
      </c>
      <c r="AA4645" s="137"/>
      <c r="AB4645" s="185">
        <f t="shared" si="699"/>
        <v>26.169599999998162</v>
      </c>
      <c r="AC4645" s="139">
        <f t="shared" si="696"/>
        <v>4.6970181558391035E-4</v>
      </c>
      <c r="AD4645" s="138">
        <f t="shared" si="700"/>
        <v>1.2367247653661574E-6</v>
      </c>
      <c r="AE4645" s="139">
        <f t="shared" si="697"/>
        <v>1.2367247653661574E-6</v>
      </c>
      <c r="AF4645" s="139" t="str">
        <f t="shared" si="698"/>
        <v/>
      </c>
      <c r="AG4645" s="139"/>
    </row>
    <row r="4646" spans="21:33" ht="20.100000000000001" customHeight="1" x14ac:dyDescent="0.25">
      <c r="U4646" s="190"/>
      <c r="V4646" s="191"/>
      <c r="W4646" s="188"/>
      <c r="X4646" s="188"/>
      <c r="Y4646" s="174" t="str">
        <f t="shared" si="701"/>
        <v/>
      </c>
      <c r="Z4646" s="174" t="str">
        <f t="shared" si="702"/>
        <v/>
      </c>
      <c r="AA4646" s="137"/>
      <c r="AB4646" s="185">
        <f t="shared" si="699"/>
        <v>26.175999999998162</v>
      </c>
      <c r="AC4646" s="139">
        <f t="shared" si="696"/>
        <v>4.6846509081854419E-4</v>
      </c>
      <c r="AD4646" s="138">
        <f t="shared" si="700"/>
        <v>1.2335273308679436E-6</v>
      </c>
      <c r="AE4646" s="139">
        <f t="shared" si="697"/>
        <v>1.2335273308679436E-6</v>
      </c>
      <c r="AF4646" s="139" t="str">
        <f t="shared" si="698"/>
        <v/>
      </c>
      <c r="AG4646" s="139"/>
    </row>
    <row r="4647" spans="21:33" ht="20.100000000000001" customHeight="1" x14ac:dyDescent="0.25">
      <c r="U4647" s="190"/>
      <c r="V4647" s="191"/>
      <c r="W4647" s="188"/>
      <c r="X4647" s="188"/>
      <c r="Y4647" s="174" t="str">
        <f t="shared" si="701"/>
        <v/>
      </c>
      <c r="Z4647" s="174" t="str">
        <f t="shared" si="702"/>
        <v/>
      </c>
      <c r="AA4647" s="137"/>
      <c r="AB4647" s="185">
        <f t="shared" si="699"/>
        <v>26.182399999998161</v>
      </c>
      <c r="AC4647" s="139">
        <f t="shared" si="696"/>
        <v>4.6723156348767625E-4</v>
      </c>
      <c r="AD4647" s="138">
        <f t="shared" si="700"/>
        <v>1.2303379792031775E-6</v>
      </c>
      <c r="AE4647" s="139">
        <f t="shared" si="697"/>
        <v>1.2303379792031775E-6</v>
      </c>
      <c r="AF4647" s="139" t="str">
        <f t="shared" si="698"/>
        <v/>
      </c>
      <c r="AG4647" s="139"/>
    </row>
    <row r="4648" spans="21:33" ht="20.100000000000001" customHeight="1" x14ac:dyDescent="0.25">
      <c r="U4648" s="190"/>
      <c r="V4648" s="191"/>
      <c r="W4648" s="188"/>
      <c r="X4648" s="188"/>
      <c r="Y4648" s="174" t="str">
        <f t="shared" si="701"/>
        <v/>
      </c>
      <c r="Z4648" s="174" t="str">
        <f t="shared" si="702"/>
        <v/>
      </c>
      <c r="AA4648" s="137"/>
      <c r="AB4648" s="185">
        <f t="shared" si="699"/>
        <v>26.18879999999816</v>
      </c>
      <c r="AC4648" s="139">
        <f t="shared" si="696"/>
        <v>4.6600122550847307E-4</v>
      </c>
      <c r="AD4648" s="138">
        <f t="shared" si="700"/>
        <v>1.2271566905185994E-6</v>
      </c>
      <c r="AE4648" s="139">
        <f t="shared" si="697"/>
        <v>1.2271566905185994E-6</v>
      </c>
      <c r="AF4648" s="139" t="str">
        <f t="shared" si="698"/>
        <v/>
      </c>
      <c r="AG4648" s="139"/>
    </row>
    <row r="4649" spans="21:33" ht="20.100000000000001" customHeight="1" x14ac:dyDescent="0.25">
      <c r="U4649" s="190"/>
      <c r="V4649" s="191"/>
      <c r="W4649" s="188"/>
      <c r="X4649" s="188"/>
      <c r="Y4649" s="174" t="str">
        <f t="shared" si="701"/>
        <v/>
      </c>
      <c r="Z4649" s="174" t="str">
        <f t="shared" si="702"/>
        <v/>
      </c>
      <c r="AA4649" s="137"/>
      <c r="AB4649" s="185">
        <f t="shared" si="699"/>
        <v>26.19519999999816</v>
      </c>
      <c r="AC4649" s="139">
        <f t="shared" si="696"/>
        <v>4.6477406881795447E-4</v>
      </c>
      <c r="AD4649" s="138">
        <f t="shared" si="700"/>
        <v>1.2239834450016073E-6</v>
      </c>
      <c r="AE4649" s="139">
        <f t="shared" si="697"/>
        <v>1.2239834450016073E-6</v>
      </c>
      <c r="AF4649" s="139" t="str">
        <f t="shared" si="698"/>
        <v/>
      </c>
      <c r="AG4649" s="139"/>
    </row>
    <row r="4650" spans="21:33" ht="20.100000000000001" customHeight="1" x14ac:dyDescent="0.25">
      <c r="U4650" s="190"/>
      <c r="V4650" s="191"/>
      <c r="W4650" s="188"/>
      <c r="X4650" s="188"/>
      <c r="Y4650" s="174" t="str">
        <f t="shared" si="701"/>
        <v/>
      </c>
      <c r="Z4650" s="174" t="str">
        <f t="shared" si="702"/>
        <v/>
      </c>
      <c r="AA4650" s="137"/>
      <c r="AB4650" s="185">
        <f t="shared" si="699"/>
        <v>26.201599999998159</v>
      </c>
      <c r="AC4650" s="139">
        <f t="shared" si="696"/>
        <v>4.6355008537295287E-4</v>
      </c>
      <c r="AD4650" s="138">
        <f t="shared" si="700"/>
        <v>1.2208182228887134E-6</v>
      </c>
      <c r="AE4650" s="139">
        <f t="shared" si="697"/>
        <v>1.2208182228887134E-6</v>
      </c>
      <c r="AF4650" s="139" t="str">
        <f t="shared" si="698"/>
        <v/>
      </c>
      <c r="AG4650" s="139"/>
    </row>
    <row r="4651" spans="21:33" ht="20.100000000000001" customHeight="1" x14ac:dyDescent="0.25">
      <c r="U4651" s="190"/>
      <c r="V4651" s="191"/>
      <c r="W4651" s="188"/>
      <c r="X4651" s="188"/>
      <c r="Y4651" s="174" t="str">
        <f t="shared" si="701"/>
        <v/>
      </c>
      <c r="Z4651" s="174" t="str">
        <f t="shared" si="702"/>
        <v/>
      </c>
      <c r="AA4651" s="137"/>
      <c r="AB4651" s="185">
        <f t="shared" si="699"/>
        <v>26.207999999998158</v>
      </c>
      <c r="AC4651" s="139">
        <f t="shared" si="696"/>
        <v>4.6232926715006415E-4</v>
      </c>
      <c r="AD4651" s="138">
        <f t="shared" si="700"/>
        <v>1.2176610044638096E-6</v>
      </c>
      <c r="AE4651" s="139">
        <f t="shared" si="697"/>
        <v>1.2176610044638096E-6</v>
      </c>
      <c r="AF4651" s="139" t="str">
        <f t="shared" si="698"/>
        <v/>
      </c>
      <c r="AG4651" s="139"/>
    </row>
    <row r="4652" spans="21:33" ht="20.100000000000001" customHeight="1" x14ac:dyDescent="0.25">
      <c r="U4652" s="190"/>
      <c r="V4652" s="191"/>
      <c r="W4652" s="188"/>
      <c r="X4652" s="188"/>
      <c r="Y4652" s="174" t="str">
        <f t="shared" si="701"/>
        <v/>
      </c>
      <c r="Z4652" s="174" t="str">
        <f t="shared" si="702"/>
        <v/>
      </c>
      <c r="AA4652" s="137"/>
      <c r="AB4652" s="185">
        <f t="shared" si="699"/>
        <v>26.214399999998157</v>
      </c>
      <c r="AC4652" s="139">
        <f t="shared" ref="AC4652:AC4715" si="703">_xlfn.CHISQ.DIST.RT(AB4652,$AB$553)</f>
        <v>4.6111160614560034E-4</v>
      </c>
      <c r="AD4652" s="138">
        <f t="shared" si="700"/>
        <v>1.2145117700588723E-6</v>
      </c>
      <c r="AE4652" s="139">
        <f t="shared" ref="AE4652:AE4715" si="704">IF(AC4652&lt;($AA$556),AD4652,"")</f>
        <v>1.2145117700588723E-6</v>
      </c>
      <c r="AF4652" s="139" t="str">
        <f t="shared" ref="AF4652:AF4715" si="705">IF(AC4652&lt;$AA$563,AD4652,"")</f>
        <v/>
      </c>
      <c r="AG4652" s="139"/>
    </row>
    <row r="4653" spans="21:33" ht="20.100000000000001" customHeight="1" x14ac:dyDescent="0.25">
      <c r="U4653" s="190"/>
      <c r="V4653" s="191"/>
      <c r="W4653" s="188"/>
      <c r="X4653" s="188"/>
      <c r="Y4653" s="174" t="str">
        <f t="shared" si="701"/>
        <v/>
      </c>
      <c r="Z4653" s="174" t="str">
        <f t="shared" si="702"/>
        <v/>
      </c>
      <c r="AA4653" s="137"/>
      <c r="AB4653" s="185">
        <f t="shared" ref="AB4653:AB4716" si="706">AB4652+$AF$553</f>
        <v>26.220799999998157</v>
      </c>
      <c r="AC4653" s="139">
        <f t="shared" si="703"/>
        <v>4.5989709437554147E-4</v>
      </c>
      <c r="AD4653" s="138">
        <f t="shared" ref="AD4653:AD4716" si="707">AC4653-AC4654</f>
        <v>1.2113705000464268E-6</v>
      </c>
      <c r="AE4653" s="139">
        <f t="shared" si="704"/>
        <v>1.2113705000464268E-6</v>
      </c>
      <c r="AF4653" s="139" t="str">
        <f t="shared" si="705"/>
        <v/>
      </c>
      <c r="AG4653" s="139"/>
    </row>
    <row r="4654" spans="21:33" ht="20.100000000000001" customHeight="1" x14ac:dyDescent="0.25">
      <c r="U4654" s="190"/>
      <c r="V4654" s="191"/>
      <c r="W4654" s="188"/>
      <c r="X4654" s="188"/>
      <c r="Y4654" s="174" t="str">
        <f t="shared" si="701"/>
        <v/>
      </c>
      <c r="Z4654" s="174" t="str">
        <f t="shared" si="702"/>
        <v/>
      </c>
      <c r="AA4654" s="137"/>
      <c r="AB4654" s="185">
        <f t="shared" si="706"/>
        <v>26.227199999998156</v>
      </c>
      <c r="AC4654" s="139">
        <f t="shared" si="703"/>
        <v>4.5868572387549504E-4</v>
      </c>
      <c r="AD4654" s="138">
        <f t="shared" si="707"/>
        <v>1.2082371748533172E-6</v>
      </c>
      <c r="AE4654" s="139">
        <f t="shared" si="704"/>
        <v>1.2082371748533172E-6</v>
      </c>
      <c r="AF4654" s="139" t="str">
        <f t="shared" si="705"/>
        <v/>
      </c>
      <c r="AG4654" s="139"/>
    </row>
    <row r="4655" spans="21:33" ht="20.100000000000001" customHeight="1" x14ac:dyDescent="0.25">
      <c r="U4655" s="190"/>
      <c r="V4655" s="191"/>
      <c r="W4655" s="188"/>
      <c r="X4655" s="188"/>
      <c r="Y4655" s="174" t="str">
        <f t="shared" si="701"/>
        <v/>
      </c>
      <c r="Z4655" s="174" t="str">
        <f t="shared" si="702"/>
        <v/>
      </c>
      <c r="AA4655" s="137"/>
      <c r="AB4655" s="185">
        <f t="shared" si="706"/>
        <v>26.233599999998155</v>
      </c>
      <c r="AC4655" s="139">
        <f t="shared" si="703"/>
        <v>4.5747748670064173E-4</v>
      </c>
      <c r="AD4655" s="138">
        <f t="shared" si="707"/>
        <v>1.2051117749480749E-6</v>
      </c>
      <c r="AE4655" s="139">
        <f t="shared" si="704"/>
        <v>1.2051117749480749E-6</v>
      </c>
      <c r="AF4655" s="139" t="str">
        <f t="shared" si="705"/>
        <v/>
      </c>
      <c r="AG4655" s="139"/>
    </row>
    <row r="4656" spans="21:33" ht="20.100000000000001" customHeight="1" x14ac:dyDescent="0.25">
      <c r="U4656" s="190"/>
      <c r="V4656" s="191"/>
      <c r="W4656" s="188"/>
      <c r="X4656" s="188"/>
      <c r="Y4656" s="174" t="str">
        <f t="shared" si="701"/>
        <v/>
      </c>
      <c r="Z4656" s="174" t="str">
        <f t="shared" si="702"/>
        <v/>
      </c>
      <c r="AA4656" s="137"/>
      <c r="AB4656" s="185">
        <f t="shared" si="706"/>
        <v>26.239999999998155</v>
      </c>
      <c r="AC4656" s="139">
        <f t="shared" si="703"/>
        <v>4.5627237492569365E-4</v>
      </c>
      <c r="AD4656" s="138">
        <f t="shared" si="707"/>
        <v>1.201994280844497E-6</v>
      </c>
      <c r="AE4656" s="139">
        <f t="shared" si="704"/>
        <v>1.201994280844497E-6</v>
      </c>
      <c r="AF4656" s="139" t="str">
        <f t="shared" si="705"/>
        <v/>
      </c>
      <c r="AG4656" s="139"/>
    </row>
    <row r="4657" spans="21:33" ht="20.100000000000001" customHeight="1" x14ac:dyDescent="0.25">
      <c r="U4657" s="190"/>
      <c r="V4657" s="191"/>
      <c r="W4657" s="188"/>
      <c r="X4657" s="188"/>
      <c r="Y4657" s="174" t="str">
        <f t="shared" si="701"/>
        <v/>
      </c>
      <c r="Z4657" s="174" t="str">
        <f t="shared" si="702"/>
        <v/>
      </c>
      <c r="AA4657" s="137"/>
      <c r="AB4657" s="185">
        <f t="shared" si="706"/>
        <v>26.246399999998154</v>
      </c>
      <c r="AC4657" s="139">
        <f t="shared" si="703"/>
        <v>4.5507038064484916E-4</v>
      </c>
      <c r="AD4657" s="138">
        <f t="shared" si="707"/>
        <v>1.1988846731070669E-6</v>
      </c>
      <c r="AE4657" s="139">
        <f t="shared" si="704"/>
        <v>1.1988846731070669E-6</v>
      </c>
      <c r="AF4657" s="139" t="str">
        <f t="shared" si="705"/>
        <v/>
      </c>
      <c r="AG4657" s="139"/>
    </row>
    <row r="4658" spans="21:33" ht="20.100000000000001" customHeight="1" x14ac:dyDescent="0.25">
      <c r="U4658" s="190"/>
      <c r="V4658" s="191"/>
      <c r="W4658" s="188"/>
      <c r="X4658" s="188"/>
      <c r="Y4658" s="174" t="str">
        <f t="shared" si="701"/>
        <v/>
      </c>
      <c r="Z4658" s="174" t="str">
        <f t="shared" si="702"/>
        <v/>
      </c>
      <c r="AA4658" s="137"/>
      <c r="AB4658" s="185">
        <f t="shared" si="706"/>
        <v>26.252799999998153</v>
      </c>
      <c r="AC4658" s="139">
        <f t="shared" si="703"/>
        <v>4.5387149597174209E-4</v>
      </c>
      <c r="AD4658" s="138">
        <f t="shared" si="707"/>
        <v>1.1957829323412509E-6</v>
      </c>
      <c r="AE4658" s="139">
        <f t="shared" si="704"/>
        <v>1.1957829323412509E-6</v>
      </c>
      <c r="AF4658" s="139" t="str">
        <f t="shared" si="705"/>
        <v/>
      </c>
      <c r="AG4658" s="139"/>
    </row>
    <row r="4659" spans="21:33" ht="20.100000000000001" customHeight="1" x14ac:dyDescent="0.25">
      <c r="U4659" s="190"/>
      <c r="V4659" s="191"/>
      <c r="W4659" s="188"/>
      <c r="X4659" s="188"/>
      <c r="Y4659" s="174" t="str">
        <f t="shared" si="701"/>
        <v/>
      </c>
      <c r="Z4659" s="174" t="str">
        <f t="shared" si="702"/>
        <v/>
      </c>
      <c r="AA4659" s="137"/>
      <c r="AB4659" s="185">
        <f t="shared" si="706"/>
        <v>26.259199999998152</v>
      </c>
      <c r="AC4659" s="139">
        <f t="shared" si="703"/>
        <v>4.5267571303940084E-4</v>
      </c>
      <c r="AD4659" s="138">
        <f t="shared" si="707"/>
        <v>1.192689039203527E-6</v>
      </c>
      <c r="AE4659" s="139">
        <f t="shared" si="704"/>
        <v>1.192689039203527E-6</v>
      </c>
      <c r="AF4659" s="139" t="str">
        <f t="shared" si="705"/>
        <v/>
      </c>
      <c r="AG4659" s="139"/>
    </row>
    <row r="4660" spans="21:33" ht="20.100000000000001" customHeight="1" x14ac:dyDescent="0.25">
      <c r="U4660" s="190"/>
      <c r="V4660" s="191"/>
      <c r="W4660" s="188"/>
      <c r="X4660" s="188"/>
      <c r="Y4660" s="174" t="str">
        <f t="shared" si="701"/>
        <v/>
      </c>
      <c r="Z4660" s="174" t="str">
        <f t="shared" si="702"/>
        <v/>
      </c>
      <c r="AA4660" s="137"/>
      <c r="AB4660" s="185">
        <f t="shared" si="706"/>
        <v>26.265599999998152</v>
      </c>
      <c r="AC4660" s="139">
        <f t="shared" si="703"/>
        <v>4.5148302400019731E-4</v>
      </c>
      <c r="AD4660" s="138">
        <f t="shared" si="707"/>
        <v>1.1896029743903801E-6</v>
      </c>
      <c r="AE4660" s="139">
        <f t="shared" si="704"/>
        <v>1.1896029743903801E-6</v>
      </c>
      <c r="AF4660" s="139" t="str">
        <f t="shared" si="705"/>
        <v/>
      </c>
      <c r="AG4660" s="139"/>
    </row>
    <row r="4661" spans="21:33" ht="20.100000000000001" customHeight="1" x14ac:dyDescent="0.25">
      <c r="U4661" s="190"/>
      <c r="V4661" s="191"/>
      <c r="W4661" s="188"/>
      <c r="X4661" s="188"/>
      <c r="Y4661" s="174" t="str">
        <f t="shared" si="701"/>
        <v/>
      </c>
      <c r="Z4661" s="174" t="str">
        <f t="shared" si="702"/>
        <v/>
      </c>
      <c r="AA4661" s="137"/>
      <c r="AB4661" s="185">
        <f t="shared" si="706"/>
        <v>26.271999999998151</v>
      </c>
      <c r="AC4661" s="139">
        <f t="shared" si="703"/>
        <v>4.5029342102580693E-4</v>
      </c>
      <c r="AD4661" s="138">
        <f t="shared" si="707"/>
        <v>1.1865247186498493E-6</v>
      </c>
      <c r="AE4661" s="139">
        <f t="shared" si="704"/>
        <v>1.1865247186498493E-6</v>
      </c>
      <c r="AF4661" s="139" t="str">
        <f t="shared" si="705"/>
        <v/>
      </c>
      <c r="AG4661" s="139"/>
    </row>
    <row r="4662" spans="21:33" ht="20.100000000000001" customHeight="1" x14ac:dyDescent="0.25">
      <c r="U4662" s="190"/>
      <c r="V4662" s="191"/>
      <c r="W4662" s="188"/>
      <c r="X4662" s="188"/>
      <c r="Y4662" s="174" t="str">
        <f t="shared" si="701"/>
        <v/>
      </c>
      <c r="Z4662" s="174" t="str">
        <f t="shared" si="702"/>
        <v/>
      </c>
      <c r="AA4662" s="137"/>
      <c r="AB4662" s="185">
        <f t="shared" si="706"/>
        <v>26.27839999999815</v>
      </c>
      <c r="AC4662" s="139">
        <f t="shared" si="703"/>
        <v>4.4910689630715708E-4</v>
      </c>
      <c r="AD4662" s="138">
        <f t="shared" si="707"/>
        <v>1.1834542527709561E-6</v>
      </c>
      <c r="AE4662" s="139">
        <f t="shared" si="704"/>
        <v>1.1834542527709561E-6</v>
      </c>
      <c r="AF4662" s="139" t="str">
        <f t="shared" si="705"/>
        <v/>
      </c>
      <c r="AG4662" s="139"/>
    </row>
    <row r="4663" spans="21:33" ht="20.100000000000001" customHeight="1" x14ac:dyDescent="0.25">
      <c r="U4663" s="190"/>
      <c r="V4663" s="191"/>
      <c r="W4663" s="188"/>
      <c r="X4663" s="188"/>
      <c r="Y4663" s="174" t="str">
        <f t="shared" si="701"/>
        <v/>
      </c>
      <c r="Z4663" s="174" t="str">
        <f t="shared" si="702"/>
        <v/>
      </c>
      <c r="AA4663" s="137"/>
      <c r="AB4663" s="185">
        <f t="shared" si="706"/>
        <v>26.28479999999815</v>
      </c>
      <c r="AC4663" s="139">
        <f t="shared" si="703"/>
        <v>4.4792344205438613E-4</v>
      </c>
      <c r="AD4663" s="138">
        <f t="shared" si="707"/>
        <v>1.180391557591403E-6</v>
      </c>
      <c r="AE4663" s="139">
        <f t="shared" si="704"/>
        <v>1.180391557591403E-6</v>
      </c>
      <c r="AF4663" s="139" t="str">
        <f t="shared" si="705"/>
        <v/>
      </c>
      <c r="AG4663" s="139"/>
    </row>
    <row r="4664" spans="21:33" ht="20.100000000000001" customHeight="1" x14ac:dyDescent="0.25">
      <c r="U4664" s="190"/>
      <c r="V4664" s="191"/>
      <c r="W4664" s="188"/>
      <c r="X4664" s="188"/>
      <c r="Y4664" s="174" t="str">
        <f t="shared" ref="Y4664:Y4727" si="708">IF($X4664&gt;(Y$555),$W4664,"")</f>
        <v/>
      </c>
      <c r="Z4664" s="174" t="str">
        <f t="shared" ref="Z4664:Z4727" si="709">IF($X4664&gt;(AA$557),$W4664,"")</f>
        <v/>
      </c>
      <c r="AA4664" s="137"/>
      <c r="AB4664" s="185">
        <f t="shared" si="706"/>
        <v>26.291199999998149</v>
      </c>
      <c r="AC4664" s="139">
        <f t="shared" si="703"/>
        <v>4.4674305049679472E-4</v>
      </c>
      <c r="AD4664" s="138">
        <f t="shared" si="707"/>
        <v>1.1773366139923146E-6</v>
      </c>
      <c r="AE4664" s="139">
        <f t="shared" si="704"/>
        <v>1.1773366139923146E-6</v>
      </c>
      <c r="AF4664" s="139" t="str">
        <f t="shared" si="705"/>
        <v/>
      </c>
      <c r="AG4664" s="139"/>
    </row>
    <row r="4665" spans="21:33" ht="20.100000000000001" customHeight="1" x14ac:dyDescent="0.25">
      <c r="U4665" s="190"/>
      <c r="V4665" s="191"/>
      <c r="W4665" s="188"/>
      <c r="X4665" s="188"/>
      <c r="Y4665" s="174" t="str">
        <f t="shared" si="708"/>
        <v/>
      </c>
      <c r="Z4665" s="174" t="str">
        <f t="shared" si="709"/>
        <v/>
      </c>
      <c r="AA4665" s="137"/>
      <c r="AB4665" s="185">
        <f t="shared" si="706"/>
        <v>26.297599999998148</v>
      </c>
      <c r="AC4665" s="139">
        <f t="shared" si="703"/>
        <v>4.4556571388280241E-4</v>
      </c>
      <c r="AD4665" s="138">
        <f t="shared" si="707"/>
        <v>1.1742894029007859E-6</v>
      </c>
      <c r="AE4665" s="139">
        <f t="shared" si="704"/>
        <v>1.1742894029007859E-6</v>
      </c>
      <c r="AF4665" s="139" t="str">
        <f t="shared" si="705"/>
        <v/>
      </c>
      <c r="AG4665" s="139"/>
    </row>
    <row r="4666" spans="21:33" ht="20.100000000000001" customHeight="1" x14ac:dyDescent="0.25">
      <c r="U4666" s="190"/>
      <c r="V4666" s="191"/>
      <c r="W4666" s="188"/>
      <c r="X4666" s="188"/>
      <c r="Y4666" s="174" t="str">
        <f t="shared" si="708"/>
        <v/>
      </c>
      <c r="Z4666" s="174" t="str">
        <f t="shared" si="709"/>
        <v/>
      </c>
      <c r="AA4666" s="137"/>
      <c r="AB4666" s="185">
        <f t="shared" si="706"/>
        <v>26.303999999998148</v>
      </c>
      <c r="AC4666" s="139">
        <f t="shared" si="703"/>
        <v>4.4439142447990162E-4</v>
      </c>
      <c r="AD4666" s="138">
        <f t="shared" si="707"/>
        <v>1.1712499052906949E-6</v>
      </c>
      <c r="AE4666" s="139">
        <f t="shared" si="704"/>
        <v>1.1712499052906949E-6</v>
      </c>
      <c r="AF4666" s="139" t="str">
        <f t="shared" si="705"/>
        <v/>
      </c>
      <c r="AG4666" s="139"/>
    </row>
    <row r="4667" spans="21:33" ht="20.100000000000001" customHeight="1" x14ac:dyDescent="0.25">
      <c r="U4667" s="190"/>
      <c r="V4667" s="191"/>
      <c r="W4667" s="188"/>
      <c r="X4667" s="188"/>
      <c r="Y4667" s="174" t="str">
        <f t="shared" si="708"/>
        <v/>
      </c>
      <c r="Z4667" s="174" t="str">
        <f t="shared" si="709"/>
        <v/>
      </c>
      <c r="AA4667" s="137"/>
      <c r="AB4667" s="185">
        <f t="shared" si="706"/>
        <v>26.310399999998147</v>
      </c>
      <c r="AC4667" s="139">
        <f t="shared" si="703"/>
        <v>4.4322017457461093E-4</v>
      </c>
      <c r="AD4667" s="138">
        <f t="shared" si="707"/>
        <v>1.1682181021781496E-6</v>
      </c>
      <c r="AE4667" s="139">
        <f t="shared" si="704"/>
        <v>1.1682181021781496E-6</v>
      </c>
      <c r="AF4667" s="139" t="str">
        <f t="shared" si="705"/>
        <v/>
      </c>
      <c r="AG4667" s="139"/>
    </row>
    <row r="4668" spans="21:33" ht="20.100000000000001" customHeight="1" x14ac:dyDescent="0.25">
      <c r="U4668" s="190"/>
      <c r="V4668" s="191"/>
      <c r="W4668" s="188"/>
      <c r="X4668" s="188"/>
      <c r="Y4668" s="174" t="str">
        <f t="shared" si="708"/>
        <v/>
      </c>
      <c r="Z4668" s="174" t="str">
        <f t="shared" si="709"/>
        <v/>
      </c>
      <c r="AA4668" s="137"/>
      <c r="AB4668" s="185">
        <f t="shared" si="706"/>
        <v>26.316799999998146</v>
      </c>
      <c r="AC4668" s="139">
        <f t="shared" si="703"/>
        <v>4.4205195647243278E-4</v>
      </c>
      <c r="AD4668" s="138">
        <f t="shared" si="707"/>
        <v>1.1651939746253905E-6</v>
      </c>
      <c r="AE4668" s="139">
        <f t="shared" si="704"/>
        <v>1.1651939746253905E-6</v>
      </c>
      <c r="AF4668" s="139" t="str">
        <f t="shared" si="705"/>
        <v/>
      </c>
      <c r="AG4668" s="139"/>
    </row>
    <row r="4669" spans="21:33" ht="20.100000000000001" customHeight="1" x14ac:dyDescent="0.25">
      <c r="U4669" s="190"/>
      <c r="V4669" s="191"/>
      <c r="W4669" s="188"/>
      <c r="X4669" s="188"/>
      <c r="Y4669" s="174" t="str">
        <f t="shared" si="708"/>
        <v/>
      </c>
      <c r="Z4669" s="174" t="str">
        <f t="shared" si="709"/>
        <v/>
      </c>
      <c r="AA4669" s="137"/>
      <c r="AB4669" s="185">
        <f t="shared" si="706"/>
        <v>26.323199999998145</v>
      </c>
      <c r="AC4669" s="139">
        <f t="shared" si="703"/>
        <v>4.4088676249780739E-4</v>
      </c>
      <c r="AD4669" s="138">
        <f t="shared" si="707"/>
        <v>1.1621775037405743E-6</v>
      </c>
      <c r="AE4669" s="139">
        <f t="shared" si="704"/>
        <v>1.1621775037405743E-6</v>
      </c>
      <c r="AF4669" s="139" t="str">
        <f t="shared" si="705"/>
        <v/>
      </c>
      <c r="AG4669" s="139"/>
    </row>
    <row r="4670" spans="21:33" ht="20.100000000000001" customHeight="1" x14ac:dyDescent="0.25">
      <c r="U4670" s="190"/>
      <c r="V4670" s="191"/>
      <c r="W4670" s="188"/>
      <c r="X4670" s="188"/>
      <c r="Y4670" s="174" t="str">
        <f t="shared" si="708"/>
        <v/>
      </c>
      <c r="Z4670" s="174" t="str">
        <f t="shared" si="709"/>
        <v/>
      </c>
      <c r="AA4670" s="137"/>
      <c r="AB4670" s="185">
        <f t="shared" si="706"/>
        <v>26.329599999998145</v>
      </c>
      <c r="AC4670" s="139">
        <f t="shared" si="703"/>
        <v>4.3972458499406681E-4</v>
      </c>
      <c r="AD4670" s="138">
        <f t="shared" si="707"/>
        <v>1.1591686706766894E-6</v>
      </c>
      <c r="AE4670" s="139">
        <f t="shared" si="704"/>
        <v>1.1591686706766894E-6</v>
      </c>
      <c r="AF4670" s="139" t="str">
        <f t="shared" si="705"/>
        <v/>
      </c>
      <c r="AG4670" s="139"/>
    </row>
    <row r="4671" spans="21:33" ht="20.100000000000001" customHeight="1" x14ac:dyDescent="0.25">
      <c r="U4671" s="190"/>
      <c r="V4671" s="191"/>
      <c r="W4671" s="188"/>
      <c r="X4671" s="188"/>
      <c r="Y4671" s="174" t="str">
        <f t="shared" si="708"/>
        <v/>
      </c>
      <c r="Z4671" s="174" t="str">
        <f t="shared" si="709"/>
        <v/>
      </c>
      <c r="AA4671" s="137"/>
      <c r="AB4671" s="185">
        <f t="shared" si="706"/>
        <v>26.335999999998144</v>
      </c>
      <c r="AC4671" s="139">
        <f t="shared" si="703"/>
        <v>4.3856541632339012E-4</v>
      </c>
      <c r="AD4671" s="138">
        <f t="shared" si="707"/>
        <v>1.1561674566288455E-6</v>
      </c>
      <c r="AE4671" s="139">
        <f t="shared" si="704"/>
        <v>1.1561674566288455E-6</v>
      </c>
      <c r="AF4671" s="139" t="str">
        <f t="shared" si="705"/>
        <v/>
      </c>
      <c r="AG4671" s="139"/>
    </row>
    <row r="4672" spans="21:33" ht="20.100000000000001" customHeight="1" x14ac:dyDescent="0.25">
      <c r="U4672" s="190"/>
      <c r="V4672" s="191"/>
      <c r="W4672" s="188"/>
      <c r="X4672" s="188"/>
      <c r="Y4672" s="174" t="str">
        <f t="shared" si="708"/>
        <v/>
      </c>
      <c r="Z4672" s="174" t="str">
        <f t="shared" si="709"/>
        <v/>
      </c>
      <c r="AA4672" s="137"/>
      <c r="AB4672" s="185">
        <f t="shared" si="706"/>
        <v>26.342399999998143</v>
      </c>
      <c r="AC4672" s="139">
        <f t="shared" si="703"/>
        <v>4.3740924886676128E-4</v>
      </c>
      <c r="AD4672" s="138">
        <f t="shared" si="707"/>
        <v>1.1531738428396401E-6</v>
      </c>
      <c r="AE4672" s="139">
        <f t="shared" si="704"/>
        <v>1.1531738428396401E-6</v>
      </c>
      <c r="AF4672" s="139" t="str">
        <f t="shared" si="705"/>
        <v/>
      </c>
      <c r="AG4672" s="139"/>
    </row>
    <row r="4673" spans="21:33" ht="20.100000000000001" customHeight="1" x14ac:dyDescent="0.25">
      <c r="U4673" s="190"/>
      <c r="V4673" s="191"/>
      <c r="W4673" s="188"/>
      <c r="X4673" s="188"/>
      <c r="Y4673" s="174" t="str">
        <f t="shared" si="708"/>
        <v/>
      </c>
      <c r="Z4673" s="174" t="str">
        <f t="shared" si="709"/>
        <v/>
      </c>
      <c r="AA4673" s="137"/>
      <c r="AB4673" s="185">
        <f t="shared" si="706"/>
        <v>26.348799999998143</v>
      </c>
      <c r="AC4673" s="139">
        <f t="shared" si="703"/>
        <v>4.3625607502392164E-4</v>
      </c>
      <c r="AD4673" s="138">
        <f t="shared" si="707"/>
        <v>1.150187810595039E-6</v>
      </c>
      <c r="AE4673" s="139">
        <f t="shared" si="704"/>
        <v>1.150187810595039E-6</v>
      </c>
      <c r="AF4673" s="139" t="str">
        <f t="shared" si="705"/>
        <v/>
      </c>
      <c r="AG4673" s="139"/>
    </row>
    <row r="4674" spans="21:33" ht="20.100000000000001" customHeight="1" x14ac:dyDescent="0.25">
      <c r="U4674" s="190"/>
      <c r="V4674" s="191"/>
      <c r="W4674" s="188"/>
      <c r="X4674" s="188"/>
      <c r="Y4674" s="174" t="str">
        <f t="shared" si="708"/>
        <v/>
      </c>
      <c r="Z4674" s="174" t="str">
        <f t="shared" si="709"/>
        <v/>
      </c>
      <c r="AA4674" s="137"/>
      <c r="AB4674" s="185">
        <f t="shared" si="706"/>
        <v>26.355199999998142</v>
      </c>
      <c r="AC4674" s="139">
        <f t="shared" si="703"/>
        <v>4.351058872133266E-4</v>
      </c>
      <c r="AD4674" s="138">
        <f t="shared" si="707"/>
        <v>1.1472093412263277E-6</v>
      </c>
      <c r="AE4674" s="139">
        <f t="shared" si="704"/>
        <v>1.1472093412263277E-6</v>
      </c>
      <c r="AF4674" s="139" t="str">
        <f t="shared" si="705"/>
        <v/>
      </c>
      <c r="AG4674" s="139"/>
    </row>
    <row r="4675" spans="21:33" ht="20.100000000000001" customHeight="1" x14ac:dyDescent="0.25">
      <c r="U4675" s="190"/>
      <c r="V4675" s="191"/>
      <c r="W4675" s="188"/>
      <c r="X4675" s="188"/>
      <c r="Y4675" s="174" t="str">
        <f t="shared" si="708"/>
        <v/>
      </c>
      <c r="Z4675" s="174" t="str">
        <f t="shared" si="709"/>
        <v/>
      </c>
      <c r="AA4675" s="137"/>
      <c r="AB4675" s="185">
        <f t="shared" si="706"/>
        <v>26.361599999998141</v>
      </c>
      <c r="AC4675" s="139">
        <f t="shared" si="703"/>
        <v>4.3395867787210027E-4</v>
      </c>
      <c r="AD4675" s="138">
        <f t="shared" si="707"/>
        <v>1.1442384161056661E-6</v>
      </c>
      <c r="AE4675" s="139">
        <f t="shared" si="704"/>
        <v>1.1442384161056661E-6</v>
      </c>
      <c r="AF4675" s="139" t="str">
        <f t="shared" si="705"/>
        <v/>
      </c>
      <c r="AG4675" s="139"/>
    </row>
    <row r="4676" spans="21:33" ht="20.100000000000001" customHeight="1" x14ac:dyDescent="0.25">
      <c r="U4676" s="190"/>
      <c r="V4676" s="191"/>
      <c r="W4676" s="188"/>
      <c r="X4676" s="188"/>
      <c r="Y4676" s="174" t="str">
        <f t="shared" si="708"/>
        <v/>
      </c>
      <c r="Z4676" s="174" t="str">
        <f t="shared" si="709"/>
        <v/>
      </c>
      <c r="AA4676" s="137"/>
      <c r="AB4676" s="185">
        <f t="shared" si="706"/>
        <v>26.36799999999814</v>
      </c>
      <c r="AC4676" s="139">
        <f t="shared" si="703"/>
        <v>4.328144394559946E-4</v>
      </c>
      <c r="AD4676" s="138">
        <f t="shared" si="707"/>
        <v>1.1412750166554125E-6</v>
      </c>
      <c r="AE4676" s="139">
        <f t="shared" si="704"/>
        <v>1.1412750166554125E-6</v>
      </c>
      <c r="AF4676" s="139" t="str">
        <f t="shared" si="705"/>
        <v/>
      </c>
      <c r="AG4676" s="139"/>
    </row>
    <row r="4677" spans="21:33" ht="20.100000000000001" customHeight="1" x14ac:dyDescent="0.25">
      <c r="U4677" s="190"/>
      <c r="V4677" s="191"/>
      <c r="W4677" s="188"/>
      <c r="X4677" s="188"/>
      <c r="Y4677" s="174" t="str">
        <f t="shared" si="708"/>
        <v/>
      </c>
      <c r="Z4677" s="174" t="str">
        <f t="shared" si="709"/>
        <v/>
      </c>
      <c r="AA4677" s="137"/>
      <c r="AB4677" s="185">
        <f t="shared" si="706"/>
        <v>26.37439999999814</v>
      </c>
      <c r="AC4677" s="139">
        <f t="shared" si="703"/>
        <v>4.3167316443933919E-4</v>
      </c>
      <c r="AD4677" s="138">
        <f t="shared" si="707"/>
        <v>1.1383191243356555E-6</v>
      </c>
      <c r="AE4677" s="139">
        <f t="shared" si="704"/>
        <v>1.1383191243356555E-6</v>
      </c>
      <c r="AF4677" s="139" t="str">
        <f t="shared" si="705"/>
        <v/>
      </c>
      <c r="AG4677" s="139"/>
    </row>
    <row r="4678" spans="21:33" ht="20.100000000000001" customHeight="1" x14ac:dyDescent="0.25">
      <c r="U4678" s="190"/>
      <c r="V4678" s="191"/>
      <c r="W4678" s="188"/>
      <c r="X4678" s="188"/>
      <c r="Y4678" s="174" t="str">
        <f t="shared" si="708"/>
        <v/>
      </c>
      <c r="Z4678" s="174" t="str">
        <f t="shared" si="709"/>
        <v/>
      </c>
      <c r="AA4678" s="137"/>
      <c r="AB4678" s="185">
        <f t="shared" si="706"/>
        <v>26.380799999998139</v>
      </c>
      <c r="AC4678" s="139">
        <f t="shared" si="703"/>
        <v>4.3053484531500354E-4</v>
      </c>
      <c r="AD4678" s="138">
        <f t="shared" si="707"/>
        <v>1.1353707206560319E-6</v>
      </c>
      <c r="AE4678" s="139">
        <f t="shared" si="704"/>
        <v>1.1353707206560319E-6</v>
      </c>
      <c r="AF4678" s="139" t="str">
        <f t="shared" si="705"/>
        <v/>
      </c>
      <c r="AG4678" s="139"/>
    </row>
    <row r="4679" spans="21:33" ht="20.100000000000001" customHeight="1" x14ac:dyDescent="0.25">
      <c r="U4679" s="190"/>
      <c r="V4679" s="191"/>
      <c r="W4679" s="188"/>
      <c r="X4679" s="188"/>
      <c r="Y4679" s="174" t="str">
        <f t="shared" si="708"/>
        <v/>
      </c>
      <c r="Z4679" s="174" t="str">
        <f t="shared" si="709"/>
        <v/>
      </c>
      <c r="AA4679" s="137"/>
      <c r="AB4679" s="185">
        <f t="shared" si="706"/>
        <v>26.387199999998138</v>
      </c>
      <c r="AC4679" s="139">
        <f t="shared" si="703"/>
        <v>4.293994745943475E-4</v>
      </c>
      <c r="AD4679" s="138">
        <f t="shared" si="707"/>
        <v>1.1324297871648302E-6</v>
      </c>
      <c r="AE4679" s="139">
        <f t="shared" si="704"/>
        <v>1.1324297871648302E-6</v>
      </c>
      <c r="AF4679" s="139" t="str">
        <f t="shared" si="705"/>
        <v/>
      </c>
      <c r="AG4679" s="139"/>
    </row>
    <row r="4680" spans="21:33" ht="20.100000000000001" customHeight="1" x14ac:dyDescent="0.25">
      <c r="U4680" s="190"/>
      <c r="V4680" s="191"/>
      <c r="W4680" s="188"/>
      <c r="X4680" s="188"/>
      <c r="Y4680" s="174" t="str">
        <f t="shared" si="708"/>
        <v/>
      </c>
      <c r="Z4680" s="174" t="str">
        <f t="shared" si="709"/>
        <v/>
      </c>
      <c r="AA4680" s="137"/>
      <c r="AB4680" s="185">
        <f t="shared" si="706"/>
        <v>26.393599999998138</v>
      </c>
      <c r="AC4680" s="139">
        <f t="shared" si="703"/>
        <v>4.2826704480718267E-4</v>
      </c>
      <c r="AD4680" s="138">
        <f t="shared" si="707"/>
        <v>1.1294963054590194E-6</v>
      </c>
      <c r="AE4680" s="139">
        <f t="shared" si="704"/>
        <v>1.1294963054590194E-6</v>
      </c>
      <c r="AF4680" s="139" t="str">
        <f t="shared" si="705"/>
        <v/>
      </c>
      <c r="AG4680" s="139"/>
    </row>
    <row r="4681" spans="21:33" ht="20.100000000000001" customHeight="1" x14ac:dyDescent="0.25">
      <c r="U4681" s="190"/>
      <c r="V4681" s="191"/>
      <c r="W4681" s="188"/>
      <c r="X4681" s="188"/>
      <c r="Y4681" s="174" t="str">
        <f t="shared" si="708"/>
        <v/>
      </c>
      <c r="Z4681" s="174" t="str">
        <f t="shared" si="709"/>
        <v/>
      </c>
      <c r="AA4681" s="137"/>
      <c r="AB4681" s="185">
        <f t="shared" si="706"/>
        <v>26.399999999998137</v>
      </c>
      <c r="AC4681" s="139">
        <f t="shared" si="703"/>
        <v>4.2713754850172365E-4</v>
      </c>
      <c r="AD4681" s="138">
        <f t="shared" si="707"/>
        <v>1.1265702571767685E-6</v>
      </c>
      <c r="AE4681" s="139">
        <f t="shared" si="704"/>
        <v>1.1265702571767685E-6</v>
      </c>
      <c r="AF4681" s="139" t="str">
        <f t="shared" si="705"/>
        <v/>
      </c>
      <c r="AG4681" s="139"/>
    </row>
    <row r="4682" spans="21:33" ht="20.100000000000001" customHeight="1" x14ac:dyDescent="0.25">
      <c r="U4682" s="190"/>
      <c r="V4682" s="191"/>
      <c r="W4682" s="188"/>
      <c r="X4682" s="188"/>
      <c r="Y4682" s="174" t="str">
        <f t="shared" si="708"/>
        <v/>
      </c>
      <c r="Z4682" s="174" t="str">
        <f t="shared" si="709"/>
        <v/>
      </c>
      <c r="AA4682" s="137"/>
      <c r="AB4682" s="185">
        <f t="shared" si="706"/>
        <v>26.406399999998136</v>
      </c>
      <c r="AC4682" s="139">
        <f t="shared" si="703"/>
        <v>4.2601097824454689E-4</v>
      </c>
      <c r="AD4682" s="138">
        <f t="shared" si="707"/>
        <v>1.1236516239985844E-6</v>
      </c>
      <c r="AE4682" s="139">
        <f t="shared" si="704"/>
        <v>1.1236516239985844E-6</v>
      </c>
      <c r="AF4682" s="139" t="str">
        <f t="shared" si="705"/>
        <v/>
      </c>
      <c r="AG4682" s="139"/>
    </row>
    <row r="4683" spans="21:33" ht="20.100000000000001" customHeight="1" x14ac:dyDescent="0.25">
      <c r="U4683" s="190"/>
      <c r="V4683" s="191"/>
      <c r="W4683" s="188"/>
      <c r="X4683" s="188"/>
      <c r="Y4683" s="174" t="str">
        <f t="shared" si="708"/>
        <v/>
      </c>
      <c r="Z4683" s="174" t="str">
        <f t="shared" si="709"/>
        <v/>
      </c>
      <c r="AA4683" s="137"/>
      <c r="AB4683" s="185">
        <f t="shared" si="706"/>
        <v>26.412799999998136</v>
      </c>
      <c r="AC4683" s="139">
        <f t="shared" si="703"/>
        <v>4.248873266205483E-4</v>
      </c>
      <c r="AD4683" s="138">
        <f t="shared" si="707"/>
        <v>1.1207403876513779E-6</v>
      </c>
      <c r="AE4683" s="139">
        <f t="shared" si="704"/>
        <v>1.1207403876513779E-6</v>
      </c>
      <c r="AF4683" s="139" t="str">
        <f t="shared" si="705"/>
        <v/>
      </c>
      <c r="AG4683" s="139"/>
    </row>
    <row r="4684" spans="21:33" ht="20.100000000000001" customHeight="1" x14ac:dyDescent="0.25">
      <c r="U4684" s="190"/>
      <c r="V4684" s="191"/>
      <c r="W4684" s="188"/>
      <c r="X4684" s="188"/>
      <c r="Y4684" s="174" t="str">
        <f t="shared" si="708"/>
        <v/>
      </c>
      <c r="Z4684" s="174" t="str">
        <f t="shared" si="709"/>
        <v/>
      </c>
      <c r="AA4684" s="137"/>
      <c r="AB4684" s="185">
        <f t="shared" si="706"/>
        <v>26.419199999998135</v>
      </c>
      <c r="AC4684" s="139">
        <f t="shared" si="703"/>
        <v>4.2376658623289692E-4</v>
      </c>
      <c r="AD4684" s="138">
        <f t="shared" si="707"/>
        <v>1.1178365299038015E-6</v>
      </c>
      <c r="AE4684" s="139">
        <f t="shared" si="704"/>
        <v>1.1178365299038015E-6</v>
      </c>
      <c r="AF4684" s="139" t="str">
        <f t="shared" si="705"/>
        <v/>
      </c>
      <c r="AG4684" s="139"/>
    </row>
    <row r="4685" spans="21:33" ht="20.100000000000001" customHeight="1" x14ac:dyDescent="0.25">
      <c r="U4685" s="190"/>
      <c r="V4685" s="191"/>
      <c r="W4685" s="188"/>
      <c r="X4685" s="188"/>
      <c r="Y4685" s="174" t="str">
        <f t="shared" si="708"/>
        <v/>
      </c>
      <c r="Z4685" s="174" t="str">
        <f t="shared" si="709"/>
        <v/>
      </c>
      <c r="AA4685" s="137"/>
      <c r="AB4685" s="185">
        <f t="shared" si="706"/>
        <v>26.425599999998134</v>
      </c>
      <c r="AC4685" s="139">
        <f t="shared" si="703"/>
        <v>4.2264874970299312E-4</v>
      </c>
      <c r="AD4685" s="138">
        <f t="shared" si="707"/>
        <v>1.114940032569448E-6</v>
      </c>
      <c r="AE4685" s="139">
        <f t="shared" si="704"/>
        <v>1.114940032569448E-6</v>
      </c>
      <c r="AF4685" s="139" t="str">
        <f t="shared" si="705"/>
        <v/>
      </c>
      <c r="AG4685" s="139"/>
    </row>
    <row r="4686" spans="21:33" ht="20.100000000000001" customHeight="1" x14ac:dyDescent="0.25">
      <c r="U4686" s="190"/>
      <c r="V4686" s="191"/>
      <c r="W4686" s="188"/>
      <c r="X4686" s="188"/>
      <c r="Y4686" s="174" t="str">
        <f t="shared" si="708"/>
        <v/>
      </c>
      <c r="Z4686" s="174" t="str">
        <f t="shared" si="709"/>
        <v/>
      </c>
      <c r="AA4686" s="137"/>
      <c r="AB4686" s="185">
        <f t="shared" si="706"/>
        <v>26.431999999998133</v>
      </c>
      <c r="AC4686" s="139">
        <f t="shared" si="703"/>
        <v>4.2153380967042367E-4</v>
      </c>
      <c r="AD4686" s="138">
        <f t="shared" si="707"/>
        <v>1.1120508775012668E-6</v>
      </c>
      <c r="AE4686" s="139">
        <f t="shared" si="704"/>
        <v>1.1120508775012668E-6</v>
      </c>
      <c r="AF4686" s="139" t="str">
        <f t="shared" si="705"/>
        <v/>
      </c>
      <c r="AG4686" s="139"/>
    </row>
    <row r="4687" spans="21:33" ht="20.100000000000001" customHeight="1" x14ac:dyDescent="0.25">
      <c r="U4687" s="190"/>
      <c r="V4687" s="191"/>
      <c r="W4687" s="188"/>
      <c r="X4687" s="188"/>
      <c r="Y4687" s="174" t="str">
        <f t="shared" si="708"/>
        <v/>
      </c>
      <c r="Z4687" s="174" t="str">
        <f t="shared" si="709"/>
        <v/>
      </c>
      <c r="AA4687" s="137"/>
      <c r="AB4687" s="185">
        <f t="shared" si="706"/>
        <v>26.438399999998133</v>
      </c>
      <c r="AC4687" s="139">
        <f t="shared" si="703"/>
        <v>4.2042175879292241E-4</v>
      </c>
      <c r="AD4687" s="138">
        <f t="shared" si="707"/>
        <v>1.1091690466002373E-6</v>
      </c>
      <c r="AE4687" s="139">
        <f t="shared" si="704"/>
        <v>1.1091690466002373E-6</v>
      </c>
      <c r="AF4687" s="139" t="str">
        <f t="shared" si="705"/>
        <v/>
      </c>
      <c r="AG4687" s="139"/>
    </row>
    <row r="4688" spans="21:33" ht="20.100000000000001" customHeight="1" x14ac:dyDescent="0.25">
      <c r="U4688" s="190"/>
      <c r="V4688" s="191"/>
      <c r="W4688" s="188"/>
      <c r="X4688" s="188"/>
      <c r="Y4688" s="174" t="str">
        <f t="shared" si="708"/>
        <v/>
      </c>
      <c r="Z4688" s="174" t="str">
        <f t="shared" si="709"/>
        <v/>
      </c>
      <c r="AA4688" s="137"/>
      <c r="AB4688" s="185">
        <f t="shared" si="706"/>
        <v>26.444799999998132</v>
      </c>
      <c r="AC4688" s="139">
        <f t="shared" si="703"/>
        <v>4.1931258974632217E-4</v>
      </c>
      <c r="AD4688" s="138">
        <f t="shared" si="707"/>
        <v>1.1062945218072917E-6</v>
      </c>
      <c r="AE4688" s="139">
        <f t="shared" si="704"/>
        <v>1.1062945218072917E-6</v>
      </c>
      <c r="AF4688" s="139" t="str">
        <f t="shared" si="705"/>
        <v/>
      </c>
      <c r="AG4688" s="139"/>
    </row>
    <row r="4689" spans="21:33" ht="20.100000000000001" customHeight="1" x14ac:dyDescent="0.25">
      <c r="U4689" s="190"/>
      <c r="V4689" s="191"/>
      <c r="W4689" s="188"/>
      <c r="X4689" s="188"/>
      <c r="Y4689" s="174" t="str">
        <f t="shared" si="708"/>
        <v/>
      </c>
      <c r="Z4689" s="174" t="str">
        <f t="shared" si="709"/>
        <v/>
      </c>
      <c r="AA4689" s="137"/>
      <c r="AB4689" s="185">
        <f t="shared" si="706"/>
        <v>26.451199999998131</v>
      </c>
      <c r="AC4689" s="139">
        <f t="shared" si="703"/>
        <v>4.1820629522451488E-4</v>
      </c>
      <c r="AD4689" s="138">
        <f t="shared" si="707"/>
        <v>1.1034272851061884E-6</v>
      </c>
      <c r="AE4689" s="139">
        <f t="shared" si="704"/>
        <v>1.1034272851061884E-6</v>
      </c>
      <c r="AF4689" s="139" t="str">
        <f t="shared" si="705"/>
        <v/>
      </c>
      <c r="AG4689" s="139"/>
    </row>
    <row r="4690" spans="21:33" ht="20.100000000000001" customHeight="1" x14ac:dyDescent="0.25">
      <c r="U4690" s="190"/>
      <c r="V4690" s="191"/>
      <c r="W4690" s="188"/>
      <c r="X4690" s="188"/>
      <c r="Y4690" s="174" t="str">
        <f t="shared" si="708"/>
        <v/>
      </c>
      <c r="Z4690" s="174" t="str">
        <f t="shared" si="709"/>
        <v/>
      </c>
      <c r="AA4690" s="137"/>
      <c r="AB4690" s="185">
        <f t="shared" si="706"/>
        <v>26.457599999998131</v>
      </c>
      <c r="AC4690" s="139">
        <f t="shared" si="703"/>
        <v>4.1710286793940869E-4</v>
      </c>
      <c r="AD4690" s="138">
        <f t="shared" si="707"/>
        <v>1.1005673185258426E-6</v>
      </c>
      <c r="AE4690" s="139">
        <f t="shared" si="704"/>
        <v>1.1005673185258426E-6</v>
      </c>
      <c r="AF4690" s="139" t="str">
        <f t="shared" si="705"/>
        <v/>
      </c>
      <c r="AG4690" s="139"/>
    </row>
    <row r="4691" spans="21:33" ht="20.100000000000001" customHeight="1" x14ac:dyDescent="0.25">
      <c r="U4691" s="190"/>
      <c r="V4691" s="191"/>
      <c r="W4691" s="188"/>
      <c r="X4691" s="188"/>
      <c r="Y4691" s="174" t="str">
        <f t="shared" si="708"/>
        <v/>
      </c>
      <c r="Z4691" s="174" t="str">
        <f t="shared" si="709"/>
        <v/>
      </c>
      <c r="AA4691" s="137"/>
      <c r="AB4691" s="185">
        <f t="shared" si="706"/>
        <v>26.46399999999813</v>
      </c>
      <c r="AC4691" s="139">
        <f t="shared" si="703"/>
        <v>4.1600230062088285E-4</v>
      </c>
      <c r="AD4691" s="138">
        <f t="shared" si="707"/>
        <v>1.0977146041347974E-6</v>
      </c>
      <c r="AE4691" s="139">
        <f t="shared" si="704"/>
        <v>1.0977146041347974E-6</v>
      </c>
      <c r="AF4691" s="139" t="str">
        <f t="shared" si="705"/>
        <v/>
      </c>
      <c r="AG4691" s="139"/>
    </row>
    <row r="4692" spans="21:33" ht="20.100000000000001" customHeight="1" x14ac:dyDescent="0.25">
      <c r="U4692" s="190"/>
      <c r="V4692" s="191"/>
      <c r="W4692" s="188"/>
      <c r="X4692" s="188"/>
      <c r="Y4692" s="174" t="str">
        <f t="shared" si="708"/>
        <v/>
      </c>
      <c r="Z4692" s="174" t="str">
        <f t="shared" si="709"/>
        <v/>
      </c>
      <c r="AA4692" s="137"/>
      <c r="AB4692" s="185">
        <f t="shared" si="706"/>
        <v>26.470399999998129</v>
      </c>
      <c r="AC4692" s="139">
        <f t="shared" si="703"/>
        <v>4.1490458601674805E-4</v>
      </c>
      <c r="AD4692" s="138">
        <f t="shared" si="707"/>
        <v>1.0948691240476199E-6</v>
      </c>
      <c r="AE4692" s="139">
        <f t="shared" si="704"/>
        <v>1.0948691240476199E-6</v>
      </c>
      <c r="AF4692" s="139" t="str">
        <f t="shared" si="705"/>
        <v/>
      </c>
      <c r="AG4692" s="139"/>
    </row>
    <row r="4693" spans="21:33" ht="20.100000000000001" customHeight="1" x14ac:dyDescent="0.25">
      <c r="U4693" s="190"/>
      <c r="V4693" s="191"/>
      <c r="W4693" s="188"/>
      <c r="X4693" s="188"/>
      <c r="Y4693" s="174" t="str">
        <f t="shared" si="708"/>
        <v/>
      </c>
      <c r="Z4693" s="174" t="str">
        <f t="shared" si="709"/>
        <v/>
      </c>
      <c r="AA4693" s="137"/>
      <c r="AB4693" s="185">
        <f t="shared" si="706"/>
        <v>26.476799999998128</v>
      </c>
      <c r="AC4693" s="139">
        <f t="shared" si="703"/>
        <v>4.1380971689270043E-4</v>
      </c>
      <c r="AD4693" s="138">
        <f t="shared" si="707"/>
        <v>1.092030860418505E-6</v>
      </c>
      <c r="AE4693" s="139">
        <f t="shared" si="704"/>
        <v>1.092030860418505E-6</v>
      </c>
      <c r="AF4693" s="139" t="str">
        <f t="shared" si="705"/>
        <v/>
      </c>
      <c r="AG4693" s="139"/>
    </row>
    <row r="4694" spans="21:33" ht="20.100000000000001" customHeight="1" x14ac:dyDescent="0.25">
      <c r="U4694" s="190"/>
      <c r="V4694" s="191"/>
      <c r="W4694" s="188"/>
      <c r="X4694" s="188"/>
      <c r="Y4694" s="174" t="str">
        <f t="shared" si="708"/>
        <v/>
      </c>
      <c r="Z4694" s="174" t="str">
        <f t="shared" si="709"/>
        <v/>
      </c>
      <c r="AA4694" s="137"/>
      <c r="AB4694" s="185">
        <f t="shared" si="706"/>
        <v>26.483199999998128</v>
      </c>
      <c r="AC4694" s="139">
        <f t="shared" si="703"/>
        <v>4.1271768603228193E-4</v>
      </c>
      <c r="AD4694" s="138">
        <f t="shared" si="707"/>
        <v>1.0891997954445279E-6</v>
      </c>
      <c r="AE4694" s="139">
        <f t="shared" si="704"/>
        <v>1.0891997954445279E-6</v>
      </c>
      <c r="AF4694" s="139" t="str">
        <f t="shared" si="705"/>
        <v/>
      </c>
      <c r="AG4694" s="139"/>
    </row>
    <row r="4695" spans="21:33" ht="20.100000000000001" customHeight="1" x14ac:dyDescent="0.25">
      <c r="U4695" s="190"/>
      <c r="V4695" s="191"/>
      <c r="W4695" s="188"/>
      <c r="X4695" s="188"/>
      <c r="Y4695" s="174" t="str">
        <f t="shared" si="708"/>
        <v/>
      </c>
      <c r="Z4695" s="174" t="str">
        <f t="shared" si="709"/>
        <v/>
      </c>
      <c r="AA4695" s="137"/>
      <c r="AB4695" s="185">
        <f t="shared" si="706"/>
        <v>26.489599999998127</v>
      </c>
      <c r="AC4695" s="139">
        <f t="shared" si="703"/>
        <v>4.116284862368374E-4</v>
      </c>
      <c r="AD4695" s="138">
        <f t="shared" si="707"/>
        <v>1.0863759113681373E-6</v>
      </c>
      <c r="AE4695" s="139">
        <f t="shared" si="704"/>
        <v>1.0863759113681373E-6</v>
      </c>
      <c r="AF4695" s="139" t="str">
        <f t="shared" si="705"/>
        <v/>
      </c>
      <c r="AG4695" s="139"/>
    </row>
    <row r="4696" spans="21:33" ht="20.100000000000001" customHeight="1" x14ac:dyDescent="0.25">
      <c r="U4696" s="190"/>
      <c r="V4696" s="191"/>
      <c r="W4696" s="188"/>
      <c r="X4696" s="188"/>
      <c r="Y4696" s="174" t="str">
        <f t="shared" si="708"/>
        <v/>
      </c>
      <c r="Z4696" s="174" t="str">
        <f t="shared" si="709"/>
        <v/>
      </c>
      <c r="AA4696" s="137"/>
      <c r="AB4696" s="185">
        <f t="shared" si="706"/>
        <v>26.495999999998126</v>
      </c>
      <c r="AC4696" s="139">
        <f t="shared" si="703"/>
        <v>4.1054211032546926E-4</v>
      </c>
      <c r="AD4696" s="138">
        <f t="shared" si="707"/>
        <v>1.0835591904700547E-6</v>
      </c>
      <c r="AE4696" s="139">
        <f t="shared" si="704"/>
        <v>1.0835591904700547E-6</v>
      </c>
      <c r="AF4696" s="139" t="str">
        <f t="shared" si="705"/>
        <v/>
      </c>
      <c r="AG4696" s="139"/>
    </row>
    <row r="4697" spans="21:33" ht="20.100000000000001" customHeight="1" x14ac:dyDescent="0.25">
      <c r="U4697" s="190"/>
      <c r="V4697" s="191"/>
      <c r="W4697" s="188"/>
      <c r="X4697" s="188"/>
      <c r="Y4697" s="174" t="str">
        <f t="shared" si="708"/>
        <v/>
      </c>
      <c r="Z4697" s="174" t="str">
        <f t="shared" si="709"/>
        <v/>
      </c>
      <c r="AA4697" s="137"/>
      <c r="AB4697" s="185">
        <f t="shared" si="706"/>
        <v>26.502399999998126</v>
      </c>
      <c r="AC4697" s="139">
        <f t="shared" si="703"/>
        <v>4.0945855113499921E-4</v>
      </c>
      <c r="AD4697" s="138">
        <f t="shared" si="707"/>
        <v>1.0807496150737187E-6</v>
      </c>
      <c r="AE4697" s="139">
        <f t="shared" si="704"/>
        <v>1.0807496150737187E-6</v>
      </c>
      <c r="AF4697" s="139" t="str">
        <f t="shared" si="705"/>
        <v/>
      </c>
      <c r="AG4697" s="139"/>
    </row>
    <row r="4698" spans="21:33" ht="20.100000000000001" customHeight="1" x14ac:dyDescent="0.25">
      <c r="U4698" s="190"/>
      <c r="V4698" s="191"/>
      <c r="W4698" s="188"/>
      <c r="X4698" s="188"/>
      <c r="Y4698" s="174" t="str">
        <f t="shared" si="708"/>
        <v/>
      </c>
      <c r="Z4698" s="174" t="str">
        <f t="shared" si="709"/>
        <v/>
      </c>
      <c r="AA4698" s="137"/>
      <c r="AB4698" s="185">
        <f t="shared" si="706"/>
        <v>26.508799999998125</v>
      </c>
      <c r="AC4698" s="139">
        <f t="shared" si="703"/>
        <v>4.0837780151992549E-4</v>
      </c>
      <c r="AD4698" s="138">
        <f t="shared" si="707"/>
        <v>1.0779471675486469E-6</v>
      </c>
      <c r="AE4698" s="139">
        <f t="shared" si="704"/>
        <v>1.0779471675486469E-6</v>
      </c>
      <c r="AF4698" s="139" t="str">
        <f t="shared" si="705"/>
        <v/>
      </c>
      <c r="AG4698" s="139"/>
    </row>
    <row r="4699" spans="21:33" ht="20.100000000000001" customHeight="1" x14ac:dyDescent="0.25">
      <c r="U4699" s="190"/>
      <c r="V4699" s="191"/>
      <c r="W4699" s="188"/>
      <c r="X4699" s="188"/>
      <c r="Y4699" s="174" t="str">
        <f t="shared" si="708"/>
        <v/>
      </c>
      <c r="Z4699" s="174" t="str">
        <f t="shared" si="709"/>
        <v/>
      </c>
      <c r="AA4699" s="137"/>
      <c r="AB4699" s="185">
        <f t="shared" si="706"/>
        <v>26.515199999998124</v>
      </c>
      <c r="AC4699" s="139">
        <f t="shared" si="703"/>
        <v>4.0729985435237684E-4</v>
      </c>
      <c r="AD4699" s="138">
        <f t="shared" si="707"/>
        <v>1.0751518303016533E-6</v>
      </c>
      <c r="AE4699" s="139">
        <f t="shared" si="704"/>
        <v>1.0751518303016533E-6</v>
      </c>
      <c r="AF4699" s="139" t="str">
        <f t="shared" si="705"/>
        <v/>
      </c>
      <c r="AG4699" s="139"/>
    </row>
    <row r="4700" spans="21:33" ht="20.100000000000001" customHeight="1" x14ac:dyDescent="0.25">
      <c r="U4700" s="190"/>
      <c r="V4700" s="191"/>
      <c r="W4700" s="188"/>
      <c r="X4700" s="188"/>
      <c r="Y4700" s="174" t="str">
        <f t="shared" si="708"/>
        <v/>
      </c>
      <c r="Z4700" s="174" t="str">
        <f t="shared" si="709"/>
        <v/>
      </c>
      <c r="AA4700" s="137"/>
      <c r="AB4700" s="185">
        <f t="shared" si="706"/>
        <v>26.521599999998124</v>
      </c>
      <c r="AC4700" s="139">
        <f t="shared" si="703"/>
        <v>4.0622470252207519E-4</v>
      </c>
      <c r="AD4700" s="138">
        <f t="shared" si="707"/>
        <v>1.0723635857819982E-6</v>
      </c>
      <c r="AE4700" s="139">
        <f t="shared" si="704"/>
        <v>1.0723635857819982E-6</v>
      </c>
      <c r="AF4700" s="139" t="str">
        <f t="shared" si="705"/>
        <v/>
      </c>
      <c r="AG4700" s="139"/>
    </row>
    <row r="4701" spans="21:33" ht="20.100000000000001" customHeight="1" x14ac:dyDescent="0.25">
      <c r="U4701" s="190"/>
      <c r="V4701" s="191"/>
      <c r="W4701" s="188"/>
      <c r="X4701" s="188"/>
      <c r="Y4701" s="174" t="str">
        <f t="shared" si="708"/>
        <v/>
      </c>
      <c r="Z4701" s="174" t="str">
        <f t="shared" si="709"/>
        <v/>
      </c>
      <c r="AA4701" s="137"/>
      <c r="AB4701" s="185">
        <f t="shared" si="706"/>
        <v>26.527999999998123</v>
      </c>
      <c r="AC4701" s="139">
        <f t="shared" si="703"/>
        <v>4.0515233893629319E-4</v>
      </c>
      <c r="AD4701" s="138">
        <f t="shared" si="707"/>
        <v>1.0695824164842619E-6</v>
      </c>
      <c r="AE4701" s="139">
        <f t="shared" si="704"/>
        <v>1.0695824164842619E-6</v>
      </c>
      <c r="AF4701" s="139" t="str">
        <f t="shared" si="705"/>
        <v/>
      </c>
      <c r="AG4701" s="139"/>
    </row>
    <row r="4702" spans="21:33" ht="20.100000000000001" customHeight="1" x14ac:dyDescent="0.25">
      <c r="U4702" s="190"/>
      <c r="V4702" s="191"/>
      <c r="W4702" s="188"/>
      <c r="X4702" s="188"/>
      <c r="Y4702" s="174" t="str">
        <f t="shared" si="708"/>
        <v/>
      </c>
      <c r="Z4702" s="174" t="str">
        <f t="shared" si="709"/>
        <v/>
      </c>
      <c r="AA4702" s="137"/>
      <c r="AB4702" s="185">
        <f t="shared" si="706"/>
        <v>26.534399999998122</v>
      </c>
      <c r="AC4702" s="139">
        <f t="shared" si="703"/>
        <v>4.0408275651980893E-4</v>
      </c>
      <c r="AD4702" s="138">
        <f t="shared" si="707"/>
        <v>1.0668083049412426E-6</v>
      </c>
      <c r="AE4702" s="139">
        <f t="shared" si="704"/>
        <v>1.0668083049412426E-6</v>
      </c>
      <c r="AF4702" s="139" t="str">
        <f t="shared" si="705"/>
        <v/>
      </c>
      <c r="AG4702" s="139"/>
    </row>
    <row r="4703" spans="21:33" ht="20.100000000000001" customHeight="1" x14ac:dyDescent="0.25">
      <c r="U4703" s="190"/>
      <c r="V4703" s="191"/>
      <c r="W4703" s="188"/>
      <c r="X4703" s="188"/>
      <c r="Y4703" s="174" t="str">
        <f t="shared" si="708"/>
        <v/>
      </c>
      <c r="Z4703" s="174" t="str">
        <f t="shared" si="709"/>
        <v/>
      </c>
      <c r="AA4703" s="137"/>
      <c r="AB4703" s="185">
        <f t="shared" si="706"/>
        <v>26.540799999998121</v>
      </c>
      <c r="AC4703" s="139">
        <f t="shared" si="703"/>
        <v>4.0301594821486768E-4</v>
      </c>
      <c r="AD4703" s="138">
        <f t="shared" si="707"/>
        <v>1.064041233728131E-6</v>
      </c>
      <c r="AE4703" s="139">
        <f t="shared" si="704"/>
        <v>1.064041233728131E-6</v>
      </c>
      <c r="AF4703" s="139" t="str">
        <f t="shared" si="705"/>
        <v/>
      </c>
      <c r="AG4703" s="139"/>
    </row>
    <row r="4704" spans="21:33" ht="20.100000000000001" customHeight="1" x14ac:dyDescent="0.25">
      <c r="U4704" s="190"/>
      <c r="V4704" s="191"/>
      <c r="W4704" s="188"/>
      <c r="X4704" s="188"/>
      <c r="Y4704" s="174" t="str">
        <f t="shared" si="708"/>
        <v/>
      </c>
      <c r="Z4704" s="174" t="str">
        <f t="shared" si="709"/>
        <v/>
      </c>
      <c r="AA4704" s="137"/>
      <c r="AB4704" s="185">
        <f t="shared" si="706"/>
        <v>26.547199999998121</v>
      </c>
      <c r="AC4704" s="139">
        <f t="shared" si="703"/>
        <v>4.0195190698113955E-4</v>
      </c>
      <c r="AD4704" s="138">
        <f t="shared" si="707"/>
        <v>1.0612811854622929E-6</v>
      </c>
      <c r="AE4704" s="139">
        <f t="shared" si="704"/>
        <v>1.0612811854622929E-6</v>
      </c>
      <c r="AF4704" s="139" t="str">
        <f t="shared" si="705"/>
        <v/>
      </c>
      <c r="AG4704" s="139"/>
    </row>
    <row r="4705" spans="21:33" ht="20.100000000000001" customHeight="1" x14ac:dyDescent="0.25">
      <c r="U4705" s="190"/>
      <c r="V4705" s="191"/>
      <c r="W4705" s="188"/>
      <c r="X4705" s="188"/>
      <c r="Y4705" s="174" t="str">
        <f t="shared" si="708"/>
        <v/>
      </c>
      <c r="Z4705" s="174" t="str">
        <f t="shared" si="709"/>
        <v/>
      </c>
      <c r="AA4705" s="137"/>
      <c r="AB4705" s="185">
        <f t="shared" si="706"/>
        <v>26.55359999999812</v>
      </c>
      <c r="AC4705" s="139">
        <f t="shared" si="703"/>
        <v>4.0089062579567726E-4</v>
      </c>
      <c r="AD4705" s="138">
        <f t="shared" si="707"/>
        <v>1.0585281428014269E-6</v>
      </c>
      <c r="AE4705" s="139">
        <f t="shared" si="704"/>
        <v>1.0585281428014269E-6</v>
      </c>
      <c r="AF4705" s="139" t="str">
        <f t="shared" si="705"/>
        <v/>
      </c>
      <c r="AG4705" s="139"/>
    </row>
    <row r="4706" spans="21:33" ht="20.100000000000001" customHeight="1" x14ac:dyDescent="0.25">
      <c r="U4706" s="190"/>
      <c r="V4706" s="191"/>
      <c r="W4706" s="188"/>
      <c r="X4706" s="188"/>
      <c r="Y4706" s="174" t="str">
        <f t="shared" si="708"/>
        <v/>
      </c>
      <c r="Z4706" s="174" t="str">
        <f t="shared" si="709"/>
        <v/>
      </c>
      <c r="AA4706" s="137"/>
      <c r="AB4706" s="185">
        <f t="shared" si="706"/>
        <v>26.559999999998119</v>
      </c>
      <c r="AC4706" s="139">
        <f t="shared" si="703"/>
        <v>3.9983209765287583E-4</v>
      </c>
      <c r="AD4706" s="138">
        <f t="shared" si="707"/>
        <v>1.0557820884460572E-6</v>
      </c>
      <c r="AE4706" s="139">
        <f t="shared" si="704"/>
        <v>1.0557820884460572E-6</v>
      </c>
      <c r="AF4706" s="139" t="str">
        <f t="shared" si="705"/>
        <v/>
      </c>
      <c r="AG4706" s="139"/>
    </row>
    <row r="4707" spans="21:33" ht="20.100000000000001" customHeight="1" x14ac:dyDescent="0.25">
      <c r="U4707" s="190"/>
      <c r="V4707" s="191"/>
      <c r="W4707" s="188"/>
      <c r="X4707" s="188"/>
      <c r="Y4707" s="174" t="str">
        <f t="shared" si="708"/>
        <v/>
      </c>
      <c r="Z4707" s="174" t="str">
        <f t="shared" si="709"/>
        <v/>
      </c>
      <c r="AA4707" s="137"/>
      <c r="AB4707" s="185">
        <f t="shared" si="706"/>
        <v>26.566399999998119</v>
      </c>
      <c r="AC4707" s="139">
        <f t="shared" si="703"/>
        <v>3.9877631556442978E-4</v>
      </c>
      <c r="AD4707" s="138">
        <f t="shared" si="707"/>
        <v>1.0530430051363358E-6</v>
      </c>
      <c r="AE4707" s="139">
        <f t="shared" si="704"/>
        <v>1.0530430051363358E-6</v>
      </c>
      <c r="AF4707" s="139" t="str">
        <f t="shared" si="705"/>
        <v/>
      </c>
      <c r="AG4707" s="139"/>
    </row>
    <row r="4708" spans="21:33" ht="20.100000000000001" customHeight="1" x14ac:dyDescent="0.25">
      <c r="U4708" s="190"/>
      <c r="V4708" s="191"/>
      <c r="W4708" s="188"/>
      <c r="X4708" s="188"/>
      <c r="Y4708" s="174" t="str">
        <f t="shared" si="708"/>
        <v/>
      </c>
      <c r="Z4708" s="174" t="str">
        <f t="shared" si="709"/>
        <v/>
      </c>
      <c r="AA4708" s="137"/>
      <c r="AB4708" s="185">
        <f t="shared" si="706"/>
        <v>26.572799999998118</v>
      </c>
      <c r="AC4708" s="139">
        <f t="shared" si="703"/>
        <v>3.9772327255929344E-4</v>
      </c>
      <c r="AD4708" s="138">
        <f t="shared" si="707"/>
        <v>1.0503108756553491E-6</v>
      </c>
      <c r="AE4708" s="139">
        <f t="shared" si="704"/>
        <v>1.0503108756553491E-6</v>
      </c>
      <c r="AF4708" s="139" t="str">
        <f t="shared" si="705"/>
        <v/>
      </c>
      <c r="AG4708" s="139"/>
    </row>
    <row r="4709" spans="21:33" ht="20.100000000000001" customHeight="1" x14ac:dyDescent="0.25">
      <c r="U4709" s="190"/>
      <c r="V4709" s="191"/>
      <c r="W4709" s="188"/>
      <c r="X4709" s="188"/>
      <c r="Y4709" s="174" t="str">
        <f t="shared" si="708"/>
        <v/>
      </c>
      <c r="Z4709" s="174" t="str">
        <f t="shared" si="709"/>
        <v/>
      </c>
      <c r="AA4709" s="137"/>
      <c r="AB4709" s="185">
        <f t="shared" si="706"/>
        <v>26.579199999998117</v>
      </c>
      <c r="AC4709" s="139">
        <f t="shared" si="703"/>
        <v>3.9667296168363809E-4</v>
      </c>
      <c r="AD4709" s="138">
        <f t="shared" si="707"/>
        <v>1.047585682824564E-6</v>
      </c>
      <c r="AE4709" s="139">
        <f t="shared" si="704"/>
        <v>1.047585682824564E-6</v>
      </c>
      <c r="AF4709" s="139" t="str">
        <f t="shared" si="705"/>
        <v/>
      </c>
      <c r="AG4709" s="139"/>
    </row>
    <row r="4710" spans="21:33" ht="20.100000000000001" customHeight="1" x14ac:dyDescent="0.25">
      <c r="U4710" s="190"/>
      <c r="V4710" s="191"/>
      <c r="W4710" s="188"/>
      <c r="X4710" s="188"/>
      <c r="Y4710" s="174" t="str">
        <f t="shared" si="708"/>
        <v/>
      </c>
      <c r="Z4710" s="174" t="str">
        <f t="shared" si="709"/>
        <v/>
      </c>
      <c r="AA4710" s="137"/>
      <c r="AB4710" s="185">
        <f t="shared" si="706"/>
        <v>26.585599999998117</v>
      </c>
      <c r="AC4710" s="139">
        <f t="shared" si="703"/>
        <v>3.9562537600081353E-4</v>
      </c>
      <c r="AD4710" s="138">
        <f t="shared" si="707"/>
        <v>1.044867409508328E-6</v>
      </c>
      <c r="AE4710" s="139">
        <f t="shared" si="704"/>
        <v>1.044867409508328E-6</v>
      </c>
      <c r="AF4710" s="139" t="str">
        <f t="shared" si="705"/>
        <v/>
      </c>
      <c r="AG4710" s="139"/>
    </row>
    <row r="4711" spans="21:33" ht="20.100000000000001" customHeight="1" x14ac:dyDescent="0.25">
      <c r="U4711" s="190"/>
      <c r="V4711" s="191"/>
      <c r="W4711" s="188"/>
      <c r="X4711" s="188"/>
      <c r="Y4711" s="174" t="str">
        <f t="shared" si="708"/>
        <v/>
      </c>
      <c r="Z4711" s="174" t="str">
        <f t="shared" si="709"/>
        <v/>
      </c>
      <c r="AA4711" s="137"/>
      <c r="AB4711" s="185">
        <f t="shared" si="706"/>
        <v>26.591999999998116</v>
      </c>
      <c r="AC4711" s="139">
        <f t="shared" si="703"/>
        <v>3.945805085913052E-4</v>
      </c>
      <c r="AD4711" s="138">
        <f t="shared" si="707"/>
        <v>1.0421560386122963E-6</v>
      </c>
      <c r="AE4711" s="139">
        <f t="shared" si="704"/>
        <v>1.0421560386122963E-6</v>
      </c>
      <c r="AF4711" s="139" t="str">
        <f t="shared" si="705"/>
        <v/>
      </c>
      <c r="AG4711" s="139"/>
    </row>
    <row r="4712" spans="21:33" ht="20.100000000000001" customHeight="1" x14ac:dyDescent="0.25">
      <c r="U4712" s="190"/>
      <c r="V4712" s="191"/>
      <c r="W4712" s="188"/>
      <c r="X4712" s="188"/>
      <c r="Y4712" s="174" t="str">
        <f t="shared" si="708"/>
        <v/>
      </c>
      <c r="Z4712" s="174" t="str">
        <f t="shared" si="709"/>
        <v/>
      </c>
      <c r="AA4712" s="137"/>
      <c r="AB4712" s="185">
        <f t="shared" si="706"/>
        <v>26.598399999998115</v>
      </c>
      <c r="AC4712" s="139">
        <f t="shared" si="703"/>
        <v>3.935383525526929E-4</v>
      </c>
      <c r="AD4712" s="138">
        <f t="shared" si="707"/>
        <v>1.0394515530814268E-6</v>
      </c>
      <c r="AE4712" s="139">
        <f t="shared" si="704"/>
        <v>1.0394515530814268E-6</v>
      </c>
      <c r="AF4712" s="139" t="str">
        <f t="shared" si="705"/>
        <v/>
      </c>
      <c r="AG4712" s="139"/>
    </row>
    <row r="4713" spans="21:33" ht="20.100000000000001" customHeight="1" x14ac:dyDescent="0.25">
      <c r="U4713" s="190"/>
      <c r="V4713" s="191"/>
      <c r="W4713" s="188"/>
      <c r="X4713" s="188"/>
      <c r="Y4713" s="174" t="str">
        <f t="shared" si="708"/>
        <v/>
      </c>
      <c r="Z4713" s="174" t="str">
        <f t="shared" si="709"/>
        <v/>
      </c>
      <c r="AA4713" s="137"/>
      <c r="AB4713" s="185">
        <f t="shared" si="706"/>
        <v>26.604799999998114</v>
      </c>
      <c r="AC4713" s="139">
        <f t="shared" si="703"/>
        <v>3.9249890099961148E-4</v>
      </c>
      <c r="AD4713" s="138">
        <f t="shared" si="707"/>
        <v>1.0367539359018227E-6</v>
      </c>
      <c r="AE4713" s="139">
        <f t="shared" si="704"/>
        <v>1.0367539359018227E-6</v>
      </c>
      <c r="AF4713" s="139" t="str">
        <f t="shared" si="705"/>
        <v/>
      </c>
      <c r="AG4713" s="139"/>
    </row>
    <row r="4714" spans="21:33" ht="20.100000000000001" customHeight="1" x14ac:dyDescent="0.25">
      <c r="U4714" s="190"/>
      <c r="V4714" s="191"/>
      <c r="W4714" s="188"/>
      <c r="X4714" s="188"/>
      <c r="Y4714" s="174" t="str">
        <f t="shared" si="708"/>
        <v/>
      </c>
      <c r="Z4714" s="174" t="str">
        <f t="shared" si="709"/>
        <v/>
      </c>
      <c r="AA4714" s="137"/>
      <c r="AB4714" s="185">
        <f t="shared" si="706"/>
        <v>26.611199999998114</v>
      </c>
      <c r="AC4714" s="139">
        <f t="shared" si="703"/>
        <v>3.9146214706370965E-4</v>
      </c>
      <c r="AD4714" s="138">
        <f t="shared" si="707"/>
        <v>1.0340631700997568E-6</v>
      </c>
      <c r="AE4714" s="139">
        <f t="shared" si="704"/>
        <v>1.0340631700997568E-6</v>
      </c>
      <c r="AF4714" s="139" t="str">
        <f t="shared" si="705"/>
        <v/>
      </c>
      <c r="AG4714" s="139"/>
    </row>
    <row r="4715" spans="21:33" ht="20.100000000000001" customHeight="1" x14ac:dyDescent="0.25">
      <c r="U4715" s="190"/>
      <c r="V4715" s="191"/>
      <c r="W4715" s="188"/>
      <c r="X4715" s="188"/>
      <c r="Y4715" s="174" t="str">
        <f t="shared" si="708"/>
        <v/>
      </c>
      <c r="Z4715" s="174" t="str">
        <f t="shared" si="709"/>
        <v/>
      </c>
      <c r="AA4715" s="137"/>
      <c r="AB4715" s="185">
        <f t="shared" si="706"/>
        <v>26.617599999998113</v>
      </c>
      <c r="AC4715" s="139">
        <f t="shared" si="703"/>
        <v>3.904280838936099E-4</v>
      </c>
      <c r="AD4715" s="138">
        <f t="shared" si="707"/>
        <v>1.0313792387431895E-6</v>
      </c>
      <c r="AE4715" s="139">
        <f t="shared" si="704"/>
        <v>1.0313792387431895E-6</v>
      </c>
      <c r="AF4715" s="139" t="str">
        <f t="shared" si="705"/>
        <v/>
      </c>
      <c r="AG4715" s="139"/>
    </row>
    <row r="4716" spans="21:33" ht="20.100000000000001" customHeight="1" x14ac:dyDescent="0.25">
      <c r="U4716" s="190"/>
      <c r="V4716" s="191"/>
      <c r="W4716" s="188"/>
      <c r="X4716" s="188"/>
      <c r="Y4716" s="174" t="str">
        <f t="shared" si="708"/>
        <v/>
      </c>
      <c r="Z4716" s="174" t="str">
        <f t="shared" si="709"/>
        <v/>
      </c>
      <c r="AA4716" s="137"/>
      <c r="AB4716" s="185">
        <f t="shared" si="706"/>
        <v>26.623999999998112</v>
      </c>
      <c r="AC4716" s="139">
        <f t="shared" ref="AC4716:AC4779" si="710">_xlfn.CHISQ.DIST.RT(AB4716,$AB$553)</f>
        <v>3.8939670465486671E-4</v>
      </c>
      <c r="AD4716" s="138">
        <f t="shared" si="707"/>
        <v>1.0287021249388959E-6</v>
      </c>
      <c r="AE4716" s="139">
        <f t="shared" ref="AE4716:AE4779" si="711">IF(AC4716&lt;($AA$556),AD4716,"")</f>
        <v>1.0287021249388959E-6</v>
      </c>
      <c r="AF4716" s="139" t="str">
        <f t="shared" ref="AF4716:AF4779" si="712">IF(AC4716&lt;$AA$563,AD4716,"")</f>
        <v/>
      </c>
      <c r="AG4716" s="139"/>
    </row>
    <row r="4717" spans="21:33" ht="20.100000000000001" customHeight="1" x14ac:dyDescent="0.25">
      <c r="U4717" s="190"/>
      <c r="V4717" s="191"/>
      <c r="W4717" s="188"/>
      <c r="X4717" s="188"/>
      <c r="Y4717" s="174" t="str">
        <f t="shared" si="708"/>
        <v/>
      </c>
      <c r="Z4717" s="174" t="str">
        <f t="shared" si="709"/>
        <v/>
      </c>
      <c r="AA4717" s="137"/>
      <c r="AB4717" s="185">
        <f t="shared" ref="AB4717:AB4780" si="713">AB4716+$AF$553</f>
        <v>26.630399999998112</v>
      </c>
      <c r="AC4717" s="139">
        <f t="shared" si="710"/>
        <v>3.8836800252992781E-4</v>
      </c>
      <c r="AD4717" s="138">
        <f t="shared" ref="AD4717:AD4780" si="714">AC4717-AC4718</f>
        <v>1.0260318118365309E-6</v>
      </c>
      <c r="AE4717" s="139">
        <f t="shared" si="711"/>
        <v>1.0260318118365309E-6</v>
      </c>
      <c r="AF4717" s="139" t="str">
        <f t="shared" si="712"/>
        <v/>
      </c>
      <c r="AG4717" s="139"/>
    </row>
    <row r="4718" spans="21:33" ht="20.100000000000001" customHeight="1" x14ac:dyDescent="0.25">
      <c r="U4718" s="190"/>
      <c r="V4718" s="191"/>
      <c r="W4718" s="188"/>
      <c r="X4718" s="188"/>
      <c r="Y4718" s="174" t="str">
        <f t="shared" si="708"/>
        <v/>
      </c>
      <c r="Z4718" s="174" t="str">
        <f t="shared" si="709"/>
        <v/>
      </c>
      <c r="AA4718" s="137"/>
      <c r="AB4718" s="185">
        <f t="shared" si="713"/>
        <v>26.636799999998111</v>
      </c>
      <c r="AC4718" s="139">
        <f t="shared" si="710"/>
        <v>3.8734197071809128E-4</v>
      </c>
      <c r="AD4718" s="138">
        <f t="shared" si="714"/>
        <v>1.0233682826207694E-6</v>
      </c>
      <c r="AE4718" s="139">
        <f t="shared" si="711"/>
        <v>1.0233682826207694E-6</v>
      </c>
      <c r="AF4718" s="139" t="str">
        <f t="shared" si="712"/>
        <v/>
      </c>
      <c r="AG4718" s="139"/>
    </row>
    <row r="4719" spans="21:33" ht="20.100000000000001" customHeight="1" x14ac:dyDescent="0.25">
      <c r="U4719" s="190"/>
      <c r="V4719" s="191"/>
      <c r="W4719" s="188"/>
      <c r="X4719" s="188"/>
      <c r="Y4719" s="174" t="str">
        <f t="shared" si="708"/>
        <v/>
      </c>
      <c r="Z4719" s="174" t="str">
        <f t="shared" si="709"/>
        <v/>
      </c>
      <c r="AA4719" s="137"/>
      <c r="AB4719" s="185">
        <f t="shared" si="713"/>
        <v>26.64319999999811</v>
      </c>
      <c r="AC4719" s="139">
        <f t="shared" si="710"/>
        <v>3.8631860243547051E-4</v>
      </c>
      <c r="AD4719" s="138">
        <f t="shared" si="714"/>
        <v>1.0207115205240454E-6</v>
      </c>
      <c r="AE4719" s="139">
        <f t="shared" si="711"/>
        <v>1.0207115205240454E-6</v>
      </c>
      <c r="AF4719" s="139" t="str">
        <f t="shared" si="712"/>
        <v/>
      </c>
      <c r="AG4719" s="139"/>
    </row>
    <row r="4720" spans="21:33" ht="20.100000000000001" customHeight="1" x14ac:dyDescent="0.25">
      <c r="U4720" s="190"/>
      <c r="V4720" s="191"/>
      <c r="W4720" s="188"/>
      <c r="X4720" s="188"/>
      <c r="Y4720" s="174" t="str">
        <f t="shared" si="708"/>
        <v/>
      </c>
      <c r="Z4720" s="174" t="str">
        <f t="shared" si="709"/>
        <v/>
      </c>
      <c r="AA4720" s="137"/>
      <c r="AB4720" s="185">
        <f t="shared" si="713"/>
        <v>26.649599999998109</v>
      </c>
      <c r="AC4720" s="139">
        <f t="shared" si="710"/>
        <v>3.8529789091494647E-4</v>
      </c>
      <c r="AD4720" s="138">
        <f t="shared" si="714"/>
        <v>1.018061508810343E-6</v>
      </c>
      <c r="AE4720" s="139">
        <f t="shared" si="711"/>
        <v>1.018061508810343E-6</v>
      </c>
      <c r="AF4720" s="139" t="str">
        <f t="shared" si="712"/>
        <v/>
      </c>
      <c r="AG4720" s="139"/>
    </row>
    <row r="4721" spans="21:33" ht="20.100000000000001" customHeight="1" x14ac:dyDescent="0.25">
      <c r="U4721" s="190"/>
      <c r="V4721" s="191"/>
      <c r="W4721" s="188"/>
      <c r="X4721" s="188"/>
      <c r="Y4721" s="174" t="str">
        <f t="shared" si="708"/>
        <v/>
      </c>
      <c r="Z4721" s="174" t="str">
        <f t="shared" si="709"/>
        <v/>
      </c>
      <c r="AA4721" s="137"/>
      <c r="AB4721" s="185">
        <f t="shared" si="713"/>
        <v>26.655999999998109</v>
      </c>
      <c r="AC4721" s="139">
        <f t="shared" si="710"/>
        <v>3.8427982940613612E-4</v>
      </c>
      <c r="AD4721" s="138">
        <f t="shared" si="714"/>
        <v>1.0154182307904841E-6</v>
      </c>
      <c r="AE4721" s="139">
        <f t="shared" si="711"/>
        <v>1.0154182307904841E-6</v>
      </c>
      <c r="AF4721" s="139" t="str">
        <f t="shared" si="712"/>
        <v/>
      </c>
      <c r="AG4721" s="139"/>
    </row>
    <row r="4722" spans="21:33" ht="20.100000000000001" customHeight="1" x14ac:dyDescent="0.25">
      <c r="U4722" s="190"/>
      <c r="V4722" s="191"/>
      <c r="W4722" s="188"/>
      <c r="X4722" s="188"/>
      <c r="Y4722" s="174" t="str">
        <f t="shared" si="708"/>
        <v/>
      </c>
      <c r="Z4722" s="174" t="str">
        <f t="shared" si="709"/>
        <v/>
      </c>
      <c r="AA4722" s="137"/>
      <c r="AB4722" s="185">
        <f t="shared" si="713"/>
        <v>26.662399999998108</v>
      </c>
      <c r="AC4722" s="139">
        <f t="shared" si="710"/>
        <v>3.8326441117534564E-4</v>
      </c>
      <c r="AD4722" s="138">
        <f t="shared" si="714"/>
        <v>1.0127816698118821E-6</v>
      </c>
      <c r="AE4722" s="139">
        <f t="shared" si="711"/>
        <v>1.0127816698118821E-6</v>
      </c>
      <c r="AF4722" s="139" t="str">
        <f t="shared" si="712"/>
        <v/>
      </c>
      <c r="AG4722" s="139"/>
    </row>
    <row r="4723" spans="21:33" ht="20.100000000000001" customHeight="1" x14ac:dyDescent="0.25">
      <c r="U4723" s="190"/>
      <c r="V4723" s="191"/>
      <c r="W4723" s="188"/>
      <c r="X4723" s="188"/>
      <c r="Y4723" s="174" t="str">
        <f t="shared" si="708"/>
        <v/>
      </c>
      <c r="Z4723" s="174" t="str">
        <f t="shared" si="709"/>
        <v/>
      </c>
      <c r="AA4723" s="137"/>
      <c r="AB4723" s="185">
        <f t="shared" si="713"/>
        <v>26.668799999998107</v>
      </c>
      <c r="AC4723" s="139">
        <f t="shared" si="710"/>
        <v>3.8225162950553376E-4</v>
      </c>
      <c r="AD4723" s="138">
        <f t="shared" si="714"/>
        <v>1.0101518092611446E-6</v>
      </c>
      <c r="AE4723" s="139">
        <f t="shared" si="711"/>
        <v>1.0101518092611446E-6</v>
      </c>
      <c r="AF4723" s="139" t="str">
        <f t="shared" si="712"/>
        <v/>
      </c>
      <c r="AG4723" s="139"/>
    </row>
    <row r="4724" spans="21:33" ht="20.100000000000001" customHeight="1" x14ac:dyDescent="0.25">
      <c r="U4724" s="190"/>
      <c r="V4724" s="191"/>
      <c r="W4724" s="188"/>
      <c r="X4724" s="188"/>
      <c r="Y4724" s="174" t="str">
        <f t="shared" si="708"/>
        <v/>
      </c>
      <c r="Z4724" s="174" t="str">
        <f t="shared" si="709"/>
        <v/>
      </c>
      <c r="AA4724" s="137"/>
      <c r="AB4724" s="185">
        <f t="shared" si="713"/>
        <v>26.675199999998107</v>
      </c>
      <c r="AC4724" s="139">
        <f t="shared" si="710"/>
        <v>3.8124147769627261E-4</v>
      </c>
      <c r="AD4724" s="138">
        <f t="shared" si="714"/>
        <v>1.0075286325671087E-6</v>
      </c>
      <c r="AE4724" s="139">
        <f t="shared" si="711"/>
        <v>1.0075286325671087E-6</v>
      </c>
      <c r="AF4724" s="139" t="str">
        <f t="shared" si="712"/>
        <v/>
      </c>
      <c r="AG4724" s="139"/>
    </row>
    <row r="4725" spans="21:33" ht="20.100000000000001" customHeight="1" x14ac:dyDescent="0.25">
      <c r="U4725" s="190"/>
      <c r="V4725" s="191"/>
      <c r="W4725" s="188"/>
      <c r="X4725" s="188"/>
      <c r="Y4725" s="174" t="str">
        <f t="shared" si="708"/>
        <v/>
      </c>
      <c r="Z4725" s="174" t="str">
        <f t="shared" si="709"/>
        <v/>
      </c>
      <c r="AA4725" s="137"/>
      <c r="AB4725" s="185">
        <f t="shared" si="713"/>
        <v>26.681599999998106</v>
      </c>
      <c r="AC4725" s="139">
        <f t="shared" si="710"/>
        <v>3.802339490637055E-4</v>
      </c>
      <c r="AD4725" s="138">
        <f t="shared" si="714"/>
        <v>1.0049121231945528E-6</v>
      </c>
      <c r="AE4725" s="139">
        <f t="shared" si="711"/>
        <v>1.0049121231945528E-6</v>
      </c>
      <c r="AF4725" s="139" t="str">
        <f t="shared" si="712"/>
        <v/>
      </c>
      <c r="AG4725" s="139"/>
    </row>
    <row r="4726" spans="21:33" ht="20.100000000000001" customHeight="1" x14ac:dyDescent="0.25">
      <c r="U4726" s="190"/>
      <c r="V4726" s="191"/>
      <c r="W4726" s="188"/>
      <c r="X4726" s="188"/>
      <c r="Y4726" s="174" t="str">
        <f t="shared" si="708"/>
        <v/>
      </c>
      <c r="Z4726" s="174" t="str">
        <f t="shared" si="709"/>
        <v/>
      </c>
      <c r="AA4726" s="137"/>
      <c r="AB4726" s="185">
        <f t="shared" si="713"/>
        <v>26.687999999998105</v>
      </c>
      <c r="AC4726" s="139">
        <f t="shared" si="710"/>
        <v>3.7922903694051095E-4</v>
      </c>
      <c r="AD4726" s="138">
        <f t="shared" si="714"/>
        <v>1.0023022646527078E-6</v>
      </c>
      <c r="AE4726" s="139">
        <f t="shared" si="711"/>
        <v>1.0023022646527078E-6</v>
      </c>
      <c r="AF4726" s="139" t="str">
        <f t="shared" si="712"/>
        <v/>
      </c>
      <c r="AG4726" s="139"/>
    </row>
    <row r="4727" spans="21:33" ht="20.100000000000001" customHeight="1" x14ac:dyDescent="0.25">
      <c r="U4727" s="190"/>
      <c r="V4727" s="191"/>
      <c r="W4727" s="188"/>
      <c r="X4727" s="188"/>
      <c r="Y4727" s="174" t="str">
        <f t="shared" si="708"/>
        <v/>
      </c>
      <c r="Z4727" s="174" t="str">
        <f t="shared" si="709"/>
        <v/>
      </c>
      <c r="AA4727" s="137"/>
      <c r="AB4727" s="185">
        <f t="shared" si="713"/>
        <v>26.694399999998105</v>
      </c>
      <c r="AC4727" s="139">
        <f t="shared" si="710"/>
        <v>3.7822673467585824E-4</v>
      </c>
      <c r="AD4727" s="138">
        <f t="shared" si="714"/>
        <v>9.9969904048381828E-7</v>
      </c>
      <c r="AE4727" s="139">
        <f t="shared" si="711"/>
        <v>9.9969904048381828E-7</v>
      </c>
      <c r="AF4727" s="139" t="str">
        <f t="shared" si="712"/>
        <v/>
      </c>
      <c r="AG4727" s="139"/>
    </row>
    <row r="4728" spans="21:33" ht="20.100000000000001" customHeight="1" x14ac:dyDescent="0.25">
      <c r="U4728" s="190"/>
      <c r="V4728" s="191"/>
      <c r="W4728" s="188"/>
      <c r="X4728" s="188"/>
      <c r="Y4728" s="174" t="str">
        <f t="shared" ref="Y4728:Y4791" si="715">IF($X4728&gt;(Y$555),$W4728,"")</f>
        <v/>
      </c>
      <c r="Z4728" s="174" t="str">
        <f t="shared" ref="Z4728:Z4791" si="716">IF($X4728&gt;(AA$557),$W4728,"")</f>
        <v/>
      </c>
      <c r="AA4728" s="137"/>
      <c r="AB4728" s="185">
        <f t="shared" si="713"/>
        <v>26.700799999998104</v>
      </c>
      <c r="AC4728" s="139">
        <f t="shared" si="710"/>
        <v>3.7722703563537442E-4</v>
      </c>
      <c r="AD4728" s="138">
        <f t="shared" si="714"/>
        <v>9.9710243427593654E-7</v>
      </c>
      <c r="AE4728" s="139">
        <f t="shared" si="711"/>
        <v>9.9710243427593654E-7</v>
      </c>
      <c r="AF4728" s="139" t="str">
        <f t="shared" si="712"/>
        <v/>
      </c>
      <c r="AG4728" s="139"/>
    </row>
    <row r="4729" spans="21:33" ht="20.100000000000001" customHeight="1" x14ac:dyDescent="0.25">
      <c r="U4729" s="190"/>
      <c r="V4729" s="191"/>
      <c r="W4729" s="188"/>
      <c r="X4729" s="188"/>
      <c r="Y4729" s="174" t="str">
        <f t="shared" si="715"/>
        <v/>
      </c>
      <c r="Z4729" s="174" t="str">
        <f t="shared" si="716"/>
        <v/>
      </c>
      <c r="AA4729" s="137"/>
      <c r="AB4729" s="185">
        <f t="shared" si="713"/>
        <v>26.707199999998103</v>
      </c>
      <c r="AC4729" s="139">
        <f t="shared" si="710"/>
        <v>3.7622993320109849E-4</v>
      </c>
      <c r="AD4729" s="138">
        <f t="shared" si="714"/>
        <v>9.9451242965137559E-7</v>
      </c>
      <c r="AE4729" s="139">
        <f t="shared" si="711"/>
        <v>9.9451242965137559E-7</v>
      </c>
      <c r="AF4729" s="139" t="str">
        <f t="shared" si="712"/>
        <v/>
      </c>
      <c r="AG4729" s="139"/>
    </row>
    <row r="4730" spans="21:33" ht="20.100000000000001" customHeight="1" x14ac:dyDescent="0.25">
      <c r="U4730" s="190"/>
      <c r="V4730" s="191"/>
      <c r="W4730" s="188"/>
      <c r="X4730" s="188"/>
      <c r="Y4730" s="174" t="str">
        <f t="shared" si="715"/>
        <v/>
      </c>
      <c r="Z4730" s="174" t="str">
        <f t="shared" si="716"/>
        <v/>
      </c>
      <c r="AA4730" s="137"/>
      <c r="AB4730" s="185">
        <f t="shared" si="713"/>
        <v>26.713599999998102</v>
      </c>
      <c r="AC4730" s="139">
        <f t="shared" si="710"/>
        <v>3.7523542077144711E-4</v>
      </c>
      <c r="AD4730" s="138">
        <f t="shared" si="714"/>
        <v>9.9192901027478656E-7</v>
      </c>
      <c r="AE4730" s="139">
        <f t="shared" si="711"/>
        <v>9.9192901027478656E-7</v>
      </c>
      <c r="AF4730" s="139" t="str">
        <f t="shared" si="712"/>
        <v/>
      </c>
      <c r="AG4730" s="139"/>
    </row>
    <row r="4731" spans="21:33" ht="20.100000000000001" customHeight="1" x14ac:dyDescent="0.25">
      <c r="U4731" s="190"/>
      <c r="V4731" s="191"/>
      <c r="W4731" s="188"/>
      <c r="X4731" s="188"/>
      <c r="Y4731" s="174" t="str">
        <f t="shared" si="715"/>
        <v/>
      </c>
      <c r="Z4731" s="174" t="str">
        <f t="shared" si="716"/>
        <v/>
      </c>
      <c r="AA4731" s="137"/>
      <c r="AB4731" s="185">
        <f t="shared" si="713"/>
        <v>26.719999999998102</v>
      </c>
      <c r="AC4731" s="139">
        <f t="shared" si="710"/>
        <v>3.7424349176117233E-4</v>
      </c>
      <c r="AD4731" s="138">
        <f t="shared" si="714"/>
        <v>9.8935215984665347E-7</v>
      </c>
      <c r="AE4731" s="139">
        <f t="shared" si="711"/>
        <v>9.8935215984665347E-7</v>
      </c>
      <c r="AF4731" s="139" t="str">
        <f t="shared" si="712"/>
        <v/>
      </c>
      <c r="AG4731" s="139"/>
    </row>
    <row r="4732" spans="21:33" ht="20.100000000000001" customHeight="1" x14ac:dyDescent="0.25">
      <c r="U4732" s="190"/>
      <c r="V4732" s="191"/>
      <c r="W4732" s="188"/>
      <c r="X4732" s="188"/>
      <c r="Y4732" s="174" t="str">
        <f t="shared" si="715"/>
        <v/>
      </c>
      <c r="Z4732" s="174" t="str">
        <f t="shared" si="716"/>
        <v/>
      </c>
      <c r="AA4732" s="137"/>
      <c r="AB4732" s="185">
        <f t="shared" si="713"/>
        <v>26.726399999998101</v>
      </c>
      <c r="AC4732" s="139">
        <f t="shared" si="710"/>
        <v>3.7325413960132567E-4</v>
      </c>
      <c r="AD4732" s="138">
        <f t="shared" si="714"/>
        <v>9.8678186210936474E-7</v>
      </c>
      <c r="AE4732" s="139">
        <f t="shared" si="711"/>
        <v>9.8678186210936474E-7</v>
      </c>
      <c r="AF4732" s="139" t="str">
        <f t="shared" si="712"/>
        <v/>
      </c>
      <c r="AG4732" s="139"/>
    </row>
    <row r="4733" spans="21:33" ht="20.100000000000001" customHeight="1" x14ac:dyDescent="0.25">
      <c r="U4733" s="190"/>
      <c r="V4733" s="191"/>
      <c r="W4733" s="188"/>
      <c r="X4733" s="188"/>
      <c r="Y4733" s="174" t="str">
        <f t="shared" si="715"/>
        <v/>
      </c>
      <c r="Z4733" s="174" t="str">
        <f t="shared" si="716"/>
        <v/>
      </c>
      <c r="AA4733" s="137"/>
      <c r="AB4733" s="185">
        <f t="shared" si="713"/>
        <v>26.7327999999981</v>
      </c>
      <c r="AC4733" s="139">
        <f t="shared" si="710"/>
        <v>3.7226735773921631E-4</v>
      </c>
      <c r="AD4733" s="138">
        <f t="shared" si="714"/>
        <v>9.8421810084428586E-7</v>
      </c>
      <c r="AE4733" s="139">
        <f t="shared" si="711"/>
        <v>9.8421810084428586E-7</v>
      </c>
      <c r="AF4733" s="139" t="str">
        <f t="shared" si="712"/>
        <v/>
      </c>
      <c r="AG4733" s="139"/>
    </row>
    <row r="4734" spans="21:33" ht="20.100000000000001" customHeight="1" x14ac:dyDescent="0.25">
      <c r="U4734" s="190"/>
      <c r="V4734" s="191"/>
      <c r="W4734" s="188"/>
      <c r="X4734" s="188"/>
      <c r="Y4734" s="174" t="str">
        <f t="shared" si="715"/>
        <v/>
      </c>
      <c r="Z4734" s="174" t="str">
        <f t="shared" si="716"/>
        <v/>
      </c>
      <c r="AA4734" s="137"/>
      <c r="AB4734" s="185">
        <f t="shared" si="713"/>
        <v>26.7391999999981</v>
      </c>
      <c r="AC4734" s="139">
        <f t="shared" si="710"/>
        <v>3.7128313963837202E-4</v>
      </c>
      <c r="AD4734" s="138">
        <f t="shared" si="714"/>
        <v>9.8166085986747679E-7</v>
      </c>
      <c r="AE4734" s="139">
        <f t="shared" si="711"/>
        <v>9.8166085986747679E-7</v>
      </c>
      <c r="AF4734" s="139" t="str">
        <f t="shared" si="712"/>
        <v/>
      </c>
      <c r="AG4734" s="139"/>
    </row>
    <row r="4735" spans="21:33" ht="20.100000000000001" customHeight="1" x14ac:dyDescent="0.25">
      <c r="U4735" s="190"/>
      <c r="V4735" s="191"/>
      <c r="W4735" s="188"/>
      <c r="X4735" s="188"/>
      <c r="Y4735" s="174" t="str">
        <f t="shared" si="715"/>
        <v/>
      </c>
      <c r="Z4735" s="174" t="str">
        <f t="shared" si="716"/>
        <v/>
      </c>
      <c r="AA4735" s="137"/>
      <c r="AB4735" s="185">
        <f t="shared" si="713"/>
        <v>26.745599999998099</v>
      </c>
      <c r="AC4735" s="139">
        <f t="shared" si="710"/>
        <v>3.7030147877850454E-4</v>
      </c>
      <c r="AD4735" s="138">
        <f t="shared" si="714"/>
        <v>9.7911012303917872E-7</v>
      </c>
      <c r="AE4735" s="139">
        <f t="shared" si="711"/>
        <v>9.7911012303917872E-7</v>
      </c>
      <c r="AF4735" s="139" t="str">
        <f t="shared" si="712"/>
        <v/>
      </c>
      <c r="AG4735" s="139"/>
    </row>
    <row r="4736" spans="21:33" ht="20.100000000000001" customHeight="1" x14ac:dyDescent="0.25">
      <c r="U4736" s="190"/>
      <c r="V4736" s="191"/>
      <c r="W4736" s="188"/>
      <c r="X4736" s="188"/>
      <c r="Y4736" s="174" t="str">
        <f t="shared" si="715"/>
        <v/>
      </c>
      <c r="Z4736" s="174" t="str">
        <f t="shared" si="716"/>
        <v/>
      </c>
      <c r="AA4736" s="137"/>
      <c r="AB4736" s="185">
        <f t="shared" si="713"/>
        <v>26.751999999998098</v>
      </c>
      <c r="AC4736" s="139">
        <f t="shared" si="710"/>
        <v>3.6932236865546537E-4</v>
      </c>
      <c r="AD4736" s="138">
        <f t="shared" si="714"/>
        <v>9.7656587425302629E-7</v>
      </c>
      <c r="AE4736" s="139">
        <f t="shared" si="711"/>
        <v>9.7656587425302629E-7</v>
      </c>
      <c r="AF4736" s="139" t="str">
        <f t="shared" si="712"/>
        <v/>
      </c>
      <c r="AG4736" s="139"/>
    </row>
    <row r="4737" spans="21:33" ht="20.100000000000001" customHeight="1" x14ac:dyDescent="0.25">
      <c r="U4737" s="190"/>
      <c r="V4737" s="191"/>
      <c r="W4737" s="188"/>
      <c r="X4737" s="188"/>
      <c r="Y4737" s="174" t="str">
        <f t="shared" si="715"/>
        <v/>
      </c>
      <c r="Z4737" s="174" t="str">
        <f t="shared" si="716"/>
        <v/>
      </c>
      <c r="AA4737" s="137"/>
      <c r="AB4737" s="185">
        <f t="shared" si="713"/>
        <v>26.758399999998097</v>
      </c>
      <c r="AC4737" s="139">
        <f t="shared" si="710"/>
        <v>3.6834580278121234E-4</v>
      </c>
      <c r="AD4737" s="138">
        <f t="shared" si="714"/>
        <v>9.7402809744623906E-7</v>
      </c>
      <c r="AE4737" s="139">
        <f t="shared" si="711"/>
        <v>9.7402809744623906E-7</v>
      </c>
      <c r="AF4737" s="139" t="str">
        <f t="shared" si="712"/>
        <v/>
      </c>
      <c r="AG4737" s="139"/>
    </row>
    <row r="4738" spans="21:33" ht="20.100000000000001" customHeight="1" x14ac:dyDescent="0.25">
      <c r="U4738" s="190"/>
      <c r="V4738" s="191"/>
      <c r="W4738" s="188"/>
      <c r="X4738" s="188"/>
      <c r="Y4738" s="174" t="str">
        <f t="shared" si="715"/>
        <v/>
      </c>
      <c r="Z4738" s="174" t="str">
        <f t="shared" si="716"/>
        <v/>
      </c>
      <c r="AA4738" s="137"/>
      <c r="AB4738" s="185">
        <f t="shared" si="713"/>
        <v>26.764799999998097</v>
      </c>
      <c r="AC4738" s="139">
        <f t="shared" si="710"/>
        <v>3.673717746837661E-4</v>
      </c>
      <c r="AD4738" s="138">
        <f t="shared" si="714"/>
        <v>9.7149677658926736E-7</v>
      </c>
      <c r="AE4738" s="139">
        <f t="shared" si="711"/>
        <v>9.7149677658926736E-7</v>
      </c>
      <c r="AF4738" s="139" t="str">
        <f t="shared" si="712"/>
        <v/>
      </c>
      <c r="AG4738" s="139"/>
    </row>
    <row r="4739" spans="21:33" ht="20.100000000000001" customHeight="1" x14ac:dyDescent="0.25">
      <c r="U4739" s="190"/>
      <c r="V4739" s="191"/>
      <c r="W4739" s="188"/>
      <c r="X4739" s="188"/>
      <c r="Y4739" s="174" t="str">
        <f t="shared" si="715"/>
        <v/>
      </c>
      <c r="Z4739" s="174" t="str">
        <f t="shared" si="716"/>
        <v/>
      </c>
      <c r="AA4739" s="137"/>
      <c r="AB4739" s="185">
        <f t="shared" si="713"/>
        <v>26.771199999998096</v>
      </c>
      <c r="AC4739" s="139">
        <f t="shared" si="710"/>
        <v>3.6640027790717683E-4</v>
      </c>
      <c r="AD4739" s="138">
        <f t="shared" si="714"/>
        <v>9.689718956951165E-7</v>
      </c>
      <c r="AE4739" s="139">
        <f t="shared" si="711"/>
        <v>9.689718956951165E-7</v>
      </c>
      <c r="AF4739" s="139" t="str">
        <f t="shared" si="712"/>
        <v/>
      </c>
      <c r="AG4739" s="139"/>
    </row>
    <row r="4740" spans="21:33" ht="20.100000000000001" customHeight="1" x14ac:dyDescent="0.25">
      <c r="U4740" s="190"/>
      <c r="V4740" s="191"/>
      <c r="W4740" s="188"/>
      <c r="X4740" s="188"/>
      <c r="Y4740" s="174" t="str">
        <f t="shared" si="715"/>
        <v/>
      </c>
      <c r="Z4740" s="174" t="str">
        <f t="shared" si="716"/>
        <v/>
      </c>
      <c r="AA4740" s="137"/>
      <c r="AB4740" s="185">
        <f t="shared" si="713"/>
        <v>26.777599999998095</v>
      </c>
      <c r="AC4740" s="139">
        <f t="shared" si="710"/>
        <v>3.6543130601148172E-4</v>
      </c>
      <c r="AD4740" s="138">
        <f t="shared" si="714"/>
        <v>9.6645343881311251E-7</v>
      </c>
      <c r="AE4740" s="139">
        <f t="shared" si="711"/>
        <v>9.6645343881311251E-7</v>
      </c>
      <c r="AF4740" s="139" t="str">
        <f t="shared" si="712"/>
        <v/>
      </c>
      <c r="AG4740" s="139"/>
    </row>
    <row r="4741" spans="21:33" ht="20.100000000000001" customHeight="1" x14ac:dyDescent="0.25">
      <c r="U4741" s="190"/>
      <c r="V4741" s="191"/>
      <c r="W4741" s="188"/>
      <c r="X4741" s="188"/>
      <c r="Y4741" s="174" t="str">
        <f t="shared" si="715"/>
        <v/>
      </c>
      <c r="Z4741" s="174" t="str">
        <f t="shared" si="716"/>
        <v/>
      </c>
      <c r="AA4741" s="137"/>
      <c r="AB4741" s="185">
        <f t="shared" si="713"/>
        <v>26.783999999998095</v>
      </c>
      <c r="AC4741" s="139">
        <f t="shared" si="710"/>
        <v>3.644648525726686E-4</v>
      </c>
      <c r="AD4741" s="138">
        <f t="shared" si="714"/>
        <v>9.6394139003052855E-7</v>
      </c>
      <c r="AE4741" s="139">
        <f t="shared" si="711"/>
        <v>9.6394139003052855E-7</v>
      </c>
      <c r="AF4741" s="139" t="str">
        <f t="shared" si="712"/>
        <v/>
      </c>
      <c r="AG4741" s="139"/>
    </row>
    <row r="4742" spans="21:33" ht="20.100000000000001" customHeight="1" x14ac:dyDescent="0.25">
      <c r="U4742" s="190"/>
      <c r="V4742" s="191"/>
      <c r="W4742" s="188"/>
      <c r="X4742" s="188"/>
      <c r="Y4742" s="174" t="str">
        <f t="shared" si="715"/>
        <v/>
      </c>
      <c r="Z4742" s="174" t="str">
        <f t="shared" si="716"/>
        <v/>
      </c>
      <c r="AA4742" s="137"/>
      <c r="AB4742" s="185">
        <f t="shared" si="713"/>
        <v>26.790399999998094</v>
      </c>
      <c r="AC4742" s="139">
        <f t="shared" si="710"/>
        <v>3.6350091118263808E-4</v>
      </c>
      <c r="AD4742" s="138">
        <f t="shared" si="714"/>
        <v>9.6143573347285587E-7</v>
      </c>
      <c r="AE4742" s="139">
        <f t="shared" si="711"/>
        <v>9.6143573347285587E-7</v>
      </c>
      <c r="AF4742" s="139" t="str">
        <f t="shared" si="712"/>
        <v/>
      </c>
      <c r="AG4742" s="139"/>
    </row>
    <row r="4743" spans="21:33" ht="20.100000000000001" customHeight="1" x14ac:dyDescent="0.25">
      <c r="U4743" s="190"/>
      <c r="V4743" s="191"/>
      <c r="W4743" s="188"/>
      <c r="X4743" s="188"/>
      <c r="Y4743" s="174" t="str">
        <f t="shared" si="715"/>
        <v/>
      </c>
      <c r="Z4743" s="174" t="str">
        <f t="shared" si="716"/>
        <v/>
      </c>
      <c r="AA4743" s="137"/>
      <c r="AB4743" s="185">
        <f t="shared" si="713"/>
        <v>26.796799999998093</v>
      </c>
      <c r="AC4743" s="139">
        <f t="shared" si="710"/>
        <v>3.6253947544916522E-4</v>
      </c>
      <c r="AD4743" s="138">
        <f t="shared" si="714"/>
        <v>9.5893645330429175E-7</v>
      </c>
      <c r="AE4743" s="139">
        <f t="shared" si="711"/>
        <v>9.5893645330429175E-7</v>
      </c>
      <c r="AF4743" s="139" t="str">
        <f t="shared" si="712"/>
        <v/>
      </c>
      <c r="AG4743" s="139"/>
    </row>
    <row r="4744" spans="21:33" ht="20.100000000000001" customHeight="1" x14ac:dyDescent="0.25">
      <c r="U4744" s="190"/>
      <c r="V4744" s="191"/>
      <c r="W4744" s="188"/>
      <c r="X4744" s="188"/>
      <c r="Y4744" s="174" t="str">
        <f t="shared" si="715"/>
        <v/>
      </c>
      <c r="Z4744" s="174" t="str">
        <f t="shared" si="716"/>
        <v/>
      </c>
      <c r="AA4744" s="137"/>
      <c r="AB4744" s="185">
        <f t="shared" si="713"/>
        <v>26.803199999998093</v>
      </c>
      <c r="AC4744" s="139">
        <f t="shared" si="710"/>
        <v>3.6158053899586093E-4</v>
      </c>
      <c r="AD4744" s="138">
        <f t="shared" si="714"/>
        <v>9.5644353372703475E-7</v>
      </c>
      <c r="AE4744" s="139">
        <f t="shared" si="711"/>
        <v>9.5644353372703475E-7</v>
      </c>
      <c r="AF4744" s="139" t="str">
        <f t="shared" si="712"/>
        <v/>
      </c>
      <c r="AG4744" s="139"/>
    </row>
    <row r="4745" spans="21:33" ht="20.100000000000001" customHeight="1" x14ac:dyDescent="0.25">
      <c r="U4745" s="190"/>
      <c r="V4745" s="191"/>
      <c r="W4745" s="188"/>
      <c r="X4745" s="188"/>
      <c r="Y4745" s="174" t="str">
        <f t="shared" si="715"/>
        <v/>
      </c>
      <c r="Z4745" s="174" t="str">
        <f t="shared" si="716"/>
        <v/>
      </c>
      <c r="AA4745" s="137"/>
      <c r="AB4745" s="185">
        <f t="shared" si="713"/>
        <v>26.809599999998092</v>
      </c>
      <c r="AC4745" s="139">
        <f t="shared" si="710"/>
        <v>3.6062409546213389E-4</v>
      </c>
      <c r="AD4745" s="138">
        <f t="shared" si="714"/>
        <v>9.5395695897927896E-7</v>
      </c>
      <c r="AE4745" s="139">
        <f t="shared" si="711"/>
        <v>9.5395695897927896E-7</v>
      </c>
      <c r="AF4745" s="139" t="str">
        <f t="shared" si="712"/>
        <v/>
      </c>
      <c r="AG4745" s="139"/>
    </row>
    <row r="4746" spans="21:33" ht="20.100000000000001" customHeight="1" x14ac:dyDescent="0.25">
      <c r="U4746" s="190"/>
      <c r="V4746" s="191"/>
      <c r="W4746" s="188"/>
      <c r="X4746" s="188"/>
      <c r="Y4746" s="174" t="str">
        <f t="shared" si="715"/>
        <v/>
      </c>
      <c r="Z4746" s="174" t="str">
        <f t="shared" si="716"/>
        <v/>
      </c>
      <c r="AA4746" s="137"/>
      <c r="AB4746" s="185">
        <f t="shared" si="713"/>
        <v>26.815999999998091</v>
      </c>
      <c r="AC4746" s="139">
        <f t="shared" si="710"/>
        <v>3.5967013850315461E-4</v>
      </c>
      <c r="AD4746" s="138">
        <f t="shared" si="714"/>
        <v>9.5147671333868341E-7</v>
      </c>
      <c r="AE4746" s="139">
        <f t="shared" si="711"/>
        <v>9.5147671333868341E-7</v>
      </c>
      <c r="AF4746" s="139" t="str">
        <f t="shared" si="712"/>
        <v/>
      </c>
      <c r="AG4746" s="139"/>
    </row>
    <row r="4747" spans="21:33" ht="20.100000000000001" customHeight="1" x14ac:dyDescent="0.25">
      <c r="U4747" s="190"/>
      <c r="V4747" s="191"/>
      <c r="W4747" s="188"/>
      <c r="X4747" s="188"/>
      <c r="Y4747" s="174" t="str">
        <f t="shared" si="715"/>
        <v/>
      </c>
      <c r="Z4747" s="174" t="str">
        <f t="shared" si="716"/>
        <v/>
      </c>
      <c r="AA4747" s="137"/>
      <c r="AB4747" s="185">
        <f t="shared" si="713"/>
        <v>26.82239999999809</v>
      </c>
      <c r="AC4747" s="139">
        <f t="shared" si="710"/>
        <v>3.5871866178981593E-4</v>
      </c>
      <c r="AD4747" s="138">
        <f t="shared" si="714"/>
        <v>9.4900278111993263E-7</v>
      </c>
      <c r="AE4747" s="139">
        <f t="shared" si="711"/>
        <v>9.4900278111993263E-7</v>
      </c>
      <c r="AF4747" s="139" t="str">
        <f t="shared" si="712"/>
        <v/>
      </c>
      <c r="AG4747" s="139"/>
    </row>
    <row r="4748" spans="21:33" ht="20.100000000000001" customHeight="1" x14ac:dyDescent="0.25">
      <c r="U4748" s="190"/>
      <c r="V4748" s="191"/>
      <c r="W4748" s="188"/>
      <c r="X4748" s="188"/>
      <c r="Y4748" s="174" t="str">
        <f t="shared" si="715"/>
        <v/>
      </c>
      <c r="Z4748" s="174" t="str">
        <f t="shared" si="716"/>
        <v/>
      </c>
      <c r="AA4748" s="137"/>
      <c r="AB4748" s="185">
        <f t="shared" si="713"/>
        <v>26.82879999999809</v>
      </c>
      <c r="AC4748" s="139">
        <f t="shared" si="710"/>
        <v>3.57769659008696E-4</v>
      </c>
      <c r="AD4748" s="138">
        <f t="shared" si="714"/>
        <v>9.4653514667641719E-7</v>
      </c>
      <c r="AE4748" s="139">
        <f t="shared" si="711"/>
        <v>9.4653514667641719E-7</v>
      </c>
      <c r="AF4748" s="139" t="str">
        <f t="shared" si="712"/>
        <v/>
      </c>
      <c r="AG4748" s="139"/>
    </row>
    <row r="4749" spans="21:33" ht="20.100000000000001" customHeight="1" x14ac:dyDescent="0.25">
      <c r="U4749" s="190"/>
      <c r="V4749" s="191"/>
      <c r="W4749" s="188"/>
      <c r="X4749" s="188"/>
      <c r="Y4749" s="174" t="str">
        <f t="shared" si="715"/>
        <v/>
      </c>
      <c r="Z4749" s="174" t="str">
        <f t="shared" si="716"/>
        <v/>
      </c>
      <c r="AA4749" s="137"/>
      <c r="AB4749" s="185">
        <f t="shared" si="713"/>
        <v>26.835199999998089</v>
      </c>
      <c r="AC4749" s="139">
        <f t="shared" si="710"/>
        <v>3.5682312386201958E-4</v>
      </c>
      <c r="AD4749" s="138">
        <f t="shared" si="714"/>
        <v>9.4407379439513791E-7</v>
      </c>
      <c r="AE4749" s="139">
        <f t="shared" si="711"/>
        <v>9.4407379439513791E-7</v>
      </c>
      <c r="AF4749" s="139" t="str">
        <f t="shared" si="712"/>
        <v/>
      </c>
      <c r="AG4749" s="139"/>
    </row>
    <row r="4750" spans="21:33" ht="20.100000000000001" customHeight="1" x14ac:dyDescent="0.25">
      <c r="U4750" s="190"/>
      <c r="V4750" s="191"/>
      <c r="W4750" s="188"/>
      <c r="X4750" s="188"/>
      <c r="Y4750" s="174" t="str">
        <f t="shared" si="715"/>
        <v/>
      </c>
      <c r="Z4750" s="174" t="str">
        <f t="shared" si="716"/>
        <v/>
      </c>
      <c r="AA4750" s="137"/>
      <c r="AB4750" s="185">
        <f t="shared" si="713"/>
        <v>26.841599999998088</v>
      </c>
      <c r="AC4750" s="139">
        <f t="shared" si="710"/>
        <v>3.5587905006762444E-4</v>
      </c>
      <c r="AD4750" s="138">
        <f t="shared" si="714"/>
        <v>9.4161870870630108E-7</v>
      </c>
      <c r="AE4750" s="139">
        <f t="shared" si="711"/>
        <v>9.4161870870630108E-7</v>
      </c>
      <c r="AF4750" s="139" t="str">
        <f t="shared" si="712"/>
        <v/>
      </c>
      <c r="AG4750" s="139"/>
    </row>
    <row r="4751" spans="21:33" ht="20.100000000000001" customHeight="1" x14ac:dyDescent="0.25">
      <c r="U4751" s="190"/>
      <c r="V4751" s="191"/>
      <c r="W4751" s="188"/>
      <c r="X4751" s="188"/>
      <c r="Y4751" s="174" t="str">
        <f t="shared" si="715"/>
        <v/>
      </c>
      <c r="Z4751" s="174" t="str">
        <f t="shared" si="716"/>
        <v/>
      </c>
      <c r="AA4751" s="137"/>
      <c r="AB4751" s="185">
        <f t="shared" si="713"/>
        <v>26.847999999998088</v>
      </c>
      <c r="AC4751" s="139">
        <f t="shared" si="710"/>
        <v>3.5493743135891814E-4</v>
      </c>
      <c r="AD4751" s="138">
        <f t="shared" si="714"/>
        <v>9.3916987407128378E-7</v>
      </c>
      <c r="AE4751" s="139">
        <f t="shared" si="711"/>
        <v>9.3916987407128378E-7</v>
      </c>
      <c r="AF4751" s="139" t="str">
        <f t="shared" si="712"/>
        <v/>
      </c>
      <c r="AG4751" s="139"/>
    </row>
    <row r="4752" spans="21:33" ht="20.100000000000001" customHeight="1" x14ac:dyDescent="0.25">
      <c r="U4752" s="190"/>
      <c r="V4752" s="191"/>
      <c r="W4752" s="188"/>
      <c r="X4752" s="188"/>
      <c r="Y4752" s="174" t="str">
        <f t="shared" si="715"/>
        <v/>
      </c>
      <c r="Z4752" s="174" t="str">
        <f t="shared" si="716"/>
        <v/>
      </c>
      <c r="AA4752" s="137"/>
      <c r="AB4752" s="185">
        <f t="shared" si="713"/>
        <v>26.854399999998087</v>
      </c>
      <c r="AC4752" s="139">
        <f t="shared" si="710"/>
        <v>3.5399826148484686E-4</v>
      </c>
      <c r="AD4752" s="138">
        <f t="shared" si="714"/>
        <v>9.3672727499466858E-7</v>
      </c>
      <c r="AE4752" s="139">
        <f t="shared" si="711"/>
        <v>9.3672727499466858E-7</v>
      </c>
      <c r="AF4752" s="139" t="str">
        <f t="shared" si="712"/>
        <v/>
      </c>
      <c r="AG4752" s="139"/>
    </row>
    <row r="4753" spans="21:33" ht="20.100000000000001" customHeight="1" x14ac:dyDescent="0.25">
      <c r="U4753" s="190"/>
      <c r="V4753" s="191"/>
      <c r="W4753" s="188"/>
      <c r="X4753" s="188"/>
      <c r="Y4753" s="174" t="str">
        <f t="shared" si="715"/>
        <v/>
      </c>
      <c r="Z4753" s="174" t="str">
        <f t="shared" si="716"/>
        <v/>
      </c>
      <c r="AA4753" s="137"/>
      <c r="AB4753" s="185">
        <f t="shared" si="713"/>
        <v>26.860799999998086</v>
      </c>
      <c r="AC4753" s="139">
        <f t="shared" si="710"/>
        <v>3.5306153420985219E-4</v>
      </c>
      <c r="AD4753" s="138">
        <f t="shared" si="714"/>
        <v>9.3429089601275092E-7</v>
      </c>
      <c r="AE4753" s="139">
        <f t="shared" si="711"/>
        <v>9.3429089601275092E-7</v>
      </c>
      <c r="AF4753" s="139" t="str">
        <f t="shared" si="712"/>
        <v/>
      </c>
      <c r="AG4753" s="139"/>
    </row>
    <row r="4754" spans="21:33" ht="20.100000000000001" customHeight="1" x14ac:dyDescent="0.25">
      <c r="U4754" s="190"/>
      <c r="V4754" s="191"/>
      <c r="W4754" s="188"/>
      <c r="X4754" s="188"/>
      <c r="Y4754" s="174" t="str">
        <f t="shared" si="715"/>
        <v/>
      </c>
      <c r="Z4754" s="174" t="str">
        <f t="shared" si="716"/>
        <v/>
      </c>
      <c r="AA4754" s="137"/>
      <c r="AB4754" s="185">
        <f t="shared" si="713"/>
        <v>26.867199999998086</v>
      </c>
      <c r="AC4754" s="139">
        <f t="shared" si="710"/>
        <v>3.5212724331383944E-4</v>
      </c>
      <c r="AD4754" s="138">
        <f t="shared" si="714"/>
        <v>9.3186072170345965E-7</v>
      </c>
      <c r="AE4754" s="139">
        <f t="shared" si="711"/>
        <v>9.3186072170345965E-7</v>
      </c>
      <c r="AF4754" s="139" t="str">
        <f t="shared" si="712"/>
        <v/>
      </c>
      <c r="AG4754" s="139"/>
    </row>
    <row r="4755" spans="21:33" ht="20.100000000000001" customHeight="1" x14ac:dyDescent="0.25">
      <c r="U4755" s="190"/>
      <c r="V4755" s="191"/>
      <c r="W4755" s="188"/>
      <c r="X4755" s="188"/>
      <c r="Y4755" s="174" t="str">
        <f t="shared" si="715"/>
        <v/>
      </c>
      <c r="Z4755" s="174" t="str">
        <f t="shared" si="716"/>
        <v/>
      </c>
      <c r="AA4755" s="137"/>
      <c r="AB4755" s="185">
        <f t="shared" si="713"/>
        <v>26.873599999998085</v>
      </c>
      <c r="AC4755" s="139">
        <f t="shared" si="710"/>
        <v>3.5119538259213598E-4</v>
      </c>
      <c r="AD4755" s="138">
        <f t="shared" si="714"/>
        <v>9.2943673667670755E-7</v>
      </c>
      <c r="AE4755" s="139">
        <f t="shared" si="711"/>
        <v>9.2943673667670755E-7</v>
      </c>
      <c r="AF4755" s="139" t="str">
        <f t="shared" si="712"/>
        <v/>
      </c>
      <c r="AG4755" s="139"/>
    </row>
    <row r="4756" spans="21:33" ht="20.100000000000001" customHeight="1" x14ac:dyDescent="0.25">
      <c r="U4756" s="190"/>
      <c r="V4756" s="191"/>
      <c r="W4756" s="188"/>
      <c r="X4756" s="188"/>
      <c r="Y4756" s="174" t="str">
        <f t="shared" si="715"/>
        <v/>
      </c>
      <c r="Z4756" s="174" t="str">
        <f t="shared" si="716"/>
        <v/>
      </c>
      <c r="AA4756" s="137"/>
      <c r="AB4756" s="185">
        <f t="shared" si="713"/>
        <v>26.879999999998084</v>
      </c>
      <c r="AC4756" s="139">
        <f t="shared" si="710"/>
        <v>3.5026594585545927E-4</v>
      </c>
      <c r="AD4756" s="138">
        <f t="shared" si="714"/>
        <v>9.2701892558371551E-7</v>
      </c>
      <c r="AE4756" s="139">
        <f t="shared" si="711"/>
        <v>9.2701892558371551E-7</v>
      </c>
      <c r="AF4756" s="139" t="str">
        <f t="shared" si="712"/>
        <v/>
      </c>
      <c r="AG4756" s="139"/>
    </row>
    <row r="4757" spans="21:33" ht="20.100000000000001" customHeight="1" x14ac:dyDescent="0.25">
      <c r="U4757" s="190"/>
      <c r="V4757" s="191"/>
      <c r="W4757" s="188"/>
      <c r="X4757" s="188"/>
      <c r="Y4757" s="174" t="str">
        <f t="shared" si="715"/>
        <v/>
      </c>
      <c r="Z4757" s="174" t="str">
        <f t="shared" si="716"/>
        <v/>
      </c>
      <c r="AA4757" s="137"/>
      <c r="AB4757" s="185">
        <f t="shared" si="713"/>
        <v>26.886399999998083</v>
      </c>
      <c r="AC4757" s="139">
        <f t="shared" si="710"/>
        <v>3.4933892692987556E-4</v>
      </c>
      <c r="AD4757" s="138">
        <f t="shared" si="714"/>
        <v>9.2460727311104943E-7</v>
      </c>
      <c r="AE4757" s="139">
        <f t="shared" si="711"/>
        <v>9.2460727311104943E-7</v>
      </c>
      <c r="AF4757" s="139" t="str">
        <f t="shared" si="712"/>
        <v/>
      </c>
      <c r="AG4757" s="139"/>
    </row>
    <row r="4758" spans="21:33" ht="20.100000000000001" customHeight="1" x14ac:dyDescent="0.25">
      <c r="U4758" s="190"/>
      <c r="V4758" s="191"/>
      <c r="W4758" s="188"/>
      <c r="X4758" s="188"/>
      <c r="Y4758" s="174" t="str">
        <f t="shared" si="715"/>
        <v/>
      </c>
      <c r="Z4758" s="174" t="str">
        <f t="shared" si="716"/>
        <v/>
      </c>
      <c r="AA4758" s="137"/>
      <c r="AB4758" s="185">
        <f t="shared" si="713"/>
        <v>26.892799999998083</v>
      </c>
      <c r="AC4758" s="139">
        <f t="shared" si="710"/>
        <v>3.4841431965676451E-4</v>
      </c>
      <c r="AD4758" s="138">
        <f t="shared" si="714"/>
        <v>9.2220176398089123E-7</v>
      </c>
      <c r="AE4758" s="139">
        <f t="shared" si="711"/>
        <v>9.2220176398089123E-7</v>
      </c>
      <c r="AF4758" s="139" t="str">
        <f t="shared" si="712"/>
        <v/>
      </c>
      <c r="AG4758" s="139"/>
    </row>
    <row r="4759" spans="21:33" ht="20.100000000000001" customHeight="1" x14ac:dyDescent="0.25">
      <c r="U4759" s="190"/>
      <c r="V4759" s="191"/>
      <c r="W4759" s="188"/>
      <c r="X4759" s="188"/>
      <c r="Y4759" s="174" t="str">
        <f t="shared" si="715"/>
        <v/>
      </c>
      <c r="Z4759" s="174" t="str">
        <f t="shared" si="716"/>
        <v/>
      </c>
      <c r="AA4759" s="137"/>
      <c r="AB4759" s="185">
        <f t="shared" si="713"/>
        <v>26.899199999998082</v>
      </c>
      <c r="AC4759" s="139">
        <f t="shared" si="710"/>
        <v>3.4749211789278362E-4</v>
      </c>
      <c r="AD4759" s="138">
        <f t="shared" si="714"/>
        <v>9.1980238295374939E-7</v>
      </c>
      <c r="AE4759" s="139">
        <f t="shared" si="711"/>
        <v>9.1980238295374939E-7</v>
      </c>
      <c r="AF4759" s="139" t="str">
        <f t="shared" si="712"/>
        <v/>
      </c>
      <c r="AG4759" s="139"/>
    </row>
    <row r="4760" spans="21:33" ht="20.100000000000001" customHeight="1" x14ac:dyDescent="0.25">
      <c r="U4760" s="190"/>
      <c r="V4760" s="191"/>
      <c r="W4760" s="188"/>
      <c r="X4760" s="188"/>
      <c r="Y4760" s="174" t="str">
        <f t="shared" si="715"/>
        <v/>
      </c>
      <c r="Z4760" s="174" t="str">
        <f t="shared" si="716"/>
        <v/>
      </c>
      <c r="AA4760" s="137"/>
      <c r="AB4760" s="185">
        <f t="shared" si="713"/>
        <v>26.905599999998081</v>
      </c>
      <c r="AC4760" s="139">
        <f t="shared" si="710"/>
        <v>3.4657231550982987E-4</v>
      </c>
      <c r="AD4760" s="138">
        <f t="shared" si="714"/>
        <v>9.1740911482439316E-7</v>
      </c>
      <c r="AE4760" s="139">
        <f t="shared" si="711"/>
        <v>9.1740911482439316E-7</v>
      </c>
      <c r="AF4760" s="139" t="str">
        <f t="shared" si="712"/>
        <v/>
      </c>
      <c r="AG4760" s="139"/>
    </row>
    <row r="4761" spans="21:33" ht="20.100000000000001" customHeight="1" x14ac:dyDescent="0.25">
      <c r="U4761" s="190"/>
      <c r="V4761" s="191"/>
      <c r="W4761" s="188"/>
      <c r="X4761" s="188"/>
      <c r="Y4761" s="174" t="str">
        <f t="shared" si="715"/>
        <v/>
      </c>
      <c r="Z4761" s="174" t="str">
        <f t="shared" si="716"/>
        <v/>
      </c>
      <c r="AA4761" s="137"/>
      <c r="AB4761" s="185">
        <f t="shared" si="713"/>
        <v>26.911999999998081</v>
      </c>
      <c r="AC4761" s="139">
        <f t="shared" si="710"/>
        <v>3.4565490639500547E-4</v>
      </c>
      <c r="AD4761" s="138">
        <f t="shared" si="714"/>
        <v>9.1502194442591835E-7</v>
      </c>
      <c r="AE4761" s="139">
        <f t="shared" si="711"/>
        <v>9.1502194442591835E-7</v>
      </c>
      <c r="AF4761" s="139" t="str">
        <f t="shared" si="712"/>
        <v/>
      </c>
      <c r="AG4761" s="139"/>
    </row>
    <row r="4762" spans="21:33" ht="20.100000000000001" customHeight="1" x14ac:dyDescent="0.25">
      <c r="U4762" s="190"/>
      <c r="V4762" s="191"/>
      <c r="W4762" s="188"/>
      <c r="X4762" s="188"/>
      <c r="Y4762" s="174" t="str">
        <f t="shared" si="715"/>
        <v/>
      </c>
      <c r="Z4762" s="174" t="str">
        <f t="shared" si="716"/>
        <v/>
      </c>
      <c r="AA4762" s="137"/>
      <c r="AB4762" s="185">
        <f t="shared" si="713"/>
        <v>26.91839999999808</v>
      </c>
      <c r="AC4762" s="139">
        <f t="shared" si="710"/>
        <v>3.4473988445057955E-4</v>
      </c>
      <c r="AD4762" s="138">
        <f t="shared" si="714"/>
        <v>9.1264085662774155E-7</v>
      </c>
      <c r="AE4762" s="139">
        <f t="shared" si="711"/>
        <v>9.1264085662774155E-7</v>
      </c>
      <c r="AF4762" s="139" t="str">
        <f t="shared" si="712"/>
        <v/>
      </c>
      <c r="AG4762" s="139"/>
    </row>
    <row r="4763" spans="21:33" ht="20.100000000000001" customHeight="1" x14ac:dyDescent="0.25">
      <c r="U4763" s="190"/>
      <c r="V4763" s="191"/>
      <c r="W4763" s="188"/>
      <c r="X4763" s="188"/>
      <c r="Y4763" s="174" t="str">
        <f t="shared" si="715"/>
        <v/>
      </c>
      <c r="Z4763" s="174" t="str">
        <f t="shared" si="716"/>
        <v/>
      </c>
      <c r="AA4763" s="137"/>
      <c r="AB4763" s="185">
        <f t="shared" si="713"/>
        <v>26.924799999998079</v>
      </c>
      <c r="AC4763" s="139">
        <f t="shared" si="710"/>
        <v>3.4382724359395181E-4</v>
      </c>
      <c r="AD4763" s="138">
        <f t="shared" si="714"/>
        <v>9.1026583633516643E-7</v>
      </c>
      <c r="AE4763" s="139">
        <f t="shared" si="711"/>
        <v>9.1026583633516643E-7</v>
      </c>
      <c r="AF4763" s="139" t="str">
        <f t="shared" si="712"/>
        <v/>
      </c>
      <c r="AG4763" s="139"/>
    </row>
    <row r="4764" spans="21:33" ht="20.100000000000001" customHeight="1" x14ac:dyDescent="0.25">
      <c r="U4764" s="190"/>
      <c r="V4764" s="191"/>
      <c r="W4764" s="188"/>
      <c r="X4764" s="188"/>
      <c r="Y4764" s="174" t="str">
        <f t="shared" si="715"/>
        <v/>
      </c>
      <c r="Z4764" s="174" t="str">
        <f t="shared" si="716"/>
        <v/>
      </c>
      <c r="AA4764" s="137"/>
      <c r="AB4764" s="185">
        <f t="shared" si="713"/>
        <v>26.931199999998078</v>
      </c>
      <c r="AC4764" s="139">
        <f t="shared" si="710"/>
        <v>3.4291697775761665E-4</v>
      </c>
      <c r="AD4764" s="138">
        <f t="shared" si="714"/>
        <v>9.0789686848781167E-7</v>
      </c>
      <c r="AE4764" s="139">
        <f t="shared" si="711"/>
        <v>9.0789686848781167E-7</v>
      </c>
      <c r="AF4764" s="139" t="str">
        <f t="shared" si="712"/>
        <v/>
      </c>
      <c r="AG4764" s="139"/>
    </row>
    <row r="4765" spans="21:33" ht="20.100000000000001" customHeight="1" x14ac:dyDescent="0.25">
      <c r="U4765" s="190"/>
      <c r="V4765" s="191"/>
      <c r="W4765" s="188"/>
      <c r="X4765" s="188"/>
      <c r="Y4765" s="174" t="str">
        <f t="shared" si="715"/>
        <v/>
      </c>
      <c r="Z4765" s="174" t="str">
        <f t="shared" si="716"/>
        <v/>
      </c>
      <c r="AA4765" s="137"/>
      <c r="AB4765" s="185">
        <f t="shared" si="713"/>
        <v>26.937599999998078</v>
      </c>
      <c r="AC4765" s="139">
        <f t="shared" si="710"/>
        <v>3.4200908088912883E-4</v>
      </c>
      <c r="AD4765" s="138">
        <f t="shared" si="714"/>
        <v>9.0553393806622456E-7</v>
      </c>
      <c r="AE4765" s="139">
        <f t="shared" si="711"/>
        <v>9.0553393806622456E-7</v>
      </c>
      <c r="AF4765" s="139" t="str">
        <f t="shared" si="712"/>
        <v/>
      </c>
      <c r="AG4765" s="139"/>
    </row>
    <row r="4766" spans="21:33" ht="20.100000000000001" customHeight="1" x14ac:dyDescent="0.25">
      <c r="U4766" s="190"/>
      <c r="V4766" s="191"/>
      <c r="W4766" s="188"/>
      <c r="X4766" s="188"/>
      <c r="Y4766" s="174" t="str">
        <f t="shared" si="715"/>
        <v/>
      </c>
      <c r="Z4766" s="174" t="str">
        <f t="shared" si="716"/>
        <v/>
      </c>
      <c r="AA4766" s="137"/>
      <c r="AB4766" s="185">
        <f t="shared" si="713"/>
        <v>26.943999999998077</v>
      </c>
      <c r="AC4766" s="139">
        <f t="shared" si="710"/>
        <v>3.4110354695106261E-4</v>
      </c>
      <c r="AD4766" s="138">
        <f t="shared" si="714"/>
        <v>9.0317703008082218E-7</v>
      </c>
      <c r="AE4766" s="139">
        <f t="shared" si="711"/>
        <v>9.0317703008082218E-7</v>
      </c>
      <c r="AF4766" s="139" t="str">
        <f t="shared" si="712"/>
        <v/>
      </c>
      <c r="AG4766" s="139"/>
    </row>
    <row r="4767" spans="21:33" ht="20.100000000000001" customHeight="1" x14ac:dyDescent="0.25">
      <c r="U4767" s="190"/>
      <c r="V4767" s="191"/>
      <c r="W4767" s="188"/>
      <c r="X4767" s="188"/>
      <c r="Y4767" s="174" t="str">
        <f t="shared" si="715"/>
        <v/>
      </c>
      <c r="Z4767" s="174" t="str">
        <f t="shared" si="716"/>
        <v/>
      </c>
      <c r="AA4767" s="137"/>
      <c r="AB4767" s="185">
        <f t="shared" si="713"/>
        <v>26.950399999998076</v>
      </c>
      <c r="AC4767" s="139">
        <f t="shared" si="710"/>
        <v>3.4020036992098179E-4</v>
      </c>
      <c r="AD4767" s="138">
        <f t="shared" si="714"/>
        <v>9.0082612958235393E-7</v>
      </c>
      <c r="AE4767" s="139">
        <f t="shared" si="711"/>
        <v>9.0082612958235393E-7</v>
      </c>
      <c r="AF4767" s="139" t="str">
        <f t="shared" si="712"/>
        <v/>
      </c>
      <c r="AG4767" s="139"/>
    </row>
    <row r="4768" spans="21:33" ht="20.100000000000001" customHeight="1" x14ac:dyDescent="0.25">
      <c r="U4768" s="190"/>
      <c r="V4768" s="191"/>
      <c r="W4768" s="188"/>
      <c r="X4768" s="188"/>
      <c r="Y4768" s="174" t="str">
        <f t="shared" si="715"/>
        <v/>
      </c>
      <c r="Z4768" s="174" t="str">
        <f t="shared" si="716"/>
        <v/>
      </c>
      <c r="AA4768" s="137"/>
      <c r="AB4768" s="185">
        <f t="shared" si="713"/>
        <v>26.956799999998076</v>
      </c>
      <c r="AC4768" s="139">
        <f t="shared" si="710"/>
        <v>3.3929954379139943E-4</v>
      </c>
      <c r="AD4768" s="138">
        <f t="shared" si="714"/>
        <v>8.9848122165680578E-7</v>
      </c>
      <c r="AE4768" s="139">
        <f t="shared" si="711"/>
        <v>8.9848122165680578E-7</v>
      </c>
      <c r="AF4768" s="139" t="str">
        <f t="shared" si="712"/>
        <v/>
      </c>
      <c r="AG4768" s="139"/>
    </row>
    <row r="4769" spans="21:33" ht="20.100000000000001" customHeight="1" x14ac:dyDescent="0.25">
      <c r="U4769" s="190"/>
      <c r="V4769" s="191"/>
      <c r="W4769" s="188"/>
      <c r="X4769" s="188"/>
      <c r="Y4769" s="174" t="str">
        <f t="shared" si="715"/>
        <v/>
      </c>
      <c r="Z4769" s="174" t="str">
        <f t="shared" si="716"/>
        <v/>
      </c>
      <c r="AA4769" s="137"/>
      <c r="AB4769" s="185">
        <f t="shared" si="713"/>
        <v>26.963199999998075</v>
      </c>
      <c r="AC4769" s="139">
        <f t="shared" si="710"/>
        <v>3.3840106256974263E-4</v>
      </c>
      <c r="AD4769" s="138">
        <f t="shared" si="714"/>
        <v>8.9614229142442447E-7</v>
      </c>
      <c r="AE4769" s="139">
        <f t="shared" si="711"/>
        <v>8.9614229142442447E-7</v>
      </c>
      <c r="AF4769" s="139" t="str">
        <f t="shared" si="712"/>
        <v/>
      </c>
      <c r="AG4769" s="139"/>
    </row>
    <row r="4770" spans="21:33" ht="20.100000000000001" customHeight="1" x14ac:dyDescent="0.25">
      <c r="U4770" s="190"/>
      <c r="V4770" s="191"/>
      <c r="W4770" s="188"/>
      <c r="X4770" s="188"/>
      <c r="Y4770" s="174" t="str">
        <f t="shared" si="715"/>
        <v/>
      </c>
      <c r="Z4770" s="174" t="str">
        <f t="shared" si="716"/>
        <v/>
      </c>
      <c r="AA4770" s="137"/>
      <c r="AB4770" s="185">
        <f t="shared" si="713"/>
        <v>26.969599999998074</v>
      </c>
      <c r="AC4770" s="139">
        <f t="shared" si="710"/>
        <v>3.375049202783182E-4</v>
      </c>
      <c r="AD4770" s="138">
        <f t="shared" si="714"/>
        <v>8.9380932404194017E-7</v>
      </c>
      <c r="AE4770" s="139">
        <f t="shared" si="711"/>
        <v>8.9380932404194017E-7</v>
      </c>
      <c r="AF4770" s="139" t="str">
        <f t="shared" si="712"/>
        <v/>
      </c>
      <c r="AG4770" s="139"/>
    </row>
    <row r="4771" spans="21:33" ht="20.100000000000001" customHeight="1" x14ac:dyDescent="0.25">
      <c r="U4771" s="190"/>
      <c r="V4771" s="191"/>
      <c r="W4771" s="188"/>
      <c r="X4771" s="188"/>
      <c r="Y4771" s="174" t="str">
        <f t="shared" si="715"/>
        <v/>
      </c>
      <c r="Z4771" s="174" t="str">
        <f t="shared" si="716"/>
        <v/>
      </c>
      <c r="AA4771" s="137"/>
      <c r="AB4771" s="185">
        <f t="shared" si="713"/>
        <v>26.975999999998074</v>
      </c>
      <c r="AC4771" s="139">
        <f t="shared" si="710"/>
        <v>3.3661111095427626E-4</v>
      </c>
      <c r="AD4771" s="138">
        <f t="shared" si="714"/>
        <v>8.9148230470164486E-7</v>
      </c>
      <c r="AE4771" s="139">
        <f t="shared" si="711"/>
        <v>8.9148230470164486E-7</v>
      </c>
      <c r="AF4771" s="139" t="str">
        <f t="shared" si="712"/>
        <v/>
      </c>
      <c r="AG4771" s="139"/>
    </row>
    <row r="4772" spans="21:33" ht="20.100000000000001" customHeight="1" x14ac:dyDescent="0.25">
      <c r="U4772" s="190"/>
      <c r="V4772" s="191"/>
      <c r="W4772" s="188"/>
      <c r="X4772" s="188"/>
      <c r="Y4772" s="174" t="str">
        <f t="shared" si="715"/>
        <v/>
      </c>
      <c r="Z4772" s="174" t="str">
        <f t="shared" si="716"/>
        <v/>
      </c>
      <c r="AA4772" s="137"/>
      <c r="AB4772" s="185">
        <f t="shared" si="713"/>
        <v>26.982399999998073</v>
      </c>
      <c r="AC4772" s="139">
        <f t="shared" si="710"/>
        <v>3.3571962864957462E-4</v>
      </c>
      <c r="AD4772" s="138">
        <f t="shared" si="714"/>
        <v>8.8916121863258498E-7</v>
      </c>
      <c r="AE4772" s="139">
        <f t="shared" si="711"/>
        <v>8.8916121863258498E-7</v>
      </c>
      <c r="AF4772" s="139" t="str">
        <f t="shared" si="712"/>
        <v/>
      </c>
      <c r="AG4772" s="139"/>
    </row>
    <row r="4773" spans="21:33" ht="20.100000000000001" customHeight="1" x14ac:dyDescent="0.25">
      <c r="U4773" s="190"/>
      <c r="V4773" s="191"/>
      <c r="W4773" s="188"/>
      <c r="X4773" s="188"/>
      <c r="Y4773" s="174" t="str">
        <f t="shared" si="715"/>
        <v/>
      </c>
      <c r="Z4773" s="174" t="str">
        <f t="shared" si="716"/>
        <v/>
      </c>
      <c r="AA4773" s="137"/>
      <c r="AB4773" s="185">
        <f t="shared" si="713"/>
        <v>26.988799999998072</v>
      </c>
      <c r="AC4773" s="139">
        <f t="shared" si="710"/>
        <v>3.3483046743094203E-4</v>
      </c>
      <c r="AD4773" s="138">
        <f t="shared" si="714"/>
        <v>8.8684605109714621E-7</v>
      </c>
      <c r="AE4773" s="139">
        <f t="shared" si="711"/>
        <v>8.8684605109714621E-7</v>
      </c>
      <c r="AF4773" s="139" t="str">
        <f t="shared" si="712"/>
        <v/>
      </c>
      <c r="AG4773" s="139"/>
    </row>
    <row r="4774" spans="21:33" ht="20.100000000000001" customHeight="1" x14ac:dyDescent="0.25">
      <c r="U4774" s="190"/>
      <c r="V4774" s="191"/>
      <c r="W4774" s="188"/>
      <c r="X4774" s="188"/>
      <c r="Y4774" s="174" t="str">
        <f t="shared" si="715"/>
        <v/>
      </c>
      <c r="Z4774" s="174" t="str">
        <f t="shared" si="716"/>
        <v/>
      </c>
      <c r="AA4774" s="137"/>
      <c r="AB4774" s="185">
        <f t="shared" si="713"/>
        <v>26.995199999998071</v>
      </c>
      <c r="AC4774" s="139">
        <f t="shared" si="710"/>
        <v>3.3394362137984489E-4</v>
      </c>
      <c r="AD4774" s="138">
        <f t="shared" si="714"/>
        <v>8.8453678739387233E-7</v>
      </c>
      <c r="AE4774" s="139">
        <f t="shared" si="711"/>
        <v>8.8453678739387233E-7</v>
      </c>
      <c r="AF4774" s="139" t="str">
        <f t="shared" si="712"/>
        <v/>
      </c>
      <c r="AG4774" s="139"/>
    </row>
    <row r="4775" spans="21:33" ht="20.100000000000001" customHeight="1" x14ac:dyDescent="0.25">
      <c r="U4775" s="190"/>
      <c r="V4775" s="191"/>
      <c r="W4775" s="188"/>
      <c r="X4775" s="188"/>
      <c r="Y4775" s="174" t="str">
        <f t="shared" si="715"/>
        <v/>
      </c>
      <c r="Z4775" s="174" t="str">
        <f t="shared" si="716"/>
        <v/>
      </c>
      <c r="AA4775" s="137"/>
      <c r="AB4775" s="185">
        <f t="shared" si="713"/>
        <v>27.001599999998071</v>
      </c>
      <c r="AC4775" s="139">
        <f t="shared" si="710"/>
        <v>3.3305908459245102E-4</v>
      </c>
      <c r="AD4775" s="138">
        <f t="shared" si="714"/>
        <v>8.822334128569774E-7</v>
      </c>
      <c r="AE4775" s="139">
        <f t="shared" si="711"/>
        <v>8.822334128569774E-7</v>
      </c>
      <c r="AF4775" s="139" t="str">
        <f t="shared" si="712"/>
        <v/>
      </c>
      <c r="AG4775" s="139"/>
    </row>
    <row r="4776" spans="21:33" ht="20.100000000000001" customHeight="1" x14ac:dyDescent="0.25">
      <c r="U4776" s="190"/>
      <c r="V4776" s="191"/>
      <c r="W4776" s="188"/>
      <c r="X4776" s="188"/>
      <c r="Y4776" s="174" t="str">
        <f t="shared" si="715"/>
        <v/>
      </c>
      <c r="Z4776" s="174" t="str">
        <f t="shared" si="716"/>
        <v/>
      </c>
      <c r="AA4776" s="137"/>
      <c r="AB4776" s="185">
        <f t="shared" si="713"/>
        <v>27.00799999999807</v>
      </c>
      <c r="AC4776" s="139">
        <f t="shared" si="710"/>
        <v>3.3217685117959404E-4</v>
      </c>
      <c r="AD4776" s="138">
        <f t="shared" si="714"/>
        <v>8.7993591285721309E-7</v>
      </c>
      <c r="AE4776" s="139">
        <f t="shared" si="711"/>
        <v>8.7993591285721309E-7</v>
      </c>
      <c r="AF4776" s="139" t="str">
        <f t="shared" si="712"/>
        <v/>
      </c>
      <c r="AG4776" s="139"/>
    </row>
    <row r="4777" spans="21:33" ht="20.100000000000001" customHeight="1" x14ac:dyDescent="0.25">
      <c r="U4777" s="190"/>
      <c r="V4777" s="191"/>
      <c r="W4777" s="188"/>
      <c r="X4777" s="188"/>
      <c r="Y4777" s="174" t="str">
        <f t="shared" si="715"/>
        <v/>
      </c>
      <c r="Z4777" s="174" t="str">
        <f t="shared" si="716"/>
        <v/>
      </c>
      <c r="AA4777" s="137"/>
      <c r="AB4777" s="185">
        <f t="shared" si="713"/>
        <v>27.014399999998069</v>
      </c>
      <c r="AC4777" s="139">
        <f t="shared" si="710"/>
        <v>3.3129691526673682E-4</v>
      </c>
      <c r="AD4777" s="138">
        <f t="shared" si="714"/>
        <v>8.7764427279650187E-7</v>
      </c>
      <c r="AE4777" s="139">
        <f t="shared" si="711"/>
        <v>8.7764427279650187E-7</v>
      </c>
      <c r="AF4777" s="139" t="str">
        <f t="shared" si="712"/>
        <v/>
      </c>
      <c r="AG4777" s="139"/>
    </row>
    <row r="4778" spans="21:33" ht="20.100000000000001" customHeight="1" x14ac:dyDescent="0.25">
      <c r="U4778" s="190"/>
      <c r="V4778" s="191"/>
      <c r="W4778" s="188"/>
      <c r="X4778" s="188"/>
      <c r="Y4778" s="174" t="str">
        <f t="shared" si="715"/>
        <v/>
      </c>
      <c r="Z4778" s="174" t="str">
        <f t="shared" si="716"/>
        <v/>
      </c>
      <c r="AA4778" s="137"/>
      <c r="AB4778" s="185">
        <f t="shared" si="713"/>
        <v>27.020799999998069</v>
      </c>
      <c r="AC4778" s="139">
        <f t="shared" si="710"/>
        <v>3.3041927099394032E-4</v>
      </c>
      <c r="AD4778" s="138">
        <f t="shared" si="714"/>
        <v>8.7535847811558067E-7</v>
      </c>
      <c r="AE4778" s="139">
        <f t="shared" si="711"/>
        <v>8.7535847811558067E-7</v>
      </c>
      <c r="AF4778" s="139" t="str">
        <f t="shared" si="712"/>
        <v/>
      </c>
      <c r="AG4778" s="139"/>
    </row>
    <row r="4779" spans="21:33" ht="20.100000000000001" customHeight="1" x14ac:dyDescent="0.25">
      <c r="U4779" s="190"/>
      <c r="V4779" s="191"/>
      <c r="W4779" s="188"/>
      <c r="X4779" s="188"/>
      <c r="Y4779" s="174" t="str">
        <f t="shared" si="715"/>
        <v/>
      </c>
      <c r="Z4779" s="174" t="str">
        <f t="shared" si="716"/>
        <v/>
      </c>
      <c r="AA4779" s="137"/>
      <c r="AB4779" s="185">
        <f t="shared" si="713"/>
        <v>27.027199999998068</v>
      </c>
      <c r="AC4779" s="139">
        <f t="shared" si="710"/>
        <v>3.2954391251582474E-4</v>
      </c>
      <c r="AD4779" s="138">
        <f t="shared" si="714"/>
        <v>8.7307851428944719E-7</v>
      </c>
      <c r="AE4779" s="139">
        <f t="shared" si="711"/>
        <v>8.7307851428944719E-7</v>
      </c>
      <c r="AF4779" s="139" t="str">
        <f t="shared" si="712"/>
        <v/>
      </c>
      <c r="AG4779" s="139"/>
    </row>
    <row r="4780" spans="21:33" ht="20.100000000000001" customHeight="1" x14ac:dyDescent="0.25">
      <c r="U4780" s="190"/>
      <c r="V4780" s="191"/>
      <c r="W4780" s="188"/>
      <c r="X4780" s="188"/>
      <c r="Y4780" s="174" t="str">
        <f t="shared" si="715"/>
        <v/>
      </c>
      <c r="Z4780" s="174" t="str">
        <f t="shared" si="716"/>
        <v/>
      </c>
      <c r="AA4780" s="137"/>
      <c r="AB4780" s="185">
        <f t="shared" si="713"/>
        <v>27.033599999998067</v>
      </c>
      <c r="AC4780" s="139">
        <f t="shared" ref="AC4780:AC4843" si="717">_xlfn.CHISQ.DIST.RT(AB4780,$AB$553)</f>
        <v>3.286708340015353E-4</v>
      </c>
      <c r="AD4780" s="138">
        <f t="shared" si="714"/>
        <v>8.7080436682605887E-7</v>
      </c>
      <c r="AE4780" s="139">
        <f t="shared" ref="AE4780:AE4843" si="718">IF(AC4780&lt;($AA$556),AD4780,"")</f>
        <v>8.7080436682605887E-7</v>
      </c>
      <c r="AF4780" s="139" t="str">
        <f t="shared" ref="AF4780:AF4843" si="719">IF(AC4780&lt;$AA$563,AD4780,"")</f>
        <v/>
      </c>
      <c r="AG4780" s="139"/>
    </row>
    <row r="4781" spans="21:33" ht="20.100000000000001" customHeight="1" x14ac:dyDescent="0.25">
      <c r="U4781" s="190"/>
      <c r="V4781" s="191"/>
      <c r="W4781" s="188"/>
      <c r="X4781" s="188"/>
      <c r="Y4781" s="174" t="str">
        <f t="shared" si="715"/>
        <v/>
      </c>
      <c r="Z4781" s="174" t="str">
        <f t="shared" si="716"/>
        <v/>
      </c>
      <c r="AA4781" s="137"/>
      <c r="AB4781" s="185">
        <f t="shared" ref="AB4781:AB4844" si="720">AB4780+$AF$553</f>
        <v>27.039999999998066</v>
      </c>
      <c r="AC4781" s="139">
        <f t="shared" si="717"/>
        <v>3.2780002963470924E-4</v>
      </c>
      <c r="AD4781" s="138">
        <f t="shared" ref="AD4781:AD4844" si="721">AC4781-AC4782</f>
        <v>8.6853602127056131E-7</v>
      </c>
      <c r="AE4781" s="139">
        <f t="shared" si="718"/>
        <v>8.6853602127056131E-7</v>
      </c>
      <c r="AF4781" s="139" t="str">
        <f t="shared" si="719"/>
        <v/>
      </c>
      <c r="AG4781" s="139"/>
    </row>
    <row r="4782" spans="21:33" ht="20.100000000000001" customHeight="1" x14ac:dyDescent="0.25">
      <c r="U4782" s="190"/>
      <c r="V4782" s="191"/>
      <c r="W4782" s="188"/>
      <c r="X4782" s="188"/>
      <c r="Y4782" s="174" t="str">
        <f t="shared" si="715"/>
        <v/>
      </c>
      <c r="Z4782" s="174" t="str">
        <f t="shared" si="716"/>
        <v/>
      </c>
      <c r="AA4782" s="137"/>
      <c r="AB4782" s="185">
        <f t="shared" si="720"/>
        <v>27.046399999998066</v>
      </c>
      <c r="AC4782" s="139">
        <f t="shared" si="717"/>
        <v>3.2693149361343867E-4</v>
      </c>
      <c r="AD4782" s="138">
        <f t="shared" si="721"/>
        <v>8.6627346320111405E-7</v>
      </c>
      <c r="AE4782" s="139">
        <f t="shared" si="718"/>
        <v>8.6627346320111405E-7</v>
      </c>
      <c r="AF4782" s="139" t="str">
        <f t="shared" si="719"/>
        <v/>
      </c>
      <c r="AG4782" s="139"/>
    </row>
    <row r="4783" spans="21:33" ht="20.100000000000001" customHeight="1" x14ac:dyDescent="0.25">
      <c r="U4783" s="190"/>
      <c r="V4783" s="191"/>
      <c r="W4783" s="188"/>
      <c r="X4783" s="188"/>
      <c r="Y4783" s="174" t="str">
        <f t="shared" si="715"/>
        <v/>
      </c>
      <c r="Z4783" s="174" t="str">
        <f t="shared" si="716"/>
        <v/>
      </c>
      <c r="AA4783" s="137"/>
      <c r="AB4783" s="185">
        <f t="shared" si="720"/>
        <v>27.052799999998065</v>
      </c>
      <c r="AC4783" s="139">
        <f t="shared" si="717"/>
        <v>3.2606522015023756E-4</v>
      </c>
      <c r="AD4783" s="138">
        <f t="shared" si="721"/>
        <v>8.6401667823127583E-7</v>
      </c>
      <c r="AE4783" s="139">
        <f t="shared" si="718"/>
        <v>8.6401667823127583E-7</v>
      </c>
      <c r="AF4783" s="139" t="str">
        <f t="shared" si="719"/>
        <v/>
      </c>
      <c r="AG4783" s="139"/>
    </row>
    <row r="4784" spans="21:33" ht="20.100000000000001" customHeight="1" x14ac:dyDescent="0.25">
      <c r="U4784" s="190"/>
      <c r="V4784" s="191"/>
      <c r="W4784" s="188"/>
      <c r="X4784" s="188"/>
      <c r="Y4784" s="174" t="str">
        <f t="shared" si="715"/>
        <v/>
      </c>
      <c r="Z4784" s="174" t="str">
        <f t="shared" si="716"/>
        <v/>
      </c>
      <c r="AA4784" s="137"/>
      <c r="AB4784" s="185">
        <f t="shared" si="720"/>
        <v>27.059199999998064</v>
      </c>
      <c r="AC4784" s="139">
        <f t="shared" si="717"/>
        <v>3.2520120347200629E-4</v>
      </c>
      <c r="AD4784" s="138">
        <f t="shared" si="721"/>
        <v>8.6176565200881197E-7</v>
      </c>
      <c r="AE4784" s="139">
        <f t="shared" si="718"/>
        <v>8.6176565200881197E-7</v>
      </c>
      <c r="AF4784" s="139" t="str">
        <f t="shared" si="719"/>
        <v/>
      </c>
      <c r="AG4784" s="139"/>
    </row>
    <row r="4785" spans="21:33" ht="20.100000000000001" customHeight="1" x14ac:dyDescent="0.25">
      <c r="U4785" s="190"/>
      <c r="V4785" s="191"/>
      <c r="W4785" s="188"/>
      <c r="X4785" s="188"/>
      <c r="Y4785" s="174" t="str">
        <f t="shared" si="715"/>
        <v/>
      </c>
      <c r="Z4785" s="174" t="str">
        <f t="shared" si="716"/>
        <v/>
      </c>
      <c r="AA4785" s="137"/>
      <c r="AB4785" s="185">
        <f t="shared" si="720"/>
        <v>27.065599999998064</v>
      </c>
      <c r="AC4785" s="139">
        <f t="shared" si="717"/>
        <v>3.2433943781999747E-4</v>
      </c>
      <c r="AD4785" s="138">
        <f t="shared" si="721"/>
        <v>8.5952037021780857E-7</v>
      </c>
      <c r="AE4785" s="139">
        <f t="shared" si="718"/>
        <v>8.5952037021780857E-7</v>
      </c>
      <c r="AF4785" s="139" t="str">
        <f t="shared" si="719"/>
        <v/>
      </c>
      <c r="AG4785" s="139"/>
    </row>
    <row r="4786" spans="21:33" ht="20.100000000000001" customHeight="1" x14ac:dyDescent="0.25">
      <c r="U4786" s="190"/>
      <c r="V4786" s="191"/>
      <c r="W4786" s="188"/>
      <c r="X4786" s="188"/>
      <c r="Y4786" s="174" t="str">
        <f t="shared" si="715"/>
        <v/>
      </c>
      <c r="Z4786" s="174" t="str">
        <f t="shared" si="716"/>
        <v/>
      </c>
      <c r="AA4786" s="137"/>
      <c r="AB4786" s="185">
        <f t="shared" si="720"/>
        <v>27.071999999998063</v>
      </c>
      <c r="AC4786" s="139">
        <f t="shared" si="717"/>
        <v>3.2347991744977966E-4</v>
      </c>
      <c r="AD4786" s="138">
        <f t="shared" si="721"/>
        <v>8.5728081857330569E-7</v>
      </c>
      <c r="AE4786" s="139">
        <f t="shared" si="718"/>
        <v>8.5728081857330569E-7</v>
      </c>
      <c r="AF4786" s="139" t="str">
        <f t="shared" si="719"/>
        <v/>
      </c>
      <c r="AG4786" s="139"/>
    </row>
    <row r="4787" spans="21:33" ht="20.100000000000001" customHeight="1" x14ac:dyDescent="0.25">
      <c r="U4787" s="190"/>
      <c r="V4787" s="191"/>
      <c r="W4787" s="188"/>
      <c r="X4787" s="188"/>
      <c r="Y4787" s="174" t="str">
        <f t="shared" si="715"/>
        <v/>
      </c>
      <c r="Z4787" s="174" t="str">
        <f t="shared" si="716"/>
        <v/>
      </c>
      <c r="AA4787" s="137"/>
      <c r="AB4787" s="185">
        <f t="shared" si="720"/>
        <v>27.078399999998062</v>
      </c>
      <c r="AC4787" s="139">
        <f t="shared" si="717"/>
        <v>3.2262263663120636E-4</v>
      </c>
      <c r="AD4787" s="138">
        <f t="shared" si="721"/>
        <v>8.5504698282742311E-7</v>
      </c>
      <c r="AE4787" s="139">
        <f t="shared" si="718"/>
        <v>8.5504698282742311E-7</v>
      </c>
      <c r="AF4787" s="139" t="str">
        <f t="shared" si="719"/>
        <v/>
      </c>
      <c r="AG4787" s="139"/>
    </row>
    <row r="4788" spans="21:33" ht="20.100000000000001" customHeight="1" x14ac:dyDescent="0.25">
      <c r="U4788" s="190"/>
      <c r="V4788" s="191"/>
      <c r="W4788" s="188"/>
      <c r="X4788" s="188"/>
      <c r="Y4788" s="174" t="str">
        <f t="shared" si="715"/>
        <v/>
      </c>
      <c r="Z4788" s="174" t="str">
        <f t="shared" si="716"/>
        <v/>
      </c>
      <c r="AA4788" s="137"/>
      <c r="AB4788" s="185">
        <f t="shared" si="720"/>
        <v>27.084799999998062</v>
      </c>
      <c r="AC4788" s="139">
        <f t="shared" si="717"/>
        <v>3.2176758964837894E-4</v>
      </c>
      <c r="AD4788" s="138">
        <f t="shared" si="721"/>
        <v>8.5281884876551141E-7</v>
      </c>
      <c r="AE4788" s="139">
        <f t="shared" si="718"/>
        <v>8.5281884876551141E-7</v>
      </c>
      <c r="AF4788" s="139" t="str">
        <f t="shared" si="719"/>
        <v/>
      </c>
      <c r="AG4788" s="139"/>
    </row>
    <row r="4789" spans="21:33" ht="20.100000000000001" customHeight="1" x14ac:dyDescent="0.25">
      <c r="U4789" s="190"/>
      <c r="V4789" s="191"/>
      <c r="W4789" s="188"/>
      <c r="X4789" s="188"/>
      <c r="Y4789" s="174" t="str">
        <f t="shared" si="715"/>
        <v/>
      </c>
      <c r="Z4789" s="174" t="str">
        <f t="shared" si="716"/>
        <v/>
      </c>
      <c r="AA4789" s="137"/>
      <c r="AB4789" s="185">
        <f t="shared" si="720"/>
        <v>27.091199999998061</v>
      </c>
      <c r="AC4789" s="139">
        <f t="shared" si="717"/>
        <v>3.2091477079961342E-4</v>
      </c>
      <c r="AD4789" s="138">
        <f t="shared" si="721"/>
        <v>8.505964022068567E-7</v>
      </c>
      <c r="AE4789" s="139">
        <f t="shared" si="718"/>
        <v>8.505964022068567E-7</v>
      </c>
      <c r="AF4789" s="139" t="str">
        <f t="shared" si="719"/>
        <v/>
      </c>
      <c r="AG4789" s="139"/>
    </row>
    <row r="4790" spans="21:33" ht="20.100000000000001" customHeight="1" x14ac:dyDescent="0.25">
      <c r="U4790" s="190"/>
      <c r="V4790" s="191"/>
      <c r="W4790" s="188"/>
      <c r="X4790" s="188"/>
      <c r="Y4790" s="174" t="str">
        <f t="shared" si="715"/>
        <v/>
      </c>
      <c r="Z4790" s="174" t="str">
        <f t="shared" si="716"/>
        <v/>
      </c>
      <c r="AA4790" s="137"/>
      <c r="AB4790" s="185">
        <f t="shared" si="720"/>
        <v>27.09759999999806</v>
      </c>
      <c r="AC4790" s="139">
        <f t="shared" si="717"/>
        <v>3.2006417439740657E-4</v>
      </c>
      <c r="AD4790" s="138">
        <f t="shared" si="721"/>
        <v>8.4837962900663217E-7</v>
      </c>
      <c r="AE4790" s="139">
        <f t="shared" si="718"/>
        <v>8.4837962900663217E-7</v>
      </c>
      <c r="AF4790" s="139" t="str">
        <f t="shared" si="719"/>
        <v/>
      </c>
      <c r="AG4790" s="139"/>
    </row>
    <row r="4791" spans="21:33" ht="20.100000000000001" customHeight="1" x14ac:dyDescent="0.25">
      <c r="U4791" s="190"/>
      <c r="V4791" s="191"/>
      <c r="W4791" s="188"/>
      <c r="X4791" s="188"/>
      <c r="Y4791" s="174" t="str">
        <f t="shared" si="715"/>
        <v/>
      </c>
      <c r="Z4791" s="174" t="str">
        <f t="shared" si="716"/>
        <v/>
      </c>
      <c r="AA4791" s="137"/>
      <c r="AB4791" s="185">
        <f t="shared" si="720"/>
        <v>27.103999999998059</v>
      </c>
      <c r="AC4791" s="139">
        <f t="shared" si="717"/>
        <v>3.1921579476839994E-4</v>
      </c>
      <c r="AD4791" s="138">
        <f t="shared" si="721"/>
        <v>8.4616851505107341E-7</v>
      </c>
      <c r="AE4791" s="139">
        <f t="shared" si="718"/>
        <v>8.4616851505107341E-7</v>
      </c>
      <c r="AF4791" s="139" t="str">
        <f t="shared" si="719"/>
        <v/>
      </c>
      <c r="AG4791" s="139"/>
    </row>
    <row r="4792" spans="21:33" ht="20.100000000000001" customHeight="1" x14ac:dyDescent="0.25">
      <c r="U4792" s="190"/>
      <c r="V4792" s="191"/>
      <c r="W4792" s="188"/>
      <c r="X4792" s="188"/>
      <c r="Y4792" s="174" t="str">
        <f t="shared" ref="Y4792:Y4855" si="722">IF($X4792&gt;(Y$555),$W4792,"")</f>
        <v/>
      </c>
      <c r="Z4792" s="174" t="str">
        <f t="shared" ref="Z4792:Z4855" si="723">IF($X4792&gt;(AA$557),$W4792,"")</f>
        <v/>
      </c>
      <c r="AA4792" s="137"/>
      <c r="AB4792" s="185">
        <f t="shared" si="720"/>
        <v>27.110399999998059</v>
      </c>
      <c r="AC4792" s="139">
        <f t="shared" si="717"/>
        <v>3.1836962625334886E-4</v>
      </c>
      <c r="AD4792" s="138">
        <f t="shared" si="721"/>
        <v>8.4396304626300784E-7</v>
      </c>
      <c r="AE4792" s="139">
        <f t="shared" si="718"/>
        <v>8.4396304626300784E-7</v>
      </c>
      <c r="AF4792" s="139" t="str">
        <f t="shared" si="719"/>
        <v/>
      </c>
      <c r="AG4792" s="139"/>
    </row>
    <row r="4793" spans="21:33" ht="20.100000000000001" customHeight="1" x14ac:dyDescent="0.25">
      <c r="U4793" s="190"/>
      <c r="V4793" s="191"/>
      <c r="W4793" s="188"/>
      <c r="X4793" s="188"/>
      <c r="Y4793" s="174" t="str">
        <f t="shared" si="722"/>
        <v/>
      </c>
      <c r="Z4793" s="174" t="str">
        <f t="shared" si="723"/>
        <v/>
      </c>
      <c r="AA4793" s="137"/>
      <c r="AB4793" s="185">
        <f t="shared" si="720"/>
        <v>27.116799999998058</v>
      </c>
      <c r="AC4793" s="139">
        <f t="shared" si="717"/>
        <v>3.1752566320708585E-4</v>
      </c>
      <c r="AD4793" s="138">
        <f t="shared" si="721"/>
        <v>8.4176320859692157E-7</v>
      </c>
      <c r="AE4793" s="139">
        <f t="shared" si="718"/>
        <v>8.4176320859692157E-7</v>
      </c>
      <c r="AF4793" s="139" t="str">
        <f t="shared" si="719"/>
        <v/>
      </c>
      <c r="AG4793" s="139"/>
    </row>
    <row r="4794" spans="21:33" ht="20.100000000000001" customHeight="1" x14ac:dyDescent="0.25">
      <c r="U4794" s="190"/>
      <c r="V4794" s="191"/>
      <c r="W4794" s="188"/>
      <c r="X4794" s="188"/>
      <c r="Y4794" s="174" t="str">
        <f t="shared" si="722"/>
        <v/>
      </c>
      <c r="Z4794" s="174" t="str">
        <f t="shared" si="723"/>
        <v/>
      </c>
      <c r="AA4794" s="137"/>
      <c r="AB4794" s="185">
        <f t="shared" si="720"/>
        <v>27.123199999998057</v>
      </c>
      <c r="AC4794" s="139">
        <f t="shared" si="717"/>
        <v>3.1668389999848893E-4</v>
      </c>
      <c r="AD4794" s="138">
        <f t="shared" si="721"/>
        <v>8.3956898804340464E-7</v>
      </c>
      <c r="AE4794" s="139">
        <f t="shared" si="718"/>
        <v>8.3956898804340464E-7</v>
      </c>
      <c r="AF4794" s="139" t="str">
        <f t="shared" si="719"/>
        <v/>
      </c>
      <c r="AG4794" s="139"/>
    </row>
    <row r="4795" spans="21:33" ht="20.100000000000001" customHeight="1" x14ac:dyDescent="0.25">
      <c r="U4795" s="190"/>
      <c r="V4795" s="191"/>
      <c r="W4795" s="188"/>
      <c r="X4795" s="188"/>
      <c r="Y4795" s="174" t="str">
        <f t="shared" si="722"/>
        <v/>
      </c>
      <c r="Z4795" s="174" t="str">
        <f t="shared" si="723"/>
        <v/>
      </c>
      <c r="AA4795" s="137"/>
      <c r="AB4795" s="185">
        <f t="shared" si="720"/>
        <v>27.129599999998057</v>
      </c>
      <c r="AC4795" s="139">
        <f t="shared" si="717"/>
        <v>3.1584433101044553E-4</v>
      </c>
      <c r="AD4795" s="138">
        <f t="shared" si="721"/>
        <v>8.373803706245974E-7</v>
      </c>
      <c r="AE4795" s="139">
        <f t="shared" si="718"/>
        <v>8.373803706245974E-7</v>
      </c>
      <c r="AF4795" s="139" t="str">
        <f t="shared" si="719"/>
        <v/>
      </c>
      <c r="AG4795" s="139"/>
    </row>
    <row r="4796" spans="21:33" ht="20.100000000000001" customHeight="1" x14ac:dyDescent="0.25">
      <c r="U4796" s="190"/>
      <c r="V4796" s="191"/>
      <c r="W4796" s="188"/>
      <c r="X4796" s="188"/>
      <c r="Y4796" s="174" t="str">
        <f t="shared" si="722"/>
        <v/>
      </c>
      <c r="Z4796" s="174" t="str">
        <f t="shared" si="723"/>
        <v/>
      </c>
      <c r="AA4796" s="137"/>
      <c r="AB4796" s="185">
        <f t="shared" si="720"/>
        <v>27.135999999998056</v>
      </c>
      <c r="AC4796" s="139">
        <f t="shared" si="717"/>
        <v>3.1500695063982093E-4</v>
      </c>
      <c r="AD4796" s="138">
        <f t="shared" si="721"/>
        <v>8.3519734239798516E-7</v>
      </c>
      <c r="AE4796" s="139">
        <f t="shared" si="718"/>
        <v>8.3519734239798516E-7</v>
      </c>
      <c r="AF4796" s="139" t="str">
        <f t="shared" si="719"/>
        <v/>
      </c>
      <c r="AG4796" s="139"/>
    </row>
    <row r="4797" spans="21:33" ht="20.100000000000001" customHeight="1" x14ac:dyDescent="0.25">
      <c r="U4797" s="190"/>
      <c r="V4797" s="191"/>
      <c r="W4797" s="188"/>
      <c r="X4797" s="188"/>
      <c r="Y4797" s="174" t="str">
        <f t="shared" si="722"/>
        <v/>
      </c>
      <c r="Z4797" s="174" t="str">
        <f t="shared" si="723"/>
        <v/>
      </c>
      <c r="AA4797" s="137"/>
      <c r="AB4797" s="185">
        <f t="shared" si="720"/>
        <v>27.142399999998055</v>
      </c>
      <c r="AC4797" s="139">
        <f t="shared" si="717"/>
        <v>3.1417175329742295E-4</v>
      </c>
      <c r="AD4797" s="138">
        <f t="shared" si="721"/>
        <v>8.3301988945319984E-7</v>
      </c>
      <c r="AE4797" s="139">
        <f t="shared" si="718"/>
        <v>8.3301988945319984E-7</v>
      </c>
      <c r="AF4797" s="139" t="str">
        <f t="shared" si="719"/>
        <v/>
      </c>
      <c r="AG4797" s="139"/>
    </row>
    <row r="4798" spans="21:33" ht="20.100000000000001" customHeight="1" x14ac:dyDescent="0.25">
      <c r="U4798" s="190"/>
      <c r="V4798" s="191"/>
      <c r="W4798" s="188"/>
      <c r="X4798" s="188"/>
      <c r="Y4798" s="174" t="str">
        <f t="shared" si="722"/>
        <v/>
      </c>
      <c r="Z4798" s="174" t="str">
        <f t="shared" si="723"/>
        <v/>
      </c>
      <c r="AA4798" s="137"/>
      <c r="AB4798" s="185">
        <f t="shared" si="720"/>
        <v>27.148799999998054</v>
      </c>
      <c r="AC4798" s="139">
        <f t="shared" si="717"/>
        <v>3.1333873340796975E-4</v>
      </c>
      <c r="AD4798" s="138">
        <f t="shared" si="721"/>
        <v>8.3084799791467625E-7</v>
      </c>
      <c r="AE4798" s="139">
        <f t="shared" si="718"/>
        <v>8.3084799791467625E-7</v>
      </c>
      <c r="AF4798" s="139" t="str">
        <f t="shared" si="719"/>
        <v/>
      </c>
      <c r="AG4798" s="139"/>
    </row>
    <row r="4799" spans="21:33" ht="20.100000000000001" customHeight="1" x14ac:dyDescent="0.25">
      <c r="U4799" s="190"/>
      <c r="V4799" s="191"/>
      <c r="W4799" s="188"/>
      <c r="X4799" s="188"/>
      <c r="Y4799" s="174" t="str">
        <f t="shared" si="722"/>
        <v/>
      </c>
      <c r="Z4799" s="174" t="str">
        <f t="shared" si="723"/>
        <v/>
      </c>
      <c r="AA4799" s="137"/>
      <c r="AB4799" s="185">
        <f t="shared" si="720"/>
        <v>27.155199999998054</v>
      </c>
      <c r="AC4799" s="139">
        <f t="shared" si="717"/>
        <v>3.1250788541005507E-4</v>
      </c>
      <c r="AD4799" s="138">
        <f t="shared" si="721"/>
        <v>8.2868165393915841E-7</v>
      </c>
      <c r="AE4799" s="139">
        <f t="shared" si="718"/>
        <v>8.2868165393915841E-7</v>
      </c>
      <c r="AF4799" s="139" t="str">
        <f t="shared" si="719"/>
        <v/>
      </c>
      <c r="AG4799" s="139"/>
    </row>
    <row r="4800" spans="21:33" ht="20.100000000000001" customHeight="1" x14ac:dyDescent="0.25">
      <c r="U4800" s="190"/>
      <c r="V4800" s="191"/>
      <c r="W4800" s="188"/>
      <c r="X4800" s="188"/>
      <c r="Y4800" s="174" t="str">
        <f t="shared" si="722"/>
        <v/>
      </c>
      <c r="Z4800" s="174" t="str">
        <f t="shared" si="723"/>
        <v/>
      </c>
      <c r="AA4800" s="137"/>
      <c r="AB4800" s="185">
        <f t="shared" si="720"/>
        <v>27.161599999998053</v>
      </c>
      <c r="AC4800" s="139">
        <f t="shared" si="717"/>
        <v>3.1167920375611591E-4</v>
      </c>
      <c r="AD4800" s="138">
        <f t="shared" si="721"/>
        <v>8.2652084371694643E-7</v>
      </c>
      <c r="AE4800" s="139">
        <f t="shared" si="718"/>
        <v>8.2652084371694643E-7</v>
      </c>
      <c r="AF4800" s="139" t="str">
        <f t="shared" si="719"/>
        <v/>
      </c>
      <c r="AG4800" s="139"/>
    </row>
    <row r="4801" spans="21:33" ht="20.100000000000001" customHeight="1" x14ac:dyDescent="0.25">
      <c r="U4801" s="190"/>
      <c r="V4801" s="191"/>
      <c r="W4801" s="188"/>
      <c r="X4801" s="188"/>
      <c r="Y4801" s="174" t="str">
        <f t="shared" si="722"/>
        <v/>
      </c>
      <c r="Z4801" s="174" t="str">
        <f t="shared" si="723"/>
        <v/>
      </c>
      <c r="AA4801" s="137"/>
      <c r="AB4801" s="185">
        <f t="shared" si="720"/>
        <v>27.167999999998052</v>
      </c>
      <c r="AC4801" s="139">
        <f t="shared" si="717"/>
        <v>3.1085268291239896E-4</v>
      </c>
      <c r="AD4801" s="138">
        <f t="shared" si="721"/>
        <v>8.2436555347151696E-7</v>
      </c>
      <c r="AE4801" s="139">
        <f t="shared" si="718"/>
        <v>8.2436555347151696E-7</v>
      </c>
      <c r="AF4801" s="139" t="str">
        <f t="shared" si="719"/>
        <v/>
      </c>
      <c r="AG4801" s="139"/>
    </row>
    <row r="4802" spans="21:33" ht="20.100000000000001" customHeight="1" x14ac:dyDescent="0.25">
      <c r="U4802" s="190"/>
      <c r="V4802" s="191"/>
      <c r="W4802" s="188"/>
      <c r="X4802" s="188"/>
      <c r="Y4802" s="174" t="str">
        <f t="shared" si="722"/>
        <v/>
      </c>
      <c r="Z4802" s="174" t="str">
        <f t="shared" si="723"/>
        <v/>
      </c>
      <c r="AA4802" s="137"/>
      <c r="AB4802" s="185">
        <f t="shared" si="720"/>
        <v>27.174399999998052</v>
      </c>
      <c r="AC4802" s="139">
        <f t="shared" si="717"/>
        <v>3.1002831735892745E-4</v>
      </c>
      <c r="AD4802" s="138">
        <f t="shared" si="721"/>
        <v>8.222157694607159E-7</v>
      </c>
      <c r="AE4802" s="139">
        <f t="shared" si="718"/>
        <v>8.222157694607159E-7</v>
      </c>
      <c r="AF4802" s="139" t="str">
        <f t="shared" si="719"/>
        <v/>
      </c>
      <c r="AG4802" s="139"/>
    </row>
    <row r="4803" spans="21:33" ht="20.100000000000001" customHeight="1" x14ac:dyDescent="0.25">
      <c r="U4803" s="190"/>
      <c r="V4803" s="191"/>
      <c r="W4803" s="188"/>
      <c r="X4803" s="188"/>
      <c r="Y4803" s="174" t="str">
        <f t="shared" si="722"/>
        <v/>
      </c>
      <c r="Z4803" s="174" t="str">
        <f t="shared" si="723"/>
        <v/>
      </c>
      <c r="AA4803" s="137"/>
      <c r="AB4803" s="185">
        <f t="shared" si="720"/>
        <v>27.180799999998051</v>
      </c>
      <c r="AC4803" s="139">
        <f t="shared" si="717"/>
        <v>3.0920610158946673E-4</v>
      </c>
      <c r="AD4803" s="138">
        <f t="shared" si="721"/>
        <v>8.2007147797339731E-7</v>
      </c>
      <c r="AE4803" s="139">
        <f t="shared" si="718"/>
        <v>8.2007147797339731E-7</v>
      </c>
      <c r="AF4803" s="139" t="str">
        <f t="shared" si="719"/>
        <v/>
      </c>
      <c r="AG4803" s="139"/>
    </row>
    <row r="4804" spans="21:33" ht="20.100000000000001" customHeight="1" x14ac:dyDescent="0.25">
      <c r="U4804" s="190"/>
      <c r="V4804" s="191"/>
      <c r="W4804" s="188"/>
      <c r="X4804" s="188"/>
      <c r="Y4804" s="174" t="str">
        <f t="shared" si="722"/>
        <v/>
      </c>
      <c r="Z4804" s="174" t="str">
        <f t="shared" si="723"/>
        <v/>
      </c>
      <c r="AA4804" s="137"/>
      <c r="AB4804" s="185">
        <f t="shared" si="720"/>
        <v>27.18719999999805</v>
      </c>
      <c r="AC4804" s="139">
        <f t="shared" si="717"/>
        <v>3.0838603011149333E-4</v>
      </c>
      <c r="AD4804" s="138">
        <f t="shared" si="721"/>
        <v>8.179326653339771E-7</v>
      </c>
      <c r="AE4804" s="139">
        <f t="shared" si="718"/>
        <v>8.179326653339771E-7</v>
      </c>
      <c r="AF4804" s="139" t="str">
        <f t="shared" si="719"/>
        <v/>
      </c>
      <c r="AG4804" s="139"/>
    </row>
    <row r="4805" spans="21:33" ht="20.100000000000001" customHeight="1" x14ac:dyDescent="0.25">
      <c r="U4805" s="190"/>
      <c r="V4805" s="191"/>
      <c r="W4805" s="188"/>
      <c r="X4805" s="188"/>
      <c r="Y4805" s="174" t="str">
        <f t="shared" si="722"/>
        <v/>
      </c>
      <c r="Z4805" s="174" t="str">
        <f t="shared" si="723"/>
        <v/>
      </c>
      <c r="AA4805" s="137"/>
      <c r="AB4805" s="185">
        <f t="shared" si="720"/>
        <v>27.19359999999805</v>
      </c>
      <c r="AC4805" s="139">
        <f t="shared" si="717"/>
        <v>3.0756809744615936E-4</v>
      </c>
      <c r="AD4805" s="138">
        <f t="shared" si="721"/>
        <v>8.1579931789657828E-7</v>
      </c>
      <c r="AE4805" s="139">
        <f t="shared" si="718"/>
        <v>8.1579931789657828E-7</v>
      </c>
      <c r="AF4805" s="139" t="str">
        <f t="shared" si="719"/>
        <v/>
      </c>
      <c r="AG4805" s="139"/>
    </row>
    <row r="4806" spans="21:33" ht="20.100000000000001" customHeight="1" x14ac:dyDescent="0.25">
      <c r="U4806" s="190"/>
      <c r="V4806" s="191"/>
      <c r="W4806" s="188"/>
      <c r="X4806" s="188"/>
      <c r="Y4806" s="174" t="str">
        <f t="shared" si="722"/>
        <v/>
      </c>
      <c r="Z4806" s="174" t="str">
        <f t="shared" si="723"/>
        <v/>
      </c>
      <c r="AA4806" s="137"/>
      <c r="AB4806" s="185">
        <f t="shared" si="720"/>
        <v>27.199999999998049</v>
      </c>
      <c r="AC4806" s="139">
        <f t="shared" si="717"/>
        <v>3.0675229812826278E-4</v>
      </c>
      <c r="AD4806" s="138">
        <f t="shared" si="721"/>
        <v>8.1367142205121101E-7</v>
      </c>
      <c r="AE4806" s="139">
        <f t="shared" si="718"/>
        <v>8.1367142205121101E-7</v>
      </c>
      <c r="AF4806" s="139" t="str">
        <f t="shared" si="719"/>
        <v/>
      </c>
      <c r="AG4806" s="139"/>
    </row>
    <row r="4807" spans="21:33" ht="20.100000000000001" customHeight="1" x14ac:dyDescent="0.25">
      <c r="U4807" s="190"/>
      <c r="V4807" s="191"/>
      <c r="W4807" s="188"/>
      <c r="X4807" s="188"/>
      <c r="Y4807" s="174" t="str">
        <f t="shared" si="722"/>
        <v/>
      </c>
      <c r="Z4807" s="174" t="str">
        <f t="shared" si="723"/>
        <v/>
      </c>
      <c r="AA4807" s="137"/>
      <c r="AB4807" s="185">
        <f t="shared" si="720"/>
        <v>27.206399999998048</v>
      </c>
      <c r="AC4807" s="139">
        <f t="shared" si="717"/>
        <v>3.0593862670621157E-4</v>
      </c>
      <c r="AD4807" s="138">
        <f t="shared" si="721"/>
        <v>8.1154896421867673E-7</v>
      </c>
      <c r="AE4807" s="139">
        <f t="shared" si="718"/>
        <v>8.1154896421867673E-7</v>
      </c>
      <c r="AF4807" s="139" t="str">
        <f t="shared" si="719"/>
        <v/>
      </c>
      <c r="AG4807" s="139"/>
    </row>
    <row r="4808" spans="21:33" ht="20.100000000000001" customHeight="1" x14ac:dyDescent="0.25">
      <c r="U4808" s="190"/>
      <c r="V4808" s="191"/>
      <c r="W4808" s="188"/>
      <c r="X4808" s="188"/>
      <c r="Y4808" s="174" t="str">
        <f t="shared" si="722"/>
        <v/>
      </c>
      <c r="Z4808" s="174" t="str">
        <f t="shared" si="723"/>
        <v/>
      </c>
      <c r="AA4808" s="137"/>
      <c r="AB4808" s="185">
        <f t="shared" si="720"/>
        <v>27.212799999998047</v>
      </c>
      <c r="AC4808" s="139">
        <f t="shared" si="717"/>
        <v>3.0512707774199289E-4</v>
      </c>
      <c r="AD4808" s="138">
        <f t="shared" si="721"/>
        <v>8.0943193085468825E-7</v>
      </c>
      <c r="AE4808" s="139">
        <f t="shared" si="718"/>
        <v>8.0943193085468825E-7</v>
      </c>
      <c r="AF4808" s="139" t="str">
        <f t="shared" si="719"/>
        <v/>
      </c>
      <c r="AG4808" s="139"/>
    </row>
    <row r="4809" spans="21:33" ht="20.100000000000001" customHeight="1" x14ac:dyDescent="0.25">
      <c r="U4809" s="190"/>
      <c r="V4809" s="191"/>
      <c r="W4809" s="188"/>
      <c r="X4809" s="188"/>
      <c r="Y4809" s="174" t="str">
        <f t="shared" si="722"/>
        <v/>
      </c>
      <c r="Z4809" s="174" t="str">
        <f t="shared" si="723"/>
        <v/>
      </c>
      <c r="AA4809" s="137"/>
      <c r="AB4809" s="185">
        <f t="shared" si="720"/>
        <v>27.219199999998047</v>
      </c>
      <c r="AC4809" s="139">
        <f t="shared" si="717"/>
        <v>3.043176458111382E-4</v>
      </c>
      <c r="AD4809" s="138">
        <f t="shared" si="721"/>
        <v>8.0732030844466547E-7</v>
      </c>
      <c r="AE4809" s="139">
        <f t="shared" si="718"/>
        <v>8.0732030844466547E-7</v>
      </c>
      <c r="AF4809" s="139" t="str">
        <f t="shared" si="719"/>
        <v/>
      </c>
      <c r="AG4809" s="139"/>
    </row>
    <row r="4810" spans="21:33" ht="20.100000000000001" customHeight="1" x14ac:dyDescent="0.25">
      <c r="U4810" s="190"/>
      <c r="V4810" s="191"/>
      <c r="W4810" s="188"/>
      <c r="X4810" s="188"/>
      <c r="Y4810" s="174" t="str">
        <f t="shared" si="722"/>
        <v/>
      </c>
      <c r="Z4810" s="174" t="str">
        <f t="shared" si="723"/>
        <v/>
      </c>
      <c r="AA4810" s="137"/>
      <c r="AB4810" s="185">
        <f t="shared" si="720"/>
        <v>27.225599999998046</v>
      </c>
      <c r="AC4810" s="139">
        <f t="shared" si="717"/>
        <v>3.0351032550269354E-4</v>
      </c>
      <c r="AD4810" s="138">
        <f t="shared" si="721"/>
        <v>8.0521408350807226E-7</v>
      </c>
      <c r="AE4810" s="139">
        <f t="shared" si="718"/>
        <v>8.0521408350807226E-7</v>
      </c>
      <c r="AF4810" s="139" t="str">
        <f t="shared" si="719"/>
        <v/>
      </c>
      <c r="AG4810" s="139"/>
    </row>
    <row r="4811" spans="21:33" ht="20.100000000000001" customHeight="1" x14ac:dyDescent="0.25">
      <c r="U4811" s="190"/>
      <c r="V4811" s="191"/>
      <c r="W4811" s="188"/>
      <c r="X4811" s="188"/>
      <c r="Y4811" s="174" t="str">
        <f t="shared" si="722"/>
        <v/>
      </c>
      <c r="Z4811" s="174" t="str">
        <f t="shared" si="723"/>
        <v/>
      </c>
      <c r="AA4811" s="137"/>
      <c r="AB4811" s="185">
        <f t="shared" si="720"/>
        <v>27.231999999998045</v>
      </c>
      <c r="AC4811" s="139">
        <f t="shared" si="717"/>
        <v>3.0270511141918547E-4</v>
      </c>
      <c r="AD4811" s="138">
        <f t="shared" si="721"/>
        <v>8.0311324259830803E-7</v>
      </c>
      <c r="AE4811" s="139">
        <f t="shared" si="718"/>
        <v>8.0311324259830803E-7</v>
      </c>
      <c r="AF4811" s="139" t="str">
        <f t="shared" si="719"/>
        <v/>
      </c>
      <c r="AG4811" s="139"/>
    </row>
    <row r="4812" spans="21:33" ht="20.100000000000001" customHeight="1" x14ac:dyDescent="0.25">
      <c r="U4812" s="190"/>
      <c r="V4812" s="191"/>
      <c r="W4812" s="188"/>
      <c r="X4812" s="188"/>
      <c r="Y4812" s="174" t="str">
        <f t="shared" si="722"/>
        <v/>
      </c>
      <c r="Z4812" s="174" t="str">
        <f t="shared" si="723"/>
        <v/>
      </c>
      <c r="AA4812" s="137"/>
      <c r="AB4812" s="185">
        <f t="shared" si="720"/>
        <v>27.238399999998045</v>
      </c>
      <c r="AC4812" s="139">
        <f t="shared" si="717"/>
        <v>3.0190199817658716E-4</v>
      </c>
      <c r="AD4812" s="138">
        <f t="shared" si="721"/>
        <v>8.0101777229772035E-7</v>
      </c>
      <c r="AE4812" s="139">
        <f t="shared" si="718"/>
        <v>8.0101777229772035E-7</v>
      </c>
      <c r="AF4812" s="139" t="str">
        <f t="shared" si="719"/>
        <v/>
      </c>
      <c r="AG4812" s="139"/>
    </row>
    <row r="4813" spans="21:33" ht="20.100000000000001" customHeight="1" x14ac:dyDescent="0.25">
      <c r="U4813" s="190"/>
      <c r="V4813" s="191"/>
      <c r="W4813" s="188"/>
      <c r="X4813" s="188"/>
      <c r="Y4813" s="174" t="str">
        <f t="shared" si="722"/>
        <v/>
      </c>
      <c r="Z4813" s="174" t="str">
        <f t="shared" si="723"/>
        <v/>
      </c>
      <c r="AA4813" s="137"/>
      <c r="AB4813" s="185">
        <f t="shared" si="720"/>
        <v>27.244799999998044</v>
      </c>
      <c r="AC4813" s="139">
        <f t="shared" si="717"/>
        <v>3.0110098040428944E-4</v>
      </c>
      <c r="AD4813" s="138">
        <f t="shared" si="721"/>
        <v>7.9892765922551972E-7</v>
      </c>
      <c r="AE4813" s="139">
        <f t="shared" si="718"/>
        <v>7.9892765922551972E-7</v>
      </c>
      <c r="AF4813" s="139" t="str">
        <f t="shared" si="719"/>
        <v/>
      </c>
      <c r="AG4813" s="139"/>
    </row>
    <row r="4814" spans="21:33" ht="20.100000000000001" customHeight="1" x14ac:dyDescent="0.25">
      <c r="U4814" s="190"/>
      <c r="V4814" s="191"/>
      <c r="W4814" s="188"/>
      <c r="X4814" s="188"/>
      <c r="Y4814" s="174" t="str">
        <f t="shared" si="722"/>
        <v/>
      </c>
      <c r="Z4814" s="174" t="str">
        <f t="shared" si="723"/>
        <v/>
      </c>
      <c r="AA4814" s="137"/>
      <c r="AB4814" s="185">
        <f t="shared" si="720"/>
        <v>27.251199999998043</v>
      </c>
      <c r="AC4814" s="139">
        <f t="shared" si="717"/>
        <v>3.0030205274506392E-4</v>
      </c>
      <c r="AD4814" s="138">
        <f t="shared" si="721"/>
        <v>7.9684289002818426E-7</v>
      </c>
      <c r="AE4814" s="139">
        <f t="shared" si="718"/>
        <v>7.9684289002818426E-7</v>
      </c>
      <c r="AF4814" s="139" t="str">
        <f t="shared" si="719"/>
        <v/>
      </c>
      <c r="AG4814" s="139"/>
    </row>
    <row r="4815" spans="21:33" ht="20.100000000000001" customHeight="1" x14ac:dyDescent="0.25">
      <c r="U4815" s="190"/>
      <c r="V4815" s="191"/>
      <c r="W4815" s="188"/>
      <c r="X4815" s="188"/>
      <c r="Y4815" s="174" t="str">
        <f t="shared" si="722"/>
        <v/>
      </c>
      <c r="Z4815" s="174" t="str">
        <f t="shared" si="723"/>
        <v/>
      </c>
      <c r="AA4815" s="137"/>
      <c r="AB4815" s="185">
        <f t="shared" si="720"/>
        <v>27.257599999998043</v>
      </c>
      <c r="AC4815" s="139">
        <f t="shared" si="717"/>
        <v>2.9950520985503573E-4</v>
      </c>
      <c r="AD4815" s="138">
        <f t="shared" si="721"/>
        <v>7.947634513884045E-7</v>
      </c>
      <c r="AE4815" s="139">
        <f t="shared" si="718"/>
        <v>7.947634513884045E-7</v>
      </c>
      <c r="AF4815" s="139" t="str">
        <f t="shared" si="719"/>
        <v/>
      </c>
      <c r="AG4815" s="139"/>
    </row>
    <row r="4816" spans="21:33" ht="20.100000000000001" customHeight="1" x14ac:dyDescent="0.25">
      <c r="U4816" s="190"/>
      <c r="V4816" s="191"/>
      <c r="W4816" s="188"/>
      <c r="X4816" s="188"/>
      <c r="Y4816" s="174" t="str">
        <f t="shared" si="722"/>
        <v/>
      </c>
      <c r="Z4816" s="174" t="str">
        <f t="shared" si="723"/>
        <v/>
      </c>
      <c r="AA4816" s="137"/>
      <c r="AB4816" s="185">
        <f t="shared" si="720"/>
        <v>27.263999999998042</v>
      </c>
      <c r="AC4816" s="139">
        <f t="shared" si="717"/>
        <v>2.9871044640364733E-4</v>
      </c>
      <c r="AD4816" s="138">
        <f t="shared" si="721"/>
        <v>7.9268933001863228E-7</v>
      </c>
      <c r="AE4816" s="139">
        <f t="shared" si="718"/>
        <v>7.9268933001863228E-7</v>
      </c>
      <c r="AF4816" s="139" t="str">
        <f t="shared" si="719"/>
        <v/>
      </c>
      <c r="AG4816" s="139"/>
    </row>
    <row r="4817" spans="21:33" ht="20.100000000000001" customHeight="1" x14ac:dyDescent="0.25">
      <c r="U4817" s="190"/>
      <c r="V4817" s="191"/>
      <c r="W4817" s="188"/>
      <c r="X4817" s="188"/>
      <c r="Y4817" s="174" t="str">
        <f t="shared" si="722"/>
        <v/>
      </c>
      <c r="Z4817" s="174" t="str">
        <f t="shared" si="723"/>
        <v/>
      </c>
      <c r="AA4817" s="137"/>
      <c r="AB4817" s="185">
        <f t="shared" si="720"/>
        <v>27.270399999998041</v>
      </c>
      <c r="AC4817" s="139">
        <f t="shared" si="717"/>
        <v>2.979177570736287E-4</v>
      </c>
      <c r="AD4817" s="138">
        <f t="shared" si="721"/>
        <v>7.9062051266520078E-7</v>
      </c>
      <c r="AE4817" s="139">
        <f t="shared" si="718"/>
        <v>7.9062051266520078E-7</v>
      </c>
      <c r="AF4817" s="139" t="str">
        <f t="shared" si="719"/>
        <v/>
      </c>
      <c r="AG4817" s="139"/>
    </row>
    <row r="4818" spans="21:33" ht="20.100000000000001" customHeight="1" x14ac:dyDescent="0.25">
      <c r="U4818" s="190"/>
      <c r="V4818" s="191"/>
      <c r="W4818" s="188"/>
      <c r="X4818" s="188"/>
      <c r="Y4818" s="174" t="str">
        <f t="shared" si="722"/>
        <v/>
      </c>
      <c r="Z4818" s="174" t="str">
        <f t="shared" si="723"/>
        <v/>
      </c>
      <c r="AA4818" s="137"/>
      <c r="AB4818" s="185">
        <f t="shared" si="720"/>
        <v>27.27679999999804</v>
      </c>
      <c r="AC4818" s="139">
        <f t="shared" si="717"/>
        <v>2.971271365609635E-4</v>
      </c>
      <c r="AD4818" s="138">
        <f t="shared" si="721"/>
        <v>7.885569861046382E-7</v>
      </c>
      <c r="AE4818" s="139">
        <f t="shared" si="718"/>
        <v>7.885569861046382E-7</v>
      </c>
      <c r="AF4818" s="139" t="str">
        <f t="shared" si="719"/>
        <v/>
      </c>
      <c r="AG4818" s="139"/>
    </row>
    <row r="4819" spans="21:33" ht="20.100000000000001" customHeight="1" x14ac:dyDescent="0.25">
      <c r="U4819" s="190"/>
      <c r="V4819" s="191"/>
      <c r="W4819" s="188"/>
      <c r="X4819" s="188"/>
      <c r="Y4819" s="174" t="str">
        <f t="shared" si="722"/>
        <v/>
      </c>
      <c r="Z4819" s="174" t="str">
        <f t="shared" si="723"/>
        <v/>
      </c>
      <c r="AA4819" s="137"/>
      <c r="AB4819" s="185">
        <f t="shared" si="720"/>
        <v>27.28319999999804</v>
      </c>
      <c r="AC4819" s="139">
        <f t="shared" si="717"/>
        <v>2.9633857957485886E-4</v>
      </c>
      <c r="AD4819" s="138">
        <f t="shared" si="721"/>
        <v>7.8649873714616144E-7</v>
      </c>
      <c r="AE4819" s="139">
        <f t="shared" si="718"/>
        <v>7.8649873714616144E-7</v>
      </c>
      <c r="AF4819" s="139" t="str">
        <f t="shared" si="719"/>
        <v/>
      </c>
      <c r="AG4819" s="139"/>
    </row>
    <row r="4820" spans="21:33" ht="20.100000000000001" customHeight="1" x14ac:dyDescent="0.25">
      <c r="U4820" s="190"/>
      <c r="V4820" s="191"/>
      <c r="W4820" s="188"/>
      <c r="X4820" s="188"/>
      <c r="Y4820" s="174" t="str">
        <f t="shared" si="722"/>
        <v/>
      </c>
      <c r="Z4820" s="174" t="str">
        <f t="shared" si="723"/>
        <v/>
      </c>
      <c r="AA4820" s="137"/>
      <c r="AB4820" s="185">
        <f t="shared" si="720"/>
        <v>27.289599999998039</v>
      </c>
      <c r="AC4820" s="139">
        <f t="shared" si="717"/>
        <v>2.955520808377127E-4</v>
      </c>
      <c r="AD4820" s="138">
        <f t="shared" si="721"/>
        <v>7.8444575263053769E-7</v>
      </c>
      <c r="AE4820" s="139">
        <f t="shared" si="718"/>
        <v>7.8444575263053769E-7</v>
      </c>
      <c r="AF4820" s="139" t="str">
        <f t="shared" si="719"/>
        <v/>
      </c>
      <c r="AG4820" s="139"/>
    </row>
    <row r="4821" spans="21:33" ht="20.100000000000001" customHeight="1" x14ac:dyDescent="0.25">
      <c r="U4821" s="190"/>
      <c r="V4821" s="191"/>
      <c r="W4821" s="188"/>
      <c r="X4821" s="188"/>
      <c r="Y4821" s="174" t="str">
        <f t="shared" si="722"/>
        <v/>
      </c>
      <c r="Z4821" s="174" t="str">
        <f t="shared" si="723"/>
        <v/>
      </c>
      <c r="AA4821" s="137"/>
      <c r="AB4821" s="185">
        <f t="shared" si="720"/>
        <v>27.295999999998038</v>
      </c>
      <c r="AC4821" s="139">
        <f t="shared" si="717"/>
        <v>2.9476763508508216E-4</v>
      </c>
      <c r="AD4821" s="138">
        <f t="shared" si="721"/>
        <v>7.8239801943192754E-7</v>
      </c>
      <c r="AE4821" s="139">
        <f t="shared" si="718"/>
        <v>7.8239801943192754E-7</v>
      </c>
      <c r="AF4821" s="139" t="str">
        <f t="shared" si="719"/>
        <v/>
      </c>
      <c r="AG4821" s="139"/>
    </row>
    <row r="4822" spans="21:33" ht="20.100000000000001" customHeight="1" x14ac:dyDescent="0.25">
      <c r="U4822" s="190"/>
      <c r="V4822" s="191"/>
      <c r="W4822" s="188"/>
      <c r="X4822" s="188"/>
      <c r="Y4822" s="174" t="str">
        <f t="shared" si="722"/>
        <v/>
      </c>
      <c r="Z4822" s="174" t="str">
        <f t="shared" si="723"/>
        <v/>
      </c>
      <c r="AA4822" s="137"/>
      <c r="AB4822" s="185">
        <f t="shared" si="720"/>
        <v>27.302399999998038</v>
      </c>
      <c r="AC4822" s="139">
        <f t="shared" si="717"/>
        <v>2.9398523706565023E-4</v>
      </c>
      <c r="AD4822" s="138">
        <f t="shared" si="721"/>
        <v>7.8035552445219298E-7</v>
      </c>
      <c r="AE4822" s="139">
        <f t="shared" si="718"/>
        <v>7.8035552445219298E-7</v>
      </c>
      <c r="AF4822" s="139" t="str">
        <f t="shared" si="719"/>
        <v/>
      </c>
      <c r="AG4822" s="139"/>
    </row>
    <row r="4823" spans="21:33" ht="20.100000000000001" customHeight="1" x14ac:dyDescent="0.25">
      <c r="U4823" s="190"/>
      <c r="V4823" s="191"/>
      <c r="W4823" s="188"/>
      <c r="X4823" s="188"/>
      <c r="Y4823" s="174" t="str">
        <f t="shared" si="722"/>
        <v/>
      </c>
      <c r="Z4823" s="174" t="str">
        <f t="shared" si="723"/>
        <v/>
      </c>
      <c r="AA4823" s="137"/>
      <c r="AB4823" s="185">
        <f t="shared" si="720"/>
        <v>27.308799999998037</v>
      </c>
      <c r="AC4823" s="139">
        <f t="shared" si="717"/>
        <v>2.9320488154119804E-4</v>
      </c>
      <c r="AD4823" s="138">
        <f t="shared" si="721"/>
        <v>7.7831825463016728E-7</v>
      </c>
      <c r="AE4823" s="139">
        <f t="shared" si="718"/>
        <v>7.7831825463016728E-7</v>
      </c>
      <c r="AF4823" s="139" t="str">
        <f t="shared" si="719"/>
        <v/>
      </c>
      <c r="AG4823" s="139"/>
    </row>
    <row r="4824" spans="21:33" ht="20.100000000000001" customHeight="1" x14ac:dyDescent="0.25">
      <c r="U4824" s="190"/>
      <c r="V4824" s="191"/>
      <c r="W4824" s="188"/>
      <c r="X4824" s="188"/>
      <c r="Y4824" s="174" t="str">
        <f t="shared" si="722"/>
        <v/>
      </c>
      <c r="Z4824" s="174" t="str">
        <f t="shared" si="723"/>
        <v/>
      </c>
      <c r="AA4824" s="137"/>
      <c r="AB4824" s="185">
        <f t="shared" si="720"/>
        <v>27.315199999998036</v>
      </c>
      <c r="AC4824" s="139">
        <f t="shared" si="717"/>
        <v>2.9242656328656787E-4</v>
      </c>
      <c r="AD4824" s="138">
        <f t="shared" si="721"/>
        <v>7.7628619693124665E-7</v>
      </c>
      <c r="AE4824" s="139">
        <f t="shared" si="718"/>
        <v>7.7628619693124665E-7</v>
      </c>
      <c r="AF4824" s="139" t="str">
        <f t="shared" si="719"/>
        <v/>
      </c>
      <c r="AG4824" s="139"/>
    </row>
    <row r="4825" spans="21:33" ht="20.100000000000001" customHeight="1" x14ac:dyDescent="0.25">
      <c r="U4825" s="190"/>
      <c r="V4825" s="191"/>
      <c r="W4825" s="188"/>
      <c r="X4825" s="188"/>
      <c r="Y4825" s="174" t="str">
        <f t="shared" si="722"/>
        <v/>
      </c>
      <c r="Z4825" s="174" t="str">
        <f t="shared" si="723"/>
        <v/>
      </c>
      <c r="AA4825" s="137"/>
      <c r="AB4825" s="185">
        <f t="shared" si="720"/>
        <v>27.321599999998035</v>
      </c>
      <c r="AC4825" s="139">
        <f t="shared" si="717"/>
        <v>2.9165027708963662E-4</v>
      </c>
      <c r="AD4825" s="138">
        <f t="shared" si="721"/>
        <v>7.7425933835552178E-7</v>
      </c>
      <c r="AE4825" s="139">
        <f t="shared" si="718"/>
        <v>7.7425933835552178E-7</v>
      </c>
      <c r="AF4825" s="139" t="str">
        <f t="shared" si="719"/>
        <v/>
      </c>
      <c r="AG4825" s="139"/>
    </row>
    <row r="4826" spans="21:33" ht="20.100000000000001" customHeight="1" x14ac:dyDescent="0.25">
      <c r="U4826" s="190"/>
      <c r="V4826" s="191"/>
      <c r="W4826" s="188"/>
      <c r="X4826" s="188"/>
      <c r="Y4826" s="174" t="str">
        <f t="shared" si="722"/>
        <v/>
      </c>
      <c r="Z4826" s="174" t="str">
        <f t="shared" si="723"/>
        <v/>
      </c>
      <c r="AA4826" s="137"/>
      <c r="AB4826" s="185">
        <f t="shared" si="720"/>
        <v>27.327999999998035</v>
      </c>
      <c r="AC4826" s="139">
        <f t="shared" si="717"/>
        <v>2.908760177512811E-4</v>
      </c>
      <c r="AD4826" s="138">
        <f t="shared" si="721"/>
        <v>7.7223766593289894E-7</v>
      </c>
      <c r="AE4826" s="139">
        <f t="shared" si="718"/>
        <v>7.7223766593289894E-7</v>
      </c>
      <c r="AF4826" s="139" t="str">
        <f t="shared" si="719"/>
        <v/>
      </c>
      <c r="AG4826" s="139"/>
    </row>
    <row r="4827" spans="21:33" ht="20.100000000000001" customHeight="1" x14ac:dyDescent="0.25">
      <c r="U4827" s="190"/>
      <c r="V4827" s="191"/>
      <c r="W4827" s="188"/>
      <c r="X4827" s="188"/>
      <c r="Y4827" s="174" t="str">
        <f t="shared" si="722"/>
        <v/>
      </c>
      <c r="Z4827" s="174" t="str">
        <f t="shared" si="723"/>
        <v/>
      </c>
      <c r="AA4827" s="137"/>
      <c r="AB4827" s="185">
        <f t="shared" si="720"/>
        <v>27.334399999998034</v>
      </c>
      <c r="AC4827" s="139">
        <f t="shared" si="717"/>
        <v>2.901037800853482E-4</v>
      </c>
      <c r="AD4827" s="138">
        <f t="shared" si="721"/>
        <v>7.7022116672499728E-7</v>
      </c>
      <c r="AE4827" s="139">
        <f t="shared" si="718"/>
        <v>7.7022116672499728E-7</v>
      </c>
      <c r="AF4827" s="139" t="str">
        <f t="shared" si="719"/>
        <v/>
      </c>
      <c r="AG4827" s="139"/>
    </row>
    <row r="4828" spans="21:33" ht="20.100000000000001" customHeight="1" x14ac:dyDescent="0.25">
      <c r="U4828" s="190"/>
      <c r="V4828" s="191"/>
      <c r="W4828" s="188"/>
      <c r="X4828" s="188"/>
      <c r="Y4828" s="174" t="str">
        <f t="shared" si="722"/>
        <v/>
      </c>
      <c r="Z4828" s="174" t="str">
        <f t="shared" si="723"/>
        <v/>
      </c>
      <c r="AA4828" s="137"/>
      <c r="AB4828" s="185">
        <f t="shared" si="720"/>
        <v>27.340799999998033</v>
      </c>
      <c r="AC4828" s="139">
        <f t="shared" si="717"/>
        <v>2.8933355891862321E-4</v>
      </c>
      <c r="AD4828" s="138">
        <f t="shared" si="721"/>
        <v>7.6820982782612466E-7</v>
      </c>
      <c r="AE4828" s="139">
        <f t="shared" si="718"/>
        <v>7.6820982782612466E-7</v>
      </c>
      <c r="AF4828" s="139" t="str">
        <f t="shared" si="719"/>
        <v/>
      </c>
      <c r="AG4828" s="139"/>
    </row>
    <row r="4829" spans="21:33" ht="20.100000000000001" customHeight="1" x14ac:dyDescent="0.25">
      <c r="U4829" s="190"/>
      <c r="V4829" s="191"/>
      <c r="W4829" s="188"/>
      <c r="X4829" s="188"/>
      <c r="Y4829" s="174" t="str">
        <f t="shared" si="722"/>
        <v/>
      </c>
      <c r="Z4829" s="174" t="str">
        <f t="shared" si="723"/>
        <v/>
      </c>
      <c r="AA4829" s="137"/>
      <c r="AB4829" s="185">
        <f t="shared" si="720"/>
        <v>27.347199999998033</v>
      </c>
      <c r="AC4829" s="139">
        <f t="shared" si="717"/>
        <v>2.8856534909079708E-4</v>
      </c>
      <c r="AD4829" s="138">
        <f t="shared" si="721"/>
        <v>7.6620363635785662E-7</v>
      </c>
      <c r="AE4829" s="139">
        <f t="shared" si="718"/>
        <v>7.6620363635785662E-7</v>
      </c>
      <c r="AF4829" s="139" t="str">
        <f t="shared" si="719"/>
        <v/>
      </c>
      <c r="AG4829" s="139"/>
    </row>
    <row r="4830" spans="21:33" ht="20.100000000000001" customHeight="1" x14ac:dyDescent="0.25">
      <c r="U4830" s="190"/>
      <c r="V4830" s="191"/>
      <c r="W4830" s="188"/>
      <c r="X4830" s="188"/>
      <c r="Y4830" s="174" t="str">
        <f t="shared" si="722"/>
        <v/>
      </c>
      <c r="Z4830" s="174" t="str">
        <f t="shared" si="723"/>
        <v/>
      </c>
      <c r="AA4830" s="137"/>
      <c r="AB4830" s="185">
        <f t="shared" si="720"/>
        <v>27.353599999998032</v>
      </c>
      <c r="AC4830" s="139">
        <f t="shared" si="717"/>
        <v>2.8779914545443922E-4</v>
      </c>
      <c r="AD4830" s="138">
        <f t="shared" si="721"/>
        <v>7.6420257947754739E-7</v>
      </c>
      <c r="AE4830" s="139">
        <f t="shared" si="718"/>
        <v>7.6420257947754739E-7</v>
      </c>
      <c r="AF4830" s="139" t="str">
        <f t="shared" si="719"/>
        <v/>
      </c>
      <c r="AG4830" s="139"/>
    </row>
    <row r="4831" spans="21:33" ht="20.100000000000001" customHeight="1" x14ac:dyDescent="0.25">
      <c r="U4831" s="190"/>
      <c r="V4831" s="191"/>
      <c r="W4831" s="188"/>
      <c r="X4831" s="188"/>
      <c r="Y4831" s="174" t="str">
        <f t="shared" si="722"/>
        <v/>
      </c>
      <c r="Z4831" s="174" t="str">
        <f t="shared" si="723"/>
        <v/>
      </c>
      <c r="AA4831" s="137"/>
      <c r="AB4831" s="185">
        <f t="shared" si="720"/>
        <v>27.359999999998031</v>
      </c>
      <c r="AC4831" s="139">
        <f t="shared" si="717"/>
        <v>2.8703494287496168E-4</v>
      </c>
      <c r="AD4831" s="138">
        <f t="shared" si="721"/>
        <v>7.6220664436976466E-7</v>
      </c>
      <c r="AE4831" s="139">
        <f t="shared" si="718"/>
        <v>7.6220664436976466E-7</v>
      </c>
      <c r="AF4831" s="139" t="str">
        <f t="shared" si="719"/>
        <v/>
      </c>
      <c r="AG4831" s="139"/>
    </row>
    <row r="4832" spans="21:33" ht="20.100000000000001" customHeight="1" x14ac:dyDescent="0.25">
      <c r="U4832" s="190"/>
      <c r="V4832" s="191"/>
      <c r="W4832" s="188"/>
      <c r="X4832" s="188"/>
      <c r="Y4832" s="174" t="str">
        <f t="shared" si="722"/>
        <v/>
      </c>
      <c r="Z4832" s="174" t="str">
        <f t="shared" si="723"/>
        <v/>
      </c>
      <c r="AA4832" s="137"/>
      <c r="AB4832" s="185">
        <f t="shared" si="720"/>
        <v>27.366399999998031</v>
      </c>
      <c r="AC4832" s="139">
        <f t="shared" si="717"/>
        <v>2.8627273623059191E-4</v>
      </c>
      <c r="AD4832" s="138">
        <f t="shared" si="721"/>
        <v>7.6021581825360795E-7</v>
      </c>
      <c r="AE4832" s="139">
        <f t="shared" si="718"/>
        <v>7.6021581825360795E-7</v>
      </c>
      <c r="AF4832" s="139" t="str">
        <f t="shared" si="719"/>
        <v/>
      </c>
      <c r="AG4832" s="139"/>
    </row>
    <row r="4833" spans="21:33" ht="20.100000000000001" customHeight="1" x14ac:dyDescent="0.25">
      <c r="U4833" s="190"/>
      <c r="V4833" s="191"/>
      <c r="W4833" s="188"/>
      <c r="X4833" s="188"/>
      <c r="Y4833" s="174" t="str">
        <f t="shared" si="722"/>
        <v/>
      </c>
      <c r="Z4833" s="174" t="str">
        <f t="shared" si="723"/>
        <v/>
      </c>
      <c r="AA4833" s="137"/>
      <c r="AB4833" s="185">
        <f t="shared" si="720"/>
        <v>27.37279999999803</v>
      </c>
      <c r="AC4833" s="139">
        <f t="shared" si="717"/>
        <v>2.855125204123383E-4</v>
      </c>
      <c r="AD4833" s="138">
        <f t="shared" si="721"/>
        <v>7.5823008837511922E-7</v>
      </c>
      <c r="AE4833" s="139">
        <f t="shared" si="718"/>
        <v>7.5823008837511922E-7</v>
      </c>
      <c r="AF4833" s="139" t="str">
        <f t="shared" si="719"/>
        <v/>
      </c>
      <c r="AG4833" s="139"/>
    </row>
    <row r="4834" spans="21:33" ht="20.100000000000001" customHeight="1" x14ac:dyDescent="0.25">
      <c r="U4834" s="190"/>
      <c r="V4834" s="191"/>
      <c r="W4834" s="188"/>
      <c r="X4834" s="188"/>
      <c r="Y4834" s="174" t="str">
        <f t="shared" si="722"/>
        <v/>
      </c>
      <c r="Z4834" s="174" t="str">
        <f t="shared" si="723"/>
        <v/>
      </c>
      <c r="AA4834" s="137"/>
      <c r="AB4834" s="185">
        <f t="shared" si="720"/>
        <v>27.379199999998029</v>
      </c>
      <c r="AC4834" s="139">
        <f t="shared" si="717"/>
        <v>2.8475429032396319E-4</v>
      </c>
      <c r="AD4834" s="138">
        <f t="shared" si="721"/>
        <v>7.5624944201378805E-7</v>
      </c>
      <c r="AE4834" s="139">
        <f t="shared" si="718"/>
        <v>7.5624944201378805E-7</v>
      </c>
      <c r="AF4834" s="139" t="str">
        <f t="shared" si="719"/>
        <v/>
      </c>
      <c r="AG4834" s="139"/>
    </row>
    <row r="4835" spans="21:33" ht="20.100000000000001" customHeight="1" x14ac:dyDescent="0.25">
      <c r="U4835" s="190"/>
      <c r="V4835" s="191"/>
      <c r="W4835" s="188"/>
      <c r="X4835" s="188"/>
      <c r="Y4835" s="174" t="str">
        <f t="shared" si="722"/>
        <v/>
      </c>
      <c r="Z4835" s="174" t="str">
        <f t="shared" si="723"/>
        <v/>
      </c>
      <c r="AA4835" s="137"/>
      <c r="AB4835" s="185">
        <f t="shared" si="720"/>
        <v>27.385599999998028</v>
      </c>
      <c r="AC4835" s="139">
        <f t="shared" si="717"/>
        <v>2.839980408819494E-4</v>
      </c>
      <c r="AD4835" s="138">
        <f t="shared" si="721"/>
        <v>7.5427386648027487E-7</v>
      </c>
      <c r="AE4835" s="139">
        <f t="shared" si="718"/>
        <v>7.5427386648027487E-7</v>
      </c>
      <c r="AF4835" s="139" t="str">
        <f t="shared" si="719"/>
        <v/>
      </c>
      <c r="AG4835" s="139"/>
    </row>
    <row r="4836" spans="21:33" ht="20.100000000000001" customHeight="1" x14ac:dyDescent="0.25">
      <c r="U4836" s="190"/>
      <c r="V4836" s="191"/>
      <c r="W4836" s="188"/>
      <c r="X4836" s="188"/>
      <c r="Y4836" s="174" t="str">
        <f t="shared" si="722"/>
        <v/>
      </c>
      <c r="Z4836" s="174" t="str">
        <f t="shared" si="723"/>
        <v/>
      </c>
      <c r="AA4836" s="137"/>
      <c r="AB4836" s="185">
        <f t="shared" si="720"/>
        <v>27.391999999998028</v>
      </c>
      <c r="AC4836" s="139">
        <f t="shared" si="717"/>
        <v>2.8324376701546912E-4</v>
      </c>
      <c r="AD4836" s="138">
        <f t="shared" si="721"/>
        <v>7.5230334911315826E-7</v>
      </c>
      <c r="AE4836" s="139">
        <f t="shared" si="718"/>
        <v>7.5230334911315826E-7</v>
      </c>
      <c r="AF4836" s="139" t="str">
        <f t="shared" si="719"/>
        <v/>
      </c>
      <c r="AG4836" s="139"/>
    </row>
    <row r="4837" spans="21:33" ht="20.100000000000001" customHeight="1" x14ac:dyDescent="0.25">
      <c r="U4837" s="190"/>
      <c r="V4837" s="191"/>
      <c r="W4837" s="188"/>
      <c r="X4837" s="188"/>
      <c r="Y4837" s="174" t="str">
        <f t="shared" si="722"/>
        <v/>
      </c>
      <c r="Z4837" s="174" t="str">
        <f t="shared" si="723"/>
        <v/>
      </c>
      <c r="AA4837" s="137"/>
      <c r="AB4837" s="185">
        <f t="shared" si="720"/>
        <v>27.398399999998027</v>
      </c>
      <c r="AC4837" s="139">
        <f t="shared" si="717"/>
        <v>2.8249146366635596E-4</v>
      </c>
      <c r="AD4837" s="138">
        <f t="shared" si="721"/>
        <v>7.5033787728392238E-7</v>
      </c>
      <c r="AE4837" s="139">
        <f t="shared" si="718"/>
        <v>7.5033787728392238E-7</v>
      </c>
      <c r="AF4837" s="139" t="str">
        <f t="shared" si="719"/>
        <v/>
      </c>
      <c r="AG4837" s="139"/>
    </row>
    <row r="4838" spans="21:33" ht="20.100000000000001" customHeight="1" x14ac:dyDescent="0.25">
      <c r="U4838" s="190"/>
      <c r="V4838" s="191"/>
      <c r="W4838" s="188"/>
      <c r="X4838" s="188"/>
      <c r="Y4838" s="174" t="str">
        <f t="shared" si="722"/>
        <v/>
      </c>
      <c r="Z4838" s="174" t="str">
        <f t="shared" si="723"/>
        <v/>
      </c>
      <c r="AA4838" s="137"/>
      <c r="AB4838" s="185">
        <f t="shared" si="720"/>
        <v>27.404799999998026</v>
      </c>
      <c r="AC4838" s="139">
        <f t="shared" si="717"/>
        <v>2.8174112578907204E-4</v>
      </c>
      <c r="AD4838" s="138">
        <f t="shared" si="721"/>
        <v>7.4837743839440904E-7</v>
      </c>
      <c r="AE4838" s="139">
        <f t="shared" si="718"/>
        <v>7.4837743839440904E-7</v>
      </c>
      <c r="AF4838" s="139" t="str">
        <f t="shared" si="719"/>
        <v/>
      </c>
      <c r="AG4838" s="139"/>
    </row>
    <row r="4839" spans="21:33" ht="20.100000000000001" customHeight="1" x14ac:dyDescent="0.25">
      <c r="U4839" s="190"/>
      <c r="V4839" s="191"/>
      <c r="W4839" s="188"/>
      <c r="X4839" s="188"/>
      <c r="Y4839" s="174" t="str">
        <f t="shared" si="722"/>
        <v/>
      </c>
      <c r="Z4839" s="174" t="str">
        <f t="shared" si="723"/>
        <v/>
      </c>
      <c r="AA4839" s="137"/>
      <c r="AB4839" s="185">
        <f t="shared" si="720"/>
        <v>27.411199999998026</v>
      </c>
      <c r="AC4839" s="139">
        <f t="shared" si="717"/>
        <v>2.8099274835067763E-4</v>
      </c>
      <c r="AD4839" s="138">
        <f t="shared" si="721"/>
        <v>7.4642201987529981E-7</v>
      </c>
      <c r="AE4839" s="139">
        <f t="shared" si="718"/>
        <v>7.4642201987529981E-7</v>
      </c>
      <c r="AF4839" s="139" t="str">
        <f t="shared" si="719"/>
        <v/>
      </c>
      <c r="AG4839" s="139"/>
    </row>
    <row r="4840" spans="21:33" ht="20.100000000000001" customHeight="1" x14ac:dyDescent="0.25">
      <c r="U4840" s="190"/>
      <c r="V4840" s="191"/>
      <c r="W4840" s="188"/>
      <c r="X4840" s="188"/>
      <c r="Y4840" s="174" t="str">
        <f t="shared" si="722"/>
        <v/>
      </c>
      <c r="Z4840" s="174" t="str">
        <f t="shared" si="723"/>
        <v/>
      </c>
      <c r="AA4840" s="137"/>
      <c r="AB4840" s="185">
        <f t="shared" si="720"/>
        <v>27.417599999998025</v>
      </c>
      <c r="AC4840" s="139">
        <f t="shared" si="717"/>
        <v>2.8024632633080233E-4</v>
      </c>
      <c r="AD4840" s="138">
        <f t="shared" si="721"/>
        <v>7.4447160919050709E-7</v>
      </c>
      <c r="AE4840" s="139">
        <f t="shared" si="718"/>
        <v>7.4447160919050709E-7</v>
      </c>
      <c r="AF4840" s="139" t="str">
        <f t="shared" si="719"/>
        <v/>
      </c>
      <c r="AG4840" s="139"/>
    </row>
    <row r="4841" spans="21:33" ht="20.100000000000001" customHeight="1" x14ac:dyDescent="0.25">
      <c r="U4841" s="190"/>
      <c r="V4841" s="191"/>
      <c r="W4841" s="188"/>
      <c r="X4841" s="188"/>
      <c r="Y4841" s="174" t="str">
        <f t="shared" si="722"/>
        <v/>
      </c>
      <c r="Z4841" s="174" t="str">
        <f t="shared" si="723"/>
        <v/>
      </c>
      <c r="AA4841" s="137"/>
      <c r="AB4841" s="185">
        <f t="shared" si="720"/>
        <v>27.423999999998024</v>
      </c>
      <c r="AC4841" s="139">
        <f t="shared" si="717"/>
        <v>2.7950185472161183E-4</v>
      </c>
      <c r="AD4841" s="138">
        <f t="shared" si="721"/>
        <v>7.4252619383072304E-7</v>
      </c>
      <c r="AE4841" s="139">
        <f t="shared" si="718"/>
        <v>7.4252619383072304E-7</v>
      </c>
      <c r="AF4841" s="139" t="str">
        <f t="shared" si="719"/>
        <v/>
      </c>
      <c r="AG4841" s="139"/>
    </row>
    <row r="4842" spans="21:33" ht="20.100000000000001" customHeight="1" x14ac:dyDescent="0.25">
      <c r="U4842" s="190"/>
      <c r="V4842" s="191"/>
      <c r="W4842" s="188"/>
      <c r="X4842" s="188"/>
      <c r="Y4842" s="174" t="str">
        <f t="shared" si="722"/>
        <v/>
      </c>
      <c r="Z4842" s="174" t="str">
        <f t="shared" si="723"/>
        <v/>
      </c>
      <c r="AA4842" s="137"/>
      <c r="AB4842" s="185">
        <f t="shared" si="720"/>
        <v>27.430399999998023</v>
      </c>
      <c r="AC4842" s="139">
        <f t="shared" si="717"/>
        <v>2.787593285277811E-4</v>
      </c>
      <c r="AD4842" s="138">
        <f t="shared" si="721"/>
        <v>7.4058576131894906E-7</v>
      </c>
      <c r="AE4842" s="139">
        <f t="shared" si="718"/>
        <v>7.4058576131894906E-7</v>
      </c>
      <c r="AF4842" s="139" t="str">
        <f t="shared" si="719"/>
        <v/>
      </c>
      <c r="AG4842" s="139"/>
    </row>
    <row r="4843" spans="21:33" ht="20.100000000000001" customHeight="1" x14ac:dyDescent="0.25">
      <c r="U4843" s="190"/>
      <c r="V4843" s="191"/>
      <c r="W4843" s="188"/>
      <c r="X4843" s="188"/>
      <c r="Y4843" s="174" t="str">
        <f t="shared" si="722"/>
        <v/>
      </c>
      <c r="Z4843" s="174" t="str">
        <f t="shared" si="723"/>
        <v/>
      </c>
      <c r="AA4843" s="137"/>
      <c r="AB4843" s="185">
        <f t="shared" si="720"/>
        <v>27.436799999998023</v>
      </c>
      <c r="AC4843" s="139">
        <f t="shared" si="717"/>
        <v>2.7801874276646215E-4</v>
      </c>
      <c r="AD4843" s="138">
        <f t="shared" si="721"/>
        <v>7.3865029920941157E-7</v>
      </c>
      <c r="AE4843" s="139">
        <f t="shared" si="718"/>
        <v>7.3865029920941157E-7</v>
      </c>
      <c r="AF4843" s="139" t="str">
        <f t="shared" si="719"/>
        <v/>
      </c>
      <c r="AG4843" s="139"/>
    </row>
    <row r="4844" spans="21:33" ht="20.100000000000001" customHeight="1" x14ac:dyDescent="0.25">
      <c r="U4844" s="190"/>
      <c r="V4844" s="191"/>
      <c r="W4844" s="188"/>
      <c r="X4844" s="188"/>
      <c r="Y4844" s="174" t="str">
        <f t="shared" si="722"/>
        <v/>
      </c>
      <c r="Z4844" s="174" t="str">
        <f t="shared" si="723"/>
        <v/>
      </c>
      <c r="AA4844" s="137"/>
      <c r="AB4844" s="185">
        <f t="shared" si="720"/>
        <v>27.443199999998022</v>
      </c>
      <c r="AC4844" s="139">
        <f t="shared" ref="AC4844:AC4907" si="724">_xlfn.CHISQ.DIST.RT(AB4844,$AB$553)</f>
        <v>2.7728009246725274E-4</v>
      </c>
      <c r="AD4844" s="138">
        <f t="shared" si="721"/>
        <v>7.36719795084201E-7</v>
      </c>
      <c r="AE4844" s="139">
        <f t="shared" ref="AE4844:AE4907" si="725">IF(AC4844&lt;($AA$556),AD4844,"")</f>
        <v>7.36719795084201E-7</v>
      </c>
      <c r="AF4844" s="139" t="str">
        <f t="shared" ref="AF4844:AF4907" si="726">IF(AC4844&lt;$AA$563,AD4844,"")</f>
        <v/>
      </c>
      <c r="AG4844" s="139"/>
    </row>
    <row r="4845" spans="21:33" ht="20.100000000000001" customHeight="1" x14ac:dyDescent="0.25">
      <c r="U4845" s="190"/>
      <c r="V4845" s="191"/>
      <c r="W4845" s="188"/>
      <c r="X4845" s="188"/>
      <c r="Y4845" s="174" t="str">
        <f t="shared" si="722"/>
        <v/>
      </c>
      <c r="Z4845" s="174" t="str">
        <f t="shared" si="723"/>
        <v/>
      </c>
      <c r="AA4845" s="137"/>
      <c r="AB4845" s="185">
        <f t="shared" ref="AB4845:AB4908" si="727">AB4844+$AF$553</f>
        <v>27.449599999998021</v>
      </c>
      <c r="AC4845" s="139">
        <f t="shared" si="724"/>
        <v>2.7654337267216854E-4</v>
      </c>
      <c r="AD4845" s="138">
        <f t="shared" ref="AD4845:AD4908" si="728">AC4845-AC4846</f>
        <v>7.3479423655581962E-7</v>
      </c>
      <c r="AE4845" s="139">
        <f t="shared" si="725"/>
        <v>7.3479423655581962E-7</v>
      </c>
      <c r="AF4845" s="139" t="str">
        <f t="shared" si="726"/>
        <v/>
      </c>
      <c r="AG4845" s="139"/>
    </row>
    <row r="4846" spans="21:33" ht="20.100000000000001" customHeight="1" x14ac:dyDescent="0.25">
      <c r="U4846" s="190"/>
      <c r="V4846" s="191"/>
      <c r="W4846" s="188"/>
      <c r="X4846" s="188"/>
      <c r="Y4846" s="174" t="str">
        <f t="shared" si="722"/>
        <v/>
      </c>
      <c r="Z4846" s="174" t="str">
        <f t="shared" si="723"/>
        <v/>
      </c>
      <c r="AA4846" s="137"/>
      <c r="AB4846" s="185">
        <f t="shared" si="727"/>
        <v>27.455999999998021</v>
      </c>
      <c r="AC4846" s="139">
        <f t="shared" si="724"/>
        <v>2.7580857843561272E-4</v>
      </c>
      <c r="AD4846" s="138">
        <f t="shared" si="728"/>
        <v>7.3287361126815739E-7</v>
      </c>
      <c r="AE4846" s="139">
        <f t="shared" si="725"/>
        <v>7.3287361126815739E-7</v>
      </c>
      <c r="AF4846" s="139" t="str">
        <f t="shared" si="726"/>
        <v/>
      </c>
      <c r="AG4846" s="139"/>
    </row>
    <row r="4847" spans="21:33" ht="20.100000000000001" customHeight="1" x14ac:dyDescent="0.25">
      <c r="U4847" s="190"/>
      <c r="V4847" s="191"/>
      <c r="W4847" s="188"/>
      <c r="X4847" s="188"/>
      <c r="Y4847" s="174" t="str">
        <f t="shared" si="722"/>
        <v/>
      </c>
      <c r="Z4847" s="174" t="str">
        <f t="shared" si="723"/>
        <v/>
      </c>
      <c r="AA4847" s="137"/>
      <c r="AB4847" s="185">
        <f t="shared" si="727"/>
        <v>27.46239999999802</v>
      </c>
      <c r="AC4847" s="139">
        <f t="shared" si="724"/>
        <v>2.7507570482434456E-4</v>
      </c>
      <c r="AD4847" s="138">
        <f t="shared" si="728"/>
        <v>7.3095790689367297E-7</v>
      </c>
      <c r="AE4847" s="139">
        <f t="shared" si="725"/>
        <v>7.3095790689367297E-7</v>
      </c>
      <c r="AF4847" s="139" t="str">
        <f t="shared" si="726"/>
        <v/>
      </c>
      <c r="AG4847" s="139"/>
    </row>
    <row r="4848" spans="21:33" ht="20.100000000000001" customHeight="1" x14ac:dyDescent="0.25">
      <c r="U4848" s="190"/>
      <c r="V4848" s="191"/>
      <c r="W4848" s="188"/>
      <c r="X4848" s="188"/>
      <c r="Y4848" s="174" t="str">
        <f t="shared" si="722"/>
        <v/>
      </c>
      <c r="Z4848" s="174" t="str">
        <f t="shared" si="723"/>
        <v/>
      </c>
      <c r="AA4848" s="137"/>
      <c r="AB4848" s="185">
        <f t="shared" si="727"/>
        <v>27.468799999998019</v>
      </c>
      <c r="AC4848" s="139">
        <f t="shared" si="724"/>
        <v>2.7434474691745089E-4</v>
      </c>
      <c r="AD4848" s="138">
        <f t="shared" si="728"/>
        <v>7.2904711113491163E-7</v>
      </c>
      <c r="AE4848" s="139">
        <f t="shared" si="725"/>
        <v>7.2904711113491163E-7</v>
      </c>
      <c r="AF4848" s="139" t="str">
        <f t="shared" si="726"/>
        <v/>
      </c>
      <c r="AG4848" s="139"/>
    </row>
    <row r="4849" spans="21:33" ht="20.100000000000001" customHeight="1" x14ac:dyDescent="0.25">
      <c r="U4849" s="190"/>
      <c r="V4849" s="191"/>
      <c r="W4849" s="188"/>
      <c r="X4849" s="188"/>
      <c r="Y4849" s="174" t="str">
        <f t="shared" si="722"/>
        <v/>
      </c>
      <c r="Z4849" s="174" t="str">
        <f t="shared" si="723"/>
        <v/>
      </c>
      <c r="AA4849" s="137"/>
      <c r="AB4849" s="185">
        <f t="shared" si="727"/>
        <v>27.475199999998019</v>
      </c>
      <c r="AC4849" s="139">
        <f t="shared" si="724"/>
        <v>2.7361569980631598E-4</v>
      </c>
      <c r="AD4849" s="138">
        <f t="shared" si="728"/>
        <v>7.2714121172499317E-7</v>
      </c>
      <c r="AE4849" s="139">
        <f t="shared" si="725"/>
        <v>7.2714121172499317E-7</v>
      </c>
      <c r="AF4849" s="139" t="str">
        <f t="shared" si="726"/>
        <v/>
      </c>
      <c r="AG4849" s="139"/>
    </row>
    <row r="4850" spans="21:33" ht="20.100000000000001" customHeight="1" x14ac:dyDescent="0.25">
      <c r="U4850" s="190"/>
      <c r="V4850" s="191"/>
      <c r="W4850" s="188"/>
      <c r="X4850" s="188"/>
      <c r="Y4850" s="174" t="str">
        <f t="shared" si="722"/>
        <v/>
      </c>
      <c r="Z4850" s="174" t="str">
        <f t="shared" si="723"/>
        <v/>
      </c>
      <c r="AA4850" s="137"/>
      <c r="AB4850" s="185">
        <f t="shared" si="727"/>
        <v>27.481599999998018</v>
      </c>
      <c r="AC4850" s="139">
        <f t="shared" si="724"/>
        <v>2.7288855859459099E-4</v>
      </c>
      <c r="AD4850" s="138">
        <f t="shared" si="728"/>
        <v>7.2524019642549765E-7</v>
      </c>
      <c r="AE4850" s="139">
        <f t="shared" si="725"/>
        <v>7.2524019642549765E-7</v>
      </c>
      <c r="AF4850" s="139" t="str">
        <f t="shared" si="726"/>
        <v/>
      </c>
      <c r="AG4850" s="139"/>
    </row>
    <row r="4851" spans="21:33" ht="20.100000000000001" customHeight="1" x14ac:dyDescent="0.25">
      <c r="U4851" s="190"/>
      <c r="V4851" s="191"/>
      <c r="W4851" s="188"/>
      <c r="X4851" s="188"/>
      <c r="Y4851" s="174" t="str">
        <f t="shared" si="722"/>
        <v/>
      </c>
      <c r="Z4851" s="174" t="str">
        <f t="shared" si="723"/>
        <v/>
      </c>
      <c r="AA4851" s="137"/>
      <c r="AB4851" s="185">
        <f t="shared" si="727"/>
        <v>27.487999999998017</v>
      </c>
      <c r="AC4851" s="139">
        <f t="shared" si="724"/>
        <v>2.7216331839816549E-4</v>
      </c>
      <c r="AD4851" s="138">
        <f t="shared" si="728"/>
        <v>7.2334405302830864E-7</v>
      </c>
      <c r="AE4851" s="139">
        <f t="shared" si="725"/>
        <v>7.2334405302830864E-7</v>
      </c>
      <c r="AF4851" s="139" t="str">
        <f t="shared" si="726"/>
        <v/>
      </c>
      <c r="AG4851" s="139"/>
    </row>
    <row r="4852" spans="21:33" ht="20.100000000000001" customHeight="1" x14ac:dyDescent="0.25">
      <c r="U4852" s="190"/>
      <c r="V4852" s="191"/>
      <c r="W4852" s="188"/>
      <c r="X4852" s="188"/>
      <c r="Y4852" s="174" t="str">
        <f t="shared" si="722"/>
        <v/>
      </c>
      <c r="Z4852" s="174" t="str">
        <f t="shared" si="723"/>
        <v/>
      </c>
      <c r="AA4852" s="137"/>
      <c r="AB4852" s="185">
        <f t="shared" si="727"/>
        <v>27.494399999998016</v>
      </c>
      <c r="AC4852" s="139">
        <f t="shared" si="724"/>
        <v>2.7143997434513718E-4</v>
      </c>
      <c r="AD4852" s="138">
        <f t="shared" si="728"/>
        <v>7.2145276935485416E-7</v>
      </c>
      <c r="AE4852" s="139">
        <f t="shared" si="725"/>
        <v>7.2145276935485416E-7</v>
      </c>
      <c r="AF4852" s="139" t="str">
        <f t="shared" si="726"/>
        <v/>
      </c>
      <c r="AG4852" s="139"/>
    </row>
    <row r="4853" spans="21:33" ht="20.100000000000001" customHeight="1" x14ac:dyDescent="0.25">
      <c r="U4853" s="190"/>
      <c r="V4853" s="191"/>
      <c r="W4853" s="188"/>
      <c r="X4853" s="188"/>
      <c r="Y4853" s="174" t="str">
        <f t="shared" si="722"/>
        <v/>
      </c>
      <c r="Z4853" s="174" t="str">
        <f t="shared" si="723"/>
        <v/>
      </c>
      <c r="AA4853" s="137"/>
      <c r="AB4853" s="185">
        <f t="shared" si="727"/>
        <v>27.500799999998016</v>
      </c>
      <c r="AC4853" s="139">
        <f t="shared" si="724"/>
        <v>2.7071852157578233E-4</v>
      </c>
      <c r="AD4853" s="138">
        <f t="shared" si="728"/>
        <v>7.1956633325578152E-7</v>
      </c>
      <c r="AE4853" s="139">
        <f t="shared" si="725"/>
        <v>7.1956633325578152E-7</v>
      </c>
      <c r="AF4853" s="139" t="str">
        <f t="shared" si="726"/>
        <v/>
      </c>
      <c r="AG4853" s="139"/>
    </row>
    <row r="4854" spans="21:33" ht="20.100000000000001" customHeight="1" x14ac:dyDescent="0.25">
      <c r="U4854" s="190"/>
      <c r="V4854" s="191"/>
      <c r="W4854" s="188"/>
      <c r="X4854" s="188"/>
      <c r="Y4854" s="174" t="str">
        <f t="shared" si="722"/>
        <v/>
      </c>
      <c r="Z4854" s="174" t="str">
        <f t="shared" si="723"/>
        <v/>
      </c>
      <c r="AA4854" s="137"/>
      <c r="AB4854" s="185">
        <f t="shared" si="727"/>
        <v>27.507199999998015</v>
      </c>
      <c r="AC4854" s="139">
        <f t="shared" si="724"/>
        <v>2.6999895524252654E-4</v>
      </c>
      <c r="AD4854" s="138">
        <f t="shared" si="728"/>
        <v>7.1768473261139094E-7</v>
      </c>
      <c r="AE4854" s="139">
        <f t="shared" si="725"/>
        <v>7.1768473261139094E-7</v>
      </c>
      <c r="AF4854" s="139" t="str">
        <f t="shared" si="726"/>
        <v/>
      </c>
      <c r="AG4854" s="139"/>
    </row>
    <row r="4855" spans="21:33" ht="20.100000000000001" customHeight="1" x14ac:dyDescent="0.25">
      <c r="U4855" s="190"/>
      <c r="V4855" s="191"/>
      <c r="W4855" s="188"/>
      <c r="X4855" s="188"/>
      <c r="Y4855" s="174" t="str">
        <f t="shared" si="722"/>
        <v/>
      </c>
      <c r="Z4855" s="174" t="str">
        <f t="shared" si="723"/>
        <v/>
      </c>
      <c r="AA4855" s="137"/>
      <c r="AB4855" s="185">
        <f t="shared" si="727"/>
        <v>27.513599999998014</v>
      </c>
      <c r="AC4855" s="139">
        <f t="shared" si="724"/>
        <v>2.6928127050991515E-4</v>
      </c>
      <c r="AD4855" s="138">
        <f t="shared" si="728"/>
        <v>7.1580795533114768E-7</v>
      </c>
      <c r="AE4855" s="139">
        <f t="shared" si="725"/>
        <v>7.1580795533114768E-7</v>
      </c>
      <c r="AF4855" s="139" t="str">
        <f t="shared" si="726"/>
        <v/>
      </c>
      <c r="AG4855" s="139"/>
    </row>
    <row r="4856" spans="21:33" ht="20.100000000000001" customHeight="1" x14ac:dyDescent="0.25">
      <c r="U4856" s="190"/>
      <c r="V4856" s="191"/>
      <c r="W4856" s="188"/>
      <c r="X4856" s="188"/>
      <c r="Y4856" s="174" t="str">
        <f t="shared" ref="Y4856:Y4919" si="729">IF($X4856&gt;(Y$555),$W4856,"")</f>
        <v/>
      </c>
      <c r="Z4856" s="174" t="str">
        <f t="shared" ref="Z4856:Z4919" si="730">IF($X4856&gt;(AA$557),$W4856,"")</f>
        <v/>
      </c>
      <c r="AA4856" s="137"/>
      <c r="AB4856" s="185">
        <f t="shared" si="727"/>
        <v>27.519999999998014</v>
      </c>
      <c r="AC4856" s="139">
        <f t="shared" si="724"/>
        <v>2.6856546255458401E-4</v>
      </c>
      <c r="AD4856" s="138">
        <f t="shared" si="728"/>
        <v>7.1393598935373627E-7</v>
      </c>
      <c r="AE4856" s="139">
        <f t="shared" si="725"/>
        <v>7.1393598935373627E-7</v>
      </c>
      <c r="AF4856" s="139" t="str">
        <f t="shared" si="726"/>
        <v/>
      </c>
      <c r="AG4856" s="139"/>
    </row>
    <row r="4857" spans="21:33" ht="20.100000000000001" customHeight="1" x14ac:dyDescent="0.25">
      <c r="U4857" s="190"/>
      <c r="V4857" s="191"/>
      <c r="W4857" s="188"/>
      <c r="X4857" s="188"/>
      <c r="Y4857" s="174" t="str">
        <f t="shared" si="729"/>
        <v/>
      </c>
      <c r="Z4857" s="174" t="str">
        <f t="shared" si="730"/>
        <v/>
      </c>
      <c r="AA4857" s="137"/>
      <c r="AB4857" s="185">
        <f t="shared" si="727"/>
        <v>27.526399999998013</v>
      </c>
      <c r="AC4857" s="139">
        <f t="shared" si="724"/>
        <v>2.6785152656523027E-4</v>
      </c>
      <c r="AD4857" s="138">
        <f t="shared" si="728"/>
        <v>7.1206882264781939E-7</v>
      </c>
      <c r="AE4857" s="139">
        <f t="shared" si="725"/>
        <v>7.1206882264781939E-7</v>
      </c>
      <c r="AF4857" s="139" t="str">
        <f t="shared" si="726"/>
        <v/>
      </c>
      <c r="AG4857" s="139"/>
    </row>
    <row r="4858" spans="21:33" ht="20.100000000000001" customHeight="1" x14ac:dyDescent="0.25">
      <c r="U4858" s="190"/>
      <c r="V4858" s="191"/>
      <c r="W4858" s="188"/>
      <c r="X4858" s="188"/>
      <c r="Y4858" s="174" t="str">
        <f t="shared" si="729"/>
        <v/>
      </c>
      <c r="Z4858" s="174" t="str">
        <f t="shared" si="730"/>
        <v/>
      </c>
      <c r="AA4858" s="137"/>
      <c r="AB4858" s="185">
        <f t="shared" si="727"/>
        <v>27.532799999998012</v>
      </c>
      <c r="AC4858" s="139">
        <f t="shared" si="724"/>
        <v>2.6713945774258245E-4</v>
      </c>
      <c r="AD4858" s="138">
        <f t="shared" si="728"/>
        <v>7.102064432091648E-7</v>
      </c>
      <c r="AE4858" s="139">
        <f t="shared" si="725"/>
        <v>7.102064432091648E-7</v>
      </c>
      <c r="AF4858" s="139" t="str">
        <f t="shared" si="726"/>
        <v/>
      </c>
      <c r="AG4858" s="139"/>
    </row>
    <row r="4859" spans="21:33" ht="20.100000000000001" customHeight="1" x14ac:dyDescent="0.25">
      <c r="U4859" s="190"/>
      <c r="V4859" s="191"/>
      <c r="W4859" s="188"/>
      <c r="X4859" s="188"/>
      <c r="Y4859" s="174" t="str">
        <f t="shared" si="729"/>
        <v/>
      </c>
      <c r="Z4859" s="174" t="str">
        <f t="shared" si="730"/>
        <v/>
      </c>
      <c r="AA4859" s="137"/>
      <c r="AB4859" s="185">
        <f t="shared" si="727"/>
        <v>27.539199999998011</v>
      </c>
      <c r="AC4859" s="139">
        <f t="shared" si="724"/>
        <v>2.6642925129937329E-4</v>
      </c>
      <c r="AD4859" s="138">
        <f t="shared" si="728"/>
        <v>7.0834883906633738E-7</v>
      </c>
      <c r="AE4859" s="139">
        <f t="shared" si="725"/>
        <v>7.0834883906633738E-7</v>
      </c>
      <c r="AF4859" s="139" t="str">
        <f t="shared" si="726"/>
        <v/>
      </c>
      <c r="AG4859" s="139"/>
    </row>
    <row r="4860" spans="21:33" ht="20.100000000000001" customHeight="1" x14ac:dyDescent="0.25">
      <c r="U4860" s="190"/>
      <c r="V4860" s="191"/>
      <c r="W4860" s="188"/>
      <c r="X4860" s="188"/>
      <c r="Y4860" s="174" t="str">
        <f t="shared" si="729"/>
        <v/>
      </c>
      <c r="Z4860" s="174" t="str">
        <f t="shared" si="730"/>
        <v/>
      </c>
      <c r="AA4860" s="137"/>
      <c r="AB4860" s="185">
        <f t="shared" si="727"/>
        <v>27.545599999998011</v>
      </c>
      <c r="AC4860" s="139">
        <f t="shared" si="724"/>
        <v>2.6572090246030695E-4</v>
      </c>
      <c r="AD4860" s="138">
        <f t="shared" si="728"/>
        <v>7.064959982720255E-7</v>
      </c>
      <c r="AE4860" s="139">
        <f t="shared" si="725"/>
        <v>7.064959982720255E-7</v>
      </c>
      <c r="AF4860" s="139" t="str">
        <f t="shared" si="726"/>
        <v/>
      </c>
      <c r="AG4860" s="139"/>
    </row>
    <row r="4861" spans="21:33" ht="20.100000000000001" customHeight="1" x14ac:dyDescent="0.25">
      <c r="U4861" s="190"/>
      <c r="V4861" s="191"/>
      <c r="W4861" s="188"/>
      <c r="X4861" s="188"/>
      <c r="Y4861" s="174" t="str">
        <f t="shared" si="729"/>
        <v/>
      </c>
      <c r="Z4861" s="174" t="str">
        <f t="shared" si="730"/>
        <v/>
      </c>
      <c r="AA4861" s="137"/>
      <c r="AB4861" s="185">
        <f t="shared" si="727"/>
        <v>27.55199999999801</v>
      </c>
      <c r="AC4861" s="139">
        <f t="shared" si="724"/>
        <v>2.6501440646203492E-4</v>
      </c>
      <c r="AD4861" s="138">
        <f t="shared" si="728"/>
        <v>7.0464790891236516E-7</v>
      </c>
      <c r="AE4861" s="139">
        <f t="shared" si="725"/>
        <v>7.0464790891236516E-7</v>
      </c>
      <c r="AF4861" s="139" t="str">
        <f t="shared" si="726"/>
        <v/>
      </c>
      <c r="AG4861" s="139"/>
    </row>
    <row r="4862" spans="21:33" ht="20.100000000000001" customHeight="1" x14ac:dyDescent="0.25">
      <c r="U4862" s="190"/>
      <c r="V4862" s="191"/>
      <c r="W4862" s="188"/>
      <c r="X4862" s="188"/>
      <c r="Y4862" s="174" t="str">
        <f t="shared" si="729"/>
        <v/>
      </c>
      <c r="Z4862" s="174" t="str">
        <f t="shared" si="730"/>
        <v/>
      </c>
      <c r="AA4862" s="137"/>
      <c r="AB4862" s="185">
        <f t="shared" si="727"/>
        <v>27.558399999998009</v>
      </c>
      <c r="AC4862" s="139">
        <f t="shared" si="724"/>
        <v>2.6430975855312256E-4</v>
      </c>
      <c r="AD4862" s="138">
        <f t="shared" si="728"/>
        <v>7.0280455909902534E-7</v>
      </c>
      <c r="AE4862" s="139">
        <f t="shared" si="725"/>
        <v>7.0280455909902534E-7</v>
      </c>
      <c r="AF4862" s="139" t="str">
        <f t="shared" si="726"/>
        <v/>
      </c>
      <c r="AG4862" s="139"/>
    </row>
    <row r="4863" spans="21:33" ht="20.100000000000001" customHeight="1" x14ac:dyDescent="0.25">
      <c r="U4863" s="190"/>
      <c r="V4863" s="191"/>
      <c r="W4863" s="188"/>
      <c r="X4863" s="188"/>
      <c r="Y4863" s="174" t="str">
        <f t="shared" si="729"/>
        <v/>
      </c>
      <c r="Z4863" s="174" t="str">
        <f t="shared" si="730"/>
        <v/>
      </c>
      <c r="AA4863" s="137"/>
      <c r="AB4863" s="185">
        <f t="shared" si="727"/>
        <v>27.564799999998009</v>
      </c>
      <c r="AC4863" s="139">
        <f t="shared" si="724"/>
        <v>2.6360695399402353E-4</v>
      </c>
      <c r="AD4863" s="138">
        <f t="shared" si="728"/>
        <v>7.009659369747916E-7</v>
      </c>
      <c r="AE4863" s="139">
        <f t="shared" si="725"/>
        <v>7.009659369747916E-7</v>
      </c>
      <c r="AF4863" s="139" t="str">
        <f t="shared" si="726"/>
        <v/>
      </c>
      <c r="AG4863" s="139"/>
    </row>
    <row r="4864" spans="21:33" ht="20.100000000000001" customHeight="1" x14ac:dyDescent="0.25">
      <c r="U4864" s="190"/>
      <c r="V4864" s="191"/>
      <c r="W4864" s="188"/>
      <c r="X4864" s="188"/>
      <c r="Y4864" s="174" t="str">
        <f t="shared" si="729"/>
        <v/>
      </c>
      <c r="Z4864" s="174" t="str">
        <f t="shared" si="730"/>
        <v/>
      </c>
      <c r="AA4864" s="137"/>
      <c r="AB4864" s="185">
        <f t="shared" si="727"/>
        <v>27.571199999998008</v>
      </c>
      <c r="AC4864" s="139">
        <f t="shared" si="724"/>
        <v>2.6290598805704874E-4</v>
      </c>
      <c r="AD4864" s="138">
        <f t="shared" si="728"/>
        <v>6.9913203070987983E-7</v>
      </c>
      <c r="AE4864" s="139">
        <f t="shared" si="725"/>
        <v>6.9913203070987983E-7</v>
      </c>
      <c r="AF4864" s="139" t="str">
        <f t="shared" si="726"/>
        <v/>
      </c>
      <c r="AG4864" s="139"/>
    </row>
    <row r="4865" spans="21:33" ht="20.100000000000001" customHeight="1" x14ac:dyDescent="0.25">
      <c r="U4865" s="190"/>
      <c r="V4865" s="191"/>
      <c r="W4865" s="188"/>
      <c r="X4865" s="188"/>
      <c r="Y4865" s="174" t="str">
        <f t="shared" si="729"/>
        <v/>
      </c>
      <c r="Z4865" s="174" t="str">
        <f t="shared" si="730"/>
        <v/>
      </c>
      <c r="AA4865" s="137"/>
      <c r="AB4865" s="185">
        <f t="shared" si="727"/>
        <v>27.577599999998007</v>
      </c>
      <c r="AC4865" s="139">
        <f t="shared" si="724"/>
        <v>2.6220685602633886E-4</v>
      </c>
      <c r="AD4865" s="138">
        <f t="shared" si="728"/>
        <v>6.973028285033999E-7</v>
      </c>
      <c r="AE4865" s="139">
        <f t="shared" si="725"/>
        <v>6.973028285033999E-7</v>
      </c>
      <c r="AF4865" s="139" t="str">
        <f t="shared" si="726"/>
        <v/>
      </c>
      <c r="AG4865" s="139"/>
    </row>
    <row r="4866" spans="21:33" ht="20.100000000000001" customHeight="1" x14ac:dyDescent="0.25">
      <c r="U4866" s="190"/>
      <c r="V4866" s="191"/>
      <c r="W4866" s="188"/>
      <c r="X4866" s="188"/>
      <c r="Y4866" s="174" t="str">
        <f t="shared" si="729"/>
        <v/>
      </c>
      <c r="Z4866" s="174" t="str">
        <f t="shared" si="730"/>
        <v/>
      </c>
      <c r="AA4866" s="137"/>
      <c r="AB4866" s="185">
        <f t="shared" si="727"/>
        <v>27.583999999998007</v>
      </c>
      <c r="AC4866" s="139">
        <f t="shared" si="724"/>
        <v>2.6150955319783546E-4</v>
      </c>
      <c r="AD4866" s="138">
        <f t="shared" si="728"/>
        <v>6.9547831858400621E-7</v>
      </c>
      <c r="AE4866" s="139">
        <f t="shared" si="725"/>
        <v>6.9547831858400621E-7</v>
      </c>
      <c r="AF4866" s="139" t="str">
        <f t="shared" si="726"/>
        <v/>
      </c>
      <c r="AG4866" s="139"/>
    </row>
    <row r="4867" spans="21:33" ht="20.100000000000001" customHeight="1" x14ac:dyDescent="0.25">
      <c r="U4867" s="190"/>
      <c r="V4867" s="191"/>
      <c r="W4867" s="188"/>
      <c r="X4867" s="188"/>
      <c r="Y4867" s="174" t="str">
        <f t="shared" si="729"/>
        <v/>
      </c>
      <c r="Z4867" s="174" t="str">
        <f t="shared" si="730"/>
        <v/>
      </c>
      <c r="AA4867" s="137"/>
      <c r="AB4867" s="185">
        <f t="shared" si="727"/>
        <v>27.590399999998006</v>
      </c>
      <c r="AC4867" s="139">
        <f t="shared" si="724"/>
        <v>2.6081407487925145E-4</v>
      </c>
      <c r="AD4867" s="138">
        <f t="shared" si="728"/>
        <v>6.9365848920648239E-7</v>
      </c>
      <c r="AE4867" s="139">
        <f t="shared" si="725"/>
        <v>6.9365848920648239E-7</v>
      </c>
      <c r="AF4867" s="139" t="str">
        <f t="shared" si="726"/>
        <v/>
      </c>
      <c r="AG4867" s="139"/>
    </row>
    <row r="4868" spans="21:33" ht="20.100000000000001" customHeight="1" x14ac:dyDescent="0.25">
      <c r="U4868" s="190"/>
      <c r="V4868" s="191"/>
      <c r="W4868" s="188"/>
      <c r="X4868" s="188"/>
      <c r="Y4868" s="174" t="str">
        <f t="shared" si="729"/>
        <v/>
      </c>
      <c r="Z4868" s="174" t="str">
        <f t="shared" si="730"/>
        <v/>
      </c>
      <c r="AA4868" s="137"/>
      <c r="AB4868" s="185">
        <f t="shared" si="727"/>
        <v>27.596799999998005</v>
      </c>
      <c r="AC4868" s="139">
        <f t="shared" si="724"/>
        <v>2.6012041639004497E-4</v>
      </c>
      <c r="AD4868" s="138">
        <f t="shared" si="728"/>
        <v>6.9184332865737923E-7</v>
      </c>
      <c r="AE4868" s="139">
        <f t="shared" si="725"/>
        <v>6.9184332865737923E-7</v>
      </c>
      <c r="AF4868" s="139" t="str">
        <f t="shared" si="726"/>
        <v/>
      </c>
      <c r="AG4868" s="139"/>
    </row>
    <row r="4869" spans="21:33" ht="20.100000000000001" customHeight="1" x14ac:dyDescent="0.25">
      <c r="U4869" s="190"/>
      <c r="V4869" s="191"/>
      <c r="W4869" s="188"/>
      <c r="X4869" s="188"/>
      <c r="Y4869" s="174" t="str">
        <f t="shared" si="729"/>
        <v/>
      </c>
      <c r="Z4869" s="174" t="str">
        <f t="shared" si="730"/>
        <v/>
      </c>
      <c r="AA4869" s="137"/>
      <c r="AB4869" s="185">
        <f t="shared" si="727"/>
        <v>27.603199999998004</v>
      </c>
      <c r="AC4869" s="139">
        <f t="shared" si="724"/>
        <v>2.5942857306138759E-4</v>
      </c>
      <c r="AD4869" s="138">
        <f t="shared" si="728"/>
        <v>6.9003282524937679E-7</v>
      </c>
      <c r="AE4869" s="139">
        <f t="shared" si="725"/>
        <v>6.9003282524937679E-7</v>
      </c>
      <c r="AF4869" s="139" t="str">
        <f t="shared" si="726"/>
        <v/>
      </c>
      <c r="AG4869" s="139"/>
    </row>
    <row r="4870" spans="21:33" ht="20.100000000000001" customHeight="1" x14ac:dyDescent="0.25">
      <c r="U4870" s="190"/>
      <c r="V4870" s="191"/>
      <c r="W4870" s="188"/>
      <c r="X4870" s="188"/>
      <c r="Y4870" s="174" t="str">
        <f t="shared" si="729"/>
        <v/>
      </c>
      <c r="Z4870" s="174" t="str">
        <f t="shared" si="730"/>
        <v/>
      </c>
      <c r="AA4870" s="137"/>
      <c r="AB4870" s="185">
        <f t="shared" si="727"/>
        <v>27.609599999998004</v>
      </c>
      <c r="AC4870" s="139">
        <f t="shared" si="724"/>
        <v>2.5873854023613822E-4</v>
      </c>
      <c r="AD4870" s="138">
        <f t="shared" si="728"/>
        <v>6.8822696732388647E-7</v>
      </c>
      <c r="AE4870" s="139">
        <f t="shared" si="725"/>
        <v>6.8822696732388647E-7</v>
      </c>
      <c r="AF4870" s="139" t="str">
        <f t="shared" si="726"/>
        <v/>
      </c>
      <c r="AG4870" s="139"/>
    </row>
    <row r="4871" spans="21:33" ht="20.100000000000001" customHeight="1" x14ac:dyDescent="0.25">
      <c r="U4871" s="190"/>
      <c r="V4871" s="191"/>
      <c r="W4871" s="188"/>
      <c r="X4871" s="188"/>
      <c r="Y4871" s="174" t="str">
        <f t="shared" si="729"/>
        <v/>
      </c>
      <c r="Z4871" s="174" t="str">
        <f t="shared" si="730"/>
        <v/>
      </c>
      <c r="AA4871" s="137"/>
      <c r="AB4871" s="185">
        <f t="shared" si="727"/>
        <v>27.615999999998003</v>
      </c>
      <c r="AC4871" s="139">
        <f t="shared" si="724"/>
        <v>2.5805031326881433E-4</v>
      </c>
      <c r="AD4871" s="138">
        <f t="shared" si="728"/>
        <v>6.8642574325088841E-7</v>
      </c>
      <c r="AE4871" s="139">
        <f t="shared" si="725"/>
        <v>6.8642574325088841E-7</v>
      </c>
      <c r="AF4871" s="139" t="str">
        <f t="shared" si="726"/>
        <v/>
      </c>
      <c r="AG4871" s="139"/>
    </row>
    <row r="4872" spans="21:33" ht="20.100000000000001" customHeight="1" x14ac:dyDescent="0.25">
      <c r="U4872" s="190"/>
      <c r="V4872" s="191"/>
      <c r="W4872" s="188"/>
      <c r="X4872" s="188"/>
      <c r="Y4872" s="174" t="str">
        <f t="shared" si="729"/>
        <v/>
      </c>
      <c r="Z4872" s="174" t="str">
        <f t="shared" si="730"/>
        <v/>
      </c>
      <c r="AA4872" s="137"/>
      <c r="AB4872" s="185">
        <f t="shared" si="727"/>
        <v>27.622399999998002</v>
      </c>
      <c r="AC4872" s="139">
        <f t="shared" si="724"/>
        <v>2.5736388752556344E-4</v>
      </c>
      <c r="AD4872" s="138">
        <f t="shared" si="728"/>
        <v>6.8462914142833516E-7</v>
      </c>
      <c r="AE4872" s="139">
        <f t="shared" si="725"/>
        <v>6.8462914142833516E-7</v>
      </c>
      <c r="AF4872" s="139" t="str">
        <f t="shared" si="726"/>
        <v/>
      </c>
      <c r="AG4872" s="139"/>
    </row>
    <row r="4873" spans="21:33" ht="20.100000000000001" customHeight="1" x14ac:dyDescent="0.25">
      <c r="U4873" s="190"/>
      <c r="V4873" s="191"/>
      <c r="W4873" s="188"/>
      <c r="X4873" s="188"/>
      <c r="Y4873" s="174" t="str">
        <f t="shared" si="729"/>
        <v/>
      </c>
      <c r="Z4873" s="174" t="str">
        <f t="shared" si="730"/>
        <v/>
      </c>
      <c r="AA4873" s="137"/>
      <c r="AB4873" s="185">
        <f t="shared" si="727"/>
        <v>27.628799999998002</v>
      </c>
      <c r="AC4873" s="139">
        <f t="shared" si="724"/>
        <v>2.5667925838413511E-4</v>
      </c>
      <c r="AD4873" s="138">
        <f t="shared" si="728"/>
        <v>6.8283715028285641E-7</v>
      </c>
      <c r="AE4873" s="139">
        <f t="shared" si="725"/>
        <v>6.8283715028285641E-7</v>
      </c>
      <c r="AF4873" s="139" t="str">
        <f t="shared" si="726"/>
        <v/>
      </c>
      <c r="AG4873" s="139"/>
    </row>
    <row r="4874" spans="21:33" ht="20.100000000000001" customHeight="1" x14ac:dyDescent="0.25">
      <c r="U4874" s="190"/>
      <c r="V4874" s="191"/>
      <c r="W4874" s="188"/>
      <c r="X4874" s="188"/>
      <c r="Y4874" s="174" t="str">
        <f t="shared" si="729"/>
        <v/>
      </c>
      <c r="Z4874" s="174" t="str">
        <f t="shared" si="730"/>
        <v/>
      </c>
      <c r="AA4874" s="137"/>
      <c r="AB4874" s="185">
        <f t="shared" si="727"/>
        <v>27.635199999998001</v>
      </c>
      <c r="AC4874" s="139">
        <f t="shared" si="724"/>
        <v>2.5599642123385225E-4</v>
      </c>
      <c r="AD4874" s="138">
        <f t="shared" si="728"/>
        <v>6.8104975826807851E-7</v>
      </c>
      <c r="AE4874" s="139">
        <f t="shared" si="725"/>
        <v>6.8104975826807851E-7</v>
      </c>
      <c r="AF4874" s="139" t="str">
        <f t="shared" si="726"/>
        <v/>
      </c>
      <c r="AG4874" s="139"/>
    </row>
    <row r="4875" spans="21:33" ht="20.100000000000001" customHeight="1" x14ac:dyDescent="0.25">
      <c r="U4875" s="190"/>
      <c r="V4875" s="191"/>
      <c r="W4875" s="188"/>
      <c r="X4875" s="188"/>
      <c r="Y4875" s="174" t="str">
        <f t="shared" si="729"/>
        <v/>
      </c>
      <c r="Z4875" s="174" t="str">
        <f t="shared" si="730"/>
        <v/>
      </c>
      <c r="AA4875" s="137"/>
      <c r="AB4875" s="185">
        <f t="shared" si="727"/>
        <v>27.641599999998</v>
      </c>
      <c r="AC4875" s="139">
        <f t="shared" si="724"/>
        <v>2.5531537147558417E-4</v>
      </c>
      <c r="AD4875" s="138">
        <f t="shared" si="728"/>
        <v>6.7926695386755177E-7</v>
      </c>
      <c r="AE4875" s="139">
        <f t="shared" si="725"/>
        <v>6.7926695386755177E-7</v>
      </c>
      <c r="AF4875" s="139" t="str">
        <f t="shared" si="726"/>
        <v/>
      </c>
      <c r="AG4875" s="139"/>
    </row>
    <row r="4876" spans="21:33" ht="20.100000000000001" customHeight="1" x14ac:dyDescent="0.25">
      <c r="U4876" s="190"/>
      <c r="V4876" s="191"/>
      <c r="W4876" s="188"/>
      <c r="X4876" s="188"/>
      <c r="Y4876" s="174" t="str">
        <f t="shared" si="729"/>
        <v/>
      </c>
      <c r="Z4876" s="174" t="str">
        <f t="shared" si="730"/>
        <v/>
      </c>
      <c r="AA4876" s="137"/>
      <c r="AB4876" s="185">
        <f t="shared" si="727"/>
        <v>27.647999999998</v>
      </c>
      <c r="AC4876" s="139">
        <f t="shared" si="724"/>
        <v>2.5463610452171662E-4</v>
      </c>
      <c r="AD4876" s="138">
        <f t="shared" si="728"/>
        <v>6.7748872558997999E-7</v>
      </c>
      <c r="AE4876" s="139">
        <f t="shared" si="725"/>
        <v>6.7748872558997999E-7</v>
      </c>
      <c r="AF4876" s="139" t="str">
        <f t="shared" si="726"/>
        <v/>
      </c>
      <c r="AG4876" s="139"/>
    </row>
    <row r="4877" spans="21:33" ht="20.100000000000001" customHeight="1" x14ac:dyDescent="0.25">
      <c r="U4877" s="190"/>
      <c r="V4877" s="191"/>
      <c r="W4877" s="188"/>
      <c r="X4877" s="188"/>
      <c r="Y4877" s="174" t="str">
        <f t="shared" si="729"/>
        <v/>
      </c>
      <c r="Z4877" s="174" t="str">
        <f t="shared" si="730"/>
        <v/>
      </c>
      <c r="AA4877" s="137"/>
      <c r="AB4877" s="185">
        <f t="shared" si="727"/>
        <v>27.654399999997999</v>
      </c>
      <c r="AC4877" s="139">
        <f t="shared" si="724"/>
        <v>2.5395861579612664E-4</v>
      </c>
      <c r="AD4877" s="138">
        <f t="shared" si="728"/>
        <v>6.7571506197512936E-7</v>
      </c>
      <c r="AE4877" s="139">
        <f t="shared" si="725"/>
        <v>6.7571506197512936E-7</v>
      </c>
      <c r="AF4877" s="139" t="str">
        <f t="shared" si="726"/>
        <v/>
      </c>
      <c r="AG4877" s="139"/>
    </row>
    <row r="4878" spans="21:33" ht="20.100000000000001" customHeight="1" x14ac:dyDescent="0.25">
      <c r="U4878" s="190"/>
      <c r="V4878" s="191"/>
      <c r="W4878" s="188"/>
      <c r="X4878" s="188"/>
      <c r="Y4878" s="174" t="str">
        <f t="shared" si="729"/>
        <v/>
      </c>
      <c r="Z4878" s="174" t="str">
        <f t="shared" si="730"/>
        <v/>
      </c>
      <c r="AA4878" s="137"/>
      <c r="AB4878" s="185">
        <f t="shared" si="727"/>
        <v>27.660799999997998</v>
      </c>
      <c r="AC4878" s="139">
        <f t="shared" si="724"/>
        <v>2.5328290073415151E-4</v>
      </c>
      <c r="AD4878" s="138">
        <f t="shared" si="728"/>
        <v>6.7394595158726906E-7</v>
      </c>
      <c r="AE4878" s="139">
        <f t="shared" si="725"/>
        <v>6.7394595158726906E-7</v>
      </c>
      <c r="AF4878" s="139" t="str">
        <f t="shared" si="726"/>
        <v/>
      </c>
      <c r="AG4878" s="139"/>
    </row>
    <row r="4879" spans="21:33" ht="20.100000000000001" customHeight="1" x14ac:dyDescent="0.25">
      <c r="U4879" s="190"/>
      <c r="V4879" s="191"/>
      <c r="W4879" s="188"/>
      <c r="X4879" s="188"/>
      <c r="Y4879" s="174" t="str">
        <f t="shared" si="729"/>
        <v/>
      </c>
      <c r="Z4879" s="174" t="str">
        <f t="shared" si="730"/>
        <v/>
      </c>
      <c r="AA4879" s="137"/>
      <c r="AB4879" s="185">
        <f t="shared" si="727"/>
        <v>27.667199999997997</v>
      </c>
      <c r="AC4879" s="139">
        <f t="shared" si="724"/>
        <v>2.5260895478256424E-4</v>
      </c>
      <c r="AD4879" s="138">
        <f t="shared" si="728"/>
        <v>6.721813830215138E-7</v>
      </c>
      <c r="AE4879" s="139">
        <f t="shared" si="725"/>
        <v>6.721813830215138E-7</v>
      </c>
      <c r="AF4879" s="139" t="str">
        <f t="shared" si="726"/>
        <v/>
      </c>
      <c r="AG4879" s="139"/>
    </row>
    <row r="4880" spans="21:33" ht="20.100000000000001" customHeight="1" x14ac:dyDescent="0.25">
      <c r="U4880" s="190"/>
      <c r="V4880" s="191"/>
      <c r="W4880" s="188"/>
      <c r="X4880" s="188"/>
      <c r="Y4880" s="174" t="str">
        <f t="shared" si="729"/>
        <v/>
      </c>
      <c r="Z4880" s="174" t="str">
        <f t="shared" si="730"/>
        <v/>
      </c>
      <c r="AA4880" s="137"/>
      <c r="AB4880" s="185">
        <f t="shared" si="727"/>
        <v>27.673599999997997</v>
      </c>
      <c r="AC4880" s="139">
        <f t="shared" si="724"/>
        <v>2.5193677339954273E-4</v>
      </c>
      <c r="AD4880" s="138">
        <f t="shared" si="728"/>
        <v>6.7042134489834863E-7</v>
      </c>
      <c r="AE4880" s="139">
        <f t="shared" si="725"/>
        <v>6.7042134489834863E-7</v>
      </c>
      <c r="AF4880" s="139" t="str">
        <f t="shared" si="726"/>
        <v/>
      </c>
      <c r="AG4880" s="139"/>
    </row>
    <row r="4881" spans="21:33" ht="20.100000000000001" customHeight="1" x14ac:dyDescent="0.25">
      <c r="U4881" s="190"/>
      <c r="V4881" s="191"/>
      <c r="W4881" s="188"/>
      <c r="X4881" s="188"/>
      <c r="Y4881" s="174" t="str">
        <f t="shared" si="729"/>
        <v/>
      </c>
      <c r="Z4881" s="174" t="str">
        <f t="shared" si="730"/>
        <v/>
      </c>
      <c r="AA4881" s="137"/>
      <c r="AB4881" s="185">
        <f t="shared" si="727"/>
        <v>27.679999999997996</v>
      </c>
      <c r="AC4881" s="139">
        <f t="shared" si="724"/>
        <v>2.5126635205464438E-4</v>
      </c>
      <c r="AD4881" s="138">
        <f t="shared" si="728"/>
        <v>6.6866582586769469E-7</v>
      </c>
      <c r="AE4881" s="139">
        <f t="shared" si="725"/>
        <v>6.6866582586769469E-7</v>
      </c>
      <c r="AF4881" s="139" t="str">
        <f t="shared" si="726"/>
        <v/>
      </c>
      <c r="AG4881" s="139"/>
    </row>
    <row r="4882" spans="21:33" ht="20.100000000000001" customHeight="1" x14ac:dyDescent="0.25">
      <c r="U4882" s="190"/>
      <c r="V4882" s="191"/>
      <c r="W4882" s="188"/>
      <c r="X4882" s="188"/>
      <c r="Y4882" s="174" t="str">
        <f t="shared" si="729"/>
        <v/>
      </c>
      <c r="Z4882" s="174" t="str">
        <f t="shared" si="730"/>
        <v/>
      </c>
      <c r="AA4882" s="137"/>
      <c r="AB4882" s="185">
        <f t="shared" si="727"/>
        <v>27.686399999997995</v>
      </c>
      <c r="AC4882" s="139">
        <f t="shared" si="724"/>
        <v>2.5059768622877668E-4</v>
      </c>
      <c r="AD4882" s="138">
        <f t="shared" si="728"/>
        <v>6.6691481460533133E-7</v>
      </c>
      <c r="AE4882" s="139">
        <f t="shared" si="725"/>
        <v>6.6691481460533133E-7</v>
      </c>
      <c r="AF4882" s="139" t="str">
        <f t="shared" si="726"/>
        <v/>
      </c>
      <c r="AG4882" s="139"/>
    </row>
    <row r="4883" spans="21:33" ht="20.100000000000001" customHeight="1" x14ac:dyDescent="0.25">
      <c r="U4883" s="190"/>
      <c r="V4883" s="191"/>
      <c r="W4883" s="188"/>
      <c r="X4883" s="188"/>
      <c r="Y4883" s="174" t="str">
        <f t="shared" si="729"/>
        <v/>
      </c>
      <c r="Z4883" s="174" t="str">
        <f t="shared" si="730"/>
        <v/>
      </c>
      <c r="AA4883" s="137"/>
      <c r="AB4883" s="185">
        <f t="shared" si="727"/>
        <v>27.692799999997995</v>
      </c>
      <c r="AC4883" s="139">
        <f t="shared" si="724"/>
        <v>2.4993077141417135E-4</v>
      </c>
      <c r="AD4883" s="138">
        <f t="shared" si="728"/>
        <v>6.6516829981528138E-7</v>
      </c>
      <c r="AE4883" s="139">
        <f t="shared" si="725"/>
        <v>6.6516829981528138E-7</v>
      </c>
      <c r="AF4883" s="139" t="str">
        <f t="shared" si="726"/>
        <v/>
      </c>
      <c r="AG4883" s="139"/>
    </row>
    <row r="4884" spans="21:33" ht="20.100000000000001" customHeight="1" x14ac:dyDescent="0.25">
      <c r="U4884" s="190"/>
      <c r="V4884" s="191"/>
      <c r="W4884" s="188"/>
      <c r="X4884" s="188"/>
      <c r="Y4884" s="174" t="str">
        <f t="shared" si="729"/>
        <v/>
      </c>
      <c r="Z4884" s="174" t="str">
        <f t="shared" si="730"/>
        <v/>
      </c>
      <c r="AA4884" s="137"/>
      <c r="AB4884" s="185">
        <f t="shared" si="727"/>
        <v>27.699199999997994</v>
      </c>
      <c r="AC4884" s="139">
        <f t="shared" si="724"/>
        <v>2.4926560311435607E-4</v>
      </c>
      <c r="AD4884" s="138">
        <f t="shared" si="728"/>
        <v>6.6342627022932324E-7</v>
      </c>
      <c r="AE4884" s="139">
        <f t="shared" si="725"/>
        <v>6.6342627022932324E-7</v>
      </c>
      <c r="AF4884" s="139" t="str">
        <f t="shared" si="726"/>
        <v/>
      </c>
      <c r="AG4884" s="139"/>
    </row>
    <row r="4885" spans="21:33" ht="20.100000000000001" customHeight="1" x14ac:dyDescent="0.25">
      <c r="U4885" s="190"/>
      <c r="V4885" s="191"/>
      <c r="W4885" s="188"/>
      <c r="X4885" s="188"/>
      <c r="Y4885" s="174" t="str">
        <f t="shared" si="729"/>
        <v/>
      </c>
      <c r="Z4885" s="174" t="str">
        <f t="shared" si="730"/>
        <v/>
      </c>
      <c r="AA4885" s="137"/>
      <c r="AB4885" s="185">
        <f t="shared" si="727"/>
        <v>27.705599999997993</v>
      </c>
      <c r="AC4885" s="139">
        <f t="shared" si="724"/>
        <v>2.4860217684412675E-4</v>
      </c>
      <c r="AD4885" s="138">
        <f t="shared" si="728"/>
        <v>6.6168871460688247E-7</v>
      </c>
      <c r="AE4885" s="139">
        <f t="shared" si="725"/>
        <v>6.6168871460688247E-7</v>
      </c>
      <c r="AF4885" s="139" t="str">
        <f t="shared" si="726"/>
        <v/>
      </c>
      <c r="AG4885" s="139"/>
    </row>
    <row r="4886" spans="21:33" ht="20.100000000000001" customHeight="1" x14ac:dyDescent="0.25">
      <c r="U4886" s="190"/>
      <c r="V4886" s="191"/>
      <c r="W4886" s="188"/>
      <c r="X4886" s="188"/>
      <c r="Y4886" s="174" t="str">
        <f t="shared" si="729"/>
        <v/>
      </c>
      <c r="Z4886" s="174" t="str">
        <f t="shared" si="730"/>
        <v/>
      </c>
      <c r="AA4886" s="137"/>
      <c r="AB4886" s="185">
        <f t="shared" si="727"/>
        <v>27.711999999997992</v>
      </c>
      <c r="AC4886" s="139">
        <f t="shared" si="724"/>
        <v>2.4794048812951986E-4</v>
      </c>
      <c r="AD4886" s="138">
        <f t="shared" si="728"/>
        <v>6.5995562173378495E-7</v>
      </c>
      <c r="AE4886" s="139">
        <f t="shared" si="725"/>
        <v>6.5995562173378495E-7</v>
      </c>
      <c r="AF4886" s="139" t="str">
        <f t="shared" si="726"/>
        <v/>
      </c>
      <c r="AG4886" s="139"/>
    </row>
    <row r="4887" spans="21:33" ht="20.100000000000001" customHeight="1" x14ac:dyDescent="0.25">
      <c r="U4887" s="190"/>
      <c r="V4887" s="191"/>
      <c r="W4887" s="188"/>
      <c r="X4887" s="188"/>
      <c r="Y4887" s="174" t="str">
        <f t="shared" si="729"/>
        <v/>
      </c>
      <c r="Z4887" s="174" t="str">
        <f t="shared" si="730"/>
        <v/>
      </c>
      <c r="AA4887" s="137"/>
      <c r="AB4887" s="185">
        <f t="shared" si="727"/>
        <v>27.718399999997992</v>
      </c>
      <c r="AC4887" s="139">
        <f t="shared" si="724"/>
        <v>2.4728053250778608E-4</v>
      </c>
      <c r="AD4887" s="138">
        <f t="shared" si="728"/>
        <v>6.5822698042231108E-7</v>
      </c>
      <c r="AE4887" s="139">
        <f t="shared" si="725"/>
        <v>6.5822698042231108E-7</v>
      </c>
      <c r="AF4887" s="139" t="str">
        <f t="shared" si="726"/>
        <v/>
      </c>
      <c r="AG4887" s="139"/>
    </row>
    <row r="4888" spans="21:33" ht="20.100000000000001" customHeight="1" x14ac:dyDescent="0.25">
      <c r="U4888" s="190"/>
      <c r="V4888" s="191"/>
      <c r="W4888" s="188"/>
      <c r="X4888" s="188"/>
      <c r="Y4888" s="174" t="str">
        <f t="shared" si="729"/>
        <v/>
      </c>
      <c r="Z4888" s="174" t="str">
        <f t="shared" si="730"/>
        <v/>
      </c>
      <c r="AA4888" s="137"/>
      <c r="AB4888" s="185">
        <f t="shared" si="727"/>
        <v>27.724799999997991</v>
      </c>
      <c r="AC4888" s="139">
        <f t="shared" si="724"/>
        <v>2.4662230552736377E-4</v>
      </c>
      <c r="AD4888" s="138">
        <f t="shared" si="728"/>
        <v>6.5650277951444843E-7</v>
      </c>
      <c r="AE4888" s="139">
        <f t="shared" si="725"/>
        <v>6.5650277951444843E-7</v>
      </c>
      <c r="AF4888" s="139" t="str">
        <f t="shared" si="726"/>
        <v/>
      </c>
      <c r="AG4888" s="139"/>
    </row>
    <row r="4889" spans="21:33" ht="20.100000000000001" customHeight="1" x14ac:dyDescent="0.25">
      <c r="U4889" s="190"/>
      <c r="V4889" s="191"/>
      <c r="W4889" s="188"/>
      <c r="X4889" s="188"/>
      <c r="Y4889" s="174" t="str">
        <f t="shared" si="729"/>
        <v/>
      </c>
      <c r="Z4889" s="174" t="str">
        <f t="shared" si="730"/>
        <v/>
      </c>
      <c r="AA4889" s="137"/>
      <c r="AB4889" s="185">
        <f t="shared" si="727"/>
        <v>27.73119999999799</v>
      </c>
      <c r="AC4889" s="139">
        <f t="shared" si="724"/>
        <v>2.4596580274784932E-4</v>
      </c>
      <c r="AD4889" s="138">
        <f t="shared" si="728"/>
        <v>6.5478300787777171E-7</v>
      </c>
      <c r="AE4889" s="139">
        <f t="shared" si="725"/>
        <v>6.5478300787777171E-7</v>
      </c>
      <c r="AF4889" s="139" t="str">
        <f t="shared" si="726"/>
        <v/>
      </c>
      <c r="AG4889" s="139"/>
    </row>
    <row r="4890" spans="21:33" ht="20.100000000000001" customHeight="1" x14ac:dyDescent="0.25">
      <c r="U4890" s="190"/>
      <c r="V4890" s="191"/>
      <c r="W4890" s="188"/>
      <c r="X4890" s="188"/>
      <c r="Y4890" s="174" t="str">
        <f t="shared" si="729"/>
        <v/>
      </c>
      <c r="Z4890" s="174" t="str">
        <f t="shared" si="730"/>
        <v/>
      </c>
      <c r="AA4890" s="137"/>
      <c r="AB4890" s="185">
        <f t="shared" si="727"/>
        <v>27.73759999999799</v>
      </c>
      <c r="AC4890" s="139">
        <f t="shared" si="724"/>
        <v>2.4531101973997155E-4</v>
      </c>
      <c r="AD4890" s="138">
        <f t="shared" si="728"/>
        <v>6.5306765440647282E-7</v>
      </c>
      <c r="AE4890" s="139">
        <f t="shared" si="725"/>
        <v>6.5306765440647282E-7</v>
      </c>
      <c r="AF4890" s="139" t="str">
        <f t="shared" si="726"/>
        <v/>
      </c>
      <c r="AG4890" s="139"/>
    </row>
    <row r="4891" spans="21:33" ht="20.100000000000001" customHeight="1" x14ac:dyDescent="0.25">
      <c r="U4891" s="190"/>
      <c r="V4891" s="191"/>
      <c r="W4891" s="188"/>
      <c r="X4891" s="188"/>
      <c r="Y4891" s="174" t="str">
        <f t="shared" si="729"/>
        <v/>
      </c>
      <c r="Z4891" s="174" t="str">
        <f t="shared" si="730"/>
        <v/>
      </c>
      <c r="AA4891" s="137"/>
      <c r="AB4891" s="185">
        <f t="shared" si="727"/>
        <v>27.743999999997989</v>
      </c>
      <c r="AC4891" s="139">
        <f t="shared" si="724"/>
        <v>2.4465795208556508E-4</v>
      </c>
      <c r="AD4891" s="138">
        <f t="shared" si="728"/>
        <v>6.5135670802282447E-7</v>
      </c>
      <c r="AE4891" s="139">
        <f t="shared" si="725"/>
        <v>6.5135670802282447E-7</v>
      </c>
      <c r="AF4891" s="139" t="str">
        <f t="shared" si="726"/>
        <v/>
      </c>
      <c r="AG4891" s="139"/>
    </row>
    <row r="4892" spans="21:33" ht="20.100000000000001" customHeight="1" x14ac:dyDescent="0.25">
      <c r="U4892" s="190"/>
      <c r="V4892" s="191"/>
      <c r="W4892" s="188"/>
      <c r="X4892" s="188"/>
      <c r="Y4892" s="174" t="str">
        <f t="shared" si="729"/>
        <v/>
      </c>
      <c r="Z4892" s="174" t="str">
        <f t="shared" si="730"/>
        <v/>
      </c>
      <c r="AA4892" s="137"/>
      <c r="AB4892" s="185">
        <f t="shared" si="727"/>
        <v>27.750399999997988</v>
      </c>
      <c r="AC4892" s="139">
        <f t="shared" si="724"/>
        <v>2.4400659537754225E-4</v>
      </c>
      <c r="AD4892" s="138">
        <f t="shared" si="728"/>
        <v>6.4965015767398182E-7</v>
      </c>
      <c r="AE4892" s="139">
        <f t="shared" si="725"/>
        <v>6.4965015767398182E-7</v>
      </c>
      <c r="AF4892" s="139" t="str">
        <f t="shared" si="726"/>
        <v/>
      </c>
      <c r="AG4892" s="139"/>
    </row>
    <row r="4893" spans="21:33" ht="20.100000000000001" customHeight="1" x14ac:dyDescent="0.25">
      <c r="U4893" s="190"/>
      <c r="V4893" s="191"/>
      <c r="W4893" s="188"/>
      <c r="X4893" s="188"/>
      <c r="Y4893" s="174" t="str">
        <f t="shared" si="729"/>
        <v/>
      </c>
      <c r="Z4893" s="174" t="str">
        <f t="shared" si="730"/>
        <v/>
      </c>
      <c r="AA4893" s="137"/>
      <c r="AB4893" s="185">
        <f t="shared" si="727"/>
        <v>27.756799999997988</v>
      </c>
      <c r="AC4893" s="139">
        <f t="shared" si="724"/>
        <v>2.4335694521986827E-4</v>
      </c>
      <c r="AD4893" s="138">
        <f t="shared" si="728"/>
        <v>6.4794799233827086E-7</v>
      </c>
      <c r="AE4893" s="139">
        <f t="shared" si="725"/>
        <v>6.4794799233827086E-7</v>
      </c>
      <c r="AF4893" s="139" t="str">
        <f t="shared" si="726"/>
        <v/>
      </c>
      <c r="AG4893" s="139"/>
    </row>
    <row r="4894" spans="21:33" ht="20.100000000000001" customHeight="1" x14ac:dyDescent="0.25">
      <c r="U4894" s="190"/>
      <c r="V4894" s="191"/>
      <c r="W4894" s="188"/>
      <c r="X4894" s="188"/>
      <c r="Y4894" s="174" t="str">
        <f t="shared" si="729"/>
        <v/>
      </c>
      <c r="Z4894" s="174" t="str">
        <f t="shared" si="730"/>
        <v/>
      </c>
      <c r="AA4894" s="137"/>
      <c r="AB4894" s="185">
        <f t="shared" si="727"/>
        <v>27.763199999997987</v>
      </c>
      <c r="AC4894" s="139">
        <f t="shared" si="724"/>
        <v>2.4270899722753E-4</v>
      </c>
      <c r="AD4894" s="138">
        <f t="shared" si="728"/>
        <v>6.4625020101494266E-7</v>
      </c>
      <c r="AE4894" s="139">
        <f t="shared" si="725"/>
        <v>6.4625020101494266E-7</v>
      </c>
      <c r="AF4894" s="139" t="str">
        <f t="shared" si="726"/>
        <v/>
      </c>
      <c r="AG4894" s="139"/>
    </row>
    <row r="4895" spans="21:33" ht="20.100000000000001" customHeight="1" x14ac:dyDescent="0.25">
      <c r="U4895" s="190"/>
      <c r="V4895" s="191"/>
      <c r="W4895" s="188"/>
      <c r="X4895" s="188"/>
      <c r="Y4895" s="174" t="str">
        <f t="shared" si="729"/>
        <v/>
      </c>
      <c r="Z4895" s="174" t="str">
        <f t="shared" si="730"/>
        <v/>
      </c>
      <c r="AA4895" s="137"/>
      <c r="AB4895" s="185">
        <f t="shared" si="727"/>
        <v>27.769599999997986</v>
      </c>
      <c r="AC4895" s="139">
        <f t="shared" si="724"/>
        <v>2.4206274702651506E-4</v>
      </c>
      <c r="AD4895" s="138">
        <f t="shared" si="728"/>
        <v>6.4455677273539489E-7</v>
      </c>
      <c r="AE4895" s="139">
        <f t="shared" si="725"/>
        <v>6.4455677273539489E-7</v>
      </c>
      <c r="AF4895" s="139" t="str">
        <f t="shared" si="726"/>
        <v/>
      </c>
      <c r="AG4895" s="139"/>
    </row>
    <row r="4896" spans="21:33" ht="20.100000000000001" customHeight="1" x14ac:dyDescent="0.25">
      <c r="U4896" s="190"/>
      <c r="V4896" s="191"/>
      <c r="W4896" s="188"/>
      <c r="X4896" s="188"/>
      <c r="Y4896" s="174" t="str">
        <f t="shared" si="729"/>
        <v/>
      </c>
      <c r="Z4896" s="174" t="str">
        <f t="shared" si="730"/>
        <v/>
      </c>
      <c r="AA4896" s="137"/>
      <c r="AB4896" s="185">
        <f t="shared" si="727"/>
        <v>27.775999999997985</v>
      </c>
      <c r="AC4896" s="139">
        <f t="shared" si="724"/>
        <v>2.4141819025377966E-4</v>
      </c>
      <c r="AD4896" s="138">
        <f t="shared" si="728"/>
        <v>6.428676965539832E-7</v>
      </c>
      <c r="AE4896" s="139">
        <f t="shared" si="725"/>
        <v>6.428676965539832E-7</v>
      </c>
      <c r="AF4896" s="139" t="str">
        <f t="shared" si="726"/>
        <v/>
      </c>
      <c r="AG4896" s="139"/>
    </row>
    <row r="4897" spans="21:33" ht="20.100000000000001" customHeight="1" x14ac:dyDescent="0.25">
      <c r="U4897" s="190"/>
      <c r="V4897" s="191"/>
      <c r="W4897" s="188"/>
      <c r="X4897" s="188"/>
      <c r="Y4897" s="174" t="str">
        <f t="shared" si="729"/>
        <v/>
      </c>
      <c r="Z4897" s="174" t="str">
        <f t="shared" si="730"/>
        <v/>
      </c>
      <c r="AA4897" s="137"/>
      <c r="AB4897" s="185">
        <f t="shared" si="727"/>
        <v>27.782399999997985</v>
      </c>
      <c r="AC4897" s="139">
        <f t="shared" si="724"/>
        <v>2.4077532255722568E-4</v>
      </c>
      <c r="AD4897" s="138">
        <f t="shared" si="728"/>
        <v>6.4118296155393014E-7</v>
      </c>
      <c r="AE4897" s="139">
        <f t="shared" si="725"/>
        <v>6.4118296155393014E-7</v>
      </c>
      <c r="AF4897" s="139" t="str">
        <f t="shared" si="726"/>
        <v/>
      </c>
      <c r="AG4897" s="139"/>
    </row>
    <row r="4898" spans="21:33" ht="20.100000000000001" customHeight="1" x14ac:dyDescent="0.25">
      <c r="U4898" s="190"/>
      <c r="V4898" s="191"/>
      <c r="W4898" s="188"/>
      <c r="X4898" s="188"/>
      <c r="Y4898" s="174" t="str">
        <f t="shared" si="729"/>
        <v/>
      </c>
      <c r="Z4898" s="174" t="str">
        <f t="shared" si="730"/>
        <v/>
      </c>
      <c r="AA4898" s="137"/>
      <c r="AB4898" s="185">
        <f t="shared" si="727"/>
        <v>27.788799999997984</v>
      </c>
      <c r="AC4898" s="139">
        <f t="shared" si="724"/>
        <v>2.4013413959567175E-4</v>
      </c>
      <c r="AD4898" s="138">
        <f t="shared" si="728"/>
        <v>6.3950255684260882E-7</v>
      </c>
      <c r="AE4898" s="139">
        <f t="shared" si="725"/>
        <v>6.3950255684260882E-7</v>
      </c>
      <c r="AF4898" s="139" t="str">
        <f t="shared" si="726"/>
        <v/>
      </c>
      <c r="AG4898" s="139"/>
    </row>
    <row r="4899" spans="21:33" ht="20.100000000000001" customHeight="1" x14ac:dyDescent="0.25">
      <c r="U4899" s="190"/>
      <c r="V4899" s="191"/>
      <c r="W4899" s="188"/>
      <c r="X4899" s="188"/>
      <c r="Y4899" s="174" t="str">
        <f t="shared" si="729"/>
        <v/>
      </c>
      <c r="Z4899" s="174" t="str">
        <f t="shared" si="730"/>
        <v/>
      </c>
      <c r="AA4899" s="137"/>
      <c r="AB4899" s="185">
        <f t="shared" si="727"/>
        <v>27.795199999997983</v>
      </c>
      <c r="AC4899" s="139">
        <f t="shared" si="724"/>
        <v>2.3949463703882914E-4</v>
      </c>
      <c r="AD4899" s="138">
        <f t="shared" si="728"/>
        <v>6.378264715579127E-7</v>
      </c>
      <c r="AE4899" s="139">
        <f t="shared" si="725"/>
        <v>6.378264715579127E-7</v>
      </c>
      <c r="AF4899" s="139" t="str">
        <f t="shared" si="726"/>
        <v/>
      </c>
      <c r="AG4899" s="139"/>
    </row>
    <row r="4900" spans="21:33" ht="20.100000000000001" customHeight="1" x14ac:dyDescent="0.25">
      <c r="U4900" s="190"/>
      <c r="V4900" s="191"/>
      <c r="W4900" s="188"/>
      <c r="X4900" s="188"/>
      <c r="Y4900" s="174" t="str">
        <f t="shared" si="729"/>
        <v/>
      </c>
      <c r="Z4900" s="174" t="str">
        <f t="shared" si="730"/>
        <v/>
      </c>
      <c r="AA4900" s="137"/>
      <c r="AB4900" s="185">
        <f t="shared" si="727"/>
        <v>27.801599999997983</v>
      </c>
      <c r="AC4900" s="139">
        <f t="shared" si="724"/>
        <v>2.3885681056727123E-4</v>
      </c>
      <c r="AD4900" s="138">
        <f t="shared" si="728"/>
        <v>6.361546948592295E-7</v>
      </c>
      <c r="AE4900" s="139">
        <f t="shared" si="725"/>
        <v>6.361546948592295E-7</v>
      </c>
      <c r="AF4900" s="139" t="str">
        <f t="shared" si="726"/>
        <v/>
      </c>
      <c r="AG4900" s="139"/>
    </row>
    <row r="4901" spans="21:33" ht="20.100000000000001" customHeight="1" x14ac:dyDescent="0.25">
      <c r="U4901" s="190"/>
      <c r="V4901" s="191"/>
      <c r="W4901" s="188"/>
      <c r="X4901" s="188"/>
      <c r="Y4901" s="174" t="str">
        <f t="shared" si="729"/>
        <v/>
      </c>
      <c r="Z4901" s="174" t="str">
        <f t="shared" si="730"/>
        <v/>
      </c>
      <c r="AA4901" s="137"/>
      <c r="AB4901" s="185">
        <f t="shared" si="727"/>
        <v>27.807999999997982</v>
      </c>
      <c r="AC4901" s="139">
        <f t="shared" si="724"/>
        <v>2.38220655872412E-4</v>
      </c>
      <c r="AD4901" s="138">
        <f t="shared" si="728"/>
        <v>6.3448721593565411E-7</v>
      </c>
      <c r="AE4901" s="139">
        <f t="shared" si="725"/>
        <v>6.3448721593565411E-7</v>
      </c>
      <c r="AF4901" s="139" t="str">
        <f t="shared" si="726"/>
        <v/>
      </c>
      <c r="AG4901" s="139"/>
    </row>
    <row r="4902" spans="21:33" ht="20.100000000000001" customHeight="1" x14ac:dyDescent="0.25">
      <c r="U4902" s="190"/>
      <c r="V4902" s="191"/>
      <c r="W4902" s="188"/>
      <c r="X4902" s="188"/>
      <c r="Y4902" s="174" t="str">
        <f t="shared" si="729"/>
        <v/>
      </c>
      <c r="Z4902" s="174" t="str">
        <f t="shared" si="730"/>
        <v/>
      </c>
      <c r="AA4902" s="137"/>
      <c r="AB4902" s="185">
        <f t="shared" si="727"/>
        <v>27.814399999997981</v>
      </c>
      <c r="AC4902" s="139">
        <f t="shared" si="724"/>
        <v>2.3758616865647634E-4</v>
      </c>
      <c r="AD4902" s="138">
        <f t="shared" si="728"/>
        <v>6.3282402400181435E-7</v>
      </c>
      <c r="AE4902" s="139">
        <f t="shared" si="725"/>
        <v>6.3282402400181435E-7</v>
      </c>
      <c r="AF4902" s="139" t="str">
        <f t="shared" si="726"/>
        <v/>
      </c>
      <c r="AG4902" s="139"/>
    </row>
    <row r="4903" spans="21:33" ht="20.100000000000001" customHeight="1" x14ac:dyDescent="0.25">
      <c r="U4903" s="190"/>
      <c r="V4903" s="191"/>
      <c r="W4903" s="188"/>
      <c r="X4903" s="188"/>
      <c r="Y4903" s="174" t="str">
        <f t="shared" si="729"/>
        <v/>
      </c>
      <c r="Z4903" s="174" t="str">
        <f t="shared" si="730"/>
        <v/>
      </c>
      <c r="AA4903" s="137"/>
      <c r="AB4903" s="185">
        <f t="shared" si="727"/>
        <v>27.82079999999798</v>
      </c>
      <c r="AC4903" s="139">
        <f t="shared" si="724"/>
        <v>2.3695334463247453E-4</v>
      </c>
      <c r="AD4903" s="138">
        <f t="shared" si="728"/>
        <v>6.3116510829803367E-7</v>
      </c>
      <c r="AE4903" s="139">
        <f t="shared" si="725"/>
        <v>6.3116510829803367E-7</v>
      </c>
      <c r="AF4903" s="139" t="str">
        <f t="shared" si="726"/>
        <v/>
      </c>
      <c r="AG4903" s="139"/>
    </row>
    <row r="4904" spans="21:33" ht="20.100000000000001" customHeight="1" x14ac:dyDescent="0.25">
      <c r="U4904" s="190"/>
      <c r="V4904" s="191"/>
      <c r="W4904" s="188"/>
      <c r="X4904" s="188"/>
      <c r="Y4904" s="174" t="str">
        <f t="shared" si="729"/>
        <v/>
      </c>
      <c r="Z4904" s="174" t="str">
        <f t="shared" si="730"/>
        <v/>
      </c>
      <c r="AA4904" s="137"/>
      <c r="AB4904" s="185">
        <f t="shared" si="727"/>
        <v>27.82719999999798</v>
      </c>
      <c r="AC4904" s="139">
        <f t="shared" si="724"/>
        <v>2.3632217952417649E-4</v>
      </c>
      <c r="AD4904" s="138">
        <f t="shared" si="728"/>
        <v>6.2951045809176765E-7</v>
      </c>
      <c r="AE4904" s="139">
        <f t="shared" si="725"/>
        <v>6.2951045809176765E-7</v>
      </c>
      <c r="AF4904" s="139" t="str">
        <f t="shared" si="726"/>
        <v/>
      </c>
      <c r="AG4904" s="139"/>
    </row>
    <row r="4905" spans="21:33" ht="20.100000000000001" customHeight="1" x14ac:dyDescent="0.25">
      <c r="U4905" s="190"/>
      <c r="V4905" s="191"/>
      <c r="W4905" s="188"/>
      <c r="X4905" s="188"/>
      <c r="Y4905" s="174" t="str">
        <f t="shared" si="729"/>
        <v/>
      </c>
      <c r="Z4905" s="174" t="str">
        <f t="shared" si="730"/>
        <v/>
      </c>
      <c r="AA4905" s="137"/>
      <c r="AB4905" s="185">
        <f t="shared" si="727"/>
        <v>27.833599999997979</v>
      </c>
      <c r="AC4905" s="139">
        <f t="shared" si="724"/>
        <v>2.3569266906608473E-4</v>
      </c>
      <c r="AD4905" s="138">
        <f t="shared" si="728"/>
        <v>6.2786006267551695E-7</v>
      </c>
      <c r="AE4905" s="139">
        <f t="shared" si="725"/>
        <v>6.2786006267551695E-7</v>
      </c>
      <c r="AF4905" s="139" t="str">
        <f t="shared" si="726"/>
        <v/>
      </c>
      <c r="AG4905" s="139"/>
    </row>
    <row r="4906" spans="21:33" ht="20.100000000000001" customHeight="1" x14ac:dyDescent="0.25">
      <c r="U4906" s="190"/>
      <c r="V4906" s="191"/>
      <c r="W4906" s="188"/>
      <c r="X4906" s="188"/>
      <c r="Y4906" s="174" t="str">
        <f t="shared" si="729"/>
        <v/>
      </c>
      <c r="Z4906" s="174" t="str">
        <f t="shared" si="730"/>
        <v/>
      </c>
      <c r="AA4906" s="137"/>
      <c r="AB4906" s="185">
        <f t="shared" si="727"/>
        <v>27.839999999997978</v>
      </c>
      <c r="AC4906" s="139">
        <f t="shared" si="724"/>
        <v>2.3506480900340921E-4</v>
      </c>
      <c r="AD4906" s="138">
        <f t="shared" si="728"/>
        <v>6.2621391136774888E-7</v>
      </c>
      <c r="AE4906" s="139">
        <f t="shared" si="725"/>
        <v>6.2621391136774888E-7</v>
      </c>
      <c r="AF4906" s="139" t="str">
        <f t="shared" si="726"/>
        <v/>
      </c>
      <c r="AG4906" s="139"/>
    </row>
    <row r="4907" spans="21:33" ht="20.100000000000001" customHeight="1" x14ac:dyDescent="0.25">
      <c r="U4907" s="190"/>
      <c r="V4907" s="191"/>
      <c r="W4907" s="188"/>
      <c r="X4907" s="188"/>
      <c r="Y4907" s="174" t="str">
        <f t="shared" si="729"/>
        <v/>
      </c>
      <c r="Z4907" s="174" t="str">
        <f t="shared" si="730"/>
        <v/>
      </c>
      <c r="AA4907" s="137"/>
      <c r="AB4907" s="185">
        <f t="shared" si="727"/>
        <v>27.846399999997978</v>
      </c>
      <c r="AC4907" s="139">
        <f t="shared" si="724"/>
        <v>2.3443859509204146E-4</v>
      </c>
      <c r="AD4907" s="138">
        <f t="shared" si="728"/>
        <v>6.2457199351511998E-7</v>
      </c>
      <c r="AE4907" s="139">
        <f t="shared" si="725"/>
        <v>6.2457199351511998E-7</v>
      </c>
      <c r="AF4907" s="139" t="str">
        <f t="shared" si="726"/>
        <v/>
      </c>
      <c r="AG4907" s="139"/>
    </row>
    <row r="4908" spans="21:33" ht="20.100000000000001" customHeight="1" x14ac:dyDescent="0.25">
      <c r="U4908" s="190"/>
      <c r="V4908" s="191"/>
      <c r="W4908" s="188"/>
      <c r="X4908" s="188"/>
      <c r="Y4908" s="174" t="str">
        <f t="shared" si="729"/>
        <v/>
      </c>
      <c r="Z4908" s="174" t="str">
        <f t="shared" si="730"/>
        <v/>
      </c>
      <c r="AA4908" s="137"/>
      <c r="AB4908" s="185">
        <f t="shared" si="727"/>
        <v>27.852799999997977</v>
      </c>
      <c r="AC4908" s="139">
        <f t="shared" ref="AC4908:AC4971" si="731">_xlfn.CHISQ.DIST.RT(AB4908,$AB$553)</f>
        <v>2.3381402309852634E-4</v>
      </c>
      <c r="AD4908" s="138">
        <f t="shared" si="728"/>
        <v>6.2293429848738033E-7</v>
      </c>
      <c r="AE4908" s="139">
        <f t="shared" ref="AE4908:AE4971" si="732">IF(AC4908&lt;($AA$556),AD4908,"")</f>
        <v>6.2293429848738033E-7</v>
      </c>
      <c r="AF4908" s="139" t="str">
        <f t="shared" ref="AF4908:AF4971" si="733">IF(AC4908&lt;$AA$563,AD4908,"")</f>
        <v/>
      </c>
      <c r="AG4908" s="139"/>
    </row>
    <row r="4909" spans="21:33" ht="20.100000000000001" customHeight="1" x14ac:dyDescent="0.25">
      <c r="U4909" s="190"/>
      <c r="V4909" s="191"/>
      <c r="W4909" s="188"/>
      <c r="X4909" s="188"/>
      <c r="Y4909" s="174" t="str">
        <f t="shared" si="729"/>
        <v/>
      </c>
      <c r="Z4909" s="174" t="str">
        <f t="shared" si="730"/>
        <v/>
      </c>
      <c r="AA4909" s="137"/>
      <c r="AB4909" s="185">
        <f t="shared" ref="AB4909:AB4972" si="734">AB4908+$AF$553</f>
        <v>27.859199999997976</v>
      </c>
      <c r="AC4909" s="139">
        <f t="shared" si="731"/>
        <v>2.3319108880003896E-4</v>
      </c>
      <c r="AD4909" s="138">
        <f t="shared" ref="AD4909:AD4972" si="735">AC4909-AC4910</f>
        <v>6.2130081568138504E-7</v>
      </c>
      <c r="AE4909" s="139">
        <f t="shared" si="732"/>
        <v>6.2130081568138504E-7</v>
      </c>
      <c r="AF4909" s="139" t="str">
        <f t="shared" si="733"/>
        <v/>
      </c>
      <c r="AG4909" s="139"/>
    </row>
    <row r="4910" spans="21:33" ht="20.100000000000001" customHeight="1" x14ac:dyDescent="0.25">
      <c r="U4910" s="190"/>
      <c r="V4910" s="191"/>
      <c r="W4910" s="188"/>
      <c r="X4910" s="188"/>
      <c r="Y4910" s="174" t="str">
        <f t="shared" si="729"/>
        <v/>
      </c>
      <c r="Z4910" s="174" t="str">
        <f t="shared" si="730"/>
        <v/>
      </c>
      <c r="AA4910" s="137"/>
      <c r="AB4910" s="185">
        <f t="shared" si="734"/>
        <v>27.865599999997976</v>
      </c>
      <c r="AC4910" s="139">
        <f t="shared" si="731"/>
        <v>2.3256978798435758E-4</v>
      </c>
      <c r="AD4910" s="138">
        <f t="shared" si="735"/>
        <v>6.1967153452071482E-7</v>
      </c>
      <c r="AE4910" s="139">
        <f t="shared" si="732"/>
        <v>6.1967153452071482E-7</v>
      </c>
      <c r="AF4910" s="139" t="str">
        <f t="shared" si="733"/>
        <v/>
      </c>
      <c r="AG4910" s="139"/>
    </row>
    <row r="4911" spans="21:33" ht="20.100000000000001" customHeight="1" x14ac:dyDescent="0.25">
      <c r="U4911" s="190"/>
      <c r="V4911" s="191"/>
      <c r="W4911" s="188"/>
      <c r="X4911" s="188"/>
      <c r="Y4911" s="174" t="str">
        <f t="shared" si="729"/>
        <v/>
      </c>
      <c r="Z4911" s="174" t="str">
        <f t="shared" si="730"/>
        <v/>
      </c>
      <c r="AA4911" s="137"/>
      <c r="AB4911" s="185">
        <f t="shared" si="734"/>
        <v>27.871999999997975</v>
      </c>
      <c r="AC4911" s="139">
        <f t="shared" si="731"/>
        <v>2.3195011644983686E-4</v>
      </c>
      <c r="AD4911" s="138">
        <f t="shared" si="735"/>
        <v>6.1804644445242335E-7</v>
      </c>
      <c r="AE4911" s="139">
        <f t="shared" si="732"/>
        <v>6.1804644445242335E-7</v>
      </c>
      <c r="AF4911" s="139" t="str">
        <f t="shared" si="733"/>
        <v/>
      </c>
      <c r="AG4911" s="139"/>
    </row>
    <row r="4912" spans="21:33" ht="20.100000000000001" customHeight="1" x14ac:dyDescent="0.25">
      <c r="U4912" s="190"/>
      <c r="V4912" s="191"/>
      <c r="W4912" s="188"/>
      <c r="X4912" s="188"/>
      <c r="Y4912" s="174" t="str">
        <f t="shared" si="729"/>
        <v/>
      </c>
      <c r="Z4912" s="174" t="str">
        <f t="shared" si="730"/>
        <v/>
      </c>
      <c r="AA4912" s="137"/>
      <c r="AB4912" s="185">
        <f t="shared" si="734"/>
        <v>27.878399999997974</v>
      </c>
      <c r="AC4912" s="139">
        <f t="shared" si="731"/>
        <v>2.3133207000538444E-4</v>
      </c>
      <c r="AD4912" s="138">
        <f t="shared" si="735"/>
        <v>6.1642553495207882E-7</v>
      </c>
      <c r="AE4912" s="139">
        <f t="shared" si="732"/>
        <v>6.1642553495207882E-7</v>
      </c>
      <c r="AF4912" s="139" t="str">
        <f t="shared" si="733"/>
        <v/>
      </c>
      <c r="AG4912" s="139"/>
    </row>
    <row r="4913" spans="21:33" ht="20.100000000000001" customHeight="1" x14ac:dyDescent="0.25">
      <c r="U4913" s="190"/>
      <c r="V4913" s="191"/>
      <c r="W4913" s="188"/>
      <c r="X4913" s="188"/>
      <c r="Y4913" s="174" t="str">
        <f t="shared" si="729"/>
        <v/>
      </c>
      <c r="Z4913" s="174" t="str">
        <f t="shared" si="730"/>
        <v/>
      </c>
      <c r="AA4913" s="137"/>
      <c r="AB4913" s="185">
        <f t="shared" si="734"/>
        <v>27.884799999997973</v>
      </c>
      <c r="AC4913" s="139">
        <f t="shared" si="731"/>
        <v>2.3071564447043236E-4</v>
      </c>
      <c r="AD4913" s="138">
        <f t="shared" si="735"/>
        <v>6.1480879551853267E-7</v>
      </c>
      <c r="AE4913" s="139">
        <f t="shared" si="732"/>
        <v>6.1480879551853267E-7</v>
      </c>
      <c r="AF4913" s="139" t="str">
        <f t="shared" si="733"/>
        <v/>
      </c>
      <c r="AG4913" s="139"/>
    </row>
    <row r="4914" spans="21:33" ht="20.100000000000001" customHeight="1" x14ac:dyDescent="0.25">
      <c r="U4914" s="190"/>
      <c r="V4914" s="191"/>
      <c r="W4914" s="188"/>
      <c r="X4914" s="188"/>
      <c r="Y4914" s="174" t="str">
        <f t="shared" si="729"/>
        <v/>
      </c>
      <c r="Z4914" s="174" t="str">
        <f t="shared" si="730"/>
        <v/>
      </c>
      <c r="AA4914" s="137"/>
      <c r="AB4914" s="185">
        <f t="shared" si="734"/>
        <v>27.891199999997973</v>
      </c>
      <c r="AC4914" s="139">
        <f t="shared" si="731"/>
        <v>2.3010083567491383E-4</v>
      </c>
      <c r="AD4914" s="138">
        <f t="shared" si="735"/>
        <v>6.1319621567738902E-7</v>
      </c>
      <c r="AE4914" s="139">
        <f t="shared" si="732"/>
        <v>6.1319621567738902E-7</v>
      </c>
      <c r="AF4914" s="139" t="str">
        <f t="shared" si="733"/>
        <v/>
      </c>
      <c r="AG4914" s="139"/>
    </row>
    <row r="4915" spans="21:33" ht="20.100000000000001" customHeight="1" x14ac:dyDescent="0.25">
      <c r="U4915" s="190"/>
      <c r="V4915" s="191"/>
      <c r="W4915" s="188"/>
      <c r="X4915" s="188"/>
      <c r="Y4915" s="174" t="str">
        <f t="shared" si="729"/>
        <v/>
      </c>
      <c r="Z4915" s="174" t="str">
        <f t="shared" si="730"/>
        <v/>
      </c>
      <c r="AA4915" s="137"/>
      <c r="AB4915" s="185">
        <f t="shared" si="734"/>
        <v>27.897599999997972</v>
      </c>
      <c r="AC4915" s="139">
        <f t="shared" si="731"/>
        <v>2.2948763945923644E-4</v>
      </c>
      <c r="AD4915" s="138">
        <f t="shared" si="735"/>
        <v>6.1158778497894472E-7</v>
      </c>
      <c r="AE4915" s="139">
        <f t="shared" si="732"/>
        <v>6.1158778497894472E-7</v>
      </c>
      <c r="AF4915" s="139" t="str">
        <f t="shared" si="733"/>
        <v/>
      </c>
      <c r="AG4915" s="139"/>
    </row>
    <row r="4916" spans="21:33" ht="20.100000000000001" customHeight="1" x14ac:dyDescent="0.25">
      <c r="U4916" s="190"/>
      <c r="V4916" s="191"/>
      <c r="W4916" s="188"/>
      <c r="X4916" s="188"/>
      <c r="Y4916" s="174" t="str">
        <f t="shared" si="729"/>
        <v/>
      </c>
      <c r="Z4916" s="174" t="str">
        <f t="shared" si="730"/>
        <v/>
      </c>
      <c r="AA4916" s="137"/>
      <c r="AB4916" s="185">
        <f t="shared" si="734"/>
        <v>27.903999999997971</v>
      </c>
      <c r="AC4916" s="139">
        <f t="shared" si="731"/>
        <v>2.2887605167425749E-4</v>
      </c>
      <c r="AD4916" s="138">
        <f t="shared" si="735"/>
        <v>6.0998349300108953E-7</v>
      </c>
      <c r="AE4916" s="139">
        <f t="shared" si="732"/>
        <v>6.0998349300108953E-7</v>
      </c>
      <c r="AF4916" s="139" t="str">
        <f t="shared" si="733"/>
        <v/>
      </c>
      <c r="AG4916" s="139"/>
    </row>
    <row r="4917" spans="21:33" ht="20.100000000000001" customHeight="1" x14ac:dyDescent="0.25">
      <c r="U4917" s="190"/>
      <c r="V4917" s="191"/>
      <c r="W4917" s="188"/>
      <c r="X4917" s="188"/>
      <c r="Y4917" s="174" t="str">
        <f t="shared" si="729"/>
        <v/>
      </c>
      <c r="Z4917" s="174" t="str">
        <f t="shared" si="730"/>
        <v/>
      </c>
      <c r="AA4917" s="137"/>
      <c r="AB4917" s="185">
        <f t="shared" si="734"/>
        <v>27.910399999997971</v>
      </c>
      <c r="AC4917" s="139">
        <f t="shared" si="731"/>
        <v>2.282660681812564E-4</v>
      </c>
      <c r="AD4917" s="138">
        <f t="shared" si="735"/>
        <v>6.0838332934315333E-7</v>
      </c>
      <c r="AE4917" s="139">
        <f t="shared" si="732"/>
        <v>6.0838332934315333E-7</v>
      </c>
      <c r="AF4917" s="139" t="str">
        <f t="shared" si="733"/>
        <v/>
      </c>
      <c r="AG4917" s="139"/>
    </row>
    <row r="4918" spans="21:33" ht="20.100000000000001" customHeight="1" x14ac:dyDescent="0.25">
      <c r="U4918" s="190"/>
      <c r="V4918" s="191"/>
      <c r="W4918" s="188"/>
      <c r="X4918" s="188"/>
      <c r="Y4918" s="174" t="str">
        <f t="shared" si="729"/>
        <v/>
      </c>
      <c r="Z4918" s="174" t="str">
        <f t="shared" si="730"/>
        <v/>
      </c>
      <c r="AA4918" s="137"/>
      <c r="AB4918" s="185">
        <f t="shared" si="734"/>
        <v>27.91679999999797</v>
      </c>
      <c r="AC4918" s="139">
        <f t="shared" si="731"/>
        <v>2.2765768485191325E-4</v>
      </c>
      <c r="AD4918" s="138">
        <f t="shared" si="735"/>
        <v>6.0678728363460681E-7</v>
      </c>
      <c r="AE4918" s="139">
        <f t="shared" si="732"/>
        <v>6.0678728363460681E-7</v>
      </c>
      <c r="AF4918" s="139" t="str">
        <f t="shared" si="733"/>
        <v/>
      </c>
      <c r="AG4918" s="139"/>
    </row>
    <row r="4919" spans="21:33" ht="20.100000000000001" customHeight="1" x14ac:dyDescent="0.25">
      <c r="U4919" s="190"/>
      <c r="V4919" s="191"/>
      <c r="W4919" s="188"/>
      <c r="X4919" s="188"/>
      <c r="Y4919" s="174" t="str">
        <f t="shared" si="729"/>
        <v/>
      </c>
      <c r="Z4919" s="174" t="str">
        <f t="shared" si="730"/>
        <v/>
      </c>
      <c r="AA4919" s="137"/>
      <c r="AB4919" s="185">
        <f t="shared" si="734"/>
        <v>27.923199999997969</v>
      </c>
      <c r="AC4919" s="139">
        <f t="shared" si="731"/>
        <v>2.2705089756827864E-4</v>
      </c>
      <c r="AD4919" s="138">
        <f t="shared" si="735"/>
        <v>6.0519534552565604E-7</v>
      </c>
      <c r="AE4919" s="139">
        <f t="shared" si="732"/>
        <v>6.0519534552565604E-7</v>
      </c>
      <c r="AF4919" s="139" t="str">
        <f t="shared" si="733"/>
        <v/>
      </c>
      <c r="AG4919" s="139"/>
    </row>
    <row r="4920" spans="21:33" ht="20.100000000000001" customHeight="1" x14ac:dyDescent="0.25">
      <c r="U4920" s="190"/>
      <c r="V4920" s="191"/>
      <c r="W4920" s="188"/>
      <c r="X4920" s="188"/>
      <c r="Y4920" s="174" t="str">
        <f t="shared" ref="Y4920:Y4983" si="736">IF($X4920&gt;(Y$555),$W4920,"")</f>
        <v/>
      </c>
      <c r="Z4920" s="174" t="str">
        <f t="shared" ref="Z4920:Z4983" si="737">IF($X4920&gt;(AA$557),$W4920,"")</f>
        <v/>
      </c>
      <c r="AA4920" s="137"/>
      <c r="AB4920" s="185">
        <f t="shared" si="734"/>
        <v>27.929599999997968</v>
      </c>
      <c r="AC4920" s="139">
        <f t="shared" si="731"/>
        <v>2.2644570222275299E-4</v>
      </c>
      <c r="AD4920" s="138">
        <f t="shared" si="735"/>
        <v>6.036075046955908E-7</v>
      </c>
      <c r="AE4920" s="139">
        <f t="shared" si="732"/>
        <v>6.036075046955908E-7</v>
      </c>
      <c r="AF4920" s="139" t="str">
        <f t="shared" si="733"/>
        <v/>
      </c>
      <c r="AG4920" s="139"/>
    </row>
    <row r="4921" spans="21:33" ht="20.100000000000001" customHeight="1" x14ac:dyDescent="0.25">
      <c r="U4921" s="190"/>
      <c r="V4921" s="191"/>
      <c r="W4921" s="188"/>
      <c r="X4921" s="188"/>
      <c r="Y4921" s="174" t="str">
        <f t="shared" si="736"/>
        <v/>
      </c>
      <c r="Z4921" s="174" t="str">
        <f t="shared" si="737"/>
        <v/>
      </c>
      <c r="AA4921" s="137"/>
      <c r="AB4921" s="185">
        <f t="shared" si="734"/>
        <v>27.935999999997968</v>
      </c>
      <c r="AC4921" s="139">
        <f t="shared" si="731"/>
        <v>2.258420947180574E-4</v>
      </c>
      <c r="AD4921" s="138">
        <f t="shared" si="735"/>
        <v>6.0202375084573729E-7</v>
      </c>
      <c r="AE4921" s="139">
        <f t="shared" si="732"/>
        <v>6.0202375084573729E-7</v>
      </c>
      <c r="AF4921" s="139" t="str">
        <f t="shared" si="733"/>
        <v/>
      </c>
      <c r="AG4921" s="139"/>
    </row>
    <row r="4922" spans="21:33" ht="20.100000000000001" customHeight="1" x14ac:dyDescent="0.25">
      <c r="U4922" s="190"/>
      <c r="V4922" s="191"/>
      <c r="W4922" s="188"/>
      <c r="X4922" s="188"/>
      <c r="Y4922" s="174" t="str">
        <f t="shared" si="736"/>
        <v/>
      </c>
      <c r="Z4922" s="174" t="str">
        <f t="shared" si="737"/>
        <v/>
      </c>
      <c r="AA4922" s="137"/>
      <c r="AB4922" s="185">
        <f t="shared" si="734"/>
        <v>27.942399999997967</v>
      </c>
      <c r="AC4922" s="139">
        <f t="shared" si="731"/>
        <v>2.2524007096721166E-4</v>
      </c>
      <c r="AD4922" s="138">
        <f t="shared" si="735"/>
        <v>6.0044407370422859E-7</v>
      </c>
      <c r="AE4922" s="139">
        <f t="shared" si="732"/>
        <v>6.0044407370422859E-7</v>
      </c>
      <c r="AF4922" s="139" t="str">
        <f t="shared" si="733"/>
        <v/>
      </c>
      <c r="AG4922" s="139"/>
    </row>
    <row r="4923" spans="21:33" ht="20.100000000000001" customHeight="1" x14ac:dyDescent="0.25">
      <c r="U4923" s="190"/>
      <c r="V4923" s="191"/>
      <c r="W4923" s="188"/>
      <c r="X4923" s="188"/>
      <c r="Y4923" s="174" t="str">
        <f t="shared" si="736"/>
        <v/>
      </c>
      <c r="Z4923" s="174" t="str">
        <f t="shared" si="737"/>
        <v/>
      </c>
      <c r="AA4923" s="137"/>
      <c r="AB4923" s="185">
        <f t="shared" si="734"/>
        <v>27.948799999997966</v>
      </c>
      <c r="AC4923" s="139">
        <f t="shared" si="731"/>
        <v>2.2463962689350743E-4</v>
      </c>
      <c r="AD4923" s="138">
        <f t="shared" si="735"/>
        <v>5.9886846302454103E-7</v>
      </c>
      <c r="AE4923" s="139">
        <f t="shared" si="732"/>
        <v>5.9886846302454103E-7</v>
      </c>
      <c r="AF4923" s="139" t="str">
        <f t="shared" si="733"/>
        <v/>
      </c>
      <c r="AG4923" s="139"/>
    </row>
    <row r="4924" spans="21:33" ht="20.100000000000001" customHeight="1" x14ac:dyDescent="0.25">
      <c r="U4924" s="190"/>
      <c r="V4924" s="191"/>
      <c r="W4924" s="188"/>
      <c r="X4924" s="188"/>
      <c r="Y4924" s="174" t="str">
        <f t="shared" si="736"/>
        <v/>
      </c>
      <c r="Z4924" s="174" t="str">
        <f t="shared" si="737"/>
        <v/>
      </c>
      <c r="AA4924" s="137"/>
      <c r="AB4924" s="185">
        <f t="shared" si="734"/>
        <v>27.955199999997966</v>
      </c>
      <c r="AC4924" s="139">
        <f t="shared" si="731"/>
        <v>2.2404075843048289E-4</v>
      </c>
      <c r="AD4924" s="138">
        <f t="shared" si="735"/>
        <v>5.9729690858427442E-7</v>
      </c>
      <c r="AE4924" s="139">
        <f t="shared" si="732"/>
        <v>5.9729690858427442E-7</v>
      </c>
      <c r="AF4924" s="139" t="str">
        <f t="shared" si="733"/>
        <v/>
      </c>
      <c r="AG4924" s="139"/>
    </row>
    <row r="4925" spans="21:33" ht="20.100000000000001" customHeight="1" x14ac:dyDescent="0.25">
      <c r="U4925" s="190"/>
      <c r="V4925" s="191"/>
      <c r="W4925" s="188"/>
      <c r="X4925" s="188"/>
      <c r="Y4925" s="174" t="str">
        <f t="shared" si="736"/>
        <v/>
      </c>
      <c r="Z4925" s="174" t="str">
        <f t="shared" si="737"/>
        <v/>
      </c>
      <c r="AA4925" s="137"/>
      <c r="AB4925" s="185">
        <f t="shared" si="734"/>
        <v>27.961599999997965</v>
      </c>
      <c r="AC4925" s="139">
        <f t="shared" si="731"/>
        <v>2.2344346152189861E-4</v>
      </c>
      <c r="AD4925" s="138">
        <f t="shared" si="735"/>
        <v>5.9572940018488103E-7</v>
      </c>
      <c r="AE4925" s="139">
        <f t="shared" si="732"/>
        <v>5.9572940018488103E-7</v>
      </c>
      <c r="AF4925" s="139" t="str">
        <f t="shared" si="733"/>
        <v/>
      </c>
      <c r="AG4925" s="139"/>
    </row>
    <row r="4926" spans="21:33" ht="20.100000000000001" customHeight="1" x14ac:dyDescent="0.25">
      <c r="U4926" s="190"/>
      <c r="V4926" s="191"/>
      <c r="W4926" s="188"/>
      <c r="X4926" s="188"/>
      <c r="Y4926" s="174" t="str">
        <f t="shared" si="736"/>
        <v/>
      </c>
      <c r="Z4926" s="174" t="str">
        <f t="shared" si="737"/>
        <v/>
      </c>
      <c r="AA4926" s="137"/>
      <c r="AB4926" s="185">
        <f t="shared" si="734"/>
        <v>27.967999999997964</v>
      </c>
      <c r="AC4926" s="139">
        <f t="shared" si="731"/>
        <v>2.2284773212171373E-4</v>
      </c>
      <c r="AD4926" s="138">
        <f t="shared" si="735"/>
        <v>5.941659276561108E-7</v>
      </c>
      <c r="AE4926" s="139">
        <f t="shared" si="732"/>
        <v>5.941659276561108E-7</v>
      </c>
      <c r="AF4926" s="139" t="str">
        <f t="shared" si="733"/>
        <v/>
      </c>
      <c r="AG4926" s="139"/>
    </row>
    <row r="4927" spans="21:33" ht="20.100000000000001" customHeight="1" x14ac:dyDescent="0.25">
      <c r="U4927" s="190"/>
      <c r="V4927" s="191"/>
      <c r="W4927" s="188"/>
      <c r="X4927" s="188"/>
      <c r="Y4927" s="174" t="str">
        <f t="shared" si="736"/>
        <v/>
      </c>
      <c r="Z4927" s="174" t="str">
        <f t="shared" si="737"/>
        <v/>
      </c>
      <c r="AA4927" s="137"/>
      <c r="AB4927" s="185">
        <f t="shared" si="734"/>
        <v>27.974399999997964</v>
      </c>
      <c r="AC4927" s="139">
        <f t="shared" si="731"/>
        <v>2.2225356619405762E-4</v>
      </c>
      <c r="AD4927" s="138">
        <f t="shared" si="735"/>
        <v>5.926064808483135E-7</v>
      </c>
      <c r="AE4927" s="139">
        <f t="shared" si="732"/>
        <v>5.926064808483135E-7</v>
      </c>
      <c r="AF4927" s="139" t="str">
        <f t="shared" si="733"/>
        <v/>
      </c>
      <c r="AG4927" s="139"/>
    </row>
    <row r="4928" spans="21:33" ht="20.100000000000001" customHeight="1" x14ac:dyDescent="0.25">
      <c r="U4928" s="190"/>
      <c r="V4928" s="191"/>
      <c r="W4928" s="188"/>
      <c r="X4928" s="188"/>
      <c r="Y4928" s="174" t="str">
        <f t="shared" si="736"/>
        <v/>
      </c>
      <c r="Z4928" s="174" t="str">
        <f t="shared" si="737"/>
        <v/>
      </c>
      <c r="AA4928" s="137"/>
      <c r="AB4928" s="185">
        <f t="shared" si="734"/>
        <v>27.980799999997963</v>
      </c>
      <c r="AC4928" s="139">
        <f t="shared" si="731"/>
        <v>2.2166095971320931E-4</v>
      </c>
      <c r="AD4928" s="138">
        <f t="shared" si="735"/>
        <v>5.9105104964024503E-7</v>
      </c>
      <c r="AE4928" s="139">
        <f t="shared" si="732"/>
        <v>5.9105104964024503E-7</v>
      </c>
      <c r="AF4928" s="139" t="str">
        <f t="shared" si="733"/>
        <v/>
      </c>
      <c r="AG4928" s="139"/>
    </row>
    <row r="4929" spans="21:33" ht="20.100000000000001" customHeight="1" x14ac:dyDescent="0.25">
      <c r="U4929" s="190"/>
      <c r="V4929" s="191"/>
      <c r="W4929" s="188"/>
      <c r="X4929" s="188"/>
      <c r="Y4929" s="174" t="str">
        <f t="shared" si="736"/>
        <v/>
      </c>
      <c r="Z4929" s="174" t="str">
        <f t="shared" si="737"/>
        <v/>
      </c>
      <c r="AA4929" s="137"/>
      <c r="AB4929" s="185">
        <f t="shared" si="734"/>
        <v>27.987199999997962</v>
      </c>
      <c r="AC4929" s="139">
        <f t="shared" si="731"/>
        <v>2.2106990866356906E-4</v>
      </c>
      <c r="AD4929" s="138">
        <f t="shared" si="735"/>
        <v>5.8949962393277898E-7</v>
      </c>
      <c r="AE4929" s="139">
        <f t="shared" si="732"/>
        <v>5.8949962393277898E-7</v>
      </c>
      <c r="AF4929" s="139" t="str">
        <f t="shared" si="733"/>
        <v/>
      </c>
      <c r="AG4929" s="139"/>
    </row>
    <row r="4930" spans="21:33" ht="20.100000000000001" customHeight="1" x14ac:dyDescent="0.25">
      <c r="U4930" s="190"/>
      <c r="V4930" s="191"/>
      <c r="W4930" s="188"/>
      <c r="X4930" s="188"/>
      <c r="Y4930" s="174" t="str">
        <f t="shared" si="736"/>
        <v/>
      </c>
      <c r="Z4930" s="174" t="str">
        <f t="shared" si="737"/>
        <v/>
      </c>
      <c r="AA4930" s="137"/>
      <c r="AB4930" s="185">
        <f t="shared" si="734"/>
        <v>27.993599999997961</v>
      </c>
      <c r="AC4930" s="139">
        <f t="shared" si="731"/>
        <v>2.2048040903963629E-4</v>
      </c>
      <c r="AD4930" s="138">
        <f t="shared" si="735"/>
        <v>5.8795219365270139E-7</v>
      </c>
      <c r="AE4930" s="139">
        <f t="shared" si="732"/>
        <v>5.8795219365270139E-7</v>
      </c>
      <c r="AF4930" s="139" t="str">
        <f t="shared" si="733"/>
        <v/>
      </c>
      <c r="AG4930" s="139"/>
    </row>
    <row r="4931" spans="21:33" ht="20.100000000000001" customHeight="1" x14ac:dyDescent="0.25">
      <c r="U4931" s="190"/>
      <c r="V4931" s="191"/>
      <c r="W4931" s="188"/>
      <c r="X4931" s="188"/>
      <c r="Y4931" s="174" t="str">
        <f t="shared" si="736"/>
        <v/>
      </c>
      <c r="Z4931" s="174" t="str">
        <f t="shared" si="737"/>
        <v/>
      </c>
      <c r="AA4931" s="137"/>
      <c r="AB4931" s="185">
        <f t="shared" si="734"/>
        <v>27.999999999997961</v>
      </c>
      <c r="AC4931" s="139">
        <f t="shared" si="731"/>
        <v>2.1989245684598358E-4</v>
      </c>
      <c r="AD4931" s="138">
        <f t="shared" si="735"/>
        <v>5.8640874875138258E-7</v>
      </c>
      <c r="AE4931" s="139">
        <f t="shared" si="732"/>
        <v>5.8640874875138258E-7</v>
      </c>
      <c r="AF4931" s="139" t="str">
        <f t="shared" si="733"/>
        <v/>
      </c>
      <c r="AG4931" s="139"/>
    </row>
    <row r="4932" spans="21:33" ht="20.100000000000001" customHeight="1" x14ac:dyDescent="0.25">
      <c r="U4932" s="190"/>
      <c r="V4932" s="191"/>
      <c r="W4932" s="188"/>
      <c r="X4932" s="188"/>
      <c r="Y4932" s="174" t="str">
        <f t="shared" si="736"/>
        <v/>
      </c>
      <c r="Z4932" s="174" t="str">
        <f t="shared" si="737"/>
        <v/>
      </c>
      <c r="AA4932" s="137"/>
      <c r="AB4932" s="185">
        <f t="shared" si="734"/>
        <v>28.00639999999796</v>
      </c>
      <c r="AC4932" s="139">
        <f t="shared" si="731"/>
        <v>2.193060480972322E-4</v>
      </c>
      <c r="AD4932" s="138">
        <f t="shared" si="735"/>
        <v>5.8486927920353032E-7</v>
      </c>
      <c r="AE4932" s="139">
        <f t="shared" si="732"/>
        <v>5.8486927920353032E-7</v>
      </c>
      <c r="AF4932" s="139" t="str">
        <f t="shared" si="733"/>
        <v/>
      </c>
      <c r="AG4932" s="139"/>
    </row>
    <row r="4933" spans="21:33" ht="20.100000000000001" customHeight="1" x14ac:dyDescent="0.25">
      <c r="U4933" s="190"/>
      <c r="V4933" s="191"/>
      <c r="W4933" s="188"/>
      <c r="X4933" s="188"/>
      <c r="Y4933" s="174" t="str">
        <f t="shared" si="736"/>
        <v/>
      </c>
      <c r="Z4933" s="174" t="str">
        <f t="shared" si="737"/>
        <v/>
      </c>
      <c r="AA4933" s="137"/>
      <c r="AB4933" s="185">
        <f t="shared" si="734"/>
        <v>28.012799999997959</v>
      </c>
      <c r="AC4933" s="139">
        <f t="shared" si="731"/>
        <v>2.1872117881802867E-4</v>
      </c>
      <c r="AD4933" s="138">
        <f t="shared" si="735"/>
        <v>5.8333377501009007E-7</v>
      </c>
      <c r="AE4933" s="139">
        <f t="shared" si="732"/>
        <v>5.8333377501009007E-7</v>
      </c>
      <c r="AF4933" s="139" t="str">
        <f t="shared" si="733"/>
        <v/>
      </c>
      <c r="AG4933" s="139"/>
    </row>
    <row r="4934" spans="21:33" ht="20.100000000000001" customHeight="1" x14ac:dyDescent="0.25">
      <c r="U4934" s="190"/>
      <c r="V4934" s="191"/>
      <c r="W4934" s="188"/>
      <c r="X4934" s="188"/>
      <c r="Y4934" s="174" t="str">
        <f t="shared" si="736"/>
        <v/>
      </c>
      <c r="Z4934" s="174" t="str">
        <f t="shared" si="737"/>
        <v/>
      </c>
      <c r="AA4934" s="137"/>
      <c r="AB4934" s="185">
        <f t="shared" si="734"/>
        <v>28.019199999997959</v>
      </c>
      <c r="AC4934" s="139">
        <f t="shared" si="731"/>
        <v>2.1813784504301858E-4</v>
      </c>
      <c r="AD4934" s="138">
        <f t="shared" si="735"/>
        <v>5.8180222619482976E-7</v>
      </c>
      <c r="AE4934" s="139">
        <f t="shared" si="732"/>
        <v>5.8180222619482976E-7</v>
      </c>
      <c r="AF4934" s="139" t="str">
        <f t="shared" si="733"/>
        <v/>
      </c>
      <c r="AG4934" s="139"/>
    </row>
    <row r="4935" spans="21:33" ht="20.100000000000001" customHeight="1" x14ac:dyDescent="0.25">
      <c r="U4935" s="190"/>
      <c r="V4935" s="191"/>
      <c r="W4935" s="188"/>
      <c r="X4935" s="188"/>
      <c r="Y4935" s="174" t="str">
        <f t="shared" si="736"/>
        <v/>
      </c>
      <c r="Z4935" s="174" t="str">
        <f t="shared" si="737"/>
        <v/>
      </c>
      <c r="AA4935" s="137"/>
      <c r="AB4935" s="185">
        <f t="shared" si="734"/>
        <v>28.025599999997958</v>
      </c>
      <c r="AC4935" s="139">
        <f t="shared" si="731"/>
        <v>2.1755604281682375E-4</v>
      </c>
      <c r="AD4935" s="138">
        <f t="shared" si="735"/>
        <v>5.8027462280688764E-7</v>
      </c>
      <c r="AE4935" s="139">
        <f t="shared" si="732"/>
        <v>5.8027462280688764E-7</v>
      </c>
      <c r="AF4935" s="139" t="str">
        <f t="shared" si="733"/>
        <v/>
      </c>
      <c r="AG4935" s="139"/>
    </row>
    <row r="4936" spans="21:33" ht="20.100000000000001" customHeight="1" x14ac:dyDescent="0.25">
      <c r="U4936" s="190"/>
      <c r="V4936" s="191"/>
      <c r="W4936" s="188"/>
      <c r="X4936" s="188"/>
      <c r="Y4936" s="174" t="str">
        <f t="shared" si="736"/>
        <v/>
      </c>
      <c r="Z4936" s="174" t="str">
        <f t="shared" si="737"/>
        <v/>
      </c>
      <c r="AA4936" s="137"/>
      <c r="AB4936" s="185">
        <f t="shared" si="734"/>
        <v>28.031999999997957</v>
      </c>
      <c r="AC4936" s="139">
        <f t="shared" si="731"/>
        <v>2.1697576819401686E-4</v>
      </c>
      <c r="AD4936" s="138">
        <f t="shared" si="735"/>
        <v>5.7875095491998624E-7</v>
      </c>
      <c r="AE4936" s="139">
        <f t="shared" si="732"/>
        <v>5.7875095491998624E-7</v>
      </c>
      <c r="AF4936" s="139" t="str">
        <f t="shared" si="733"/>
        <v/>
      </c>
      <c r="AG4936" s="139"/>
    </row>
    <row r="4937" spans="21:33" ht="20.100000000000001" customHeight="1" x14ac:dyDescent="0.25">
      <c r="U4937" s="190"/>
      <c r="V4937" s="191"/>
      <c r="W4937" s="188"/>
      <c r="X4937" s="188"/>
      <c r="Y4937" s="174" t="str">
        <f t="shared" si="736"/>
        <v/>
      </c>
      <c r="Z4937" s="174" t="str">
        <f t="shared" si="737"/>
        <v/>
      </c>
      <c r="AA4937" s="137"/>
      <c r="AB4937" s="185">
        <f t="shared" si="734"/>
        <v>28.038399999997957</v>
      </c>
      <c r="AC4937" s="139">
        <f t="shared" si="731"/>
        <v>2.1639701723909688E-4</v>
      </c>
      <c r="AD4937" s="138">
        <f t="shared" si="735"/>
        <v>5.7723121262980319E-7</v>
      </c>
      <c r="AE4937" s="139">
        <f t="shared" si="732"/>
        <v>5.7723121262980319E-7</v>
      </c>
      <c r="AF4937" s="139" t="str">
        <f t="shared" si="733"/>
        <v/>
      </c>
      <c r="AG4937" s="139"/>
    </row>
    <row r="4938" spans="21:33" ht="20.100000000000001" customHeight="1" x14ac:dyDescent="0.25">
      <c r="U4938" s="190"/>
      <c r="V4938" s="191"/>
      <c r="W4938" s="188"/>
      <c r="X4938" s="188"/>
      <c r="Y4938" s="174" t="str">
        <f t="shared" si="736"/>
        <v/>
      </c>
      <c r="Z4938" s="174" t="str">
        <f t="shared" si="737"/>
        <v/>
      </c>
      <c r="AA4938" s="137"/>
      <c r="AB4938" s="185">
        <f t="shared" si="734"/>
        <v>28.044799999997956</v>
      </c>
      <c r="AC4938" s="139">
        <f t="shared" si="731"/>
        <v>2.1581978602646707E-4</v>
      </c>
      <c r="AD4938" s="138">
        <f t="shared" si="735"/>
        <v>5.7571538605947353E-7</v>
      </c>
      <c r="AE4938" s="139">
        <f t="shared" si="732"/>
        <v>5.7571538605947353E-7</v>
      </c>
      <c r="AF4938" s="139" t="str">
        <f t="shared" si="733"/>
        <v/>
      </c>
      <c r="AG4938" s="139"/>
    </row>
    <row r="4939" spans="21:33" ht="20.100000000000001" customHeight="1" x14ac:dyDescent="0.25">
      <c r="U4939" s="190"/>
      <c r="V4939" s="191"/>
      <c r="W4939" s="188"/>
      <c r="X4939" s="188"/>
      <c r="Y4939" s="174" t="str">
        <f t="shared" si="736"/>
        <v/>
      </c>
      <c r="Z4939" s="174" t="str">
        <f t="shared" si="737"/>
        <v/>
      </c>
      <c r="AA4939" s="137"/>
      <c r="AB4939" s="185">
        <f t="shared" si="734"/>
        <v>28.051199999997955</v>
      </c>
      <c r="AC4939" s="139">
        <f t="shared" si="731"/>
        <v>2.152440706404076E-4</v>
      </c>
      <c r="AD4939" s="138">
        <f t="shared" si="735"/>
        <v>5.7420346535324717E-7</v>
      </c>
      <c r="AE4939" s="139">
        <f t="shared" si="732"/>
        <v>5.7420346535324717E-7</v>
      </c>
      <c r="AF4939" s="139" t="str">
        <f t="shared" si="733"/>
        <v/>
      </c>
      <c r="AG4939" s="139"/>
    </row>
    <row r="4940" spans="21:33" ht="20.100000000000001" customHeight="1" x14ac:dyDescent="0.25">
      <c r="U4940" s="190"/>
      <c r="V4940" s="191"/>
      <c r="W4940" s="188"/>
      <c r="X4940" s="188"/>
      <c r="Y4940" s="174" t="str">
        <f t="shared" si="736"/>
        <v/>
      </c>
      <c r="Z4940" s="174" t="str">
        <f t="shared" si="737"/>
        <v/>
      </c>
      <c r="AA4940" s="137"/>
      <c r="AB4940" s="185">
        <f t="shared" si="734"/>
        <v>28.057599999997954</v>
      </c>
      <c r="AC4940" s="139">
        <f t="shared" si="731"/>
        <v>2.1466986717505435E-4</v>
      </c>
      <c r="AD4940" s="138">
        <f t="shared" si="735"/>
        <v>5.7269544068166587E-7</v>
      </c>
      <c r="AE4940" s="139">
        <f t="shared" si="732"/>
        <v>5.7269544068166587E-7</v>
      </c>
      <c r="AF4940" s="139" t="str">
        <f t="shared" si="733"/>
        <v/>
      </c>
      <c r="AG4940" s="139"/>
    </row>
    <row r="4941" spans="21:33" ht="20.100000000000001" customHeight="1" x14ac:dyDescent="0.25">
      <c r="U4941" s="190"/>
      <c r="V4941" s="191"/>
      <c r="W4941" s="188"/>
      <c r="X4941" s="188"/>
      <c r="Y4941" s="174" t="str">
        <f t="shared" si="736"/>
        <v/>
      </c>
      <c r="Z4941" s="174" t="str">
        <f t="shared" si="737"/>
        <v/>
      </c>
      <c r="AA4941" s="137"/>
      <c r="AB4941" s="185">
        <f t="shared" si="734"/>
        <v>28.063999999997954</v>
      </c>
      <c r="AC4941" s="139">
        <f t="shared" si="731"/>
        <v>2.1409717173437269E-4</v>
      </c>
      <c r="AD4941" s="138">
        <f t="shared" si="735"/>
        <v>5.71191302238636E-7</v>
      </c>
      <c r="AE4941" s="139">
        <f t="shared" si="732"/>
        <v>5.71191302238636E-7</v>
      </c>
      <c r="AF4941" s="139" t="str">
        <f t="shared" si="733"/>
        <v/>
      </c>
      <c r="AG4941" s="139"/>
    </row>
    <row r="4942" spans="21:33" ht="20.100000000000001" customHeight="1" x14ac:dyDescent="0.25">
      <c r="U4942" s="190"/>
      <c r="V4942" s="191"/>
      <c r="W4942" s="188"/>
      <c r="X4942" s="188"/>
      <c r="Y4942" s="174" t="str">
        <f t="shared" si="736"/>
        <v/>
      </c>
      <c r="Z4942" s="174" t="str">
        <f t="shared" si="737"/>
        <v/>
      </c>
      <c r="AA4942" s="137"/>
      <c r="AB4942" s="185">
        <f t="shared" si="734"/>
        <v>28.070399999997953</v>
      </c>
      <c r="AC4942" s="139">
        <f t="shared" si="731"/>
        <v>2.1352598043213405E-4</v>
      </c>
      <c r="AD4942" s="138">
        <f t="shared" si="735"/>
        <v>5.6969104024066951E-7</v>
      </c>
      <c r="AE4942" s="139">
        <f t="shared" si="732"/>
        <v>5.6969104024066951E-7</v>
      </c>
      <c r="AF4942" s="139" t="str">
        <f t="shared" si="733"/>
        <v/>
      </c>
      <c r="AG4942" s="139"/>
    </row>
    <row r="4943" spans="21:33" ht="20.100000000000001" customHeight="1" x14ac:dyDescent="0.25">
      <c r="U4943" s="190"/>
      <c r="V4943" s="191"/>
      <c r="W4943" s="188"/>
      <c r="X4943" s="188"/>
      <c r="Y4943" s="174" t="str">
        <f t="shared" si="736"/>
        <v/>
      </c>
      <c r="Z4943" s="174" t="str">
        <f t="shared" si="737"/>
        <v/>
      </c>
      <c r="AA4943" s="137"/>
      <c r="AB4943" s="185">
        <f t="shared" si="734"/>
        <v>28.076799999997952</v>
      </c>
      <c r="AC4943" s="139">
        <f t="shared" si="731"/>
        <v>2.1295628939189338E-4</v>
      </c>
      <c r="AD4943" s="138">
        <f t="shared" si="735"/>
        <v>5.6819464493005527E-7</v>
      </c>
      <c r="AE4943" s="139">
        <f t="shared" si="732"/>
        <v>5.6819464493005527E-7</v>
      </c>
      <c r="AF4943" s="139" t="str">
        <f t="shared" si="733"/>
        <v/>
      </c>
      <c r="AG4943" s="139"/>
    </row>
    <row r="4944" spans="21:33" ht="20.100000000000001" customHeight="1" x14ac:dyDescent="0.25">
      <c r="U4944" s="190"/>
      <c r="V4944" s="191"/>
      <c r="W4944" s="188"/>
      <c r="X4944" s="188"/>
      <c r="Y4944" s="174" t="str">
        <f t="shared" si="736"/>
        <v/>
      </c>
      <c r="Z4944" s="174" t="str">
        <f t="shared" si="737"/>
        <v/>
      </c>
      <c r="AA4944" s="137"/>
      <c r="AB4944" s="185">
        <f t="shared" si="734"/>
        <v>28.083199999997952</v>
      </c>
      <c r="AC4944" s="139">
        <f t="shared" si="731"/>
        <v>2.1238809474696333E-4</v>
      </c>
      <c r="AD4944" s="138">
        <f t="shared" si="735"/>
        <v>5.6670210657222986E-7</v>
      </c>
      <c r="AE4944" s="139">
        <f t="shared" si="732"/>
        <v>5.6670210657222986E-7</v>
      </c>
      <c r="AF4944" s="139" t="str">
        <f t="shared" si="733"/>
        <v/>
      </c>
      <c r="AG4944" s="139"/>
    </row>
    <row r="4945" spans="21:33" ht="20.100000000000001" customHeight="1" x14ac:dyDescent="0.25">
      <c r="U4945" s="190"/>
      <c r="V4945" s="191"/>
      <c r="W4945" s="188"/>
      <c r="X4945" s="188"/>
      <c r="Y4945" s="174" t="str">
        <f t="shared" si="736"/>
        <v/>
      </c>
      <c r="Z4945" s="174" t="str">
        <f t="shared" si="737"/>
        <v/>
      </c>
      <c r="AA4945" s="137"/>
      <c r="AB4945" s="185">
        <f t="shared" si="734"/>
        <v>28.089599999997951</v>
      </c>
      <c r="AC4945" s="139">
        <f t="shared" si="731"/>
        <v>2.118213926403911E-4</v>
      </c>
      <c r="AD4945" s="138">
        <f t="shared" si="735"/>
        <v>5.6521341545623838E-7</v>
      </c>
      <c r="AE4945" s="139">
        <f t="shared" si="732"/>
        <v>5.6521341545623838E-7</v>
      </c>
      <c r="AF4945" s="139" t="str">
        <f t="shared" si="733"/>
        <v/>
      </c>
      <c r="AG4945" s="139"/>
    </row>
    <row r="4946" spans="21:33" ht="20.100000000000001" customHeight="1" x14ac:dyDescent="0.25">
      <c r="U4946" s="190"/>
      <c r="V4946" s="191"/>
      <c r="W4946" s="188"/>
      <c r="X4946" s="188"/>
      <c r="Y4946" s="174" t="str">
        <f t="shared" si="736"/>
        <v/>
      </c>
      <c r="Z4946" s="174" t="str">
        <f t="shared" si="737"/>
        <v/>
      </c>
      <c r="AA4946" s="137"/>
      <c r="AB4946" s="185">
        <f t="shared" si="734"/>
        <v>28.09599999999795</v>
      </c>
      <c r="AC4946" s="139">
        <f t="shared" si="731"/>
        <v>2.1125617922493486E-4</v>
      </c>
      <c r="AD4946" s="138">
        <f t="shared" si="735"/>
        <v>5.6372856189430072E-7</v>
      </c>
      <c r="AE4946" s="139">
        <f t="shared" si="732"/>
        <v>5.6372856189430072E-7</v>
      </c>
      <c r="AF4946" s="139" t="str">
        <f t="shared" si="733"/>
        <v/>
      </c>
      <c r="AG4946" s="139"/>
    </row>
    <row r="4947" spans="21:33" ht="20.100000000000001" customHeight="1" x14ac:dyDescent="0.25">
      <c r="U4947" s="190"/>
      <c r="V4947" s="191"/>
      <c r="W4947" s="188"/>
      <c r="X4947" s="188"/>
      <c r="Y4947" s="174" t="str">
        <f t="shared" si="736"/>
        <v/>
      </c>
      <c r="Z4947" s="174" t="str">
        <f t="shared" si="737"/>
        <v/>
      </c>
      <c r="AA4947" s="137"/>
      <c r="AB4947" s="185">
        <f t="shared" si="734"/>
        <v>28.102399999997949</v>
      </c>
      <c r="AC4947" s="139">
        <f t="shared" si="731"/>
        <v>2.1069245066304056E-4</v>
      </c>
      <c r="AD4947" s="138">
        <f t="shared" si="735"/>
        <v>5.6224753622368187E-7</v>
      </c>
      <c r="AE4947" s="139">
        <f t="shared" si="732"/>
        <v>5.6224753622368187E-7</v>
      </c>
      <c r="AF4947" s="139" t="str">
        <f t="shared" si="733"/>
        <v/>
      </c>
      <c r="AG4947" s="139"/>
    </row>
    <row r="4948" spans="21:33" ht="20.100000000000001" customHeight="1" x14ac:dyDescent="0.25">
      <c r="U4948" s="190"/>
      <c r="V4948" s="191"/>
      <c r="W4948" s="188"/>
      <c r="X4948" s="188"/>
      <c r="Y4948" s="174" t="str">
        <f t="shared" si="736"/>
        <v/>
      </c>
      <c r="Z4948" s="174" t="str">
        <f t="shared" si="737"/>
        <v/>
      </c>
      <c r="AA4948" s="137"/>
      <c r="AB4948" s="185">
        <f t="shared" si="734"/>
        <v>28.108799999997949</v>
      </c>
      <c r="AC4948" s="139">
        <f t="shared" si="731"/>
        <v>2.1013020312681688E-4</v>
      </c>
      <c r="AD4948" s="138">
        <f t="shared" si="735"/>
        <v>5.60770328804659E-7</v>
      </c>
      <c r="AE4948" s="139">
        <f t="shared" si="732"/>
        <v>5.60770328804659E-7</v>
      </c>
      <c r="AF4948" s="139" t="str">
        <f t="shared" si="733"/>
        <v/>
      </c>
      <c r="AG4948" s="139"/>
    </row>
    <row r="4949" spans="21:33" ht="20.100000000000001" customHeight="1" x14ac:dyDescent="0.25">
      <c r="U4949" s="190"/>
      <c r="V4949" s="191"/>
      <c r="W4949" s="188"/>
      <c r="X4949" s="188"/>
      <c r="Y4949" s="174" t="str">
        <f t="shared" si="736"/>
        <v/>
      </c>
      <c r="Z4949" s="174" t="str">
        <f t="shared" si="737"/>
        <v/>
      </c>
      <c r="AA4949" s="137"/>
      <c r="AB4949" s="185">
        <f t="shared" si="734"/>
        <v>28.115199999997948</v>
      </c>
      <c r="AC4949" s="139">
        <f t="shared" si="731"/>
        <v>2.0956943279801222E-4</v>
      </c>
      <c r="AD4949" s="138">
        <f t="shared" si="735"/>
        <v>5.5929693001987094E-7</v>
      </c>
      <c r="AE4949" s="139">
        <f t="shared" si="732"/>
        <v>5.5929693001987094E-7</v>
      </c>
      <c r="AF4949" s="139" t="str">
        <f t="shared" si="733"/>
        <v/>
      </c>
      <c r="AG4949" s="139"/>
    </row>
    <row r="4950" spans="21:33" ht="20.100000000000001" customHeight="1" x14ac:dyDescent="0.25">
      <c r="U4950" s="190"/>
      <c r="V4950" s="191"/>
      <c r="W4950" s="188"/>
      <c r="X4950" s="188"/>
      <c r="Y4950" s="174" t="str">
        <f t="shared" si="736"/>
        <v/>
      </c>
      <c r="Z4950" s="174" t="str">
        <f t="shared" si="737"/>
        <v/>
      </c>
      <c r="AA4950" s="137"/>
      <c r="AB4950" s="185">
        <f t="shared" si="734"/>
        <v>28.121599999997947</v>
      </c>
      <c r="AC4950" s="139">
        <f t="shared" si="731"/>
        <v>2.0901013586799235E-4</v>
      </c>
      <c r="AD4950" s="138">
        <f t="shared" si="735"/>
        <v>5.5782733027776054E-7</v>
      </c>
      <c r="AE4950" s="139">
        <f t="shared" si="732"/>
        <v>5.5782733027776054E-7</v>
      </c>
      <c r="AF4950" s="139" t="str">
        <f t="shared" si="733"/>
        <v/>
      </c>
      <c r="AG4950" s="139"/>
    </row>
    <row r="4951" spans="21:33" ht="20.100000000000001" customHeight="1" x14ac:dyDescent="0.25">
      <c r="U4951" s="190"/>
      <c r="V4951" s="191"/>
      <c r="W4951" s="188"/>
      <c r="X4951" s="188"/>
      <c r="Y4951" s="174" t="str">
        <f t="shared" si="736"/>
        <v/>
      </c>
      <c r="Z4951" s="174" t="str">
        <f t="shared" si="737"/>
        <v/>
      </c>
      <c r="AA4951" s="137"/>
      <c r="AB4951" s="185">
        <f t="shared" si="734"/>
        <v>28.127999999997947</v>
      </c>
      <c r="AC4951" s="139">
        <f t="shared" si="731"/>
        <v>2.0845230853771459E-4</v>
      </c>
      <c r="AD4951" s="138">
        <f t="shared" si="735"/>
        <v>5.5636152000861734E-7</v>
      </c>
      <c r="AE4951" s="139">
        <f t="shared" si="732"/>
        <v>5.5636152000861734E-7</v>
      </c>
      <c r="AF4951" s="139" t="str">
        <f t="shared" si="733"/>
        <v/>
      </c>
      <c r="AG4951" s="139"/>
    </row>
    <row r="4952" spans="21:33" ht="20.100000000000001" customHeight="1" x14ac:dyDescent="0.25">
      <c r="U4952" s="190"/>
      <c r="V4952" s="191"/>
      <c r="W4952" s="188"/>
      <c r="X4952" s="188"/>
      <c r="Y4952" s="174" t="str">
        <f t="shared" si="736"/>
        <v/>
      </c>
      <c r="Z4952" s="174" t="str">
        <f t="shared" si="737"/>
        <v/>
      </c>
      <c r="AA4952" s="137"/>
      <c r="AB4952" s="185">
        <f t="shared" si="734"/>
        <v>28.134399999997946</v>
      </c>
      <c r="AC4952" s="139">
        <f t="shared" si="731"/>
        <v>2.0789594701770597E-4</v>
      </c>
      <c r="AD4952" s="138">
        <f t="shared" si="735"/>
        <v>5.5489948966544488E-7</v>
      </c>
      <c r="AE4952" s="139">
        <f t="shared" si="732"/>
        <v>5.5489948966544488E-7</v>
      </c>
      <c r="AF4952" s="139" t="str">
        <f t="shared" si="733"/>
        <v/>
      </c>
      <c r="AG4952" s="139"/>
    </row>
    <row r="4953" spans="21:33" ht="20.100000000000001" customHeight="1" x14ac:dyDescent="0.25">
      <c r="U4953" s="190"/>
      <c r="V4953" s="191"/>
      <c r="W4953" s="188"/>
      <c r="X4953" s="188"/>
      <c r="Y4953" s="174" t="str">
        <f t="shared" si="736"/>
        <v/>
      </c>
      <c r="Z4953" s="174" t="str">
        <f t="shared" si="737"/>
        <v/>
      </c>
      <c r="AA4953" s="137"/>
      <c r="AB4953" s="185">
        <f t="shared" si="734"/>
        <v>28.140799999997945</v>
      </c>
      <c r="AC4953" s="139">
        <f t="shared" si="731"/>
        <v>2.0734104752804052E-4</v>
      </c>
      <c r="AD4953" s="138">
        <f t="shared" si="735"/>
        <v>5.5344122972770127E-7</v>
      </c>
      <c r="AE4953" s="139">
        <f t="shared" si="732"/>
        <v>5.5344122972770127E-7</v>
      </c>
      <c r="AF4953" s="139" t="str">
        <f t="shared" si="733"/>
        <v/>
      </c>
      <c r="AG4953" s="139"/>
    </row>
    <row r="4954" spans="21:33" ht="20.100000000000001" customHeight="1" x14ac:dyDescent="0.25">
      <c r="U4954" s="190"/>
      <c r="V4954" s="191"/>
      <c r="W4954" s="188"/>
      <c r="X4954" s="188"/>
      <c r="Y4954" s="174" t="str">
        <f t="shared" si="736"/>
        <v/>
      </c>
      <c r="Z4954" s="174" t="str">
        <f t="shared" si="737"/>
        <v/>
      </c>
      <c r="AA4954" s="137"/>
      <c r="AB4954" s="185">
        <f t="shared" si="734"/>
        <v>28.147199999997945</v>
      </c>
      <c r="AC4954" s="139">
        <f t="shared" si="731"/>
        <v>2.0678760629831282E-4</v>
      </c>
      <c r="AD4954" s="138">
        <f t="shared" si="735"/>
        <v>5.5198673069398077E-7</v>
      </c>
      <c r="AE4954" s="139">
        <f t="shared" si="732"/>
        <v>5.5198673069398077E-7</v>
      </c>
      <c r="AF4954" s="139" t="str">
        <f t="shared" si="733"/>
        <v/>
      </c>
      <c r="AG4954" s="139"/>
    </row>
    <row r="4955" spans="21:33" ht="20.100000000000001" customHeight="1" x14ac:dyDescent="0.25">
      <c r="U4955" s="190"/>
      <c r="V4955" s="191"/>
      <c r="W4955" s="188"/>
      <c r="X4955" s="188"/>
      <c r="Y4955" s="174" t="str">
        <f t="shared" si="736"/>
        <v/>
      </c>
      <c r="Z4955" s="174" t="str">
        <f t="shared" si="737"/>
        <v/>
      </c>
      <c r="AA4955" s="137"/>
      <c r="AB4955" s="185">
        <f t="shared" si="734"/>
        <v>28.153599999997944</v>
      </c>
      <c r="AC4955" s="139">
        <f t="shared" si="731"/>
        <v>2.0623561956761884E-4</v>
      </c>
      <c r="AD4955" s="138">
        <f t="shared" si="735"/>
        <v>5.5053598308941348E-7</v>
      </c>
      <c r="AE4955" s="139">
        <f t="shared" si="732"/>
        <v>5.5053598308941348E-7</v>
      </c>
      <c r="AF4955" s="139" t="str">
        <f t="shared" si="733"/>
        <v/>
      </c>
      <c r="AG4955" s="139"/>
    </row>
    <row r="4956" spans="21:33" ht="20.100000000000001" customHeight="1" x14ac:dyDescent="0.25">
      <c r="U4956" s="190"/>
      <c r="V4956" s="191"/>
      <c r="W4956" s="188"/>
      <c r="X4956" s="188"/>
      <c r="Y4956" s="174" t="str">
        <f t="shared" si="736"/>
        <v/>
      </c>
      <c r="Z4956" s="174" t="str">
        <f t="shared" si="737"/>
        <v/>
      </c>
      <c r="AA4956" s="137"/>
      <c r="AB4956" s="185">
        <f t="shared" si="734"/>
        <v>28.159999999997943</v>
      </c>
      <c r="AC4956" s="139">
        <f t="shared" si="731"/>
        <v>2.0568508358452943E-4</v>
      </c>
      <c r="AD4956" s="138">
        <f t="shared" si="735"/>
        <v>5.4908897746078645E-7</v>
      </c>
      <c r="AE4956" s="139">
        <f t="shared" si="732"/>
        <v>5.4908897746078645E-7</v>
      </c>
      <c r="AF4956" s="139" t="str">
        <f t="shared" si="733"/>
        <v/>
      </c>
      <c r="AG4956" s="139"/>
    </row>
    <row r="4957" spans="21:33" ht="20.100000000000001" customHeight="1" x14ac:dyDescent="0.25">
      <c r="U4957" s="190"/>
      <c r="V4957" s="191"/>
      <c r="W4957" s="188"/>
      <c r="X4957" s="188"/>
      <c r="Y4957" s="174" t="str">
        <f t="shared" si="736"/>
        <v/>
      </c>
      <c r="Z4957" s="174" t="str">
        <f t="shared" si="737"/>
        <v/>
      </c>
      <c r="AA4957" s="137"/>
      <c r="AB4957" s="185">
        <f t="shared" si="734"/>
        <v>28.166399999997942</v>
      </c>
      <c r="AC4957" s="139">
        <f t="shared" si="731"/>
        <v>2.0513599460706864E-4</v>
      </c>
      <c r="AD4957" s="138">
        <f t="shared" si="735"/>
        <v>5.4764570437803445E-7</v>
      </c>
      <c r="AE4957" s="139">
        <f t="shared" si="732"/>
        <v>5.4764570437803445E-7</v>
      </c>
      <c r="AF4957" s="139" t="str">
        <f t="shared" si="733"/>
        <v/>
      </c>
      <c r="AG4957" s="139"/>
    </row>
    <row r="4958" spans="21:33" ht="20.100000000000001" customHeight="1" x14ac:dyDescent="0.25">
      <c r="U4958" s="190"/>
      <c r="V4958" s="191"/>
      <c r="W4958" s="188"/>
      <c r="X4958" s="188"/>
      <c r="Y4958" s="174" t="str">
        <f t="shared" si="736"/>
        <v/>
      </c>
      <c r="Z4958" s="174" t="str">
        <f t="shared" si="737"/>
        <v/>
      </c>
      <c r="AA4958" s="137"/>
      <c r="AB4958" s="185">
        <f t="shared" si="734"/>
        <v>28.172799999997942</v>
      </c>
      <c r="AC4958" s="139">
        <f t="shared" si="731"/>
        <v>2.0458834890269061E-4</v>
      </c>
      <c r="AD4958" s="138">
        <f t="shared" si="735"/>
        <v>5.4620615443478206E-7</v>
      </c>
      <c r="AE4958" s="139">
        <f t="shared" si="732"/>
        <v>5.4620615443478206E-7</v>
      </c>
      <c r="AF4958" s="139" t="str">
        <f t="shared" si="733"/>
        <v/>
      </c>
      <c r="AG4958" s="139"/>
    </row>
    <row r="4959" spans="21:33" ht="20.100000000000001" customHeight="1" x14ac:dyDescent="0.25">
      <c r="U4959" s="190"/>
      <c r="V4959" s="191"/>
      <c r="W4959" s="188"/>
      <c r="X4959" s="188"/>
      <c r="Y4959" s="174" t="str">
        <f t="shared" si="736"/>
        <v/>
      </c>
      <c r="Z4959" s="174" t="str">
        <f t="shared" si="737"/>
        <v/>
      </c>
      <c r="AA4959" s="137"/>
      <c r="AB4959" s="185">
        <f t="shared" si="734"/>
        <v>28.179199999997941</v>
      </c>
      <c r="AC4959" s="139">
        <f t="shared" si="731"/>
        <v>2.0404214274825582E-4</v>
      </c>
      <c r="AD4959" s="138">
        <f t="shared" si="735"/>
        <v>5.4477031824728657E-7</v>
      </c>
      <c r="AE4959" s="139">
        <f t="shared" si="732"/>
        <v>5.4477031824728657E-7</v>
      </c>
      <c r="AF4959" s="139" t="str">
        <f t="shared" si="733"/>
        <v/>
      </c>
      <c r="AG4959" s="139"/>
    </row>
    <row r="4960" spans="21:33" ht="20.100000000000001" customHeight="1" x14ac:dyDescent="0.25">
      <c r="U4960" s="190"/>
      <c r="V4960" s="191"/>
      <c r="W4960" s="188"/>
      <c r="X4960" s="188"/>
      <c r="Y4960" s="174" t="str">
        <f t="shared" si="736"/>
        <v/>
      </c>
      <c r="Z4960" s="174" t="str">
        <f t="shared" si="737"/>
        <v/>
      </c>
      <c r="AA4960" s="137"/>
      <c r="AB4960" s="185">
        <f t="shared" si="734"/>
        <v>28.18559999999794</v>
      </c>
      <c r="AC4960" s="139">
        <f t="shared" si="731"/>
        <v>2.0349737243000854E-4</v>
      </c>
      <c r="AD4960" s="138">
        <f t="shared" si="735"/>
        <v>5.4333818645476329E-7</v>
      </c>
      <c r="AE4960" s="139">
        <f t="shared" si="732"/>
        <v>5.4333818645476329E-7</v>
      </c>
      <c r="AF4960" s="139" t="str">
        <f t="shared" si="733"/>
        <v/>
      </c>
      <c r="AG4960" s="139"/>
    </row>
    <row r="4961" spans="21:33" ht="20.100000000000001" customHeight="1" x14ac:dyDescent="0.25">
      <c r="U4961" s="190"/>
      <c r="V4961" s="191"/>
      <c r="W4961" s="188"/>
      <c r="X4961" s="188"/>
      <c r="Y4961" s="174" t="str">
        <f t="shared" si="736"/>
        <v/>
      </c>
      <c r="Z4961" s="174" t="str">
        <f t="shared" si="737"/>
        <v/>
      </c>
      <c r="AA4961" s="137"/>
      <c r="AB4961" s="185">
        <f t="shared" si="734"/>
        <v>28.19199999999794</v>
      </c>
      <c r="AC4961" s="139">
        <f t="shared" si="731"/>
        <v>2.0295403424355377E-4</v>
      </c>
      <c r="AD4961" s="138">
        <f t="shared" si="735"/>
        <v>5.4190974971868072E-7</v>
      </c>
      <c r="AE4961" s="139">
        <f t="shared" si="732"/>
        <v>5.4190974971868072E-7</v>
      </c>
      <c r="AF4961" s="139" t="str">
        <f t="shared" si="733"/>
        <v/>
      </c>
      <c r="AG4961" s="139"/>
    </row>
    <row r="4962" spans="21:33" ht="20.100000000000001" customHeight="1" x14ac:dyDescent="0.25">
      <c r="U4962" s="190"/>
      <c r="V4962" s="191"/>
      <c r="W4962" s="188"/>
      <c r="X4962" s="188"/>
      <c r="Y4962" s="174" t="str">
        <f t="shared" si="736"/>
        <v/>
      </c>
      <c r="Z4962" s="174" t="str">
        <f t="shared" si="737"/>
        <v/>
      </c>
      <c r="AA4962" s="137"/>
      <c r="AB4962" s="185">
        <f t="shared" si="734"/>
        <v>28.198399999997939</v>
      </c>
      <c r="AC4962" s="139">
        <f t="shared" si="731"/>
        <v>2.0241212449383509E-4</v>
      </c>
      <c r="AD4962" s="138">
        <f t="shared" si="735"/>
        <v>5.4048499872495618E-7</v>
      </c>
      <c r="AE4962" s="139">
        <f t="shared" si="732"/>
        <v>5.4048499872495618E-7</v>
      </c>
      <c r="AF4962" s="139" t="str">
        <f t="shared" si="733"/>
        <v/>
      </c>
      <c r="AG4962" s="139"/>
    </row>
    <row r="4963" spans="21:33" ht="20.100000000000001" customHeight="1" x14ac:dyDescent="0.25">
      <c r="U4963" s="190"/>
      <c r="V4963" s="191"/>
      <c r="W4963" s="188"/>
      <c r="X4963" s="188"/>
      <c r="Y4963" s="174" t="str">
        <f t="shared" si="736"/>
        <v/>
      </c>
      <c r="Z4963" s="174" t="str">
        <f t="shared" si="737"/>
        <v/>
      </c>
      <c r="AA4963" s="137"/>
      <c r="AB4963" s="185">
        <f t="shared" si="734"/>
        <v>28.204799999997938</v>
      </c>
      <c r="AC4963" s="139">
        <f t="shared" si="731"/>
        <v>2.0187163949511014E-4</v>
      </c>
      <c r="AD4963" s="138">
        <f t="shared" si="735"/>
        <v>5.3906392418100126E-7</v>
      </c>
      <c r="AE4963" s="139">
        <f t="shared" si="732"/>
        <v>5.3906392418100126E-7</v>
      </c>
      <c r="AF4963" s="139" t="str">
        <f t="shared" si="733"/>
        <v/>
      </c>
      <c r="AG4963" s="139"/>
    </row>
    <row r="4964" spans="21:33" ht="20.100000000000001" customHeight="1" x14ac:dyDescent="0.25">
      <c r="U4964" s="190"/>
      <c r="V4964" s="191"/>
      <c r="W4964" s="188"/>
      <c r="X4964" s="188"/>
      <c r="Y4964" s="174" t="str">
        <f t="shared" si="736"/>
        <v/>
      </c>
      <c r="Z4964" s="174" t="str">
        <f t="shared" si="737"/>
        <v/>
      </c>
      <c r="AA4964" s="137"/>
      <c r="AB4964" s="185">
        <f t="shared" si="734"/>
        <v>28.211199999997937</v>
      </c>
      <c r="AC4964" s="139">
        <f t="shared" si="731"/>
        <v>2.0133257557092914E-4</v>
      </c>
      <c r="AD4964" s="138">
        <f t="shared" si="735"/>
        <v>5.3764651681710422E-7</v>
      </c>
      <c r="AE4964" s="139">
        <f t="shared" si="732"/>
        <v>5.3764651681710422E-7</v>
      </c>
      <c r="AF4964" s="139" t="str">
        <f t="shared" si="733"/>
        <v/>
      </c>
      <c r="AG4964" s="139"/>
    </row>
    <row r="4965" spans="21:33" ht="20.100000000000001" customHeight="1" x14ac:dyDescent="0.25">
      <c r="U4965" s="190"/>
      <c r="V4965" s="191"/>
      <c r="W4965" s="188"/>
      <c r="X4965" s="188"/>
      <c r="Y4965" s="174" t="str">
        <f t="shared" si="736"/>
        <v/>
      </c>
      <c r="Z4965" s="174" t="str">
        <f t="shared" si="737"/>
        <v/>
      </c>
      <c r="AA4965" s="137"/>
      <c r="AB4965" s="185">
        <f t="shared" si="734"/>
        <v>28.217599999997937</v>
      </c>
      <c r="AC4965" s="139">
        <f t="shared" si="731"/>
        <v>2.0079492905411203E-4</v>
      </c>
      <c r="AD4965" s="138">
        <f t="shared" si="735"/>
        <v>5.3623276738710762E-7</v>
      </c>
      <c r="AE4965" s="139">
        <f t="shared" si="732"/>
        <v>5.3623276738710762E-7</v>
      </c>
      <c r="AF4965" s="139" t="str">
        <f t="shared" si="733"/>
        <v/>
      </c>
      <c r="AG4965" s="139"/>
    </row>
    <row r="4966" spans="21:33" ht="20.100000000000001" customHeight="1" x14ac:dyDescent="0.25">
      <c r="U4966" s="190"/>
      <c r="V4966" s="191"/>
      <c r="W4966" s="188"/>
      <c r="X4966" s="188"/>
      <c r="Y4966" s="174" t="str">
        <f t="shared" si="736"/>
        <v/>
      </c>
      <c r="Z4966" s="174" t="str">
        <f t="shared" si="737"/>
        <v/>
      </c>
      <c r="AA4966" s="137"/>
      <c r="AB4966" s="185">
        <f t="shared" si="734"/>
        <v>28.223999999997936</v>
      </c>
      <c r="AC4966" s="139">
        <f t="shared" si="731"/>
        <v>2.0025869628672492E-4</v>
      </c>
      <c r="AD4966" s="138">
        <f t="shared" si="735"/>
        <v>5.3482266666591465E-7</v>
      </c>
      <c r="AE4966" s="139">
        <f t="shared" si="732"/>
        <v>5.3482266666591465E-7</v>
      </c>
      <c r="AF4966" s="139" t="str">
        <f t="shared" si="733"/>
        <v/>
      </c>
      <c r="AG4966" s="139"/>
    </row>
    <row r="4967" spans="21:33" ht="20.100000000000001" customHeight="1" x14ac:dyDescent="0.25">
      <c r="U4967" s="190"/>
      <c r="V4967" s="191"/>
      <c r="W4967" s="188"/>
      <c r="X4967" s="188"/>
      <c r="Y4967" s="174" t="str">
        <f t="shared" si="736"/>
        <v/>
      </c>
      <c r="Z4967" s="174" t="str">
        <f t="shared" si="737"/>
        <v/>
      </c>
      <c r="AA4967" s="137"/>
      <c r="AB4967" s="185">
        <f t="shared" si="734"/>
        <v>28.230399999997935</v>
      </c>
      <c r="AC4967" s="139">
        <f t="shared" si="731"/>
        <v>1.9972387362005901E-4</v>
      </c>
      <c r="AD4967" s="138">
        <f t="shared" si="735"/>
        <v>5.3341620545306698E-7</v>
      </c>
      <c r="AE4967" s="139">
        <f t="shared" si="732"/>
        <v>5.3341620545306698E-7</v>
      </c>
      <c r="AF4967" s="139" t="str">
        <f t="shared" si="733"/>
        <v/>
      </c>
      <c r="AG4967" s="139"/>
    </row>
    <row r="4968" spans="21:33" ht="20.100000000000001" customHeight="1" x14ac:dyDescent="0.25">
      <c r="U4968" s="190"/>
      <c r="V4968" s="191"/>
      <c r="W4968" s="188"/>
      <c r="X4968" s="188"/>
      <c r="Y4968" s="174" t="str">
        <f t="shared" si="736"/>
        <v/>
      </c>
      <c r="Z4968" s="174" t="str">
        <f t="shared" si="737"/>
        <v/>
      </c>
      <c r="AA4968" s="137"/>
      <c r="AB4968" s="185">
        <f t="shared" si="734"/>
        <v>28.236799999997935</v>
      </c>
      <c r="AC4968" s="139">
        <f t="shared" si="731"/>
        <v>1.9919045741460594E-4</v>
      </c>
      <c r="AD4968" s="138">
        <f t="shared" si="735"/>
        <v>5.3201337456865194E-7</v>
      </c>
      <c r="AE4968" s="139">
        <f t="shared" si="732"/>
        <v>5.3201337456865194E-7</v>
      </c>
      <c r="AF4968" s="139" t="str">
        <f t="shared" si="733"/>
        <v/>
      </c>
      <c r="AG4968" s="139"/>
    </row>
    <row r="4969" spans="21:33" ht="20.100000000000001" customHeight="1" x14ac:dyDescent="0.25">
      <c r="U4969" s="190"/>
      <c r="V4969" s="191"/>
      <c r="W4969" s="188"/>
      <c r="X4969" s="188"/>
      <c r="Y4969" s="174" t="str">
        <f t="shared" si="736"/>
        <v/>
      </c>
      <c r="Z4969" s="174" t="str">
        <f t="shared" si="737"/>
        <v/>
      </c>
      <c r="AA4969" s="137"/>
      <c r="AB4969" s="185">
        <f t="shared" si="734"/>
        <v>28.243199999997934</v>
      </c>
      <c r="AC4969" s="139">
        <f t="shared" si="731"/>
        <v>1.9865844404003729E-4</v>
      </c>
      <c r="AD4969" s="138">
        <f t="shared" si="735"/>
        <v>5.3061416485641953E-7</v>
      </c>
      <c r="AE4969" s="139">
        <f t="shared" si="732"/>
        <v>5.3061416485641953E-7</v>
      </c>
      <c r="AF4969" s="139" t="str">
        <f t="shared" si="733"/>
        <v/>
      </c>
      <c r="AG4969" s="139"/>
    </row>
    <row r="4970" spans="21:33" ht="20.100000000000001" customHeight="1" x14ac:dyDescent="0.25">
      <c r="U4970" s="190"/>
      <c r="V4970" s="191"/>
      <c r="W4970" s="188"/>
      <c r="X4970" s="188"/>
      <c r="Y4970" s="174" t="str">
        <f t="shared" si="736"/>
        <v/>
      </c>
      <c r="Z4970" s="174" t="str">
        <f t="shared" si="737"/>
        <v/>
      </c>
      <c r="AA4970" s="137"/>
      <c r="AB4970" s="185">
        <f t="shared" si="734"/>
        <v>28.249599999997933</v>
      </c>
      <c r="AC4970" s="139">
        <f t="shared" si="731"/>
        <v>1.9812782987518087E-4</v>
      </c>
      <c r="AD4970" s="138">
        <f t="shared" si="735"/>
        <v>5.2921856718223751E-7</v>
      </c>
      <c r="AE4970" s="139">
        <f t="shared" si="732"/>
        <v>5.2921856718223751E-7</v>
      </c>
      <c r="AF4970" s="139" t="str">
        <f t="shared" si="733"/>
        <v/>
      </c>
      <c r="AG4970" s="139"/>
    </row>
    <row r="4971" spans="21:33" ht="20.100000000000001" customHeight="1" x14ac:dyDescent="0.25">
      <c r="U4971" s="190"/>
      <c r="V4971" s="191"/>
      <c r="W4971" s="188"/>
      <c r="X4971" s="188"/>
      <c r="Y4971" s="174" t="str">
        <f t="shared" si="736"/>
        <v/>
      </c>
      <c r="Z4971" s="174" t="str">
        <f t="shared" si="737"/>
        <v/>
      </c>
      <c r="AA4971" s="137"/>
      <c r="AB4971" s="185">
        <f t="shared" si="734"/>
        <v>28.255999999997933</v>
      </c>
      <c r="AC4971" s="139">
        <f t="shared" si="731"/>
        <v>1.9759861130799863E-4</v>
      </c>
      <c r="AD4971" s="138">
        <f t="shared" si="735"/>
        <v>5.2782657243428109E-7</v>
      </c>
      <c r="AE4971" s="139">
        <f t="shared" si="732"/>
        <v>5.2782657243428109E-7</v>
      </c>
      <c r="AF4971" s="139" t="str">
        <f t="shared" si="733"/>
        <v/>
      </c>
      <c r="AG4971" s="139"/>
    </row>
    <row r="4972" spans="21:33" ht="20.100000000000001" customHeight="1" x14ac:dyDescent="0.25">
      <c r="U4972" s="190"/>
      <c r="V4972" s="191"/>
      <c r="W4972" s="188"/>
      <c r="X4972" s="188"/>
      <c r="Y4972" s="174" t="str">
        <f t="shared" si="736"/>
        <v/>
      </c>
      <c r="Z4972" s="174" t="str">
        <f t="shared" si="737"/>
        <v/>
      </c>
      <c r="AA4972" s="137"/>
      <c r="AB4972" s="185">
        <f t="shared" si="734"/>
        <v>28.262399999997932</v>
      </c>
      <c r="AC4972" s="139">
        <f t="shared" ref="AC4972:AC5035" si="738">_xlfn.CHISQ.DIST.RT(AB4972,$AB$553)</f>
        <v>1.9707078473556435E-4</v>
      </c>
      <c r="AD4972" s="138">
        <f t="shared" si="735"/>
        <v>5.2643817152270766E-7</v>
      </c>
      <c r="AE4972" s="139">
        <f t="shared" ref="AE4972:AE5035" si="739">IF(AC4972&lt;($AA$556),AD4972,"")</f>
        <v>5.2643817152270766E-7</v>
      </c>
      <c r="AF4972" s="139" t="str">
        <f t="shared" ref="AF4972:AF5035" si="740">IF(AC4972&lt;$AA$563,AD4972,"")</f>
        <v/>
      </c>
      <c r="AG4972" s="139"/>
    </row>
    <row r="4973" spans="21:33" ht="20.100000000000001" customHeight="1" x14ac:dyDescent="0.25">
      <c r="U4973" s="190"/>
      <c r="V4973" s="191"/>
      <c r="W4973" s="188"/>
      <c r="X4973" s="188"/>
      <c r="Y4973" s="174" t="str">
        <f t="shared" si="736"/>
        <v/>
      </c>
      <c r="Z4973" s="174" t="str">
        <f t="shared" si="737"/>
        <v/>
      </c>
      <c r="AA4973" s="137"/>
      <c r="AB4973" s="185">
        <f t="shared" ref="AB4973:AB5036" si="741">AB4972+$AF$553</f>
        <v>28.268799999997931</v>
      </c>
      <c r="AC4973" s="139">
        <f t="shared" si="738"/>
        <v>1.9654434656404165E-4</v>
      </c>
      <c r="AD4973" s="138">
        <f t="shared" ref="AD4973:AD5036" si="742">AC4973-AC4974</f>
        <v>5.2505335538163551E-7</v>
      </c>
      <c r="AE4973" s="139">
        <f t="shared" si="739"/>
        <v>5.2505335538163551E-7</v>
      </c>
      <c r="AF4973" s="139" t="str">
        <f t="shared" si="740"/>
        <v/>
      </c>
      <c r="AG4973" s="139"/>
    </row>
    <row r="4974" spans="21:33" ht="20.100000000000001" customHeight="1" x14ac:dyDescent="0.25">
      <c r="U4974" s="190"/>
      <c r="V4974" s="191"/>
      <c r="W4974" s="188"/>
      <c r="X4974" s="188"/>
      <c r="Y4974" s="174" t="str">
        <f t="shared" si="736"/>
        <v/>
      </c>
      <c r="Z4974" s="174" t="str">
        <f t="shared" si="737"/>
        <v/>
      </c>
      <c r="AA4974" s="137"/>
      <c r="AB4974" s="185">
        <f t="shared" si="741"/>
        <v>28.27519999999793</v>
      </c>
      <c r="AC4974" s="139">
        <f t="shared" si="738"/>
        <v>1.9601929320866001E-4</v>
      </c>
      <c r="AD4974" s="138">
        <f t="shared" si="742"/>
        <v>5.2367211496450882E-7</v>
      </c>
      <c r="AE4974" s="139">
        <f t="shared" si="739"/>
        <v>5.2367211496450882E-7</v>
      </c>
      <c r="AF4974" s="139" t="str">
        <f t="shared" si="740"/>
        <v/>
      </c>
      <c r="AG4974" s="139"/>
    </row>
    <row r="4975" spans="21:33" ht="20.100000000000001" customHeight="1" x14ac:dyDescent="0.25">
      <c r="U4975" s="190"/>
      <c r="V4975" s="191"/>
      <c r="W4975" s="188"/>
      <c r="X4975" s="188"/>
      <c r="Y4975" s="174" t="str">
        <f t="shared" si="736"/>
        <v/>
      </c>
      <c r="Z4975" s="174" t="str">
        <f t="shared" si="737"/>
        <v/>
      </c>
      <c r="AA4975" s="137"/>
      <c r="AB4975" s="185">
        <f t="shared" si="741"/>
        <v>28.28159999999793</v>
      </c>
      <c r="AC4975" s="139">
        <f t="shared" si="738"/>
        <v>1.954956210936955E-4</v>
      </c>
      <c r="AD4975" s="138">
        <f t="shared" si="742"/>
        <v>5.2229444124968129E-7</v>
      </c>
      <c r="AE4975" s="139">
        <f t="shared" si="739"/>
        <v>5.2229444124968129E-7</v>
      </c>
      <c r="AF4975" s="139" t="str">
        <f t="shared" si="740"/>
        <v/>
      </c>
      <c r="AG4975" s="139"/>
    </row>
    <row r="4976" spans="21:33" ht="20.100000000000001" customHeight="1" x14ac:dyDescent="0.25">
      <c r="U4976" s="190"/>
      <c r="V4976" s="191"/>
      <c r="W4976" s="188"/>
      <c r="X4976" s="188"/>
      <c r="Y4976" s="174" t="str">
        <f t="shared" si="736"/>
        <v/>
      </c>
      <c r="Z4976" s="174" t="str">
        <f t="shared" si="737"/>
        <v/>
      </c>
      <c r="AA4976" s="137"/>
      <c r="AB4976" s="185">
        <f t="shared" si="741"/>
        <v>28.287999999997929</v>
      </c>
      <c r="AC4976" s="139">
        <f t="shared" si="738"/>
        <v>1.9497332665244582E-4</v>
      </c>
      <c r="AD4976" s="138">
        <f t="shared" si="742"/>
        <v>5.2092032523529336E-7</v>
      </c>
      <c r="AE4976" s="139">
        <f t="shared" si="739"/>
        <v>5.2092032523529336E-7</v>
      </c>
      <c r="AF4976" s="139" t="str">
        <f t="shared" si="740"/>
        <v/>
      </c>
      <c r="AG4976" s="139"/>
    </row>
    <row r="4977" spans="21:33" ht="20.100000000000001" customHeight="1" x14ac:dyDescent="0.25">
      <c r="U4977" s="190"/>
      <c r="V4977" s="191"/>
      <c r="W4977" s="188"/>
      <c r="X4977" s="188"/>
      <c r="Y4977" s="174" t="str">
        <f t="shared" si="736"/>
        <v/>
      </c>
      <c r="Z4977" s="174" t="str">
        <f t="shared" si="737"/>
        <v/>
      </c>
      <c r="AA4977" s="137"/>
      <c r="AB4977" s="185">
        <f t="shared" si="741"/>
        <v>28.294399999997928</v>
      </c>
      <c r="AC4977" s="139">
        <f t="shared" si="738"/>
        <v>1.9445240632721053E-4</v>
      </c>
      <c r="AD4977" s="138">
        <f t="shared" si="742"/>
        <v>5.1954975794371735E-7</v>
      </c>
      <c r="AE4977" s="139">
        <f t="shared" si="739"/>
        <v>5.1954975794371735E-7</v>
      </c>
      <c r="AF4977" s="139" t="str">
        <f t="shared" si="740"/>
        <v/>
      </c>
      <c r="AG4977" s="139"/>
    </row>
    <row r="4978" spans="21:33" ht="20.100000000000001" customHeight="1" x14ac:dyDescent="0.25">
      <c r="U4978" s="190"/>
      <c r="V4978" s="191"/>
      <c r="W4978" s="188"/>
      <c r="X4978" s="188"/>
      <c r="Y4978" s="174" t="str">
        <f t="shared" si="736"/>
        <v/>
      </c>
      <c r="Z4978" s="174" t="str">
        <f t="shared" si="737"/>
        <v/>
      </c>
      <c r="AA4978" s="137"/>
      <c r="AB4978" s="185">
        <f t="shared" si="741"/>
        <v>28.300799999997928</v>
      </c>
      <c r="AC4978" s="139">
        <f t="shared" si="738"/>
        <v>1.9393285656926681E-4</v>
      </c>
      <c r="AD4978" s="138">
        <f t="shared" si="742"/>
        <v>5.1818273041806095E-7</v>
      </c>
      <c r="AE4978" s="139">
        <f t="shared" si="739"/>
        <v>5.1818273041806095E-7</v>
      </c>
      <c r="AF4978" s="139" t="str">
        <f t="shared" si="740"/>
        <v/>
      </c>
      <c r="AG4978" s="139"/>
    </row>
    <row r="4979" spans="21:33" ht="20.100000000000001" customHeight="1" x14ac:dyDescent="0.25">
      <c r="U4979" s="190"/>
      <c r="V4979" s="191"/>
      <c r="W4979" s="188"/>
      <c r="X4979" s="188"/>
      <c r="Y4979" s="174" t="str">
        <f t="shared" si="736"/>
        <v/>
      </c>
      <c r="Z4979" s="174" t="str">
        <f t="shared" si="737"/>
        <v/>
      </c>
      <c r="AA4979" s="137"/>
      <c r="AB4979" s="185">
        <f t="shared" si="741"/>
        <v>28.307199999997927</v>
      </c>
      <c r="AC4979" s="139">
        <f t="shared" si="738"/>
        <v>1.9341467383884875E-4</v>
      </c>
      <c r="AD4979" s="138">
        <f t="shared" si="742"/>
        <v>5.1681923372335985E-7</v>
      </c>
      <c r="AE4979" s="139">
        <f t="shared" si="739"/>
        <v>5.1681923372335985E-7</v>
      </c>
      <c r="AF4979" s="139" t="str">
        <f t="shared" si="740"/>
        <v/>
      </c>
      <c r="AG4979" s="139"/>
    </row>
    <row r="4980" spans="21:33" ht="20.100000000000001" customHeight="1" x14ac:dyDescent="0.25">
      <c r="U4980" s="190"/>
      <c r="V4980" s="191"/>
      <c r="W4980" s="188"/>
      <c r="X4980" s="188"/>
      <c r="Y4980" s="174" t="str">
        <f t="shared" si="736"/>
        <v/>
      </c>
      <c r="Z4980" s="174" t="str">
        <f t="shared" si="737"/>
        <v/>
      </c>
      <c r="AA4980" s="137"/>
      <c r="AB4980" s="185">
        <f t="shared" si="741"/>
        <v>28.313599999997926</v>
      </c>
      <c r="AC4980" s="139">
        <f t="shared" si="738"/>
        <v>1.9289785460512539E-4</v>
      </c>
      <c r="AD4980" s="138">
        <f t="shared" si="742"/>
        <v>5.1545925894674036E-7</v>
      </c>
      <c r="AE4980" s="139">
        <f t="shared" si="739"/>
        <v>5.1545925894674036E-7</v>
      </c>
      <c r="AF4980" s="139" t="str">
        <f t="shared" si="740"/>
        <v/>
      </c>
      <c r="AG4980" s="139"/>
    </row>
    <row r="4981" spans="21:33" ht="20.100000000000001" customHeight="1" x14ac:dyDescent="0.25">
      <c r="U4981" s="190"/>
      <c r="V4981" s="191"/>
      <c r="W4981" s="188"/>
      <c r="X4981" s="188"/>
      <c r="Y4981" s="174" t="str">
        <f t="shared" si="736"/>
        <v/>
      </c>
      <c r="Z4981" s="174" t="str">
        <f t="shared" si="737"/>
        <v/>
      </c>
      <c r="AA4981" s="137"/>
      <c r="AB4981" s="185">
        <f t="shared" si="741"/>
        <v>28.319999999997925</v>
      </c>
      <c r="AC4981" s="139">
        <f t="shared" si="738"/>
        <v>1.9238239534617865E-4</v>
      </c>
      <c r="AD4981" s="138">
        <f t="shared" si="742"/>
        <v>5.141027971979073E-7</v>
      </c>
      <c r="AE4981" s="139">
        <f t="shared" si="739"/>
        <v>5.141027971979073E-7</v>
      </c>
      <c r="AF4981" s="139" t="str">
        <f t="shared" si="740"/>
        <v/>
      </c>
      <c r="AG4981" s="139"/>
    </row>
    <row r="4982" spans="21:33" ht="20.100000000000001" customHeight="1" x14ac:dyDescent="0.25">
      <c r="U4982" s="190"/>
      <c r="V4982" s="191"/>
      <c r="W4982" s="188"/>
      <c r="X4982" s="188"/>
      <c r="Y4982" s="174" t="str">
        <f t="shared" si="736"/>
        <v/>
      </c>
      <c r="Z4982" s="174" t="str">
        <f t="shared" si="737"/>
        <v/>
      </c>
      <c r="AA4982" s="137"/>
      <c r="AB4982" s="185">
        <f t="shared" si="741"/>
        <v>28.326399999997925</v>
      </c>
      <c r="AC4982" s="139">
        <f t="shared" si="738"/>
        <v>1.9186829254898074E-4</v>
      </c>
      <c r="AD4982" s="138">
        <f t="shared" si="742"/>
        <v>5.127498396070569E-7</v>
      </c>
      <c r="AE4982" s="139">
        <f t="shared" si="739"/>
        <v>5.127498396070569E-7</v>
      </c>
      <c r="AF4982" s="139" t="str">
        <f t="shared" si="740"/>
        <v/>
      </c>
      <c r="AG4982" s="139"/>
    </row>
    <row r="4983" spans="21:33" ht="20.100000000000001" customHeight="1" x14ac:dyDescent="0.25">
      <c r="U4983" s="190"/>
      <c r="V4983" s="191"/>
      <c r="W4983" s="188"/>
      <c r="X4983" s="188"/>
      <c r="Y4983" s="174" t="str">
        <f t="shared" si="736"/>
        <v/>
      </c>
      <c r="Z4983" s="174" t="str">
        <f t="shared" si="737"/>
        <v/>
      </c>
      <c r="AA4983" s="137"/>
      <c r="AB4983" s="185">
        <f t="shared" si="741"/>
        <v>28.332799999997924</v>
      </c>
      <c r="AC4983" s="139">
        <f t="shared" si="738"/>
        <v>1.9135554270937368E-4</v>
      </c>
      <c r="AD4983" s="138">
        <f t="shared" si="742"/>
        <v>5.1140037732731627E-7</v>
      </c>
      <c r="AE4983" s="139">
        <f t="shared" si="739"/>
        <v>5.1140037732731627E-7</v>
      </c>
      <c r="AF4983" s="139" t="str">
        <f t="shared" si="740"/>
        <v/>
      </c>
      <c r="AG4983" s="139"/>
    </row>
    <row r="4984" spans="21:33" ht="20.100000000000001" customHeight="1" x14ac:dyDescent="0.25">
      <c r="U4984" s="190"/>
      <c r="V4984" s="191"/>
      <c r="W4984" s="188"/>
      <c r="X4984" s="188"/>
      <c r="Y4984" s="174" t="str">
        <f t="shared" ref="Y4984:Y5047" si="743">IF($X4984&gt;(Y$555),$W4984,"")</f>
        <v/>
      </c>
      <c r="Z4984" s="174" t="str">
        <f t="shared" ref="Z4984:Z5047" si="744">IF($X4984&gt;(AA$557),$W4984,"")</f>
        <v/>
      </c>
      <c r="AA4984" s="137"/>
      <c r="AB4984" s="185">
        <f t="shared" si="741"/>
        <v>28.339199999997923</v>
      </c>
      <c r="AC4984" s="139">
        <f t="shared" si="738"/>
        <v>1.9084414233204637E-4</v>
      </c>
      <c r="AD4984" s="138">
        <f t="shared" si="742"/>
        <v>5.1005440153195159E-7</v>
      </c>
      <c r="AE4984" s="139">
        <f t="shared" si="739"/>
        <v>5.1005440153195159E-7</v>
      </c>
      <c r="AF4984" s="139" t="str">
        <f t="shared" si="740"/>
        <v/>
      </c>
      <c r="AG4984" s="139"/>
    </row>
    <row r="4985" spans="21:33" ht="20.100000000000001" customHeight="1" x14ac:dyDescent="0.25">
      <c r="U4985" s="190"/>
      <c r="V4985" s="191"/>
      <c r="W4985" s="188"/>
      <c r="X4985" s="188"/>
      <c r="Y4985" s="174" t="str">
        <f t="shared" si="743"/>
        <v/>
      </c>
      <c r="Z4985" s="174" t="str">
        <f t="shared" si="744"/>
        <v/>
      </c>
      <c r="AA4985" s="137"/>
      <c r="AB4985" s="185">
        <f t="shared" si="741"/>
        <v>28.345599999997923</v>
      </c>
      <c r="AC4985" s="139">
        <f t="shared" si="738"/>
        <v>1.9033408793051442E-4</v>
      </c>
      <c r="AD4985" s="138">
        <f t="shared" si="742"/>
        <v>5.0871190341837962E-7</v>
      </c>
      <c r="AE4985" s="139">
        <f t="shared" si="739"/>
        <v>5.0871190341837962E-7</v>
      </c>
      <c r="AF4985" s="139" t="str">
        <f t="shared" si="740"/>
        <v/>
      </c>
      <c r="AG4985" s="139"/>
    </row>
    <row r="4986" spans="21:33" ht="20.100000000000001" customHeight="1" x14ac:dyDescent="0.25">
      <c r="U4986" s="190"/>
      <c r="V4986" s="191"/>
      <c r="W4986" s="188"/>
      <c r="X4986" s="188"/>
      <c r="Y4986" s="174" t="str">
        <f t="shared" si="743"/>
        <v/>
      </c>
      <c r="Z4986" s="174" t="str">
        <f t="shared" si="744"/>
        <v/>
      </c>
      <c r="AA4986" s="137"/>
      <c r="AB4986" s="185">
        <f t="shared" si="741"/>
        <v>28.351999999997922</v>
      </c>
      <c r="AC4986" s="139">
        <f t="shared" si="738"/>
        <v>1.8982537602709604E-4</v>
      </c>
      <c r="AD4986" s="138">
        <f t="shared" si="742"/>
        <v>5.0737287420274673E-7</v>
      </c>
      <c r="AE4986" s="139">
        <f t="shared" si="739"/>
        <v>5.0737287420274673E-7</v>
      </c>
      <c r="AF4986" s="139" t="str">
        <f t="shared" si="740"/>
        <v/>
      </c>
      <c r="AG4986" s="139"/>
    </row>
    <row r="4987" spans="21:33" ht="20.100000000000001" customHeight="1" x14ac:dyDescent="0.25">
      <c r="U4987" s="190"/>
      <c r="V4987" s="191"/>
      <c r="W4987" s="188"/>
      <c r="X4987" s="188"/>
      <c r="Y4987" s="174" t="str">
        <f t="shared" si="743"/>
        <v/>
      </c>
      <c r="Z4987" s="174" t="str">
        <f t="shared" si="744"/>
        <v/>
      </c>
      <c r="AA4987" s="137"/>
      <c r="AB4987" s="185">
        <f t="shared" si="741"/>
        <v>28.358399999997921</v>
      </c>
      <c r="AC4987" s="139">
        <f t="shared" si="738"/>
        <v>1.8931800315289329E-4</v>
      </c>
      <c r="AD4987" s="138">
        <f t="shared" si="742"/>
        <v>5.0603730512516014E-7</v>
      </c>
      <c r="AE4987" s="139">
        <f t="shared" si="739"/>
        <v>5.0603730512516014E-7</v>
      </c>
      <c r="AF4987" s="139" t="str">
        <f t="shared" si="740"/>
        <v/>
      </c>
      <c r="AG4987" s="139"/>
    </row>
    <row r="4988" spans="21:33" ht="20.100000000000001" customHeight="1" x14ac:dyDescent="0.25">
      <c r="U4988" s="190"/>
      <c r="V4988" s="191"/>
      <c r="W4988" s="188"/>
      <c r="X4988" s="188"/>
      <c r="Y4988" s="174" t="str">
        <f t="shared" si="743"/>
        <v/>
      </c>
      <c r="Z4988" s="174" t="str">
        <f t="shared" si="744"/>
        <v/>
      </c>
      <c r="AA4988" s="137"/>
      <c r="AB4988" s="185">
        <f t="shared" si="741"/>
        <v>28.364799999997921</v>
      </c>
      <c r="AC4988" s="139">
        <f t="shared" si="738"/>
        <v>1.8881196584776813E-4</v>
      </c>
      <c r="AD4988" s="138">
        <f t="shared" si="742"/>
        <v>5.0470518744548669E-7</v>
      </c>
      <c r="AE4988" s="139">
        <f t="shared" si="739"/>
        <v>5.0470518744548669E-7</v>
      </c>
      <c r="AF4988" s="139" t="str">
        <f t="shared" si="740"/>
        <v/>
      </c>
      <c r="AG4988" s="139"/>
    </row>
    <row r="4989" spans="21:33" ht="20.100000000000001" customHeight="1" x14ac:dyDescent="0.25">
      <c r="U4989" s="190"/>
      <c r="V4989" s="191"/>
      <c r="W4989" s="188"/>
      <c r="X4989" s="188"/>
      <c r="Y4989" s="174" t="str">
        <f t="shared" si="743"/>
        <v/>
      </c>
      <c r="Z4989" s="174" t="str">
        <f t="shared" si="744"/>
        <v/>
      </c>
      <c r="AA4989" s="137"/>
      <c r="AB4989" s="185">
        <f t="shared" si="741"/>
        <v>28.37119999999792</v>
      </c>
      <c r="AC4989" s="139">
        <f t="shared" si="738"/>
        <v>1.8830726066032264E-4</v>
      </c>
      <c r="AD4989" s="138">
        <f t="shared" si="742"/>
        <v>5.0337651244617169E-7</v>
      </c>
      <c r="AE4989" s="139">
        <f t="shared" si="739"/>
        <v>5.0337651244617169E-7</v>
      </c>
      <c r="AF4989" s="139" t="str">
        <f t="shared" si="740"/>
        <v/>
      </c>
      <c r="AG4989" s="139"/>
    </row>
    <row r="4990" spans="21:33" ht="20.100000000000001" customHeight="1" x14ac:dyDescent="0.25">
      <c r="U4990" s="190"/>
      <c r="V4990" s="191"/>
      <c r="W4990" s="188"/>
      <c r="X4990" s="188"/>
      <c r="Y4990" s="174" t="str">
        <f t="shared" si="743"/>
        <v/>
      </c>
      <c r="Z4990" s="174" t="str">
        <f t="shared" si="744"/>
        <v/>
      </c>
      <c r="AA4990" s="137"/>
      <c r="AB4990" s="185">
        <f t="shared" si="741"/>
        <v>28.377599999997919</v>
      </c>
      <c r="AC4990" s="139">
        <f t="shared" si="738"/>
        <v>1.8780388414787647E-4</v>
      </c>
      <c r="AD4990" s="138">
        <f t="shared" si="742"/>
        <v>5.0205127143012479E-7</v>
      </c>
      <c r="AE4990" s="139">
        <f t="shared" si="739"/>
        <v>5.0205127143012479E-7</v>
      </c>
      <c r="AF4990" s="139" t="str">
        <f t="shared" si="740"/>
        <v/>
      </c>
      <c r="AG4990" s="139"/>
    </row>
    <row r="4991" spans="21:33" ht="20.100000000000001" customHeight="1" x14ac:dyDescent="0.25">
      <c r="U4991" s="190"/>
      <c r="V4991" s="191"/>
      <c r="W4991" s="188"/>
      <c r="X4991" s="188"/>
      <c r="Y4991" s="174" t="str">
        <f t="shared" si="743"/>
        <v/>
      </c>
      <c r="Z4991" s="174" t="str">
        <f t="shared" si="744"/>
        <v/>
      </c>
      <c r="AA4991" s="137"/>
      <c r="AB4991" s="185">
        <f t="shared" si="741"/>
        <v>28.383999999997918</v>
      </c>
      <c r="AC4991" s="139">
        <f t="shared" si="738"/>
        <v>1.8730183287644635E-4</v>
      </c>
      <c r="AD4991" s="138">
        <f t="shared" si="742"/>
        <v>5.0072945572280704E-7</v>
      </c>
      <c r="AE4991" s="139">
        <f t="shared" si="739"/>
        <v>5.0072945572280704E-7</v>
      </c>
      <c r="AF4991" s="139" t="str">
        <f t="shared" si="740"/>
        <v/>
      </c>
      <c r="AG4991" s="139"/>
    </row>
    <row r="4992" spans="21:33" ht="20.100000000000001" customHeight="1" x14ac:dyDescent="0.25">
      <c r="U4992" s="190"/>
      <c r="V4992" s="191"/>
      <c r="W4992" s="188"/>
      <c r="X4992" s="188"/>
      <c r="Y4992" s="174" t="str">
        <f t="shared" si="743"/>
        <v/>
      </c>
      <c r="Z4992" s="174" t="str">
        <f t="shared" si="744"/>
        <v/>
      </c>
      <c r="AA4992" s="137"/>
      <c r="AB4992" s="185">
        <f t="shared" si="741"/>
        <v>28.390399999997918</v>
      </c>
      <c r="AC4992" s="139">
        <f t="shared" si="738"/>
        <v>1.8680110342072354E-4</v>
      </c>
      <c r="AD4992" s="138">
        <f t="shared" si="742"/>
        <v>4.9941105666941195E-7</v>
      </c>
      <c r="AE4992" s="139">
        <f t="shared" si="739"/>
        <v>4.9941105666941195E-7</v>
      </c>
      <c r="AF4992" s="139" t="str">
        <f t="shared" si="740"/>
        <v/>
      </c>
      <c r="AG4992" s="139"/>
    </row>
    <row r="4993" spans="21:33" ht="20.100000000000001" customHeight="1" x14ac:dyDescent="0.25">
      <c r="U4993" s="190"/>
      <c r="V4993" s="191"/>
      <c r="W4993" s="188"/>
      <c r="X4993" s="188"/>
      <c r="Y4993" s="174" t="str">
        <f t="shared" si="743"/>
        <v/>
      </c>
      <c r="Z4993" s="174" t="str">
        <f t="shared" si="744"/>
        <v/>
      </c>
      <c r="AA4993" s="137"/>
      <c r="AB4993" s="185">
        <f t="shared" si="741"/>
        <v>28.396799999997917</v>
      </c>
      <c r="AC4993" s="139">
        <f t="shared" si="738"/>
        <v>1.8630169236405413E-4</v>
      </c>
      <c r="AD4993" s="138">
        <f t="shared" si="742"/>
        <v>4.9809606563798263E-7</v>
      </c>
      <c r="AE4993" s="139">
        <f t="shared" si="739"/>
        <v>4.9809606563798263E-7</v>
      </c>
      <c r="AF4993" s="139" t="str">
        <f t="shared" si="740"/>
        <v/>
      </c>
      <c r="AG4993" s="139"/>
    </row>
    <row r="4994" spans="21:33" ht="20.100000000000001" customHeight="1" x14ac:dyDescent="0.25">
      <c r="U4994" s="190"/>
      <c r="V4994" s="191"/>
      <c r="W4994" s="188"/>
      <c r="X4994" s="188"/>
      <c r="Y4994" s="174" t="str">
        <f t="shared" si="743"/>
        <v/>
      </c>
      <c r="Z4994" s="174" t="str">
        <f t="shared" si="744"/>
        <v/>
      </c>
      <c r="AA4994" s="137"/>
      <c r="AB4994" s="185">
        <f t="shared" si="741"/>
        <v>28.403199999997916</v>
      </c>
      <c r="AC4994" s="139">
        <f t="shared" si="738"/>
        <v>1.8580359629841614E-4</v>
      </c>
      <c r="AD4994" s="138">
        <f t="shared" si="742"/>
        <v>4.967844740160236E-7</v>
      </c>
      <c r="AE4994" s="139">
        <f t="shared" si="739"/>
        <v>4.967844740160236E-7</v>
      </c>
      <c r="AF4994" s="139" t="str">
        <f t="shared" si="740"/>
        <v/>
      </c>
      <c r="AG4994" s="139"/>
    </row>
    <row r="4995" spans="21:33" ht="20.100000000000001" customHeight="1" x14ac:dyDescent="0.25">
      <c r="U4995" s="190"/>
      <c r="V4995" s="191"/>
      <c r="W4995" s="188"/>
      <c r="X4995" s="188"/>
      <c r="Y4995" s="174" t="str">
        <f t="shared" si="743"/>
        <v/>
      </c>
      <c r="Z4995" s="174" t="str">
        <f t="shared" si="744"/>
        <v/>
      </c>
      <c r="AA4995" s="137"/>
      <c r="AB4995" s="185">
        <f t="shared" si="741"/>
        <v>28.409599999997916</v>
      </c>
      <c r="AC4995" s="139">
        <f t="shared" si="738"/>
        <v>1.8530681182440012E-4</v>
      </c>
      <c r="AD4995" s="138">
        <f t="shared" si="742"/>
        <v>4.9547627321421418E-7</v>
      </c>
      <c r="AE4995" s="139">
        <f t="shared" si="739"/>
        <v>4.9547627321421418E-7</v>
      </c>
      <c r="AF4995" s="139" t="str">
        <f t="shared" si="740"/>
        <v/>
      </c>
      <c r="AG4995" s="139"/>
    </row>
    <row r="4996" spans="21:33" ht="20.100000000000001" customHeight="1" x14ac:dyDescent="0.25">
      <c r="U4996" s="190"/>
      <c r="V4996" s="191"/>
      <c r="W4996" s="188"/>
      <c r="X4996" s="188"/>
      <c r="Y4996" s="174" t="str">
        <f t="shared" si="743"/>
        <v/>
      </c>
      <c r="Z4996" s="174" t="str">
        <f t="shared" si="744"/>
        <v/>
      </c>
      <c r="AA4996" s="137"/>
      <c r="AB4996" s="185">
        <f t="shared" si="741"/>
        <v>28.415999999997915</v>
      </c>
      <c r="AC4996" s="139">
        <f t="shared" si="738"/>
        <v>1.8481133555118591E-4</v>
      </c>
      <c r="AD4996" s="138">
        <f t="shared" si="742"/>
        <v>4.9417145466204462E-7</v>
      </c>
      <c r="AE4996" s="139">
        <f t="shared" si="739"/>
        <v>4.9417145466204462E-7</v>
      </c>
      <c r="AF4996" s="139" t="str">
        <f t="shared" si="740"/>
        <v/>
      </c>
      <c r="AG4996" s="139"/>
    </row>
    <row r="4997" spans="21:33" ht="20.100000000000001" customHeight="1" x14ac:dyDescent="0.25">
      <c r="U4997" s="190"/>
      <c r="V4997" s="191"/>
      <c r="W4997" s="188"/>
      <c r="X4997" s="188"/>
      <c r="Y4997" s="174" t="str">
        <f t="shared" si="743"/>
        <v/>
      </c>
      <c r="Z4997" s="174" t="str">
        <f t="shared" si="744"/>
        <v/>
      </c>
      <c r="AA4997" s="137"/>
      <c r="AB4997" s="185">
        <f t="shared" si="741"/>
        <v>28.422399999997914</v>
      </c>
      <c r="AC4997" s="139">
        <f t="shared" si="738"/>
        <v>1.8431716409652386E-4</v>
      </c>
      <c r="AD4997" s="138">
        <f t="shared" si="742"/>
        <v>4.9287000981234263E-7</v>
      </c>
      <c r="AE4997" s="139">
        <f t="shared" si="739"/>
        <v>4.9287000981234263E-7</v>
      </c>
      <c r="AF4997" s="139" t="str">
        <f t="shared" si="740"/>
        <v/>
      </c>
      <c r="AG4997" s="139"/>
    </row>
    <row r="4998" spans="21:33" ht="20.100000000000001" customHeight="1" x14ac:dyDescent="0.25">
      <c r="U4998" s="190"/>
      <c r="V4998" s="191"/>
      <c r="W4998" s="188"/>
      <c r="X4998" s="188"/>
      <c r="Y4998" s="174" t="str">
        <f t="shared" si="743"/>
        <v/>
      </c>
      <c r="Z4998" s="174" t="str">
        <f t="shared" si="744"/>
        <v/>
      </c>
      <c r="AA4998" s="137"/>
      <c r="AB4998" s="185">
        <f t="shared" si="741"/>
        <v>28.428799999997914</v>
      </c>
      <c r="AC4998" s="139">
        <f t="shared" si="738"/>
        <v>1.8382429408671152E-4</v>
      </c>
      <c r="AD4998" s="138">
        <f t="shared" si="742"/>
        <v>4.9157193013677392E-7</v>
      </c>
      <c r="AE4998" s="139">
        <f t="shared" si="739"/>
        <v>4.9157193013677392E-7</v>
      </c>
      <c r="AF4998" s="139" t="str">
        <f t="shared" si="740"/>
        <v/>
      </c>
      <c r="AG4998" s="139"/>
    </row>
    <row r="4999" spans="21:33" ht="20.100000000000001" customHeight="1" x14ac:dyDescent="0.25">
      <c r="U4999" s="190"/>
      <c r="V4999" s="191"/>
      <c r="W4999" s="188"/>
      <c r="X4999" s="188"/>
      <c r="Y4999" s="174" t="str">
        <f t="shared" si="743"/>
        <v/>
      </c>
      <c r="Z4999" s="174" t="str">
        <f t="shared" si="744"/>
        <v/>
      </c>
      <c r="AA4999" s="137"/>
      <c r="AB4999" s="185">
        <f t="shared" si="741"/>
        <v>28.435199999997913</v>
      </c>
      <c r="AC4999" s="139">
        <f t="shared" si="738"/>
        <v>1.8333272215657475E-4</v>
      </c>
      <c r="AD4999" s="138">
        <f t="shared" si="742"/>
        <v>4.9027720712993507E-7</v>
      </c>
      <c r="AE4999" s="139">
        <f t="shared" si="739"/>
        <v>4.9027720712993507E-7</v>
      </c>
      <c r="AF4999" s="139" t="str">
        <f t="shared" si="740"/>
        <v/>
      </c>
      <c r="AG4999" s="139"/>
    </row>
    <row r="5000" spans="21:33" ht="20.100000000000001" customHeight="1" x14ac:dyDescent="0.25">
      <c r="U5000" s="190"/>
      <c r="V5000" s="191"/>
      <c r="W5000" s="188"/>
      <c r="X5000" s="188"/>
      <c r="Y5000" s="174" t="str">
        <f t="shared" si="743"/>
        <v/>
      </c>
      <c r="Z5000" s="174" t="str">
        <f t="shared" si="744"/>
        <v/>
      </c>
      <c r="AA5000" s="137"/>
      <c r="AB5000" s="185">
        <f t="shared" si="741"/>
        <v>28.441599999997912</v>
      </c>
      <c r="AC5000" s="139">
        <f t="shared" si="738"/>
        <v>1.8284244494944481E-4</v>
      </c>
      <c r="AD5000" s="138">
        <f t="shared" si="742"/>
        <v>4.889858323059112E-7</v>
      </c>
      <c r="AE5000" s="139">
        <f t="shared" si="739"/>
        <v>4.889858323059112E-7</v>
      </c>
      <c r="AF5000" s="139" t="str">
        <f t="shared" si="740"/>
        <v/>
      </c>
      <c r="AG5000" s="139"/>
    </row>
    <row r="5001" spans="21:33" ht="20.100000000000001" customHeight="1" x14ac:dyDescent="0.25">
      <c r="U5001" s="190"/>
      <c r="V5001" s="191"/>
      <c r="W5001" s="188"/>
      <c r="X5001" s="188"/>
      <c r="Y5001" s="174" t="str">
        <f t="shared" si="743"/>
        <v/>
      </c>
      <c r="Z5001" s="174" t="str">
        <f t="shared" si="744"/>
        <v/>
      </c>
      <c r="AA5001" s="137"/>
      <c r="AB5001" s="185">
        <f t="shared" si="741"/>
        <v>28.447999999997911</v>
      </c>
      <c r="AC5001" s="139">
        <f t="shared" si="738"/>
        <v>1.823534591171389E-4</v>
      </c>
      <c r="AD5001" s="138">
        <f t="shared" si="742"/>
        <v>4.8769779719957701E-7</v>
      </c>
      <c r="AE5001" s="139">
        <f t="shared" si="739"/>
        <v>4.8769779719957701E-7</v>
      </c>
      <c r="AF5001" s="139" t="str">
        <f t="shared" si="740"/>
        <v/>
      </c>
      <c r="AG5001" s="139"/>
    </row>
    <row r="5002" spans="21:33" ht="20.100000000000001" customHeight="1" x14ac:dyDescent="0.25">
      <c r="U5002" s="190"/>
      <c r="V5002" s="191"/>
      <c r="W5002" s="188"/>
      <c r="X5002" s="188"/>
      <c r="Y5002" s="174" t="str">
        <f t="shared" si="743"/>
        <v/>
      </c>
      <c r="Z5002" s="174" t="str">
        <f t="shared" si="744"/>
        <v/>
      </c>
      <c r="AA5002" s="137"/>
      <c r="AB5002" s="185">
        <f t="shared" si="741"/>
        <v>28.454399999997911</v>
      </c>
      <c r="AC5002" s="139">
        <f t="shared" si="738"/>
        <v>1.8186576131993932E-4</v>
      </c>
      <c r="AD5002" s="138">
        <f t="shared" si="742"/>
        <v>4.8641309336811466E-7</v>
      </c>
      <c r="AE5002" s="139">
        <f t="shared" si="739"/>
        <v>4.8641309336811466E-7</v>
      </c>
      <c r="AF5002" s="139" t="str">
        <f t="shared" si="740"/>
        <v/>
      </c>
      <c r="AG5002" s="139"/>
    </row>
    <row r="5003" spans="21:33" ht="20.100000000000001" customHeight="1" x14ac:dyDescent="0.25">
      <c r="U5003" s="190"/>
      <c r="V5003" s="191"/>
      <c r="W5003" s="188"/>
      <c r="X5003" s="188"/>
      <c r="Y5003" s="174" t="str">
        <f t="shared" si="743"/>
        <v/>
      </c>
      <c r="Z5003" s="174" t="str">
        <f t="shared" si="744"/>
        <v/>
      </c>
      <c r="AA5003" s="137"/>
      <c r="AB5003" s="185">
        <f t="shared" si="741"/>
        <v>28.46079999999791</v>
      </c>
      <c r="AC5003" s="139">
        <f t="shared" si="738"/>
        <v>1.8137934822657121E-4</v>
      </c>
      <c r="AD5003" s="138">
        <f t="shared" si="742"/>
        <v>4.8513171238759854E-7</v>
      </c>
      <c r="AE5003" s="139">
        <f t="shared" si="739"/>
        <v>4.8513171238759854E-7</v>
      </c>
      <c r="AF5003" s="139" t="str">
        <f t="shared" si="740"/>
        <v/>
      </c>
      <c r="AG5003" s="139"/>
    </row>
    <row r="5004" spans="21:33" ht="20.100000000000001" customHeight="1" x14ac:dyDescent="0.25">
      <c r="U5004" s="190"/>
      <c r="V5004" s="191"/>
      <c r="W5004" s="188"/>
      <c r="X5004" s="188"/>
      <c r="Y5004" s="174" t="str">
        <f t="shared" si="743"/>
        <v/>
      </c>
      <c r="Z5004" s="174" t="str">
        <f t="shared" si="744"/>
        <v/>
      </c>
      <c r="AA5004" s="137"/>
      <c r="AB5004" s="185">
        <f t="shared" si="741"/>
        <v>28.467199999997909</v>
      </c>
      <c r="AC5004" s="139">
        <f t="shared" si="738"/>
        <v>1.8089421651418361E-4</v>
      </c>
      <c r="AD5004" s="138">
        <f t="shared" si="742"/>
        <v>4.8385364585584126E-7</v>
      </c>
      <c r="AE5004" s="139">
        <f t="shared" si="739"/>
        <v>4.8385364585584126E-7</v>
      </c>
      <c r="AF5004" s="139" t="str">
        <f t="shared" si="740"/>
        <v/>
      </c>
      <c r="AG5004" s="139"/>
    </row>
    <row r="5005" spans="21:33" ht="20.100000000000001" customHeight="1" x14ac:dyDescent="0.25">
      <c r="U5005" s="190"/>
      <c r="V5005" s="191"/>
      <c r="W5005" s="188"/>
      <c r="X5005" s="188"/>
      <c r="Y5005" s="174" t="str">
        <f t="shared" si="743"/>
        <v/>
      </c>
      <c r="Z5005" s="174" t="str">
        <f t="shared" si="744"/>
        <v/>
      </c>
      <c r="AA5005" s="137"/>
      <c r="AB5005" s="185">
        <f t="shared" si="741"/>
        <v>28.473599999997909</v>
      </c>
      <c r="AC5005" s="139">
        <f t="shared" si="738"/>
        <v>1.8041036286832777E-4</v>
      </c>
      <c r="AD5005" s="138">
        <f t="shared" si="742"/>
        <v>4.8257888539084874E-7</v>
      </c>
      <c r="AE5005" s="139">
        <f t="shared" si="739"/>
        <v>4.8257888539084874E-7</v>
      </c>
      <c r="AF5005" s="139" t="str">
        <f t="shared" si="740"/>
        <v/>
      </c>
      <c r="AG5005" s="139"/>
    </row>
    <row r="5006" spans="21:33" ht="20.100000000000001" customHeight="1" x14ac:dyDescent="0.25">
      <c r="U5006" s="190"/>
      <c r="V5006" s="191"/>
      <c r="W5006" s="188"/>
      <c r="X5006" s="188"/>
      <c r="Y5006" s="174" t="str">
        <f t="shared" si="743"/>
        <v/>
      </c>
      <c r="Z5006" s="174" t="str">
        <f t="shared" si="744"/>
        <v/>
      </c>
      <c r="AA5006" s="137"/>
      <c r="AB5006" s="185">
        <f t="shared" si="741"/>
        <v>28.479999999997908</v>
      </c>
      <c r="AC5006" s="139">
        <f t="shared" si="738"/>
        <v>1.7992778398293692E-4</v>
      </c>
      <c r="AD5006" s="138">
        <f t="shared" si="742"/>
        <v>4.8130742263225671E-7</v>
      </c>
      <c r="AE5006" s="139">
        <f t="shared" si="739"/>
        <v>4.8130742263225671E-7</v>
      </c>
      <c r="AF5006" s="139" t="str">
        <f t="shared" si="740"/>
        <v/>
      </c>
      <c r="AG5006" s="139"/>
    </row>
    <row r="5007" spans="21:33" ht="20.100000000000001" customHeight="1" x14ac:dyDescent="0.25">
      <c r="U5007" s="190"/>
      <c r="V5007" s="191"/>
      <c r="W5007" s="188"/>
      <c r="X5007" s="188"/>
      <c r="Y5007" s="174" t="str">
        <f t="shared" si="743"/>
        <v/>
      </c>
      <c r="Z5007" s="174" t="str">
        <f t="shared" si="744"/>
        <v/>
      </c>
      <c r="AA5007" s="137"/>
      <c r="AB5007" s="185">
        <f t="shared" si="741"/>
        <v>28.486399999997907</v>
      </c>
      <c r="AC5007" s="139">
        <f t="shared" si="738"/>
        <v>1.7944647656030466E-4</v>
      </c>
      <c r="AD5007" s="138">
        <f t="shared" si="742"/>
        <v>4.8003924923870154E-7</v>
      </c>
      <c r="AE5007" s="139">
        <f t="shared" si="739"/>
        <v>4.8003924923870154E-7</v>
      </c>
      <c r="AF5007" s="139" t="str">
        <f t="shared" si="740"/>
        <v/>
      </c>
      <c r="AG5007" s="139"/>
    </row>
    <row r="5008" spans="21:33" ht="20.100000000000001" customHeight="1" x14ac:dyDescent="0.25">
      <c r="U5008" s="190"/>
      <c r="V5008" s="191"/>
      <c r="W5008" s="188"/>
      <c r="X5008" s="188"/>
      <c r="Y5008" s="174" t="str">
        <f t="shared" si="743"/>
        <v/>
      </c>
      <c r="Z5008" s="174" t="str">
        <f t="shared" si="744"/>
        <v/>
      </c>
      <c r="AA5008" s="137"/>
      <c r="AB5008" s="185">
        <f t="shared" si="741"/>
        <v>28.492799999997906</v>
      </c>
      <c r="AC5008" s="139">
        <f t="shared" si="738"/>
        <v>1.7896643731106596E-4</v>
      </c>
      <c r="AD5008" s="138">
        <f t="shared" si="742"/>
        <v>4.7877435689047654E-7</v>
      </c>
      <c r="AE5008" s="139">
        <f t="shared" si="739"/>
        <v>4.7877435689047654E-7</v>
      </c>
      <c r="AF5008" s="139" t="str">
        <f t="shared" si="740"/>
        <v/>
      </c>
      <c r="AG5008" s="139"/>
    </row>
    <row r="5009" spans="21:33" ht="20.100000000000001" customHeight="1" x14ac:dyDescent="0.25">
      <c r="U5009" s="190"/>
      <c r="V5009" s="191"/>
      <c r="W5009" s="188"/>
      <c r="X5009" s="188"/>
      <c r="Y5009" s="174" t="str">
        <f t="shared" si="743"/>
        <v/>
      </c>
      <c r="Z5009" s="174" t="str">
        <f t="shared" si="744"/>
        <v/>
      </c>
      <c r="AA5009" s="137"/>
      <c r="AB5009" s="185">
        <f t="shared" si="741"/>
        <v>28.499199999997906</v>
      </c>
      <c r="AC5009" s="139">
        <f t="shared" si="738"/>
        <v>1.7848766295417548E-4</v>
      </c>
      <c r="AD5009" s="138">
        <f t="shared" si="742"/>
        <v>4.775127372869841E-7</v>
      </c>
      <c r="AE5009" s="139">
        <f t="shared" si="739"/>
        <v>4.775127372869841E-7</v>
      </c>
      <c r="AF5009" s="139" t="str">
        <f t="shared" si="740"/>
        <v/>
      </c>
      <c r="AG5009" s="139"/>
    </row>
    <row r="5010" spans="21:33" ht="20.100000000000001" customHeight="1" x14ac:dyDescent="0.25">
      <c r="U5010" s="190"/>
      <c r="V5010" s="191"/>
      <c r="W5010" s="188"/>
      <c r="X5010" s="188"/>
      <c r="Y5010" s="174" t="str">
        <f t="shared" si="743"/>
        <v/>
      </c>
      <c r="Z5010" s="174" t="str">
        <f t="shared" si="744"/>
        <v/>
      </c>
      <c r="AA5010" s="137"/>
      <c r="AB5010" s="185">
        <f t="shared" si="741"/>
        <v>28.505599999997905</v>
      </c>
      <c r="AC5010" s="139">
        <f t="shared" si="738"/>
        <v>1.780101502168885E-4</v>
      </c>
      <c r="AD5010" s="138">
        <f t="shared" si="742"/>
        <v>4.7625438215025931E-7</v>
      </c>
      <c r="AE5010" s="139">
        <f t="shared" si="739"/>
        <v>4.7625438215025931E-7</v>
      </c>
      <c r="AF5010" s="139" t="str">
        <f t="shared" si="740"/>
        <v/>
      </c>
      <c r="AG5010" s="139"/>
    </row>
    <row r="5011" spans="21:33" ht="20.100000000000001" customHeight="1" x14ac:dyDescent="0.25">
      <c r="U5011" s="190"/>
      <c r="V5011" s="191"/>
      <c r="W5011" s="188"/>
      <c r="X5011" s="188"/>
      <c r="Y5011" s="174" t="str">
        <f t="shared" si="743"/>
        <v/>
      </c>
      <c r="Z5011" s="174" t="str">
        <f t="shared" si="744"/>
        <v/>
      </c>
      <c r="AA5011" s="137"/>
      <c r="AB5011" s="185">
        <f t="shared" si="741"/>
        <v>28.511999999997904</v>
      </c>
      <c r="AC5011" s="139">
        <f t="shared" si="738"/>
        <v>1.7753389583473824E-4</v>
      </c>
      <c r="AD5011" s="138">
        <f t="shared" si="742"/>
        <v>4.7499928322076871E-7</v>
      </c>
      <c r="AE5011" s="139">
        <f t="shared" si="739"/>
        <v>4.7499928322076871E-7</v>
      </c>
      <c r="AF5011" s="139" t="str">
        <f t="shared" si="740"/>
        <v/>
      </c>
      <c r="AG5011" s="139"/>
    </row>
    <row r="5012" spans="21:33" ht="20.100000000000001" customHeight="1" x14ac:dyDescent="0.25">
      <c r="U5012" s="190"/>
      <c r="V5012" s="191"/>
      <c r="W5012" s="188"/>
      <c r="X5012" s="188"/>
      <c r="Y5012" s="174" t="str">
        <f t="shared" si="743"/>
        <v/>
      </c>
      <c r="Z5012" s="174" t="str">
        <f t="shared" si="744"/>
        <v/>
      </c>
      <c r="AA5012" s="137"/>
      <c r="AB5012" s="185">
        <f t="shared" si="741"/>
        <v>28.518399999997904</v>
      </c>
      <c r="AC5012" s="139">
        <f t="shared" si="738"/>
        <v>1.7705889655151747E-4</v>
      </c>
      <c r="AD5012" s="138">
        <f t="shared" si="742"/>
        <v>4.7374743225957867E-7</v>
      </c>
      <c r="AE5012" s="139">
        <f t="shared" si="739"/>
        <v>4.7374743225957867E-7</v>
      </c>
      <c r="AF5012" s="139" t="str">
        <f t="shared" si="740"/>
        <v/>
      </c>
      <c r="AG5012" s="139"/>
    </row>
    <row r="5013" spans="21:33" ht="20.100000000000001" customHeight="1" x14ac:dyDescent="0.25">
      <c r="U5013" s="190"/>
      <c r="V5013" s="191"/>
      <c r="W5013" s="188"/>
      <c r="X5013" s="188"/>
      <c r="Y5013" s="174" t="str">
        <f t="shared" si="743"/>
        <v/>
      </c>
      <c r="Z5013" s="174" t="str">
        <f t="shared" si="744"/>
        <v/>
      </c>
      <c r="AA5013" s="137"/>
      <c r="AB5013" s="185">
        <f t="shared" si="741"/>
        <v>28.524799999997903</v>
      </c>
      <c r="AC5013" s="139">
        <f t="shared" si="738"/>
        <v>1.7658514911925789E-4</v>
      </c>
      <c r="AD5013" s="138">
        <f t="shared" si="742"/>
        <v>4.7249882104854514E-7</v>
      </c>
      <c r="AE5013" s="139">
        <f t="shared" si="739"/>
        <v>4.7249882104854514E-7</v>
      </c>
      <c r="AF5013" s="139" t="str">
        <f t="shared" si="740"/>
        <v/>
      </c>
      <c r="AG5013" s="139"/>
    </row>
    <row r="5014" spans="21:33" ht="20.100000000000001" customHeight="1" x14ac:dyDescent="0.25">
      <c r="U5014" s="190"/>
      <c r="V5014" s="191"/>
      <c r="W5014" s="188"/>
      <c r="X5014" s="188"/>
      <c r="Y5014" s="174" t="str">
        <f t="shared" si="743"/>
        <v/>
      </c>
      <c r="Z5014" s="174" t="str">
        <f t="shared" si="744"/>
        <v/>
      </c>
      <c r="AA5014" s="137"/>
      <c r="AB5014" s="185">
        <f t="shared" si="741"/>
        <v>28.531199999997902</v>
      </c>
      <c r="AC5014" s="139">
        <f t="shared" si="738"/>
        <v>1.7611265029820935E-4</v>
      </c>
      <c r="AD5014" s="138">
        <f t="shared" si="742"/>
        <v>4.7125344138974445E-7</v>
      </c>
      <c r="AE5014" s="139">
        <f t="shared" si="739"/>
        <v>4.7125344138974445E-7</v>
      </c>
      <c r="AF5014" s="139" t="str">
        <f t="shared" si="740"/>
        <v/>
      </c>
      <c r="AG5014" s="139"/>
    </row>
    <row r="5015" spans="21:33" ht="20.100000000000001" customHeight="1" x14ac:dyDescent="0.25">
      <c r="U5015" s="190"/>
      <c r="V5015" s="191"/>
      <c r="W5015" s="188"/>
      <c r="X5015" s="188"/>
      <c r="Y5015" s="174" t="str">
        <f t="shared" si="743"/>
        <v/>
      </c>
      <c r="Z5015" s="174" t="str">
        <f t="shared" si="744"/>
        <v/>
      </c>
      <c r="AA5015" s="137"/>
      <c r="AB5015" s="185">
        <f t="shared" si="741"/>
        <v>28.537599999997902</v>
      </c>
      <c r="AC5015" s="139">
        <f t="shared" si="738"/>
        <v>1.756413968568196E-4</v>
      </c>
      <c r="AD5015" s="138">
        <f t="shared" si="742"/>
        <v>4.700112851055004E-7</v>
      </c>
      <c r="AE5015" s="139">
        <f t="shared" si="739"/>
        <v>4.700112851055004E-7</v>
      </c>
      <c r="AF5015" s="139" t="str">
        <f t="shared" si="740"/>
        <v/>
      </c>
      <c r="AG5015" s="139"/>
    </row>
    <row r="5016" spans="21:33" ht="20.100000000000001" customHeight="1" x14ac:dyDescent="0.25">
      <c r="U5016" s="190"/>
      <c r="V5016" s="191"/>
      <c r="W5016" s="188"/>
      <c r="X5016" s="188"/>
      <c r="Y5016" s="174" t="str">
        <f t="shared" si="743"/>
        <v/>
      </c>
      <c r="Z5016" s="174" t="str">
        <f t="shared" si="744"/>
        <v/>
      </c>
      <c r="AA5016" s="137"/>
      <c r="AB5016" s="185">
        <f t="shared" si="741"/>
        <v>28.543999999997901</v>
      </c>
      <c r="AC5016" s="139">
        <f t="shared" si="738"/>
        <v>1.751713855717141E-4</v>
      </c>
      <c r="AD5016" s="138">
        <f t="shared" si="742"/>
        <v>4.6877234403659533E-7</v>
      </c>
      <c r="AE5016" s="139">
        <f t="shared" si="739"/>
        <v>4.6877234403659533E-7</v>
      </c>
      <c r="AF5016" s="139" t="str">
        <f t="shared" si="740"/>
        <v/>
      </c>
      <c r="AG5016" s="139"/>
    </row>
    <row r="5017" spans="21:33" ht="20.100000000000001" customHeight="1" x14ac:dyDescent="0.25">
      <c r="U5017" s="190"/>
      <c r="V5017" s="191"/>
      <c r="W5017" s="188"/>
      <c r="X5017" s="188"/>
      <c r="Y5017" s="174" t="str">
        <f t="shared" si="743"/>
        <v/>
      </c>
      <c r="Z5017" s="174" t="str">
        <f t="shared" si="744"/>
        <v/>
      </c>
      <c r="AA5017" s="137"/>
      <c r="AB5017" s="185">
        <f t="shared" si="741"/>
        <v>28.5503999999979</v>
      </c>
      <c r="AC5017" s="139">
        <f t="shared" si="738"/>
        <v>1.7470261322767751E-4</v>
      </c>
      <c r="AD5017" s="138">
        <f t="shared" si="742"/>
        <v>4.6753661004657983E-7</v>
      </c>
      <c r="AE5017" s="139">
        <f t="shared" si="739"/>
        <v>4.6753661004657983E-7</v>
      </c>
      <c r="AF5017" s="139" t="str">
        <f t="shared" si="740"/>
        <v/>
      </c>
      <c r="AG5017" s="139"/>
    </row>
    <row r="5018" spans="21:33" ht="20.100000000000001" customHeight="1" x14ac:dyDescent="0.25">
      <c r="U5018" s="190"/>
      <c r="V5018" s="191"/>
      <c r="W5018" s="188"/>
      <c r="X5018" s="188"/>
      <c r="Y5018" s="174" t="str">
        <f t="shared" si="743"/>
        <v/>
      </c>
      <c r="Z5018" s="174" t="str">
        <f t="shared" si="744"/>
        <v/>
      </c>
      <c r="AA5018" s="137"/>
      <c r="AB5018" s="185">
        <f t="shared" si="741"/>
        <v>28.556799999997899</v>
      </c>
      <c r="AC5018" s="139">
        <f t="shared" si="738"/>
        <v>1.7423507661763093E-4</v>
      </c>
      <c r="AD5018" s="138">
        <f t="shared" si="742"/>
        <v>4.6630407501711065E-7</v>
      </c>
      <c r="AE5018" s="139">
        <f t="shared" si="739"/>
        <v>4.6630407501711065E-7</v>
      </c>
      <c r="AF5018" s="139" t="str">
        <f t="shared" si="740"/>
        <v/>
      </c>
      <c r="AG5018" s="139"/>
    </row>
    <row r="5019" spans="21:33" ht="20.100000000000001" customHeight="1" x14ac:dyDescent="0.25">
      <c r="U5019" s="190"/>
      <c r="V5019" s="191"/>
      <c r="W5019" s="188"/>
      <c r="X5019" s="188"/>
      <c r="Y5019" s="174" t="str">
        <f t="shared" si="743"/>
        <v/>
      </c>
      <c r="Z5019" s="174" t="str">
        <f t="shared" si="744"/>
        <v/>
      </c>
      <c r="AA5019" s="137"/>
      <c r="AB5019" s="185">
        <f t="shared" si="741"/>
        <v>28.563199999997899</v>
      </c>
      <c r="AC5019" s="139">
        <f t="shared" si="738"/>
        <v>1.7376877254261382E-4</v>
      </c>
      <c r="AD5019" s="138">
        <f t="shared" si="742"/>
        <v>4.6507473085041729E-7</v>
      </c>
      <c r="AE5019" s="139">
        <f t="shared" si="739"/>
        <v>4.6507473085041729E-7</v>
      </c>
      <c r="AF5019" s="139" t="str">
        <f t="shared" si="740"/>
        <v/>
      </c>
      <c r="AG5019" s="139"/>
    </row>
    <row r="5020" spans="21:33" ht="20.100000000000001" customHeight="1" x14ac:dyDescent="0.25">
      <c r="U5020" s="190"/>
      <c r="V5020" s="191"/>
      <c r="W5020" s="188"/>
      <c r="X5020" s="188"/>
      <c r="Y5020" s="174" t="str">
        <f t="shared" si="743"/>
        <v/>
      </c>
      <c r="Z5020" s="174" t="str">
        <f t="shared" si="744"/>
        <v/>
      </c>
      <c r="AA5020" s="137"/>
      <c r="AB5020" s="185">
        <f t="shared" si="741"/>
        <v>28.569599999997898</v>
      </c>
      <c r="AC5020" s="139">
        <f t="shared" si="738"/>
        <v>1.733036978117634E-4</v>
      </c>
      <c r="AD5020" s="138">
        <f t="shared" si="742"/>
        <v>4.638485694687599E-7</v>
      </c>
      <c r="AE5020" s="139">
        <f t="shared" si="739"/>
        <v>4.638485694687599E-7</v>
      </c>
      <c r="AF5020" s="139" t="str">
        <f t="shared" si="740"/>
        <v/>
      </c>
      <c r="AG5020" s="139"/>
    </row>
    <row r="5021" spans="21:33" ht="20.100000000000001" customHeight="1" x14ac:dyDescent="0.25">
      <c r="U5021" s="190"/>
      <c r="V5021" s="191"/>
      <c r="W5021" s="188"/>
      <c r="X5021" s="188"/>
      <c r="Y5021" s="174" t="str">
        <f t="shared" si="743"/>
        <v/>
      </c>
      <c r="Z5021" s="174" t="str">
        <f t="shared" si="744"/>
        <v/>
      </c>
      <c r="AA5021" s="137"/>
      <c r="AB5021" s="185">
        <f t="shared" si="741"/>
        <v>28.575999999997897</v>
      </c>
      <c r="AC5021" s="139">
        <f t="shared" si="738"/>
        <v>1.7283984924229464E-4</v>
      </c>
      <c r="AD5021" s="138">
        <f t="shared" si="742"/>
        <v>4.626255828131282E-7</v>
      </c>
      <c r="AE5021" s="139">
        <f t="shared" si="739"/>
        <v>4.626255828131282E-7</v>
      </c>
      <c r="AF5021" s="139" t="str">
        <f t="shared" si="740"/>
        <v/>
      </c>
      <c r="AG5021" s="139"/>
    </row>
    <row r="5022" spans="21:33" ht="20.100000000000001" customHeight="1" x14ac:dyDescent="0.25">
      <c r="U5022" s="190"/>
      <c r="V5022" s="191"/>
      <c r="W5022" s="188"/>
      <c r="X5022" s="188"/>
      <c r="Y5022" s="174" t="str">
        <f t="shared" si="743"/>
        <v/>
      </c>
      <c r="Z5022" s="174" t="str">
        <f t="shared" si="744"/>
        <v/>
      </c>
      <c r="AA5022" s="137"/>
      <c r="AB5022" s="185">
        <f t="shared" si="741"/>
        <v>28.582399999997897</v>
      </c>
      <c r="AC5022" s="139">
        <f t="shared" si="738"/>
        <v>1.7237722365948151E-4</v>
      </c>
      <c r="AD5022" s="138">
        <f t="shared" si="742"/>
        <v>4.6140576284671095E-7</v>
      </c>
      <c r="AE5022" s="139">
        <f t="shared" si="739"/>
        <v>4.6140576284671095E-7</v>
      </c>
      <c r="AF5022" s="139" t="str">
        <f t="shared" si="740"/>
        <v/>
      </c>
      <c r="AG5022" s="139"/>
    </row>
    <row r="5023" spans="21:33" ht="20.100000000000001" customHeight="1" x14ac:dyDescent="0.25">
      <c r="U5023" s="190"/>
      <c r="V5023" s="191"/>
      <c r="W5023" s="188"/>
      <c r="X5023" s="188"/>
      <c r="Y5023" s="174" t="str">
        <f t="shared" si="743"/>
        <v/>
      </c>
      <c r="Z5023" s="174" t="str">
        <f t="shared" si="744"/>
        <v/>
      </c>
      <c r="AA5023" s="137"/>
      <c r="AB5023" s="185">
        <f t="shared" si="741"/>
        <v>28.588799999997896</v>
      </c>
      <c r="AC5023" s="139">
        <f t="shared" si="738"/>
        <v>1.719158178966348E-4</v>
      </c>
      <c r="AD5023" s="138">
        <f t="shared" si="742"/>
        <v>4.6018910155061336E-7</v>
      </c>
      <c r="AE5023" s="139">
        <f t="shared" si="739"/>
        <v>4.6018910155061336E-7</v>
      </c>
      <c r="AF5023" s="139" t="str">
        <f t="shared" si="740"/>
        <v/>
      </c>
      <c r="AG5023" s="139"/>
    </row>
    <row r="5024" spans="21:33" ht="20.100000000000001" customHeight="1" x14ac:dyDescent="0.25">
      <c r="U5024" s="190"/>
      <c r="V5024" s="191"/>
      <c r="W5024" s="188"/>
      <c r="X5024" s="188"/>
      <c r="Y5024" s="174" t="str">
        <f t="shared" si="743"/>
        <v/>
      </c>
      <c r="Z5024" s="174" t="str">
        <f t="shared" si="744"/>
        <v/>
      </c>
      <c r="AA5024" s="137"/>
      <c r="AB5024" s="185">
        <f t="shared" si="741"/>
        <v>28.595199999997895</v>
      </c>
      <c r="AC5024" s="139">
        <f t="shared" si="738"/>
        <v>1.7145562879508419E-4</v>
      </c>
      <c r="AD5024" s="138">
        <f t="shared" si="742"/>
        <v>4.5897559092578154E-7</v>
      </c>
      <c r="AE5024" s="139">
        <f t="shared" si="739"/>
        <v>4.5897559092578154E-7</v>
      </c>
      <c r="AF5024" s="139" t="str">
        <f t="shared" si="740"/>
        <v/>
      </c>
      <c r="AG5024" s="139"/>
    </row>
    <row r="5025" spans="21:33" ht="20.100000000000001" customHeight="1" x14ac:dyDescent="0.25">
      <c r="U5025" s="190"/>
      <c r="V5025" s="191"/>
      <c r="W5025" s="188"/>
      <c r="X5025" s="188"/>
      <c r="Y5025" s="174" t="str">
        <f t="shared" si="743"/>
        <v/>
      </c>
      <c r="Z5025" s="174" t="str">
        <f t="shared" si="744"/>
        <v/>
      </c>
      <c r="AA5025" s="137"/>
      <c r="AB5025" s="185">
        <f t="shared" si="741"/>
        <v>28.601599999997894</v>
      </c>
      <c r="AC5025" s="139">
        <f t="shared" si="738"/>
        <v>1.7099665320415841E-4</v>
      </c>
      <c r="AD5025" s="138">
        <f t="shared" si="742"/>
        <v>4.5776522299340906E-7</v>
      </c>
      <c r="AE5025" s="139">
        <f t="shared" si="739"/>
        <v>4.5776522299340906E-7</v>
      </c>
      <c r="AF5025" s="139" t="str">
        <f t="shared" si="740"/>
        <v/>
      </c>
      <c r="AG5025" s="139"/>
    </row>
    <row r="5026" spans="21:33" ht="20.100000000000001" customHeight="1" x14ac:dyDescent="0.25">
      <c r="U5026" s="190"/>
      <c r="V5026" s="191"/>
      <c r="W5026" s="188"/>
      <c r="X5026" s="188"/>
      <c r="Y5026" s="174" t="str">
        <f t="shared" si="743"/>
        <v/>
      </c>
      <c r="Z5026" s="174" t="str">
        <f t="shared" si="744"/>
        <v/>
      </c>
      <c r="AA5026" s="137"/>
      <c r="AB5026" s="185">
        <f t="shared" si="741"/>
        <v>28.607999999997894</v>
      </c>
      <c r="AC5026" s="139">
        <f t="shared" si="738"/>
        <v>1.70538887981165E-4</v>
      </c>
      <c r="AD5026" s="138">
        <f t="shared" si="742"/>
        <v>4.5655798979428648E-7</v>
      </c>
      <c r="AE5026" s="139">
        <f t="shared" si="739"/>
        <v>4.5655798979428648E-7</v>
      </c>
      <c r="AF5026" s="139" t="str">
        <f t="shared" si="740"/>
        <v/>
      </c>
      <c r="AG5026" s="139"/>
    </row>
    <row r="5027" spans="21:33" ht="20.100000000000001" customHeight="1" x14ac:dyDescent="0.25">
      <c r="U5027" s="190"/>
      <c r="V5027" s="191"/>
      <c r="W5027" s="188"/>
      <c r="X5027" s="188"/>
      <c r="Y5027" s="174" t="str">
        <f t="shared" si="743"/>
        <v/>
      </c>
      <c r="Z5027" s="174" t="str">
        <f t="shared" si="744"/>
        <v/>
      </c>
      <c r="AA5027" s="137"/>
      <c r="AB5027" s="185">
        <f t="shared" si="741"/>
        <v>28.614399999997893</v>
      </c>
      <c r="AC5027" s="139">
        <f t="shared" si="738"/>
        <v>1.7008232999137071E-4</v>
      </c>
      <c r="AD5027" s="138">
        <f t="shared" si="742"/>
        <v>4.5535388338877416E-7</v>
      </c>
      <c r="AE5027" s="139">
        <f t="shared" si="739"/>
        <v>4.5535388338877416E-7</v>
      </c>
      <c r="AF5027" s="139" t="str">
        <f t="shared" si="740"/>
        <v/>
      </c>
      <c r="AG5027" s="139"/>
    </row>
    <row r="5028" spans="21:33" ht="20.100000000000001" customHeight="1" x14ac:dyDescent="0.25">
      <c r="U5028" s="190"/>
      <c r="V5028" s="191"/>
      <c r="W5028" s="188"/>
      <c r="X5028" s="188"/>
      <c r="Y5028" s="174" t="str">
        <f t="shared" si="743"/>
        <v/>
      </c>
      <c r="Z5028" s="174" t="str">
        <f t="shared" si="744"/>
        <v/>
      </c>
      <c r="AA5028" s="137"/>
      <c r="AB5028" s="185">
        <f t="shared" si="741"/>
        <v>28.620799999997892</v>
      </c>
      <c r="AC5028" s="139">
        <f t="shared" si="738"/>
        <v>1.6962697610798194E-4</v>
      </c>
      <c r="AD5028" s="138">
        <f t="shared" si="742"/>
        <v>4.5415289585585368E-7</v>
      </c>
      <c r="AE5028" s="139">
        <f t="shared" si="739"/>
        <v>4.5415289585585368E-7</v>
      </c>
      <c r="AF5028" s="139" t="str">
        <f t="shared" si="740"/>
        <v/>
      </c>
      <c r="AG5028" s="139"/>
    </row>
    <row r="5029" spans="21:33" ht="20.100000000000001" customHeight="1" x14ac:dyDescent="0.25">
      <c r="U5029" s="190"/>
      <c r="V5029" s="191"/>
      <c r="W5029" s="188"/>
      <c r="X5029" s="188"/>
      <c r="Y5029" s="174" t="str">
        <f t="shared" si="743"/>
        <v/>
      </c>
      <c r="Z5029" s="174" t="str">
        <f t="shared" si="744"/>
        <v/>
      </c>
      <c r="AA5029" s="137"/>
      <c r="AB5029" s="185">
        <f t="shared" si="741"/>
        <v>28.627199999997892</v>
      </c>
      <c r="AC5029" s="139">
        <f t="shared" si="738"/>
        <v>1.6917282321212608E-4</v>
      </c>
      <c r="AD5029" s="138">
        <f t="shared" si="742"/>
        <v>4.5295501929586536E-7</v>
      </c>
      <c r="AE5029" s="139">
        <f t="shared" si="739"/>
        <v>4.5295501929586536E-7</v>
      </c>
      <c r="AF5029" s="139" t="str">
        <f t="shared" si="740"/>
        <v/>
      </c>
      <c r="AG5029" s="139"/>
    </row>
    <row r="5030" spans="21:33" ht="20.100000000000001" customHeight="1" x14ac:dyDescent="0.25">
      <c r="U5030" s="190"/>
      <c r="V5030" s="191"/>
      <c r="W5030" s="188"/>
      <c r="X5030" s="188"/>
      <c r="Y5030" s="174" t="str">
        <f t="shared" si="743"/>
        <v/>
      </c>
      <c r="Z5030" s="174" t="str">
        <f t="shared" si="744"/>
        <v/>
      </c>
      <c r="AA5030" s="137"/>
      <c r="AB5030" s="185">
        <f t="shared" si="741"/>
        <v>28.633599999997891</v>
      </c>
      <c r="AC5030" s="139">
        <f t="shared" si="738"/>
        <v>1.6871986819283022E-4</v>
      </c>
      <c r="AD5030" s="138">
        <f t="shared" si="742"/>
        <v>4.5176024582682206E-7</v>
      </c>
      <c r="AE5030" s="139">
        <f t="shared" si="739"/>
        <v>4.5176024582682206E-7</v>
      </c>
      <c r="AF5030" s="139" t="str">
        <f t="shared" si="740"/>
        <v/>
      </c>
      <c r="AG5030" s="139"/>
    </row>
    <row r="5031" spans="21:33" ht="20.100000000000001" customHeight="1" x14ac:dyDescent="0.25">
      <c r="U5031" s="190"/>
      <c r="V5031" s="191"/>
      <c r="W5031" s="188"/>
      <c r="X5031" s="188"/>
      <c r="Y5031" s="174" t="str">
        <f t="shared" si="743"/>
        <v/>
      </c>
      <c r="Z5031" s="174" t="str">
        <f t="shared" si="744"/>
        <v/>
      </c>
      <c r="AA5031" s="137"/>
      <c r="AB5031" s="185">
        <f t="shared" si="741"/>
        <v>28.63999999999789</v>
      </c>
      <c r="AC5031" s="139">
        <f t="shared" si="738"/>
        <v>1.682681079470034E-4</v>
      </c>
      <c r="AD5031" s="138">
        <f t="shared" si="742"/>
        <v>4.5056856758752617E-7</v>
      </c>
      <c r="AE5031" s="139">
        <f t="shared" si="739"/>
        <v>4.5056856758752617E-7</v>
      </c>
      <c r="AF5031" s="139" t="str">
        <f t="shared" si="740"/>
        <v/>
      </c>
      <c r="AG5031" s="139"/>
    </row>
    <row r="5032" spans="21:33" ht="20.100000000000001" customHeight="1" x14ac:dyDescent="0.25">
      <c r="U5032" s="190"/>
      <c r="V5032" s="191"/>
      <c r="W5032" s="188"/>
      <c r="X5032" s="188"/>
      <c r="Y5032" s="174" t="str">
        <f t="shared" si="743"/>
        <v/>
      </c>
      <c r="Z5032" s="174" t="str">
        <f t="shared" si="744"/>
        <v/>
      </c>
      <c r="AA5032" s="137"/>
      <c r="AB5032" s="185">
        <f t="shared" si="741"/>
        <v>28.64639999999789</v>
      </c>
      <c r="AC5032" s="139">
        <f t="shared" si="738"/>
        <v>1.6781753937941587E-4</v>
      </c>
      <c r="AD5032" s="138">
        <f t="shared" si="742"/>
        <v>4.4937997673445262E-7</v>
      </c>
      <c r="AE5032" s="139">
        <f t="shared" si="739"/>
        <v>4.4937997673445262E-7</v>
      </c>
      <c r="AF5032" s="139" t="str">
        <f t="shared" si="740"/>
        <v/>
      </c>
      <c r="AG5032" s="139"/>
    </row>
    <row r="5033" spans="21:33" ht="20.100000000000001" customHeight="1" x14ac:dyDescent="0.25">
      <c r="U5033" s="190"/>
      <c r="V5033" s="191"/>
      <c r="W5033" s="188"/>
      <c r="X5033" s="188"/>
      <c r="Y5033" s="174" t="str">
        <f t="shared" si="743"/>
        <v/>
      </c>
      <c r="Z5033" s="174" t="str">
        <f t="shared" si="744"/>
        <v/>
      </c>
      <c r="AA5033" s="137"/>
      <c r="AB5033" s="185">
        <f t="shared" si="741"/>
        <v>28.652799999997889</v>
      </c>
      <c r="AC5033" s="139">
        <f t="shared" si="738"/>
        <v>1.6736815940268142E-4</v>
      </c>
      <c r="AD5033" s="138">
        <f t="shared" si="742"/>
        <v>4.4819446544576034E-7</v>
      </c>
      <c r="AE5033" s="139">
        <f t="shared" si="739"/>
        <v>4.4819446544576034E-7</v>
      </c>
      <c r="AF5033" s="139" t="str">
        <f t="shared" si="740"/>
        <v/>
      </c>
      <c r="AG5033" s="139"/>
    </row>
    <row r="5034" spans="21:33" ht="20.100000000000001" customHeight="1" x14ac:dyDescent="0.25">
      <c r="U5034" s="190"/>
      <c r="V5034" s="191"/>
      <c r="W5034" s="188"/>
      <c r="X5034" s="188"/>
      <c r="Y5034" s="174" t="str">
        <f t="shared" si="743"/>
        <v/>
      </c>
      <c r="Z5034" s="174" t="str">
        <f t="shared" si="744"/>
        <v/>
      </c>
      <c r="AA5034" s="137"/>
      <c r="AB5034" s="185">
        <f t="shared" si="741"/>
        <v>28.659199999997888</v>
      </c>
      <c r="AC5034" s="139">
        <f t="shared" si="738"/>
        <v>1.6691996493723566E-4</v>
      </c>
      <c r="AD5034" s="138">
        <f t="shared" si="742"/>
        <v>4.470120259167658E-7</v>
      </c>
      <c r="AE5034" s="139">
        <f t="shared" si="739"/>
        <v>4.470120259167658E-7</v>
      </c>
      <c r="AF5034" s="139" t="str">
        <f t="shared" si="740"/>
        <v/>
      </c>
      <c r="AG5034" s="139"/>
    </row>
    <row r="5035" spans="21:33" ht="20.100000000000001" customHeight="1" x14ac:dyDescent="0.25">
      <c r="U5035" s="190"/>
      <c r="V5035" s="191"/>
      <c r="W5035" s="188"/>
      <c r="X5035" s="188"/>
      <c r="Y5035" s="174" t="str">
        <f t="shared" si="743"/>
        <v/>
      </c>
      <c r="Z5035" s="174" t="str">
        <f t="shared" si="744"/>
        <v/>
      </c>
      <c r="AA5035" s="137"/>
      <c r="AB5035" s="185">
        <f t="shared" si="741"/>
        <v>28.665599999997887</v>
      </c>
      <c r="AC5035" s="139">
        <f t="shared" si="738"/>
        <v>1.6647295291131889E-4</v>
      </c>
      <c r="AD5035" s="138">
        <f t="shared" si="742"/>
        <v>4.4583265036262634E-7</v>
      </c>
      <c r="AE5035" s="139">
        <f t="shared" si="739"/>
        <v>4.4583265036262634E-7</v>
      </c>
      <c r="AF5035" s="139" t="str">
        <f t="shared" si="740"/>
        <v/>
      </c>
      <c r="AG5035" s="139"/>
    </row>
    <row r="5036" spans="21:33" ht="20.100000000000001" customHeight="1" x14ac:dyDescent="0.25">
      <c r="U5036" s="190"/>
      <c r="V5036" s="191"/>
      <c r="W5036" s="188"/>
      <c r="X5036" s="188"/>
      <c r="Y5036" s="174" t="str">
        <f t="shared" si="743"/>
        <v/>
      </c>
      <c r="Z5036" s="174" t="str">
        <f t="shared" si="744"/>
        <v/>
      </c>
      <c r="AA5036" s="137"/>
      <c r="AB5036" s="185">
        <f t="shared" si="741"/>
        <v>28.671999999997887</v>
      </c>
      <c r="AC5036" s="139">
        <f t="shared" ref="AC5036:AC5099" si="745">_xlfn.CHISQ.DIST.RT(AB5036,$AB$553)</f>
        <v>1.6602712026095626E-4</v>
      </c>
      <c r="AD5036" s="138">
        <f t="shared" si="742"/>
        <v>4.4465633101834021E-7</v>
      </c>
      <c r="AE5036" s="139">
        <f t="shared" ref="AE5036:AE5099" si="746">IF(AC5036&lt;($AA$556),AD5036,"")</f>
        <v>4.4465633101834021E-7</v>
      </c>
      <c r="AF5036" s="139" t="str">
        <f t="shared" ref="AF5036:AF5099" si="747">IF(AC5036&lt;$AA$563,AD5036,"")</f>
        <v/>
      </c>
      <c r="AG5036" s="139"/>
    </row>
    <row r="5037" spans="21:33" ht="20.100000000000001" customHeight="1" x14ac:dyDescent="0.25">
      <c r="U5037" s="190"/>
      <c r="V5037" s="191"/>
      <c r="W5037" s="188"/>
      <c r="X5037" s="188"/>
      <c r="Y5037" s="174" t="str">
        <f t="shared" si="743"/>
        <v/>
      </c>
      <c r="Z5037" s="174" t="str">
        <f t="shared" si="744"/>
        <v/>
      </c>
      <c r="AA5037" s="137"/>
      <c r="AB5037" s="185">
        <f t="shared" ref="AB5037:AB5100" si="748">AB5036+$AF$553</f>
        <v>28.678399999997886</v>
      </c>
      <c r="AC5037" s="139">
        <f t="shared" si="745"/>
        <v>1.6558246392993792E-4</v>
      </c>
      <c r="AD5037" s="138">
        <f t="shared" ref="AD5037:AD5100" si="749">AC5037-AC5038</f>
        <v>4.4348306013725579E-7</v>
      </c>
      <c r="AE5037" s="139">
        <f t="shared" si="746"/>
        <v>4.4348306013725579E-7</v>
      </c>
      <c r="AF5037" s="139" t="str">
        <f t="shared" si="747"/>
        <v/>
      </c>
      <c r="AG5037" s="139"/>
    </row>
    <row r="5038" spans="21:33" ht="20.100000000000001" customHeight="1" x14ac:dyDescent="0.25">
      <c r="U5038" s="190"/>
      <c r="V5038" s="191"/>
      <c r="W5038" s="188"/>
      <c r="X5038" s="188"/>
      <c r="Y5038" s="174" t="str">
        <f t="shared" si="743"/>
        <v/>
      </c>
      <c r="Z5038" s="174" t="str">
        <f t="shared" si="744"/>
        <v/>
      </c>
      <c r="AA5038" s="137"/>
      <c r="AB5038" s="185">
        <f t="shared" si="748"/>
        <v>28.684799999997885</v>
      </c>
      <c r="AC5038" s="139">
        <f t="shared" si="745"/>
        <v>1.6513898086980067E-4</v>
      </c>
      <c r="AD5038" s="138">
        <f t="shared" si="749"/>
        <v>4.4231282999231841E-7</v>
      </c>
      <c r="AE5038" s="139">
        <f t="shared" si="746"/>
        <v>4.4231282999231841E-7</v>
      </c>
      <c r="AF5038" s="139" t="str">
        <f t="shared" si="747"/>
        <v/>
      </c>
      <c r="AG5038" s="139"/>
    </row>
    <row r="5039" spans="21:33" ht="20.100000000000001" customHeight="1" x14ac:dyDescent="0.25">
      <c r="U5039" s="190"/>
      <c r="V5039" s="191"/>
      <c r="W5039" s="188"/>
      <c r="X5039" s="188"/>
      <c r="Y5039" s="174" t="str">
        <f t="shared" si="743"/>
        <v/>
      </c>
      <c r="Z5039" s="174" t="str">
        <f t="shared" si="744"/>
        <v/>
      </c>
      <c r="AA5039" s="137"/>
      <c r="AB5039" s="185">
        <f t="shared" si="748"/>
        <v>28.691199999997885</v>
      </c>
      <c r="AC5039" s="139">
        <f t="shared" si="745"/>
        <v>1.6469666803980835E-4</v>
      </c>
      <c r="AD5039" s="138">
        <f t="shared" si="749"/>
        <v>4.4114563287504034E-7</v>
      </c>
      <c r="AE5039" s="139">
        <f t="shared" si="746"/>
        <v>4.4114563287504034E-7</v>
      </c>
      <c r="AF5039" s="139" t="str">
        <f t="shared" si="747"/>
        <v/>
      </c>
      <c r="AG5039" s="139"/>
    </row>
    <row r="5040" spans="21:33" ht="20.100000000000001" customHeight="1" x14ac:dyDescent="0.25">
      <c r="U5040" s="190"/>
      <c r="V5040" s="191"/>
      <c r="W5040" s="188"/>
      <c r="X5040" s="188"/>
      <c r="Y5040" s="174" t="str">
        <f t="shared" si="743"/>
        <v/>
      </c>
      <c r="Z5040" s="174" t="str">
        <f t="shared" si="744"/>
        <v/>
      </c>
      <c r="AA5040" s="137"/>
      <c r="AB5040" s="185">
        <f t="shared" si="748"/>
        <v>28.697599999997884</v>
      </c>
      <c r="AC5040" s="139">
        <f t="shared" si="745"/>
        <v>1.6425552240693331E-4</v>
      </c>
      <c r="AD5040" s="138">
        <f t="shared" si="749"/>
        <v>4.3998146109696453E-7</v>
      </c>
      <c r="AE5040" s="139">
        <f t="shared" si="746"/>
        <v>4.3998146109696453E-7</v>
      </c>
      <c r="AF5040" s="139" t="str">
        <f t="shared" si="747"/>
        <v/>
      </c>
      <c r="AG5040" s="139"/>
    </row>
    <row r="5041" spans="21:33" ht="20.100000000000001" customHeight="1" x14ac:dyDescent="0.25">
      <c r="U5041" s="190"/>
      <c r="V5041" s="191"/>
      <c r="W5041" s="188"/>
      <c r="X5041" s="188"/>
      <c r="Y5041" s="174" t="str">
        <f t="shared" si="743"/>
        <v/>
      </c>
      <c r="Z5041" s="174" t="str">
        <f t="shared" si="744"/>
        <v/>
      </c>
      <c r="AA5041" s="137"/>
      <c r="AB5041" s="185">
        <f t="shared" si="748"/>
        <v>28.703999999997883</v>
      </c>
      <c r="AC5041" s="139">
        <f t="shared" si="745"/>
        <v>1.6381554094583635E-4</v>
      </c>
      <c r="AD5041" s="138">
        <f t="shared" si="749"/>
        <v>4.3882030698646612E-7</v>
      </c>
      <c r="AE5041" s="139">
        <f t="shared" si="746"/>
        <v>4.3882030698646612E-7</v>
      </c>
      <c r="AF5041" s="139" t="str">
        <f t="shared" si="747"/>
        <v/>
      </c>
      <c r="AG5041" s="139"/>
    </row>
    <row r="5042" spans="21:33" ht="20.100000000000001" customHeight="1" x14ac:dyDescent="0.25">
      <c r="U5042" s="190"/>
      <c r="V5042" s="191"/>
      <c r="W5042" s="188"/>
      <c r="X5042" s="188"/>
      <c r="Y5042" s="174" t="str">
        <f t="shared" si="743"/>
        <v/>
      </c>
      <c r="Z5042" s="174" t="str">
        <f t="shared" si="744"/>
        <v/>
      </c>
      <c r="AA5042" s="137"/>
      <c r="AB5042" s="185">
        <f t="shared" si="748"/>
        <v>28.710399999997883</v>
      </c>
      <c r="AC5042" s="139">
        <f t="shared" si="745"/>
        <v>1.6337672063884988E-4</v>
      </c>
      <c r="AD5042" s="138">
        <f t="shared" si="749"/>
        <v>4.3766216289355011E-7</v>
      </c>
      <c r="AE5042" s="139">
        <f t="shared" si="746"/>
        <v>4.3766216289355011E-7</v>
      </c>
      <c r="AF5042" s="139" t="str">
        <f t="shared" si="747"/>
        <v/>
      </c>
      <c r="AG5042" s="139"/>
    </row>
    <row r="5043" spans="21:33" ht="20.100000000000001" customHeight="1" x14ac:dyDescent="0.25">
      <c r="U5043" s="190"/>
      <c r="V5043" s="191"/>
      <c r="W5043" s="188"/>
      <c r="X5043" s="188"/>
      <c r="Y5043" s="174" t="str">
        <f t="shared" si="743"/>
        <v/>
      </c>
      <c r="Z5043" s="174" t="str">
        <f t="shared" si="744"/>
        <v/>
      </c>
      <c r="AA5043" s="137"/>
      <c r="AB5043" s="185">
        <f t="shared" si="748"/>
        <v>28.716799999997882</v>
      </c>
      <c r="AC5043" s="139">
        <f t="shared" si="745"/>
        <v>1.6293905847595633E-4</v>
      </c>
      <c r="AD5043" s="138">
        <f t="shared" si="749"/>
        <v>4.3650702118480981E-7</v>
      </c>
      <c r="AE5043" s="139">
        <f t="shared" si="746"/>
        <v>4.3650702118480981E-7</v>
      </c>
      <c r="AF5043" s="139" t="str">
        <f t="shared" si="747"/>
        <v/>
      </c>
      <c r="AG5043" s="139"/>
    </row>
    <row r="5044" spans="21:33" ht="20.100000000000001" customHeight="1" x14ac:dyDescent="0.25">
      <c r="U5044" s="190"/>
      <c r="V5044" s="191"/>
      <c r="W5044" s="188"/>
      <c r="X5044" s="188"/>
      <c r="Y5044" s="174" t="str">
        <f t="shared" si="743"/>
        <v/>
      </c>
      <c r="Z5044" s="174" t="str">
        <f t="shared" si="744"/>
        <v/>
      </c>
      <c r="AA5044" s="137"/>
      <c r="AB5044" s="185">
        <f t="shared" si="748"/>
        <v>28.723199999997881</v>
      </c>
      <c r="AC5044" s="139">
        <f t="shared" si="745"/>
        <v>1.6250255145477152E-4</v>
      </c>
      <c r="AD5044" s="138">
        <f t="shared" si="749"/>
        <v>4.3535487424662517E-7</v>
      </c>
      <c r="AE5044" s="139">
        <f t="shared" si="746"/>
        <v>4.3535487424662517E-7</v>
      </c>
      <c r="AF5044" s="139" t="str">
        <f t="shared" si="747"/>
        <v/>
      </c>
      <c r="AG5044" s="139"/>
    </row>
    <row r="5045" spans="21:33" ht="20.100000000000001" customHeight="1" x14ac:dyDescent="0.25">
      <c r="U5045" s="190"/>
      <c r="V5045" s="191"/>
      <c r="W5045" s="188"/>
      <c r="X5045" s="188"/>
      <c r="Y5045" s="174" t="str">
        <f t="shared" si="743"/>
        <v/>
      </c>
      <c r="Z5045" s="174" t="str">
        <f t="shared" si="744"/>
        <v/>
      </c>
      <c r="AA5045" s="137"/>
      <c r="AB5045" s="185">
        <f t="shared" si="748"/>
        <v>28.72959999999788</v>
      </c>
      <c r="AC5045" s="139">
        <f t="shared" si="745"/>
        <v>1.6206719658052489E-4</v>
      </c>
      <c r="AD5045" s="138">
        <f t="shared" si="749"/>
        <v>4.3420571448532551E-7</v>
      </c>
      <c r="AE5045" s="139">
        <f t="shared" si="746"/>
        <v>4.3420571448532551E-7</v>
      </c>
      <c r="AF5045" s="139" t="str">
        <f t="shared" si="747"/>
        <v/>
      </c>
      <c r="AG5045" s="139"/>
    </row>
    <row r="5046" spans="21:33" ht="20.100000000000001" customHeight="1" x14ac:dyDescent="0.25">
      <c r="U5046" s="190"/>
      <c r="V5046" s="191"/>
      <c r="W5046" s="188"/>
      <c r="X5046" s="188"/>
      <c r="Y5046" s="174" t="str">
        <f t="shared" si="743"/>
        <v/>
      </c>
      <c r="Z5046" s="174" t="str">
        <f t="shared" si="744"/>
        <v/>
      </c>
      <c r="AA5046" s="137"/>
      <c r="AB5046" s="185">
        <f t="shared" si="748"/>
        <v>28.73599999999788</v>
      </c>
      <c r="AC5046" s="139">
        <f t="shared" si="745"/>
        <v>1.6163299086603957E-4</v>
      </c>
      <c r="AD5046" s="138">
        <f t="shared" si="749"/>
        <v>4.3305953432269E-7</v>
      </c>
      <c r="AE5046" s="139">
        <f t="shared" si="746"/>
        <v>4.3305953432269E-7</v>
      </c>
      <c r="AF5046" s="139" t="str">
        <f t="shared" si="747"/>
        <v/>
      </c>
      <c r="AG5046" s="139"/>
    </row>
    <row r="5047" spans="21:33" ht="20.100000000000001" customHeight="1" x14ac:dyDescent="0.25">
      <c r="U5047" s="190"/>
      <c r="V5047" s="191"/>
      <c r="W5047" s="188"/>
      <c r="X5047" s="188"/>
      <c r="Y5047" s="174" t="str">
        <f t="shared" si="743"/>
        <v/>
      </c>
      <c r="Z5047" s="174" t="str">
        <f t="shared" si="744"/>
        <v/>
      </c>
      <c r="AA5047" s="137"/>
      <c r="AB5047" s="185">
        <f t="shared" si="748"/>
        <v>28.742399999997879</v>
      </c>
      <c r="AC5047" s="139">
        <f t="shared" si="745"/>
        <v>1.6119993133171688E-4</v>
      </c>
      <c r="AD5047" s="138">
        <f t="shared" si="749"/>
        <v>4.3191632620323897E-7</v>
      </c>
      <c r="AE5047" s="139">
        <f t="shared" si="746"/>
        <v>4.3191632620323897E-7</v>
      </c>
      <c r="AF5047" s="139" t="str">
        <f t="shared" si="747"/>
        <v/>
      </c>
      <c r="AG5047" s="139"/>
    </row>
    <row r="5048" spans="21:33" ht="20.100000000000001" customHeight="1" x14ac:dyDescent="0.25">
      <c r="U5048" s="190"/>
      <c r="V5048" s="191"/>
      <c r="W5048" s="188"/>
      <c r="X5048" s="188"/>
      <c r="Y5048" s="174" t="str">
        <f t="shared" ref="Y5048:Y5111" si="750">IF($X5048&gt;(Y$555),$W5048,"")</f>
        <v/>
      </c>
      <c r="Z5048" s="174" t="str">
        <f t="shared" ref="Z5048:Z5111" si="751">IF($X5048&gt;(AA$557),$W5048,"")</f>
        <v/>
      </c>
      <c r="AA5048" s="137"/>
      <c r="AB5048" s="185">
        <f t="shared" si="748"/>
        <v>28.748799999997878</v>
      </c>
      <c r="AC5048" s="139">
        <f t="shared" si="745"/>
        <v>1.6076801500551364E-4</v>
      </c>
      <c r="AD5048" s="138">
        <f t="shared" si="749"/>
        <v>4.3077608258640051E-7</v>
      </c>
      <c r="AE5048" s="139">
        <f t="shared" si="746"/>
        <v>4.3077608258640051E-7</v>
      </c>
      <c r="AF5048" s="139" t="str">
        <f t="shared" si="747"/>
        <v/>
      </c>
      <c r="AG5048" s="139"/>
    </row>
    <row r="5049" spans="21:33" ht="20.100000000000001" customHeight="1" x14ac:dyDescent="0.25">
      <c r="U5049" s="190"/>
      <c r="V5049" s="191"/>
      <c r="W5049" s="188"/>
      <c r="X5049" s="188"/>
      <c r="Y5049" s="174" t="str">
        <f t="shared" si="750"/>
        <v/>
      </c>
      <c r="Z5049" s="174" t="str">
        <f t="shared" si="751"/>
        <v/>
      </c>
      <c r="AA5049" s="137"/>
      <c r="AB5049" s="185">
        <f t="shared" si="748"/>
        <v>28.755199999997878</v>
      </c>
      <c r="AC5049" s="139">
        <f t="shared" si="745"/>
        <v>1.6033723892292724E-4</v>
      </c>
      <c r="AD5049" s="138">
        <f t="shared" si="749"/>
        <v>4.2963879595334098E-7</v>
      </c>
      <c r="AE5049" s="139">
        <f t="shared" si="746"/>
        <v>4.2963879595334098E-7</v>
      </c>
      <c r="AF5049" s="139" t="str">
        <f t="shared" si="747"/>
        <v/>
      </c>
      <c r="AG5049" s="139"/>
    </row>
    <row r="5050" spans="21:33" ht="20.100000000000001" customHeight="1" x14ac:dyDescent="0.25">
      <c r="U5050" s="190"/>
      <c r="V5050" s="191"/>
      <c r="W5050" s="188"/>
      <c r="X5050" s="188"/>
      <c r="Y5050" s="174" t="str">
        <f t="shared" si="750"/>
        <v/>
      </c>
      <c r="Z5050" s="174" t="str">
        <f t="shared" si="751"/>
        <v/>
      </c>
      <c r="AA5050" s="137"/>
      <c r="AB5050" s="185">
        <f t="shared" si="748"/>
        <v>28.761599999997877</v>
      </c>
      <c r="AC5050" s="139">
        <f t="shared" si="745"/>
        <v>1.599076001269739E-4</v>
      </c>
      <c r="AD5050" s="138">
        <f t="shared" si="749"/>
        <v>4.2850445880162529E-7</v>
      </c>
      <c r="AE5050" s="139">
        <f t="shared" si="746"/>
        <v>4.2850445880162529E-7</v>
      </c>
      <c r="AF5050" s="139" t="str">
        <f t="shared" si="747"/>
        <v/>
      </c>
      <c r="AG5050" s="139"/>
    </row>
    <row r="5051" spans="21:33" ht="20.100000000000001" customHeight="1" x14ac:dyDescent="0.25">
      <c r="U5051" s="190"/>
      <c r="V5051" s="191"/>
      <c r="W5051" s="188"/>
      <c r="X5051" s="188"/>
      <c r="Y5051" s="174" t="str">
        <f t="shared" si="750"/>
        <v/>
      </c>
      <c r="Z5051" s="174" t="str">
        <f t="shared" si="751"/>
        <v/>
      </c>
      <c r="AA5051" s="137"/>
      <c r="AB5051" s="185">
        <f t="shared" si="748"/>
        <v>28.767999999997876</v>
      </c>
      <c r="AC5051" s="139">
        <f t="shared" si="745"/>
        <v>1.5947909566817227E-4</v>
      </c>
      <c r="AD5051" s="138">
        <f t="shared" si="749"/>
        <v>4.2737306364800873E-7</v>
      </c>
      <c r="AE5051" s="139">
        <f t="shared" si="746"/>
        <v>4.2737306364800873E-7</v>
      </c>
      <c r="AF5051" s="139" t="str">
        <f t="shared" si="747"/>
        <v/>
      </c>
      <c r="AG5051" s="139"/>
    </row>
    <row r="5052" spans="21:33" ht="20.100000000000001" customHeight="1" x14ac:dyDescent="0.25">
      <c r="U5052" s="190"/>
      <c r="V5052" s="191"/>
      <c r="W5052" s="188"/>
      <c r="X5052" s="188"/>
      <c r="Y5052" s="174" t="str">
        <f t="shared" si="750"/>
        <v/>
      </c>
      <c r="Z5052" s="174" t="str">
        <f t="shared" si="751"/>
        <v/>
      </c>
      <c r="AA5052" s="137"/>
      <c r="AB5052" s="185">
        <f t="shared" si="748"/>
        <v>28.774399999997875</v>
      </c>
      <c r="AC5052" s="139">
        <f t="shared" si="745"/>
        <v>1.5905172260452426E-4</v>
      </c>
      <c r="AD5052" s="138">
        <f t="shared" si="749"/>
        <v>4.2624460302827434E-7</v>
      </c>
      <c r="AE5052" s="139">
        <f t="shared" si="746"/>
        <v>4.2624460302827434E-7</v>
      </c>
      <c r="AF5052" s="139" t="str">
        <f t="shared" si="747"/>
        <v/>
      </c>
      <c r="AG5052" s="139"/>
    </row>
    <row r="5053" spans="21:33" ht="20.100000000000001" customHeight="1" x14ac:dyDescent="0.25">
      <c r="U5053" s="190"/>
      <c r="V5053" s="191"/>
      <c r="W5053" s="188"/>
      <c r="X5053" s="188"/>
      <c r="Y5053" s="174" t="str">
        <f t="shared" si="750"/>
        <v/>
      </c>
      <c r="Z5053" s="174" t="str">
        <f t="shared" si="751"/>
        <v/>
      </c>
      <c r="AA5053" s="137"/>
      <c r="AB5053" s="185">
        <f t="shared" si="748"/>
        <v>28.780799999997875</v>
      </c>
      <c r="AC5053" s="139">
        <f t="shared" si="745"/>
        <v>1.5862547800149599E-4</v>
      </c>
      <c r="AD5053" s="138">
        <f t="shared" si="749"/>
        <v>4.2511906949566081E-7</v>
      </c>
      <c r="AE5053" s="139">
        <f t="shared" si="746"/>
        <v>4.2511906949566081E-7</v>
      </c>
      <c r="AF5053" s="139" t="str">
        <f t="shared" si="747"/>
        <v/>
      </c>
      <c r="AG5053" s="139"/>
    </row>
    <row r="5054" spans="21:33" ht="20.100000000000001" customHeight="1" x14ac:dyDescent="0.25">
      <c r="U5054" s="190"/>
      <c r="V5054" s="191"/>
      <c r="W5054" s="188"/>
      <c r="X5054" s="188"/>
      <c r="Y5054" s="174" t="str">
        <f t="shared" si="750"/>
        <v/>
      </c>
      <c r="Z5054" s="174" t="str">
        <f t="shared" si="751"/>
        <v/>
      </c>
      <c r="AA5054" s="137"/>
      <c r="AB5054" s="185">
        <f t="shared" si="748"/>
        <v>28.787199999997874</v>
      </c>
      <c r="AC5054" s="139">
        <f t="shared" si="745"/>
        <v>1.5820035893200033E-4</v>
      </c>
      <c r="AD5054" s="138">
        <f t="shared" si="749"/>
        <v>4.2399645562240748E-7</v>
      </c>
      <c r="AE5054" s="139">
        <f t="shared" si="746"/>
        <v>4.2399645562240748E-7</v>
      </c>
      <c r="AF5054" s="139" t="str">
        <f t="shared" si="747"/>
        <v/>
      </c>
      <c r="AG5054" s="139"/>
    </row>
    <row r="5055" spans="21:33" ht="20.100000000000001" customHeight="1" x14ac:dyDescent="0.25">
      <c r="U5055" s="190"/>
      <c r="V5055" s="191"/>
      <c r="W5055" s="188"/>
      <c r="X5055" s="188"/>
      <c r="Y5055" s="174" t="str">
        <f t="shared" si="750"/>
        <v/>
      </c>
      <c r="Z5055" s="174" t="str">
        <f t="shared" si="751"/>
        <v/>
      </c>
      <c r="AA5055" s="137"/>
      <c r="AB5055" s="185">
        <f t="shared" si="748"/>
        <v>28.793599999997873</v>
      </c>
      <c r="AC5055" s="139">
        <f t="shared" si="745"/>
        <v>1.5777636247637792E-4</v>
      </c>
      <c r="AD5055" s="138">
        <f t="shared" si="749"/>
        <v>4.2287675399888696E-7</v>
      </c>
      <c r="AE5055" s="139">
        <f t="shared" si="746"/>
        <v>4.2287675399888696E-7</v>
      </c>
      <c r="AF5055" s="139" t="str">
        <f t="shared" si="747"/>
        <v/>
      </c>
      <c r="AG5055" s="139"/>
    </row>
    <row r="5056" spans="21:33" ht="20.100000000000001" customHeight="1" x14ac:dyDescent="0.25">
      <c r="U5056" s="190"/>
      <c r="V5056" s="191"/>
      <c r="W5056" s="188"/>
      <c r="X5056" s="188"/>
      <c r="Y5056" s="174" t="str">
        <f t="shared" si="750"/>
        <v/>
      </c>
      <c r="Z5056" s="174" t="str">
        <f t="shared" si="751"/>
        <v/>
      </c>
      <c r="AA5056" s="137"/>
      <c r="AB5056" s="185">
        <f t="shared" si="748"/>
        <v>28.799999999997873</v>
      </c>
      <c r="AC5056" s="139">
        <f t="shared" si="745"/>
        <v>1.5735348572237903E-4</v>
      </c>
      <c r="AD5056" s="138">
        <f t="shared" si="749"/>
        <v>4.2175995723357806E-7</v>
      </c>
      <c r="AE5056" s="139">
        <f t="shared" si="746"/>
        <v>4.2175995723357806E-7</v>
      </c>
      <c r="AF5056" s="139" t="str">
        <f t="shared" si="747"/>
        <v/>
      </c>
      <c r="AG5056" s="139"/>
    </row>
    <row r="5057" spans="21:88" ht="20.100000000000001" customHeight="1" x14ac:dyDescent="0.25">
      <c r="U5057" s="190"/>
      <c r="V5057" s="191"/>
      <c r="W5057" s="188"/>
      <c r="X5057" s="188"/>
      <c r="Y5057" s="174" t="str">
        <f t="shared" si="750"/>
        <v/>
      </c>
      <c r="Z5057" s="174" t="str">
        <f t="shared" si="751"/>
        <v/>
      </c>
      <c r="AA5057" s="137"/>
      <c r="AB5057" s="185">
        <f t="shared" si="748"/>
        <v>28.806399999997872</v>
      </c>
      <c r="AC5057" s="139">
        <f t="shared" si="745"/>
        <v>1.5693172576514546E-4</v>
      </c>
      <c r="AD5057" s="138">
        <f t="shared" si="749"/>
        <v>4.2064605795428547E-7</v>
      </c>
      <c r="AE5057" s="139">
        <f t="shared" si="746"/>
        <v>4.2064605795428547E-7</v>
      </c>
      <c r="AF5057" s="139" t="str">
        <f t="shared" si="747"/>
        <v/>
      </c>
      <c r="AG5057" s="139"/>
    </row>
    <row r="5058" spans="21:88" ht="20.100000000000001" customHeight="1" x14ac:dyDescent="0.25">
      <c r="U5058" s="190"/>
      <c r="V5058" s="191"/>
      <c r="W5058" s="188"/>
      <c r="X5058" s="188"/>
      <c r="Y5058" s="174" t="str">
        <f t="shared" si="750"/>
        <v/>
      </c>
      <c r="Z5058" s="174" t="str">
        <f t="shared" si="751"/>
        <v/>
      </c>
      <c r="AA5058" s="137"/>
      <c r="AB5058" s="185">
        <f t="shared" si="748"/>
        <v>28.812799999997871</v>
      </c>
      <c r="AC5058" s="139">
        <f t="shared" si="745"/>
        <v>1.5651107970719117E-4</v>
      </c>
      <c r="AD5058" s="138">
        <f t="shared" si="749"/>
        <v>4.1953504880496849E-7</v>
      </c>
      <c r="AE5058" s="139">
        <f t="shared" si="746"/>
        <v>4.1953504880496849E-7</v>
      </c>
      <c r="AF5058" s="139" t="str">
        <f t="shared" si="747"/>
        <v/>
      </c>
      <c r="AG5058" s="139"/>
    </row>
    <row r="5059" spans="21:88" ht="20.100000000000001" customHeight="1" x14ac:dyDescent="0.25">
      <c r="U5059" s="190"/>
      <c r="V5059" s="191"/>
      <c r="W5059" s="188"/>
      <c r="X5059" s="188"/>
      <c r="Y5059" s="174" t="str">
        <f t="shared" si="750"/>
        <v/>
      </c>
      <c r="Z5059" s="174" t="str">
        <f t="shared" si="751"/>
        <v/>
      </c>
      <c r="AA5059" s="137"/>
      <c r="AB5059" s="185">
        <f t="shared" si="748"/>
        <v>28.819199999997871</v>
      </c>
      <c r="AC5059" s="139">
        <f t="shared" si="745"/>
        <v>1.560915446583862E-4</v>
      </c>
      <c r="AD5059" s="138">
        <f t="shared" si="749"/>
        <v>4.184269224497526E-7</v>
      </c>
      <c r="AE5059" s="139">
        <f t="shared" si="746"/>
        <v>4.184269224497526E-7</v>
      </c>
      <c r="AF5059" s="139" t="str">
        <f t="shared" si="747"/>
        <v/>
      </c>
      <c r="AG5059" s="139"/>
    </row>
    <row r="5060" spans="21:88" ht="20.100000000000001" customHeight="1" x14ac:dyDescent="0.25">
      <c r="U5060" s="190"/>
      <c r="V5060" s="191"/>
      <c r="W5060" s="188"/>
      <c r="X5060" s="188"/>
      <c r="Y5060" s="174" t="str">
        <f t="shared" si="750"/>
        <v/>
      </c>
      <c r="Z5060" s="174" t="str">
        <f t="shared" si="751"/>
        <v/>
      </c>
      <c r="AA5060" s="137"/>
      <c r="AB5060" s="185">
        <f t="shared" si="748"/>
        <v>28.82559999999787</v>
      </c>
      <c r="AC5060" s="139">
        <f t="shared" si="745"/>
        <v>1.5567311773593645E-4</v>
      </c>
      <c r="AD5060" s="138">
        <f t="shared" si="749"/>
        <v>4.1732167156970394E-7</v>
      </c>
      <c r="AE5060" s="139">
        <f t="shared" si="746"/>
        <v>4.1732167156970394E-7</v>
      </c>
      <c r="AF5060" s="139" t="str">
        <f t="shared" si="747"/>
        <v/>
      </c>
      <c r="AG5060" s="139"/>
    </row>
    <row r="5061" spans="21:88" ht="20.100000000000001" customHeight="1" x14ac:dyDescent="0.25">
      <c r="U5061" s="190"/>
      <c r="V5061" s="191"/>
      <c r="W5061" s="188"/>
      <c r="X5061" s="188"/>
      <c r="Y5061" s="174" t="str">
        <f t="shared" si="750"/>
        <v/>
      </c>
      <c r="Z5061" s="174" t="str">
        <f t="shared" si="751"/>
        <v/>
      </c>
      <c r="AA5061" s="137"/>
      <c r="AB5061" s="185">
        <f t="shared" si="748"/>
        <v>28.831999999997869</v>
      </c>
      <c r="AC5061" s="139">
        <f t="shared" si="745"/>
        <v>1.5525579606436675E-4</v>
      </c>
      <c r="AD5061" s="138">
        <f t="shared" si="749"/>
        <v>4.1621928886434716E-7</v>
      </c>
      <c r="AE5061" s="139">
        <f t="shared" si="746"/>
        <v>4.1621928886434716E-7</v>
      </c>
      <c r="AF5061" s="139" t="str">
        <f t="shared" si="747"/>
        <v/>
      </c>
      <c r="AG5061" s="139"/>
    </row>
    <row r="5062" spans="21:88" ht="20.100000000000001" customHeight="1" x14ac:dyDescent="0.25">
      <c r="U5062" s="190"/>
      <c r="V5062" s="191"/>
      <c r="W5062" s="188"/>
      <c r="X5062" s="188"/>
      <c r="Y5062" s="174" t="str">
        <f t="shared" si="750"/>
        <v/>
      </c>
      <c r="Z5062" s="174" t="str">
        <f t="shared" si="751"/>
        <v/>
      </c>
      <c r="AA5062" s="137"/>
      <c r="AB5062" s="185">
        <f t="shared" si="748"/>
        <v>28.838399999997868</v>
      </c>
      <c r="AC5062" s="139">
        <f t="shared" si="745"/>
        <v>1.548395767755024E-4</v>
      </c>
      <c r="AD5062" s="138">
        <f t="shared" si="749"/>
        <v>4.1511976705147576E-7</v>
      </c>
      <c r="AE5062" s="139">
        <f t="shared" si="746"/>
        <v>4.1511976705147576E-7</v>
      </c>
      <c r="AF5062" s="139" t="str">
        <f t="shared" si="747"/>
        <v/>
      </c>
      <c r="AG5062" s="139"/>
    </row>
    <row r="5063" spans="21:88" ht="20.100000000000001" customHeight="1" x14ac:dyDescent="0.25">
      <c r="U5063" s="190"/>
      <c r="V5063" s="191"/>
      <c r="W5063" s="188"/>
      <c r="X5063" s="188"/>
      <c r="Y5063" s="174" t="str">
        <f t="shared" si="750"/>
        <v/>
      </c>
      <c r="Z5063" s="174" t="str">
        <f t="shared" si="751"/>
        <v/>
      </c>
      <c r="AA5063" s="137"/>
      <c r="AB5063" s="185">
        <f t="shared" si="748"/>
        <v>28.844799999997868</v>
      </c>
      <c r="AC5063" s="139">
        <f t="shared" si="745"/>
        <v>1.5442445700845092E-4</v>
      </c>
      <c r="AD5063" s="138">
        <f t="shared" si="749"/>
        <v>4.1402309886612201E-7</v>
      </c>
      <c r="AE5063" s="139">
        <f t="shared" si="746"/>
        <v>4.1402309886612201E-7</v>
      </c>
      <c r="AF5063" s="139" t="str">
        <f t="shared" si="747"/>
        <v/>
      </c>
      <c r="AG5063" s="139"/>
    </row>
    <row r="5064" spans="21:88" ht="20.100000000000001" customHeight="1" x14ac:dyDescent="0.25">
      <c r="U5064" s="190"/>
      <c r="V5064" s="191"/>
      <c r="W5064" s="188"/>
      <c r="X5064" s="188"/>
      <c r="Y5064" s="174" t="str">
        <f t="shared" si="750"/>
        <v/>
      </c>
      <c r="Z5064" s="174" t="str">
        <f t="shared" si="751"/>
        <v/>
      </c>
      <c r="AA5064" s="137"/>
      <c r="AB5064" s="185">
        <f t="shared" si="748"/>
        <v>28.851199999997867</v>
      </c>
      <c r="AC5064" s="139">
        <f t="shared" si="745"/>
        <v>1.540104339095848E-4</v>
      </c>
      <c r="AD5064" s="138">
        <f t="shared" si="749"/>
        <v>4.1292927706221044E-7</v>
      </c>
      <c r="AE5064" s="139">
        <f t="shared" si="746"/>
        <v>4.1292927706221044E-7</v>
      </c>
      <c r="AF5064" s="139" t="str">
        <f t="shared" si="747"/>
        <v/>
      </c>
      <c r="AG5064" s="139"/>
    </row>
    <row r="5065" spans="21:88" ht="20.100000000000001" customHeight="1" x14ac:dyDescent="0.25">
      <c r="U5065" s="190"/>
      <c r="V5065" s="191"/>
      <c r="W5065" s="188"/>
      <c r="X5065" s="188"/>
      <c r="Y5065" s="174" t="str">
        <f t="shared" si="750"/>
        <v/>
      </c>
      <c r="Z5065" s="174" t="str">
        <f t="shared" si="751"/>
        <v/>
      </c>
      <c r="AA5065" s="137"/>
      <c r="AB5065" s="185">
        <f t="shared" si="748"/>
        <v>28.857599999997866</v>
      </c>
      <c r="AC5065" s="139">
        <f t="shared" si="745"/>
        <v>1.5359750463252259E-4</v>
      </c>
      <c r="AD5065" s="138">
        <f t="shared" si="749"/>
        <v>4.1183829441071465E-7</v>
      </c>
      <c r="AE5065" s="139">
        <f t="shared" si="746"/>
        <v>4.1183829441071465E-7</v>
      </c>
      <c r="AF5065" s="139" t="str">
        <f t="shared" si="747"/>
        <v/>
      </c>
      <c r="AG5065" s="139"/>
    </row>
    <row r="5066" spans="21:88" ht="20.100000000000001" customHeight="1" x14ac:dyDescent="0.25">
      <c r="U5066" s="190"/>
      <c r="V5066" s="191"/>
      <c r="W5066" s="188"/>
      <c r="X5066" s="188"/>
      <c r="Y5066" s="174" t="str">
        <f t="shared" si="750"/>
        <v/>
      </c>
      <c r="Z5066" s="174" t="str">
        <f t="shared" si="751"/>
        <v/>
      </c>
      <c r="AA5066" s="137"/>
      <c r="AB5066" s="185">
        <f t="shared" si="748"/>
        <v>28.863999999997866</v>
      </c>
      <c r="AC5066" s="139">
        <f t="shared" si="745"/>
        <v>1.5318566633811188E-4</v>
      </c>
      <c r="AD5066" s="138">
        <f t="shared" si="749"/>
        <v>4.1075014370090413E-7</v>
      </c>
      <c r="AE5066" s="139">
        <f t="shared" si="746"/>
        <v>4.1075014370090413E-7</v>
      </c>
      <c r="AF5066" s="139" t="str">
        <f t="shared" si="747"/>
        <v/>
      </c>
      <c r="AG5066" s="139"/>
    </row>
    <row r="5067" spans="21:88" ht="20.100000000000001" customHeight="1" x14ac:dyDescent="0.25">
      <c r="U5067" s="190"/>
      <c r="V5067" s="191"/>
      <c r="W5067" s="188"/>
      <c r="X5067" s="188"/>
      <c r="Y5067" s="174" t="str">
        <f t="shared" si="750"/>
        <v/>
      </c>
      <c r="Z5067" s="174" t="str">
        <f t="shared" si="751"/>
        <v/>
      </c>
      <c r="AA5067" s="137"/>
      <c r="AB5067" s="185">
        <f t="shared" si="748"/>
        <v>28.870399999997865</v>
      </c>
      <c r="AC5067" s="139">
        <f t="shared" si="745"/>
        <v>1.5277491619441097E-4</v>
      </c>
      <c r="AD5067" s="138">
        <f t="shared" si="749"/>
        <v>4.0966481774037142E-7</v>
      </c>
      <c r="AE5067" s="139">
        <f t="shared" si="746"/>
        <v>4.0966481774037142E-7</v>
      </c>
      <c r="AF5067" s="139" t="str">
        <f t="shared" si="747"/>
        <v/>
      </c>
      <c r="AG5067" s="139"/>
    </row>
    <row r="5068" spans="21:88" ht="20.100000000000001" customHeight="1" x14ac:dyDescent="0.25">
      <c r="U5068" s="190"/>
      <c r="V5068" s="191"/>
      <c r="W5068" s="188"/>
      <c r="X5068" s="188"/>
      <c r="Y5068" s="174" t="str">
        <f t="shared" si="750"/>
        <v/>
      </c>
      <c r="Z5068" s="174" t="str">
        <f t="shared" si="751"/>
        <v/>
      </c>
      <c r="AA5068" s="137"/>
      <c r="AB5068" s="185">
        <f t="shared" si="748"/>
        <v>28.876799999997864</v>
      </c>
      <c r="AC5068" s="139">
        <f t="shared" si="745"/>
        <v>1.523652513766706E-4</v>
      </c>
      <c r="AD5068" s="138">
        <f t="shared" si="749"/>
        <v>4.0858230935302627E-7</v>
      </c>
      <c r="AE5068" s="139">
        <f t="shared" si="746"/>
        <v>4.0858230935302627E-7</v>
      </c>
      <c r="AF5068" s="139" t="str">
        <f t="shared" si="747"/>
        <v/>
      </c>
      <c r="AG5068" s="139"/>
    </row>
    <row r="5069" spans="21:88" ht="20.100000000000001" customHeight="1" x14ac:dyDescent="0.25">
      <c r="U5069" s="190"/>
      <c r="V5069" s="191"/>
      <c r="W5069" s="188"/>
      <c r="X5069" s="188"/>
      <c r="Y5069" s="174" t="str">
        <f t="shared" si="750"/>
        <v/>
      </c>
      <c r="Z5069" s="174" t="str">
        <f t="shared" si="751"/>
        <v/>
      </c>
      <c r="AA5069" s="137"/>
      <c r="AB5069" s="185">
        <f t="shared" si="748"/>
        <v>28.883199999997863</v>
      </c>
      <c r="AC5069" s="139">
        <f t="shared" si="745"/>
        <v>1.5195666906731757E-4</v>
      </c>
      <c r="AD5069" s="138">
        <f t="shared" si="749"/>
        <v>4.075026113818062E-7</v>
      </c>
      <c r="AE5069" s="139">
        <f t="shared" si="746"/>
        <v>4.075026113818062E-7</v>
      </c>
      <c r="AF5069" s="139" t="str">
        <f t="shared" si="747"/>
        <v/>
      </c>
      <c r="AG5069" s="139"/>
    </row>
    <row r="5070" spans="21:88" ht="20.100000000000001" customHeight="1" x14ac:dyDescent="0.25">
      <c r="U5070" s="190"/>
      <c r="V5070" s="191"/>
      <c r="W5070" s="188"/>
      <c r="X5070" s="188"/>
      <c r="Y5070" s="174" t="str">
        <f t="shared" si="750"/>
        <v/>
      </c>
      <c r="Z5070" s="174" t="str">
        <f t="shared" si="751"/>
        <v/>
      </c>
      <c r="AA5070" s="137"/>
      <c r="AB5070" s="185">
        <f t="shared" si="748"/>
        <v>28.889599999997863</v>
      </c>
      <c r="AC5070" s="139">
        <f t="shared" si="745"/>
        <v>1.5154916645593577E-4</v>
      </c>
      <c r="AD5070" s="138">
        <f t="shared" si="749"/>
        <v>4.064257166871857E-7</v>
      </c>
      <c r="AE5070" s="139">
        <f t="shared" si="746"/>
        <v>4.064257166871857E-7</v>
      </c>
      <c r="AF5070" s="139" t="str">
        <f t="shared" si="747"/>
        <v/>
      </c>
      <c r="AG5070" s="139"/>
    </row>
    <row r="5071" spans="21:88" ht="20.100000000000001" customHeight="1" x14ac:dyDescent="0.25">
      <c r="U5071" s="190"/>
      <c r="V5071" s="191"/>
      <c r="W5071" s="188"/>
      <c r="X5071" s="188"/>
      <c r="Y5071" s="174" t="str">
        <f t="shared" si="750"/>
        <v/>
      </c>
      <c r="Z5071" s="174" t="str">
        <f t="shared" si="751"/>
        <v/>
      </c>
      <c r="AA5071" s="137"/>
      <c r="AB5071" s="185">
        <f t="shared" si="748"/>
        <v>28.895999999997862</v>
      </c>
      <c r="AC5071" s="139">
        <f t="shared" si="745"/>
        <v>1.5114274073924858E-4</v>
      </c>
      <c r="AD5071" s="138">
        <f t="shared" si="749"/>
        <v>4.0535161814687806E-7</v>
      </c>
      <c r="AE5071" s="139">
        <f t="shared" si="746"/>
        <v>4.0535161814687806E-7</v>
      </c>
      <c r="AF5071" s="139" t="str">
        <f t="shared" si="747"/>
        <v/>
      </c>
      <c r="AG5071" s="139"/>
    </row>
    <row r="5072" spans="21:88" ht="20.100000000000001" customHeight="1" x14ac:dyDescent="0.25">
      <c r="U5072" s="190"/>
      <c r="V5072" s="191"/>
      <c r="W5072" s="188"/>
      <c r="X5072" s="188"/>
      <c r="Y5072" s="174" t="str">
        <f t="shared" si="750"/>
        <v/>
      </c>
      <c r="Z5072" s="174" t="str">
        <f t="shared" si="751"/>
        <v/>
      </c>
      <c r="AA5072" s="137"/>
      <c r="AB5072" s="185">
        <f t="shared" si="748"/>
        <v>28.902399999997861</v>
      </c>
      <c r="AC5072" s="139">
        <f t="shared" si="745"/>
        <v>1.507373891211017E-4</v>
      </c>
      <c r="AD5072" s="138">
        <f t="shared" si="749"/>
        <v>4.0428030865564566E-7</v>
      </c>
      <c r="AE5072" s="139">
        <f t="shared" si="746"/>
        <v>4.0428030865564566E-7</v>
      </c>
      <c r="AF5072" s="139" t="str">
        <f t="shared" si="747"/>
        <v/>
      </c>
      <c r="AG5072" s="139"/>
      <c r="BX5072" s="190"/>
      <c r="BY5072" s="191"/>
      <c r="BZ5072" s="188"/>
      <c r="CA5072" s="188"/>
      <c r="CB5072" s="174" t="str">
        <f t="shared" ref="CB5072:CB5135" si="752">IF($CA5072&gt;(Y$555),$BZ5072,"")</f>
        <v/>
      </c>
      <c r="CC5072" s="174" t="str">
        <f t="shared" ref="CC5072:CC5135" si="753">IF($CA5072&gt;(AA$557),$BZ5072,"")</f>
        <v/>
      </c>
      <c r="CE5072" s="185"/>
      <c r="CH5072" s="139"/>
      <c r="CI5072" s="139"/>
      <c r="CJ5072" s="174"/>
    </row>
    <row r="5073" spans="21:88" ht="20.100000000000001" customHeight="1" x14ac:dyDescent="0.25">
      <c r="U5073" s="190"/>
      <c r="V5073" s="191"/>
      <c r="W5073" s="188"/>
      <c r="X5073" s="188"/>
      <c r="Y5073" s="174" t="str">
        <f t="shared" si="750"/>
        <v/>
      </c>
      <c r="Z5073" s="174" t="str">
        <f t="shared" si="751"/>
        <v/>
      </c>
      <c r="AA5073" s="137"/>
      <c r="AB5073" s="185">
        <f t="shared" si="748"/>
        <v>28.908799999997861</v>
      </c>
      <c r="AC5073" s="139">
        <f t="shared" si="745"/>
        <v>1.5033310881244606E-4</v>
      </c>
      <c r="AD5073" s="138">
        <f t="shared" si="749"/>
        <v>4.0321178112787495E-7</v>
      </c>
      <c r="AE5073" s="139">
        <f t="shared" si="746"/>
        <v>4.0321178112787495E-7</v>
      </c>
      <c r="AF5073" s="139" t="str">
        <f t="shared" si="747"/>
        <v/>
      </c>
      <c r="AG5073" s="139"/>
      <c r="BX5073" s="190"/>
      <c r="BY5073" s="191"/>
      <c r="BZ5073" s="188"/>
      <c r="CA5073" s="188"/>
      <c r="CB5073" s="174" t="str">
        <f t="shared" si="752"/>
        <v/>
      </c>
      <c r="CC5073" s="174" t="str">
        <f t="shared" si="753"/>
        <v/>
      </c>
      <c r="CE5073" s="185"/>
      <c r="CH5073" s="139"/>
      <c r="CI5073" s="139"/>
      <c r="CJ5073" s="174"/>
    </row>
    <row r="5074" spans="21:88" ht="20.100000000000001" customHeight="1" x14ac:dyDescent="0.25">
      <c r="U5074" s="190"/>
      <c r="V5074" s="191"/>
      <c r="W5074" s="188"/>
      <c r="X5074" s="188"/>
      <c r="Y5074" s="174" t="str">
        <f t="shared" si="750"/>
        <v/>
      </c>
      <c r="Z5074" s="174" t="str">
        <f t="shared" si="751"/>
        <v/>
      </c>
      <c r="AA5074" s="137"/>
      <c r="AB5074" s="185">
        <f t="shared" si="748"/>
        <v>28.91519999999786</v>
      </c>
      <c r="AC5074" s="139">
        <f t="shared" si="745"/>
        <v>1.4992989703131818E-4</v>
      </c>
      <c r="AD5074" s="138">
        <f t="shared" si="749"/>
        <v>4.0214602849302276E-7</v>
      </c>
      <c r="AE5074" s="139">
        <f t="shared" si="746"/>
        <v>4.0214602849302276E-7</v>
      </c>
      <c r="AF5074" s="139" t="str">
        <f t="shared" si="747"/>
        <v/>
      </c>
      <c r="AG5074" s="139"/>
      <c r="BX5074" s="190"/>
      <c r="BY5074" s="191"/>
      <c r="BZ5074" s="188"/>
      <c r="CA5074" s="188"/>
      <c r="CB5074" s="174" t="str">
        <f t="shared" si="752"/>
        <v/>
      </c>
      <c r="CC5074" s="174" t="str">
        <f t="shared" si="753"/>
        <v/>
      </c>
      <c r="CH5074" s="139"/>
      <c r="CI5074" s="139"/>
      <c r="CJ5074" s="174"/>
    </row>
    <row r="5075" spans="21:88" ht="20.100000000000001" customHeight="1" x14ac:dyDescent="0.25">
      <c r="U5075" s="190"/>
      <c r="V5075" s="191"/>
      <c r="W5075" s="188"/>
      <c r="X5075" s="188"/>
      <c r="Y5075" s="174" t="str">
        <f t="shared" si="750"/>
        <v/>
      </c>
      <c r="Z5075" s="174" t="str">
        <f t="shared" si="751"/>
        <v/>
      </c>
      <c r="AA5075" s="137"/>
      <c r="AB5075" s="185">
        <f t="shared" si="748"/>
        <v>28.921599999997859</v>
      </c>
      <c r="AC5075" s="139">
        <f t="shared" si="745"/>
        <v>1.4952775100282516E-4</v>
      </c>
      <c r="AD5075" s="138">
        <f t="shared" si="749"/>
        <v>4.0108304369943816E-7</v>
      </c>
      <c r="AE5075" s="139">
        <f t="shared" si="746"/>
        <v>4.0108304369943816E-7</v>
      </c>
      <c r="AF5075" s="139" t="str">
        <f t="shared" si="747"/>
        <v/>
      </c>
      <c r="AG5075" s="139"/>
      <c r="BX5075" s="190"/>
      <c r="BY5075" s="191"/>
      <c r="BZ5075" s="188"/>
      <c r="CA5075" s="188"/>
      <c r="CB5075" s="174" t="str">
        <f t="shared" si="752"/>
        <v/>
      </c>
      <c r="CC5075" s="174" t="str">
        <f t="shared" si="753"/>
        <v/>
      </c>
      <c r="CH5075" s="139"/>
      <c r="CI5075" s="139"/>
      <c r="CJ5075" s="174"/>
    </row>
    <row r="5076" spans="21:88" ht="20.100000000000001" customHeight="1" x14ac:dyDescent="0.25">
      <c r="U5076" s="190"/>
      <c r="V5076" s="191"/>
      <c r="W5076" s="188"/>
      <c r="X5076" s="188"/>
      <c r="Y5076" s="174" t="str">
        <f t="shared" si="750"/>
        <v/>
      </c>
      <c r="Z5076" s="174" t="str">
        <f t="shared" si="751"/>
        <v/>
      </c>
      <c r="AA5076" s="137"/>
      <c r="AB5076" s="185">
        <f t="shared" si="748"/>
        <v>28.927999999997859</v>
      </c>
      <c r="AC5076" s="139">
        <f t="shared" si="745"/>
        <v>1.4912666795912572E-4</v>
      </c>
      <c r="AD5076" s="138">
        <f t="shared" si="749"/>
        <v>4.0002281971279036E-7</v>
      </c>
      <c r="AE5076" s="139">
        <f t="shared" si="746"/>
        <v>4.0002281971279036E-7</v>
      </c>
      <c r="AF5076" s="139" t="str">
        <f t="shared" si="747"/>
        <v/>
      </c>
      <c r="AG5076" s="139"/>
      <c r="BX5076" s="190"/>
      <c r="BY5076" s="191"/>
      <c r="BZ5076" s="188"/>
      <c r="CA5076" s="188"/>
      <c r="CB5076" s="174" t="str">
        <f t="shared" si="752"/>
        <v/>
      </c>
      <c r="CC5076" s="174" t="str">
        <f t="shared" si="753"/>
        <v/>
      </c>
      <c r="CH5076" s="139"/>
      <c r="CI5076" s="139"/>
      <c r="CJ5076" s="174"/>
    </row>
    <row r="5077" spans="21:88" ht="20.100000000000001" customHeight="1" x14ac:dyDescent="0.25">
      <c r="U5077" s="190"/>
      <c r="V5077" s="191"/>
      <c r="W5077" s="188"/>
      <c r="X5077" s="188"/>
      <c r="Y5077" s="174" t="str">
        <f t="shared" si="750"/>
        <v/>
      </c>
      <c r="Z5077" s="174" t="str">
        <f t="shared" si="751"/>
        <v/>
      </c>
      <c r="AA5077" s="137"/>
      <c r="AB5077" s="185">
        <f t="shared" si="748"/>
        <v>28.934399999997858</v>
      </c>
      <c r="AC5077" s="139">
        <f t="shared" si="745"/>
        <v>1.4872664513941293E-4</v>
      </c>
      <c r="AD5077" s="138">
        <f t="shared" si="749"/>
        <v>3.9896534951585185E-7</v>
      </c>
      <c r="AE5077" s="139">
        <f t="shared" si="746"/>
        <v>3.9896534951585185E-7</v>
      </c>
      <c r="AF5077" s="139" t="str">
        <f t="shared" si="747"/>
        <v/>
      </c>
      <c r="AG5077" s="139"/>
      <c r="BX5077" s="190"/>
      <c r="BY5077" s="191"/>
      <c r="BZ5077" s="188"/>
      <c r="CA5077" s="188"/>
      <c r="CB5077" s="174" t="str">
        <f t="shared" si="752"/>
        <v/>
      </c>
      <c r="CC5077" s="174" t="str">
        <f t="shared" si="753"/>
        <v/>
      </c>
      <c r="CH5077" s="139"/>
      <c r="CI5077" s="139"/>
      <c r="CJ5077" s="174"/>
    </row>
    <row r="5078" spans="21:88" ht="20.100000000000001" customHeight="1" x14ac:dyDescent="0.25">
      <c r="U5078" s="190"/>
      <c r="V5078" s="191"/>
      <c r="W5078" s="188"/>
      <c r="X5078" s="188"/>
      <c r="Y5078" s="174" t="str">
        <f t="shared" si="750"/>
        <v/>
      </c>
      <c r="Z5078" s="174" t="str">
        <f t="shared" si="751"/>
        <v/>
      </c>
      <c r="AA5078" s="137"/>
      <c r="AB5078" s="185">
        <f t="shared" si="748"/>
        <v>28.940799999997857</v>
      </c>
      <c r="AC5078" s="139">
        <f t="shared" si="745"/>
        <v>1.4832767978989708E-4</v>
      </c>
      <c r="AD5078" s="138">
        <f t="shared" si="749"/>
        <v>3.9791062610847129E-7</v>
      </c>
      <c r="AE5078" s="139">
        <f t="shared" si="746"/>
        <v>3.9791062610847129E-7</v>
      </c>
      <c r="AF5078" s="139" t="str">
        <f t="shared" si="747"/>
        <v/>
      </c>
      <c r="AG5078" s="139"/>
      <c r="BX5078" s="190"/>
      <c r="BY5078" s="191"/>
      <c r="BZ5078" s="188"/>
      <c r="CA5078" s="188"/>
      <c r="CB5078" s="174" t="str">
        <f t="shared" si="752"/>
        <v/>
      </c>
      <c r="CC5078" s="174" t="str">
        <f t="shared" si="753"/>
        <v/>
      </c>
      <c r="CH5078" s="139"/>
      <c r="CI5078" s="139"/>
      <c r="CJ5078" s="174"/>
    </row>
    <row r="5079" spans="21:88" ht="20.100000000000001" customHeight="1" x14ac:dyDescent="0.25">
      <c r="U5079" s="190"/>
      <c r="V5079" s="191"/>
      <c r="W5079" s="188"/>
      <c r="X5079" s="188"/>
      <c r="Y5079" s="174" t="str">
        <f t="shared" si="750"/>
        <v/>
      </c>
      <c r="Z5079" s="174" t="str">
        <f t="shared" si="751"/>
        <v/>
      </c>
      <c r="AA5079" s="137"/>
      <c r="AB5079" s="185">
        <f t="shared" si="748"/>
        <v>28.947199999997856</v>
      </c>
      <c r="AC5079" s="139">
        <f t="shared" si="745"/>
        <v>1.4792976916378861E-4</v>
      </c>
      <c r="AD5079" s="138">
        <f t="shared" si="749"/>
        <v>3.9685864250838671E-7</v>
      </c>
      <c r="AE5079" s="139">
        <f t="shared" si="746"/>
        <v>3.9685864250838671E-7</v>
      </c>
      <c r="AF5079" s="139" t="str">
        <f t="shared" si="747"/>
        <v/>
      </c>
      <c r="AG5079" s="139"/>
      <c r="BX5079" s="190"/>
      <c r="BY5079" s="191"/>
      <c r="BZ5079" s="188"/>
      <c r="CA5079" s="188"/>
      <c r="CB5079" s="174" t="str">
        <f t="shared" si="752"/>
        <v/>
      </c>
      <c r="CC5079" s="174" t="str">
        <f t="shared" si="753"/>
        <v/>
      </c>
      <c r="CH5079" s="139"/>
      <c r="CI5079" s="139"/>
      <c r="CJ5079" s="174"/>
    </row>
    <row r="5080" spans="21:88" ht="20.100000000000001" customHeight="1" x14ac:dyDescent="0.25">
      <c r="U5080" s="190"/>
      <c r="V5080" s="191"/>
      <c r="W5080" s="188"/>
      <c r="X5080" s="188"/>
      <c r="Y5080" s="174" t="str">
        <f t="shared" si="750"/>
        <v/>
      </c>
      <c r="Z5080" s="174" t="str">
        <f t="shared" si="751"/>
        <v/>
      </c>
      <c r="AA5080" s="137"/>
      <c r="AB5080" s="185">
        <f t="shared" si="748"/>
        <v>28.953599999997856</v>
      </c>
      <c r="AC5080" s="139">
        <f t="shared" si="745"/>
        <v>1.4753291052128022E-4</v>
      </c>
      <c r="AD5080" s="138">
        <f t="shared" si="749"/>
        <v>3.9580939175108991E-7</v>
      </c>
      <c r="AE5080" s="139">
        <f t="shared" si="746"/>
        <v>3.9580939175108991E-7</v>
      </c>
      <c r="AF5080" s="139" t="str">
        <f t="shared" si="747"/>
        <v/>
      </c>
      <c r="AG5080" s="139"/>
      <c r="BX5080" s="190"/>
      <c r="BY5080" s="191"/>
      <c r="BZ5080" s="188"/>
      <c r="CA5080" s="188"/>
      <c r="CB5080" s="174" t="str">
        <f t="shared" si="752"/>
        <v/>
      </c>
      <c r="CC5080" s="174" t="str">
        <f t="shared" si="753"/>
        <v/>
      </c>
      <c r="CH5080" s="139"/>
      <c r="CI5080" s="139"/>
      <c r="CJ5080" s="174"/>
    </row>
    <row r="5081" spans="21:88" ht="20.100000000000001" customHeight="1" x14ac:dyDescent="0.25">
      <c r="U5081" s="190"/>
      <c r="V5081" s="191"/>
      <c r="W5081" s="188"/>
      <c r="X5081" s="188"/>
      <c r="Y5081" s="174" t="str">
        <f t="shared" si="750"/>
        <v/>
      </c>
      <c r="Z5081" s="174" t="str">
        <f t="shared" si="751"/>
        <v/>
      </c>
      <c r="AA5081" s="137"/>
      <c r="AB5081" s="185">
        <f t="shared" si="748"/>
        <v>28.959999999997855</v>
      </c>
      <c r="AC5081" s="139">
        <f t="shared" si="745"/>
        <v>1.4713710112952913E-4</v>
      </c>
      <c r="AD5081" s="138">
        <f t="shared" si="749"/>
        <v>3.9476286688749549E-7</v>
      </c>
      <c r="AE5081" s="139">
        <f t="shared" si="746"/>
        <v>3.9476286688749549E-7</v>
      </c>
      <c r="AF5081" s="139" t="str">
        <f t="shared" si="747"/>
        <v/>
      </c>
      <c r="AG5081" s="139"/>
      <c r="BX5081" s="190"/>
      <c r="BY5081" s="191"/>
      <c r="BZ5081" s="188"/>
      <c r="CA5081" s="188"/>
      <c r="CB5081" s="174" t="str">
        <f t="shared" si="752"/>
        <v/>
      </c>
      <c r="CC5081" s="174" t="str">
        <f t="shared" si="753"/>
        <v/>
      </c>
      <c r="CH5081" s="139"/>
      <c r="CI5081" s="139"/>
      <c r="CJ5081" s="174"/>
    </row>
    <row r="5082" spans="21:88" ht="20.100000000000001" customHeight="1" x14ac:dyDescent="0.25">
      <c r="U5082" s="190"/>
      <c r="V5082" s="191"/>
      <c r="W5082" s="188"/>
      <c r="X5082" s="188"/>
      <c r="Y5082" s="174" t="str">
        <f t="shared" si="750"/>
        <v/>
      </c>
      <c r="Z5082" s="174" t="str">
        <f t="shared" si="751"/>
        <v/>
      </c>
      <c r="AA5082" s="137"/>
      <c r="AB5082" s="185">
        <f t="shared" si="748"/>
        <v>28.966399999997854</v>
      </c>
      <c r="AC5082" s="139">
        <f t="shared" si="745"/>
        <v>1.4674233826264164E-4</v>
      </c>
      <c r="AD5082" s="138">
        <f t="shared" si="749"/>
        <v>3.9371906098768132E-7</v>
      </c>
      <c r="AE5082" s="139">
        <f t="shared" si="746"/>
        <v>3.9371906098768132E-7</v>
      </c>
      <c r="AF5082" s="139" t="str">
        <f t="shared" si="747"/>
        <v/>
      </c>
      <c r="AG5082" s="139"/>
      <c r="BX5082" s="190"/>
      <c r="BY5082" s="191"/>
      <c r="BZ5082" s="188"/>
      <c r="CA5082" s="188"/>
      <c r="CB5082" s="174" t="str">
        <f t="shared" si="752"/>
        <v/>
      </c>
      <c r="CC5082" s="174" t="str">
        <f t="shared" si="753"/>
        <v/>
      </c>
      <c r="CH5082" s="139"/>
      <c r="CI5082" s="139"/>
      <c r="CJ5082" s="174"/>
    </row>
    <row r="5083" spans="21:88" ht="20.100000000000001" customHeight="1" x14ac:dyDescent="0.25">
      <c r="U5083" s="190"/>
      <c r="V5083" s="191"/>
      <c r="W5083" s="188"/>
      <c r="X5083" s="188"/>
      <c r="Y5083" s="174" t="str">
        <f t="shared" si="750"/>
        <v/>
      </c>
      <c r="Z5083" s="174" t="str">
        <f t="shared" si="751"/>
        <v/>
      </c>
      <c r="AA5083" s="137"/>
      <c r="AB5083" s="185">
        <f t="shared" si="748"/>
        <v>28.972799999997854</v>
      </c>
      <c r="AC5083" s="139">
        <f t="shared" si="745"/>
        <v>1.4634861920165396E-4</v>
      </c>
      <c r="AD5083" s="138">
        <f t="shared" si="749"/>
        <v>3.926779671373649E-7</v>
      </c>
      <c r="AE5083" s="139">
        <f t="shared" si="746"/>
        <v>3.926779671373649E-7</v>
      </c>
      <c r="AF5083" s="139" t="str">
        <f t="shared" si="747"/>
        <v/>
      </c>
      <c r="AG5083" s="139"/>
      <c r="BX5083" s="190"/>
      <c r="BY5083" s="191"/>
      <c r="BZ5083" s="188"/>
      <c r="CA5083" s="188"/>
      <c r="CB5083" s="174" t="str">
        <f t="shared" si="752"/>
        <v/>
      </c>
      <c r="CC5083" s="174" t="str">
        <f t="shared" si="753"/>
        <v/>
      </c>
      <c r="CH5083" s="139"/>
      <c r="CI5083" s="139"/>
      <c r="CJ5083" s="174"/>
    </row>
    <row r="5084" spans="21:88" ht="20.100000000000001" customHeight="1" x14ac:dyDescent="0.25">
      <c r="U5084" s="190"/>
      <c r="V5084" s="191"/>
      <c r="W5084" s="188"/>
      <c r="X5084" s="188"/>
      <c r="Y5084" s="174" t="str">
        <f t="shared" si="750"/>
        <v/>
      </c>
      <c r="Z5084" s="174" t="str">
        <f t="shared" si="751"/>
        <v/>
      </c>
      <c r="AA5084" s="137"/>
      <c r="AB5084" s="185">
        <f t="shared" si="748"/>
        <v>28.979199999997853</v>
      </c>
      <c r="AC5084" s="139">
        <f t="shared" si="745"/>
        <v>1.4595594123451659E-4</v>
      </c>
      <c r="AD5084" s="138">
        <f t="shared" si="749"/>
        <v>3.9163957844061382E-7</v>
      </c>
      <c r="AE5084" s="139">
        <f t="shared" si="746"/>
        <v>3.9163957844061382E-7</v>
      </c>
      <c r="AF5084" s="139" t="str">
        <f t="shared" si="747"/>
        <v/>
      </c>
      <c r="AG5084" s="139"/>
      <c r="BX5084" s="190"/>
      <c r="BY5084" s="191"/>
      <c r="BZ5084" s="188"/>
      <c r="CA5084" s="188"/>
      <c r="CB5084" s="174" t="str">
        <f t="shared" si="752"/>
        <v/>
      </c>
      <c r="CC5084" s="174" t="str">
        <f t="shared" si="753"/>
        <v/>
      </c>
      <c r="CH5084" s="139"/>
      <c r="CI5084" s="139"/>
      <c r="CJ5084" s="174"/>
    </row>
    <row r="5085" spans="21:88" ht="20.100000000000001" customHeight="1" x14ac:dyDescent="0.25">
      <c r="U5085" s="190"/>
      <c r="V5085" s="191"/>
      <c r="W5085" s="188"/>
      <c r="X5085" s="188"/>
      <c r="Y5085" s="174" t="str">
        <f t="shared" si="750"/>
        <v/>
      </c>
      <c r="Z5085" s="174" t="str">
        <f t="shared" si="751"/>
        <v/>
      </c>
      <c r="AA5085" s="137"/>
      <c r="AB5085" s="185">
        <f t="shared" si="748"/>
        <v>28.985599999997852</v>
      </c>
      <c r="AC5085" s="139">
        <f t="shared" si="745"/>
        <v>1.4556430165607598E-4</v>
      </c>
      <c r="AD5085" s="138">
        <f t="shared" si="749"/>
        <v>3.9060388801762319E-7</v>
      </c>
      <c r="AE5085" s="139">
        <f t="shared" si="746"/>
        <v>3.9060388801762319E-7</v>
      </c>
      <c r="AF5085" s="139" t="str">
        <f t="shared" si="747"/>
        <v/>
      </c>
      <c r="AG5085" s="139"/>
      <c r="BX5085" s="190"/>
      <c r="BY5085" s="191"/>
      <c r="BZ5085" s="188"/>
      <c r="CA5085" s="188"/>
      <c r="CB5085" s="174" t="str">
        <f t="shared" si="752"/>
        <v/>
      </c>
      <c r="CC5085" s="174" t="str">
        <f t="shared" si="753"/>
        <v/>
      </c>
      <c r="CH5085" s="139"/>
      <c r="CI5085" s="139"/>
      <c r="CJ5085" s="174"/>
    </row>
    <row r="5086" spans="21:88" ht="20.100000000000001" customHeight="1" x14ac:dyDescent="0.25">
      <c r="U5086" s="190"/>
      <c r="V5086" s="191"/>
      <c r="W5086" s="188"/>
      <c r="X5086" s="188"/>
      <c r="Y5086" s="174" t="str">
        <f t="shared" si="750"/>
        <v/>
      </c>
      <c r="Z5086" s="174" t="str">
        <f t="shared" si="751"/>
        <v/>
      </c>
      <c r="AA5086" s="137"/>
      <c r="AB5086" s="185">
        <f t="shared" si="748"/>
        <v>28.991999999997851</v>
      </c>
      <c r="AC5086" s="139">
        <f t="shared" si="745"/>
        <v>1.4517369776805835E-4</v>
      </c>
      <c r="AD5086" s="138">
        <f t="shared" si="749"/>
        <v>3.8957088900593538E-7</v>
      </c>
      <c r="AE5086" s="139">
        <f t="shared" si="746"/>
        <v>3.8957088900593538E-7</v>
      </c>
      <c r="AF5086" s="139" t="str">
        <f t="shared" si="747"/>
        <v/>
      </c>
      <c r="AG5086" s="139"/>
      <c r="BX5086" s="190"/>
      <c r="BY5086" s="191"/>
      <c r="BZ5086" s="188"/>
      <c r="CA5086" s="188"/>
      <c r="CB5086" s="174" t="str">
        <f t="shared" si="752"/>
        <v/>
      </c>
      <c r="CC5086" s="174" t="str">
        <f t="shared" si="753"/>
        <v/>
      </c>
      <c r="CH5086" s="139"/>
      <c r="CI5086" s="139"/>
      <c r="CJ5086" s="174"/>
    </row>
    <row r="5087" spans="21:88" ht="20.100000000000001" customHeight="1" x14ac:dyDescent="0.25">
      <c r="U5087" s="190"/>
      <c r="V5087" s="191"/>
      <c r="W5087" s="188"/>
      <c r="X5087" s="188"/>
      <c r="Y5087" s="174" t="str">
        <f t="shared" si="750"/>
        <v/>
      </c>
      <c r="Z5087" s="174" t="str">
        <f t="shared" si="751"/>
        <v/>
      </c>
      <c r="AA5087" s="137"/>
      <c r="AB5087" s="185">
        <f t="shared" si="748"/>
        <v>28.998399999997851</v>
      </c>
      <c r="AC5087" s="139">
        <f t="shared" si="745"/>
        <v>1.4478412687905242E-4</v>
      </c>
      <c r="AD5087" s="138">
        <f t="shared" si="749"/>
        <v>3.8854057456030443E-7</v>
      </c>
      <c r="AE5087" s="139">
        <f t="shared" si="746"/>
        <v>3.8854057456030443E-7</v>
      </c>
      <c r="AF5087" s="139" t="str">
        <f t="shared" si="747"/>
        <v/>
      </c>
      <c r="AG5087" s="139"/>
      <c r="BX5087" s="190"/>
      <c r="BY5087" s="191"/>
      <c r="BZ5087" s="188"/>
      <c r="CA5087" s="188"/>
      <c r="CB5087" s="174" t="str">
        <f t="shared" si="752"/>
        <v/>
      </c>
      <c r="CC5087" s="174" t="str">
        <f t="shared" si="753"/>
        <v/>
      </c>
      <c r="CH5087" s="139"/>
      <c r="CI5087" s="139"/>
      <c r="CJ5087" s="174"/>
    </row>
    <row r="5088" spans="21:88" ht="20.100000000000001" customHeight="1" x14ac:dyDescent="0.25">
      <c r="U5088" s="190"/>
      <c r="V5088" s="191"/>
      <c r="W5088" s="188"/>
      <c r="X5088" s="188"/>
      <c r="Y5088" s="174" t="str">
        <f t="shared" si="750"/>
        <v/>
      </c>
      <c r="Z5088" s="174" t="str">
        <f t="shared" si="751"/>
        <v/>
      </c>
      <c r="AA5088" s="137"/>
      <c r="AB5088" s="185">
        <f t="shared" si="748"/>
        <v>29.00479999999785</v>
      </c>
      <c r="AC5088" s="139">
        <f t="shared" si="745"/>
        <v>1.4439558630449211E-4</v>
      </c>
      <c r="AD5088" s="138">
        <f t="shared" si="749"/>
        <v>3.8751293785223534E-7</v>
      </c>
      <c r="AE5088" s="139">
        <f t="shared" si="746"/>
        <v>3.8751293785223534E-7</v>
      </c>
      <c r="AF5088" s="139" t="str">
        <f t="shared" si="747"/>
        <v/>
      </c>
      <c r="AG5088" s="139"/>
      <c r="BX5088" s="190"/>
      <c r="BY5088" s="191"/>
      <c r="BZ5088" s="188"/>
      <c r="CA5088" s="188"/>
      <c r="CB5088" s="174" t="str">
        <f t="shared" si="752"/>
        <v/>
      </c>
      <c r="CC5088" s="174" t="str">
        <f t="shared" si="753"/>
        <v/>
      </c>
      <c r="CH5088" s="139"/>
      <c r="CI5088" s="139"/>
      <c r="CJ5088" s="174"/>
    </row>
    <row r="5089" spans="21:88" ht="20.100000000000001" customHeight="1" x14ac:dyDescent="0.25">
      <c r="U5089" s="190"/>
      <c r="V5089" s="191"/>
      <c r="W5089" s="188"/>
      <c r="X5089" s="188"/>
      <c r="Y5089" s="174" t="str">
        <f t="shared" si="750"/>
        <v/>
      </c>
      <c r="Z5089" s="174" t="str">
        <f t="shared" si="751"/>
        <v/>
      </c>
      <c r="AA5089" s="137"/>
      <c r="AB5089" s="185">
        <f t="shared" si="748"/>
        <v>29.011199999997849</v>
      </c>
      <c r="AC5089" s="139">
        <f t="shared" si="745"/>
        <v>1.4400807336663988E-4</v>
      </c>
      <c r="AD5089" s="138">
        <f t="shared" si="749"/>
        <v>3.8648797206984847E-7</v>
      </c>
      <c r="AE5089" s="139">
        <f t="shared" si="746"/>
        <v>3.8648797206984847E-7</v>
      </c>
      <c r="AF5089" s="139" t="str">
        <f t="shared" si="747"/>
        <v/>
      </c>
      <c r="AG5089" s="139"/>
      <c r="BX5089" s="190"/>
      <c r="BY5089" s="191"/>
      <c r="BZ5089" s="188"/>
      <c r="CA5089" s="188"/>
      <c r="CB5089" s="174" t="str">
        <f t="shared" si="752"/>
        <v/>
      </c>
      <c r="CC5089" s="174" t="str">
        <f t="shared" si="753"/>
        <v/>
      </c>
      <c r="CH5089" s="139"/>
      <c r="CI5089" s="139"/>
      <c r="CJ5089" s="174"/>
    </row>
    <row r="5090" spans="21:88" ht="20.100000000000001" customHeight="1" x14ac:dyDescent="0.25">
      <c r="U5090" s="190"/>
      <c r="V5090" s="191"/>
      <c r="W5090" s="188"/>
      <c r="X5090" s="188"/>
      <c r="Y5090" s="174" t="str">
        <f t="shared" si="750"/>
        <v/>
      </c>
      <c r="Z5090" s="174" t="str">
        <f t="shared" si="751"/>
        <v/>
      </c>
      <c r="AA5090" s="137"/>
      <c r="AB5090" s="185">
        <f t="shared" si="748"/>
        <v>29.017599999997849</v>
      </c>
      <c r="AC5090" s="139">
        <f t="shared" si="745"/>
        <v>1.4362158539457003E-4</v>
      </c>
      <c r="AD5090" s="138">
        <f t="shared" si="749"/>
        <v>3.8546567041863856E-7</v>
      </c>
      <c r="AE5090" s="139">
        <f t="shared" si="746"/>
        <v>3.8546567041863856E-7</v>
      </c>
      <c r="AF5090" s="139" t="str">
        <f t="shared" si="747"/>
        <v/>
      </c>
      <c r="AG5090" s="139"/>
      <c r="BX5090" s="190"/>
      <c r="BY5090" s="191"/>
      <c r="BZ5090" s="188"/>
      <c r="CA5090" s="188"/>
      <c r="CB5090" s="174" t="str">
        <f t="shared" si="752"/>
        <v/>
      </c>
      <c r="CC5090" s="174" t="str">
        <f t="shared" si="753"/>
        <v/>
      </c>
      <c r="CH5090" s="139"/>
      <c r="CI5090" s="139"/>
      <c r="CJ5090" s="174"/>
    </row>
    <row r="5091" spans="21:88" ht="20.100000000000001" customHeight="1" x14ac:dyDescent="0.25">
      <c r="U5091" s="190"/>
      <c r="V5091" s="191"/>
      <c r="W5091" s="188"/>
      <c r="X5091" s="188"/>
      <c r="Y5091" s="174" t="str">
        <f t="shared" si="750"/>
        <v/>
      </c>
      <c r="Z5091" s="174" t="str">
        <f t="shared" si="751"/>
        <v/>
      </c>
      <c r="AA5091" s="137"/>
      <c r="AB5091" s="185">
        <f t="shared" si="748"/>
        <v>29.023999999997848</v>
      </c>
      <c r="AC5091" s="139">
        <f t="shared" si="745"/>
        <v>1.4323611972415139E-4</v>
      </c>
      <c r="AD5091" s="138">
        <f t="shared" si="749"/>
        <v>3.8444602612060729E-7</v>
      </c>
      <c r="AE5091" s="139">
        <f t="shared" si="746"/>
        <v>3.8444602612060729E-7</v>
      </c>
      <c r="AF5091" s="139" t="str">
        <f t="shared" si="747"/>
        <v/>
      </c>
      <c r="AG5091" s="139"/>
      <c r="BX5091" s="190"/>
      <c r="BY5091" s="191"/>
      <c r="BZ5091" s="188"/>
      <c r="CA5091" s="188"/>
      <c r="CB5091" s="174" t="str">
        <f t="shared" si="752"/>
        <v/>
      </c>
      <c r="CC5091" s="174" t="str">
        <f t="shared" si="753"/>
        <v/>
      </c>
      <c r="CH5091" s="139"/>
      <c r="CI5091" s="139"/>
      <c r="CJ5091" s="174"/>
    </row>
    <row r="5092" spans="21:88" ht="20.100000000000001" customHeight="1" x14ac:dyDescent="0.25">
      <c r="U5092" s="190"/>
      <c r="V5092" s="191"/>
      <c r="W5092" s="188"/>
      <c r="X5092" s="188"/>
      <c r="Y5092" s="174" t="str">
        <f t="shared" si="750"/>
        <v/>
      </c>
      <c r="Z5092" s="174" t="str">
        <f t="shared" si="751"/>
        <v/>
      </c>
      <c r="AA5092" s="137"/>
      <c r="AB5092" s="185">
        <f t="shared" si="748"/>
        <v>29.030399999997847</v>
      </c>
      <c r="AC5092" s="139">
        <f t="shared" si="745"/>
        <v>1.4285167369803078E-4</v>
      </c>
      <c r="AD5092" s="138">
        <f t="shared" si="749"/>
        <v>3.8342903241488677E-7</v>
      </c>
      <c r="AE5092" s="139">
        <f t="shared" si="746"/>
        <v>3.8342903241488677E-7</v>
      </c>
      <c r="AF5092" s="139" t="str">
        <f t="shared" si="747"/>
        <v/>
      </c>
      <c r="AG5092" s="139"/>
      <c r="BX5092" s="190"/>
      <c r="BY5092" s="191"/>
      <c r="BZ5092" s="188"/>
      <c r="CA5092" s="188"/>
      <c r="CB5092" s="174" t="str">
        <f t="shared" si="752"/>
        <v/>
      </c>
      <c r="CC5092" s="174" t="str">
        <f t="shared" si="753"/>
        <v/>
      </c>
      <c r="CH5092" s="139"/>
      <c r="CI5092" s="139"/>
      <c r="CJ5092" s="174"/>
    </row>
    <row r="5093" spans="21:88" ht="20.100000000000001" customHeight="1" x14ac:dyDescent="0.25">
      <c r="U5093" s="190"/>
      <c r="V5093" s="191"/>
      <c r="W5093" s="188"/>
      <c r="X5093" s="188"/>
      <c r="Y5093" s="174" t="str">
        <f t="shared" si="750"/>
        <v/>
      </c>
      <c r="Z5093" s="174" t="str">
        <f t="shared" si="751"/>
        <v/>
      </c>
      <c r="AA5093" s="137"/>
      <c r="AB5093" s="185">
        <f t="shared" si="748"/>
        <v>29.036799999997847</v>
      </c>
      <c r="AC5093" s="139">
        <f t="shared" si="745"/>
        <v>1.424682446656159E-4</v>
      </c>
      <c r="AD5093" s="138">
        <f t="shared" si="749"/>
        <v>3.8241468255668237E-7</v>
      </c>
      <c r="AE5093" s="139">
        <f t="shared" si="746"/>
        <v>3.8241468255668237E-7</v>
      </c>
      <c r="AF5093" s="139" t="str">
        <f t="shared" si="747"/>
        <v/>
      </c>
      <c r="AG5093" s="139"/>
      <c r="BX5093" s="190"/>
      <c r="BY5093" s="191"/>
      <c r="BZ5093" s="188"/>
      <c r="CA5093" s="188"/>
      <c r="CB5093" s="174" t="str">
        <f t="shared" si="752"/>
        <v/>
      </c>
      <c r="CC5093" s="174" t="str">
        <f t="shared" si="753"/>
        <v/>
      </c>
      <c r="CH5093" s="139"/>
      <c r="CI5093" s="139"/>
      <c r="CJ5093" s="174"/>
    </row>
    <row r="5094" spans="21:88" ht="20.100000000000001" customHeight="1" x14ac:dyDescent="0.25">
      <c r="U5094" s="190"/>
      <c r="V5094" s="191"/>
      <c r="W5094" s="188"/>
      <c r="X5094" s="188"/>
      <c r="Y5094" s="174" t="str">
        <f t="shared" si="750"/>
        <v/>
      </c>
      <c r="Z5094" s="174" t="str">
        <f t="shared" si="751"/>
        <v/>
      </c>
      <c r="AA5094" s="137"/>
      <c r="AB5094" s="185">
        <f t="shared" si="748"/>
        <v>29.043199999997846</v>
      </c>
      <c r="AC5094" s="139">
        <f t="shared" si="745"/>
        <v>1.4208582998305922E-4</v>
      </c>
      <c r="AD5094" s="138">
        <f t="shared" si="749"/>
        <v>3.8140296981830279E-7</v>
      </c>
      <c r="AE5094" s="139">
        <f t="shared" si="746"/>
        <v>3.8140296981830279E-7</v>
      </c>
      <c r="AF5094" s="139" t="str">
        <f t="shared" si="747"/>
        <v/>
      </c>
      <c r="AG5094" s="139"/>
      <c r="BX5094" s="190"/>
      <c r="BY5094" s="191"/>
      <c r="BZ5094" s="188"/>
      <c r="CA5094" s="188"/>
      <c r="CB5094" s="174" t="str">
        <f t="shared" si="752"/>
        <v/>
      </c>
      <c r="CC5094" s="174" t="str">
        <f t="shared" si="753"/>
        <v/>
      </c>
      <c r="CH5094" s="139"/>
      <c r="CI5094" s="139"/>
      <c r="CJ5094" s="174"/>
    </row>
    <row r="5095" spans="21:88" ht="20.100000000000001" customHeight="1" x14ac:dyDescent="0.25">
      <c r="U5095" s="190"/>
      <c r="V5095" s="191"/>
      <c r="W5095" s="188"/>
      <c r="X5095" s="188"/>
      <c r="Y5095" s="174" t="str">
        <f t="shared" si="750"/>
        <v/>
      </c>
      <c r="Z5095" s="174" t="str">
        <f t="shared" si="751"/>
        <v/>
      </c>
      <c r="AA5095" s="137"/>
      <c r="AB5095" s="185">
        <f t="shared" si="748"/>
        <v>29.049599999997845</v>
      </c>
      <c r="AC5095" s="139">
        <f t="shared" si="745"/>
        <v>1.4170442701324091E-4</v>
      </c>
      <c r="AD5095" s="138">
        <f t="shared" si="749"/>
        <v>3.8039388748943104E-7</v>
      </c>
      <c r="AE5095" s="139">
        <f t="shared" si="746"/>
        <v>3.8039388748943104E-7</v>
      </c>
      <c r="AF5095" s="139" t="str">
        <f t="shared" si="747"/>
        <v/>
      </c>
      <c r="AG5095" s="139"/>
      <c r="BX5095" s="190"/>
      <c r="BY5095" s="191"/>
      <c r="BZ5095" s="188"/>
      <c r="CA5095" s="188"/>
      <c r="CB5095" s="174" t="str">
        <f t="shared" si="752"/>
        <v/>
      </c>
      <c r="CC5095" s="174" t="str">
        <f t="shared" si="753"/>
        <v/>
      </c>
      <c r="CH5095" s="139"/>
      <c r="CI5095" s="139"/>
      <c r="CJ5095" s="174"/>
    </row>
    <row r="5096" spans="21:88" ht="20.100000000000001" customHeight="1" x14ac:dyDescent="0.25">
      <c r="U5096" s="190"/>
      <c r="V5096" s="191"/>
      <c r="W5096" s="188"/>
      <c r="X5096" s="188"/>
      <c r="Y5096" s="174" t="str">
        <f t="shared" si="750"/>
        <v/>
      </c>
      <c r="Z5096" s="174" t="str">
        <f t="shared" si="751"/>
        <v/>
      </c>
      <c r="AA5096" s="137"/>
      <c r="AB5096" s="185">
        <f t="shared" si="748"/>
        <v>29.055999999997844</v>
      </c>
      <c r="AC5096" s="139">
        <f t="shared" si="745"/>
        <v>1.4132403312575148E-4</v>
      </c>
      <c r="AD5096" s="138">
        <f t="shared" si="749"/>
        <v>3.7938742887473923E-7</v>
      </c>
      <c r="AE5096" s="139">
        <f t="shared" si="746"/>
        <v>3.7938742887473923E-7</v>
      </c>
      <c r="AF5096" s="139" t="str">
        <f t="shared" si="747"/>
        <v/>
      </c>
      <c r="AG5096" s="139"/>
      <c r="BX5096" s="190"/>
      <c r="BY5096" s="191"/>
      <c r="BZ5096" s="188"/>
      <c r="CA5096" s="188"/>
      <c r="CB5096" s="174" t="str">
        <f t="shared" si="752"/>
        <v/>
      </c>
      <c r="CC5096" s="174" t="str">
        <f t="shared" si="753"/>
        <v/>
      </c>
      <c r="CH5096" s="139"/>
      <c r="CI5096" s="139"/>
      <c r="CJ5096" s="174"/>
    </row>
    <row r="5097" spans="21:88" ht="20.100000000000001" customHeight="1" x14ac:dyDescent="0.25">
      <c r="U5097" s="190"/>
      <c r="V5097" s="191"/>
      <c r="W5097" s="188"/>
      <c r="X5097" s="188"/>
      <c r="Y5097" s="174" t="str">
        <f t="shared" si="750"/>
        <v/>
      </c>
      <c r="Z5097" s="174" t="str">
        <f t="shared" si="751"/>
        <v/>
      </c>
      <c r="AA5097" s="137"/>
      <c r="AB5097" s="185">
        <f t="shared" si="748"/>
        <v>29.062399999997844</v>
      </c>
      <c r="AC5097" s="139">
        <f t="shared" si="745"/>
        <v>1.4094464569687674E-4</v>
      </c>
      <c r="AD5097" s="138">
        <f t="shared" si="749"/>
        <v>3.7838358729673461E-7</v>
      </c>
      <c r="AE5097" s="139">
        <f t="shared" si="746"/>
        <v>3.7838358729673461E-7</v>
      </c>
      <c r="AF5097" s="139" t="str">
        <f t="shared" si="747"/>
        <v/>
      </c>
      <c r="AG5097" s="139"/>
      <c r="BX5097" s="190"/>
      <c r="BY5097" s="191"/>
      <c r="BZ5097" s="188"/>
      <c r="CA5097" s="188"/>
      <c r="CB5097" s="174" t="str">
        <f t="shared" si="752"/>
        <v/>
      </c>
      <c r="CC5097" s="174" t="str">
        <f t="shared" si="753"/>
        <v/>
      </c>
      <c r="CH5097" s="139"/>
      <c r="CI5097" s="139"/>
      <c r="CJ5097" s="174"/>
    </row>
    <row r="5098" spans="21:88" ht="20.100000000000001" customHeight="1" x14ac:dyDescent="0.25">
      <c r="U5098" s="190"/>
      <c r="V5098" s="191"/>
      <c r="W5098" s="188"/>
      <c r="X5098" s="188"/>
      <c r="Y5098" s="174" t="str">
        <f t="shared" si="750"/>
        <v/>
      </c>
      <c r="Z5098" s="174" t="str">
        <f t="shared" si="751"/>
        <v/>
      </c>
      <c r="AA5098" s="137"/>
      <c r="AB5098" s="185">
        <f t="shared" si="748"/>
        <v>29.068799999997843</v>
      </c>
      <c r="AC5098" s="139">
        <f t="shared" si="745"/>
        <v>1.4056626210958001E-4</v>
      </c>
      <c r="AD5098" s="138">
        <f t="shared" si="749"/>
        <v>3.7738235609494639E-7</v>
      </c>
      <c r="AE5098" s="139">
        <f t="shared" si="746"/>
        <v>3.7738235609494639E-7</v>
      </c>
      <c r="AF5098" s="139" t="str">
        <f t="shared" si="747"/>
        <v/>
      </c>
      <c r="AG5098" s="139"/>
      <c r="BX5098" s="190"/>
      <c r="BY5098" s="191"/>
      <c r="BZ5098" s="188"/>
      <c r="CA5098" s="188"/>
      <c r="CB5098" s="174" t="str">
        <f t="shared" si="752"/>
        <v/>
      </c>
      <c r="CC5098" s="174" t="str">
        <f t="shared" si="753"/>
        <v/>
      </c>
      <c r="CH5098" s="139"/>
      <c r="CI5098" s="139"/>
      <c r="CJ5098" s="174"/>
    </row>
    <row r="5099" spans="21:88" ht="20.100000000000001" customHeight="1" x14ac:dyDescent="0.25">
      <c r="U5099" s="190"/>
      <c r="V5099" s="191"/>
      <c r="W5099" s="188"/>
      <c r="X5099" s="188"/>
      <c r="Y5099" s="174" t="str">
        <f t="shared" si="750"/>
        <v/>
      </c>
      <c r="Z5099" s="174" t="str">
        <f t="shared" si="751"/>
        <v/>
      </c>
      <c r="AA5099" s="137"/>
      <c r="AB5099" s="185">
        <f t="shared" si="748"/>
        <v>29.075199999997842</v>
      </c>
      <c r="AC5099" s="139">
        <f t="shared" si="745"/>
        <v>1.4018887975348506E-4</v>
      </c>
      <c r="AD5099" s="138">
        <f t="shared" si="749"/>
        <v>3.7638372862321525E-7</v>
      </c>
      <c r="AE5099" s="139">
        <f t="shared" si="746"/>
        <v>3.7638372862321525E-7</v>
      </c>
      <c r="AF5099" s="139" t="str">
        <f t="shared" si="747"/>
        <v/>
      </c>
      <c r="AG5099" s="139"/>
      <c r="BX5099" s="190"/>
      <c r="BY5099" s="191"/>
      <c r="BZ5099" s="188"/>
      <c r="CA5099" s="188"/>
      <c r="CB5099" s="174" t="str">
        <f t="shared" si="752"/>
        <v/>
      </c>
      <c r="CC5099" s="174" t="str">
        <f t="shared" si="753"/>
        <v/>
      </c>
      <c r="CH5099" s="139"/>
      <c r="CI5099" s="139"/>
      <c r="CJ5099" s="174"/>
    </row>
    <row r="5100" spans="21:88" ht="20.100000000000001" customHeight="1" x14ac:dyDescent="0.25">
      <c r="U5100" s="190"/>
      <c r="V5100" s="191"/>
      <c r="W5100" s="188"/>
      <c r="X5100" s="188"/>
      <c r="Y5100" s="174" t="str">
        <f t="shared" si="750"/>
        <v/>
      </c>
      <c r="Z5100" s="174" t="str">
        <f t="shared" si="751"/>
        <v/>
      </c>
      <c r="AA5100" s="137"/>
      <c r="AB5100" s="185">
        <f t="shared" si="748"/>
        <v>29.081599999997842</v>
      </c>
      <c r="AC5100" s="139">
        <f t="shared" ref="AC5100:AC5163" si="754">_xlfn.CHISQ.DIST.RT(AB5100,$AB$553)</f>
        <v>1.3981249602486185E-4</v>
      </c>
      <c r="AD5100" s="138">
        <f t="shared" si="749"/>
        <v>3.7538769825408436E-7</v>
      </c>
      <c r="AE5100" s="139">
        <f t="shared" ref="AE5100:AE5163" si="755">IF(AC5100&lt;($AA$556),AD5100,"")</f>
        <v>3.7538769825408436E-7</v>
      </c>
      <c r="AF5100" s="139" t="str">
        <f t="shared" ref="AF5100:AF5163" si="756">IF(AC5100&lt;$AA$563,AD5100,"")</f>
        <v/>
      </c>
      <c r="AG5100" s="139"/>
      <c r="BX5100" s="190"/>
      <c r="BY5100" s="191"/>
      <c r="BZ5100" s="188"/>
      <c r="CA5100" s="188"/>
      <c r="CB5100" s="174" t="str">
        <f t="shared" si="752"/>
        <v/>
      </c>
      <c r="CC5100" s="174" t="str">
        <f t="shared" si="753"/>
        <v/>
      </c>
      <c r="CH5100" s="139"/>
      <c r="CI5100" s="139"/>
      <c r="CJ5100" s="174"/>
    </row>
    <row r="5101" spans="21:88" ht="20.100000000000001" customHeight="1" x14ac:dyDescent="0.25">
      <c r="U5101" s="190"/>
      <c r="V5101" s="191"/>
      <c r="W5101" s="188"/>
      <c r="X5101" s="188"/>
      <c r="Y5101" s="174" t="str">
        <f t="shared" si="750"/>
        <v/>
      </c>
      <c r="Z5101" s="174" t="str">
        <f t="shared" si="751"/>
        <v/>
      </c>
      <c r="AA5101" s="137"/>
      <c r="AB5101" s="185">
        <f t="shared" ref="AB5101:AB5164" si="757">AB5100+$AF$553</f>
        <v>29.087999999997841</v>
      </c>
      <c r="AC5101" s="139">
        <f t="shared" si="754"/>
        <v>1.3943710832660776E-4</v>
      </c>
      <c r="AD5101" s="138">
        <f t="shared" ref="AD5101:AD5164" si="758">AC5101-AC5102</f>
        <v>3.7439425837592624E-7</v>
      </c>
      <c r="AE5101" s="139">
        <f t="shared" si="755"/>
        <v>3.7439425837592624E-7</v>
      </c>
      <c r="AF5101" s="139" t="str">
        <f t="shared" si="756"/>
        <v/>
      </c>
      <c r="AG5101" s="139"/>
      <c r="BX5101" s="190"/>
      <c r="BY5101" s="191"/>
      <c r="BZ5101" s="188"/>
      <c r="CA5101" s="188"/>
      <c r="CB5101" s="174" t="str">
        <f t="shared" si="752"/>
        <v/>
      </c>
      <c r="CC5101" s="174" t="str">
        <f t="shared" si="753"/>
        <v/>
      </c>
      <c r="CH5101" s="139"/>
      <c r="CI5101" s="139"/>
      <c r="CJ5101" s="174"/>
    </row>
    <row r="5102" spans="21:88" ht="20.100000000000001" customHeight="1" x14ac:dyDescent="0.25">
      <c r="U5102" s="190"/>
      <c r="V5102" s="191"/>
      <c r="W5102" s="188"/>
      <c r="X5102" s="188"/>
      <c r="Y5102" s="174" t="str">
        <f t="shared" si="750"/>
        <v/>
      </c>
      <c r="Z5102" s="174" t="str">
        <f t="shared" si="751"/>
        <v/>
      </c>
      <c r="AA5102" s="137"/>
      <c r="AB5102" s="185">
        <f t="shared" si="757"/>
        <v>29.09439999999784</v>
      </c>
      <c r="AC5102" s="139">
        <f t="shared" si="754"/>
        <v>1.3906271406823184E-4</v>
      </c>
      <c r="AD5102" s="138">
        <f t="shared" si="758"/>
        <v>3.7340340239245488E-7</v>
      </c>
      <c r="AE5102" s="139">
        <f t="shared" si="755"/>
        <v>3.7340340239245488E-7</v>
      </c>
      <c r="AF5102" s="139" t="str">
        <f t="shared" si="756"/>
        <v/>
      </c>
      <c r="AG5102" s="139"/>
      <c r="BX5102" s="190"/>
      <c r="BY5102" s="191"/>
      <c r="BZ5102" s="188"/>
      <c r="CA5102" s="188"/>
      <c r="CB5102" s="174" t="str">
        <f t="shared" si="752"/>
        <v/>
      </c>
      <c r="CC5102" s="174" t="str">
        <f t="shared" si="753"/>
        <v/>
      </c>
      <c r="CH5102" s="139"/>
      <c r="CI5102" s="139"/>
      <c r="CJ5102" s="174"/>
    </row>
    <row r="5103" spans="21:88" ht="20.100000000000001" customHeight="1" x14ac:dyDescent="0.25">
      <c r="U5103" s="190"/>
      <c r="V5103" s="191"/>
      <c r="W5103" s="188"/>
      <c r="X5103" s="188"/>
      <c r="Y5103" s="174" t="str">
        <f t="shared" si="750"/>
        <v/>
      </c>
      <c r="Z5103" s="174" t="str">
        <f t="shared" si="751"/>
        <v/>
      </c>
      <c r="AA5103" s="137"/>
      <c r="AB5103" s="185">
        <f t="shared" si="757"/>
        <v>29.10079999999784</v>
      </c>
      <c r="AC5103" s="139">
        <f t="shared" si="754"/>
        <v>1.3868931066583938E-4</v>
      </c>
      <c r="AD5103" s="138">
        <f t="shared" si="758"/>
        <v>3.7241512372502964E-7</v>
      </c>
      <c r="AE5103" s="139">
        <f t="shared" si="755"/>
        <v>3.7241512372502964E-7</v>
      </c>
      <c r="AF5103" s="139" t="str">
        <f t="shared" si="756"/>
        <v/>
      </c>
      <c r="AG5103" s="139"/>
      <c r="BX5103" s="190"/>
      <c r="BY5103" s="191"/>
      <c r="BZ5103" s="188"/>
      <c r="CA5103" s="188"/>
      <c r="CB5103" s="174" t="str">
        <f t="shared" si="752"/>
        <v/>
      </c>
      <c r="CC5103" s="174" t="str">
        <f t="shared" si="753"/>
        <v/>
      </c>
      <c r="CH5103" s="139"/>
      <c r="CI5103" s="139"/>
      <c r="CJ5103" s="174"/>
    </row>
    <row r="5104" spans="21:88" ht="20.100000000000001" customHeight="1" x14ac:dyDescent="0.25">
      <c r="U5104" s="190"/>
      <c r="V5104" s="191"/>
      <c r="W5104" s="188"/>
      <c r="X5104" s="188"/>
      <c r="Y5104" s="174" t="str">
        <f t="shared" si="750"/>
        <v/>
      </c>
      <c r="Z5104" s="174" t="str">
        <f t="shared" si="751"/>
        <v/>
      </c>
      <c r="AA5104" s="137"/>
      <c r="AB5104" s="185">
        <f t="shared" si="757"/>
        <v>29.107199999997839</v>
      </c>
      <c r="AC5104" s="139">
        <f t="shared" si="754"/>
        <v>1.3831689554211435E-4</v>
      </c>
      <c r="AD5104" s="138">
        <f t="shared" si="758"/>
        <v>3.7142941581064953E-7</v>
      </c>
      <c r="AE5104" s="139">
        <f t="shared" si="755"/>
        <v>3.7142941581064953E-7</v>
      </c>
      <c r="AF5104" s="139" t="str">
        <f t="shared" si="756"/>
        <v/>
      </c>
      <c r="AG5104" s="139"/>
      <c r="BX5104" s="190"/>
      <c r="BY5104" s="191"/>
      <c r="BZ5104" s="188"/>
      <c r="CA5104" s="188"/>
      <c r="CB5104" s="174" t="str">
        <f t="shared" si="752"/>
        <v/>
      </c>
      <c r="CC5104" s="174" t="str">
        <f t="shared" si="753"/>
        <v/>
      </c>
      <c r="CH5104" s="139"/>
      <c r="CI5104" s="139"/>
      <c r="CJ5104" s="174"/>
    </row>
    <row r="5105" spans="21:88" ht="20.100000000000001" customHeight="1" x14ac:dyDescent="0.25">
      <c r="U5105" s="190"/>
      <c r="V5105" s="191"/>
      <c r="W5105" s="188"/>
      <c r="X5105" s="188"/>
      <c r="Y5105" s="174" t="str">
        <f t="shared" si="750"/>
        <v/>
      </c>
      <c r="Z5105" s="174" t="str">
        <f t="shared" si="751"/>
        <v/>
      </c>
      <c r="AA5105" s="137"/>
      <c r="AB5105" s="185">
        <f t="shared" si="757"/>
        <v>29.113599999997838</v>
      </c>
      <c r="AC5105" s="139">
        <f t="shared" si="754"/>
        <v>1.379454661263037E-4</v>
      </c>
      <c r="AD5105" s="138">
        <f t="shared" si="758"/>
        <v>3.7044627210314576E-7</v>
      </c>
      <c r="AE5105" s="139">
        <f t="shared" si="755"/>
        <v>3.7044627210314576E-7</v>
      </c>
      <c r="AF5105" s="139" t="str">
        <f t="shared" si="756"/>
        <v/>
      </c>
      <c r="AG5105" s="139"/>
      <c r="BX5105" s="190"/>
      <c r="BY5105" s="191"/>
      <c r="BZ5105" s="188"/>
      <c r="CA5105" s="188"/>
      <c r="CB5105" s="174" t="str">
        <f t="shared" si="752"/>
        <v/>
      </c>
      <c r="CC5105" s="174" t="str">
        <f t="shared" si="753"/>
        <v/>
      </c>
      <c r="CH5105" s="139"/>
      <c r="CI5105" s="139"/>
      <c r="CJ5105" s="174"/>
    </row>
    <row r="5106" spans="21:88" ht="20.100000000000001" customHeight="1" x14ac:dyDescent="0.25">
      <c r="U5106" s="190"/>
      <c r="V5106" s="191"/>
      <c r="W5106" s="188"/>
      <c r="X5106" s="188"/>
      <c r="Y5106" s="174" t="str">
        <f t="shared" si="750"/>
        <v/>
      </c>
      <c r="Z5106" s="174" t="str">
        <f t="shared" si="751"/>
        <v/>
      </c>
      <c r="AA5106" s="137"/>
      <c r="AB5106" s="185">
        <f t="shared" si="757"/>
        <v>29.119999999997837</v>
      </c>
      <c r="AC5106" s="139">
        <f t="shared" si="754"/>
        <v>1.3757501985420056E-4</v>
      </c>
      <c r="AD5106" s="138">
        <f t="shared" si="758"/>
        <v>3.6946568607160971E-7</v>
      </c>
      <c r="AE5106" s="139">
        <f t="shared" si="755"/>
        <v>3.6946568607160971E-7</v>
      </c>
      <c r="AF5106" s="139" t="str">
        <f t="shared" si="756"/>
        <v/>
      </c>
      <c r="AG5106" s="139"/>
      <c r="BX5106" s="190"/>
      <c r="BY5106" s="191"/>
      <c r="BZ5106" s="188"/>
      <c r="CA5106" s="188"/>
      <c r="CB5106" s="174" t="str">
        <f t="shared" si="752"/>
        <v/>
      </c>
      <c r="CC5106" s="174" t="str">
        <f t="shared" si="753"/>
        <v/>
      </c>
      <c r="CH5106" s="139"/>
      <c r="CI5106" s="139"/>
      <c r="CJ5106" s="174"/>
    </row>
    <row r="5107" spans="21:88" ht="20.100000000000001" customHeight="1" x14ac:dyDescent="0.25">
      <c r="U5107" s="190"/>
      <c r="V5107" s="191"/>
      <c r="W5107" s="188"/>
      <c r="X5107" s="188"/>
      <c r="Y5107" s="174" t="str">
        <f t="shared" si="750"/>
        <v/>
      </c>
      <c r="Z5107" s="174" t="str">
        <f t="shared" si="751"/>
        <v/>
      </c>
      <c r="AA5107" s="137"/>
      <c r="AB5107" s="185">
        <f t="shared" si="757"/>
        <v>29.126399999997837</v>
      </c>
      <c r="AC5107" s="139">
        <f t="shared" si="754"/>
        <v>1.3720555416812895E-4</v>
      </c>
      <c r="AD5107" s="138">
        <f t="shared" si="758"/>
        <v>3.684876512020192E-7</v>
      </c>
      <c r="AE5107" s="139">
        <f t="shared" si="755"/>
        <v>3.684876512020192E-7</v>
      </c>
      <c r="AF5107" s="139" t="str">
        <f t="shared" si="756"/>
        <v/>
      </c>
      <c r="AG5107" s="139"/>
      <c r="BX5107" s="190"/>
      <c r="BY5107" s="191"/>
      <c r="BZ5107" s="188"/>
      <c r="CA5107" s="188"/>
      <c r="CB5107" s="174" t="str">
        <f t="shared" si="752"/>
        <v/>
      </c>
      <c r="CC5107" s="174" t="str">
        <f t="shared" si="753"/>
        <v/>
      </c>
      <c r="CH5107" s="139"/>
      <c r="CI5107" s="139"/>
      <c r="CJ5107" s="174"/>
    </row>
    <row r="5108" spans="21:88" ht="20.100000000000001" customHeight="1" x14ac:dyDescent="0.25">
      <c r="U5108" s="190"/>
      <c r="V5108" s="191"/>
      <c r="W5108" s="188"/>
      <c r="X5108" s="188"/>
      <c r="Y5108" s="174" t="str">
        <f t="shared" si="750"/>
        <v/>
      </c>
      <c r="Z5108" s="174" t="str">
        <f t="shared" si="751"/>
        <v/>
      </c>
      <c r="AA5108" s="137"/>
      <c r="AB5108" s="185">
        <f t="shared" si="757"/>
        <v>29.132799999997836</v>
      </c>
      <c r="AC5108" s="139">
        <f t="shared" si="754"/>
        <v>1.3683706651692693E-4</v>
      </c>
      <c r="AD5108" s="138">
        <f t="shared" si="758"/>
        <v>3.6751216099691324E-7</v>
      </c>
      <c r="AE5108" s="139">
        <f t="shared" si="755"/>
        <v>3.6751216099691324E-7</v>
      </c>
      <c r="AF5108" s="139" t="str">
        <f t="shared" si="756"/>
        <v/>
      </c>
      <c r="AG5108" s="139"/>
      <c r="BX5108" s="190"/>
      <c r="BY5108" s="191"/>
      <c r="BZ5108" s="188"/>
      <c r="CA5108" s="188"/>
      <c r="CB5108" s="174" t="str">
        <f t="shared" si="752"/>
        <v/>
      </c>
      <c r="CC5108" s="174" t="str">
        <f t="shared" si="753"/>
        <v/>
      </c>
      <c r="CH5108" s="139"/>
      <c r="CI5108" s="139"/>
      <c r="CJ5108" s="174"/>
    </row>
    <row r="5109" spans="21:88" ht="20.100000000000001" customHeight="1" x14ac:dyDescent="0.25">
      <c r="U5109" s="190"/>
      <c r="V5109" s="191"/>
      <c r="W5109" s="188"/>
      <c r="X5109" s="188"/>
      <c r="Y5109" s="174" t="str">
        <f t="shared" si="750"/>
        <v/>
      </c>
      <c r="Z5109" s="174" t="str">
        <f t="shared" si="751"/>
        <v/>
      </c>
      <c r="AA5109" s="137"/>
      <c r="AB5109" s="185">
        <f t="shared" si="757"/>
        <v>29.139199999997835</v>
      </c>
      <c r="AC5109" s="139">
        <f t="shared" si="754"/>
        <v>1.3646955435593001E-4</v>
      </c>
      <c r="AD5109" s="138">
        <f t="shared" si="758"/>
        <v>3.6653920897346758E-7</v>
      </c>
      <c r="AE5109" s="139">
        <f t="shared" si="755"/>
        <v>3.6653920897346758E-7</v>
      </c>
      <c r="AF5109" s="139" t="str">
        <f t="shared" si="756"/>
        <v/>
      </c>
      <c r="AG5109" s="139"/>
      <c r="BX5109" s="190"/>
      <c r="BY5109" s="191"/>
      <c r="BZ5109" s="188"/>
      <c r="CA5109" s="188"/>
      <c r="CB5109" s="174" t="str">
        <f t="shared" si="752"/>
        <v/>
      </c>
      <c r="CC5109" s="174" t="str">
        <f t="shared" si="753"/>
        <v/>
      </c>
      <c r="CH5109" s="139"/>
      <c r="CI5109" s="139"/>
      <c r="CJ5109" s="174"/>
    </row>
    <row r="5110" spans="21:88" ht="20.100000000000001" customHeight="1" x14ac:dyDescent="0.25">
      <c r="U5110" s="190"/>
      <c r="V5110" s="191"/>
      <c r="W5110" s="188"/>
      <c r="X5110" s="188"/>
      <c r="Y5110" s="174" t="str">
        <f t="shared" si="750"/>
        <v/>
      </c>
      <c r="Z5110" s="174" t="str">
        <f t="shared" si="751"/>
        <v/>
      </c>
      <c r="AA5110" s="137"/>
      <c r="AB5110" s="185">
        <f t="shared" si="757"/>
        <v>29.145599999997835</v>
      </c>
      <c r="AC5110" s="139">
        <f t="shared" si="754"/>
        <v>1.3610301514695655E-4</v>
      </c>
      <c r="AD5110" s="138">
        <f t="shared" si="758"/>
        <v>3.6556878866688281E-7</v>
      </c>
      <c r="AE5110" s="139">
        <f t="shared" si="755"/>
        <v>3.6556878866688281E-7</v>
      </c>
      <c r="AF5110" s="139" t="str">
        <f t="shared" si="756"/>
        <v/>
      </c>
      <c r="AG5110" s="139"/>
      <c r="BX5110" s="190"/>
      <c r="BY5110" s="191"/>
      <c r="BZ5110" s="188"/>
      <c r="CA5110" s="188"/>
      <c r="CB5110" s="174" t="str">
        <f t="shared" si="752"/>
        <v/>
      </c>
      <c r="CC5110" s="174" t="str">
        <f t="shared" si="753"/>
        <v/>
      </c>
      <c r="CH5110" s="139"/>
      <c r="CI5110" s="139"/>
      <c r="CJ5110" s="174"/>
    </row>
    <row r="5111" spans="21:88" ht="20.100000000000001" customHeight="1" x14ac:dyDescent="0.25">
      <c r="U5111" s="190"/>
      <c r="V5111" s="191"/>
      <c r="W5111" s="188"/>
      <c r="X5111" s="188"/>
      <c r="Y5111" s="174" t="str">
        <f t="shared" si="750"/>
        <v/>
      </c>
      <c r="Z5111" s="174" t="str">
        <f t="shared" si="751"/>
        <v/>
      </c>
      <c r="AA5111" s="137"/>
      <c r="AB5111" s="185">
        <f t="shared" si="757"/>
        <v>29.151999999997834</v>
      </c>
      <c r="AC5111" s="139">
        <f t="shared" si="754"/>
        <v>1.3573744635828966E-4</v>
      </c>
      <c r="AD5111" s="138">
        <f t="shared" si="758"/>
        <v>3.646008936266168E-7</v>
      </c>
      <c r="AE5111" s="139">
        <f t="shared" si="755"/>
        <v>3.646008936266168E-7</v>
      </c>
      <c r="AF5111" s="139" t="str">
        <f t="shared" si="756"/>
        <v/>
      </c>
      <c r="AG5111" s="139"/>
      <c r="BX5111" s="190"/>
      <c r="BY5111" s="191"/>
      <c r="BZ5111" s="188"/>
      <c r="CA5111" s="188"/>
      <c r="CB5111" s="174" t="str">
        <f t="shared" si="752"/>
        <v/>
      </c>
      <c r="CC5111" s="174" t="str">
        <f t="shared" si="753"/>
        <v/>
      </c>
      <c r="CH5111" s="139"/>
      <c r="CI5111" s="139"/>
      <c r="CJ5111" s="174"/>
    </row>
    <row r="5112" spans="21:88" ht="20.100000000000001" customHeight="1" x14ac:dyDescent="0.25">
      <c r="U5112" s="190"/>
      <c r="V5112" s="191"/>
      <c r="W5112" s="188"/>
      <c r="X5112" s="188"/>
      <c r="Y5112" s="174" t="str">
        <f t="shared" ref="Y5112:Y5175" si="759">IF($X5112&gt;(Y$555),$W5112,"")</f>
        <v/>
      </c>
      <c r="Z5112" s="174" t="str">
        <f t="shared" ref="Z5112:Z5175" si="760">IF($X5112&gt;(AA$557),$W5112,"")</f>
        <v/>
      </c>
      <c r="AA5112" s="137"/>
      <c r="AB5112" s="185">
        <f t="shared" si="757"/>
        <v>29.158399999997833</v>
      </c>
      <c r="AC5112" s="139">
        <f t="shared" si="754"/>
        <v>1.3537284546466305E-4</v>
      </c>
      <c r="AD5112" s="138">
        <f t="shared" si="758"/>
        <v>3.636355174193391E-7</v>
      </c>
      <c r="AE5112" s="139">
        <f t="shared" si="755"/>
        <v>3.636355174193391E-7</v>
      </c>
      <c r="AF5112" s="139" t="str">
        <f t="shared" si="756"/>
        <v/>
      </c>
      <c r="AG5112" s="139"/>
      <c r="BX5112" s="190"/>
      <c r="BY5112" s="191"/>
      <c r="BZ5112" s="188"/>
      <c r="CA5112" s="188"/>
      <c r="CB5112" s="174" t="str">
        <f t="shared" si="752"/>
        <v/>
      </c>
      <c r="CC5112" s="174" t="str">
        <f t="shared" si="753"/>
        <v/>
      </c>
      <c r="CH5112" s="139"/>
      <c r="CI5112" s="139"/>
      <c r="CJ5112" s="174"/>
    </row>
    <row r="5113" spans="21:88" ht="20.100000000000001" customHeight="1" x14ac:dyDescent="0.25">
      <c r="U5113" s="190"/>
      <c r="V5113" s="191"/>
      <c r="W5113" s="188"/>
      <c r="X5113" s="188"/>
      <c r="Y5113" s="174" t="str">
        <f t="shared" si="759"/>
        <v/>
      </c>
      <c r="Z5113" s="174" t="str">
        <f t="shared" si="760"/>
        <v/>
      </c>
      <c r="AA5113" s="137"/>
      <c r="AB5113" s="185">
        <f t="shared" si="757"/>
        <v>29.164799999997832</v>
      </c>
      <c r="AC5113" s="139">
        <f t="shared" si="754"/>
        <v>1.3500920994724371E-4</v>
      </c>
      <c r="AD5113" s="138">
        <f t="shared" si="758"/>
        <v>3.6267265362746734E-7</v>
      </c>
      <c r="AE5113" s="139">
        <f t="shared" si="755"/>
        <v>3.6267265362746734E-7</v>
      </c>
      <c r="AF5113" s="139" t="str">
        <f t="shared" si="756"/>
        <v/>
      </c>
      <c r="AG5113" s="139"/>
      <c r="BX5113" s="190"/>
      <c r="BY5113" s="191"/>
      <c r="BZ5113" s="188"/>
      <c r="CA5113" s="188"/>
      <c r="CB5113" s="174" t="str">
        <f t="shared" si="752"/>
        <v/>
      </c>
      <c r="CC5113" s="174" t="str">
        <f t="shared" si="753"/>
        <v/>
      </c>
      <c r="CH5113" s="139"/>
      <c r="CI5113" s="139"/>
      <c r="CJ5113" s="174"/>
    </row>
    <row r="5114" spans="21:88" ht="20.100000000000001" customHeight="1" x14ac:dyDescent="0.25">
      <c r="U5114" s="190"/>
      <c r="V5114" s="191"/>
      <c r="W5114" s="188"/>
      <c r="X5114" s="188"/>
      <c r="Y5114" s="174" t="str">
        <f t="shared" si="759"/>
        <v/>
      </c>
      <c r="Z5114" s="174" t="str">
        <f t="shared" si="760"/>
        <v/>
      </c>
      <c r="AA5114" s="137"/>
      <c r="AB5114" s="185">
        <f t="shared" si="757"/>
        <v>29.171199999997832</v>
      </c>
      <c r="AC5114" s="139">
        <f t="shared" si="754"/>
        <v>1.3464653729361624E-4</v>
      </c>
      <c r="AD5114" s="138">
        <f t="shared" si="758"/>
        <v>3.6171229584792031E-7</v>
      </c>
      <c r="AE5114" s="139">
        <f t="shared" si="755"/>
        <v>3.6171229584792031E-7</v>
      </c>
      <c r="AF5114" s="139" t="str">
        <f t="shared" si="756"/>
        <v/>
      </c>
      <c r="AG5114" s="139"/>
      <c r="BX5114" s="190"/>
      <c r="BY5114" s="191"/>
      <c r="BZ5114" s="188"/>
      <c r="CA5114" s="188"/>
      <c r="CB5114" s="174" t="str">
        <f t="shared" si="752"/>
        <v/>
      </c>
      <c r="CC5114" s="174" t="str">
        <f t="shared" si="753"/>
        <v/>
      </c>
      <c r="CH5114" s="139"/>
      <c r="CI5114" s="139"/>
      <c r="CJ5114" s="174"/>
    </row>
    <row r="5115" spans="21:88" ht="20.100000000000001" customHeight="1" x14ac:dyDescent="0.25">
      <c r="U5115" s="190"/>
      <c r="V5115" s="191"/>
      <c r="W5115" s="188"/>
      <c r="X5115" s="188"/>
      <c r="Y5115" s="174" t="str">
        <f t="shared" si="759"/>
        <v/>
      </c>
      <c r="Z5115" s="174" t="str">
        <f t="shared" si="760"/>
        <v/>
      </c>
      <c r="AA5115" s="137"/>
      <c r="AB5115" s="185">
        <f t="shared" si="757"/>
        <v>29.177599999997831</v>
      </c>
      <c r="AC5115" s="139">
        <f t="shared" si="754"/>
        <v>1.3428482499776832E-4</v>
      </c>
      <c r="AD5115" s="138">
        <f t="shared" si="758"/>
        <v>3.6075443769634642E-7</v>
      </c>
      <c r="AE5115" s="139">
        <f t="shared" si="755"/>
        <v>3.6075443769634642E-7</v>
      </c>
      <c r="AF5115" s="139" t="str">
        <f t="shared" si="756"/>
        <v/>
      </c>
      <c r="AG5115" s="139"/>
      <c r="BX5115" s="190"/>
      <c r="BY5115" s="191"/>
      <c r="BZ5115" s="188"/>
      <c r="CA5115" s="188"/>
      <c r="CB5115" s="174" t="str">
        <f t="shared" si="752"/>
        <v/>
      </c>
      <c r="CC5115" s="174" t="str">
        <f t="shared" si="753"/>
        <v/>
      </c>
      <c r="CH5115" s="139"/>
      <c r="CI5115" s="139"/>
      <c r="CJ5115" s="174"/>
    </row>
    <row r="5116" spans="21:88" ht="20.100000000000001" customHeight="1" x14ac:dyDescent="0.25">
      <c r="U5116" s="190"/>
      <c r="V5116" s="191"/>
      <c r="W5116" s="188"/>
      <c r="X5116" s="188"/>
      <c r="Y5116" s="174" t="str">
        <f t="shared" si="759"/>
        <v/>
      </c>
      <c r="Z5116" s="174" t="str">
        <f t="shared" si="760"/>
        <v/>
      </c>
      <c r="AA5116" s="137"/>
      <c r="AB5116" s="185">
        <f t="shared" si="757"/>
        <v>29.18399999999783</v>
      </c>
      <c r="AC5116" s="139">
        <f t="shared" si="754"/>
        <v>1.3392407056007197E-4</v>
      </c>
      <c r="AD5116" s="138">
        <f t="shared" si="758"/>
        <v>3.5979907280126898E-7</v>
      </c>
      <c r="AE5116" s="139">
        <f t="shared" si="755"/>
        <v>3.5979907280126898E-7</v>
      </c>
      <c r="AF5116" s="139" t="str">
        <f t="shared" si="756"/>
        <v/>
      </c>
      <c r="AG5116" s="139"/>
      <c r="BX5116" s="190"/>
      <c r="BY5116" s="191"/>
      <c r="BZ5116" s="188"/>
      <c r="CA5116" s="188"/>
      <c r="CB5116" s="174" t="str">
        <f t="shared" si="752"/>
        <v/>
      </c>
      <c r="CC5116" s="174" t="str">
        <f t="shared" si="753"/>
        <v/>
      </c>
      <c r="CH5116" s="139"/>
      <c r="CI5116" s="139"/>
      <c r="CJ5116" s="174"/>
    </row>
    <row r="5117" spans="21:88" ht="20.100000000000001" customHeight="1" x14ac:dyDescent="0.25">
      <c r="U5117" s="190"/>
      <c r="V5117" s="191"/>
      <c r="W5117" s="188"/>
      <c r="X5117" s="188"/>
      <c r="Y5117" s="174" t="str">
        <f t="shared" si="759"/>
        <v/>
      </c>
      <c r="Z5117" s="174" t="str">
        <f t="shared" si="760"/>
        <v/>
      </c>
      <c r="AA5117" s="137"/>
      <c r="AB5117" s="185">
        <f t="shared" si="757"/>
        <v>29.19039999999783</v>
      </c>
      <c r="AC5117" s="139">
        <f t="shared" si="754"/>
        <v>1.335642714872707E-4</v>
      </c>
      <c r="AD5117" s="138">
        <f t="shared" si="758"/>
        <v>3.5884619480899219E-7</v>
      </c>
      <c r="AE5117" s="139">
        <f t="shared" si="755"/>
        <v>3.5884619480899219E-7</v>
      </c>
      <c r="AF5117" s="139" t="str">
        <f t="shared" si="756"/>
        <v/>
      </c>
      <c r="AG5117" s="139"/>
      <c r="BX5117" s="190"/>
      <c r="BY5117" s="191"/>
      <c r="BZ5117" s="188"/>
      <c r="CA5117" s="188"/>
      <c r="CB5117" s="174" t="str">
        <f t="shared" si="752"/>
        <v/>
      </c>
      <c r="CC5117" s="174" t="str">
        <f t="shared" si="753"/>
        <v/>
      </c>
      <c r="CH5117" s="139"/>
      <c r="CI5117" s="139"/>
      <c r="CJ5117" s="174"/>
    </row>
    <row r="5118" spans="21:88" ht="20.100000000000001" customHeight="1" x14ac:dyDescent="0.25">
      <c r="U5118" s="190"/>
      <c r="V5118" s="191"/>
      <c r="W5118" s="188"/>
      <c r="X5118" s="188"/>
      <c r="Y5118" s="174" t="str">
        <f t="shared" si="759"/>
        <v/>
      </c>
      <c r="Z5118" s="174" t="str">
        <f t="shared" si="760"/>
        <v/>
      </c>
      <c r="AA5118" s="137"/>
      <c r="AB5118" s="185">
        <f t="shared" si="757"/>
        <v>29.196799999997829</v>
      </c>
      <c r="AC5118" s="139">
        <f t="shared" si="754"/>
        <v>1.3320542529246171E-4</v>
      </c>
      <c r="AD5118" s="138">
        <f t="shared" si="758"/>
        <v>3.5789579738102623E-7</v>
      </c>
      <c r="AE5118" s="139">
        <f t="shared" si="755"/>
        <v>3.5789579738102623E-7</v>
      </c>
      <c r="AF5118" s="139" t="str">
        <f t="shared" si="756"/>
        <v/>
      </c>
      <c r="AG5118" s="139"/>
      <c r="BX5118" s="190"/>
      <c r="BY5118" s="191"/>
      <c r="BZ5118" s="188"/>
      <c r="CA5118" s="188"/>
      <c r="CB5118" s="174" t="str">
        <f t="shared" si="752"/>
        <v/>
      </c>
      <c r="CC5118" s="174" t="str">
        <f t="shared" si="753"/>
        <v/>
      </c>
      <c r="CH5118" s="139"/>
      <c r="CI5118" s="139"/>
      <c r="CJ5118" s="174"/>
    </row>
    <row r="5119" spans="21:88" ht="20.100000000000001" customHeight="1" x14ac:dyDescent="0.25">
      <c r="U5119" s="190"/>
      <c r="V5119" s="191"/>
      <c r="W5119" s="188"/>
      <c r="X5119" s="188"/>
      <c r="Y5119" s="174" t="str">
        <f t="shared" si="759"/>
        <v/>
      </c>
      <c r="Z5119" s="174" t="str">
        <f t="shared" si="760"/>
        <v/>
      </c>
      <c r="AA5119" s="137"/>
      <c r="AB5119" s="185">
        <f t="shared" si="757"/>
        <v>29.203199999997828</v>
      </c>
      <c r="AC5119" s="139">
        <f t="shared" si="754"/>
        <v>1.3284752949508069E-4</v>
      </c>
      <c r="AD5119" s="138">
        <f t="shared" si="758"/>
        <v>3.5694787419387032E-7</v>
      </c>
      <c r="AE5119" s="139">
        <f t="shared" si="755"/>
        <v>3.5694787419387032E-7</v>
      </c>
      <c r="AF5119" s="139" t="str">
        <f t="shared" si="756"/>
        <v/>
      </c>
      <c r="AG5119" s="139"/>
      <c r="BX5119" s="190"/>
      <c r="BY5119" s="191"/>
      <c r="BZ5119" s="188"/>
      <c r="CA5119" s="188"/>
      <c r="CB5119" s="174" t="str">
        <f t="shared" si="752"/>
        <v/>
      </c>
      <c r="CC5119" s="174" t="str">
        <f t="shared" si="753"/>
        <v/>
      </c>
      <c r="CH5119" s="139"/>
      <c r="CI5119" s="139"/>
      <c r="CJ5119" s="174"/>
    </row>
    <row r="5120" spans="21:88" ht="20.100000000000001" customHeight="1" x14ac:dyDescent="0.25">
      <c r="U5120" s="190"/>
      <c r="V5120" s="191"/>
      <c r="W5120" s="188"/>
      <c r="X5120" s="188"/>
      <c r="Y5120" s="174" t="str">
        <f t="shared" si="759"/>
        <v/>
      </c>
      <c r="Z5120" s="174" t="str">
        <f t="shared" si="760"/>
        <v/>
      </c>
      <c r="AA5120" s="137"/>
      <c r="AB5120" s="185">
        <f t="shared" si="757"/>
        <v>29.209599999997828</v>
      </c>
      <c r="AC5120" s="139">
        <f t="shared" si="754"/>
        <v>1.3249058162088682E-4</v>
      </c>
      <c r="AD5120" s="138">
        <f t="shared" si="758"/>
        <v>3.560024189409915E-7</v>
      </c>
      <c r="AE5120" s="139">
        <f t="shared" si="755"/>
        <v>3.560024189409915E-7</v>
      </c>
      <c r="AF5120" s="139" t="str">
        <f t="shared" si="756"/>
        <v/>
      </c>
      <c r="AG5120" s="139"/>
      <c r="BX5120" s="190"/>
      <c r="BY5120" s="191"/>
      <c r="BZ5120" s="188"/>
      <c r="CA5120" s="188"/>
      <c r="CB5120" s="174" t="str">
        <f t="shared" si="752"/>
        <v/>
      </c>
      <c r="CC5120" s="174" t="str">
        <f t="shared" si="753"/>
        <v/>
      </c>
      <c r="CH5120" s="139"/>
      <c r="CI5120" s="139"/>
      <c r="CJ5120" s="174"/>
    </row>
    <row r="5121" spans="21:88" ht="20.100000000000001" customHeight="1" x14ac:dyDescent="0.25">
      <c r="U5121" s="190"/>
      <c r="V5121" s="191"/>
      <c r="W5121" s="188"/>
      <c r="X5121" s="188"/>
      <c r="Y5121" s="174" t="str">
        <f t="shared" si="759"/>
        <v/>
      </c>
      <c r="Z5121" s="174" t="str">
        <f t="shared" si="760"/>
        <v/>
      </c>
      <c r="AA5121" s="137"/>
      <c r="AB5121" s="185">
        <f t="shared" si="757"/>
        <v>29.215999999997827</v>
      </c>
      <c r="AC5121" s="139">
        <f t="shared" si="754"/>
        <v>1.3213457920194582E-4</v>
      </c>
      <c r="AD5121" s="138">
        <f t="shared" si="758"/>
        <v>3.5505942533041218E-7</v>
      </c>
      <c r="AE5121" s="139">
        <f t="shared" si="755"/>
        <v>3.5505942533041218E-7</v>
      </c>
      <c r="AF5121" s="139" t="str">
        <f t="shared" si="756"/>
        <v/>
      </c>
      <c r="AG5121" s="139"/>
      <c r="BX5121" s="190"/>
      <c r="BY5121" s="191"/>
      <c r="BZ5121" s="188"/>
      <c r="CA5121" s="188"/>
      <c r="CB5121" s="174" t="str">
        <f t="shared" si="752"/>
        <v/>
      </c>
      <c r="CC5121" s="174" t="str">
        <f t="shared" si="753"/>
        <v/>
      </c>
      <c r="CH5121" s="139"/>
      <c r="CI5121" s="139"/>
      <c r="CJ5121" s="174"/>
    </row>
    <row r="5122" spans="21:88" ht="20.100000000000001" customHeight="1" x14ac:dyDescent="0.25">
      <c r="U5122" s="190"/>
      <c r="V5122" s="191"/>
      <c r="W5122" s="188"/>
      <c r="X5122" s="188"/>
      <c r="Y5122" s="174" t="str">
        <f t="shared" si="759"/>
        <v/>
      </c>
      <c r="Z5122" s="174" t="str">
        <f t="shared" si="760"/>
        <v/>
      </c>
      <c r="AA5122" s="137"/>
      <c r="AB5122" s="185">
        <f t="shared" si="757"/>
        <v>29.222399999997826</v>
      </c>
      <c r="AC5122" s="139">
        <f t="shared" si="754"/>
        <v>1.3177951977661541E-4</v>
      </c>
      <c r="AD5122" s="138">
        <f t="shared" si="758"/>
        <v>3.5411888708685151E-7</v>
      </c>
      <c r="AE5122" s="139">
        <f t="shared" si="755"/>
        <v>3.5411888708685151E-7</v>
      </c>
      <c r="AF5122" s="139" t="str">
        <f t="shared" si="756"/>
        <v/>
      </c>
      <c r="AG5122" s="139"/>
      <c r="BX5122" s="190"/>
      <c r="BY5122" s="191"/>
      <c r="BZ5122" s="188"/>
      <c r="CA5122" s="188"/>
      <c r="CB5122" s="174" t="str">
        <f t="shared" si="752"/>
        <v/>
      </c>
      <c r="CC5122" s="174" t="str">
        <f t="shared" si="753"/>
        <v/>
      </c>
      <c r="CH5122" s="139"/>
      <c r="CI5122" s="139"/>
      <c r="CJ5122" s="174"/>
    </row>
    <row r="5123" spans="21:88" ht="20.100000000000001" customHeight="1" x14ac:dyDescent="0.25">
      <c r="U5123" s="190"/>
      <c r="V5123" s="191"/>
      <c r="W5123" s="188"/>
      <c r="X5123" s="188"/>
      <c r="Y5123" s="174" t="str">
        <f t="shared" si="759"/>
        <v/>
      </c>
      <c r="Z5123" s="174" t="str">
        <f t="shared" si="760"/>
        <v/>
      </c>
      <c r="AA5123" s="137"/>
      <c r="AB5123" s="185">
        <f t="shared" si="757"/>
        <v>29.228799999997825</v>
      </c>
      <c r="AC5123" s="139">
        <f t="shared" si="754"/>
        <v>1.3142540088952856E-4</v>
      </c>
      <c r="AD5123" s="138">
        <f t="shared" si="758"/>
        <v>3.5318079794955694E-7</v>
      </c>
      <c r="AE5123" s="139">
        <f t="shared" si="755"/>
        <v>3.5318079794955694E-7</v>
      </c>
      <c r="AF5123" s="139" t="str">
        <f t="shared" si="756"/>
        <v/>
      </c>
      <c r="AG5123" s="139"/>
      <c r="BX5123" s="190"/>
      <c r="BY5123" s="191"/>
      <c r="BZ5123" s="188"/>
      <c r="CA5123" s="188"/>
      <c r="CB5123" s="174" t="str">
        <f t="shared" si="752"/>
        <v/>
      </c>
      <c r="CC5123" s="174" t="str">
        <f t="shared" si="753"/>
        <v/>
      </c>
      <c r="CH5123" s="139"/>
      <c r="CI5123" s="139"/>
      <c r="CJ5123" s="174"/>
    </row>
    <row r="5124" spans="21:88" ht="20.100000000000001" customHeight="1" x14ac:dyDescent="0.25">
      <c r="U5124" s="190"/>
      <c r="V5124" s="191"/>
      <c r="W5124" s="188"/>
      <c r="X5124" s="188"/>
      <c r="Y5124" s="174" t="str">
        <f t="shared" si="759"/>
        <v/>
      </c>
      <c r="Z5124" s="174" t="str">
        <f t="shared" si="760"/>
        <v/>
      </c>
      <c r="AA5124" s="137"/>
      <c r="AB5124" s="185">
        <f t="shared" si="757"/>
        <v>29.235199999997825</v>
      </c>
      <c r="AC5124" s="139">
        <f t="shared" si="754"/>
        <v>1.31072220091579E-4</v>
      </c>
      <c r="AD5124" s="138">
        <f t="shared" si="758"/>
        <v>3.5224515167384921E-7</v>
      </c>
      <c r="AE5124" s="139">
        <f t="shared" si="755"/>
        <v>3.5224515167384921E-7</v>
      </c>
      <c r="AF5124" s="139" t="str">
        <f t="shared" si="756"/>
        <v/>
      </c>
      <c r="AG5124" s="139"/>
      <c r="BX5124" s="190"/>
      <c r="BY5124" s="191"/>
      <c r="BZ5124" s="188"/>
      <c r="CA5124" s="188"/>
      <c r="CB5124" s="174" t="str">
        <f t="shared" si="752"/>
        <v/>
      </c>
      <c r="CC5124" s="174" t="str">
        <f t="shared" si="753"/>
        <v/>
      </c>
      <c r="CH5124" s="139"/>
      <c r="CI5124" s="139"/>
      <c r="CJ5124" s="174"/>
    </row>
    <row r="5125" spans="21:88" ht="20.100000000000001" customHeight="1" x14ac:dyDescent="0.25">
      <c r="U5125" s="190"/>
      <c r="V5125" s="191"/>
      <c r="W5125" s="188"/>
      <c r="X5125" s="188"/>
      <c r="Y5125" s="174" t="str">
        <f t="shared" si="759"/>
        <v/>
      </c>
      <c r="Z5125" s="174" t="str">
        <f t="shared" si="760"/>
        <v/>
      </c>
      <c r="AA5125" s="137"/>
      <c r="AB5125" s="185">
        <f t="shared" si="757"/>
        <v>29.241599999997824</v>
      </c>
      <c r="AC5125" s="139">
        <f t="shared" si="754"/>
        <v>1.3071997493990515E-4</v>
      </c>
      <c r="AD5125" s="138">
        <f t="shared" si="758"/>
        <v>3.5131194203020079E-7</v>
      </c>
      <c r="AE5125" s="139">
        <f t="shared" si="755"/>
        <v>3.5131194203020079E-7</v>
      </c>
      <c r="AF5125" s="139" t="str">
        <f t="shared" si="756"/>
        <v/>
      </c>
      <c r="AG5125" s="139"/>
      <c r="BX5125" s="190"/>
      <c r="BY5125" s="191"/>
      <c r="BZ5125" s="188"/>
      <c r="CA5125" s="188"/>
      <c r="CB5125" s="174" t="str">
        <f t="shared" si="752"/>
        <v/>
      </c>
      <c r="CC5125" s="174" t="str">
        <f t="shared" si="753"/>
        <v/>
      </c>
      <c r="CH5125" s="139"/>
      <c r="CI5125" s="139"/>
      <c r="CJ5125" s="174"/>
    </row>
    <row r="5126" spans="21:88" ht="20.100000000000001" customHeight="1" x14ac:dyDescent="0.25">
      <c r="U5126" s="190"/>
      <c r="V5126" s="191"/>
      <c r="W5126" s="188"/>
      <c r="X5126" s="188"/>
      <c r="Y5126" s="174" t="str">
        <f t="shared" si="759"/>
        <v/>
      </c>
      <c r="Z5126" s="174" t="str">
        <f t="shared" si="760"/>
        <v/>
      </c>
      <c r="AA5126" s="137"/>
      <c r="AB5126" s="185">
        <f t="shared" si="757"/>
        <v>29.247999999997823</v>
      </c>
      <c r="AC5126" s="139">
        <f t="shared" si="754"/>
        <v>1.3036866299787495E-4</v>
      </c>
      <c r="AD5126" s="138">
        <f t="shared" si="758"/>
        <v>3.5038116280564535E-7</v>
      </c>
      <c r="AE5126" s="139">
        <f t="shared" si="755"/>
        <v>3.5038116280564535E-7</v>
      </c>
      <c r="AF5126" s="139" t="str">
        <f t="shared" si="756"/>
        <v/>
      </c>
      <c r="AG5126" s="139"/>
      <c r="BX5126" s="190"/>
      <c r="BY5126" s="191"/>
      <c r="BZ5126" s="188"/>
      <c r="CA5126" s="188"/>
      <c r="CB5126" s="174" t="str">
        <f t="shared" si="752"/>
        <v/>
      </c>
      <c r="CC5126" s="174" t="str">
        <f t="shared" si="753"/>
        <v/>
      </c>
      <c r="CH5126" s="139"/>
      <c r="CI5126" s="139"/>
      <c r="CJ5126" s="174"/>
    </row>
    <row r="5127" spans="21:88" ht="20.100000000000001" customHeight="1" x14ac:dyDescent="0.25">
      <c r="U5127" s="190"/>
      <c r="V5127" s="191"/>
      <c r="W5127" s="188"/>
      <c r="X5127" s="188"/>
      <c r="Y5127" s="174" t="str">
        <f t="shared" si="759"/>
        <v/>
      </c>
      <c r="Z5127" s="174" t="str">
        <f t="shared" si="760"/>
        <v/>
      </c>
      <c r="AA5127" s="137"/>
      <c r="AB5127" s="185">
        <f t="shared" si="757"/>
        <v>29.254399999997823</v>
      </c>
      <c r="AC5127" s="139">
        <f t="shared" si="754"/>
        <v>1.3001828183506931E-4</v>
      </c>
      <c r="AD5127" s="138">
        <f t="shared" si="758"/>
        <v>3.4945280780095882E-7</v>
      </c>
      <c r="AE5127" s="139">
        <f t="shared" si="755"/>
        <v>3.4945280780095882E-7</v>
      </c>
      <c r="AF5127" s="139" t="str">
        <f t="shared" si="756"/>
        <v/>
      </c>
      <c r="AG5127" s="139"/>
      <c r="BX5127" s="190"/>
      <c r="BY5127" s="191"/>
      <c r="BZ5127" s="188"/>
      <c r="CA5127" s="188"/>
      <c r="CB5127" s="174" t="str">
        <f t="shared" si="752"/>
        <v/>
      </c>
      <c r="CC5127" s="174" t="str">
        <f t="shared" si="753"/>
        <v/>
      </c>
      <c r="CH5127" s="139"/>
      <c r="CI5127" s="139"/>
      <c r="CJ5127" s="174"/>
    </row>
    <row r="5128" spans="21:88" ht="20.100000000000001" customHeight="1" x14ac:dyDescent="0.25">
      <c r="U5128" s="190"/>
      <c r="V5128" s="191"/>
      <c r="W5128" s="188"/>
      <c r="X5128" s="188"/>
      <c r="Y5128" s="174" t="str">
        <f t="shared" si="759"/>
        <v/>
      </c>
      <c r="Z5128" s="174" t="str">
        <f t="shared" si="760"/>
        <v/>
      </c>
      <c r="AA5128" s="137"/>
      <c r="AB5128" s="185">
        <f t="shared" si="757"/>
        <v>29.260799999997822</v>
      </c>
      <c r="AC5128" s="139">
        <f t="shared" si="754"/>
        <v>1.2966882902726835E-4</v>
      </c>
      <c r="AD5128" s="138">
        <f t="shared" si="758"/>
        <v>3.4852687083399328E-7</v>
      </c>
      <c r="AE5128" s="139">
        <f t="shared" si="755"/>
        <v>3.4852687083399328E-7</v>
      </c>
      <c r="AF5128" s="139" t="str">
        <f t="shared" si="756"/>
        <v/>
      </c>
      <c r="AG5128" s="139"/>
      <c r="BX5128" s="190"/>
      <c r="BY5128" s="191"/>
      <c r="BZ5128" s="188"/>
      <c r="CA5128" s="188"/>
      <c r="CB5128" s="174" t="str">
        <f t="shared" si="752"/>
        <v/>
      </c>
      <c r="CC5128" s="174" t="str">
        <f t="shared" si="753"/>
        <v/>
      </c>
      <c r="CH5128" s="139"/>
      <c r="CI5128" s="139"/>
      <c r="CJ5128" s="174"/>
    </row>
    <row r="5129" spans="21:88" ht="20.100000000000001" customHeight="1" x14ac:dyDescent="0.25">
      <c r="U5129" s="190"/>
      <c r="V5129" s="191"/>
      <c r="W5129" s="188"/>
      <c r="X5129" s="188"/>
      <c r="Y5129" s="174" t="str">
        <f t="shared" si="759"/>
        <v/>
      </c>
      <c r="Z5129" s="174" t="str">
        <f t="shared" si="760"/>
        <v/>
      </c>
      <c r="AA5129" s="137"/>
      <c r="AB5129" s="185">
        <f t="shared" si="757"/>
        <v>29.267199999997821</v>
      </c>
      <c r="AC5129" s="139">
        <f t="shared" si="754"/>
        <v>1.2932030215643436E-4</v>
      </c>
      <c r="AD5129" s="138">
        <f t="shared" si="758"/>
        <v>3.4760334573609919E-7</v>
      </c>
      <c r="AE5129" s="139">
        <f t="shared" si="755"/>
        <v>3.4760334573609919E-7</v>
      </c>
      <c r="AF5129" s="139" t="str">
        <f t="shared" si="756"/>
        <v/>
      </c>
      <c r="AG5129" s="139"/>
      <c r="BX5129" s="190"/>
      <c r="BY5129" s="191"/>
      <c r="BZ5129" s="188"/>
      <c r="CA5129" s="188"/>
      <c r="CB5129" s="174" t="str">
        <f t="shared" si="752"/>
        <v/>
      </c>
      <c r="CC5129" s="174" t="str">
        <f t="shared" si="753"/>
        <v/>
      </c>
      <c r="CH5129" s="139"/>
      <c r="CI5129" s="139"/>
      <c r="CJ5129" s="174"/>
    </row>
    <row r="5130" spans="21:88" ht="20.100000000000001" customHeight="1" x14ac:dyDescent="0.25">
      <c r="U5130" s="190"/>
      <c r="V5130" s="191"/>
      <c r="W5130" s="188"/>
      <c r="X5130" s="188"/>
      <c r="Y5130" s="174" t="str">
        <f t="shared" si="759"/>
        <v/>
      </c>
      <c r="Z5130" s="174" t="str">
        <f t="shared" si="760"/>
        <v/>
      </c>
      <c r="AA5130" s="137"/>
      <c r="AB5130" s="185">
        <f t="shared" si="757"/>
        <v>29.27359999999782</v>
      </c>
      <c r="AC5130" s="139">
        <f t="shared" si="754"/>
        <v>1.2897269881069826E-4</v>
      </c>
      <c r="AD5130" s="138">
        <f t="shared" si="758"/>
        <v>3.4668222635613681E-7</v>
      </c>
      <c r="AE5130" s="139">
        <f t="shared" si="755"/>
        <v>3.4668222635613681E-7</v>
      </c>
      <c r="AF5130" s="139" t="str">
        <f t="shared" si="756"/>
        <v/>
      </c>
      <c r="AG5130" s="139"/>
      <c r="BX5130" s="190"/>
      <c r="BY5130" s="191"/>
      <c r="BZ5130" s="188"/>
      <c r="CA5130" s="188"/>
      <c r="CB5130" s="174" t="str">
        <f t="shared" si="752"/>
        <v/>
      </c>
      <c r="CC5130" s="174" t="str">
        <f t="shared" si="753"/>
        <v/>
      </c>
      <c r="CH5130" s="139"/>
      <c r="CI5130" s="139"/>
      <c r="CJ5130" s="174"/>
    </row>
    <row r="5131" spans="21:88" ht="20.100000000000001" customHeight="1" x14ac:dyDescent="0.25">
      <c r="U5131" s="190"/>
      <c r="V5131" s="191"/>
      <c r="W5131" s="188"/>
      <c r="X5131" s="188"/>
      <c r="Y5131" s="174" t="str">
        <f t="shared" si="759"/>
        <v/>
      </c>
      <c r="Z5131" s="174" t="str">
        <f t="shared" si="760"/>
        <v/>
      </c>
      <c r="AA5131" s="137"/>
      <c r="AB5131" s="185">
        <f t="shared" si="757"/>
        <v>29.27999999999782</v>
      </c>
      <c r="AC5131" s="139">
        <f t="shared" si="754"/>
        <v>1.2862601658434212E-4</v>
      </c>
      <c r="AD5131" s="138">
        <f t="shared" si="758"/>
        <v>3.4576350655641055E-7</v>
      </c>
      <c r="AE5131" s="139">
        <f t="shared" si="755"/>
        <v>3.4576350655641055E-7</v>
      </c>
      <c r="AF5131" s="139" t="str">
        <f t="shared" si="756"/>
        <v/>
      </c>
      <c r="AG5131" s="139"/>
      <c r="BX5131" s="190"/>
      <c r="BY5131" s="191"/>
      <c r="BZ5131" s="188"/>
      <c r="CA5131" s="188"/>
      <c r="CB5131" s="174" t="str">
        <f t="shared" si="752"/>
        <v/>
      </c>
      <c r="CC5131" s="174" t="str">
        <f t="shared" si="753"/>
        <v/>
      </c>
      <c r="CH5131" s="139"/>
      <c r="CI5131" s="139"/>
      <c r="CJ5131" s="174"/>
    </row>
    <row r="5132" spans="21:88" ht="20.100000000000001" customHeight="1" x14ac:dyDescent="0.25">
      <c r="U5132" s="190"/>
      <c r="V5132" s="191"/>
      <c r="W5132" s="188"/>
      <c r="X5132" s="188"/>
      <c r="Y5132" s="174" t="str">
        <f t="shared" si="759"/>
        <v/>
      </c>
      <c r="Z5132" s="174" t="str">
        <f t="shared" si="760"/>
        <v/>
      </c>
      <c r="AA5132" s="137"/>
      <c r="AB5132" s="185">
        <f t="shared" si="757"/>
        <v>29.286399999997819</v>
      </c>
      <c r="AC5132" s="139">
        <f t="shared" si="754"/>
        <v>1.2828025307778571E-4</v>
      </c>
      <c r="AD5132" s="138">
        <f t="shared" si="758"/>
        <v>3.4484718021518968E-7</v>
      </c>
      <c r="AE5132" s="139">
        <f t="shared" si="755"/>
        <v>3.4484718021518968E-7</v>
      </c>
      <c r="AF5132" s="139" t="str">
        <f t="shared" si="756"/>
        <v/>
      </c>
      <c r="AG5132" s="139"/>
      <c r="BX5132" s="190"/>
      <c r="BY5132" s="191"/>
      <c r="BZ5132" s="188"/>
      <c r="CA5132" s="188"/>
      <c r="CB5132" s="174" t="str">
        <f t="shared" si="752"/>
        <v/>
      </c>
      <c r="CC5132" s="174" t="str">
        <f t="shared" si="753"/>
        <v/>
      </c>
      <c r="CH5132" s="139"/>
      <c r="CI5132" s="139"/>
      <c r="CJ5132" s="174"/>
    </row>
    <row r="5133" spans="21:88" ht="20.100000000000001" customHeight="1" x14ac:dyDescent="0.25">
      <c r="U5133" s="190"/>
      <c r="V5133" s="191"/>
      <c r="W5133" s="188"/>
      <c r="X5133" s="188"/>
      <c r="Y5133" s="174" t="str">
        <f t="shared" si="759"/>
        <v/>
      </c>
      <c r="Z5133" s="174" t="str">
        <f t="shared" si="760"/>
        <v/>
      </c>
      <c r="AA5133" s="137"/>
      <c r="AB5133" s="185">
        <f t="shared" si="757"/>
        <v>29.292799999997818</v>
      </c>
      <c r="AC5133" s="139">
        <f t="shared" si="754"/>
        <v>1.2793540589757052E-4</v>
      </c>
      <c r="AD5133" s="138">
        <f t="shared" si="758"/>
        <v>3.4393324122654573E-7</v>
      </c>
      <c r="AE5133" s="139">
        <f t="shared" si="755"/>
        <v>3.4393324122654573E-7</v>
      </c>
      <c r="AF5133" s="139" t="str">
        <f t="shared" si="756"/>
        <v/>
      </c>
      <c r="AG5133" s="139"/>
      <c r="BX5133" s="190"/>
      <c r="BY5133" s="191"/>
      <c r="BZ5133" s="188"/>
      <c r="CA5133" s="188"/>
      <c r="CB5133" s="174" t="str">
        <f t="shared" si="752"/>
        <v/>
      </c>
      <c r="CC5133" s="174" t="str">
        <f t="shared" si="753"/>
        <v/>
      </c>
      <c r="CH5133" s="139"/>
      <c r="CI5133" s="139"/>
      <c r="CJ5133" s="174"/>
    </row>
    <row r="5134" spans="21:88" ht="20.100000000000001" customHeight="1" x14ac:dyDescent="0.25">
      <c r="U5134" s="190"/>
      <c r="V5134" s="191"/>
      <c r="W5134" s="188"/>
      <c r="X5134" s="188"/>
      <c r="Y5134" s="174" t="str">
        <f t="shared" si="759"/>
        <v/>
      </c>
      <c r="Z5134" s="174" t="str">
        <f t="shared" si="760"/>
        <v/>
      </c>
      <c r="AA5134" s="137"/>
      <c r="AB5134" s="185">
        <f t="shared" si="757"/>
        <v>29.299199999997818</v>
      </c>
      <c r="AC5134" s="139">
        <f t="shared" si="754"/>
        <v>1.2759147265634397E-4</v>
      </c>
      <c r="AD5134" s="138">
        <f t="shared" si="758"/>
        <v>3.4302168349834667E-7</v>
      </c>
      <c r="AE5134" s="139">
        <f t="shared" si="755"/>
        <v>3.4302168349834667E-7</v>
      </c>
      <c r="AF5134" s="139" t="str">
        <f t="shared" si="756"/>
        <v/>
      </c>
      <c r="AG5134" s="139"/>
      <c r="BX5134" s="190"/>
      <c r="BY5134" s="191"/>
      <c r="BZ5134" s="188"/>
      <c r="CA5134" s="188"/>
      <c r="CB5134" s="174" t="str">
        <f t="shared" si="752"/>
        <v/>
      </c>
      <c r="CC5134" s="174" t="str">
        <f t="shared" si="753"/>
        <v/>
      </c>
      <c r="CH5134" s="139"/>
      <c r="CI5134" s="139"/>
      <c r="CJ5134" s="174"/>
    </row>
    <row r="5135" spans="21:88" ht="20.100000000000001" customHeight="1" x14ac:dyDescent="0.25">
      <c r="U5135" s="190"/>
      <c r="V5135" s="191"/>
      <c r="W5135" s="188"/>
      <c r="X5135" s="188"/>
      <c r="Y5135" s="174" t="str">
        <f t="shared" si="759"/>
        <v/>
      </c>
      <c r="Z5135" s="174" t="str">
        <f t="shared" si="760"/>
        <v/>
      </c>
      <c r="AA5135" s="137"/>
      <c r="AB5135" s="185">
        <f t="shared" si="757"/>
        <v>29.305599999997817</v>
      </c>
      <c r="AC5135" s="139">
        <f t="shared" si="754"/>
        <v>1.2724845097284563E-4</v>
      </c>
      <c r="AD5135" s="138">
        <f t="shared" si="758"/>
        <v>3.4211250095480487E-7</v>
      </c>
      <c r="AE5135" s="139">
        <f t="shared" si="755"/>
        <v>3.4211250095480487E-7</v>
      </c>
      <c r="AF5135" s="139" t="str">
        <f t="shared" si="756"/>
        <v/>
      </c>
      <c r="AG5135" s="139"/>
      <c r="BX5135" s="190"/>
      <c r="BY5135" s="191"/>
      <c r="BZ5135" s="188"/>
      <c r="CA5135" s="188"/>
      <c r="CB5135" s="174" t="str">
        <f t="shared" si="752"/>
        <v/>
      </c>
      <c r="CC5135" s="174" t="str">
        <f t="shared" si="753"/>
        <v/>
      </c>
      <c r="CH5135" s="139"/>
      <c r="CI5135" s="139"/>
      <c r="CJ5135" s="174"/>
    </row>
    <row r="5136" spans="21:88" ht="20.100000000000001" customHeight="1" x14ac:dyDescent="0.25">
      <c r="U5136" s="190"/>
      <c r="V5136" s="191"/>
      <c r="W5136" s="188"/>
      <c r="X5136" s="188"/>
      <c r="Y5136" s="174" t="str">
        <f t="shared" si="759"/>
        <v/>
      </c>
      <c r="Z5136" s="174" t="str">
        <f t="shared" si="760"/>
        <v/>
      </c>
      <c r="AA5136" s="137"/>
      <c r="AB5136" s="185">
        <f t="shared" si="757"/>
        <v>29.311999999997816</v>
      </c>
      <c r="AC5136" s="139">
        <f t="shared" si="754"/>
        <v>1.2690633847189082E-4</v>
      </c>
      <c r="AD5136" s="138">
        <f t="shared" si="758"/>
        <v>3.4120568753514885E-7</v>
      </c>
      <c r="AE5136" s="139">
        <f t="shared" si="755"/>
        <v>3.4120568753514885E-7</v>
      </c>
      <c r="AF5136" s="139" t="str">
        <f t="shared" si="756"/>
        <v/>
      </c>
      <c r="AG5136" s="139"/>
      <c r="BX5136" s="190"/>
      <c r="BY5136" s="191"/>
      <c r="BZ5136" s="188"/>
      <c r="CA5136" s="188"/>
      <c r="CB5136" s="174" t="str">
        <f t="shared" ref="CB5136:CB5199" si="761">IF($CA5136&gt;(Y$555),$BZ5136,"")</f>
        <v/>
      </c>
      <c r="CC5136" s="174" t="str">
        <f t="shared" ref="CC5136:CC5199" si="762">IF($CA5136&gt;(AA$557),$BZ5136,"")</f>
        <v/>
      </c>
      <c r="CH5136" s="139"/>
      <c r="CI5136" s="139"/>
      <c r="CJ5136" s="174"/>
    </row>
    <row r="5137" spans="21:88" ht="20.100000000000001" customHeight="1" x14ac:dyDescent="0.25">
      <c r="U5137" s="190"/>
      <c r="V5137" s="191"/>
      <c r="W5137" s="188"/>
      <c r="X5137" s="188"/>
      <c r="Y5137" s="174" t="str">
        <f t="shared" si="759"/>
        <v/>
      </c>
      <c r="Z5137" s="174" t="str">
        <f t="shared" si="760"/>
        <v/>
      </c>
      <c r="AA5137" s="137"/>
      <c r="AB5137" s="185">
        <f t="shared" si="757"/>
        <v>29.318399999997816</v>
      </c>
      <c r="AC5137" s="139">
        <f t="shared" si="754"/>
        <v>1.2656513278435567E-4</v>
      </c>
      <c r="AD5137" s="138">
        <f t="shared" si="758"/>
        <v>3.4030123719237652E-7</v>
      </c>
      <c r="AE5137" s="139">
        <f t="shared" si="755"/>
        <v>3.4030123719237652E-7</v>
      </c>
      <c r="AF5137" s="139" t="str">
        <f t="shared" si="756"/>
        <v/>
      </c>
      <c r="AG5137" s="139"/>
      <c r="BX5137" s="190"/>
      <c r="BY5137" s="191"/>
      <c r="BZ5137" s="188"/>
      <c r="CA5137" s="188"/>
      <c r="CB5137" s="174" t="str">
        <f t="shared" si="761"/>
        <v/>
      </c>
      <c r="CC5137" s="174" t="str">
        <f t="shared" si="762"/>
        <v/>
      </c>
      <c r="CH5137" s="139"/>
      <c r="CI5137" s="139"/>
      <c r="CJ5137" s="174"/>
    </row>
    <row r="5138" spans="21:88" ht="20.100000000000001" customHeight="1" x14ac:dyDescent="0.25">
      <c r="U5138" s="190"/>
      <c r="V5138" s="191"/>
      <c r="W5138" s="188"/>
      <c r="X5138" s="188"/>
      <c r="Y5138" s="174" t="str">
        <f t="shared" si="759"/>
        <v/>
      </c>
      <c r="Z5138" s="174" t="str">
        <f t="shared" si="760"/>
        <v/>
      </c>
      <c r="AA5138" s="137"/>
      <c r="AB5138" s="185">
        <f t="shared" si="757"/>
        <v>29.324799999997815</v>
      </c>
      <c r="AC5138" s="139">
        <f t="shared" si="754"/>
        <v>1.262248315471633E-4</v>
      </c>
      <c r="AD5138" s="138">
        <f t="shared" si="758"/>
        <v>3.3939914389607409E-7</v>
      </c>
      <c r="AE5138" s="139">
        <f t="shared" si="755"/>
        <v>3.3939914389607409E-7</v>
      </c>
      <c r="AF5138" s="139" t="str">
        <f t="shared" si="756"/>
        <v/>
      </c>
      <c r="AG5138" s="139"/>
      <c r="BX5138" s="190"/>
      <c r="BY5138" s="191"/>
      <c r="BZ5138" s="188"/>
      <c r="CA5138" s="188"/>
      <c r="CB5138" s="174" t="str">
        <f t="shared" si="761"/>
        <v/>
      </c>
      <c r="CC5138" s="174" t="str">
        <f t="shared" si="762"/>
        <v/>
      </c>
      <c r="CH5138" s="139"/>
      <c r="CI5138" s="139"/>
      <c r="CJ5138" s="174"/>
    </row>
    <row r="5139" spans="21:88" ht="20.100000000000001" customHeight="1" x14ac:dyDescent="0.25">
      <c r="U5139" s="190"/>
      <c r="V5139" s="191"/>
      <c r="W5139" s="188"/>
      <c r="X5139" s="188"/>
      <c r="Y5139" s="174" t="str">
        <f t="shared" si="759"/>
        <v/>
      </c>
      <c r="Z5139" s="174" t="str">
        <f t="shared" si="760"/>
        <v/>
      </c>
      <c r="AA5139" s="137"/>
      <c r="AB5139" s="185">
        <f t="shared" si="757"/>
        <v>29.331199999997814</v>
      </c>
      <c r="AC5139" s="139">
        <f t="shared" si="754"/>
        <v>1.2588543240326722E-4</v>
      </c>
      <c r="AD5139" s="138">
        <f t="shared" si="758"/>
        <v>3.3849940163089816E-7</v>
      </c>
      <c r="AE5139" s="139">
        <f t="shared" si="755"/>
        <v>3.3849940163089816E-7</v>
      </c>
      <c r="AF5139" s="139" t="str">
        <f t="shared" si="756"/>
        <v/>
      </c>
      <c r="AG5139" s="139"/>
      <c r="BX5139" s="190"/>
      <c r="BY5139" s="191"/>
      <c r="BZ5139" s="188"/>
      <c r="CA5139" s="188"/>
      <c r="CB5139" s="174" t="str">
        <f t="shared" si="761"/>
        <v/>
      </c>
      <c r="CC5139" s="174" t="str">
        <f t="shared" si="762"/>
        <v/>
      </c>
      <c r="CH5139" s="139"/>
      <c r="CI5139" s="139"/>
      <c r="CJ5139" s="174"/>
    </row>
    <row r="5140" spans="21:88" ht="20.100000000000001" customHeight="1" x14ac:dyDescent="0.25">
      <c r="U5140" s="190"/>
      <c r="V5140" s="191"/>
      <c r="W5140" s="188"/>
      <c r="X5140" s="188"/>
      <c r="Y5140" s="174" t="str">
        <f t="shared" si="759"/>
        <v/>
      </c>
      <c r="Z5140" s="174" t="str">
        <f t="shared" si="760"/>
        <v/>
      </c>
      <c r="AA5140" s="137"/>
      <c r="AB5140" s="185">
        <f t="shared" si="757"/>
        <v>29.337599999997813</v>
      </c>
      <c r="AC5140" s="139">
        <f t="shared" si="754"/>
        <v>1.2554693300163632E-4</v>
      </c>
      <c r="AD5140" s="138">
        <f t="shared" si="758"/>
        <v>3.3760200439381105E-7</v>
      </c>
      <c r="AE5140" s="139">
        <f t="shared" si="755"/>
        <v>3.3760200439381105E-7</v>
      </c>
      <c r="AF5140" s="139" t="str">
        <f t="shared" si="756"/>
        <v/>
      </c>
      <c r="AG5140" s="139"/>
      <c r="BX5140" s="190"/>
      <c r="BY5140" s="191"/>
      <c r="BZ5140" s="188"/>
      <c r="CA5140" s="188"/>
      <c r="CB5140" s="174" t="str">
        <f t="shared" si="761"/>
        <v/>
      </c>
      <c r="CC5140" s="174" t="str">
        <f t="shared" si="762"/>
        <v/>
      </c>
      <c r="CH5140" s="139"/>
      <c r="CI5140" s="139"/>
      <c r="CJ5140" s="174"/>
    </row>
    <row r="5141" spans="21:88" ht="20.100000000000001" customHeight="1" x14ac:dyDescent="0.25">
      <c r="U5141" s="190"/>
      <c r="V5141" s="191"/>
      <c r="W5141" s="188"/>
      <c r="X5141" s="188"/>
      <c r="Y5141" s="174" t="str">
        <f t="shared" si="759"/>
        <v/>
      </c>
      <c r="Z5141" s="174" t="str">
        <f t="shared" si="760"/>
        <v/>
      </c>
      <c r="AA5141" s="137"/>
      <c r="AB5141" s="185">
        <f t="shared" si="757"/>
        <v>29.343999999997813</v>
      </c>
      <c r="AC5141" s="139">
        <f t="shared" si="754"/>
        <v>1.2520933099724251E-4</v>
      </c>
      <c r="AD5141" s="138">
        <f t="shared" si="758"/>
        <v>3.3670694620115517E-7</v>
      </c>
      <c r="AE5141" s="139">
        <f t="shared" si="755"/>
        <v>3.3670694620115517E-7</v>
      </c>
      <c r="AF5141" s="139" t="str">
        <f t="shared" si="756"/>
        <v/>
      </c>
      <c r="AG5141" s="139"/>
      <c r="BX5141" s="190"/>
      <c r="BY5141" s="191"/>
      <c r="BZ5141" s="188"/>
      <c r="CA5141" s="188"/>
      <c r="CB5141" s="174" t="str">
        <f t="shared" si="761"/>
        <v/>
      </c>
      <c r="CC5141" s="174" t="str">
        <f t="shared" si="762"/>
        <v/>
      </c>
      <c r="CH5141" s="139"/>
      <c r="CI5141" s="139"/>
      <c r="CJ5141" s="174"/>
    </row>
    <row r="5142" spans="21:88" ht="20.100000000000001" customHeight="1" x14ac:dyDescent="0.25">
      <c r="U5142" s="190"/>
      <c r="V5142" s="191"/>
      <c r="W5142" s="188"/>
      <c r="X5142" s="188"/>
      <c r="Y5142" s="174" t="str">
        <f t="shared" si="759"/>
        <v/>
      </c>
      <c r="Z5142" s="174" t="str">
        <f t="shared" si="760"/>
        <v/>
      </c>
      <c r="AA5142" s="137"/>
      <c r="AB5142" s="185">
        <f t="shared" si="757"/>
        <v>29.350399999997812</v>
      </c>
      <c r="AC5142" s="139">
        <f t="shared" si="754"/>
        <v>1.2487262405104136E-4</v>
      </c>
      <c r="AD5142" s="138">
        <f t="shared" si="758"/>
        <v>3.358142210797355E-7</v>
      </c>
      <c r="AE5142" s="139">
        <f t="shared" si="755"/>
        <v>3.358142210797355E-7</v>
      </c>
      <c r="AF5142" s="139" t="str">
        <f t="shared" si="756"/>
        <v/>
      </c>
      <c r="AG5142" s="139"/>
      <c r="BX5142" s="190"/>
      <c r="BY5142" s="191"/>
      <c r="BZ5142" s="188"/>
      <c r="CA5142" s="188"/>
      <c r="CB5142" s="174" t="str">
        <f t="shared" si="761"/>
        <v/>
      </c>
      <c r="CC5142" s="174" t="str">
        <f t="shared" si="762"/>
        <v/>
      </c>
      <c r="CH5142" s="139"/>
      <c r="CI5142" s="139"/>
      <c r="CJ5142" s="174"/>
    </row>
    <row r="5143" spans="21:88" ht="20.100000000000001" customHeight="1" x14ac:dyDescent="0.25">
      <c r="U5143" s="190"/>
      <c r="V5143" s="191"/>
      <c r="W5143" s="188"/>
      <c r="X5143" s="188"/>
      <c r="Y5143" s="174" t="str">
        <f t="shared" si="759"/>
        <v/>
      </c>
      <c r="Z5143" s="174" t="str">
        <f t="shared" si="760"/>
        <v/>
      </c>
      <c r="AA5143" s="137"/>
      <c r="AB5143" s="185">
        <f t="shared" si="757"/>
        <v>29.356799999997811</v>
      </c>
      <c r="AC5143" s="139">
        <f t="shared" si="754"/>
        <v>1.2453680982996162E-4</v>
      </c>
      <c r="AD5143" s="138">
        <f t="shared" si="758"/>
        <v>3.3492382307424634E-7</v>
      </c>
      <c r="AE5143" s="139">
        <f t="shared" si="755"/>
        <v>3.3492382307424634E-7</v>
      </c>
      <c r="AF5143" s="139" t="str">
        <f t="shared" si="756"/>
        <v/>
      </c>
      <c r="AG5143" s="139"/>
      <c r="BX5143" s="190"/>
      <c r="BY5143" s="191"/>
      <c r="BZ5143" s="188"/>
      <c r="CA5143" s="188"/>
      <c r="CB5143" s="174" t="str">
        <f t="shared" si="761"/>
        <v/>
      </c>
      <c r="CC5143" s="174" t="str">
        <f t="shared" si="762"/>
        <v/>
      </c>
      <c r="CH5143" s="139"/>
      <c r="CI5143" s="139"/>
      <c r="CJ5143" s="174"/>
    </row>
    <row r="5144" spans="21:88" ht="20.100000000000001" customHeight="1" x14ac:dyDescent="0.25">
      <c r="U5144" s="190"/>
      <c r="V5144" s="191"/>
      <c r="W5144" s="188"/>
      <c r="X5144" s="188"/>
      <c r="Y5144" s="174" t="str">
        <f t="shared" si="759"/>
        <v/>
      </c>
      <c r="Z5144" s="174" t="str">
        <f t="shared" si="760"/>
        <v/>
      </c>
      <c r="AA5144" s="137"/>
      <c r="AB5144" s="185">
        <f t="shared" si="757"/>
        <v>29.363199999997811</v>
      </c>
      <c r="AC5144" s="139">
        <f t="shared" si="754"/>
        <v>1.2420188600688738E-4</v>
      </c>
      <c r="AD5144" s="138">
        <f t="shared" si="758"/>
        <v>3.3403574624193163E-7</v>
      </c>
      <c r="AE5144" s="139">
        <f t="shared" si="755"/>
        <v>3.3403574624193163E-7</v>
      </c>
      <c r="AF5144" s="139" t="str">
        <f t="shared" si="756"/>
        <v/>
      </c>
      <c r="AG5144" s="139"/>
      <c r="BX5144" s="190"/>
      <c r="BY5144" s="191"/>
      <c r="BZ5144" s="188"/>
      <c r="CA5144" s="188"/>
      <c r="CB5144" s="174" t="str">
        <f t="shared" si="761"/>
        <v/>
      </c>
      <c r="CC5144" s="174" t="str">
        <f t="shared" si="762"/>
        <v/>
      </c>
      <c r="CH5144" s="139"/>
      <c r="CI5144" s="139"/>
      <c r="CJ5144" s="174"/>
    </row>
    <row r="5145" spans="21:88" ht="20.100000000000001" customHeight="1" x14ac:dyDescent="0.25">
      <c r="U5145" s="190"/>
      <c r="V5145" s="191"/>
      <c r="W5145" s="188"/>
      <c r="X5145" s="188"/>
      <c r="Y5145" s="174" t="str">
        <f t="shared" si="759"/>
        <v/>
      </c>
      <c r="Z5145" s="174" t="str">
        <f t="shared" si="760"/>
        <v/>
      </c>
      <c r="AA5145" s="137"/>
      <c r="AB5145" s="185">
        <f t="shared" si="757"/>
        <v>29.36959999999781</v>
      </c>
      <c r="AC5145" s="139">
        <f t="shared" si="754"/>
        <v>1.2386785026064544E-4</v>
      </c>
      <c r="AD5145" s="138">
        <f t="shared" si="758"/>
        <v>3.3314998465792467E-7</v>
      </c>
      <c r="AE5145" s="139">
        <f t="shared" si="755"/>
        <v>3.3314998465792467E-7</v>
      </c>
      <c r="AF5145" s="139" t="str">
        <f t="shared" si="756"/>
        <v/>
      </c>
      <c r="AG5145" s="139"/>
      <c r="BX5145" s="190"/>
      <c r="BY5145" s="191"/>
      <c r="BZ5145" s="188"/>
      <c r="CA5145" s="188"/>
      <c r="CB5145" s="174" t="str">
        <f t="shared" si="761"/>
        <v/>
      </c>
      <c r="CC5145" s="174" t="str">
        <f t="shared" si="762"/>
        <v/>
      </c>
      <c r="CH5145" s="139"/>
      <c r="CI5145" s="139"/>
      <c r="CJ5145" s="174"/>
    </row>
    <row r="5146" spans="21:88" ht="20.100000000000001" customHeight="1" x14ac:dyDescent="0.25">
      <c r="U5146" s="190"/>
      <c r="V5146" s="191"/>
      <c r="W5146" s="188"/>
      <c r="X5146" s="188"/>
      <c r="Y5146" s="174" t="str">
        <f t="shared" si="759"/>
        <v/>
      </c>
      <c r="Z5146" s="174" t="str">
        <f t="shared" si="760"/>
        <v/>
      </c>
      <c r="AA5146" s="137"/>
      <c r="AB5146" s="185">
        <f t="shared" si="757"/>
        <v>29.375999999997809</v>
      </c>
      <c r="AC5146" s="139">
        <f t="shared" si="754"/>
        <v>1.2353470027598752E-4</v>
      </c>
      <c r="AD5146" s="138">
        <f t="shared" si="758"/>
        <v>3.3226653240763155E-7</v>
      </c>
      <c r="AE5146" s="139">
        <f t="shared" si="755"/>
        <v>3.3226653240763155E-7</v>
      </c>
      <c r="AF5146" s="139" t="str">
        <f t="shared" si="756"/>
        <v/>
      </c>
      <c r="AG5146" s="139"/>
      <c r="BX5146" s="190"/>
      <c r="BY5146" s="191"/>
      <c r="BZ5146" s="188"/>
      <c r="CA5146" s="188"/>
      <c r="CB5146" s="174" t="str">
        <f t="shared" si="761"/>
        <v/>
      </c>
      <c r="CC5146" s="174" t="str">
        <f t="shared" si="762"/>
        <v/>
      </c>
      <c r="CH5146" s="139"/>
      <c r="CI5146" s="139"/>
      <c r="CJ5146" s="174"/>
    </row>
    <row r="5147" spans="21:88" ht="20.100000000000001" customHeight="1" x14ac:dyDescent="0.25">
      <c r="U5147" s="190"/>
      <c r="V5147" s="191"/>
      <c r="W5147" s="188"/>
      <c r="X5147" s="188"/>
      <c r="Y5147" s="174" t="str">
        <f t="shared" si="759"/>
        <v/>
      </c>
      <c r="Z5147" s="174" t="str">
        <f t="shared" si="760"/>
        <v/>
      </c>
      <c r="AA5147" s="137"/>
      <c r="AB5147" s="185">
        <f t="shared" si="757"/>
        <v>29.382399999997808</v>
      </c>
      <c r="AC5147" s="139">
        <f t="shared" si="754"/>
        <v>1.2320243374357989E-4</v>
      </c>
      <c r="AD5147" s="138">
        <f t="shared" si="758"/>
        <v>3.3138538359613664E-7</v>
      </c>
      <c r="AE5147" s="139">
        <f t="shared" si="755"/>
        <v>3.3138538359613664E-7</v>
      </c>
      <c r="AF5147" s="139" t="str">
        <f t="shared" si="756"/>
        <v/>
      </c>
      <c r="AG5147" s="139"/>
      <c r="BX5147" s="190"/>
      <c r="BY5147" s="191"/>
      <c r="BZ5147" s="188"/>
      <c r="CA5147" s="188"/>
      <c r="CB5147" s="174" t="str">
        <f t="shared" si="761"/>
        <v/>
      </c>
      <c r="CC5147" s="174" t="str">
        <f t="shared" si="762"/>
        <v/>
      </c>
      <c r="CH5147" s="139"/>
      <c r="CI5147" s="139"/>
      <c r="CJ5147" s="174"/>
    </row>
    <row r="5148" spans="21:88" ht="20.100000000000001" customHeight="1" x14ac:dyDescent="0.25">
      <c r="U5148" s="190"/>
      <c r="V5148" s="191"/>
      <c r="W5148" s="188"/>
      <c r="X5148" s="188"/>
      <c r="Y5148" s="174" t="str">
        <f t="shared" si="759"/>
        <v/>
      </c>
      <c r="Z5148" s="174" t="str">
        <f t="shared" si="760"/>
        <v/>
      </c>
      <c r="AA5148" s="137"/>
      <c r="AB5148" s="185">
        <f t="shared" si="757"/>
        <v>29.388799999997808</v>
      </c>
      <c r="AC5148" s="139">
        <f t="shared" si="754"/>
        <v>1.2287104835998375E-4</v>
      </c>
      <c r="AD5148" s="138">
        <f t="shared" si="758"/>
        <v>3.3050653233917659E-7</v>
      </c>
      <c r="AE5148" s="139">
        <f t="shared" si="755"/>
        <v>3.3050653233917659E-7</v>
      </c>
      <c r="AF5148" s="139" t="str">
        <f t="shared" si="756"/>
        <v/>
      </c>
      <c r="AG5148" s="139"/>
      <c r="BX5148" s="190"/>
      <c r="BY5148" s="191"/>
      <c r="BZ5148" s="188"/>
      <c r="CA5148" s="188"/>
      <c r="CB5148" s="174" t="str">
        <f t="shared" si="761"/>
        <v/>
      </c>
      <c r="CC5148" s="174" t="str">
        <f t="shared" si="762"/>
        <v/>
      </c>
      <c r="CH5148" s="139"/>
      <c r="CI5148" s="139"/>
      <c r="CJ5148" s="174"/>
    </row>
    <row r="5149" spans="21:88" ht="20.100000000000001" customHeight="1" x14ac:dyDescent="0.25">
      <c r="U5149" s="190"/>
      <c r="V5149" s="191"/>
      <c r="W5149" s="188"/>
      <c r="X5149" s="188"/>
      <c r="Y5149" s="174" t="str">
        <f t="shared" si="759"/>
        <v/>
      </c>
      <c r="Z5149" s="174" t="str">
        <f t="shared" si="760"/>
        <v/>
      </c>
      <c r="AA5149" s="137"/>
      <c r="AB5149" s="185">
        <f t="shared" si="757"/>
        <v>29.395199999997807</v>
      </c>
      <c r="AC5149" s="139">
        <f t="shared" si="754"/>
        <v>1.2254054182764458E-4</v>
      </c>
      <c r="AD5149" s="138">
        <f t="shared" si="758"/>
        <v>3.2962997276923898E-7</v>
      </c>
      <c r="AE5149" s="139">
        <f t="shared" si="755"/>
        <v>3.2962997276923898E-7</v>
      </c>
      <c r="AF5149" s="139" t="str">
        <f t="shared" si="756"/>
        <v/>
      </c>
      <c r="AG5149" s="139"/>
      <c r="BX5149" s="190"/>
      <c r="BY5149" s="191"/>
      <c r="BZ5149" s="188"/>
      <c r="CA5149" s="188"/>
      <c r="CB5149" s="174" t="str">
        <f t="shared" si="761"/>
        <v/>
      </c>
      <c r="CC5149" s="174" t="str">
        <f t="shared" si="762"/>
        <v/>
      </c>
      <c r="CH5149" s="139"/>
      <c r="CI5149" s="139"/>
      <c r="CJ5149" s="174"/>
    </row>
    <row r="5150" spans="21:88" ht="20.100000000000001" customHeight="1" x14ac:dyDescent="0.25">
      <c r="U5150" s="190"/>
      <c r="V5150" s="191"/>
      <c r="W5150" s="188"/>
      <c r="X5150" s="188"/>
      <c r="Y5150" s="174" t="str">
        <f t="shared" si="759"/>
        <v/>
      </c>
      <c r="Z5150" s="174" t="str">
        <f t="shared" si="760"/>
        <v/>
      </c>
      <c r="AA5150" s="137"/>
      <c r="AB5150" s="185">
        <f t="shared" si="757"/>
        <v>29.401599999997806</v>
      </c>
      <c r="AC5150" s="139">
        <f t="shared" si="754"/>
        <v>1.2221091185487534E-4</v>
      </c>
      <c r="AD5150" s="138">
        <f t="shared" si="758"/>
        <v>3.2875569903274338E-7</v>
      </c>
      <c r="AE5150" s="139">
        <f t="shared" si="755"/>
        <v>3.2875569903274338E-7</v>
      </c>
      <c r="AF5150" s="139" t="str">
        <f t="shared" si="756"/>
        <v/>
      </c>
      <c r="AG5150" s="139"/>
      <c r="BX5150" s="190"/>
      <c r="BY5150" s="191"/>
      <c r="BZ5150" s="188"/>
      <c r="CA5150" s="188"/>
      <c r="CB5150" s="174" t="str">
        <f t="shared" si="761"/>
        <v/>
      </c>
      <c r="CC5150" s="174" t="str">
        <f t="shared" si="762"/>
        <v/>
      </c>
      <c r="CH5150" s="139"/>
      <c r="CI5150" s="139"/>
      <c r="CJ5150" s="174"/>
    </row>
    <row r="5151" spans="21:88" ht="20.100000000000001" customHeight="1" x14ac:dyDescent="0.25">
      <c r="U5151" s="190"/>
      <c r="V5151" s="191"/>
      <c r="W5151" s="188"/>
      <c r="X5151" s="188"/>
      <c r="Y5151" s="174" t="str">
        <f t="shared" si="759"/>
        <v/>
      </c>
      <c r="Z5151" s="174" t="str">
        <f t="shared" si="760"/>
        <v/>
      </c>
      <c r="AA5151" s="137"/>
      <c r="AB5151" s="185">
        <f t="shared" si="757"/>
        <v>29.407999999997806</v>
      </c>
      <c r="AC5151" s="139">
        <f t="shared" si="754"/>
        <v>1.2188215615584259E-4</v>
      </c>
      <c r="AD5151" s="138">
        <f t="shared" si="758"/>
        <v>3.2788370529074611E-7</v>
      </c>
      <c r="AE5151" s="139">
        <f t="shared" si="755"/>
        <v>3.2788370529074611E-7</v>
      </c>
      <c r="AF5151" s="139" t="str">
        <f t="shared" si="756"/>
        <v/>
      </c>
      <c r="AG5151" s="139"/>
      <c r="BX5151" s="190"/>
      <c r="BY5151" s="191"/>
      <c r="BZ5151" s="188"/>
      <c r="CA5151" s="188"/>
      <c r="CB5151" s="174" t="str">
        <f t="shared" si="761"/>
        <v/>
      </c>
      <c r="CC5151" s="174" t="str">
        <f t="shared" si="762"/>
        <v/>
      </c>
      <c r="CH5151" s="139"/>
      <c r="CI5151" s="139"/>
      <c r="CJ5151" s="174"/>
    </row>
    <row r="5152" spans="21:88" ht="20.100000000000001" customHeight="1" x14ac:dyDescent="0.25">
      <c r="U5152" s="190"/>
      <c r="V5152" s="191"/>
      <c r="W5152" s="188"/>
      <c r="X5152" s="188"/>
      <c r="Y5152" s="174" t="str">
        <f t="shared" si="759"/>
        <v/>
      </c>
      <c r="Z5152" s="174" t="str">
        <f t="shared" si="760"/>
        <v/>
      </c>
      <c r="AA5152" s="137"/>
      <c r="AB5152" s="185">
        <f t="shared" si="757"/>
        <v>29.414399999997805</v>
      </c>
      <c r="AC5152" s="139">
        <f t="shared" si="754"/>
        <v>1.2155427245055185E-4</v>
      </c>
      <c r="AD5152" s="138">
        <f t="shared" si="758"/>
        <v>3.2701398571936032E-7</v>
      </c>
      <c r="AE5152" s="139">
        <f t="shared" si="755"/>
        <v>3.2701398571936032E-7</v>
      </c>
      <c r="AF5152" s="139" t="str">
        <f t="shared" si="756"/>
        <v/>
      </c>
      <c r="AG5152" s="139"/>
      <c r="BX5152" s="190"/>
      <c r="BY5152" s="191"/>
      <c r="BZ5152" s="188"/>
      <c r="CA5152" s="188"/>
      <c r="CB5152" s="174" t="str">
        <f t="shared" si="761"/>
        <v/>
      </c>
      <c r="CC5152" s="174" t="str">
        <f t="shared" si="762"/>
        <v/>
      </c>
      <c r="CH5152" s="139"/>
      <c r="CI5152" s="139"/>
      <c r="CJ5152" s="174"/>
    </row>
    <row r="5153" spans="21:88" ht="20.100000000000001" customHeight="1" x14ac:dyDescent="0.25">
      <c r="U5153" s="190"/>
      <c r="V5153" s="191"/>
      <c r="W5153" s="188"/>
      <c r="X5153" s="188"/>
      <c r="Y5153" s="174" t="str">
        <f t="shared" si="759"/>
        <v/>
      </c>
      <c r="Z5153" s="174" t="str">
        <f t="shared" si="760"/>
        <v/>
      </c>
      <c r="AA5153" s="137"/>
      <c r="AB5153" s="185">
        <f t="shared" si="757"/>
        <v>29.420799999997804</v>
      </c>
      <c r="AC5153" s="139">
        <f t="shared" si="754"/>
        <v>1.2122725846483249E-4</v>
      </c>
      <c r="AD5153" s="138">
        <f t="shared" si="758"/>
        <v>3.2614653450817039E-7</v>
      </c>
      <c r="AE5153" s="139">
        <f t="shared" si="755"/>
        <v>3.2614653450817039E-7</v>
      </c>
      <c r="AF5153" s="139" t="str">
        <f t="shared" si="756"/>
        <v/>
      </c>
      <c r="AG5153" s="139"/>
      <c r="BX5153" s="190"/>
      <c r="BY5153" s="191"/>
      <c r="BZ5153" s="188"/>
      <c r="CA5153" s="188"/>
      <c r="CB5153" s="174" t="str">
        <f t="shared" si="761"/>
        <v/>
      </c>
      <c r="CC5153" s="174" t="str">
        <f t="shared" si="762"/>
        <v/>
      </c>
      <c r="CH5153" s="139"/>
      <c r="CI5153" s="139"/>
      <c r="CJ5153" s="174"/>
    </row>
    <row r="5154" spans="21:88" ht="20.100000000000001" customHeight="1" x14ac:dyDescent="0.25">
      <c r="U5154" s="190"/>
      <c r="V5154" s="191"/>
      <c r="W5154" s="188"/>
      <c r="X5154" s="188"/>
      <c r="Y5154" s="174" t="str">
        <f t="shared" si="759"/>
        <v/>
      </c>
      <c r="Z5154" s="174" t="str">
        <f t="shared" si="760"/>
        <v/>
      </c>
      <c r="AA5154" s="137"/>
      <c r="AB5154" s="185">
        <f t="shared" si="757"/>
        <v>29.427199999997804</v>
      </c>
      <c r="AC5154" s="139">
        <f t="shared" si="754"/>
        <v>1.2090111193032432E-4</v>
      </c>
      <c r="AD5154" s="138">
        <f t="shared" si="758"/>
        <v>3.2528134586179045E-7</v>
      </c>
      <c r="AE5154" s="139">
        <f t="shared" si="755"/>
        <v>3.2528134586179045E-7</v>
      </c>
      <c r="AF5154" s="139" t="str">
        <f t="shared" si="756"/>
        <v/>
      </c>
      <c r="AG5154" s="139"/>
      <c r="BX5154" s="190"/>
      <c r="BY5154" s="191"/>
      <c r="BZ5154" s="188"/>
      <c r="CA5154" s="188"/>
      <c r="CB5154" s="174" t="str">
        <f t="shared" si="761"/>
        <v/>
      </c>
      <c r="CC5154" s="174" t="str">
        <f t="shared" si="762"/>
        <v/>
      </c>
      <c r="CH5154" s="139"/>
      <c r="CI5154" s="139"/>
      <c r="CJ5154" s="174"/>
    </row>
    <row r="5155" spans="21:88" ht="20.100000000000001" customHeight="1" x14ac:dyDescent="0.25">
      <c r="U5155" s="190"/>
      <c r="V5155" s="191"/>
      <c r="W5155" s="188"/>
      <c r="X5155" s="188"/>
      <c r="Y5155" s="174" t="str">
        <f t="shared" si="759"/>
        <v/>
      </c>
      <c r="Z5155" s="174" t="str">
        <f t="shared" si="760"/>
        <v/>
      </c>
      <c r="AA5155" s="137"/>
      <c r="AB5155" s="185">
        <f t="shared" si="757"/>
        <v>29.433599999997803</v>
      </c>
      <c r="AC5155" s="139">
        <f t="shared" si="754"/>
        <v>1.2057583058446253E-4</v>
      </c>
      <c r="AD5155" s="138">
        <f t="shared" si="758"/>
        <v>3.2441841399964753E-7</v>
      </c>
      <c r="AE5155" s="139">
        <f t="shared" si="755"/>
        <v>3.2441841399964753E-7</v>
      </c>
      <c r="AF5155" s="139" t="str">
        <f t="shared" si="756"/>
        <v/>
      </c>
      <c r="AG5155" s="139"/>
      <c r="BX5155" s="190"/>
      <c r="BY5155" s="191"/>
      <c r="BZ5155" s="188"/>
      <c r="CA5155" s="188"/>
      <c r="CB5155" s="174" t="str">
        <f t="shared" si="761"/>
        <v/>
      </c>
      <c r="CC5155" s="174" t="str">
        <f t="shared" si="762"/>
        <v/>
      </c>
      <c r="CH5155" s="139"/>
      <c r="CI5155" s="139"/>
      <c r="CJ5155" s="174"/>
    </row>
    <row r="5156" spans="21:88" ht="20.100000000000001" customHeight="1" x14ac:dyDescent="0.25">
      <c r="U5156" s="190"/>
      <c r="V5156" s="191"/>
      <c r="W5156" s="188"/>
      <c r="X5156" s="188"/>
      <c r="Y5156" s="174" t="str">
        <f t="shared" si="759"/>
        <v/>
      </c>
      <c r="Z5156" s="174" t="str">
        <f t="shared" si="760"/>
        <v/>
      </c>
      <c r="AA5156" s="137"/>
      <c r="AB5156" s="185">
        <f t="shared" si="757"/>
        <v>29.439999999997802</v>
      </c>
      <c r="AC5156" s="139">
        <f t="shared" si="754"/>
        <v>1.2025141217046288E-4</v>
      </c>
      <c r="AD5156" s="138">
        <f t="shared" si="758"/>
        <v>3.2355773315503292E-7</v>
      </c>
      <c r="AE5156" s="139">
        <f t="shared" si="755"/>
        <v>3.2355773315503292E-7</v>
      </c>
      <c r="AF5156" s="139" t="str">
        <f t="shared" si="756"/>
        <v/>
      </c>
      <c r="AG5156" s="139"/>
      <c r="BX5156" s="190"/>
      <c r="BY5156" s="191"/>
      <c r="BZ5156" s="188"/>
      <c r="CA5156" s="188"/>
      <c r="CB5156" s="174" t="str">
        <f t="shared" si="761"/>
        <v/>
      </c>
      <c r="CC5156" s="174" t="str">
        <f t="shared" si="762"/>
        <v/>
      </c>
      <c r="CH5156" s="139"/>
      <c r="CI5156" s="139"/>
      <c r="CJ5156" s="174"/>
    </row>
    <row r="5157" spans="21:88" ht="20.100000000000001" customHeight="1" x14ac:dyDescent="0.25">
      <c r="U5157" s="190"/>
      <c r="V5157" s="191"/>
      <c r="W5157" s="188"/>
      <c r="X5157" s="188"/>
      <c r="Y5157" s="174" t="str">
        <f t="shared" si="759"/>
        <v/>
      </c>
      <c r="Z5157" s="174" t="str">
        <f t="shared" si="760"/>
        <v/>
      </c>
      <c r="AA5157" s="137"/>
      <c r="AB5157" s="185">
        <f t="shared" si="757"/>
        <v>29.446399999997801</v>
      </c>
      <c r="AC5157" s="139">
        <f t="shared" si="754"/>
        <v>1.1992785443730785E-4</v>
      </c>
      <c r="AD5157" s="138">
        <f t="shared" si="758"/>
        <v>3.2269929757583395E-7</v>
      </c>
      <c r="AE5157" s="139">
        <f t="shared" si="755"/>
        <v>3.2269929757583395E-7</v>
      </c>
      <c r="AF5157" s="139" t="str">
        <f t="shared" si="756"/>
        <v/>
      </c>
      <c r="AG5157" s="139"/>
      <c r="BX5157" s="190"/>
      <c r="BY5157" s="191"/>
      <c r="BZ5157" s="188"/>
      <c r="CA5157" s="188"/>
      <c r="CB5157" s="174" t="str">
        <f t="shared" si="761"/>
        <v/>
      </c>
      <c r="CC5157" s="174" t="str">
        <f t="shared" si="762"/>
        <v/>
      </c>
      <c r="CH5157" s="139"/>
      <c r="CI5157" s="139"/>
      <c r="CJ5157" s="174"/>
    </row>
    <row r="5158" spans="21:88" ht="20.100000000000001" customHeight="1" x14ac:dyDescent="0.25">
      <c r="U5158" s="190"/>
      <c r="V5158" s="191"/>
      <c r="W5158" s="188"/>
      <c r="X5158" s="188"/>
      <c r="Y5158" s="174" t="str">
        <f t="shared" si="759"/>
        <v/>
      </c>
      <c r="Z5158" s="174" t="str">
        <f t="shared" si="760"/>
        <v/>
      </c>
      <c r="AA5158" s="137"/>
      <c r="AB5158" s="185">
        <f t="shared" si="757"/>
        <v>29.452799999997801</v>
      </c>
      <c r="AC5158" s="139">
        <f t="shared" si="754"/>
        <v>1.1960515513973201E-4</v>
      </c>
      <c r="AD5158" s="138">
        <f t="shared" si="758"/>
        <v>3.218431015234905E-7</v>
      </c>
      <c r="AE5158" s="139">
        <f t="shared" si="755"/>
        <v>3.218431015234905E-7</v>
      </c>
      <c r="AF5158" s="139" t="str">
        <f t="shared" si="756"/>
        <v/>
      </c>
      <c r="AG5158" s="139"/>
      <c r="BX5158" s="190"/>
      <c r="BY5158" s="191"/>
      <c r="BZ5158" s="188"/>
      <c r="CA5158" s="188"/>
      <c r="CB5158" s="174" t="str">
        <f t="shared" si="761"/>
        <v/>
      </c>
      <c r="CC5158" s="174" t="str">
        <f t="shared" si="762"/>
        <v/>
      </c>
      <c r="CH5158" s="139"/>
      <c r="CI5158" s="139"/>
      <c r="CJ5158" s="174"/>
    </row>
    <row r="5159" spans="21:88" ht="20.100000000000001" customHeight="1" x14ac:dyDescent="0.25">
      <c r="U5159" s="190"/>
      <c r="V5159" s="191"/>
      <c r="W5159" s="188"/>
      <c r="X5159" s="188"/>
      <c r="Y5159" s="174" t="str">
        <f t="shared" si="759"/>
        <v/>
      </c>
      <c r="Z5159" s="174" t="str">
        <f t="shared" si="760"/>
        <v/>
      </c>
      <c r="AA5159" s="137"/>
      <c r="AB5159" s="185">
        <f t="shared" si="757"/>
        <v>29.4591999999978</v>
      </c>
      <c r="AC5159" s="139">
        <f t="shared" si="754"/>
        <v>1.1928331203820852E-4</v>
      </c>
      <c r="AD5159" s="138">
        <f t="shared" si="758"/>
        <v>3.2098913927539378E-7</v>
      </c>
      <c r="AE5159" s="139">
        <f t="shared" si="755"/>
        <v>3.2098913927539378E-7</v>
      </c>
      <c r="AF5159" s="139" t="str">
        <f t="shared" si="756"/>
        <v/>
      </c>
      <c r="AG5159" s="139"/>
      <c r="BX5159" s="190"/>
      <c r="BY5159" s="191"/>
      <c r="BZ5159" s="188"/>
      <c r="CA5159" s="188"/>
      <c r="CB5159" s="174" t="str">
        <f t="shared" si="761"/>
        <v/>
      </c>
      <c r="CC5159" s="174" t="str">
        <f t="shared" si="762"/>
        <v/>
      </c>
      <c r="CH5159" s="139"/>
      <c r="CI5159" s="139"/>
      <c r="CJ5159" s="174"/>
    </row>
    <row r="5160" spans="21:88" ht="20.100000000000001" customHeight="1" x14ac:dyDescent="0.25">
      <c r="U5160" s="190"/>
      <c r="V5160" s="191"/>
      <c r="W5160" s="188"/>
      <c r="X5160" s="188"/>
      <c r="Y5160" s="174" t="str">
        <f t="shared" si="759"/>
        <v/>
      </c>
      <c r="Z5160" s="174" t="str">
        <f t="shared" si="760"/>
        <v/>
      </c>
      <c r="AA5160" s="137"/>
      <c r="AB5160" s="185">
        <f t="shared" si="757"/>
        <v>29.465599999997799</v>
      </c>
      <c r="AC5160" s="139">
        <f t="shared" si="754"/>
        <v>1.1896232289893313E-4</v>
      </c>
      <c r="AD5160" s="138">
        <f t="shared" si="758"/>
        <v>3.2013740512160658E-7</v>
      </c>
      <c r="AE5160" s="139">
        <f t="shared" si="755"/>
        <v>3.2013740512160658E-7</v>
      </c>
      <c r="AF5160" s="139" t="str">
        <f t="shared" si="756"/>
        <v/>
      </c>
      <c r="AG5160" s="139"/>
      <c r="BX5160" s="190"/>
      <c r="BY5160" s="191"/>
      <c r="BZ5160" s="188"/>
      <c r="CA5160" s="188"/>
      <c r="CB5160" s="174" t="str">
        <f t="shared" si="761"/>
        <v/>
      </c>
      <c r="CC5160" s="174" t="str">
        <f t="shared" si="762"/>
        <v/>
      </c>
      <c r="CH5160" s="139"/>
      <c r="CI5160" s="139"/>
      <c r="CJ5160" s="174"/>
    </row>
    <row r="5161" spans="21:88" ht="20.100000000000001" customHeight="1" x14ac:dyDescent="0.25">
      <c r="U5161" s="190"/>
      <c r="V5161" s="191"/>
      <c r="W5161" s="188"/>
      <c r="X5161" s="188"/>
      <c r="Y5161" s="174" t="str">
        <f t="shared" si="759"/>
        <v/>
      </c>
      <c r="Z5161" s="174" t="str">
        <f t="shared" si="760"/>
        <v/>
      </c>
      <c r="AA5161" s="137"/>
      <c r="AB5161" s="185">
        <f t="shared" si="757"/>
        <v>29.471999999997799</v>
      </c>
      <c r="AC5161" s="139">
        <f t="shared" si="754"/>
        <v>1.1864218549381152E-4</v>
      </c>
      <c r="AD5161" s="138">
        <f t="shared" si="758"/>
        <v>3.1928789336689621E-7</v>
      </c>
      <c r="AE5161" s="139">
        <f t="shared" si="755"/>
        <v>3.1928789336689621E-7</v>
      </c>
      <c r="AF5161" s="139" t="str">
        <f t="shared" si="756"/>
        <v/>
      </c>
      <c r="AG5161" s="139"/>
      <c r="BX5161" s="190"/>
      <c r="BY5161" s="191"/>
      <c r="BZ5161" s="188"/>
      <c r="CA5161" s="188"/>
      <c r="CB5161" s="174" t="str">
        <f t="shared" si="761"/>
        <v/>
      </c>
      <c r="CC5161" s="174" t="str">
        <f t="shared" si="762"/>
        <v/>
      </c>
      <c r="CH5161" s="139"/>
      <c r="CI5161" s="139"/>
      <c r="CJ5161" s="174"/>
    </row>
    <row r="5162" spans="21:88" ht="20.100000000000001" customHeight="1" x14ac:dyDescent="0.25">
      <c r="U5162" s="190"/>
      <c r="V5162" s="191"/>
      <c r="W5162" s="188"/>
      <c r="X5162" s="188"/>
      <c r="Y5162" s="174" t="str">
        <f t="shared" si="759"/>
        <v/>
      </c>
      <c r="Z5162" s="174" t="str">
        <f t="shared" si="760"/>
        <v/>
      </c>
      <c r="AA5162" s="137"/>
      <c r="AB5162" s="185">
        <f t="shared" si="757"/>
        <v>29.478399999997798</v>
      </c>
      <c r="AC5162" s="139">
        <f t="shared" si="754"/>
        <v>1.1832289760044462E-4</v>
      </c>
      <c r="AD5162" s="138">
        <f t="shared" si="758"/>
        <v>3.1844059833082935E-7</v>
      </c>
      <c r="AE5162" s="139">
        <f t="shared" si="755"/>
        <v>3.1844059833082935E-7</v>
      </c>
      <c r="AF5162" s="139" t="str">
        <f t="shared" si="756"/>
        <v/>
      </c>
      <c r="AG5162" s="139"/>
      <c r="BX5162" s="190"/>
      <c r="BY5162" s="191"/>
      <c r="BZ5162" s="188"/>
      <c r="CA5162" s="188"/>
      <c r="CB5162" s="174" t="str">
        <f t="shared" si="761"/>
        <v/>
      </c>
      <c r="CC5162" s="174" t="str">
        <f t="shared" si="762"/>
        <v/>
      </c>
      <c r="CH5162" s="139"/>
      <c r="CI5162" s="139"/>
      <c r="CJ5162" s="174"/>
    </row>
    <row r="5163" spans="21:88" ht="20.100000000000001" customHeight="1" x14ac:dyDescent="0.25">
      <c r="U5163" s="190"/>
      <c r="V5163" s="191"/>
      <c r="W5163" s="188"/>
      <c r="X5163" s="188"/>
      <c r="Y5163" s="174" t="str">
        <f t="shared" si="759"/>
        <v/>
      </c>
      <c r="Z5163" s="174" t="str">
        <f t="shared" si="760"/>
        <v/>
      </c>
      <c r="AA5163" s="137"/>
      <c r="AB5163" s="185">
        <f t="shared" si="757"/>
        <v>29.484799999997797</v>
      </c>
      <c r="AC5163" s="139">
        <f t="shared" si="754"/>
        <v>1.180044570021138E-4</v>
      </c>
      <c r="AD5163" s="138">
        <f t="shared" si="758"/>
        <v>3.1759551434610504E-7</v>
      </c>
      <c r="AE5163" s="139">
        <f t="shared" si="755"/>
        <v>3.1759551434610504E-7</v>
      </c>
      <c r="AF5163" s="139" t="str">
        <f t="shared" si="756"/>
        <v/>
      </c>
      <c r="AG5163" s="139"/>
      <c r="BX5163" s="190"/>
      <c r="BY5163" s="191"/>
      <c r="BZ5163" s="188"/>
      <c r="CA5163" s="188"/>
      <c r="CB5163" s="174" t="str">
        <f t="shared" si="761"/>
        <v/>
      </c>
      <c r="CC5163" s="174" t="str">
        <f t="shared" si="762"/>
        <v/>
      </c>
      <c r="CH5163" s="139"/>
      <c r="CI5163" s="139"/>
      <c r="CJ5163" s="174"/>
    </row>
    <row r="5164" spans="21:88" ht="20.100000000000001" customHeight="1" x14ac:dyDescent="0.25">
      <c r="U5164" s="190"/>
      <c r="V5164" s="191"/>
      <c r="W5164" s="188"/>
      <c r="X5164" s="188"/>
      <c r="Y5164" s="174" t="str">
        <f t="shared" si="759"/>
        <v/>
      </c>
      <c r="Z5164" s="174" t="str">
        <f t="shared" si="760"/>
        <v/>
      </c>
      <c r="AA5164" s="137"/>
      <c r="AB5164" s="185">
        <f t="shared" si="757"/>
        <v>29.491199999997797</v>
      </c>
      <c r="AC5164" s="139">
        <f t="shared" ref="AC5164:AC5227" si="763">_xlfn.CHISQ.DIST.RT(AB5164,$AB$553)</f>
        <v>1.1768686148776769E-4</v>
      </c>
      <c r="AD5164" s="138">
        <f t="shared" si="758"/>
        <v>3.1675263576031658E-7</v>
      </c>
      <c r="AE5164" s="139">
        <f t="shared" ref="AE5164:AE5227" si="764">IF(AC5164&lt;($AA$556),AD5164,"")</f>
        <v>3.1675263576031658E-7</v>
      </c>
      <c r="AF5164" s="139" t="str">
        <f t="shared" ref="AF5164:AF5227" si="765">IF(AC5164&lt;$AA$563,AD5164,"")</f>
        <v/>
      </c>
      <c r="AG5164" s="139"/>
      <c r="BX5164" s="190"/>
      <c r="BY5164" s="191"/>
      <c r="BZ5164" s="188"/>
      <c r="CA5164" s="188"/>
      <c r="CB5164" s="174" t="str">
        <f t="shared" si="761"/>
        <v/>
      </c>
      <c r="CC5164" s="174" t="str">
        <f t="shared" si="762"/>
        <v/>
      </c>
      <c r="CH5164" s="139"/>
      <c r="CI5164" s="139"/>
      <c r="CJ5164" s="174"/>
    </row>
    <row r="5165" spans="21:88" ht="20.100000000000001" customHeight="1" x14ac:dyDescent="0.25">
      <c r="U5165" s="190"/>
      <c r="V5165" s="191"/>
      <c r="W5165" s="188"/>
      <c r="X5165" s="188"/>
      <c r="Y5165" s="174" t="str">
        <f t="shared" si="759"/>
        <v/>
      </c>
      <c r="Z5165" s="174" t="str">
        <f t="shared" si="760"/>
        <v/>
      </c>
      <c r="AA5165" s="137"/>
      <c r="AB5165" s="185">
        <f t="shared" ref="AB5165:AB5228" si="766">AB5164+$AF$553</f>
        <v>29.497599999997796</v>
      </c>
      <c r="AC5165" s="139">
        <f t="shared" si="763"/>
        <v>1.1737010885200737E-4</v>
      </c>
      <c r="AD5165" s="138">
        <f t="shared" ref="AD5165:AD5228" si="767">AC5165-AC5166</f>
        <v>3.1591195693492149E-7</v>
      </c>
      <c r="AE5165" s="139">
        <f t="shared" si="764"/>
        <v>3.1591195693492149E-7</v>
      </c>
      <c r="AF5165" s="139" t="str">
        <f t="shared" si="765"/>
        <v/>
      </c>
      <c r="AG5165" s="139"/>
      <c r="BX5165" s="190"/>
      <c r="BY5165" s="191"/>
      <c r="BZ5165" s="188"/>
      <c r="CA5165" s="188"/>
      <c r="CB5165" s="174" t="str">
        <f t="shared" si="761"/>
        <v/>
      </c>
      <c r="CC5165" s="174" t="str">
        <f t="shared" si="762"/>
        <v/>
      </c>
      <c r="CH5165" s="139"/>
      <c r="CI5165" s="139"/>
      <c r="CJ5165" s="174"/>
    </row>
    <row r="5166" spans="21:88" ht="20.100000000000001" customHeight="1" x14ac:dyDescent="0.25">
      <c r="U5166" s="190"/>
      <c r="V5166" s="191"/>
      <c r="W5166" s="188"/>
      <c r="X5166" s="188"/>
      <c r="Y5166" s="174" t="str">
        <f t="shared" si="759"/>
        <v/>
      </c>
      <c r="Z5166" s="174" t="str">
        <f t="shared" si="760"/>
        <v/>
      </c>
      <c r="AA5166" s="137"/>
      <c r="AB5166" s="185">
        <f t="shared" si="766"/>
        <v>29.503999999997795</v>
      </c>
      <c r="AC5166" s="139">
        <f t="shared" si="763"/>
        <v>1.1705419689507245E-4</v>
      </c>
      <c r="AD5166" s="138">
        <f t="shared" si="767"/>
        <v>3.1507347224490271E-7</v>
      </c>
      <c r="AE5166" s="139">
        <f t="shared" si="764"/>
        <v>3.1507347224490271E-7</v>
      </c>
      <c r="AF5166" s="139" t="str">
        <f t="shared" si="765"/>
        <v/>
      </c>
      <c r="AG5166" s="139"/>
      <c r="BX5166" s="190"/>
      <c r="BY5166" s="191"/>
      <c r="BZ5166" s="188"/>
      <c r="CA5166" s="188"/>
      <c r="CB5166" s="174" t="str">
        <f t="shared" si="761"/>
        <v/>
      </c>
      <c r="CC5166" s="174" t="str">
        <f t="shared" si="762"/>
        <v/>
      </c>
      <c r="CH5166" s="139"/>
      <c r="CI5166" s="139"/>
      <c r="CJ5166" s="174"/>
    </row>
    <row r="5167" spans="21:88" ht="20.100000000000001" customHeight="1" x14ac:dyDescent="0.25">
      <c r="U5167" s="190"/>
      <c r="V5167" s="191"/>
      <c r="W5167" s="188"/>
      <c r="X5167" s="188"/>
      <c r="Y5167" s="174" t="str">
        <f t="shared" si="759"/>
        <v/>
      </c>
      <c r="Z5167" s="174" t="str">
        <f t="shared" si="760"/>
        <v/>
      </c>
      <c r="AA5167" s="137"/>
      <c r="AB5167" s="185">
        <f t="shared" si="766"/>
        <v>29.510399999997794</v>
      </c>
      <c r="AC5167" s="139">
        <f t="shared" si="763"/>
        <v>1.1673912342282755E-4</v>
      </c>
      <c r="AD5167" s="138">
        <f t="shared" si="767"/>
        <v>3.1423717608042203E-7</v>
      </c>
      <c r="AE5167" s="139">
        <f t="shared" si="764"/>
        <v>3.1423717608042203E-7</v>
      </c>
      <c r="AF5167" s="139" t="str">
        <f t="shared" si="765"/>
        <v/>
      </c>
      <c r="AG5167" s="139"/>
      <c r="BX5167" s="190"/>
      <c r="BY5167" s="191"/>
      <c r="BZ5167" s="188"/>
      <c r="CA5167" s="188"/>
      <c r="CB5167" s="174" t="str">
        <f t="shared" si="761"/>
        <v/>
      </c>
      <c r="CC5167" s="174" t="str">
        <f t="shared" si="762"/>
        <v/>
      </c>
      <c r="CH5167" s="139"/>
      <c r="CI5167" s="139"/>
      <c r="CJ5167" s="174"/>
    </row>
    <row r="5168" spans="21:88" ht="20.100000000000001" customHeight="1" x14ac:dyDescent="0.25">
      <c r="U5168" s="190"/>
      <c r="V5168" s="191"/>
      <c r="W5168" s="188"/>
      <c r="X5168" s="188"/>
      <c r="Y5168" s="174" t="str">
        <f t="shared" si="759"/>
        <v/>
      </c>
      <c r="Z5168" s="174" t="str">
        <f t="shared" si="760"/>
        <v/>
      </c>
      <c r="AA5168" s="137"/>
      <c r="AB5168" s="185">
        <f t="shared" si="766"/>
        <v>29.516799999997794</v>
      </c>
      <c r="AC5168" s="139">
        <f t="shared" si="763"/>
        <v>1.1642488624674713E-4</v>
      </c>
      <c r="AD5168" s="138">
        <f t="shared" si="767"/>
        <v>3.1340306284420442E-7</v>
      </c>
      <c r="AE5168" s="139">
        <f t="shared" si="764"/>
        <v>3.1340306284420442E-7</v>
      </c>
      <c r="AF5168" s="139" t="str">
        <f t="shared" si="765"/>
        <v/>
      </c>
      <c r="AG5168" s="139"/>
      <c r="BX5168" s="190"/>
      <c r="BY5168" s="191"/>
      <c r="BZ5168" s="188"/>
      <c r="CA5168" s="188"/>
      <c r="CB5168" s="174" t="str">
        <f t="shared" si="761"/>
        <v/>
      </c>
      <c r="CC5168" s="174" t="str">
        <f t="shared" si="762"/>
        <v/>
      </c>
      <c r="CH5168" s="139"/>
      <c r="CI5168" s="139"/>
      <c r="CJ5168" s="174"/>
    </row>
    <row r="5169" spans="21:88" ht="20.100000000000001" customHeight="1" x14ac:dyDescent="0.25">
      <c r="U5169" s="190"/>
      <c r="V5169" s="191"/>
      <c r="W5169" s="188"/>
      <c r="X5169" s="188"/>
      <c r="Y5169" s="174" t="str">
        <f t="shared" si="759"/>
        <v/>
      </c>
      <c r="Z5169" s="174" t="str">
        <f t="shared" si="760"/>
        <v/>
      </c>
      <c r="AA5169" s="137"/>
      <c r="AB5169" s="185">
        <f t="shared" si="766"/>
        <v>29.523199999997793</v>
      </c>
      <c r="AC5169" s="139">
        <f t="shared" si="763"/>
        <v>1.1611148318390292E-4</v>
      </c>
      <c r="AD5169" s="138">
        <f t="shared" si="767"/>
        <v>3.1257112695508879E-7</v>
      </c>
      <c r="AE5169" s="139">
        <f t="shared" si="764"/>
        <v>3.1257112695508879E-7</v>
      </c>
      <c r="AF5169" s="139" t="str">
        <f t="shared" si="765"/>
        <v/>
      </c>
      <c r="AG5169" s="139"/>
      <c r="BX5169" s="190"/>
      <c r="BY5169" s="191"/>
      <c r="BZ5169" s="188"/>
      <c r="CA5169" s="188"/>
      <c r="CB5169" s="174" t="str">
        <f t="shared" si="761"/>
        <v/>
      </c>
      <c r="CC5169" s="174" t="str">
        <f t="shared" si="762"/>
        <v/>
      </c>
      <c r="CH5169" s="139"/>
      <c r="CI5169" s="139"/>
      <c r="CJ5169" s="174"/>
    </row>
    <row r="5170" spans="21:88" ht="20.100000000000001" customHeight="1" x14ac:dyDescent="0.25">
      <c r="U5170" s="190"/>
      <c r="V5170" s="191"/>
      <c r="W5170" s="188"/>
      <c r="X5170" s="188"/>
      <c r="Y5170" s="174" t="str">
        <f t="shared" si="759"/>
        <v/>
      </c>
      <c r="Z5170" s="174" t="str">
        <f t="shared" si="760"/>
        <v/>
      </c>
      <c r="AA5170" s="137"/>
      <c r="AB5170" s="185">
        <f t="shared" si="766"/>
        <v>29.529599999997792</v>
      </c>
      <c r="AC5170" s="139">
        <f t="shared" si="763"/>
        <v>1.1579891205694783E-4</v>
      </c>
      <c r="AD5170" s="138">
        <f t="shared" si="767"/>
        <v>3.1174136284245794E-7</v>
      </c>
      <c r="AE5170" s="139">
        <f t="shared" si="764"/>
        <v>3.1174136284245794E-7</v>
      </c>
      <c r="AF5170" s="139" t="str">
        <f t="shared" si="765"/>
        <v/>
      </c>
      <c r="AG5170" s="139"/>
      <c r="BX5170" s="190"/>
      <c r="BY5170" s="191"/>
      <c r="BZ5170" s="188"/>
      <c r="CA5170" s="188"/>
      <c r="CB5170" s="174" t="str">
        <f t="shared" si="761"/>
        <v/>
      </c>
      <c r="CC5170" s="174" t="str">
        <f t="shared" si="762"/>
        <v/>
      </c>
      <c r="CH5170" s="139"/>
      <c r="CI5170" s="139"/>
      <c r="CJ5170" s="174"/>
    </row>
    <row r="5171" spans="21:88" ht="20.100000000000001" customHeight="1" x14ac:dyDescent="0.25">
      <c r="U5171" s="190"/>
      <c r="V5171" s="191"/>
      <c r="W5171" s="188"/>
      <c r="X5171" s="188"/>
      <c r="Y5171" s="174" t="str">
        <f t="shared" si="759"/>
        <v/>
      </c>
      <c r="Z5171" s="174" t="str">
        <f t="shared" si="760"/>
        <v/>
      </c>
      <c r="AA5171" s="137"/>
      <c r="AB5171" s="185">
        <f t="shared" si="766"/>
        <v>29.535999999997792</v>
      </c>
      <c r="AC5171" s="139">
        <f t="shared" si="763"/>
        <v>1.1548717069410538E-4</v>
      </c>
      <c r="AD5171" s="138">
        <f t="shared" si="767"/>
        <v>3.1091376495248624E-7</v>
      </c>
      <c r="AE5171" s="139">
        <f t="shared" si="764"/>
        <v>3.1091376495248624E-7</v>
      </c>
      <c r="AF5171" s="139" t="str">
        <f t="shared" si="765"/>
        <v/>
      </c>
      <c r="AG5171" s="139"/>
      <c r="BX5171" s="190"/>
      <c r="BY5171" s="191"/>
      <c r="BZ5171" s="188"/>
      <c r="CA5171" s="188"/>
      <c r="CB5171" s="174" t="str">
        <f t="shared" si="761"/>
        <v/>
      </c>
      <c r="CC5171" s="174" t="str">
        <f t="shared" si="762"/>
        <v/>
      </c>
      <c r="CH5171" s="139"/>
      <c r="CI5171" s="139"/>
      <c r="CJ5171" s="174"/>
    </row>
    <row r="5172" spans="21:88" ht="20.100000000000001" customHeight="1" x14ac:dyDescent="0.25">
      <c r="U5172" s="190"/>
      <c r="V5172" s="191"/>
      <c r="W5172" s="188"/>
      <c r="X5172" s="188"/>
      <c r="Y5172" s="174" t="str">
        <f t="shared" si="759"/>
        <v/>
      </c>
      <c r="Z5172" s="174" t="str">
        <f t="shared" si="760"/>
        <v/>
      </c>
      <c r="AA5172" s="137"/>
      <c r="AB5172" s="185">
        <f t="shared" si="766"/>
        <v>29.542399999997791</v>
      </c>
      <c r="AC5172" s="139">
        <f t="shared" si="763"/>
        <v>1.1517625692915289E-4</v>
      </c>
      <c r="AD5172" s="138">
        <f t="shared" si="767"/>
        <v>3.1008832774430427E-7</v>
      </c>
      <c r="AE5172" s="139">
        <f t="shared" si="764"/>
        <v>3.1008832774430427E-7</v>
      </c>
      <c r="AF5172" s="139" t="str">
        <f t="shared" si="765"/>
        <v/>
      </c>
      <c r="AG5172" s="139"/>
      <c r="BX5172" s="190"/>
      <c r="BY5172" s="191"/>
      <c r="BZ5172" s="188"/>
      <c r="CA5172" s="188"/>
      <c r="CB5172" s="174" t="str">
        <f t="shared" si="761"/>
        <v/>
      </c>
      <c r="CC5172" s="174" t="str">
        <f t="shared" si="762"/>
        <v/>
      </c>
      <c r="CH5172" s="139"/>
      <c r="CI5172" s="139"/>
      <c r="CJ5172" s="174"/>
    </row>
    <row r="5173" spans="21:88" ht="20.100000000000001" customHeight="1" x14ac:dyDescent="0.25">
      <c r="U5173" s="190"/>
      <c r="V5173" s="191"/>
      <c r="W5173" s="188"/>
      <c r="X5173" s="188"/>
      <c r="Y5173" s="174" t="str">
        <f t="shared" si="759"/>
        <v/>
      </c>
      <c r="Z5173" s="174" t="str">
        <f t="shared" si="760"/>
        <v/>
      </c>
      <c r="AA5173" s="137"/>
      <c r="AB5173" s="185">
        <f t="shared" si="766"/>
        <v>29.54879999999779</v>
      </c>
      <c r="AC5173" s="139">
        <f t="shared" si="763"/>
        <v>1.1486616860140859E-4</v>
      </c>
      <c r="AD5173" s="138">
        <f t="shared" si="767"/>
        <v>3.0926504569116437E-7</v>
      </c>
      <c r="AE5173" s="139">
        <f t="shared" si="764"/>
        <v>3.0926504569116437E-7</v>
      </c>
      <c r="AF5173" s="139" t="str">
        <f t="shared" si="765"/>
        <v/>
      </c>
      <c r="AG5173" s="139"/>
      <c r="BX5173" s="190"/>
      <c r="BY5173" s="191"/>
      <c r="BZ5173" s="188"/>
      <c r="CA5173" s="188"/>
      <c r="CB5173" s="174" t="str">
        <f t="shared" si="761"/>
        <v/>
      </c>
      <c r="CC5173" s="174" t="str">
        <f t="shared" si="762"/>
        <v/>
      </c>
      <c r="CH5173" s="139"/>
      <c r="CI5173" s="139"/>
      <c r="CJ5173" s="174"/>
    </row>
    <row r="5174" spans="21:88" ht="20.100000000000001" customHeight="1" x14ac:dyDescent="0.25">
      <c r="U5174" s="190"/>
      <c r="V5174" s="191"/>
      <c r="W5174" s="188"/>
      <c r="X5174" s="188"/>
      <c r="Y5174" s="174" t="str">
        <f t="shared" si="759"/>
        <v/>
      </c>
      <c r="Z5174" s="174" t="str">
        <f t="shared" si="760"/>
        <v/>
      </c>
      <c r="AA5174" s="137"/>
      <c r="AB5174" s="185">
        <f t="shared" si="766"/>
        <v>29.555199999997789</v>
      </c>
      <c r="AC5174" s="139">
        <f t="shared" si="763"/>
        <v>1.1455690355571742E-4</v>
      </c>
      <c r="AD5174" s="138">
        <f t="shared" si="767"/>
        <v>3.0844391327827217E-7</v>
      </c>
      <c r="AE5174" s="139">
        <f t="shared" si="764"/>
        <v>3.0844391327827217E-7</v>
      </c>
      <c r="AF5174" s="139" t="str">
        <f t="shared" si="765"/>
        <v/>
      </c>
      <c r="AG5174" s="139"/>
      <c r="BX5174" s="190"/>
      <c r="BY5174" s="191"/>
      <c r="BZ5174" s="188"/>
      <c r="CA5174" s="188"/>
      <c r="CB5174" s="174" t="str">
        <f t="shared" si="761"/>
        <v/>
      </c>
      <c r="CC5174" s="174" t="str">
        <f t="shared" si="762"/>
        <v/>
      </c>
      <c r="CH5174" s="139"/>
      <c r="CI5174" s="139"/>
      <c r="CJ5174" s="174"/>
    </row>
    <row r="5175" spans="21:88" ht="20.100000000000001" customHeight="1" x14ac:dyDescent="0.25">
      <c r="U5175" s="190"/>
      <c r="V5175" s="191"/>
      <c r="W5175" s="188"/>
      <c r="X5175" s="188"/>
      <c r="Y5175" s="174" t="str">
        <f t="shared" si="759"/>
        <v/>
      </c>
      <c r="Z5175" s="174" t="str">
        <f t="shared" si="760"/>
        <v/>
      </c>
      <c r="AA5175" s="137"/>
      <c r="AB5175" s="185">
        <f t="shared" si="766"/>
        <v>29.561599999997789</v>
      </c>
      <c r="AC5175" s="139">
        <f t="shared" si="763"/>
        <v>1.1424845964243915E-4</v>
      </c>
      <c r="AD5175" s="138">
        <f t="shared" si="767"/>
        <v>3.0762492500771977E-7</v>
      </c>
      <c r="AE5175" s="139">
        <f t="shared" si="764"/>
        <v>3.0762492500771977E-7</v>
      </c>
      <c r="AF5175" s="139" t="str">
        <f t="shared" si="765"/>
        <v/>
      </c>
      <c r="AG5175" s="139"/>
      <c r="BX5175" s="190"/>
      <c r="BY5175" s="191"/>
      <c r="BZ5175" s="188"/>
      <c r="CA5175" s="188"/>
      <c r="CB5175" s="174" t="str">
        <f t="shared" si="761"/>
        <v/>
      </c>
      <c r="CC5175" s="174" t="str">
        <f t="shared" si="762"/>
        <v/>
      </c>
      <c r="CH5175" s="139"/>
      <c r="CI5175" s="139"/>
      <c r="CJ5175" s="174"/>
    </row>
    <row r="5176" spans="21:88" ht="20.100000000000001" customHeight="1" x14ac:dyDescent="0.25">
      <c r="U5176" s="190"/>
      <c r="V5176" s="191"/>
      <c r="W5176" s="188"/>
      <c r="X5176" s="188"/>
      <c r="Y5176" s="174" t="str">
        <f t="shared" ref="Y5176:Y5239" si="768">IF($X5176&gt;(Y$555),$W5176,"")</f>
        <v/>
      </c>
      <c r="Z5176" s="174" t="str">
        <f t="shared" ref="Z5176:Z5239" si="769">IF($X5176&gt;(AA$557),$W5176,"")</f>
        <v/>
      </c>
      <c r="AA5176" s="137"/>
      <c r="AB5176" s="185">
        <f t="shared" si="766"/>
        <v>29.567999999997788</v>
      </c>
      <c r="AC5176" s="139">
        <f t="shared" si="763"/>
        <v>1.1394083471743143E-4</v>
      </c>
      <c r="AD5176" s="138">
        <f t="shared" si="767"/>
        <v>3.0680807539226512E-7</v>
      </c>
      <c r="AE5176" s="139">
        <f t="shared" si="764"/>
        <v>3.0680807539226512E-7</v>
      </c>
      <c r="AF5176" s="139" t="str">
        <f t="shared" si="765"/>
        <v/>
      </c>
      <c r="AG5176" s="139"/>
      <c r="BX5176" s="190"/>
      <c r="BY5176" s="191"/>
      <c r="BZ5176" s="188"/>
      <c r="CA5176" s="188"/>
      <c r="CB5176" s="174" t="str">
        <f t="shared" si="761"/>
        <v/>
      </c>
      <c r="CC5176" s="174" t="str">
        <f t="shared" si="762"/>
        <v/>
      </c>
      <c r="CH5176" s="139"/>
      <c r="CI5176" s="139"/>
      <c r="CJ5176" s="174"/>
    </row>
    <row r="5177" spans="21:88" ht="20.100000000000001" customHeight="1" x14ac:dyDescent="0.25">
      <c r="U5177" s="190"/>
      <c r="V5177" s="191"/>
      <c r="W5177" s="188"/>
      <c r="X5177" s="188"/>
      <c r="Y5177" s="174" t="str">
        <f t="shared" si="768"/>
        <v/>
      </c>
      <c r="Z5177" s="174" t="str">
        <f t="shared" si="769"/>
        <v/>
      </c>
      <c r="AA5177" s="137"/>
      <c r="AB5177" s="185">
        <f t="shared" si="766"/>
        <v>29.574399999997787</v>
      </c>
      <c r="AC5177" s="139">
        <f t="shared" si="763"/>
        <v>1.1363402664203916E-4</v>
      </c>
      <c r="AD5177" s="138">
        <f t="shared" si="767"/>
        <v>3.0599335896050906E-7</v>
      </c>
      <c r="AE5177" s="139">
        <f t="shared" si="764"/>
        <v>3.0599335896050906E-7</v>
      </c>
      <c r="AF5177" s="139" t="str">
        <f t="shared" si="765"/>
        <v/>
      </c>
      <c r="AG5177" s="139"/>
      <c r="BX5177" s="190"/>
      <c r="BY5177" s="191"/>
      <c r="BZ5177" s="188"/>
      <c r="CA5177" s="188"/>
      <c r="CB5177" s="174" t="str">
        <f t="shared" si="761"/>
        <v/>
      </c>
      <c r="CC5177" s="174" t="str">
        <f t="shared" si="762"/>
        <v/>
      </c>
      <c r="CH5177" s="139"/>
      <c r="CI5177" s="139"/>
      <c r="CJ5177" s="174"/>
    </row>
    <row r="5178" spans="21:88" ht="20.100000000000001" customHeight="1" x14ac:dyDescent="0.25">
      <c r="U5178" s="190"/>
      <c r="V5178" s="191"/>
      <c r="W5178" s="188"/>
      <c r="X5178" s="188"/>
      <c r="Y5178" s="174" t="str">
        <f t="shared" si="768"/>
        <v/>
      </c>
      <c r="Z5178" s="174" t="str">
        <f t="shared" si="769"/>
        <v/>
      </c>
      <c r="AA5178" s="137"/>
      <c r="AB5178" s="185">
        <f t="shared" si="766"/>
        <v>29.580799999997787</v>
      </c>
      <c r="AC5178" s="139">
        <f t="shared" si="763"/>
        <v>1.1332803328307866E-4</v>
      </c>
      <c r="AD5178" s="138">
        <f t="shared" si="767"/>
        <v>3.0518077025375114E-7</v>
      </c>
      <c r="AE5178" s="139">
        <f t="shared" si="764"/>
        <v>3.0518077025375114E-7</v>
      </c>
      <c r="AF5178" s="139" t="str">
        <f t="shared" si="765"/>
        <v/>
      </c>
      <c r="AG5178" s="139"/>
      <c r="BX5178" s="190"/>
      <c r="BY5178" s="191"/>
      <c r="BZ5178" s="188"/>
      <c r="CA5178" s="188"/>
      <c r="CB5178" s="174" t="str">
        <f t="shared" si="761"/>
        <v/>
      </c>
      <c r="CC5178" s="174" t="str">
        <f t="shared" si="762"/>
        <v/>
      </c>
      <c r="CH5178" s="139"/>
      <c r="CI5178" s="139"/>
      <c r="CJ5178" s="174"/>
    </row>
    <row r="5179" spans="21:88" ht="20.100000000000001" customHeight="1" x14ac:dyDescent="0.25">
      <c r="U5179" s="190"/>
      <c r="V5179" s="191"/>
      <c r="W5179" s="188"/>
      <c r="X5179" s="188"/>
      <c r="Y5179" s="174" t="str">
        <f t="shared" si="768"/>
        <v/>
      </c>
      <c r="Z5179" s="174" t="str">
        <f t="shared" si="769"/>
        <v/>
      </c>
      <c r="AA5179" s="137"/>
      <c r="AB5179" s="185">
        <f t="shared" si="766"/>
        <v>29.587199999997786</v>
      </c>
      <c r="AC5179" s="139">
        <f t="shared" si="763"/>
        <v>1.130228525128249E-4</v>
      </c>
      <c r="AD5179" s="138">
        <f t="shared" si="767"/>
        <v>3.0437030382666726E-7</v>
      </c>
      <c r="AE5179" s="139">
        <f t="shared" si="764"/>
        <v>3.0437030382666726E-7</v>
      </c>
      <c r="AF5179" s="139" t="str">
        <f t="shared" si="765"/>
        <v/>
      </c>
      <c r="AG5179" s="139"/>
      <c r="BX5179" s="190"/>
      <c r="BY5179" s="191"/>
      <c r="BZ5179" s="188"/>
      <c r="CA5179" s="188"/>
      <c r="CB5179" s="174" t="str">
        <f t="shared" si="761"/>
        <v/>
      </c>
      <c r="CC5179" s="174" t="str">
        <f t="shared" si="762"/>
        <v/>
      </c>
      <c r="CH5179" s="139"/>
      <c r="CI5179" s="139"/>
      <c r="CJ5179" s="174"/>
    </row>
    <row r="5180" spans="21:88" ht="20.100000000000001" customHeight="1" x14ac:dyDescent="0.25">
      <c r="U5180" s="190"/>
      <c r="V5180" s="191"/>
      <c r="W5180" s="188"/>
      <c r="X5180" s="188"/>
      <c r="Y5180" s="174" t="str">
        <f t="shared" si="768"/>
        <v/>
      </c>
      <c r="Z5180" s="174" t="str">
        <f t="shared" si="769"/>
        <v/>
      </c>
      <c r="AA5180" s="137"/>
      <c r="AB5180" s="185">
        <f t="shared" si="766"/>
        <v>29.593599999997785</v>
      </c>
      <c r="AC5180" s="139">
        <f t="shared" si="763"/>
        <v>1.1271848220899824E-4</v>
      </c>
      <c r="AD5180" s="138">
        <f t="shared" si="767"/>
        <v>3.0356195424824481E-7</v>
      </c>
      <c r="AE5180" s="139">
        <f t="shared" si="764"/>
        <v>3.0356195424824481E-7</v>
      </c>
      <c r="AF5180" s="139" t="str">
        <f t="shared" si="765"/>
        <v/>
      </c>
      <c r="AG5180" s="139"/>
      <c r="BX5180" s="190"/>
      <c r="BY5180" s="191"/>
      <c r="BZ5180" s="188"/>
      <c r="CA5180" s="188"/>
      <c r="CB5180" s="174" t="str">
        <f t="shared" si="761"/>
        <v/>
      </c>
      <c r="CC5180" s="174" t="str">
        <f t="shared" si="762"/>
        <v/>
      </c>
      <c r="CH5180" s="139"/>
      <c r="CI5180" s="139"/>
      <c r="CJ5180" s="174"/>
    </row>
    <row r="5181" spans="21:88" ht="20.100000000000001" customHeight="1" x14ac:dyDescent="0.25">
      <c r="U5181" s="190"/>
      <c r="V5181" s="191"/>
      <c r="W5181" s="188"/>
      <c r="X5181" s="188"/>
      <c r="Y5181" s="174" t="str">
        <f t="shared" si="768"/>
        <v/>
      </c>
      <c r="Z5181" s="174" t="str">
        <f t="shared" si="769"/>
        <v/>
      </c>
      <c r="AA5181" s="137"/>
      <c r="AB5181" s="185">
        <f t="shared" si="766"/>
        <v>29.599999999997785</v>
      </c>
      <c r="AC5181" s="139">
        <f t="shared" si="763"/>
        <v>1.1241492025474999E-4</v>
      </c>
      <c r="AD5181" s="138">
        <f t="shared" si="767"/>
        <v>3.0275571610082039E-7</v>
      </c>
      <c r="AE5181" s="139">
        <f t="shared" si="764"/>
        <v>3.0275571610082039E-7</v>
      </c>
      <c r="AF5181" s="139" t="str">
        <f t="shared" si="765"/>
        <v/>
      </c>
      <c r="AG5181" s="139"/>
      <c r="BX5181" s="190"/>
      <c r="BY5181" s="191"/>
      <c r="BZ5181" s="188"/>
      <c r="CA5181" s="188"/>
      <c r="CB5181" s="174" t="str">
        <f t="shared" si="761"/>
        <v/>
      </c>
      <c r="CC5181" s="174" t="str">
        <f t="shared" si="762"/>
        <v/>
      </c>
      <c r="CH5181" s="139"/>
      <c r="CI5181" s="139"/>
      <c r="CJ5181" s="174"/>
    </row>
    <row r="5182" spans="21:88" ht="20.100000000000001" customHeight="1" x14ac:dyDescent="0.25">
      <c r="U5182" s="190"/>
      <c r="V5182" s="191"/>
      <c r="W5182" s="188"/>
      <c r="X5182" s="188"/>
      <c r="Y5182" s="174" t="str">
        <f t="shared" si="768"/>
        <v/>
      </c>
      <c r="Z5182" s="174" t="str">
        <f t="shared" si="769"/>
        <v/>
      </c>
      <c r="AA5182" s="137"/>
      <c r="AB5182" s="185">
        <f t="shared" si="766"/>
        <v>29.606399999997784</v>
      </c>
      <c r="AC5182" s="139">
        <f t="shared" si="763"/>
        <v>1.1211216453864917E-4</v>
      </c>
      <c r="AD5182" s="138">
        <f t="shared" si="767"/>
        <v>3.0195158397986301E-7</v>
      </c>
      <c r="AE5182" s="139">
        <f t="shared" si="764"/>
        <v>3.0195158397986301E-7</v>
      </c>
      <c r="AF5182" s="139" t="str">
        <f t="shared" si="765"/>
        <v/>
      </c>
      <c r="AG5182" s="139"/>
      <c r="BX5182" s="190"/>
      <c r="BY5182" s="191"/>
      <c r="BZ5182" s="188"/>
      <c r="CA5182" s="188"/>
      <c r="CB5182" s="174" t="str">
        <f t="shared" si="761"/>
        <v/>
      </c>
      <c r="CC5182" s="174" t="str">
        <f t="shared" si="762"/>
        <v/>
      </c>
      <c r="CH5182" s="139"/>
      <c r="CI5182" s="139"/>
      <c r="CJ5182" s="174"/>
    </row>
    <row r="5183" spans="21:88" ht="20.100000000000001" customHeight="1" x14ac:dyDescent="0.25">
      <c r="U5183" s="190"/>
      <c r="V5183" s="191"/>
      <c r="W5183" s="188"/>
      <c r="X5183" s="188"/>
      <c r="Y5183" s="174" t="str">
        <f t="shared" si="768"/>
        <v/>
      </c>
      <c r="Z5183" s="174" t="str">
        <f t="shared" si="769"/>
        <v/>
      </c>
      <c r="AA5183" s="137"/>
      <c r="AB5183" s="185">
        <f t="shared" si="766"/>
        <v>29.612799999997783</v>
      </c>
      <c r="AC5183" s="139">
        <f t="shared" si="763"/>
        <v>1.1181021295466931E-4</v>
      </c>
      <c r="AD5183" s="138">
        <f t="shared" si="767"/>
        <v>3.0114955249401474E-7</v>
      </c>
      <c r="AE5183" s="139">
        <f t="shared" si="764"/>
        <v>3.0114955249401474E-7</v>
      </c>
      <c r="AF5183" s="139" t="str">
        <f t="shared" si="765"/>
        <v/>
      </c>
      <c r="AG5183" s="139"/>
      <c r="BX5183" s="190"/>
      <c r="BY5183" s="191"/>
      <c r="BZ5183" s="188"/>
      <c r="CA5183" s="188"/>
      <c r="CB5183" s="174" t="str">
        <f t="shared" si="761"/>
        <v/>
      </c>
      <c r="CC5183" s="174" t="str">
        <f t="shared" si="762"/>
        <v/>
      </c>
      <c r="CH5183" s="139"/>
      <c r="CI5183" s="139"/>
      <c r="CJ5183" s="174"/>
    </row>
    <row r="5184" spans="21:88" ht="20.100000000000001" customHeight="1" x14ac:dyDescent="0.25">
      <c r="U5184" s="190"/>
      <c r="V5184" s="191"/>
      <c r="W5184" s="188"/>
      <c r="X5184" s="188"/>
      <c r="Y5184" s="174" t="str">
        <f t="shared" si="768"/>
        <v/>
      </c>
      <c r="Z5184" s="174" t="str">
        <f t="shared" si="769"/>
        <v/>
      </c>
      <c r="AA5184" s="137"/>
      <c r="AB5184" s="185">
        <f t="shared" si="766"/>
        <v>29.619199999997782</v>
      </c>
      <c r="AC5184" s="139">
        <f t="shared" si="763"/>
        <v>1.1150906340217529E-4</v>
      </c>
      <c r="AD5184" s="138">
        <f t="shared" si="767"/>
        <v>3.0034961626696096E-7</v>
      </c>
      <c r="AE5184" s="139">
        <f t="shared" si="764"/>
        <v>3.0034961626696096E-7</v>
      </c>
      <c r="AF5184" s="139" t="str">
        <f t="shared" si="765"/>
        <v/>
      </c>
      <c r="AG5184" s="139"/>
      <c r="BX5184" s="190"/>
      <c r="BY5184" s="191"/>
      <c r="BZ5184" s="188"/>
      <c r="CA5184" s="188"/>
      <c r="CB5184" s="174" t="str">
        <f t="shared" si="761"/>
        <v/>
      </c>
      <c r="CC5184" s="174" t="str">
        <f t="shared" si="762"/>
        <v/>
      </c>
      <c r="CH5184" s="139"/>
      <c r="CI5184" s="139"/>
      <c r="CJ5184" s="174"/>
    </row>
    <row r="5185" spans="21:88" ht="20.100000000000001" customHeight="1" x14ac:dyDescent="0.25">
      <c r="U5185" s="190"/>
      <c r="V5185" s="191"/>
      <c r="W5185" s="188"/>
      <c r="X5185" s="188"/>
      <c r="Y5185" s="174" t="str">
        <f t="shared" si="768"/>
        <v/>
      </c>
      <c r="Z5185" s="174" t="str">
        <f t="shared" si="769"/>
        <v/>
      </c>
      <c r="AA5185" s="137"/>
      <c r="AB5185" s="185">
        <f t="shared" si="766"/>
        <v>29.625599999997782</v>
      </c>
      <c r="AC5185" s="139">
        <f t="shared" si="763"/>
        <v>1.1120871378590833E-4</v>
      </c>
      <c r="AD5185" s="138">
        <f t="shared" si="767"/>
        <v>2.9955176993410996E-7</v>
      </c>
      <c r="AE5185" s="139">
        <f t="shared" si="764"/>
        <v>2.9955176993410996E-7</v>
      </c>
      <c r="AF5185" s="139" t="str">
        <f t="shared" si="765"/>
        <v/>
      </c>
      <c r="AG5185" s="139"/>
      <c r="BX5185" s="190"/>
      <c r="BY5185" s="191"/>
      <c r="BZ5185" s="188"/>
      <c r="CA5185" s="188"/>
      <c r="CB5185" s="174" t="str">
        <f t="shared" si="761"/>
        <v/>
      </c>
      <c r="CC5185" s="174" t="str">
        <f t="shared" si="762"/>
        <v/>
      </c>
      <c r="CH5185" s="139"/>
      <c r="CI5185" s="139"/>
      <c r="CJ5185" s="174"/>
    </row>
    <row r="5186" spans="21:88" ht="20.100000000000001" customHeight="1" x14ac:dyDescent="0.25">
      <c r="U5186" s="190"/>
      <c r="V5186" s="191"/>
      <c r="W5186" s="188"/>
      <c r="X5186" s="188"/>
      <c r="Y5186" s="174" t="str">
        <f t="shared" si="768"/>
        <v/>
      </c>
      <c r="Z5186" s="174" t="str">
        <f t="shared" si="769"/>
        <v/>
      </c>
      <c r="AA5186" s="137"/>
      <c r="AB5186" s="185">
        <f t="shared" si="766"/>
        <v>29.631999999997781</v>
      </c>
      <c r="AC5186" s="139">
        <f t="shared" si="763"/>
        <v>1.1090916201597422E-4</v>
      </c>
      <c r="AD5186" s="138">
        <f t="shared" si="767"/>
        <v>2.9875600814497825E-7</v>
      </c>
      <c r="AE5186" s="139">
        <f t="shared" si="764"/>
        <v>2.9875600814497825E-7</v>
      </c>
      <c r="AF5186" s="139" t="str">
        <f t="shared" si="765"/>
        <v/>
      </c>
      <c r="AG5186" s="139"/>
      <c r="BX5186" s="190"/>
      <c r="BY5186" s="191"/>
      <c r="BZ5186" s="188"/>
      <c r="CA5186" s="188"/>
      <c r="CB5186" s="174" t="str">
        <f t="shared" si="761"/>
        <v/>
      </c>
      <c r="CC5186" s="174" t="str">
        <f t="shared" si="762"/>
        <v/>
      </c>
      <c r="CH5186" s="139"/>
      <c r="CI5186" s="139"/>
      <c r="CJ5186" s="174"/>
    </row>
    <row r="5187" spans="21:88" ht="20.100000000000001" customHeight="1" x14ac:dyDescent="0.25">
      <c r="U5187" s="190"/>
      <c r="V5187" s="191"/>
      <c r="W5187" s="188"/>
      <c r="X5187" s="188"/>
      <c r="Y5187" s="174" t="str">
        <f t="shared" si="768"/>
        <v/>
      </c>
      <c r="Z5187" s="174" t="str">
        <f t="shared" si="769"/>
        <v/>
      </c>
      <c r="AA5187" s="137"/>
      <c r="AB5187" s="185">
        <f t="shared" si="766"/>
        <v>29.63839999999778</v>
      </c>
      <c r="AC5187" s="139">
        <f t="shared" si="763"/>
        <v>1.1061040600782924E-4</v>
      </c>
      <c r="AD5187" s="138">
        <f t="shared" si="767"/>
        <v>2.9796232556290588E-7</v>
      </c>
      <c r="AE5187" s="139">
        <f t="shared" si="764"/>
        <v>2.9796232556290588E-7</v>
      </c>
      <c r="AF5187" s="139" t="str">
        <f t="shared" si="765"/>
        <v/>
      </c>
      <c r="AG5187" s="139"/>
      <c r="BX5187" s="190"/>
      <c r="BY5187" s="191"/>
      <c r="BZ5187" s="188"/>
      <c r="CA5187" s="188"/>
      <c r="CB5187" s="174" t="str">
        <f t="shared" si="761"/>
        <v/>
      </c>
      <c r="CC5187" s="174" t="str">
        <f t="shared" si="762"/>
        <v/>
      </c>
      <c r="CH5187" s="139"/>
      <c r="CI5187" s="139"/>
      <c r="CJ5187" s="174"/>
    </row>
    <row r="5188" spans="21:88" ht="20.100000000000001" customHeight="1" x14ac:dyDescent="0.25">
      <c r="U5188" s="190"/>
      <c r="V5188" s="191"/>
      <c r="W5188" s="188"/>
      <c r="X5188" s="188"/>
      <c r="Y5188" s="174" t="str">
        <f t="shared" si="768"/>
        <v/>
      </c>
      <c r="Z5188" s="174" t="str">
        <f t="shared" si="769"/>
        <v/>
      </c>
      <c r="AA5188" s="137"/>
      <c r="AB5188" s="185">
        <f t="shared" si="766"/>
        <v>29.64479999999778</v>
      </c>
      <c r="AC5188" s="139">
        <f t="shared" si="763"/>
        <v>1.1031244368226634E-4</v>
      </c>
      <c r="AD5188" s="138">
        <f t="shared" si="767"/>
        <v>2.9717071686269836E-7</v>
      </c>
      <c r="AE5188" s="139">
        <f t="shared" si="764"/>
        <v>2.9717071686269836E-7</v>
      </c>
      <c r="AF5188" s="139" t="str">
        <f t="shared" si="765"/>
        <v/>
      </c>
      <c r="AG5188" s="139"/>
      <c r="BX5188" s="190"/>
      <c r="BY5188" s="191"/>
      <c r="BZ5188" s="188"/>
      <c r="CA5188" s="188"/>
      <c r="CB5188" s="174" t="str">
        <f t="shared" si="761"/>
        <v/>
      </c>
      <c r="CC5188" s="174" t="str">
        <f t="shared" si="762"/>
        <v/>
      </c>
      <c r="CH5188" s="139"/>
      <c r="CI5188" s="139"/>
      <c r="CJ5188" s="174"/>
    </row>
    <row r="5189" spans="21:88" ht="20.100000000000001" customHeight="1" x14ac:dyDescent="0.25">
      <c r="U5189" s="190"/>
      <c r="V5189" s="191"/>
      <c r="W5189" s="188"/>
      <c r="X5189" s="188"/>
      <c r="Y5189" s="174" t="str">
        <f t="shared" si="768"/>
        <v/>
      </c>
      <c r="Z5189" s="174" t="str">
        <f t="shared" si="769"/>
        <v/>
      </c>
      <c r="AA5189" s="137"/>
      <c r="AB5189" s="185">
        <f t="shared" si="766"/>
        <v>29.651199999997779</v>
      </c>
      <c r="AC5189" s="139">
        <f t="shared" si="763"/>
        <v>1.1001527296540364E-4</v>
      </c>
      <c r="AD5189" s="138">
        <f t="shared" si="767"/>
        <v>2.9638117673524804E-7</v>
      </c>
      <c r="AE5189" s="139">
        <f t="shared" si="764"/>
        <v>2.9638117673524804E-7</v>
      </c>
      <c r="AF5189" s="139" t="str">
        <f t="shared" si="765"/>
        <v/>
      </c>
      <c r="AG5189" s="139"/>
      <c r="BX5189" s="190"/>
      <c r="BY5189" s="191"/>
      <c r="BZ5189" s="188"/>
      <c r="CA5189" s="188"/>
      <c r="CB5189" s="174" t="str">
        <f t="shared" si="761"/>
        <v/>
      </c>
      <c r="CC5189" s="174" t="str">
        <f t="shared" si="762"/>
        <v/>
      </c>
      <c r="CH5189" s="139"/>
      <c r="CI5189" s="139"/>
      <c r="CJ5189" s="174"/>
    </row>
    <row r="5190" spans="21:88" ht="20.100000000000001" customHeight="1" x14ac:dyDescent="0.25">
      <c r="U5190" s="190"/>
      <c r="V5190" s="191"/>
      <c r="W5190" s="188"/>
      <c r="X5190" s="188"/>
      <c r="Y5190" s="174" t="str">
        <f t="shared" si="768"/>
        <v/>
      </c>
      <c r="Z5190" s="174" t="str">
        <f t="shared" si="769"/>
        <v/>
      </c>
      <c r="AA5190" s="137"/>
      <c r="AB5190" s="185">
        <f t="shared" si="766"/>
        <v>29.657599999997778</v>
      </c>
      <c r="AC5190" s="139">
        <f t="shared" si="763"/>
        <v>1.0971889178866839E-4</v>
      </c>
      <c r="AD5190" s="138">
        <f t="shared" si="767"/>
        <v>2.9559369988281785E-7</v>
      </c>
      <c r="AE5190" s="139">
        <f t="shared" si="764"/>
        <v>2.9559369988281785E-7</v>
      </c>
      <c r="AF5190" s="139" t="str">
        <f t="shared" si="765"/>
        <v/>
      </c>
      <c r="AG5190" s="139"/>
      <c r="BX5190" s="190"/>
      <c r="BY5190" s="191"/>
      <c r="BZ5190" s="188"/>
      <c r="CA5190" s="188"/>
      <c r="CB5190" s="174" t="str">
        <f t="shared" si="761"/>
        <v/>
      </c>
      <c r="CC5190" s="174" t="str">
        <f t="shared" si="762"/>
        <v/>
      </c>
      <c r="CH5190" s="139"/>
      <c r="CI5190" s="139"/>
      <c r="CJ5190" s="174"/>
    </row>
    <row r="5191" spans="21:88" ht="20.100000000000001" customHeight="1" x14ac:dyDescent="0.25">
      <c r="U5191" s="190"/>
      <c r="V5191" s="191"/>
      <c r="W5191" s="188"/>
      <c r="X5191" s="188"/>
      <c r="Y5191" s="174" t="str">
        <f t="shared" si="768"/>
        <v/>
      </c>
      <c r="Z5191" s="174" t="str">
        <f t="shared" si="769"/>
        <v/>
      </c>
      <c r="AA5191" s="137"/>
      <c r="AB5191" s="185">
        <f t="shared" si="766"/>
        <v>29.663999999997777</v>
      </c>
      <c r="AC5191" s="139">
        <f t="shared" si="763"/>
        <v>1.0942329808878557E-4</v>
      </c>
      <c r="AD5191" s="138">
        <f t="shared" si="767"/>
        <v>2.9480828102039654E-7</v>
      </c>
      <c r="AE5191" s="139">
        <f t="shared" si="764"/>
        <v>2.9480828102039654E-7</v>
      </c>
      <c r="AF5191" s="139" t="str">
        <f t="shared" si="765"/>
        <v/>
      </c>
      <c r="AG5191" s="139"/>
      <c r="BX5191" s="190"/>
      <c r="BY5191" s="191"/>
      <c r="BZ5191" s="188"/>
      <c r="CA5191" s="188"/>
      <c r="CB5191" s="174" t="str">
        <f t="shared" si="761"/>
        <v/>
      </c>
      <c r="CC5191" s="174" t="str">
        <f t="shared" si="762"/>
        <v/>
      </c>
      <c r="CH5191" s="139"/>
      <c r="CI5191" s="139"/>
      <c r="CJ5191" s="174"/>
    </row>
    <row r="5192" spans="21:88" ht="20.100000000000001" customHeight="1" x14ac:dyDescent="0.25">
      <c r="U5192" s="190"/>
      <c r="V5192" s="191"/>
      <c r="W5192" s="188"/>
      <c r="X5192" s="188"/>
      <c r="Y5192" s="174" t="str">
        <f t="shared" si="768"/>
        <v/>
      </c>
      <c r="Z5192" s="174" t="str">
        <f t="shared" si="769"/>
        <v/>
      </c>
      <c r="AA5192" s="137"/>
      <c r="AB5192" s="185">
        <f t="shared" si="766"/>
        <v>29.670399999997777</v>
      </c>
      <c r="AC5192" s="139">
        <f t="shared" si="763"/>
        <v>1.0912848980776518E-4</v>
      </c>
      <c r="AD5192" s="138">
        <f t="shared" si="767"/>
        <v>2.9402491487788064E-7</v>
      </c>
      <c r="AE5192" s="139">
        <f t="shared" si="764"/>
        <v>2.9402491487788064E-7</v>
      </c>
      <c r="AF5192" s="139" t="str">
        <f t="shared" si="765"/>
        <v/>
      </c>
      <c r="AG5192" s="139"/>
      <c r="BX5192" s="190"/>
      <c r="BY5192" s="191"/>
      <c r="BZ5192" s="188"/>
      <c r="CA5192" s="188"/>
      <c r="CB5192" s="174" t="str">
        <f t="shared" si="761"/>
        <v/>
      </c>
      <c r="CC5192" s="174" t="str">
        <f t="shared" si="762"/>
        <v/>
      </c>
      <c r="CH5192" s="139"/>
      <c r="CI5192" s="139"/>
      <c r="CJ5192" s="174"/>
    </row>
    <row r="5193" spans="21:88" ht="20.100000000000001" customHeight="1" x14ac:dyDescent="0.25">
      <c r="U5193" s="190"/>
      <c r="V5193" s="191"/>
      <c r="W5193" s="188"/>
      <c r="X5193" s="188"/>
      <c r="Y5193" s="174" t="str">
        <f t="shared" si="768"/>
        <v/>
      </c>
      <c r="Z5193" s="174" t="str">
        <f t="shared" si="769"/>
        <v/>
      </c>
      <c r="AA5193" s="137"/>
      <c r="AB5193" s="185">
        <f t="shared" si="766"/>
        <v>29.676799999997776</v>
      </c>
      <c r="AC5193" s="139">
        <f t="shared" si="763"/>
        <v>1.088344648928873E-4</v>
      </c>
      <c r="AD5193" s="138">
        <f t="shared" si="767"/>
        <v>2.9324359619817709E-7</v>
      </c>
      <c r="AE5193" s="139">
        <f t="shared" si="764"/>
        <v>2.9324359619817709E-7</v>
      </c>
      <c r="AF5193" s="139" t="str">
        <f t="shared" si="765"/>
        <v/>
      </c>
      <c r="AG5193" s="139"/>
      <c r="BX5193" s="190"/>
      <c r="BY5193" s="191"/>
      <c r="BZ5193" s="188"/>
      <c r="CA5193" s="188"/>
      <c r="CB5193" s="174" t="str">
        <f t="shared" si="761"/>
        <v/>
      </c>
      <c r="CC5193" s="174" t="str">
        <f t="shared" si="762"/>
        <v/>
      </c>
      <c r="CH5193" s="139"/>
      <c r="CI5193" s="139"/>
      <c r="CJ5193" s="174"/>
    </row>
    <row r="5194" spans="21:88" ht="20.100000000000001" customHeight="1" x14ac:dyDescent="0.25">
      <c r="U5194" s="190"/>
      <c r="V5194" s="191"/>
      <c r="W5194" s="188"/>
      <c r="X5194" s="188"/>
      <c r="Y5194" s="174" t="str">
        <f t="shared" si="768"/>
        <v/>
      </c>
      <c r="Z5194" s="174" t="str">
        <f t="shared" si="769"/>
        <v/>
      </c>
      <c r="AA5194" s="137"/>
      <c r="AB5194" s="185">
        <f t="shared" si="766"/>
        <v>29.683199999997775</v>
      </c>
      <c r="AC5194" s="139">
        <f t="shared" si="763"/>
        <v>1.0854122129668912E-4</v>
      </c>
      <c r="AD5194" s="138">
        <f t="shared" si="767"/>
        <v>2.9246431973503487E-7</v>
      </c>
      <c r="AE5194" s="139">
        <f t="shared" si="764"/>
        <v>2.9246431973503487E-7</v>
      </c>
      <c r="AF5194" s="139" t="str">
        <f t="shared" si="765"/>
        <v/>
      </c>
      <c r="AG5194" s="139"/>
      <c r="BX5194" s="190"/>
      <c r="BY5194" s="191"/>
      <c r="BZ5194" s="188"/>
      <c r="CA5194" s="188"/>
      <c r="CB5194" s="174" t="str">
        <f t="shared" si="761"/>
        <v/>
      </c>
      <c r="CC5194" s="174" t="str">
        <f t="shared" si="762"/>
        <v/>
      </c>
      <c r="CH5194" s="139"/>
      <c r="CI5194" s="139"/>
      <c r="CJ5194" s="174"/>
    </row>
    <row r="5195" spans="21:88" ht="20.100000000000001" customHeight="1" x14ac:dyDescent="0.25">
      <c r="U5195" s="190"/>
      <c r="V5195" s="191"/>
      <c r="W5195" s="188"/>
      <c r="X5195" s="188"/>
      <c r="Y5195" s="174" t="str">
        <f t="shared" si="768"/>
        <v/>
      </c>
      <c r="Z5195" s="174" t="str">
        <f t="shared" si="769"/>
        <v/>
      </c>
      <c r="AA5195" s="137"/>
      <c r="AB5195" s="185">
        <f t="shared" si="766"/>
        <v>29.689599999997775</v>
      </c>
      <c r="AC5195" s="139">
        <f t="shared" si="763"/>
        <v>1.0824875697695409E-4</v>
      </c>
      <c r="AD5195" s="138">
        <f t="shared" si="767"/>
        <v>2.9168708025852021E-7</v>
      </c>
      <c r="AE5195" s="139">
        <f t="shared" si="764"/>
        <v>2.9168708025852021E-7</v>
      </c>
      <c r="AF5195" s="139" t="str">
        <f t="shared" si="765"/>
        <v/>
      </c>
      <c r="AG5195" s="139"/>
      <c r="BX5195" s="190"/>
      <c r="BY5195" s="191"/>
      <c r="BZ5195" s="188"/>
      <c r="CA5195" s="188"/>
      <c r="CB5195" s="174" t="str">
        <f t="shared" si="761"/>
        <v/>
      </c>
      <c r="CC5195" s="174" t="str">
        <f t="shared" si="762"/>
        <v/>
      </c>
      <c r="CH5195" s="139"/>
      <c r="CI5195" s="139"/>
      <c r="CJ5195" s="174"/>
    </row>
    <row r="5196" spans="21:88" ht="20.100000000000001" customHeight="1" x14ac:dyDescent="0.25">
      <c r="U5196" s="190"/>
      <c r="V5196" s="191"/>
      <c r="W5196" s="188"/>
      <c r="X5196" s="188"/>
      <c r="Y5196" s="174" t="str">
        <f t="shared" si="768"/>
        <v/>
      </c>
      <c r="Z5196" s="174" t="str">
        <f t="shared" si="769"/>
        <v/>
      </c>
      <c r="AA5196" s="137"/>
      <c r="AB5196" s="185">
        <f t="shared" si="766"/>
        <v>29.695999999997774</v>
      </c>
      <c r="AC5196" s="139">
        <f t="shared" si="763"/>
        <v>1.0795706989669557E-4</v>
      </c>
      <c r="AD5196" s="138">
        <f t="shared" si="767"/>
        <v>2.9091187254920252E-7</v>
      </c>
      <c r="AE5196" s="139">
        <f t="shared" si="764"/>
        <v>2.9091187254920252E-7</v>
      </c>
      <c r="AF5196" s="139" t="str">
        <f t="shared" si="765"/>
        <v/>
      </c>
      <c r="AG5196" s="139"/>
      <c r="BX5196" s="190"/>
      <c r="BY5196" s="191"/>
      <c r="BZ5196" s="188"/>
      <c r="CA5196" s="188"/>
      <c r="CB5196" s="174" t="str">
        <f t="shared" si="761"/>
        <v/>
      </c>
      <c r="CC5196" s="174" t="str">
        <f t="shared" si="762"/>
        <v/>
      </c>
      <c r="CH5196" s="139"/>
      <c r="CI5196" s="139"/>
      <c r="CJ5196" s="174"/>
    </row>
    <row r="5197" spans="21:88" ht="20.100000000000001" customHeight="1" x14ac:dyDescent="0.25">
      <c r="U5197" s="190"/>
      <c r="V5197" s="191"/>
      <c r="W5197" s="188"/>
      <c r="X5197" s="188"/>
      <c r="Y5197" s="174" t="str">
        <f t="shared" si="768"/>
        <v/>
      </c>
      <c r="Z5197" s="174" t="str">
        <f t="shared" si="769"/>
        <v/>
      </c>
      <c r="AA5197" s="137"/>
      <c r="AB5197" s="185">
        <f t="shared" si="766"/>
        <v>29.702399999997773</v>
      </c>
      <c r="AC5197" s="139">
        <f t="shared" si="763"/>
        <v>1.0766615802414636E-4</v>
      </c>
      <c r="AD5197" s="138">
        <f t="shared" si="767"/>
        <v>2.9013869140171876E-7</v>
      </c>
      <c r="AE5197" s="139">
        <f t="shared" si="764"/>
        <v>2.9013869140171876E-7</v>
      </c>
      <c r="AF5197" s="139" t="str">
        <f t="shared" si="765"/>
        <v/>
      </c>
      <c r="AG5197" s="139"/>
      <c r="BX5197" s="190"/>
      <c r="BY5197" s="191"/>
      <c r="BZ5197" s="188"/>
      <c r="CA5197" s="188"/>
      <c r="CB5197" s="174" t="str">
        <f t="shared" si="761"/>
        <v/>
      </c>
      <c r="CC5197" s="174" t="str">
        <f t="shared" si="762"/>
        <v/>
      </c>
      <c r="CH5197" s="139"/>
      <c r="CI5197" s="139"/>
      <c r="CJ5197" s="174"/>
    </row>
    <row r="5198" spans="21:88" ht="20.100000000000001" customHeight="1" x14ac:dyDescent="0.25">
      <c r="U5198" s="190"/>
      <c r="V5198" s="191"/>
      <c r="W5198" s="188"/>
      <c r="X5198" s="188"/>
      <c r="Y5198" s="174" t="str">
        <f t="shared" si="768"/>
        <v/>
      </c>
      <c r="Z5198" s="174" t="str">
        <f t="shared" si="769"/>
        <v/>
      </c>
      <c r="AA5198" s="137"/>
      <c r="AB5198" s="185">
        <f t="shared" si="766"/>
        <v>29.708799999997773</v>
      </c>
      <c r="AC5198" s="139">
        <f t="shared" si="763"/>
        <v>1.0737601933274464E-4</v>
      </c>
      <c r="AD5198" s="138">
        <f t="shared" si="767"/>
        <v>2.8936753162396025E-7</v>
      </c>
      <c r="AE5198" s="139">
        <f t="shared" si="764"/>
        <v>2.8936753162396025E-7</v>
      </c>
      <c r="AF5198" s="139" t="str">
        <f t="shared" si="765"/>
        <v/>
      </c>
      <c r="AG5198" s="139"/>
      <c r="BX5198" s="190"/>
      <c r="BY5198" s="191"/>
      <c r="BZ5198" s="188"/>
      <c r="CA5198" s="188"/>
      <c r="CB5198" s="174" t="str">
        <f t="shared" si="761"/>
        <v/>
      </c>
      <c r="CC5198" s="174" t="str">
        <f t="shared" si="762"/>
        <v/>
      </c>
      <c r="CH5198" s="139"/>
      <c r="CI5198" s="139"/>
      <c r="CJ5198" s="174"/>
    </row>
    <row r="5199" spans="21:88" ht="20.100000000000001" customHeight="1" x14ac:dyDescent="0.25">
      <c r="U5199" s="190"/>
      <c r="V5199" s="191"/>
      <c r="W5199" s="188"/>
      <c r="X5199" s="188"/>
      <c r="Y5199" s="174" t="str">
        <f t="shared" si="768"/>
        <v/>
      </c>
      <c r="Z5199" s="174" t="str">
        <f t="shared" si="769"/>
        <v/>
      </c>
      <c r="AA5199" s="137"/>
      <c r="AB5199" s="185">
        <f t="shared" si="766"/>
        <v>29.715199999997772</v>
      </c>
      <c r="AC5199" s="139">
        <f t="shared" si="763"/>
        <v>1.0708665180112068E-4</v>
      </c>
      <c r="AD5199" s="138">
        <f t="shared" si="767"/>
        <v>2.8859838803670676E-7</v>
      </c>
      <c r="AE5199" s="139">
        <f t="shared" si="764"/>
        <v>2.8859838803670676E-7</v>
      </c>
      <c r="AF5199" s="139" t="str">
        <f t="shared" si="765"/>
        <v/>
      </c>
      <c r="AG5199" s="139"/>
      <c r="BX5199" s="190"/>
      <c r="BY5199" s="191"/>
      <c r="BZ5199" s="188"/>
      <c r="CA5199" s="188"/>
      <c r="CB5199" s="174" t="str">
        <f t="shared" si="761"/>
        <v/>
      </c>
      <c r="CC5199" s="174" t="str">
        <f t="shared" si="762"/>
        <v/>
      </c>
      <c r="CH5199" s="139"/>
      <c r="CI5199" s="139"/>
      <c r="CJ5199" s="174"/>
    </row>
    <row r="5200" spans="21:88" ht="20.100000000000001" customHeight="1" x14ac:dyDescent="0.25">
      <c r="U5200" s="190"/>
      <c r="V5200" s="191"/>
      <c r="W5200" s="188"/>
      <c r="X5200" s="188"/>
      <c r="Y5200" s="174" t="str">
        <f t="shared" si="768"/>
        <v/>
      </c>
      <c r="Z5200" s="174" t="str">
        <f t="shared" si="769"/>
        <v/>
      </c>
      <c r="AA5200" s="137"/>
      <c r="AB5200" s="185">
        <f t="shared" si="766"/>
        <v>29.721599999997771</v>
      </c>
      <c r="AC5200" s="139">
        <f t="shared" si="763"/>
        <v>1.0679805341308398E-4</v>
      </c>
      <c r="AD5200" s="138">
        <f t="shared" si="767"/>
        <v>2.8783125547317929E-7</v>
      </c>
      <c r="AE5200" s="139">
        <f t="shared" si="764"/>
        <v>2.8783125547317929E-7</v>
      </c>
      <c r="AF5200" s="139" t="str">
        <f t="shared" si="765"/>
        <v/>
      </c>
      <c r="AG5200" s="139"/>
      <c r="BX5200" s="190"/>
      <c r="BY5200" s="191"/>
      <c r="BZ5200" s="188"/>
      <c r="CA5200" s="188"/>
      <c r="CB5200" s="174" t="str">
        <f t="shared" ref="CB5200:CB5263" si="770">IF($CA5200&gt;(Y$555),$BZ5200,"")</f>
        <v/>
      </c>
      <c r="CC5200" s="174" t="str">
        <f t="shared" ref="CC5200:CC5263" si="771">IF($CA5200&gt;(AA$557),$BZ5200,"")</f>
        <v/>
      </c>
      <c r="CH5200" s="139"/>
      <c r="CI5200" s="139"/>
      <c r="CJ5200" s="174"/>
    </row>
    <row r="5201" spans="21:88" ht="20.100000000000001" customHeight="1" x14ac:dyDescent="0.25">
      <c r="U5201" s="190"/>
      <c r="V5201" s="191"/>
      <c r="W5201" s="188"/>
      <c r="X5201" s="188"/>
      <c r="Y5201" s="174" t="str">
        <f t="shared" si="768"/>
        <v/>
      </c>
      <c r="Z5201" s="174" t="str">
        <f t="shared" si="769"/>
        <v/>
      </c>
      <c r="AA5201" s="137"/>
      <c r="AB5201" s="185">
        <f t="shared" si="766"/>
        <v>29.72799999999777</v>
      </c>
      <c r="AC5201" s="139">
        <f t="shared" si="763"/>
        <v>1.065102221576108E-4</v>
      </c>
      <c r="AD5201" s="138">
        <f t="shared" si="767"/>
        <v>2.8706612877990741E-7</v>
      </c>
      <c r="AE5201" s="139">
        <f t="shared" si="764"/>
        <v>2.8706612877990741E-7</v>
      </c>
      <c r="AF5201" s="139" t="str">
        <f t="shared" si="765"/>
        <v/>
      </c>
      <c r="AG5201" s="139"/>
      <c r="BX5201" s="190"/>
      <c r="BY5201" s="191"/>
      <c r="BZ5201" s="188"/>
      <c r="CA5201" s="188"/>
      <c r="CB5201" s="174" t="str">
        <f t="shared" si="770"/>
        <v/>
      </c>
      <c r="CC5201" s="174" t="str">
        <f t="shared" si="771"/>
        <v/>
      </c>
      <c r="CH5201" s="139"/>
      <c r="CI5201" s="139"/>
      <c r="CJ5201" s="174"/>
    </row>
    <row r="5202" spans="21:88" ht="20.100000000000001" customHeight="1" x14ac:dyDescent="0.25">
      <c r="U5202" s="190"/>
      <c r="V5202" s="191"/>
      <c r="W5202" s="188"/>
      <c r="X5202" s="188"/>
      <c r="Y5202" s="174" t="str">
        <f t="shared" si="768"/>
        <v/>
      </c>
      <c r="Z5202" s="174" t="str">
        <f t="shared" si="769"/>
        <v/>
      </c>
      <c r="AA5202" s="137"/>
      <c r="AB5202" s="185">
        <f t="shared" si="766"/>
        <v>29.73439999999777</v>
      </c>
      <c r="AC5202" s="139">
        <f t="shared" si="763"/>
        <v>1.0622315602883089E-4</v>
      </c>
      <c r="AD5202" s="138">
        <f t="shared" si="767"/>
        <v>2.8630300281550956E-7</v>
      </c>
      <c r="AE5202" s="139">
        <f t="shared" si="764"/>
        <v>2.8630300281550956E-7</v>
      </c>
      <c r="AF5202" s="139" t="str">
        <f t="shared" si="765"/>
        <v/>
      </c>
      <c r="AG5202" s="139"/>
      <c r="BX5202" s="190"/>
      <c r="BY5202" s="191"/>
      <c r="BZ5202" s="188"/>
      <c r="CA5202" s="188"/>
      <c r="CB5202" s="174" t="str">
        <f t="shared" si="770"/>
        <v/>
      </c>
      <c r="CC5202" s="174" t="str">
        <f t="shared" si="771"/>
        <v/>
      </c>
      <c r="CH5202" s="139"/>
      <c r="CI5202" s="139"/>
      <c r="CJ5202" s="174"/>
    </row>
    <row r="5203" spans="21:88" ht="20.100000000000001" customHeight="1" x14ac:dyDescent="0.25">
      <c r="U5203" s="190"/>
      <c r="V5203" s="191"/>
      <c r="W5203" s="188"/>
      <c r="X5203" s="188"/>
      <c r="Y5203" s="174" t="str">
        <f t="shared" si="768"/>
        <v/>
      </c>
      <c r="Z5203" s="174" t="str">
        <f t="shared" si="769"/>
        <v/>
      </c>
      <c r="AA5203" s="137"/>
      <c r="AB5203" s="185">
        <f t="shared" si="766"/>
        <v>29.740799999997769</v>
      </c>
      <c r="AC5203" s="139">
        <f t="shared" si="763"/>
        <v>1.0593685302601538E-4</v>
      </c>
      <c r="AD5203" s="138">
        <f t="shared" si="767"/>
        <v>2.8554187245322733E-7</v>
      </c>
      <c r="AE5203" s="139">
        <f t="shared" si="764"/>
        <v>2.8554187245322733E-7</v>
      </c>
      <c r="AF5203" s="139" t="str">
        <f t="shared" si="765"/>
        <v/>
      </c>
      <c r="AG5203" s="139"/>
      <c r="BX5203" s="190"/>
      <c r="BY5203" s="191"/>
      <c r="BZ5203" s="188"/>
      <c r="CA5203" s="188"/>
      <c r="CB5203" s="174" t="str">
        <f t="shared" si="770"/>
        <v/>
      </c>
      <c r="CC5203" s="174" t="str">
        <f t="shared" si="771"/>
        <v/>
      </c>
      <c r="CH5203" s="139"/>
      <c r="CI5203" s="139"/>
      <c r="CJ5203" s="174"/>
    </row>
    <row r="5204" spans="21:88" ht="20.100000000000001" customHeight="1" x14ac:dyDescent="0.25">
      <c r="U5204" s="190"/>
      <c r="V5204" s="191"/>
      <c r="W5204" s="188"/>
      <c r="X5204" s="188"/>
      <c r="Y5204" s="174" t="str">
        <f t="shared" si="768"/>
        <v/>
      </c>
      <c r="Z5204" s="174" t="str">
        <f t="shared" si="769"/>
        <v/>
      </c>
      <c r="AA5204" s="137"/>
      <c r="AB5204" s="185">
        <f t="shared" si="766"/>
        <v>29.747199999997768</v>
      </c>
      <c r="AC5204" s="139">
        <f t="shared" si="763"/>
        <v>1.0565131115356215E-4</v>
      </c>
      <c r="AD5204" s="138">
        <f t="shared" si="767"/>
        <v>2.8478273257737476E-7</v>
      </c>
      <c r="AE5204" s="139">
        <f t="shared" si="764"/>
        <v>2.8478273257737476E-7</v>
      </c>
      <c r="AF5204" s="139" t="str">
        <f t="shared" si="765"/>
        <v/>
      </c>
      <c r="AG5204" s="139"/>
      <c r="BX5204" s="190"/>
      <c r="BY5204" s="191"/>
      <c r="BZ5204" s="188"/>
      <c r="CA5204" s="188"/>
      <c r="CB5204" s="174" t="str">
        <f t="shared" si="770"/>
        <v/>
      </c>
      <c r="CC5204" s="174" t="str">
        <f t="shared" si="771"/>
        <v/>
      </c>
      <c r="CH5204" s="139"/>
      <c r="CI5204" s="139"/>
      <c r="CJ5204" s="174"/>
    </row>
    <row r="5205" spans="21:88" ht="20.100000000000001" customHeight="1" x14ac:dyDescent="0.25">
      <c r="U5205" s="190"/>
      <c r="V5205" s="191"/>
      <c r="W5205" s="188"/>
      <c r="X5205" s="188"/>
      <c r="Y5205" s="174" t="str">
        <f t="shared" si="768"/>
        <v/>
      </c>
      <c r="Z5205" s="174" t="str">
        <f t="shared" si="769"/>
        <v/>
      </c>
      <c r="AA5205" s="137"/>
      <c r="AB5205" s="185">
        <f t="shared" si="766"/>
        <v>29.753599999997768</v>
      </c>
      <c r="AC5205" s="139">
        <f t="shared" si="763"/>
        <v>1.0536652842098478E-4</v>
      </c>
      <c r="AD5205" s="138">
        <f t="shared" si="767"/>
        <v>2.840255780858455E-7</v>
      </c>
      <c r="AE5205" s="139">
        <f t="shared" si="764"/>
        <v>2.840255780858455E-7</v>
      </c>
      <c r="AF5205" s="139" t="str">
        <f t="shared" si="765"/>
        <v/>
      </c>
      <c r="AG5205" s="139"/>
      <c r="BX5205" s="190"/>
      <c r="BY5205" s="191"/>
      <c r="BZ5205" s="188"/>
      <c r="CA5205" s="188"/>
      <c r="CB5205" s="174" t="str">
        <f t="shared" si="770"/>
        <v/>
      </c>
      <c r="CC5205" s="174" t="str">
        <f t="shared" si="771"/>
        <v/>
      </c>
      <c r="CH5205" s="139"/>
      <c r="CI5205" s="139"/>
      <c r="CJ5205" s="174"/>
    </row>
    <row r="5206" spans="21:88" ht="20.100000000000001" customHeight="1" x14ac:dyDescent="0.25">
      <c r="U5206" s="190"/>
      <c r="V5206" s="191"/>
      <c r="W5206" s="188"/>
      <c r="X5206" s="188"/>
      <c r="Y5206" s="174" t="str">
        <f t="shared" si="768"/>
        <v/>
      </c>
      <c r="Z5206" s="174" t="str">
        <f t="shared" si="769"/>
        <v/>
      </c>
      <c r="AA5206" s="137"/>
      <c r="AB5206" s="185">
        <f t="shared" si="766"/>
        <v>29.759999999997767</v>
      </c>
      <c r="AC5206" s="139">
        <f t="shared" si="763"/>
        <v>1.0508250284289893E-4</v>
      </c>
      <c r="AD5206" s="138">
        <f t="shared" si="767"/>
        <v>2.8327040388892021E-7</v>
      </c>
      <c r="AE5206" s="139">
        <f t="shared" si="764"/>
        <v>2.8327040388892021E-7</v>
      </c>
      <c r="AF5206" s="139" t="str">
        <f t="shared" si="765"/>
        <v/>
      </c>
      <c r="AG5206" s="139"/>
      <c r="BX5206" s="190"/>
      <c r="BY5206" s="191"/>
      <c r="BZ5206" s="188"/>
      <c r="CA5206" s="188"/>
      <c r="CB5206" s="174" t="str">
        <f t="shared" si="770"/>
        <v/>
      </c>
      <c r="CC5206" s="174" t="str">
        <f t="shared" si="771"/>
        <v/>
      </c>
      <c r="CH5206" s="139"/>
      <c r="CI5206" s="139"/>
      <c r="CJ5206" s="174"/>
    </row>
    <row r="5207" spans="21:88" ht="20.100000000000001" customHeight="1" x14ac:dyDescent="0.25">
      <c r="U5207" s="190"/>
      <c r="V5207" s="191"/>
      <c r="W5207" s="188"/>
      <c r="X5207" s="188"/>
      <c r="Y5207" s="174" t="str">
        <f t="shared" si="768"/>
        <v/>
      </c>
      <c r="Z5207" s="174" t="str">
        <f t="shared" si="769"/>
        <v/>
      </c>
      <c r="AA5207" s="137"/>
      <c r="AB5207" s="185">
        <f t="shared" si="766"/>
        <v>29.766399999997766</v>
      </c>
      <c r="AC5207" s="139">
        <f t="shared" si="763"/>
        <v>1.0479923243901001E-4</v>
      </c>
      <c r="AD5207" s="138">
        <f t="shared" si="767"/>
        <v>2.8251720491014748E-7</v>
      </c>
      <c r="AE5207" s="139">
        <f t="shared" si="764"/>
        <v>2.8251720491014748E-7</v>
      </c>
      <c r="AF5207" s="139" t="str">
        <f t="shared" si="765"/>
        <v/>
      </c>
      <c r="AG5207" s="139"/>
      <c r="BX5207" s="190"/>
      <c r="BY5207" s="191"/>
      <c r="BZ5207" s="188"/>
      <c r="CA5207" s="188"/>
      <c r="CB5207" s="174" t="str">
        <f t="shared" si="770"/>
        <v/>
      </c>
      <c r="CC5207" s="174" t="str">
        <f t="shared" si="771"/>
        <v/>
      </c>
      <c r="CH5207" s="139"/>
      <c r="CI5207" s="139"/>
      <c r="CJ5207" s="174"/>
    </row>
    <row r="5208" spans="21:88" ht="20.100000000000001" customHeight="1" x14ac:dyDescent="0.25">
      <c r="U5208" s="190"/>
      <c r="V5208" s="191"/>
      <c r="W5208" s="188"/>
      <c r="X5208" s="188"/>
      <c r="Y5208" s="174" t="str">
        <f t="shared" si="768"/>
        <v/>
      </c>
      <c r="Z5208" s="174" t="str">
        <f t="shared" si="769"/>
        <v/>
      </c>
      <c r="AA5208" s="137"/>
      <c r="AB5208" s="185">
        <f t="shared" si="766"/>
        <v>29.772799999997765</v>
      </c>
      <c r="AC5208" s="139">
        <f t="shared" si="763"/>
        <v>1.0451671523409987E-4</v>
      </c>
      <c r="AD5208" s="138">
        <f t="shared" si="767"/>
        <v>2.8176597608584237E-7</v>
      </c>
      <c r="AE5208" s="139">
        <f t="shared" si="764"/>
        <v>2.8176597608584237E-7</v>
      </c>
      <c r="AF5208" s="139" t="str">
        <f t="shared" si="765"/>
        <v/>
      </c>
      <c r="AG5208" s="139"/>
      <c r="BX5208" s="190"/>
      <c r="BY5208" s="191"/>
      <c r="BZ5208" s="188"/>
      <c r="CA5208" s="188"/>
      <c r="CB5208" s="174" t="str">
        <f t="shared" si="770"/>
        <v/>
      </c>
      <c r="CC5208" s="174" t="str">
        <f t="shared" si="771"/>
        <v/>
      </c>
      <c r="CH5208" s="139"/>
      <c r="CI5208" s="139"/>
      <c r="CJ5208" s="174"/>
    </row>
    <row r="5209" spans="21:88" ht="20.100000000000001" customHeight="1" x14ac:dyDescent="0.25">
      <c r="U5209" s="190"/>
      <c r="V5209" s="191"/>
      <c r="W5209" s="188"/>
      <c r="X5209" s="188"/>
      <c r="Y5209" s="174" t="str">
        <f t="shared" si="768"/>
        <v/>
      </c>
      <c r="Z5209" s="174" t="str">
        <f t="shared" si="769"/>
        <v/>
      </c>
      <c r="AA5209" s="137"/>
      <c r="AB5209" s="185">
        <f t="shared" si="766"/>
        <v>29.779199999997765</v>
      </c>
      <c r="AC5209" s="139">
        <f t="shared" si="763"/>
        <v>1.0423494925801402E-4</v>
      </c>
      <c r="AD5209" s="138">
        <f t="shared" si="767"/>
        <v>2.8101671236328396E-7</v>
      </c>
      <c r="AE5209" s="139">
        <f t="shared" si="764"/>
        <v>2.8101671236328396E-7</v>
      </c>
      <c r="AF5209" s="139" t="str">
        <f t="shared" si="765"/>
        <v/>
      </c>
      <c r="AG5209" s="139"/>
      <c r="BX5209" s="190"/>
      <c r="BY5209" s="191"/>
      <c r="BZ5209" s="188"/>
      <c r="CA5209" s="188"/>
      <c r="CB5209" s="174" t="str">
        <f t="shared" si="770"/>
        <v/>
      </c>
      <c r="CC5209" s="174" t="str">
        <f t="shared" si="771"/>
        <v/>
      </c>
      <c r="CH5209" s="139"/>
      <c r="CI5209" s="139"/>
      <c r="CJ5209" s="174"/>
    </row>
    <row r="5210" spans="21:88" ht="20.100000000000001" customHeight="1" x14ac:dyDescent="0.25">
      <c r="U5210" s="190"/>
      <c r="V5210" s="191"/>
      <c r="W5210" s="188"/>
      <c r="X5210" s="188"/>
      <c r="Y5210" s="174" t="str">
        <f t="shared" si="768"/>
        <v/>
      </c>
      <c r="Z5210" s="174" t="str">
        <f t="shared" si="769"/>
        <v/>
      </c>
      <c r="AA5210" s="137"/>
      <c r="AB5210" s="185">
        <f t="shared" si="766"/>
        <v>29.785599999997764</v>
      </c>
      <c r="AC5210" s="139">
        <f t="shared" si="763"/>
        <v>1.0395393254565074E-4</v>
      </c>
      <c r="AD5210" s="138">
        <f t="shared" si="767"/>
        <v>2.8026940870480815E-7</v>
      </c>
      <c r="AE5210" s="139">
        <f t="shared" si="764"/>
        <v>2.8026940870480815E-7</v>
      </c>
      <c r="AF5210" s="139" t="str">
        <f t="shared" si="765"/>
        <v/>
      </c>
      <c r="AG5210" s="139"/>
      <c r="BX5210" s="190"/>
      <c r="BY5210" s="191"/>
      <c r="BZ5210" s="188"/>
      <c r="CA5210" s="188"/>
      <c r="CB5210" s="174" t="str">
        <f t="shared" si="770"/>
        <v/>
      </c>
      <c r="CC5210" s="174" t="str">
        <f t="shared" si="771"/>
        <v/>
      </c>
      <c r="CH5210" s="139"/>
      <c r="CI5210" s="139"/>
      <c r="CJ5210" s="174"/>
    </row>
    <row r="5211" spans="21:88" ht="20.100000000000001" customHeight="1" x14ac:dyDescent="0.25">
      <c r="U5211" s="190"/>
      <c r="V5211" s="191"/>
      <c r="W5211" s="188"/>
      <c r="X5211" s="188"/>
      <c r="Y5211" s="174" t="str">
        <f t="shared" si="768"/>
        <v/>
      </c>
      <c r="Z5211" s="174" t="str">
        <f t="shared" si="769"/>
        <v/>
      </c>
      <c r="AA5211" s="137"/>
      <c r="AB5211" s="185">
        <f t="shared" si="766"/>
        <v>29.791999999997763</v>
      </c>
      <c r="AC5211" s="139">
        <f t="shared" si="763"/>
        <v>1.0367366313694593E-4</v>
      </c>
      <c r="AD5211" s="138">
        <f t="shared" si="767"/>
        <v>2.7952406008368777E-7</v>
      </c>
      <c r="AE5211" s="139">
        <f t="shared" si="764"/>
        <v>2.7952406008368777E-7</v>
      </c>
      <c r="AF5211" s="139" t="str">
        <f t="shared" si="765"/>
        <v/>
      </c>
      <c r="AG5211" s="139"/>
      <c r="BX5211" s="190"/>
      <c r="BY5211" s="191"/>
      <c r="BZ5211" s="188"/>
      <c r="CA5211" s="188"/>
      <c r="CB5211" s="174" t="str">
        <f t="shared" si="770"/>
        <v/>
      </c>
      <c r="CC5211" s="174" t="str">
        <f t="shared" si="771"/>
        <v/>
      </c>
      <c r="CH5211" s="139"/>
      <c r="CI5211" s="139"/>
      <c r="CJ5211" s="174"/>
    </row>
    <row r="5212" spans="21:88" ht="20.100000000000001" customHeight="1" x14ac:dyDescent="0.25">
      <c r="U5212" s="190"/>
      <c r="V5212" s="191"/>
      <c r="W5212" s="188"/>
      <c r="X5212" s="188"/>
      <c r="Y5212" s="174" t="str">
        <f t="shared" si="768"/>
        <v/>
      </c>
      <c r="Z5212" s="174" t="str">
        <f t="shared" si="769"/>
        <v/>
      </c>
      <c r="AA5212" s="137"/>
      <c r="AB5212" s="185">
        <f t="shared" si="766"/>
        <v>29.798399999997763</v>
      </c>
      <c r="AC5212" s="139">
        <f t="shared" si="763"/>
        <v>1.0339413907686224E-4</v>
      </c>
      <c r="AD5212" s="138">
        <f t="shared" si="767"/>
        <v>2.7878066148668038E-7</v>
      </c>
      <c r="AE5212" s="139">
        <f t="shared" si="764"/>
        <v>2.7878066148668038E-7</v>
      </c>
      <c r="AF5212" s="139" t="str">
        <f t="shared" si="765"/>
        <v/>
      </c>
      <c r="AG5212" s="139"/>
      <c r="BX5212" s="190"/>
      <c r="BY5212" s="191"/>
      <c r="BZ5212" s="188"/>
      <c r="CA5212" s="188"/>
      <c r="CB5212" s="174" t="str">
        <f t="shared" si="770"/>
        <v/>
      </c>
      <c r="CC5212" s="174" t="str">
        <f t="shared" si="771"/>
        <v/>
      </c>
      <c r="CH5212" s="139"/>
      <c r="CI5212" s="139"/>
      <c r="CJ5212" s="174"/>
    </row>
    <row r="5213" spans="21:88" ht="20.100000000000001" customHeight="1" x14ac:dyDescent="0.25">
      <c r="U5213" s="190"/>
      <c r="V5213" s="191"/>
      <c r="W5213" s="188"/>
      <c r="X5213" s="188"/>
      <c r="Y5213" s="174" t="str">
        <f t="shared" si="768"/>
        <v/>
      </c>
      <c r="Z5213" s="174" t="str">
        <f t="shared" si="769"/>
        <v/>
      </c>
      <c r="AA5213" s="137"/>
      <c r="AB5213" s="185">
        <f t="shared" si="766"/>
        <v>29.804799999997762</v>
      </c>
      <c r="AC5213" s="139">
        <f t="shared" si="763"/>
        <v>1.0311535841537556E-4</v>
      </c>
      <c r="AD5213" s="138">
        <f t="shared" si="767"/>
        <v>2.7803920791299834E-7</v>
      </c>
      <c r="AE5213" s="139">
        <f t="shared" si="764"/>
        <v>2.7803920791299834E-7</v>
      </c>
      <c r="AF5213" s="139" t="str">
        <f t="shared" si="765"/>
        <v/>
      </c>
      <c r="AG5213" s="139"/>
      <c r="BX5213" s="190"/>
      <c r="BY5213" s="191"/>
      <c r="BZ5213" s="188"/>
      <c r="CA5213" s="188"/>
      <c r="CB5213" s="174" t="str">
        <f t="shared" si="770"/>
        <v/>
      </c>
      <c r="CC5213" s="174" t="str">
        <f t="shared" si="771"/>
        <v/>
      </c>
      <c r="CH5213" s="139"/>
      <c r="CI5213" s="139"/>
      <c r="CJ5213" s="174"/>
    </row>
    <row r="5214" spans="21:88" ht="20.100000000000001" customHeight="1" x14ac:dyDescent="0.25">
      <c r="U5214" s="190"/>
      <c r="V5214" s="191"/>
      <c r="W5214" s="188"/>
      <c r="X5214" s="188"/>
      <c r="Y5214" s="174" t="str">
        <f t="shared" si="768"/>
        <v/>
      </c>
      <c r="Z5214" s="174" t="str">
        <f t="shared" si="769"/>
        <v/>
      </c>
      <c r="AA5214" s="137"/>
      <c r="AB5214" s="185">
        <f t="shared" si="766"/>
        <v>29.811199999997761</v>
      </c>
      <c r="AC5214" s="139">
        <f t="shared" si="763"/>
        <v>1.0283731920746256E-4</v>
      </c>
      <c r="AD5214" s="138">
        <f t="shared" si="767"/>
        <v>2.7729969437284509E-7</v>
      </c>
      <c r="AE5214" s="139">
        <f t="shared" si="764"/>
        <v>2.7729969437284509E-7</v>
      </c>
      <c r="AF5214" s="139" t="str">
        <f t="shared" si="765"/>
        <v/>
      </c>
      <c r="AG5214" s="139"/>
      <c r="BX5214" s="190"/>
      <c r="BY5214" s="191"/>
      <c r="BZ5214" s="188"/>
      <c r="CA5214" s="188"/>
      <c r="CB5214" s="174" t="str">
        <f t="shared" si="770"/>
        <v/>
      </c>
      <c r="CC5214" s="174" t="str">
        <f t="shared" si="771"/>
        <v/>
      </c>
      <c r="CH5214" s="139"/>
      <c r="CI5214" s="139"/>
      <c r="CJ5214" s="174"/>
    </row>
    <row r="5215" spans="21:88" ht="20.100000000000001" customHeight="1" x14ac:dyDescent="0.25">
      <c r="U5215" s="190"/>
      <c r="V5215" s="191"/>
      <c r="W5215" s="188"/>
      <c r="X5215" s="188"/>
      <c r="Y5215" s="174" t="str">
        <f t="shared" si="768"/>
        <v/>
      </c>
      <c r="Z5215" s="174" t="str">
        <f t="shared" si="769"/>
        <v/>
      </c>
      <c r="AA5215" s="137"/>
      <c r="AB5215" s="185">
        <f t="shared" si="766"/>
        <v>29.817599999997761</v>
      </c>
      <c r="AC5215" s="139">
        <f t="shared" si="763"/>
        <v>1.0256001951308972E-4</v>
      </c>
      <c r="AD5215" s="138">
        <f t="shared" si="767"/>
        <v>2.7656211589125053E-7</v>
      </c>
      <c r="AE5215" s="139">
        <f t="shared" si="764"/>
        <v>2.7656211589125053E-7</v>
      </c>
      <c r="AF5215" s="139" t="str">
        <f t="shared" si="765"/>
        <v/>
      </c>
      <c r="AG5215" s="139"/>
      <c r="BX5215" s="190"/>
      <c r="BY5215" s="191"/>
      <c r="BZ5215" s="188"/>
      <c r="CA5215" s="188"/>
      <c r="CB5215" s="174" t="str">
        <f t="shared" si="770"/>
        <v/>
      </c>
      <c r="CC5215" s="174" t="str">
        <f t="shared" si="771"/>
        <v/>
      </c>
      <c r="CH5215" s="139"/>
      <c r="CI5215" s="139"/>
      <c r="CJ5215" s="174"/>
    </row>
    <row r="5216" spans="21:88" ht="20.100000000000001" customHeight="1" x14ac:dyDescent="0.25">
      <c r="U5216" s="190"/>
      <c r="V5216" s="191"/>
      <c r="W5216" s="188"/>
      <c r="X5216" s="188"/>
      <c r="Y5216" s="174" t="str">
        <f t="shared" si="768"/>
        <v/>
      </c>
      <c r="Z5216" s="174" t="str">
        <f t="shared" si="769"/>
        <v/>
      </c>
      <c r="AA5216" s="137"/>
      <c r="AB5216" s="185">
        <f t="shared" si="766"/>
        <v>29.82399999999776</v>
      </c>
      <c r="AC5216" s="139">
        <f t="shared" si="763"/>
        <v>1.0228345739719847E-4</v>
      </c>
      <c r="AD5216" s="138">
        <f t="shared" si="767"/>
        <v>2.7582646750401885E-7</v>
      </c>
      <c r="AE5216" s="139">
        <f t="shared" si="764"/>
        <v>2.7582646750401885E-7</v>
      </c>
      <c r="AF5216" s="139" t="str">
        <f t="shared" si="765"/>
        <v/>
      </c>
      <c r="AG5216" s="139"/>
      <c r="BX5216" s="190"/>
      <c r="BY5216" s="191"/>
      <c r="BZ5216" s="188"/>
      <c r="CA5216" s="188"/>
      <c r="CB5216" s="174" t="str">
        <f t="shared" si="770"/>
        <v/>
      </c>
      <c r="CC5216" s="174" t="str">
        <f t="shared" si="771"/>
        <v/>
      </c>
      <c r="CH5216" s="139"/>
      <c r="CI5216" s="139"/>
      <c r="CJ5216" s="174"/>
    </row>
    <row r="5217" spans="21:88" ht="20.100000000000001" customHeight="1" x14ac:dyDescent="0.25">
      <c r="U5217" s="190"/>
      <c r="V5217" s="191"/>
      <c r="W5217" s="188"/>
      <c r="X5217" s="188"/>
      <c r="Y5217" s="174" t="str">
        <f t="shared" si="768"/>
        <v/>
      </c>
      <c r="Z5217" s="174" t="str">
        <f t="shared" si="769"/>
        <v/>
      </c>
      <c r="AA5217" s="137"/>
      <c r="AB5217" s="185">
        <f t="shared" si="766"/>
        <v>29.830399999997759</v>
      </c>
      <c r="AC5217" s="139">
        <f t="shared" si="763"/>
        <v>1.0200763092969445E-4</v>
      </c>
      <c r="AD5217" s="138">
        <f t="shared" si="767"/>
        <v>2.7509274426062871E-7</v>
      </c>
      <c r="AE5217" s="139">
        <f t="shared" si="764"/>
        <v>2.7509274426062871E-7</v>
      </c>
      <c r="AF5217" s="139" t="str">
        <f t="shared" si="765"/>
        <v/>
      </c>
      <c r="AG5217" s="139"/>
      <c r="BX5217" s="190"/>
      <c r="BY5217" s="191"/>
      <c r="BZ5217" s="188"/>
      <c r="CA5217" s="188"/>
      <c r="CB5217" s="174" t="str">
        <f t="shared" si="770"/>
        <v/>
      </c>
      <c r="CC5217" s="174" t="str">
        <f t="shared" si="771"/>
        <v/>
      </c>
      <c r="CH5217" s="139"/>
      <c r="CI5217" s="139"/>
      <c r="CJ5217" s="174"/>
    </row>
    <row r="5218" spans="21:88" ht="20.100000000000001" customHeight="1" x14ac:dyDescent="0.25">
      <c r="U5218" s="190"/>
      <c r="V5218" s="191"/>
      <c r="W5218" s="188"/>
      <c r="X5218" s="188"/>
      <c r="Y5218" s="174" t="str">
        <f t="shared" si="768"/>
        <v/>
      </c>
      <c r="Z5218" s="174" t="str">
        <f t="shared" si="769"/>
        <v/>
      </c>
      <c r="AA5218" s="137"/>
      <c r="AB5218" s="185">
        <f t="shared" si="766"/>
        <v>29.836799999997758</v>
      </c>
      <c r="AC5218" s="139">
        <f t="shared" si="763"/>
        <v>1.0173253818543382E-4</v>
      </c>
      <c r="AD5218" s="138">
        <f t="shared" si="767"/>
        <v>2.7436094122122463E-7</v>
      </c>
      <c r="AE5218" s="139">
        <f t="shared" si="764"/>
        <v>2.7436094122122463E-7</v>
      </c>
      <c r="AF5218" s="139" t="str">
        <f t="shared" si="765"/>
        <v/>
      </c>
      <c r="AG5218" s="139"/>
      <c r="BX5218" s="190"/>
      <c r="BY5218" s="191"/>
      <c r="BZ5218" s="188"/>
      <c r="CA5218" s="188"/>
      <c r="CB5218" s="174" t="str">
        <f t="shared" si="770"/>
        <v/>
      </c>
      <c r="CC5218" s="174" t="str">
        <f t="shared" si="771"/>
        <v/>
      </c>
      <c r="CH5218" s="139"/>
      <c r="CI5218" s="139"/>
      <c r="CJ5218" s="174"/>
    </row>
    <row r="5219" spans="21:88" ht="20.100000000000001" customHeight="1" x14ac:dyDescent="0.25">
      <c r="U5219" s="190"/>
      <c r="V5219" s="191"/>
      <c r="W5219" s="188"/>
      <c r="X5219" s="188"/>
      <c r="Y5219" s="174" t="str">
        <f t="shared" si="768"/>
        <v/>
      </c>
      <c r="Z5219" s="174" t="str">
        <f t="shared" si="769"/>
        <v/>
      </c>
      <c r="AA5219" s="137"/>
      <c r="AB5219" s="185">
        <f t="shared" si="766"/>
        <v>29.843199999997758</v>
      </c>
      <c r="AC5219" s="139">
        <f t="shared" si="763"/>
        <v>1.014581772442126E-4</v>
      </c>
      <c r="AD5219" s="138">
        <f t="shared" si="767"/>
        <v>2.7363105346007283E-7</v>
      </c>
      <c r="AE5219" s="139">
        <f t="shared" si="764"/>
        <v>2.7363105346007283E-7</v>
      </c>
      <c r="AF5219" s="139" t="str">
        <f t="shared" si="765"/>
        <v/>
      </c>
      <c r="AG5219" s="139"/>
      <c r="BX5219" s="190"/>
      <c r="BY5219" s="191"/>
      <c r="BZ5219" s="188"/>
      <c r="CA5219" s="188"/>
      <c r="CB5219" s="174" t="str">
        <f t="shared" si="770"/>
        <v/>
      </c>
      <c r="CC5219" s="174" t="str">
        <f t="shared" si="771"/>
        <v/>
      </c>
      <c r="CH5219" s="139"/>
      <c r="CI5219" s="139"/>
      <c r="CJ5219" s="174"/>
    </row>
    <row r="5220" spans="21:88" ht="20.100000000000001" customHeight="1" x14ac:dyDescent="0.25">
      <c r="U5220" s="190"/>
      <c r="V5220" s="191"/>
      <c r="W5220" s="188"/>
      <c r="X5220" s="188"/>
      <c r="Y5220" s="174" t="str">
        <f t="shared" si="768"/>
        <v/>
      </c>
      <c r="Z5220" s="174" t="str">
        <f t="shared" si="769"/>
        <v/>
      </c>
      <c r="AA5220" s="137"/>
      <c r="AB5220" s="185">
        <f t="shared" si="766"/>
        <v>29.849599999997757</v>
      </c>
      <c r="AC5220" s="139">
        <f t="shared" si="763"/>
        <v>1.0118454619075252E-4</v>
      </c>
      <c r="AD5220" s="138">
        <f t="shared" si="767"/>
        <v>2.7290307606321672E-7</v>
      </c>
      <c r="AE5220" s="139">
        <f t="shared" si="764"/>
        <v>2.7290307606321672E-7</v>
      </c>
      <c r="AF5220" s="139" t="str">
        <f t="shared" si="765"/>
        <v/>
      </c>
      <c r="AG5220" s="139"/>
      <c r="BX5220" s="190"/>
      <c r="BY5220" s="191"/>
      <c r="BZ5220" s="188"/>
      <c r="CA5220" s="188"/>
      <c r="CB5220" s="174" t="str">
        <f t="shared" si="770"/>
        <v/>
      </c>
      <c r="CC5220" s="174" t="str">
        <f t="shared" si="771"/>
        <v/>
      </c>
      <c r="CH5220" s="139"/>
      <c r="CI5220" s="139"/>
      <c r="CJ5220" s="174"/>
    </row>
    <row r="5221" spans="21:88" ht="20.100000000000001" customHeight="1" x14ac:dyDescent="0.25">
      <c r="U5221" s="190"/>
      <c r="V5221" s="191"/>
      <c r="W5221" s="188"/>
      <c r="X5221" s="188"/>
      <c r="Y5221" s="174" t="str">
        <f t="shared" si="768"/>
        <v/>
      </c>
      <c r="Z5221" s="174" t="str">
        <f t="shared" si="769"/>
        <v/>
      </c>
      <c r="AA5221" s="137"/>
      <c r="AB5221" s="185">
        <f t="shared" si="766"/>
        <v>29.855999999997756</v>
      </c>
      <c r="AC5221" s="139">
        <f t="shared" si="763"/>
        <v>1.0091164311468931E-4</v>
      </c>
      <c r="AD5221" s="138">
        <f t="shared" si="767"/>
        <v>2.7217700412781275E-7</v>
      </c>
      <c r="AE5221" s="139">
        <f t="shared" si="764"/>
        <v>2.7217700412781275E-7</v>
      </c>
      <c r="AF5221" s="139" t="str">
        <f t="shared" si="765"/>
        <v/>
      </c>
      <c r="AG5221" s="139"/>
      <c r="BX5221" s="190"/>
      <c r="BY5221" s="191"/>
      <c r="BZ5221" s="188"/>
      <c r="CA5221" s="188"/>
      <c r="CB5221" s="174" t="str">
        <f t="shared" si="770"/>
        <v/>
      </c>
      <c r="CC5221" s="174" t="str">
        <f t="shared" si="771"/>
        <v/>
      </c>
      <c r="CH5221" s="139"/>
      <c r="CI5221" s="139"/>
      <c r="CJ5221" s="174"/>
    </row>
    <row r="5222" spans="21:88" ht="20.100000000000001" customHeight="1" x14ac:dyDescent="0.25">
      <c r="U5222" s="190"/>
      <c r="V5222" s="191"/>
      <c r="W5222" s="188"/>
      <c r="X5222" s="188"/>
      <c r="Y5222" s="174" t="str">
        <f t="shared" si="768"/>
        <v/>
      </c>
      <c r="Z5222" s="174" t="str">
        <f t="shared" si="769"/>
        <v/>
      </c>
      <c r="AA5222" s="137"/>
      <c r="AB5222" s="185">
        <f t="shared" si="766"/>
        <v>29.862399999997756</v>
      </c>
      <c r="AC5222" s="139">
        <f t="shared" si="763"/>
        <v>1.0063946611056149E-4</v>
      </c>
      <c r="AD5222" s="138">
        <f t="shared" si="767"/>
        <v>2.7145283276509846E-7</v>
      </c>
      <c r="AE5222" s="139">
        <f t="shared" si="764"/>
        <v>2.7145283276509846E-7</v>
      </c>
      <c r="AF5222" s="139" t="str">
        <f t="shared" si="765"/>
        <v/>
      </c>
      <c r="AG5222" s="139"/>
      <c r="BX5222" s="190"/>
      <c r="BY5222" s="191"/>
      <c r="BZ5222" s="188"/>
      <c r="CA5222" s="188"/>
      <c r="CB5222" s="174" t="str">
        <f t="shared" si="770"/>
        <v/>
      </c>
      <c r="CC5222" s="174" t="str">
        <f t="shared" si="771"/>
        <v/>
      </c>
      <c r="CH5222" s="139"/>
      <c r="CI5222" s="139"/>
      <c r="CJ5222" s="174"/>
    </row>
    <row r="5223" spans="21:88" ht="20.100000000000001" customHeight="1" x14ac:dyDescent="0.25">
      <c r="U5223" s="190"/>
      <c r="V5223" s="191"/>
      <c r="W5223" s="188"/>
      <c r="X5223" s="188"/>
      <c r="Y5223" s="174" t="str">
        <f t="shared" si="768"/>
        <v/>
      </c>
      <c r="Z5223" s="174" t="str">
        <f t="shared" si="769"/>
        <v/>
      </c>
      <c r="AA5223" s="137"/>
      <c r="AB5223" s="185">
        <f t="shared" si="766"/>
        <v>29.868799999997755</v>
      </c>
      <c r="AC5223" s="139">
        <f t="shared" si="763"/>
        <v>1.003680132777964E-4</v>
      </c>
      <c r="AD5223" s="138">
        <f t="shared" si="767"/>
        <v>2.707305570978988E-7</v>
      </c>
      <c r="AE5223" s="139">
        <f t="shared" si="764"/>
        <v>2.707305570978988E-7</v>
      </c>
      <c r="AF5223" s="139" t="str">
        <f t="shared" si="765"/>
        <v/>
      </c>
      <c r="AG5223" s="139"/>
      <c r="BX5223" s="190"/>
      <c r="BY5223" s="191"/>
      <c r="BZ5223" s="188"/>
      <c r="CA5223" s="188"/>
      <c r="CB5223" s="174" t="str">
        <f t="shared" si="770"/>
        <v/>
      </c>
      <c r="CC5223" s="174" t="str">
        <f t="shared" si="771"/>
        <v/>
      </c>
      <c r="CH5223" s="139"/>
      <c r="CI5223" s="139"/>
      <c r="CJ5223" s="174"/>
    </row>
    <row r="5224" spans="21:88" ht="20.100000000000001" customHeight="1" x14ac:dyDescent="0.25">
      <c r="U5224" s="190"/>
      <c r="V5224" s="191"/>
      <c r="W5224" s="188"/>
      <c r="X5224" s="188"/>
      <c r="Y5224" s="174" t="str">
        <f t="shared" si="768"/>
        <v/>
      </c>
      <c r="Z5224" s="174" t="str">
        <f t="shared" si="769"/>
        <v/>
      </c>
      <c r="AA5224" s="137"/>
      <c r="AB5224" s="185">
        <f t="shared" si="766"/>
        <v>29.875199999997754</v>
      </c>
      <c r="AC5224" s="139">
        <f t="shared" si="763"/>
        <v>1.000972827206985E-4</v>
      </c>
      <c r="AD5224" s="138">
        <f t="shared" si="767"/>
        <v>2.7001017226032796E-7</v>
      </c>
      <c r="AE5224" s="139">
        <f t="shared" si="764"/>
        <v>2.7001017226032796E-7</v>
      </c>
      <c r="AF5224" s="139" t="str">
        <f t="shared" si="765"/>
        <v/>
      </c>
      <c r="AG5224" s="139"/>
      <c r="BX5224" s="190"/>
      <c r="BY5224" s="191"/>
      <c r="BZ5224" s="188"/>
      <c r="CA5224" s="188"/>
      <c r="CB5224" s="174" t="str">
        <f t="shared" si="770"/>
        <v/>
      </c>
      <c r="CC5224" s="174" t="str">
        <f t="shared" si="771"/>
        <v/>
      </c>
      <c r="CH5224" s="139"/>
      <c r="CI5224" s="139"/>
      <c r="CJ5224" s="174"/>
    </row>
    <row r="5225" spans="21:88" ht="20.100000000000001" customHeight="1" x14ac:dyDescent="0.25">
      <c r="U5225" s="190"/>
      <c r="V5225" s="191"/>
      <c r="W5225" s="188"/>
      <c r="X5225" s="188"/>
      <c r="Y5225" s="174" t="str">
        <f t="shared" si="768"/>
        <v/>
      </c>
      <c r="Z5225" s="174" t="str">
        <f t="shared" si="769"/>
        <v/>
      </c>
      <c r="AA5225" s="137"/>
      <c r="AB5225" s="185">
        <f t="shared" si="766"/>
        <v>29.881599999997754</v>
      </c>
      <c r="AC5225" s="139">
        <f t="shared" si="763"/>
        <v>9.9827272548438169E-5</v>
      </c>
      <c r="AD5225" s="138">
        <f t="shared" si="767"/>
        <v>2.6929167340017466E-7</v>
      </c>
      <c r="AE5225" s="139">
        <f t="shared" si="764"/>
        <v>2.6929167340017466E-7</v>
      </c>
      <c r="AF5225" s="139" t="str">
        <f t="shared" si="765"/>
        <v/>
      </c>
      <c r="AG5225" s="139"/>
      <c r="BX5225" s="190"/>
      <c r="BY5225" s="191"/>
      <c r="BZ5225" s="188"/>
      <c r="CA5225" s="188"/>
      <c r="CB5225" s="174" t="str">
        <f t="shared" si="770"/>
        <v/>
      </c>
      <c r="CC5225" s="174" t="str">
        <f t="shared" si="771"/>
        <v/>
      </c>
      <c r="CH5225" s="139"/>
      <c r="CI5225" s="139"/>
      <c r="CJ5225" s="174"/>
    </row>
    <row r="5226" spans="21:88" ht="20.100000000000001" customHeight="1" x14ac:dyDescent="0.25">
      <c r="U5226" s="190"/>
      <c r="V5226" s="191"/>
      <c r="W5226" s="188"/>
      <c r="X5226" s="188"/>
      <c r="Y5226" s="174" t="str">
        <f t="shared" si="768"/>
        <v/>
      </c>
      <c r="Z5226" s="174" t="str">
        <f t="shared" si="769"/>
        <v/>
      </c>
      <c r="AA5226" s="137"/>
      <c r="AB5226" s="185">
        <f t="shared" si="766"/>
        <v>29.887999999997753</v>
      </c>
      <c r="AC5226" s="139">
        <f t="shared" si="763"/>
        <v>9.9557980875037994E-5</v>
      </c>
      <c r="AD5226" s="138">
        <f t="shared" si="767"/>
        <v>2.6857505567638132E-7</v>
      </c>
      <c r="AE5226" s="139">
        <f t="shared" si="764"/>
        <v>2.6857505567638132E-7</v>
      </c>
      <c r="AF5226" s="139" t="str">
        <f t="shared" si="765"/>
        <v/>
      </c>
      <c r="AG5226" s="139"/>
      <c r="BX5226" s="190"/>
      <c r="BY5226" s="191"/>
      <c r="BZ5226" s="188"/>
      <c r="CA5226" s="188"/>
      <c r="CB5226" s="174" t="str">
        <f t="shared" si="770"/>
        <v/>
      </c>
      <c r="CC5226" s="174" t="str">
        <f t="shared" si="771"/>
        <v/>
      </c>
      <c r="CH5226" s="139"/>
      <c r="CI5226" s="139"/>
      <c r="CJ5226" s="174"/>
    </row>
    <row r="5227" spans="21:88" ht="20.100000000000001" customHeight="1" x14ac:dyDescent="0.25">
      <c r="U5227" s="190"/>
      <c r="V5227" s="191"/>
      <c r="W5227" s="188"/>
      <c r="X5227" s="188"/>
      <c r="Y5227" s="174" t="str">
        <f t="shared" si="768"/>
        <v/>
      </c>
      <c r="Z5227" s="174" t="str">
        <f t="shared" si="769"/>
        <v/>
      </c>
      <c r="AA5227" s="137"/>
      <c r="AB5227" s="185">
        <f t="shared" si="766"/>
        <v>29.894399999997752</v>
      </c>
      <c r="AC5227" s="139">
        <f t="shared" si="763"/>
        <v>9.9289405819361613E-5</v>
      </c>
      <c r="AD5227" s="138">
        <f t="shared" si="767"/>
        <v>2.6786031425962687E-7</v>
      </c>
      <c r="AE5227" s="139">
        <f t="shared" si="764"/>
        <v>2.6786031425962687E-7</v>
      </c>
      <c r="AF5227" s="139" t="str">
        <f t="shared" si="765"/>
        <v/>
      </c>
      <c r="AG5227" s="139"/>
      <c r="BX5227" s="190"/>
      <c r="BY5227" s="191"/>
      <c r="BZ5227" s="188"/>
      <c r="CA5227" s="188"/>
      <c r="CB5227" s="174" t="str">
        <f t="shared" si="770"/>
        <v/>
      </c>
      <c r="CC5227" s="174" t="str">
        <f t="shared" si="771"/>
        <v/>
      </c>
      <c r="CH5227" s="139"/>
      <c r="CI5227" s="139"/>
      <c r="CJ5227" s="174"/>
    </row>
    <row r="5228" spans="21:88" ht="20.100000000000001" customHeight="1" x14ac:dyDescent="0.25">
      <c r="U5228" s="190"/>
      <c r="V5228" s="191"/>
      <c r="W5228" s="188"/>
      <c r="X5228" s="188"/>
      <c r="Y5228" s="174" t="str">
        <f t="shared" si="768"/>
        <v/>
      </c>
      <c r="Z5228" s="174" t="str">
        <f t="shared" si="769"/>
        <v/>
      </c>
      <c r="AA5228" s="137"/>
      <c r="AB5228" s="185">
        <f t="shared" si="766"/>
        <v>29.900799999997751</v>
      </c>
      <c r="AC5228" s="139">
        <f t="shared" ref="AC5228:AC5291" si="772">_xlfn.CHISQ.DIST.RT(AB5228,$AB$553)</f>
        <v>9.9021545505101986E-5</v>
      </c>
      <c r="AD5228" s="138">
        <f t="shared" si="767"/>
        <v>2.6714744433434603E-7</v>
      </c>
      <c r="AE5228" s="139">
        <f t="shared" ref="AE5228:AE5291" si="773">IF(AC5228&lt;($AA$556),AD5228,"")</f>
        <v>2.6714744433434603E-7</v>
      </c>
      <c r="AF5228" s="139" t="str">
        <f t="shared" ref="AF5228:AF5291" si="774">IF(AC5228&lt;$AA$563,AD5228,"")</f>
        <v/>
      </c>
      <c r="AG5228" s="139"/>
      <c r="BX5228" s="190"/>
      <c r="BY5228" s="191"/>
      <c r="BZ5228" s="188"/>
      <c r="CA5228" s="188"/>
      <c r="CB5228" s="174" t="str">
        <f t="shared" si="770"/>
        <v/>
      </c>
      <c r="CC5228" s="174" t="str">
        <f t="shared" si="771"/>
        <v/>
      </c>
      <c r="CH5228" s="139"/>
      <c r="CI5228" s="139"/>
      <c r="CJ5228" s="174"/>
    </row>
    <row r="5229" spans="21:88" ht="20.100000000000001" customHeight="1" x14ac:dyDescent="0.25">
      <c r="U5229" s="190"/>
      <c r="V5229" s="191"/>
      <c r="W5229" s="188"/>
      <c r="X5229" s="188"/>
      <c r="Y5229" s="174" t="str">
        <f t="shared" si="768"/>
        <v/>
      </c>
      <c r="Z5229" s="174" t="str">
        <f t="shared" si="769"/>
        <v/>
      </c>
      <c r="AA5229" s="137"/>
      <c r="AB5229" s="185">
        <f t="shared" ref="AB5229:AB5292" si="775">AB5228+$AF$553</f>
        <v>29.907199999997751</v>
      </c>
      <c r="AC5229" s="139">
        <f t="shared" si="772"/>
        <v>9.875439806076764E-5</v>
      </c>
      <c r="AD5229" s="138">
        <f t="shared" ref="AD5229:AD5292" si="776">AC5229-AC5230</f>
        <v>2.6643644109577492E-7</v>
      </c>
      <c r="AE5229" s="139">
        <f t="shared" si="773"/>
        <v>2.6643644109577492E-7</v>
      </c>
      <c r="AF5229" s="139" t="str">
        <f t="shared" si="774"/>
        <v/>
      </c>
      <c r="AG5229" s="139"/>
      <c r="BX5229" s="190"/>
      <c r="BY5229" s="191"/>
      <c r="BZ5229" s="188"/>
      <c r="CA5229" s="188"/>
      <c r="CB5229" s="174" t="str">
        <f t="shared" si="770"/>
        <v/>
      </c>
      <c r="CC5229" s="174" t="str">
        <f t="shared" si="771"/>
        <v/>
      </c>
      <c r="CH5229" s="139"/>
      <c r="CI5229" s="139"/>
      <c r="CJ5229" s="174"/>
    </row>
    <row r="5230" spans="21:88" ht="20.100000000000001" customHeight="1" x14ac:dyDescent="0.25">
      <c r="U5230" s="190"/>
      <c r="V5230" s="191"/>
      <c r="W5230" s="188"/>
      <c r="X5230" s="188"/>
      <c r="Y5230" s="174" t="str">
        <f t="shared" si="768"/>
        <v/>
      </c>
      <c r="Z5230" s="174" t="str">
        <f t="shared" si="769"/>
        <v/>
      </c>
      <c r="AA5230" s="137"/>
      <c r="AB5230" s="185">
        <f t="shared" si="775"/>
        <v>29.91359999999775</v>
      </c>
      <c r="AC5230" s="139">
        <f t="shared" si="772"/>
        <v>9.8487961619671865E-5</v>
      </c>
      <c r="AD5230" s="138">
        <f t="shared" si="776"/>
        <v>2.6572729975121137E-7</v>
      </c>
      <c r="AE5230" s="139">
        <f t="shared" si="773"/>
        <v>2.6572729975121137E-7</v>
      </c>
      <c r="AF5230" s="139" t="str">
        <f t="shared" si="774"/>
        <v/>
      </c>
      <c r="AG5230" s="139"/>
      <c r="BX5230" s="190"/>
      <c r="BY5230" s="191"/>
      <c r="BZ5230" s="188"/>
      <c r="CA5230" s="188"/>
      <c r="CB5230" s="174" t="str">
        <f t="shared" si="770"/>
        <v/>
      </c>
      <c r="CC5230" s="174" t="str">
        <f t="shared" si="771"/>
        <v/>
      </c>
      <c r="CH5230" s="139"/>
      <c r="CI5230" s="139"/>
      <c r="CJ5230" s="174"/>
    </row>
    <row r="5231" spans="21:88" ht="20.100000000000001" customHeight="1" x14ac:dyDescent="0.25">
      <c r="U5231" s="190"/>
      <c r="V5231" s="191"/>
      <c r="W5231" s="188"/>
      <c r="X5231" s="188"/>
      <c r="Y5231" s="174" t="str">
        <f t="shared" si="768"/>
        <v/>
      </c>
      <c r="Z5231" s="174" t="str">
        <f t="shared" si="769"/>
        <v/>
      </c>
      <c r="AA5231" s="137"/>
      <c r="AB5231" s="185">
        <f t="shared" si="775"/>
        <v>29.919999999997749</v>
      </c>
      <c r="AC5231" s="139">
        <f t="shared" si="772"/>
        <v>9.8222234319920654E-5</v>
      </c>
      <c r="AD5231" s="138">
        <f t="shared" si="776"/>
        <v>2.6502001552027249E-7</v>
      </c>
      <c r="AE5231" s="139">
        <f t="shared" si="773"/>
        <v>2.6502001552027249E-7</v>
      </c>
      <c r="AF5231" s="139" t="str">
        <f t="shared" si="774"/>
        <v/>
      </c>
      <c r="AG5231" s="139"/>
      <c r="BX5231" s="190"/>
      <c r="BY5231" s="191"/>
      <c r="BZ5231" s="188"/>
      <c r="CA5231" s="188"/>
      <c r="CB5231" s="174" t="str">
        <f t="shared" si="770"/>
        <v/>
      </c>
      <c r="CC5231" s="174" t="str">
        <f t="shared" si="771"/>
        <v/>
      </c>
      <c r="CH5231" s="139"/>
      <c r="CI5231" s="139"/>
      <c r="CJ5231" s="174"/>
    </row>
    <row r="5232" spans="21:88" ht="20.100000000000001" customHeight="1" x14ac:dyDescent="0.25">
      <c r="U5232" s="190"/>
      <c r="V5232" s="191"/>
      <c r="W5232" s="188"/>
      <c r="X5232" s="188"/>
      <c r="Y5232" s="174" t="str">
        <f t="shared" si="768"/>
        <v/>
      </c>
      <c r="Z5232" s="174" t="str">
        <f t="shared" si="769"/>
        <v/>
      </c>
      <c r="AA5232" s="137"/>
      <c r="AB5232" s="185">
        <f t="shared" si="775"/>
        <v>29.926399999997749</v>
      </c>
      <c r="AC5232" s="139">
        <f t="shared" si="772"/>
        <v>9.7957214304400381E-5</v>
      </c>
      <c r="AD5232" s="138">
        <f t="shared" si="776"/>
        <v>2.6431458363408147E-7</v>
      </c>
      <c r="AE5232" s="139">
        <f t="shared" si="773"/>
        <v>2.6431458363408147E-7</v>
      </c>
      <c r="AF5232" s="139" t="str">
        <f t="shared" si="774"/>
        <v/>
      </c>
      <c r="AG5232" s="139"/>
      <c r="BX5232" s="190"/>
      <c r="BY5232" s="191"/>
      <c r="BZ5232" s="188"/>
      <c r="CA5232" s="188"/>
      <c r="CB5232" s="174" t="str">
        <f t="shared" si="770"/>
        <v/>
      </c>
      <c r="CC5232" s="174" t="str">
        <f t="shared" si="771"/>
        <v/>
      </c>
      <c r="CH5232" s="139"/>
      <c r="CI5232" s="139"/>
      <c r="CJ5232" s="174"/>
    </row>
    <row r="5233" spans="21:88" ht="20.100000000000001" customHeight="1" x14ac:dyDescent="0.25">
      <c r="U5233" s="190"/>
      <c r="V5233" s="191"/>
      <c r="W5233" s="188"/>
      <c r="X5233" s="188"/>
      <c r="Y5233" s="174" t="str">
        <f t="shared" si="768"/>
        <v/>
      </c>
      <c r="Z5233" s="174" t="str">
        <f t="shared" si="769"/>
        <v/>
      </c>
      <c r="AA5233" s="137"/>
      <c r="AB5233" s="185">
        <f t="shared" si="775"/>
        <v>29.932799999997748</v>
      </c>
      <c r="AC5233" s="139">
        <f t="shared" si="772"/>
        <v>9.76928997207663E-5</v>
      </c>
      <c r="AD5233" s="138">
        <f t="shared" si="776"/>
        <v>2.6361099933669061E-7</v>
      </c>
      <c r="AE5233" s="139">
        <f t="shared" si="773"/>
        <v>2.6361099933669061E-7</v>
      </c>
      <c r="AF5233" s="139" t="str">
        <f t="shared" si="774"/>
        <v/>
      </c>
      <c r="AG5233" s="139"/>
      <c r="BX5233" s="190"/>
      <c r="BY5233" s="191"/>
      <c r="BZ5233" s="188"/>
      <c r="CA5233" s="188"/>
      <c r="CB5233" s="174" t="str">
        <f t="shared" si="770"/>
        <v/>
      </c>
      <c r="CC5233" s="174" t="str">
        <f t="shared" si="771"/>
        <v/>
      </c>
      <c r="CH5233" s="139"/>
      <c r="CI5233" s="139"/>
      <c r="CJ5233" s="174"/>
    </row>
    <row r="5234" spans="21:88" ht="20.100000000000001" customHeight="1" x14ac:dyDescent="0.25">
      <c r="U5234" s="190"/>
      <c r="V5234" s="191"/>
      <c r="W5234" s="188"/>
      <c r="X5234" s="188"/>
      <c r="Y5234" s="174" t="str">
        <f t="shared" si="768"/>
        <v/>
      </c>
      <c r="Z5234" s="174" t="str">
        <f t="shared" si="769"/>
        <v/>
      </c>
      <c r="AA5234" s="137"/>
      <c r="AB5234" s="185">
        <f t="shared" si="775"/>
        <v>29.939199999997747</v>
      </c>
      <c r="AC5234" s="139">
        <f t="shared" si="772"/>
        <v>9.7429288721429609E-5</v>
      </c>
      <c r="AD5234" s="138">
        <f t="shared" si="776"/>
        <v>2.6290925788315686E-7</v>
      </c>
      <c r="AE5234" s="139">
        <f t="shared" si="773"/>
        <v>2.6290925788315686E-7</v>
      </c>
      <c r="AF5234" s="139" t="str">
        <f t="shared" si="774"/>
        <v/>
      </c>
      <c r="AG5234" s="139"/>
      <c r="BX5234" s="190"/>
      <c r="BY5234" s="191"/>
      <c r="BZ5234" s="188"/>
      <c r="CA5234" s="188"/>
      <c r="CB5234" s="174" t="str">
        <f t="shared" si="770"/>
        <v/>
      </c>
      <c r="CC5234" s="174" t="str">
        <f t="shared" si="771"/>
        <v/>
      </c>
      <c r="CH5234" s="139"/>
      <c r="CI5234" s="139"/>
      <c r="CJ5234" s="174"/>
    </row>
    <row r="5235" spans="21:88" ht="20.100000000000001" customHeight="1" x14ac:dyDescent="0.25">
      <c r="U5235" s="190"/>
      <c r="V5235" s="191"/>
      <c r="W5235" s="188"/>
      <c r="X5235" s="188"/>
      <c r="Y5235" s="174" t="str">
        <f t="shared" si="768"/>
        <v/>
      </c>
      <c r="Z5235" s="174" t="str">
        <f t="shared" si="769"/>
        <v/>
      </c>
      <c r="AA5235" s="137"/>
      <c r="AB5235" s="185">
        <f t="shared" si="775"/>
        <v>29.945599999997746</v>
      </c>
      <c r="AC5235" s="139">
        <f t="shared" si="772"/>
        <v>9.7166379463546452E-5</v>
      </c>
      <c r="AD5235" s="138">
        <f t="shared" si="776"/>
        <v>2.6220935454044985E-7</v>
      </c>
      <c r="AE5235" s="139">
        <f t="shared" si="773"/>
        <v>2.6220935454044985E-7</v>
      </c>
      <c r="AF5235" s="139" t="str">
        <f t="shared" si="774"/>
        <v/>
      </c>
      <c r="AG5235" s="139"/>
      <c r="BX5235" s="190"/>
      <c r="BY5235" s="191"/>
      <c r="BZ5235" s="188"/>
      <c r="CA5235" s="188"/>
      <c r="CB5235" s="174" t="str">
        <f t="shared" si="770"/>
        <v/>
      </c>
      <c r="CC5235" s="174" t="str">
        <f t="shared" si="771"/>
        <v/>
      </c>
      <c r="CH5235" s="139"/>
      <c r="CI5235" s="139"/>
      <c r="CJ5235" s="174"/>
    </row>
    <row r="5236" spans="21:88" ht="20.100000000000001" customHeight="1" x14ac:dyDescent="0.25">
      <c r="U5236" s="190"/>
      <c r="V5236" s="191"/>
      <c r="W5236" s="188"/>
      <c r="X5236" s="188"/>
      <c r="Y5236" s="174" t="str">
        <f t="shared" si="768"/>
        <v/>
      </c>
      <c r="Z5236" s="174" t="str">
        <f t="shared" si="769"/>
        <v/>
      </c>
      <c r="AA5236" s="137"/>
      <c r="AB5236" s="185">
        <f t="shared" si="775"/>
        <v>29.951999999997746</v>
      </c>
      <c r="AC5236" s="139">
        <f t="shared" si="772"/>
        <v>9.6904170109006002E-5</v>
      </c>
      <c r="AD5236" s="138">
        <f t="shared" si="776"/>
        <v>2.6151128458872582E-7</v>
      </c>
      <c r="AE5236" s="139">
        <f t="shared" si="773"/>
        <v>2.6151128458872582E-7</v>
      </c>
      <c r="AF5236" s="139" t="str">
        <f t="shared" si="774"/>
        <v/>
      </c>
      <c r="AG5236" s="139"/>
      <c r="BX5236" s="190"/>
      <c r="BY5236" s="191"/>
      <c r="BZ5236" s="188"/>
      <c r="CA5236" s="188"/>
      <c r="CB5236" s="174" t="str">
        <f t="shared" si="770"/>
        <v/>
      </c>
      <c r="CC5236" s="174" t="str">
        <f t="shared" si="771"/>
        <v/>
      </c>
      <c r="CH5236" s="139"/>
      <c r="CI5236" s="139"/>
      <c r="CJ5236" s="174"/>
    </row>
    <row r="5237" spans="21:88" ht="20.100000000000001" customHeight="1" x14ac:dyDescent="0.25">
      <c r="U5237" s="190"/>
      <c r="V5237" s="191"/>
      <c r="W5237" s="188"/>
      <c r="X5237" s="188"/>
      <c r="Y5237" s="174" t="str">
        <f t="shared" si="768"/>
        <v/>
      </c>
      <c r="Z5237" s="174" t="str">
        <f t="shared" si="769"/>
        <v/>
      </c>
      <c r="AA5237" s="137"/>
      <c r="AB5237" s="185">
        <f t="shared" si="775"/>
        <v>29.958399999997745</v>
      </c>
      <c r="AC5237" s="139">
        <f t="shared" si="772"/>
        <v>9.6642658824417277E-5</v>
      </c>
      <c r="AD5237" s="138">
        <f t="shared" si="776"/>
        <v>2.6081504331747869E-7</v>
      </c>
      <c r="AE5237" s="139">
        <f t="shared" si="773"/>
        <v>2.6081504331747869E-7</v>
      </c>
      <c r="AF5237" s="139" t="str">
        <f t="shared" si="774"/>
        <v/>
      </c>
      <c r="AG5237" s="139"/>
      <c r="BX5237" s="190"/>
      <c r="BY5237" s="191"/>
      <c r="BZ5237" s="188"/>
      <c r="CA5237" s="188"/>
      <c r="CB5237" s="174" t="str">
        <f t="shared" si="770"/>
        <v/>
      </c>
      <c r="CC5237" s="174" t="str">
        <f t="shared" si="771"/>
        <v/>
      </c>
      <c r="CH5237" s="139"/>
      <c r="CI5237" s="139"/>
      <c r="CJ5237" s="174"/>
    </row>
    <row r="5238" spans="21:88" ht="20.100000000000001" customHeight="1" x14ac:dyDescent="0.25">
      <c r="U5238" s="190"/>
      <c r="V5238" s="191"/>
      <c r="W5238" s="188"/>
      <c r="X5238" s="188"/>
      <c r="Y5238" s="174" t="str">
        <f t="shared" si="768"/>
        <v/>
      </c>
      <c r="Z5238" s="174" t="str">
        <f t="shared" si="769"/>
        <v/>
      </c>
      <c r="AA5238" s="137"/>
      <c r="AB5238" s="185">
        <f t="shared" si="775"/>
        <v>29.964799999997744</v>
      </c>
      <c r="AC5238" s="139">
        <f t="shared" si="772"/>
        <v>9.6381843781099798E-5</v>
      </c>
      <c r="AD5238" s="138">
        <f t="shared" si="776"/>
        <v>2.6012062603071714E-7</v>
      </c>
      <c r="AE5238" s="139">
        <f t="shared" si="773"/>
        <v>2.6012062603071714E-7</v>
      </c>
      <c r="AF5238" s="139" t="str">
        <f t="shared" si="774"/>
        <v/>
      </c>
      <c r="AG5238" s="139"/>
      <c r="BX5238" s="190"/>
      <c r="BY5238" s="191"/>
      <c r="BZ5238" s="188"/>
      <c r="CA5238" s="188"/>
      <c r="CB5238" s="174" t="str">
        <f t="shared" si="770"/>
        <v/>
      </c>
      <c r="CC5238" s="174" t="str">
        <f t="shared" si="771"/>
        <v/>
      </c>
      <c r="CH5238" s="139"/>
      <c r="CI5238" s="139"/>
      <c r="CJ5238" s="174"/>
    </row>
    <row r="5239" spans="21:88" ht="20.100000000000001" customHeight="1" x14ac:dyDescent="0.25">
      <c r="U5239" s="190"/>
      <c r="V5239" s="191"/>
      <c r="W5239" s="188"/>
      <c r="X5239" s="188"/>
      <c r="Y5239" s="174" t="str">
        <f t="shared" si="768"/>
        <v/>
      </c>
      <c r="Z5239" s="174" t="str">
        <f t="shared" si="769"/>
        <v/>
      </c>
      <c r="AA5239" s="137"/>
      <c r="AB5239" s="185">
        <f t="shared" si="775"/>
        <v>29.971199999997744</v>
      </c>
      <c r="AC5239" s="139">
        <f t="shared" si="772"/>
        <v>9.6121723155069081E-5</v>
      </c>
      <c r="AD5239" s="138">
        <f t="shared" si="776"/>
        <v>2.5942802804184177E-7</v>
      </c>
      <c r="AE5239" s="139">
        <f t="shared" si="773"/>
        <v>2.5942802804184177E-7</v>
      </c>
      <c r="AF5239" s="139" t="str">
        <f t="shared" si="774"/>
        <v/>
      </c>
      <c r="AG5239" s="139"/>
      <c r="BX5239" s="190"/>
      <c r="BY5239" s="191"/>
      <c r="BZ5239" s="188"/>
      <c r="CA5239" s="188"/>
      <c r="CB5239" s="174" t="str">
        <f t="shared" si="770"/>
        <v/>
      </c>
      <c r="CC5239" s="174" t="str">
        <f t="shared" si="771"/>
        <v/>
      </c>
      <c r="CH5239" s="139"/>
      <c r="CI5239" s="139"/>
      <c r="CJ5239" s="174"/>
    </row>
    <row r="5240" spans="21:88" ht="20.100000000000001" customHeight="1" x14ac:dyDescent="0.25">
      <c r="U5240" s="190"/>
      <c r="V5240" s="191"/>
      <c r="W5240" s="188"/>
      <c r="X5240" s="188"/>
      <c r="Y5240" s="174" t="str">
        <f t="shared" ref="Y5240:Y5303" si="777">IF($X5240&gt;(Y$555),$W5240,"")</f>
        <v/>
      </c>
      <c r="Z5240" s="174" t="str">
        <f t="shared" ref="Z5240:Z5303" si="778">IF($X5240&gt;(AA$557),$W5240,"")</f>
        <v/>
      </c>
      <c r="AA5240" s="137"/>
      <c r="AB5240" s="185">
        <f t="shared" si="775"/>
        <v>29.977599999997743</v>
      </c>
      <c r="AC5240" s="139">
        <f t="shared" si="772"/>
        <v>9.5862295127027239E-5</v>
      </c>
      <c r="AD5240" s="138">
        <f t="shared" si="776"/>
        <v>2.5873724467804962E-7</v>
      </c>
      <c r="AE5240" s="139">
        <f t="shared" si="773"/>
        <v>2.5873724467804962E-7</v>
      </c>
      <c r="AF5240" s="139" t="str">
        <f t="shared" si="774"/>
        <v/>
      </c>
      <c r="AG5240" s="139"/>
      <c r="BX5240" s="190"/>
      <c r="BY5240" s="191"/>
      <c r="BZ5240" s="188"/>
      <c r="CA5240" s="188"/>
      <c r="CB5240" s="174" t="str">
        <f t="shared" si="770"/>
        <v/>
      </c>
      <c r="CC5240" s="174" t="str">
        <f t="shared" si="771"/>
        <v/>
      </c>
      <c r="CH5240" s="139"/>
      <c r="CI5240" s="139"/>
      <c r="CJ5240" s="174"/>
    </row>
    <row r="5241" spans="21:88" ht="20.100000000000001" customHeight="1" x14ac:dyDescent="0.25">
      <c r="U5241" s="190"/>
      <c r="V5241" s="191"/>
      <c r="W5241" s="188"/>
      <c r="X5241" s="188"/>
      <c r="Y5241" s="174" t="str">
        <f t="shared" si="777"/>
        <v/>
      </c>
      <c r="Z5241" s="174" t="str">
        <f t="shared" si="778"/>
        <v/>
      </c>
      <c r="AA5241" s="137"/>
      <c r="AB5241" s="185">
        <f t="shared" si="775"/>
        <v>29.983999999997742</v>
      </c>
      <c r="AC5241" s="139">
        <f t="shared" si="772"/>
        <v>9.5603557882349189E-5</v>
      </c>
      <c r="AD5241" s="138">
        <f t="shared" si="776"/>
        <v>2.5804827127689188E-7</v>
      </c>
      <c r="AE5241" s="139">
        <f t="shared" si="773"/>
        <v>2.5804827127689188E-7</v>
      </c>
      <c r="AF5241" s="139" t="str">
        <f t="shared" si="774"/>
        <v/>
      </c>
      <c r="AG5241" s="139"/>
      <c r="BX5241" s="190"/>
      <c r="BY5241" s="191"/>
      <c r="BZ5241" s="188"/>
      <c r="CA5241" s="188"/>
      <c r="CB5241" s="174" t="str">
        <f t="shared" si="770"/>
        <v/>
      </c>
      <c r="CC5241" s="174" t="str">
        <f t="shared" si="771"/>
        <v/>
      </c>
      <c r="CH5241" s="139"/>
      <c r="CI5241" s="139"/>
      <c r="CJ5241" s="174"/>
    </row>
    <row r="5242" spans="21:88" ht="20.100000000000001" customHeight="1" x14ac:dyDescent="0.25">
      <c r="U5242" s="190"/>
      <c r="V5242" s="191"/>
      <c r="W5242" s="188"/>
      <c r="X5242" s="188"/>
      <c r="Y5242" s="174" t="str">
        <f t="shared" si="777"/>
        <v/>
      </c>
      <c r="Z5242" s="174" t="str">
        <f t="shared" si="778"/>
        <v/>
      </c>
      <c r="AA5242" s="137"/>
      <c r="AB5242" s="185">
        <f t="shared" si="775"/>
        <v>29.990399999997742</v>
      </c>
      <c r="AC5242" s="139">
        <f t="shared" si="772"/>
        <v>9.5345509611072298E-5</v>
      </c>
      <c r="AD5242" s="138">
        <f t="shared" si="776"/>
        <v>2.5736110318795439E-7</v>
      </c>
      <c r="AE5242" s="139">
        <f t="shared" si="773"/>
        <v>2.5736110318795439E-7</v>
      </c>
      <c r="AF5242" s="139" t="str">
        <f t="shared" si="774"/>
        <v/>
      </c>
      <c r="AG5242" s="139"/>
      <c r="BX5242" s="190"/>
      <c r="BY5242" s="191"/>
      <c r="BZ5242" s="188"/>
      <c r="CA5242" s="188"/>
      <c r="CB5242" s="174" t="str">
        <f t="shared" si="770"/>
        <v/>
      </c>
      <c r="CC5242" s="174" t="str">
        <f t="shared" si="771"/>
        <v/>
      </c>
      <c r="CH5242" s="139"/>
      <c r="CI5242" s="139"/>
      <c r="CJ5242" s="174"/>
    </row>
    <row r="5243" spans="21:88" ht="20.100000000000001" customHeight="1" x14ac:dyDescent="0.25">
      <c r="U5243" s="190"/>
      <c r="V5243" s="191"/>
      <c r="W5243" s="188"/>
      <c r="X5243" s="188"/>
      <c r="Y5243" s="174" t="str">
        <f t="shared" si="777"/>
        <v/>
      </c>
      <c r="Z5243" s="174" t="str">
        <f t="shared" si="778"/>
        <v/>
      </c>
      <c r="AA5243" s="137"/>
      <c r="AB5243" s="185">
        <f t="shared" si="775"/>
        <v>29.996799999997741</v>
      </c>
      <c r="AC5243" s="139">
        <f t="shared" si="772"/>
        <v>9.5088148507884343E-5</v>
      </c>
      <c r="AD5243" s="138">
        <f t="shared" si="776"/>
        <v>2.5667573577246459E-7</v>
      </c>
      <c r="AE5243" s="139">
        <f t="shared" si="773"/>
        <v>2.5667573577246459E-7</v>
      </c>
      <c r="AF5243" s="139" t="str">
        <f t="shared" si="774"/>
        <v/>
      </c>
      <c r="AG5243" s="139"/>
      <c r="BX5243" s="190"/>
      <c r="BY5243" s="191"/>
      <c r="BZ5243" s="188"/>
      <c r="CA5243" s="188"/>
      <c r="CB5243" s="174" t="str">
        <f t="shared" si="770"/>
        <v/>
      </c>
      <c r="CC5243" s="174" t="str">
        <f t="shared" si="771"/>
        <v/>
      </c>
      <c r="CH5243" s="139"/>
      <c r="CI5243" s="139"/>
      <c r="CJ5243" s="174"/>
    </row>
    <row r="5244" spans="21:88" ht="20.100000000000001" customHeight="1" x14ac:dyDescent="0.25">
      <c r="U5244" s="190"/>
      <c r="V5244" s="191"/>
      <c r="W5244" s="188"/>
      <c r="X5244" s="188"/>
      <c r="Y5244" s="174" t="str">
        <f t="shared" si="777"/>
        <v/>
      </c>
      <c r="Z5244" s="174" t="str">
        <f t="shared" si="778"/>
        <v/>
      </c>
      <c r="AA5244" s="137"/>
      <c r="AB5244" s="185">
        <f t="shared" si="775"/>
        <v>30.00319999999774</v>
      </c>
      <c r="AC5244" s="139">
        <f t="shared" si="772"/>
        <v>9.4831472772111879E-5</v>
      </c>
      <c r="AD5244" s="138">
        <f t="shared" si="776"/>
        <v>2.5599216440433511E-7</v>
      </c>
      <c r="AE5244" s="139">
        <f t="shared" si="773"/>
        <v>2.5599216440433511E-7</v>
      </c>
      <c r="AF5244" s="139" t="str">
        <f t="shared" si="774"/>
        <v/>
      </c>
      <c r="AG5244" s="139"/>
      <c r="BX5244" s="190"/>
      <c r="BY5244" s="191"/>
      <c r="BZ5244" s="188"/>
      <c r="CA5244" s="188"/>
      <c r="CB5244" s="174" t="str">
        <f t="shared" si="770"/>
        <v/>
      </c>
      <c r="CC5244" s="174" t="str">
        <f t="shared" si="771"/>
        <v/>
      </c>
      <c r="CH5244" s="139"/>
      <c r="CI5244" s="139"/>
      <c r="CJ5244" s="174"/>
    </row>
    <row r="5245" spans="21:88" ht="20.100000000000001" customHeight="1" x14ac:dyDescent="0.25">
      <c r="U5245" s="190"/>
      <c r="V5245" s="191"/>
      <c r="W5245" s="188"/>
      <c r="X5245" s="188"/>
      <c r="Y5245" s="174" t="str">
        <f t="shared" si="777"/>
        <v/>
      </c>
      <c r="Z5245" s="174" t="str">
        <f t="shared" si="778"/>
        <v/>
      </c>
      <c r="AA5245" s="137"/>
      <c r="AB5245" s="185">
        <f t="shared" si="775"/>
        <v>30.009599999997739</v>
      </c>
      <c r="AC5245" s="139">
        <f t="shared" si="772"/>
        <v>9.4575480607707543E-5</v>
      </c>
      <c r="AD5245" s="138">
        <f t="shared" si="776"/>
        <v>2.5531038446632837E-7</v>
      </c>
      <c r="AE5245" s="139">
        <f t="shared" si="773"/>
        <v>2.5531038446632837E-7</v>
      </c>
      <c r="AF5245" s="139" t="str">
        <f t="shared" si="774"/>
        <v/>
      </c>
      <c r="AG5245" s="139"/>
      <c r="BX5245" s="190"/>
      <c r="BY5245" s="191"/>
      <c r="BZ5245" s="188"/>
      <c r="CA5245" s="188"/>
      <c r="CB5245" s="174" t="str">
        <f t="shared" si="770"/>
        <v/>
      </c>
      <c r="CC5245" s="174" t="str">
        <f t="shared" si="771"/>
        <v/>
      </c>
      <c r="CH5245" s="139"/>
      <c r="CI5245" s="139"/>
      <c r="CJ5245" s="174"/>
    </row>
    <row r="5246" spans="21:88" ht="20.100000000000001" customHeight="1" x14ac:dyDescent="0.25">
      <c r="U5246" s="190"/>
      <c r="V5246" s="191"/>
      <c r="W5246" s="188"/>
      <c r="X5246" s="188"/>
      <c r="Y5246" s="174" t="str">
        <f t="shared" si="777"/>
        <v/>
      </c>
      <c r="Z5246" s="174" t="str">
        <f t="shared" si="778"/>
        <v/>
      </c>
      <c r="AA5246" s="137"/>
      <c r="AB5246" s="185">
        <f t="shared" si="775"/>
        <v>30.015999999997739</v>
      </c>
      <c r="AC5246" s="139">
        <f t="shared" si="772"/>
        <v>9.4320170223241215E-5</v>
      </c>
      <c r="AD5246" s="138">
        <f t="shared" si="776"/>
        <v>2.5463039135645337E-7</v>
      </c>
      <c r="AE5246" s="139">
        <f t="shared" si="773"/>
        <v>2.5463039135645337E-7</v>
      </c>
      <c r="AF5246" s="139" t="str">
        <f t="shared" si="774"/>
        <v/>
      </c>
      <c r="AG5246" s="139"/>
      <c r="BX5246" s="190"/>
      <c r="BY5246" s="191"/>
      <c r="BZ5246" s="188"/>
      <c r="CA5246" s="188"/>
      <c r="CB5246" s="174" t="str">
        <f t="shared" si="770"/>
        <v/>
      </c>
      <c r="CC5246" s="174" t="str">
        <f t="shared" si="771"/>
        <v/>
      </c>
      <c r="CH5246" s="139"/>
      <c r="CI5246" s="139"/>
      <c r="CJ5246" s="174"/>
    </row>
    <row r="5247" spans="21:88" ht="20.100000000000001" customHeight="1" x14ac:dyDescent="0.25">
      <c r="U5247" s="190"/>
      <c r="V5247" s="191"/>
      <c r="W5247" s="188"/>
      <c r="X5247" s="188"/>
      <c r="Y5247" s="174" t="str">
        <f t="shared" si="777"/>
        <v/>
      </c>
      <c r="Z5247" s="174" t="str">
        <f t="shared" si="778"/>
        <v/>
      </c>
      <c r="AA5247" s="137"/>
      <c r="AB5247" s="185">
        <f t="shared" si="775"/>
        <v>30.022399999997738</v>
      </c>
      <c r="AC5247" s="139">
        <f t="shared" si="772"/>
        <v>9.4065539831884762E-5</v>
      </c>
      <c r="AD5247" s="138">
        <f t="shared" si="776"/>
        <v>2.5395218048137919E-7</v>
      </c>
      <c r="AE5247" s="139">
        <f t="shared" si="773"/>
        <v>2.5395218048137919E-7</v>
      </c>
      <c r="AF5247" s="139" t="str">
        <f t="shared" si="774"/>
        <v/>
      </c>
      <c r="AG5247" s="139"/>
      <c r="BX5247" s="190"/>
      <c r="BY5247" s="191"/>
      <c r="BZ5247" s="188"/>
      <c r="CA5247" s="188"/>
      <c r="CB5247" s="174" t="str">
        <f t="shared" si="770"/>
        <v/>
      </c>
      <c r="CC5247" s="174" t="str">
        <f t="shared" si="771"/>
        <v/>
      </c>
      <c r="CH5247" s="139"/>
      <c r="CI5247" s="139"/>
      <c r="CJ5247" s="174"/>
    </row>
    <row r="5248" spans="21:88" ht="20.100000000000001" customHeight="1" x14ac:dyDescent="0.25">
      <c r="U5248" s="190"/>
      <c r="V5248" s="191"/>
      <c r="W5248" s="188"/>
      <c r="X5248" s="188"/>
      <c r="Y5248" s="174" t="str">
        <f t="shared" si="777"/>
        <v/>
      </c>
      <c r="Z5248" s="174" t="str">
        <f t="shared" si="778"/>
        <v/>
      </c>
      <c r="AA5248" s="137"/>
      <c r="AB5248" s="185">
        <f t="shared" si="775"/>
        <v>30.028799999997737</v>
      </c>
      <c r="AC5248" s="139">
        <f t="shared" si="772"/>
        <v>9.3811587651403383E-5</v>
      </c>
      <c r="AD5248" s="138">
        <f t="shared" si="776"/>
        <v>2.5327574726013481E-7</v>
      </c>
      <c r="AE5248" s="139">
        <f t="shared" si="773"/>
        <v>2.5327574726013481E-7</v>
      </c>
      <c r="AF5248" s="139" t="str">
        <f t="shared" si="774"/>
        <v/>
      </c>
      <c r="AG5248" s="139"/>
      <c r="BX5248" s="190"/>
      <c r="BY5248" s="191"/>
      <c r="BZ5248" s="188"/>
      <c r="CA5248" s="188"/>
      <c r="CB5248" s="174" t="str">
        <f t="shared" si="770"/>
        <v/>
      </c>
      <c r="CC5248" s="174" t="str">
        <f t="shared" si="771"/>
        <v/>
      </c>
      <c r="CH5248" s="139"/>
      <c r="CI5248" s="139"/>
      <c r="CJ5248" s="174"/>
    </row>
    <row r="5249" spans="21:88" ht="20.100000000000001" customHeight="1" x14ac:dyDescent="0.25">
      <c r="U5249" s="190"/>
      <c r="V5249" s="191"/>
      <c r="W5249" s="188"/>
      <c r="X5249" s="188"/>
      <c r="Y5249" s="174" t="str">
        <f t="shared" si="777"/>
        <v/>
      </c>
      <c r="Z5249" s="174" t="str">
        <f t="shared" si="778"/>
        <v/>
      </c>
      <c r="AA5249" s="137"/>
      <c r="AB5249" s="185">
        <f t="shared" si="775"/>
        <v>30.035199999997737</v>
      </c>
      <c r="AC5249" s="139">
        <f t="shared" si="772"/>
        <v>9.3558311904143248E-5</v>
      </c>
      <c r="AD5249" s="138">
        <f t="shared" si="776"/>
        <v>2.5260108712410912E-7</v>
      </c>
      <c r="AE5249" s="139">
        <f t="shared" si="773"/>
        <v>2.5260108712410912E-7</v>
      </c>
      <c r="AF5249" s="139" t="str">
        <f t="shared" si="774"/>
        <v/>
      </c>
      <c r="AG5249" s="139"/>
      <c r="BX5249" s="190"/>
      <c r="BY5249" s="191"/>
      <c r="BZ5249" s="188"/>
      <c r="CA5249" s="188"/>
      <c r="CB5249" s="174" t="str">
        <f t="shared" si="770"/>
        <v/>
      </c>
      <c r="CC5249" s="174" t="str">
        <f t="shared" si="771"/>
        <v/>
      </c>
      <c r="CH5249" s="139"/>
      <c r="CI5249" s="139"/>
      <c r="CJ5249" s="174"/>
    </row>
    <row r="5250" spans="21:88" ht="20.100000000000001" customHeight="1" x14ac:dyDescent="0.25">
      <c r="U5250" s="190"/>
      <c r="V5250" s="191"/>
      <c r="W5250" s="188"/>
      <c r="X5250" s="188"/>
      <c r="Y5250" s="174" t="str">
        <f t="shared" si="777"/>
        <v/>
      </c>
      <c r="Z5250" s="174" t="str">
        <f t="shared" si="778"/>
        <v/>
      </c>
      <c r="AA5250" s="137"/>
      <c r="AB5250" s="185">
        <f t="shared" si="775"/>
        <v>30.041599999997736</v>
      </c>
      <c r="AC5250" s="139">
        <f t="shared" si="772"/>
        <v>9.3305710817019139E-5</v>
      </c>
      <c r="AD5250" s="138">
        <f t="shared" si="776"/>
        <v>2.519281955148554E-7</v>
      </c>
      <c r="AE5250" s="139">
        <f t="shared" si="773"/>
        <v>2.519281955148554E-7</v>
      </c>
      <c r="AF5250" s="139" t="str">
        <f t="shared" si="774"/>
        <v/>
      </c>
      <c r="AG5250" s="139"/>
      <c r="BX5250" s="190"/>
      <c r="BY5250" s="191"/>
      <c r="BZ5250" s="188"/>
      <c r="CA5250" s="188"/>
      <c r="CB5250" s="174" t="str">
        <f t="shared" si="770"/>
        <v/>
      </c>
      <c r="CC5250" s="174" t="str">
        <f t="shared" si="771"/>
        <v/>
      </c>
      <c r="CH5250" s="139"/>
      <c r="CI5250" s="139"/>
      <c r="CJ5250" s="174"/>
    </row>
    <row r="5251" spans="21:88" ht="20.100000000000001" customHeight="1" x14ac:dyDescent="0.25">
      <c r="U5251" s="190"/>
      <c r="V5251" s="191"/>
      <c r="W5251" s="188"/>
      <c r="X5251" s="188"/>
      <c r="Y5251" s="174" t="str">
        <f t="shared" si="777"/>
        <v/>
      </c>
      <c r="Z5251" s="174" t="str">
        <f t="shared" si="778"/>
        <v/>
      </c>
      <c r="AA5251" s="137"/>
      <c r="AB5251" s="185">
        <f t="shared" si="775"/>
        <v>30.047999999997735</v>
      </c>
      <c r="AC5251" s="139">
        <f t="shared" si="772"/>
        <v>9.3053782621504283E-5</v>
      </c>
      <c r="AD5251" s="138">
        <f t="shared" si="776"/>
        <v>2.5125706788632748E-7</v>
      </c>
      <c r="AE5251" s="139">
        <f t="shared" si="773"/>
        <v>2.5125706788632748E-7</v>
      </c>
      <c r="AF5251" s="139" t="str">
        <f t="shared" si="774"/>
        <v/>
      </c>
      <c r="AG5251" s="139"/>
      <c r="BX5251" s="190"/>
      <c r="BY5251" s="191"/>
      <c r="BZ5251" s="188"/>
      <c r="CA5251" s="188"/>
      <c r="CB5251" s="174" t="str">
        <f t="shared" si="770"/>
        <v/>
      </c>
      <c r="CC5251" s="174" t="str">
        <f t="shared" si="771"/>
        <v/>
      </c>
      <c r="CH5251" s="139"/>
      <c r="CI5251" s="139"/>
      <c r="CJ5251" s="174"/>
    </row>
    <row r="5252" spans="21:88" ht="20.100000000000001" customHeight="1" x14ac:dyDescent="0.25">
      <c r="U5252" s="190"/>
      <c r="V5252" s="191"/>
      <c r="W5252" s="188"/>
      <c r="X5252" s="188"/>
      <c r="Y5252" s="174" t="str">
        <f t="shared" si="777"/>
        <v/>
      </c>
      <c r="Z5252" s="174" t="str">
        <f t="shared" si="778"/>
        <v/>
      </c>
      <c r="AA5252" s="137"/>
      <c r="AB5252" s="185">
        <f t="shared" si="775"/>
        <v>30.054399999997734</v>
      </c>
      <c r="AC5252" s="139">
        <f t="shared" si="772"/>
        <v>9.2802525553617956E-5</v>
      </c>
      <c r="AD5252" s="138">
        <f t="shared" si="776"/>
        <v>2.5058769970302309E-7</v>
      </c>
      <c r="AE5252" s="139">
        <f t="shared" si="773"/>
        <v>2.5058769970302309E-7</v>
      </c>
      <c r="AF5252" s="139" t="str">
        <f t="shared" si="774"/>
        <v/>
      </c>
      <c r="AG5252" s="139"/>
      <c r="BX5252" s="190"/>
      <c r="BY5252" s="191"/>
      <c r="BZ5252" s="188"/>
      <c r="CA5252" s="188"/>
      <c r="CB5252" s="174" t="str">
        <f t="shared" si="770"/>
        <v/>
      </c>
      <c r="CC5252" s="174" t="str">
        <f t="shared" si="771"/>
        <v/>
      </c>
      <c r="CH5252" s="139"/>
      <c r="CI5252" s="139"/>
      <c r="CJ5252" s="174"/>
    </row>
    <row r="5253" spans="21:88" ht="20.100000000000001" customHeight="1" x14ac:dyDescent="0.25">
      <c r="U5253" s="190"/>
      <c r="V5253" s="191"/>
      <c r="W5253" s="188"/>
      <c r="X5253" s="188"/>
      <c r="Y5253" s="174" t="str">
        <f t="shared" si="777"/>
        <v/>
      </c>
      <c r="Z5253" s="174" t="str">
        <f t="shared" si="778"/>
        <v/>
      </c>
      <c r="AA5253" s="137"/>
      <c r="AB5253" s="185">
        <f t="shared" si="775"/>
        <v>30.060799999997734</v>
      </c>
      <c r="AC5253" s="139">
        <f t="shared" si="772"/>
        <v>9.2551937853914933E-5</v>
      </c>
      <c r="AD5253" s="138">
        <f t="shared" si="776"/>
        <v>2.4992008644197602E-7</v>
      </c>
      <c r="AE5253" s="139">
        <f t="shared" si="773"/>
        <v>2.4992008644197602E-7</v>
      </c>
      <c r="AF5253" s="139" t="str">
        <f t="shared" si="774"/>
        <v/>
      </c>
      <c r="AG5253" s="139"/>
      <c r="BX5253" s="190"/>
      <c r="BY5253" s="191"/>
      <c r="BZ5253" s="188"/>
      <c r="CA5253" s="188"/>
      <c r="CB5253" s="174" t="str">
        <f t="shared" si="770"/>
        <v/>
      </c>
      <c r="CC5253" s="174" t="str">
        <f t="shared" si="771"/>
        <v/>
      </c>
      <c r="CH5253" s="139"/>
      <c r="CI5253" s="139"/>
      <c r="CJ5253" s="174"/>
    </row>
    <row r="5254" spans="21:88" ht="20.100000000000001" customHeight="1" x14ac:dyDescent="0.25">
      <c r="U5254" s="190"/>
      <c r="V5254" s="191"/>
      <c r="W5254" s="188"/>
      <c r="X5254" s="188"/>
      <c r="Y5254" s="174" t="str">
        <f t="shared" si="777"/>
        <v/>
      </c>
      <c r="Z5254" s="174" t="str">
        <f t="shared" si="778"/>
        <v/>
      </c>
      <c r="AA5254" s="137"/>
      <c r="AB5254" s="185">
        <f t="shared" si="775"/>
        <v>30.067199999997733</v>
      </c>
      <c r="AC5254" s="139">
        <f t="shared" si="772"/>
        <v>9.2302017767472957E-5</v>
      </c>
      <c r="AD5254" s="138">
        <f t="shared" si="776"/>
        <v>2.4925422359039801E-7</v>
      </c>
      <c r="AE5254" s="139">
        <f t="shared" si="773"/>
        <v>2.4925422359039801E-7</v>
      </c>
      <c r="AF5254" s="139" t="str">
        <f t="shared" si="774"/>
        <v/>
      </c>
      <c r="AG5254" s="139"/>
      <c r="BX5254" s="190"/>
      <c r="BY5254" s="191"/>
      <c r="BZ5254" s="188"/>
      <c r="CA5254" s="188"/>
      <c r="CB5254" s="174" t="str">
        <f t="shared" si="770"/>
        <v/>
      </c>
      <c r="CC5254" s="174" t="str">
        <f t="shared" si="771"/>
        <v/>
      </c>
      <c r="CH5254" s="139"/>
      <c r="CI5254" s="139"/>
      <c r="CJ5254" s="174"/>
    </row>
    <row r="5255" spans="21:88" ht="20.100000000000001" customHeight="1" x14ac:dyDescent="0.25">
      <c r="U5255" s="190"/>
      <c r="V5255" s="191"/>
      <c r="W5255" s="188"/>
      <c r="X5255" s="188"/>
      <c r="Y5255" s="174" t="str">
        <f t="shared" si="777"/>
        <v/>
      </c>
      <c r="Z5255" s="174" t="str">
        <f t="shared" si="778"/>
        <v/>
      </c>
      <c r="AA5255" s="137"/>
      <c r="AB5255" s="185">
        <f t="shared" si="775"/>
        <v>30.073599999997732</v>
      </c>
      <c r="AC5255" s="139">
        <f t="shared" si="772"/>
        <v>9.2052763543882559E-5</v>
      </c>
      <c r="AD5255" s="138">
        <f t="shared" si="776"/>
        <v>2.4859010664753545E-7</v>
      </c>
      <c r="AE5255" s="139">
        <f t="shared" si="773"/>
        <v>2.4859010664753545E-7</v>
      </c>
      <c r="AF5255" s="139" t="str">
        <f t="shared" si="774"/>
        <v/>
      </c>
      <c r="AG5255" s="139"/>
      <c r="BX5255" s="190"/>
      <c r="BY5255" s="191"/>
      <c r="BZ5255" s="188"/>
      <c r="CA5255" s="188"/>
      <c r="CB5255" s="174" t="str">
        <f t="shared" si="770"/>
        <v/>
      </c>
      <c r="CC5255" s="174" t="str">
        <f t="shared" si="771"/>
        <v/>
      </c>
      <c r="CH5255" s="139"/>
      <c r="CI5255" s="139"/>
      <c r="CJ5255" s="174"/>
    </row>
    <row r="5256" spans="21:88" ht="20.100000000000001" customHeight="1" x14ac:dyDescent="0.25">
      <c r="U5256" s="190"/>
      <c r="V5256" s="191"/>
      <c r="W5256" s="188"/>
      <c r="X5256" s="188"/>
      <c r="Y5256" s="174" t="str">
        <f t="shared" si="777"/>
        <v/>
      </c>
      <c r="Z5256" s="174" t="str">
        <f t="shared" si="778"/>
        <v/>
      </c>
      <c r="AA5256" s="137"/>
      <c r="AB5256" s="185">
        <f t="shared" si="775"/>
        <v>30.079999999997732</v>
      </c>
      <c r="AC5256" s="139">
        <f t="shared" si="772"/>
        <v>9.1804173437235023E-5</v>
      </c>
      <c r="AD5256" s="138">
        <f t="shared" si="776"/>
        <v>2.4792773112380202E-7</v>
      </c>
      <c r="AE5256" s="139">
        <f t="shared" si="773"/>
        <v>2.4792773112380202E-7</v>
      </c>
      <c r="AF5256" s="139" t="str">
        <f t="shared" si="774"/>
        <v/>
      </c>
      <c r="AG5256" s="139"/>
      <c r="BX5256" s="190"/>
      <c r="BY5256" s="191"/>
      <c r="BZ5256" s="188"/>
      <c r="CA5256" s="188"/>
      <c r="CB5256" s="174" t="str">
        <f t="shared" si="770"/>
        <v/>
      </c>
      <c r="CC5256" s="174" t="str">
        <f t="shared" si="771"/>
        <v/>
      </c>
      <c r="CH5256" s="139"/>
      <c r="CI5256" s="139"/>
      <c r="CJ5256" s="174"/>
    </row>
    <row r="5257" spans="21:88" ht="20.100000000000001" customHeight="1" x14ac:dyDescent="0.25">
      <c r="U5257" s="190"/>
      <c r="V5257" s="191"/>
      <c r="W5257" s="188"/>
      <c r="X5257" s="188"/>
      <c r="Y5257" s="174" t="str">
        <f t="shared" si="777"/>
        <v/>
      </c>
      <c r="Z5257" s="174" t="str">
        <f t="shared" si="778"/>
        <v/>
      </c>
      <c r="AA5257" s="137"/>
      <c r="AB5257" s="185">
        <f t="shared" si="775"/>
        <v>30.086399999997731</v>
      </c>
      <c r="AC5257" s="139">
        <f t="shared" si="772"/>
        <v>9.1556245706111221E-5</v>
      </c>
      <c r="AD5257" s="138">
        <f t="shared" si="776"/>
        <v>2.4726709254054827E-7</v>
      </c>
      <c r="AE5257" s="139">
        <f t="shared" si="773"/>
        <v>2.4726709254054827E-7</v>
      </c>
      <c r="AF5257" s="139" t="str">
        <f t="shared" si="774"/>
        <v/>
      </c>
      <c r="AG5257" s="139"/>
      <c r="BX5257" s="190"/>
      <c r="BY5257" s="191"/>
      <c r="BZ5257" s="188"/>
      <c r="CA5257" s="188"/>
      <c r="CB5257" s="174" t="str">
        <f t="shared" si="770"/>
        <v/>
      </c>
      <c r="CC5257" s="174" t="str">
        <f t="shared" si="771"/>
        <v/>
      </c>
      <c r="CH5257" s="139"/>
      <c r="CI5257" s="139"/>
      <c r="CJ5257" s="174"/>
    </row>
    <row r="5258" spans="21:88" ht="20.100000000000001" customHeight="1" x14ac:dyDescent="0.25">
      <c r="U5258" s="190"/>
      <c r="V5258" s="191"/>
      <c r="W5258" s="188"/>
      <c r="X5258" s="188"/>
      <c r="Y5258" s="174" t="str">
        <f t="shared" si="777"/>
        <v/>
      </c>
      <c r="Z5258" s="174" t="str">
        <f t="shared" si="778"/>
        <v/>
      </c>
      <c r="AA5258" s="137"/>
      <c r="AB5258" s="185">
        <f t="shared" si="775"/>
        <v>30.09279999999773</v>
      </c>
      <c r="AC5258" s="139">
        <f t="shared" si="772"/>
        <v>9.1308978613570673E-5</v>
      </c>
      <c r="AD5258" s="138">
        <f t="shared" si="776"/>
        <v>2.466081864306173E-7</v>
      </c>
      <c r="AE5258" s="139">
        <f t="shared" si="773"/>
        <v>2.466081864306173E-7</v>
      </c>
      <c r="AF5258" s="139" t="str">
        <f t="shared" si="774"/>
        <v/>
      </c>
      <c r="AG5258" s="139"/>
      <c r="BX5258" s="190"/>
      <c r="BY5258" s="191"/>
      <c r="BZ5258" s="188"/>
      <c r="CA5258" s="188"/>
      <c r="CB5258" s="174" t="str">
        <f t="shared" si="770"/>
        <v/>
      </c>
      <c r="CC5258" s="174" t="str">
        <f t="shared" si="771"/>
        <v/>
      </c>
      <c r="CH5258" s="139"/>
      <c r="CI5258" s="139"/>
      <c r="CJ5258" s="174"/>
    </row>
    <row r="5259" spans="21:88" ht="20.100000000000001" customHeight="1" x14ac:dyDescent="0.25">
      <c r="U5259" s="190"/>
      <c r="V5259" s="191"/>
      <c r="W5259" s="188"/>
      <c r="X5259" s="188"/>
      <c r="Y5259" s="174" t="str">
        <f t="shared" si="777"/>
        <v/>
      </c>
      <c r="Z5259" s="174" t="str">
        <f t="shared" si="778"/>
        <v/>
      </c>
      <c r="AA5259" s="137"/>
      <c r="AB5259" s="185">
        <f t="shared" si="775"/>
        <v>30.09919999999773</v>
      </c>
      <c r="AC5259" s="139">
        <f t="shared" si="772"/>
        <v>9.1062370427140056E-5</v>
      </c>
      <c r="AD5259" s="138">
        <f t="shared" si="776"/>
        <v>2.4595100833860227E-7</v>
      </c>
      <c r="AE5259" s="139">
        <f t="shared" si="773"/>
        <v>2.4595100833860227E-7</v>
      </c>
      <c r="AF5259" s="139" t="str">
        <f t="shared" si="774"/>
        <v/>
      </c>
      <c r="AG5259" s="139"/>
      <c r="BX5259" s="190"/>
      <c r="BY5259" s="191"/>
      <c r="BZ5259" s="188"/>
      <c r="CA5259" s="188"/>
      <c r="CB5259" s="174" t="str">
        <f t="shared" si="770"/>
        <v/>
      </c>
      <c r="CC5259" s="174" t="str">
        <f t="shared" si="771"/>
        <v/>
      </c>
      <c r="CH5259" s="139"/>
      <c r="CI5259" s="139"/>
      <c r="CJ5259" s="174"/>
    </row>
    <row r="5260" spans="21:88" ht="20.100000000000001" customHeight="1" x14ac:dyDescent="0.25">
      <c r="U5260" s="190"/>
      <c r="V5260" s="191"/>
      <c r="W5260" s="188"/>
      <c r="X5260" s="188"/>
      <c r="Y5260" s="174" t="str">
        <f t="shared" si="777"/>
        <v/>
      </c>
      <c r="Z5260" s="174" t="str">
        <f t="shared" si="778"/>
        <v/>
      </c>
      <c r="AA5260" s="137"/>
      <c r="AB5260" s="185">
        <f t="shared" si="775"/>
        <v>30.105599999997729</v>
      </c>
      <c r="AC5260" s="139">
        <f t="shared" si="772"/>
        <v>9.0816419418801453E-5</v>
      </c>
      <c r="AD5260" s="138">
        <f t="shared" si="776"/>
        <v>2.4529555381936914E-7</v>
      </c>
      <c r="AE5260" s="139">
        <f t="shared" si="773"/>
        <v>2.4529555381936914E-7</v>
      </c>
      <c r="AF5260" s="139" t="str">
        <f t="shared" si="774"/>
        <v/>
      </c>
      <c r="AG5260" s="139"/>
      <c r="BX5260" s="190"/>
      <c r="BY5260" s="191"/>
      <c r="BZ5260" s="188"/>
      <c r="CA5260" s="188"/>
      <c r="CB5260" s="174" t="str">
        <f t="shared" si="770"/>
        <v/>
      </c>
      <c r="CC5260" s="174" t="str">
        <f t="shared" si="771"/>
        <v/>
      </c>
      <c r="CH5260" s="139"/>
      <c r="CI5260" s="139"/>
      <c r="CJ5260" s="174"/>
    </row>
    <row r="5261" spans="21:88" ht="20.100000000000001" customHeight="1" x14ac:dyDescent="0.25">
      <c r="U5261" s="190"/>
      <c r="V5261" s="191"/>
      <c r="W5261" s="188"/>
      <c r="X5261" s="188"/>
      <c r="Y5261" s="174" t="str">
        <f t="shared" si="777"/>
        <v/>
      </c>
      <c r="Z5261" s="174" t="str">
        <f t="shared" si="778"/>
        <v/>
      </c>
      <c r="AA5261" s="137"/>
      <c r="AB5261" s="185">
        <f t="shared" si="775"/>
        <v>30.111999999997728</v>
      </c>
      <c r="AC5261" s="139">
        <f t="shared" si="772"/>
        <v>9.0571123864982084E-5</v>
      </c>
      <c r="AD5261" s="138">
        <f t="shared" si="776"/>
        <v>2.4464181843885627E-7</v>
      </c>
      <c r="AE5261" s="139">
        <f t="shared" si="773"/>
        <v>2.4464181843885627E-7</v>
      </c>
      <c r="AF5261" s="139" t="str">
        <f t="shared" si="774"/>
        <v/>
      </c>
      <c r="AG5261" s="139"/>
      <c r="BX5261" s="190"/>
      <c r="BY5261" s="191"/>
      <c r="BZ5261" s="188"/>
      <c r="CA5261" s="188"/>
      <c r="CB5261" s="174" t="str">
        <f t="shared" si="770"/>
        <v/>
      </c>
      <c r="CC5261" s="174" t="str">
        <f t="shared" si="771"/>
        <v/>
      </c>
      <c r="CH5261" s="139"/>
      <c r="CI5261" s="139"/>
      <c r="CJ5261" s="174"/>
    </row>
    <row r="5262" spans="21:88" ht="20.100000000000001" customHeight="1" x14ac:dyDescent="0.25">
      <c r="U5262" s="190"/>
      <c r="V5262" s="191"/>
      <c r="W5262" s="188"/>
      <c r="X5262" s="188"/>
      <c r="Y5262" s="174" t="str">
        <f t="shared" si="777"/>
        <v/>
      </c>
      <c r="Z5262" s="174" t="str">
        <f t="shared" si="778"/>
        <v/>
      </c>
      <c r="AA5262" s="137"/>
      <c r="AB5262" s="185">
        <f t="shared" si="775"/>
        <v>30.118399999997727</v>
      </c>
      <c r="AC5262" s="139">
        <f t="shared" si="772"/>
        <v>9.0326482046543228E-5</v>
      </c>
      <c r="AD5262" s="138">
        <f t="shared" si="776"/>
        <v>2.4398979777519932E-7</v>
      </c>
      <c r="AE5262" s="139">
        <f t="shared" si="773"/>
        <v>2.4398979777519932E-7</v>
      </c>
      <c r="AF5262" s="139" t="str">
        <f t="shared" si="774"/>
        <v/>
      </c>
      <c r="AG5262" s="139"/>
      <c r="BX5262" s="190"/>
      <c r="BY5262" s="191"/>
      <c r="BZ5262" s="188"/>
      <c r="CA5262" s="188"/>
      <c r="CB5262" s="174" t="str">
        <f t="shared" si="770"/>
        <v/>
      </c>
      <c r="CC5262" s="174" t="str">
        <f t="shared" si="771"/>
        <v/>
      </c>
      <c r="CH5262" s="139"/>
      <c r="CI5262" s="139"/>
      <c r="CJ5262" s="174"/>
    </row>
    <row r="5263" spans="21:88" ht="20.100000000000001" customHeight="1" x14ac:dyDescent="0.25">
      <c r="U5263" s="190"/>
      <c r="V5263" s="191"/>
      <c r="W5263" s="188"/>
      <c r="X5263" s="188"/>
      <c r="Y5263" s="174" t="str">
        <f t="shared" si="777"/>
        <v/>
      </c>
      <c r="Z5263" s="174" t="str">
        <f t="shared" si="778"/>
        <v/>
      </c>
      <c r="AA5263" s="137"/>
      <c r="AB5263" s="185">
        <f t="shared" si="775"/>
        <v>30.124799999997727</v>
      </c>
      <c r="AC5263" s="139">
        <f t="shared" si="772"/>
        <v>9.0082492248768029E-5</v>
      </c>
      <c r="AD5263" s="138">
        <f t="shared" si="776"/>
        <v>2.4333948741726754E-7</v>
      </c>
      <c r="AE5263" s="139">
        <f t="shared" si="773"/>
        <v>2.4333948741726754E-7</v>
      </c>
      <c r="AF5263" s="139" t="str">
        <f t="shared" si="774"/>
        <v/>
      </c>
      <c r="AG5263" s="139"/>
      <c r="BX5263" s="190"/>
      <c r="BY5263" s="191"/>
      <c r="BZ5263" s="188"/>
      <c r="CA5263" s="188"/>
      <c r="CB5263" s="174" t="str">
        <f t="shared" si="770"/>
        <v/>
      </c>
      <c r="CC5263" s="174" t="str">
        <f t="shared" si="771"/>
        <v/>
      </c>
      <c r="CH5263" s="139"/>
      <c r="CI5263" s="139"/>
      <c r="CJ5263" s="174"/>
    </row>
    <row r="5264" spans="21:88" ht="20.100000000000001" customHeight="1" x14ac:dyDescent="0.25">
      <c r="U5264" s="190"/>
      <c r="V5264" s="191"/>
      <c r="W5264" s="188"/>
      <c r="X5264" s="188"/>
      <c r="Y5264" s="174" t="str">
        <f t="shared" si="777"/>
        <v/>
      </c>
      <c r="Z5264" s="174" t="str">
        <f t="shared" si="778"/>
        <v/>
      </c>
      <c r="AA5264" s="137"/>
      <c r="AB5264" s="185">
        <f t="shared" si="775"/>
        <v>30.131199999997726</v>
      </c>
      <c r="AC5264" s="139">
        <f t="shared" si="772"/>
        <v>8.9839152761350761E-5</v>
      </c>
      <c r="AD5264" s="138">
        <f t="shared" si="776"/>
        <v>2.4269088296441984E-7</v>
      </c>
      <c r="AE5264" s="139">
        <f t="shared" si="773"/>
        <v>2.4269088296441984E-7</v>
      </c>
      <c r="AF5264" s="139" t="str">
        <f t="shared" si="774"/>
        <v/>
      </c>
      <c r="AG5264" s="139"/>
      <c r="BX5264" s="190"/>
      <c r="BY5264" s="191"/>
      <c r="BZ5264" s="188"/>
      <c r="CA5264" s="188"/>
      <c r="CB5264" s="174" t="str">
        <f t="shared" ref="CB5264:CB5327" si="779">IF($CA5264&gt;(Y$555),$BZ5264,"")</f>
        <v/>
      </c>
      <c r="CC5264" s="174" t="str">
        <f t="shared" ref="CC5264:CC5327" si="780">IF($CA5264&gt;(AA$557),$BZ5264,"")</f>
        <v/>
      </c>
      <c r="CH5264" s="139"/>
      <c r="CI5264" s="139"/>
      <c r="CJ5264" s="174"/>
    </row>
    <row r="5265" spans="21:88" ht="20.100000000000001" customHeight="1" x14ac:dyDescent="0.25">
      <c r="U5265" s="190"/>
      <c r="V5265" s="191"/>
      <c r="W5265" s="188"/>
      <c r="X5265" s="188"/>
      <c r="Y5265" s="174" t="str">
        <f t="shared" si="777"/>
        <v/>
      </c>
      <c r="Z5265" s="174" t="str">
        <f t="shared" si="778"/>
        <v/>
      </c>
      <c r="AA5265" s="137"/>
      <c r="AB5265" s="185">
        <f t="shared" si="775"/>
        <v>30.137599999997725</v>
      </c>
      <c r="AC5265" s="139">
        <f t="shared" si="772"/>
        <v>8.9596461878386341E-5</v>
      </c>
      <c r="AD5265" s="138">
        <f t="shared" si="776"/>
        <v>2.420439800268978E-7</v>
      </c>
      <c r="AE5265" s="139">
        <f t="shared" si="773"/>
        <v>2.420439800268978E-7</v>
      </c>
      <c r="AF5265" s="139" t="str">
        <f t="shared" si="774"/>
        <v/>
      </c>
      <c r="AG5265" s="139"/>
      <c r="BX5265" s="190"/>
      <c r="BY5265" s="191"/>
      <c r="BZ5265" s="188"/>
      <c r="CA5265" s="188"/>
      <c r="CB5265" s="174" t="str">
        <f t="shared" si="779"/>
        <v/>
      </c>
      <c r="CC5265" s="174" t="str">
        <f t="shared" si="780"/>
        <v/>
      </c>
      <c r="CH5265" s="139"/>
      <c r="CI5265" s="139"/>
      <c r="CJ5265" s="174"/>
    </row>
    <row r="5266" spans="21:88" ht="20.100000000000001" customHeight="1" x14ac:dyDescent="0.25">
      <c r="U5266" s="190"/>
      <c r="V5266" s="191"/>
      <c r="W5266" s="188"/>
      <c r="X5266" s="188"/>
      <c r="Y5266" s="174" t="str">
        <f t="shared" si="777"/>
        <v/>
      </c>
      <c r="Z5266" s="174" t="str">
        <f t="shared" si="778"/>
        <v/>
      </c>
      <c r="AA5266" s="137"/>
      <c r="AB5266" s="185">
        <f t="shared" si="775"/>
        <v>30.143999999997725</v>
      </c>
      <c r="AC5266" s="139">
        <f t="shared" si="772"/>
        <v>8.9354417898359443E-5</v>
      </c>
      <c r="AD5266" s="138">
        <f t="shared" si="776"/>
        <v>2.4139877422745199E-7</v>
      </c>
      <c r="AE5266" s="139">
        <f t="shared" si="773"/>
        <v>2.4139877422745199E-7</v>
      </c>
      <c r="AF5266" s="139" t="str">
        <f t="shared" si="774"/>
        <v/>
      </c>
      <c r="AG5266" s="139"/>
      <c r="BX5266" s="190"/>
      <c r="BY5266" s="191"/>
      <c r="BZ5266" s="188"/>
      <c r="CA5266" s="188"/>
      <c r="CB5266" s="174" t="str">
        <f t="shared" si="779"/>
        <v/>
      </c>
      <c r="CC5266" s="174" t="str">
        <f t="shared" si="780"/>
        <v/>
      </c>
      <c r="CH5266" s="139"/>
      <c r="CI5266" s="139"/>
      <c r="CJ5266" s="174"/>
    </row>
    <row r="5267" spans="21:88" ht="20.100000000000001" customHeight="1" x14ac:dyDescent="0.25">
      <c r="U5267" s="190"/>
      <c r="V5267" s="191"/>
      <c r="W5267" s="188"/>
      <c r="X5267" s="188"/>
      <c r="Y5267" s="174" t="str">
        <f t="shared" si="777"/>
        <v/>
      </c>
      <c r="Z5267" s="174" t="str">
        <f t="shared" si="778"/>
        <v/>
      </c>
      <c r="AA5267" s="137"/>
      <c r="AB5267" s="185">
        <f t="shared" si="775"/>
        <v>30.150399999997724</v>
      </c>
      <c r="AC5267" s="139">
        <f t="shared" si="772"/>
        <v>8.9113019124131991E-5</v>
      </c>
      <c r="AD5267" s="138">
        <f t="shared" si="776"/>
        <v>2.4075526119813001E-7</v>
      </c>
      <c r="AE5267" s="139">
        <f t="shared" si="773"/>
        <v>2.4075526119813001E-7</v>
      </c>
      <c r="AF5267" s="139" t="str">
        <f t="shared" si="774"/>
        <v/>
      </c>
      <c r="AG5267" s="139"/>
      <c r="BX5267" s="190"/>
      <c r="BY5267" s="191"/>
      <c r="BZ5267" s="188"/>
      <c r="CA5267" s="188"/>
      <c r="CB5267" s="174" t="str">
        <f t="shared" si="779"/>
        <v/>
      </c>
      <c r="CC5267" s="174" t="str">
        <f t="shared" si="780"/>
        <v/>
      </c>
      <c r="CH5267" s="139"/>
      <c r="CI5267" s="139"/>
      <c r="CJ5267" s="174"/>
    </row>
    <row r="5268" spans="21:88" ht="20.100000000000001" customHeight="1" x14ac:dyDescent="0.25">
      <c r="U5268" s="190"/>
      <c r="V5268" s="191"/>
      <c r="W5268" s="188"/>
      <c r="X5268" s="188"/>
      <c r="Y5268" s="174" t="str">
        <f t="shared" si="777"/>
        <v/>
      </c>
      <c r="Z5268" s="174" t="str">
        <f t="shared" si="778"/>
        <v/>
      </c>
      <c r="AA5268" s="137"/>
      <c r="AB5268" s="185">
        <f t="shared" si="775"/>
        <v>30.156799999997723</v>
      </c>
      <c r="AC5268" s="139">
        <f t="shared" si="772"/>
        <v>8.8872263862933861E-5</v>
      </c>
      <c r="AD5268" s="138">
        <f t="shared" si="776"/>
        <v>2.4011343658362399E-7</v>
      </c>
      <c r="AE5268" s="139">
        <f t="shared" si="773"/>
        <v>2.4011343658362399E-7</v>
      </c>
      <c r="AF5268" s="139" t="str">
        <f t="shared" si="774"/>
        <v/>
      </c>
      <c r="AG5268" s="139"/>
      <c r="BX5268" s="190"/>
      <c r="BY5268" s="191"/>
      <c r="BZ5268" s="188"/>
      <c r="CA5268" s="188"/>
      <c r="CB5268" s="174" t="str">
        <f t="shared" si="779"/>
        <v/>
      </c>
      <c r="CC5268" s="174" t="str">
        <f t="shared" si="780"/>
        <v/>
      </c>
      <c r="CH5268" s="139"/>
      <c r="CI5268" s="139"/>
      <c r="CJ5268" s="174"/>
    </row>
    <row r="5269" spans="21:88" ht="20.100000000000001" customHeight="1" x14ac:dyDescent="0.25">
      <c r="U5269" s="190"/>
      <c r="V5269" s="191"/>
      <c r="W5269" s="188"/>
      <c r="X5269" s="188"/>
      <c r="Y5269" s="174" t="str">
        <f t="shared" si="777"/>
        <v/>
      </c>
      <c r="Z5269" s="174" t="str">
        <f t="shared" si="778"/>
        <v/>
      </c>
      <c r="AA5269" s="137"/>
      <c r="AB5269" s="185">
        <f t="shared" si="775"/>
        <v>30.163199999997723</v>
      </c>
      <c r="AC5269" s="139">
        <f t="shared" si="772"/>
        <v>8.8632150426350237E-5</v>
      </c>
      <c r="AD5269" s="138">
        <f t="shared" si="776"/>
        <v>2.3947329603750292E-7</v>
      </c>
      <c r="AE5269" s="139">
        <f t="shared" si="773"/>
        <v>2.3947329603750292E-7</v>
      </c>
      <c r="AF5269" s="139" t="str">
        <f t="shared" si="774"/>
        <v/>
      </c>
      <c r="AG5269" s="139"/>
      <c r="BX5269" s="190"/>
      <c r="BY5269" s="191"/>
      <c r="BZ5269" s="188"/>
      <c r="CA5269" s="188"/>
      <c r="CB5269" s="174" t="str">
        <f t="shared" si="779"/>
        <v/>
      </c>
      <c r="CC5269" s="174" t="str">
        <f t="shared" si="780"/>
        <v/>
      </c>
      <c r="CH5269" s="139"/>
      <c r="CI5269" s="139"/>
      <c r="CJ5269" s="174"/>
    </row>
    <row r="5270" spans="21:88" ht="20.100000000000001" customHeight="1" x14ac:dyDescent="0.25">
      <c r="U5270" s="190"/>
      <c r="V5270" s="191"/>
      <c r="W5270" s="188"/>
      <c r="X5270" s="188"/>
      <c r="Y5270" s="174" t="str">
        <f t="shared" si="777"/>
        <v/>
      </c>
      <c r="Z5270" s="174" t="str">
        <f t="shared" si="778"/>
        <v/>
      </c>
      <c r="AA5270" s="137"/>
      <c r="AB5270" s="185">
        <f t="shared" si="775"/>
        <v>30.169599999997722</v>
      </c>
      <c r="AC5270" s="139">
        <f t="shared" si="772"/>
        <v>8.8392677130312734E-5</v>
      </c>
      <c r="AD5270" s="138">
        <f t="shared" si="776"/>
        <v>2.3883483522596678E-7</v>
      </c>
      <c r="AE5270" s="139">
        <f t="shared" si="773"/>
        <v>2.3883483522596678E-7</v>
      </c>
      <c r="AF5270" s="139" t="str">
        <f t="shared" si="774"/>
        <v/>
      </c>
      <c r="AG5270" s="139"/>
      <c r="BX5270" s="190"/>
      <c r="BY5270" s="191"/>
      <c r="BZ5270" s="188"/>
      <c r="CA5270" s="188"/>
      <c r="CB5270" s="174" t="str">
        <f t="shared" si="779"/>
        <v/>
      </c>
      <c r="CC5270" s="174" t="str">
        <f t="shared" si="780"/>
        <v/>
      </c>
      <c r="CH5270" s="139"/>
      <c r="CI5270" s="139"/>
      <c r="CJ5270" s="174"/>
    </row>
    <row r="5271" spans="21:88" ht="20.100000000000001" customHeight="1" x14ac:dyDescent="0.25">
      <c r="U5271" s="190"/>
      <c r="V5271" s="191"/>
      <c r="W5271" s="188"/>
      <c r="X5271" s="188"/>
      <c r="Y5271" s="174" t="str">
        <f t="shared" si="777"/>
        <v/>
      </c>
      <c r="Z5271" s="174" t="str">
        <f t="shared" si="778"/>
        <v/>
      </c>
      <c r="AA5271" s="137"/>
      <c r="AB5271" s="185">
        <f t="shared" si="775"/>
        <v>30.175999999997721</v>
      </c>
      <c r="AC5271" s="139">
        <f t="shared" si="772"/>
        <v>8.8153842295086768E-5</v>
      </c>
      <c r="AD5271" s="138">
        <f t="shared" si="776"/>
        <v>2.3819804982577297E-7</v>
      </c>
      <c r="AE5271" s="139">
        <f t="shared" si="773"/>
        <v>2.3819804982577297E-7</v>
      </c>
      <c r="AF5271" s="139" t="str">
        <f t="shared" si="774"/>
        <v/>
      </c>
      <c r="AG5271" s="139"/>
      <c r="BX5271" s="190"/>
      <c r="BY5271" s="191"/>
      <c r="BZ5271" s="188"/>
      <c r="CA5271" s="188"/>
      <c r="CB5271" s="174" t="str">
        <f t="shared" si="779"/>
        <v/>
      </c>
      <c r="CC5271" s="174" t="str">
        <f t="shared" si="780"/>
        <v/>
      </c>
      <c r="CH5271" s="139"/>
      <c r="CI5271" s="139"/>
      <c r="CJ5271" s="174"/>
    </row>
    <row r="5272" spans="21:88" ht="20.100000000000001" customHeight="1" x14ac:dyDescent="0.25">
      <c r="U5272" s="190"/>
      <c r="V5272" s="191"/>
      <c r="W5272" s="188"/>
      <c r="X5272" s="188"/>
      <c r="Y5272" s="174" t="str">
        <f t="shared" si="777"/>
        <v/>
      </c>
      <c r="Z5272" s="174" t="str">
        <f t="shared" si="778"/>
        <v/>
      </c>
      <c r="AA5272" s="137"/>
      <c r="AB5272" s="185">
        <f t="shared" si="775"/>
        <v>30.18239999999772</v>
      </c>
      <c r="AC5272" s="139">
        <f t="shared" si="772"/>
        <v>8.7915644245260995E-5</v>
      </c>
      <c r="AD5272" s="138">
        <f t="shared" si="776"/>
        <v>2.3756293552389747E-7</v>
      </c>
      <c r="AE5272" s="139">
        <f t="shared" si="773"/>
        <v>2.3756293552389747E-7</v>
      </c>
      <c r="AF5272" s="139" t="str">
        <f t="shared" si="774"/>
        <v/>
      </c>
      <c r="AG5272" s="139"/>
      <c r="BX5272" s="190"/>
      <c r="BY5272" s="191"/>
      <c r="BZ5272" s="188"/>
      <c r="CA5272" s="188"/>
      <c r="CB5272" s="174" t="str">
        <f t="shared" si="779"/>
        <v/>
      </c>
      <c r="CC5272" s="174" t="str">
        <f t="shared" si="780"/>
        <v/>
      </c>
      <c r="CH5272" s="139"/>
      <c r="CI5272" s="139"/>
      <c r="CJ5272" s="174"/>
    </row>
    <row r="5273" spans="21:88" ht="20.100000000000001" customHeight="1" x14ac:dyDescent="0.25">
      <c r="U5273" s="190"/>
      <c r="V5273" s="191"/>
      <c r="W5273" s="188"/>
      <c r="X5273" s="188"/>
      <c r="Y5273" s="174" t="str">
        <f t="shared" si="777"/>
        <v/>
      </c>
      <c r="Z5273" s="174" t="str">
        <f t="shared" si="778"/>
        <v/>
      </c>
      <c r="AA5273" s="137"/>
      <c r="AB5273" s="185">
        <f t="shared" si="775"/>
        <v>30.18879999999772</v>
      </c>
      <c r="AC5273" s="139">
        <f t="shared" si="772"/>
        <v>8.7678081309737097E-5</v>
      </c>
      <c r="AD5273" s="138">
        <f t="shared" si="776"/>
        <v>2.3692948801878173E-7</v>
      </c>
      <c r="AE5273" s="139">
        <f t="shared" si="773"/>
        <v>2.3692948801878173E-7</v>
      </c>
      <c r="AF5273" s="139" t="str">
        <f t="shared" si="774"/>
        <v/>
      </c>
      <c r="AG5273" s="139"/>
      <c r="BX5273" s="190"/>
      <c r="BY5273" s="191"/>
      <c r="BZ5273" s="188"/>
      <c r="CA5273" s="188"/>
      <c r="CB5273" s="174" t="str">
        <f t="shared" si="779"/>
        <v/>
      </c>
      <c r="CC5273" s="174" t="str">
        <f t="shared" si="780"/>
        <v/>
      </c>
      <c r="CH5273" s="139"/>
      <c r="CI5273" s="139"/>
      <c r="CJ5273" s="174"/>
    </row>
    <row r="5274" spans="21:88" ht="20.100000000000001" customHeight="1" x14ac:dyDescent="0.25">
      <c r="U5274" s="190"/>
      <c r="V5274" s="191"/>
      <c r="W5274" s="188"/>
      <c r="X5274" s="188"/>
      <c r="Y5274" s="174" t="str">
        <f t="shared" si="777"/>
        <v/>
      </c>
      <c r="Z5274" s="174" t="str">
        <f t="shared" si="778"/>
        <v/>
      </c>
      <c r="AA5274" s="137"/>
      <c r="AB5274" s="185">
        <f t="shared" si="775"/>
        <v>30.195199999997719</v>
      </c>
      <c r="AC5274" s="139">
        <f t="shared" si="772"/>
        <v>8.7441151821718316E-5</v>
      </c>
      <c r="AD5274" s="138">
        <f t="shared" si="776"/>
        <v>2.3629770301931616E-7</v>
      </c>
      <c r="AE5274" s="139">
        <f t="shared" si="773"/>
        <v>2.3629770301931616E-7</v>
      </c>
      <c r="AF5274" s="139" t="str">
        <f t="shared" si="774"/>
        <v/>
      </c>
      <c r="AG5274" s="139"/>
      <c r="BX5274" s="190"/>
      <c r="BY5274" s="191"/>
      <c r="BZ5274" s="188"/>
      <c r="CA5274" s="188"/>
      <c r="CB5274" s="174" t="str">
        <f t="shared" si="779"/>
        <v/>
      </c>
      <c r="CC5274" s="174" t="str">
        <f t="shared" si="780"/>
        <v/>
      </c>
      <c r="CH5274" s="139"/>
      <c r="CI5274" s="139"/>
      <c r="CJ5274" s="174"/>
    </row>
    <row r="5275" spans="21:88" ht="20.100000000000001" customHeight="1" x14ac:dyDescent="0.25">
      <c r="U5275" s="190"/>
      <c r="V5275" s="191"/>
      <c r="W5275" s="188"/>
      <c r="X5275" s="188"/>
      <c r="Y5275" s="174" t="str">
        <f t="shared" si="777"/>
        <v/>
      </c>
      <c r="Z5275" s="174" t="str">
        <f t="shared" si="778"/>
        <v/>
      </c>
      <c r="AA5275" s="137"/>
      <c r="AB5275" s="185">
        <f t="shared" si="775"/>
        <v>30.201599999997718</v>
      </c>
      <c r="AC5275" s="139">
        <f t="shared" si="772"/>
        <v>8.7204854118698999E-5</v>
      </c>
      <c r="AD5275" s="138">
        <f t="shared" si="776"/>
        <v>2.3566757624497573E-7</v>
      </c>
      <c r="AE5275" s="139">
        <f t="shared" si="773"/>
        <v>2.3566757624497573E-7</v>
      </c>
      <c r="AF5275" s="139" t="str">
        <f t="shared" si="774"/>
        <v/>
      </c>
      <c r="AG5275" s="139"/>
      <c r="BX5275" s="190"/>
      <c r="BY5275" s="191"/>
      <c r="BZ5275" s="188"/>
      <c r="CA5275" s="188"/>
      <c r="CB5275" s="174" t="str">
        <f t="shared" si="779"/>
        <v/>
      </c>
      <c r="CC5275" s="174" t="str">
        <f t="shared" si="780"/>
        <v/>
      </c>
      <c r="CH5275" s="139"/>
      <c r="CI5275" s="139"/>
      <c r="CJ5275" s="174"/>
    </row>
    <row r="5276" spans="21:88" ht="20.100000000000001" customHeight="1" x14ac:dyDescent="0.25">
      <c r="U5276" s="190"/>
      <c r="V5276" s="191"/>
      <c r="W5276" s="188"/>
      <c r="X5276" s="188"/>
      <c r="Y5276" s="174" t="str">
        <f t="shared" si="777"/>
        <v/>
      </c>
      <c r="Z5276" s="174" t="str">
        <f t="shared" si="778"/>
        <v/>
      </c>
      <c r="AA5276" s="137"/>
      <c r="AB5276" s="185">
        <f t="shared" si="775"/>
        <v>30.207999999997718</v>
      </c>
      <c r="AC5276" s="139">
        <f t="shared" si="772"/>
        <v>8.6969186542454024E-5</v>
      </c>
      <c r="AD5276" s="138">
        <f t="shared" si="776"/>
        <v>2.3503910342745978E-7</v>
      </c>
      <c r="AE5276" s="139">
        <f t="shared" si="773"/>
        <v>2.3503910342745978E-7</v>
      </c>
      <c r="AF5276" s="139" t="str">
        <f t="shared" si="774"/>
        <v/>
      </c>
      <c r="AG5276" s="139"/>
      <c r="BX5276" s="190"/>
      <c r="BY5276" s="191"/>
      <c r="BZ5276" s="188"/>
      <c r="CA5276" s="188"/>
      <c r="CB5276" s="174" t="str">
        <f t="shared" si="779"/>
        <v/>
      </c>
      <c r="CC5276" s="174" t="str">
        <f t="shared" si="780"/>
        <v/>
      </c>
      <c r="CH5276" s="139"/>
      <c r="CI5276" s="139"/>
      <c r="CJ5276" s="174"/>
    </row>
    <row r="5277" spans="21:88" ht="20.100000000000001" customHeight="1" x14ac:dyDescent="0.25">
      <c r="U5277" s="190"/>
      <c r="V5277" s="191"/>
      <c r="W5277" s="188"/>
      <c r="X5277" s="188"/>
      <c r="Y5277" s="174" t="str">
        <f t="shared" si="777"/>
        <v/>
      </c>
      <c r="Z5277" s="174" t="str">
        <f t="shared" si="778"/>
        <v/>
      </c>
      <c r="AA5277" s="137"/>
      <c r="AB5277" s="185">
        <f t="shared" si="775"/>
        <v>30.214399999997717</v>
      </c>
      <c r="AC5277" s="139">
        <f t="shared" si="772"/>
        <v>8.6734147439026564E-5</v>
      </c>
      <c r="AD5277" s="138">
        <f t="shared" si="776"/>
        <v>2.3441228030672112E-7</v>
      </c>
      <c r="AE5277" s="139">
        <f t="shared" si="773"/>
        <v>2.3441228030672112E-7</v>
      </c>
      <c r="AF5277" s="139" t="str">
        <f t="shared" si="774"/>
        <v/>
      </c>
      <c r="AG5277" s="139"/>
      <c r="BX5277" s="190"/>
      <c r="BY5277" s="191"/>
      <c r="BZ5277" s="188"/>
      <c r="CA5277" s="188"/>
      <c r="CB5277" s="174" t="str">
        <f t="shared" si="779"/>
        <v/>
      </c>
      <c r="CC5277" s="174" t="str">
        <f t="shared" si="780"/>
        <v/>
      </c>
      <c r="CH5277" s="139"/>
      <c r="CI5277" s="139"/>
      <c r="CJ5277" s="174"/>
    </row>
    <row r="5278" spans="21:88" ht="20.100000000000001" customHeight="1" x14ac:dyDescent="0.25">
      <c r="U5278" s="190"/>
      <c r="V5278" s="191"/>
      <c r="W5278" s="188"/>
      <c r="X5278" s="188"/>
      <c r="Y5278" s="174" t="str">
        <f t="shared" si="777"/>
        <v/>
      </c>
      <c r="Z5278" s="174" t="str">
        <f t="shared" si="778"/>
        <v/>
      </c>
      <c r="AA5278" s="137"/>
      <c r="AB5278" s="185">
        <f t="shared" si="775"/>
        <v>30.220799999997716</v>
      </c>
      <c r="AC5278" s="139">
        <f t="shared" si="772"/>
        <v>8.6499735158719843E-5</v>
      </c>
      <c r="AD5278" s="138">
        <f t="shared" si="776"/>
        <v>2.3378710263593984E-7</v>
      </c>
      <c r="AE5278" s="139">
        <f t="shared" si="773"/>
        <v>2.3378710263593984E-7</v>
      </c>
      <c r="AF5278" s="139" t="str">
        <f t="shared" si="774"/>
        <v/>
      </c>
      <c r="AG5278" s="139"/>
      <c r="BX5278" s="190"/>
      <c r="BY5278" s="191"/>
      <c r="BZ5278" s="188"/>
      <c r="CA5278" s="188"/>
      <c r="CB5278" s="174" t="str">
        <f t="shared" si="779"/>
        <v/>
      </c>
      <c r="CC5278" s="174" t="str">
        <f t="shared" si="780"/>
        <v/>
      </c>
      <c r="CH5278" s="139"/>
      <c r="CI5278" s="139"/>
      <c r="CJ5278" s="174"/>
    </row>
    <row r="5279" spans="21:88" ht="20.100000000000001" customHeight="1" x14ac:dyDescent="0.25">
      <c r="U5279" s="190"/>
      <c r="V5279" s="191"/>
      <c r="W5279" s="188"/>
      <c r="X5279" s="188"/>
      <c r="Y5279" s="174" t="str">
        <f t="shared" si="777"/>
        <v/>
      </c>
      <c r="Z5279" s="174" t="str">
        <f t="shared" si="778"/>
        <v/>
      </c>
      <c r="AA5279" s="137"/>
      <c r="AB5279" s="185">
        <f t="shared" si="775"/>
        <v>30.227199999997715</v>
      </c>
      <c r="AC5279" s="139">
        <f t="shared" si="772"/>
        <v>8.6265948056083903E-5</v>
      </c>
      <c r="AD5279" s="138">
        <f t="shared" si="776"/>
        <v>2.3316356617652243E-7</v>
      </c>
      <c r="AE5279" s="139">
        <f t="shared" si="773"/>
        <v>2.3316356617652243E-7</v>
      </c>
      <c r="AF5279" s="139" t="str">
        <f t="shared" si="774"/>
        <v/>
      </c>
      <c r="AG5279" s="139"/>
      <c r="BX5279" s="190"/>
      <c r="BY5279" s="191"/>
      <c r="BZ5279" s="188"/>
      <c r="CA5279" s="188"/>
      <c r="CB5279" s="174" t="str">
        <f t="shared" si="779"/>
        <v/>
      </c>
      <c r="CC5279" s="174" t="str">
        <f t="shared" si="780"/>
        <v/>
      </c>
      <c r="CH5279" s="139"/>
      <c r="CI5279" s="139"/>
      <c r="CJ5279" s="174"/>
    </row>
    <row r="5280" spans="21:88" ht="20.100000000000001" customHeight="1" x14ac:dyDescent="0.25">
      <c r="U5280" s="190"/>
      <c r="V5280" s="191"/>
      <c r="W5280" s="188"/>
      <c r="X5280" s="188"/>
      <c r="Y5280" s="174" t="str">
        <f t="shared" si="777"/>
        <v/>
      </c>
      <c r="Z5280" s="174" t="str">
        <f t="shared" si="778"/>
        <v/>
      </c>
      <c r="AA5280" s="137"/>
      <c r="AB5280" s="185">
        <f t="shared" si="775"/>
        <v>30.233599999997715</v>
      </c>
      <c r="AC5280" s="139">
        <f t="shared" si="772"/>
        <v>8.603278448990738E-5</v>
      </c>
      <c r="AD5280" s="138">
        <f t="shared" si="776"/>
        <v>2.3254166670345498E-7</v>
      </c>
      <c r="AE5280" s="139">
        <f t="shared" si="773"/>
        <v>2.3254166670345498E-7</v>
      </c>
      <c r="AF5280" s="139" t="str">
        <f t="shared" si="774"/>
        <v/>
      </c>
      <c r="AG5280" s="139"/>
      <c r="BX5280" s="190"/>
      <c r="BY5280" s="191"/>
      <c r="BZ5280" s="188"/>
      <c r="CA5280" s="188"/>
      <c r="CB5280" s="174" t="str">
        <f t="shared" si="779"/>
        <v/>
      </c>
      <c r="CC5280" s="174" t="str">
        <f t="shared" si="780"/>
        <v/>
      </c>
      <c r="CH5280" s="139"/>
      <c r="CI5280" s="139"/>
      <c r="CJ5280" s="174"/>
    </row>
    <row r="5281" spans="21:88" ht="20.100000000000001" customHeight="1" x14ac:dyDescent="0.25">
      <c r="U5281" s="190"/>
      <c r="V5281" s="191"/>
      <c r="W5281" s="188"/>
      <c r="X5281" s="188"/>
      <c r="Y5281" s="174" t="str">
        <f t="shared" si="777"/>
        <v/>
      </c>
      <c r="Z5281" s="174" t="str">
        <f t="shared" si="778"/>
        <v/>
      </c>
      <c r="AA5281" s="137"/>
      <c r="AB5281" s="185">
        <f t="shared" si="775"/>
        <v>30.239999999997714</v>
      </c>
      <c r="AC5281" s="139">
        <f t="shared" si="772"/>
        <v>8.5800242823203925E-5</v>
      </c>
      <c r="AD5281" s="138">
        <f t="shared" si="776"/>
        <v>2.3192139999890645E-7</v>
      </c>
      <c r="AE5281" s="139">
        <f t="shared" si="773"/>
        <v>2.3192139999890645E-7</v>
      </c>
      <c r="AF5281" s="139" t="str">
        <f t="shared" si="774"/>
        <v/>
      </c>
      <c r="AG5281" s="139"/>
      <c r="BX5281" s="190"/>
      <c r="BY5281" s="191"/>
      <c r="BZ5281" s="188"/>
      <c r="CA5281" s="188"/>
      <c r="CB5281" s="174" t="str">
        <f t="shared" si="779"/>
        <v/>
      </c>
      <c r="CC5281" s="174" t="str">
        <f t="shared" si="780"/>
        <v/>
      </c>
      <c r="CH5281" s="139"/>
      <c r="CI5281" s="139"/>
      <c r="CJ5281" s="174"/>
    </row>
    <row r="5282" spans="21:88" ht="20.100000000000001" customHeight="1" x14ac:dyDescent="0.25">
      <c r="U5282" s="190"/>
      <c r="V5282" s="191"/>
      <c r="W5282" s="188"/>
      <c r="X5282" s="188"/>
      <c r="Y5282" s="174" t="str">
        <f t="shared" si="777"/>
        <v/>
      </c>
      <c r="Z5282" s="174" t="str">
        <f t="shared" si="778"/>
        <v/>
      </c>
      <c r="AA5282" s="137"/>
      <c r="AB5282" s="185">
        <f t="shared" si="775"/>
        <v>30.246399999997713</v>
      </c>
      <c r="AC5282" s="139">
        <f t="shared" si="772"/>
        <v>8.5568321423205019E-5</v>
      </c>
      <c r="AD5282" s="138">
        <f t="shared" si="776"/>
        <v>2.313027618590862E-7</v>
      </c>
      <c r="AE5282" s="139">
        <f t="shared" si="773"/>
        <v>2.313027618590862E-7</v>
      </c>
      <c r="AF5282" s="139" t="str">
        <f t="shared" si="774"/>
        <v/>
      </c>
      <c r="AG5282" s="139"/>
      <c r="BX5282" s="190"/>
      <c r="BY5282" s="191"/>
      <c r="BZ5282" s="188"/>
      <c r="CA5282" s="188"/>
      <c r="CB5282" s="174" t="str">
        <f t="shared" si="779"/>
        <v/>
      </c>
      <c r="CC5282" s="174" t="str">
        <f t="shared" si="780"/>
        <v/>
      </c>
      <c r="CH5282" s="139"/>
      <c r="CI5282" s="139"/>
      <c r="CJ5282" s="174"/>
    </row>
    <row r="5283" spans="21:88" ht="20.100000000000001" customHeight="1" x14ac:dyDescent="0.25">
      <c r="U5283" s="190"/>
      <c r="V5283" s="191"/>
      <c r="W5283" s="188"/>
      <c r="X5283" s="188"/>
      <c r="Y5283" s="174" t="str">
        <f t="shared" si="777"/>
        <v/>
      </c>
      <c r="Z5283" s="174" t="str">
        <f t="shared" si="778"/>
        <v/>
      </c>
      <c r="AA5283" s="137"/>
      <c r="AB5283" s="185">
        <f t="shared" si="775"/>
        <v>30.252799999997713</v>
      </c>
      <c r="AC5283" s="139">
        <f t="shared" si="772"/>
        <v>8.5337018661345933E-5</v>
      </c>
      <c r="AD5283" s="138">
        <f t="shared" si="776"/>
        <v>2.3068574808790142E-7</v>
      </c>
      <c r="AE5283" s="139">
        <f t="shared" si="773"/>
        <v>2.3068574808790142E-7</v>
      </c>
      <c r="AF5283" s="139" t="str">
        <f t="shared" si="774"/>
        <v/>
      </c>
      <c r="AG5283" s="139"/>
      <c r="BX5283" s="190"/>
      <c r="BY5283" s="191"/>
      <c r="BZ5283" s="188"/>
      <c r="CA5283" s="188"/>
      <c r="CB5283" s="174" t="str">
        <f t="shared" si="779"/>
        <v/>
      </c>
      <c r="CC5283" s="174" t="str">
        <f t="shared" si="780"/>
        <v/>
      </c>
      <c r="CH5283" s="139"/>
      <c r="CI5283" s="139"/>
      <c r="CJ5283" s="174"/>
    </row>
    <row r="5284" spans="21:88" ht="20.100000000000001" customHeight="1" x14ac:dyDescent="0.25">
      <c r="U5284" s="190"/>
      <c r="V5284" s="191"/>
      <c r="W5284" s="188"/>
      <c r="X5284" s="188"/>
      <c r="Y5284" s="174" t="str">
        <f t="shared" si="777"/>
        <v/>
      </c>
      <c r="Z5284" s="174" t="str">
        <f t="shared" si="778"/>
        <v/>
      </c>
      <c r="AA5284" s="137"/>
      <c r="AB5284" s="185">
        <f t="shared" si="775"/>
        <v>30.259199999997712</v>
      </c>
      <c r="AC5284" s="139">
        <f t="shared" si="772"/>
        <v>8.5106332913258031E-5</v>
      </c>
      <c r="AD5284" s="138">
        <f t="shared" si="776"/>
        <v>2.3007035450189027E-7</v>
      </c>
      <c r="AE5284" s="139">
        <f t="shared" si="773"/>
        <v>2.3007035450189027E-7</v>
      </c>
      <c r="AF5284" s="139" t="str">
        <f t="shared" si="774"/>
        <v/>
      </c>
      <c r="AG5284" s="139"/>
      <c r="BX5284" s="190"/>
      <c r="BY5284" s="191"/>
      <c r="BZ5284" s="188"/>
      <c r="CA5284" s="188"/>
      <c r="CB5284" s="174" t="str">
        <f t="shared" si="779"/>
        <v/>
      </c>
      <c r="CC5284" s="174" t="str">
        <f t="shared" si="780"/>
        <v/>
      </c>
      <c r="CH5284" s="139"/>
      <c r="CI5284" s="139"/>
      <c r="CJ5284" s="174"/>
    </row>
    <row r="5285" spans="21:88" ht="20.100000000000001" customHeight="1" x14ac:dyDescent="0.25">
      <c r="U5285" s="190"/>
      <c r="V5285" s="191"/>
      <c r="W5285" s="188"/>
      <c r="X5285" s="188"/>
      <c r="Y5285" s="174" t="str">
        <f t="shared" si="777"/>
        <v/>
      </c>
      <c r="Z5285" s="174" t="str">
        <f t="shared" si="778"/>
        <v/>
      </c>
      <c r="AA5285" s="137"/>
      <c r="AB5285" s="185">
        <f t="shared" si="775"/>
        <v>30.265599999997711</v>
      </c>
      <c r="AC5285" s="139">
        <f t="shared" si="772"/>
        <v>8.4876262558756141E-5</v>
      </c>
      <c r="AD5285" s="138">
        <f t="shared" si="776"/>
        <v>2.2945657692709123E-7</v>
      </c>
      <c r="AE5285" s="139">
        <f t="shared" si="773"/>
        <v>2.2945657692709123E-7</v>
      </c>
      <c r="AF5285" s="139" t="str">
        <f t="shared" si="774"/>
        <v/>
      </c>
      <c r="AG5285" s="139"/>
      <c r="BX5285" s="190"/>
      <c r="BY5285" s="191"/>
      <c r="BZ5285" s="188"/>
      <c r="CA5285" s="188"/>
      <c r="CB5285" s="174" t="str">
        <f t="shared" si="779"/>
        <v/>
      </c>
      <c r="CC5285" s="174" t="str">
        <f t="shared" si="780"/>
        <v/>
      </c>
      <c r="CH5285" s="139"/>
      <c r="CI5285" s="139"/>
      <c r="CJ5285" s="174"/>
    </row>
    <row r="5286" spans="21:88" ht="20.100000000000001" customHeight="1" x14ac:dyDescent="0.25">
      <c r="U5286" s="190"/>
      <c r="V5286" s="191"/>
      <c r="W5286" s="188"/>
      <c r="X5286" s="188"/>
      <c r="Y5286" s="174" t="str">
        <f t="shared" si="777"/>
        <v/>
      </c>
      <c r="Z5286" s="174" t="str">
        <f t="shared" si="778"/>
        <v/>
      </c>
      <c r="AA5286" s="137"/>
      <c r="AB5286" s="185">
        <f t="shared" si="775"/>
        <v>30.271999999997711</v>
      </c>
      <c r="AC5286" s="139">
        <f t="shared" si="772"/>
        <v>8.464680598182905E-5</v>
      </c>
      <c r="AD5286" s="138">
        <f t="shared" si="776"/>
        <v>2.2884441119965296E-7</v>
      </c>
      <c r="AE5286" s="139">
        <f t="shared" si="773"/>
        <v>2.2884441119965296E-7</v>
      </c>
      <c r="AF5286" s="139" t="str">
        <f t="shared" si="774"/>
        <v/>
      </c>
      <c r="AG5286" s="139"/>
      <c r="BX5286" s="190"/>
      <c r="BY5286" s="191"/>
      <c r="BZ5286" s="188"/>
      <c r="CA5286" s="188"/>
      <c r="CB5286" s="174" t="str">
        <f t="shared" si="779"/>
        <v/>
      </c>
      <c r="CC5286" s="174" t="str">
        <f t="shared" si="780"/>
        <v/>
      </c>
      <c r="CH5286" s="139"/>
      <c r="CI5286" s="139"/>
      <c r="CJ5286" s="174"/>
    </row>
    <row r="5287" spans="21:88" ht="20.100000000000001" customHeight="1" x14ac:dyDescent="0.25">
      <c r="U5287" s="190"/>
      <c r="V5287" s="191"/>
      <c r="W5287" s="188"/>
      <c r="X5287" s="188"/>
      <c r="Y5287" s="174" t="str">
        <f t="shared" si="777"/>
        <v/>
      </c>
      <c r="Z5287" s="174" t="str">
        <f t="shared" si="778"/>
        <v/>
      </c>
      <c r="AA5287" s="137"/>
      <c r="AB5287" s="185">
        <f t="shared" si="775"/>
        <v>30.27839999999771</v>
      </c>
      <c r="AC5287" s="139">
        <f t="shared" si="772"/>
        <v>8.4417961570629397E-5</v>
      </c>
      <c r="AD5287" s="138">
        <f t="shared" si="776"/>
        <v>2.2823385316748772E-7</v>
      </c>
      <c r="AE5287" s="139">
        <f t="shared" si="773"/>
        <v>2.2823385316748772E-7</v>
      </c>
      <c r="AF5287" s="139" t="str">
        <f t="shared" si="774"/>
        <v/>
      </c>
      <c r="AG5287" s="139"/>
      <c r="BX5287" s="190"/>
      <c r="BY5287" s="191"/>
      <c r="BZ5287" s="188"/>
      <c r="CA5287" s="188"/>
      <c r="CB5287" s="174" t="str">
        <f t="shared" si="779"/>
        <v/>
      </c>
      <c r="CC5287" s="174" t="str">
        <f t="shared" si="780"/>
        <v/>
      </c>
      <c r="CH5287" s="139"/>
      <c r="CI5287" s="139"/>
      <c r="CJ5287" s="174"/>
    </row>
    <row r="5288" spans="21:88" ht="20.100000000000001" customHeight="1" x14ac:dyDescent="0.25">
      <c r="U5288" s="190"/>
      <c r="V5288" s="191"/>
      <c r="W5288" s="188"/>
      <c r="X5288" s="188"/>
      <c r="Y5288" s="174" t="str">
        <f t="shared" si="777"/>
        <v/>
      </c>
      <c r="Z5288" s="174" t="str">
        <f t="shared" si="778"/>
        <v/>
      </c>
      <c r="AA5288" s="137"/>
      <c r="AB5288" s="185">
        <f t="shared" si="775"/>
        <v>30.284799999997709</v>
      </c>
      <c r="AC5288" s="139">
        <f t="shared" si="772"/>
        <v>8.4189727717461909E-5</v>
      </c>
      <c r="AD5288" s="138">
        <f t="shared" si="776"/>
        <v>2.2762489868789965E-7</v>
      </c>
      <c r="AE5288" s="139">
        <f t="shared" si="773"/>
        <v>2.2762489868789965E-7</v>
      </c>
      <c r="AF5288" s="139" t="str">
        <f t="shared" si="774"/>
        <v/>
      </c>
      <c r="AG5288" s="139"/>
      <c r="BX5288" s="190"/>
      <c r="BY5288" s="191"/>
      <c r="BZ5288" s="188"/>
      <c r="CA5288" s="188"/>
      <c r="CB5288" s="174" t="str">
        <f t="shared" si="779"/>
        <v/>
      </c>
      <c r="CC5288" s="174" t="str">
        <f t="shared" si="780"/>
        <v/>
      </c>
      <c r="CH5288" s="139"/>
      <c r="CI5288" s="139"/>
      <c r="CJ5288" s="174"/>
    </row>
    <row r="5289" spans="21:88" ht="20.100000000000001" customHeight="1" x14ac:dyDescent="0.25">
      <c r="U5289" s="190"/>
      <c r="V5289" s="191"/>
      <c r="W5289" s="188"/>
      <c r="X5289" s="188"/>
      <c r="Y5289" s="174" t="str">
        <f t="shared" si="777"/>
        <v/>
      </c>
      <c r="Z5289" s="174" t="str">
        <f t="shared" si="778"/>
        <v/>
      </c>
      <c r="AA5289" s="137"/>
      <c r="AB5289" s="185">
        <f t="shared" si="775"/>
        <v>30.291199999997708</v>
      </c>
      <c r="AC5289" s="139">
        <f t="shared" si="772"/>
        <v>8.396210281877401E-5</v>
      </c>
      <c r="AD5289" s="138">
        <f t="shared" si="776"/>
        <v>2.2701754362915692E-7</v>
      </c>
      <c r="AE5289" s="139">
        <f t="shared" si="773"/>
        <v>2.2701754362915692E-7</v>
      </c>
      <c r="AF5289" s="139" t="str">
        <f t="shared" si="774"/>
        <v/>
      </c>
      <c r="AG5289" s="139"/>
      <c r="BX5289" s="190"/>
      <c r="BY5289" s="191"/>
      <c r="BZ5289" s="188"/>
      <c r="CA5289" s="188"/>
      <c r="CB5289" s="174" t="str">
        <f t="shared" si="779"/>
        <v/>
      </c>
      <c r="CC5289" s="174" t="str">
        <f t="shared" si="780"/>
        <v/>
      </c>
      <c r="CH5289" s="139"/>
      <c r="CI5289" s="139"/>
      <c r="CJ5289" s="174"/>
    </row>
    <row r="5290" spans="21:88" ht="20.100000000000001" customHeight="1" x14ac:dyDescent="0.25">
      <c r="U5290" s="190"/>
      <c r="V5290" s="191"/>
      <c r="W5290" s="188"/>
      <c r="X5290" s="188"/>
      <c r="Y5290" s="174" t="str">
        <f t="shared" si="777"/>
        <v/>
      </c>
      <c r="Z5290" s="174" t="str">
        <f t="shared" si="778"/>
        <v/>
      </c>
      <c r="AA5290" s="137"/>
      <c r="AB5290" s="185">
        <f t="shared" si="775"/>
        <v>30.297599999997708</v>
      </c>
      <c r="AC5290" s="139">
        <f t="shared" si="772"/>
        <v>8.3735085275144853E-5</v>
      </c>
      <c r="AD5290" s="138">
        <f t="shared" si="776"/>
        <v>2.2641178386965141E-7</v>
      </c>
      <c r="AE5290" s="139">
        <f t="shared" si="773"/>
        <v>2.2641178386965141E-7</v>
      </c>
      <c r="AF5290" s="139" t="str">
        <f t="shared" si="774"/>
        <v/>
      </c>
      <c r="AG5290" s="139"/>
      <c r="BX5290" s="190"/>
      <c r="BY5290" s="191"/>
      <c r="BZ5290" s="188"/>
      <c r="CA5290" s="188"/>
      <c r="CB5290" s="174" t="str">
        <f t="shared" si="779"/>
        <v/>
      </c>
      <c r="CC5290" s="174" t="str">
        <f t="shared" si="780"/>
        <v/>
      </c>
      <c r="CH5290" s="139"/>
      <c r="CI5290" s="139"/>
      <c r="CJ5290" s="174"/>
    </row>
    <row r="5291" spans="21:88" ht="20.100000000000001" customHeight="1" x14ac:dyDescent="0.25">
      <c r="U5291" s="190"/>
      <c r="V5291" s="191"/>
      <c r="W5291" s="188"/>
      <c r="X5291" s="188"/>
      <c r="Y5291" s="174" t="str">
        <f t="shared" si="777"/>
        <v/>
      </c>
      <c r="Z5291" s="174" t="str">
        <f t="shared" si="778"/>
        <v/>
      </c>
      <c r="AA5291" s="137"/>
      <c r="AB5291" s="185">
        <f t="shared" si="775"/>
        <v>30.303999999997707</v>
      </c>
      <c r="AC5291" s="139">
        <f t="shared" si="772"/>
        <v>8.3508673491275201E-5</v>
      </c>
      <c r="AD5291" s="138">
        <f t="shared" si="776"/>
        <v>2.2580761529810203E-7</v>
      </c>
      <c r="AE5291" s="139">
        <f t="shared" si="773"/>
        <v>2.2580761529810203E-7</v>
      </c>
      <c r="AF5291" s="139" t="str">
        <f t="shared" si="774"/>
        <v/>
      </c>
      <c r="AG5291" s="139"/>
      <c r="BX5291" s="190"/>
      <c r="BY5291" s="191"/>
      <c r="BZ5291" s="188"/>
      <c r="CA5291" s="188"/>
      <c r="CB5291" s="174" t="str">
        <f t="shared" si="779"/>
        <v/>
      </c>
      <c r="CC5291" s="174" t="str">
        <f t="shared" si="780"/>
        <v/>
      </c>
      <c r="CH5291" s="139"/>
      <c r="CI5291" s="139"/>
      <c r="CJ5291" s="174"/>
    </row>
    <row r="5292" spans="21:88" ht="20.100000000000001" customHeight="1" x14ac:dyDescent="0.25">
      <c r="U5292" s="190"/>
      <c r="V5292" s="191"/>
      <c r="W5292" s="188"/>
      <c r="X5292" s="188"/>
      <c r="Y5292" s="174" t="str">
        <f t="shared" si="777"/>
        <v/>
      </c>
      <c r="Z5292" s="174" t="str">
        <f t="shared" si="778"/>
        <v/>
      </c>
      <c r="AA5292" s="137"/>
      <c r="AB5292" s="185">
        <f t="shared" si="775"/>
        <v>30.310399999997706</v>
      </c>
      <c r="AC5292" s="139">
        <f t="shared" ref="AC5292:AC5355" si="781">_xlfn.CHISQ.DIST.RT(AB5292,$AB$553)</f>
        <v>8.3282865875977099E-5</v>
      </c>
      <c r="AD5292" s="138">
        <f t="shared" si="776"/>
        <v>2.2520503381358184E-7</v>
      </c>
      <c r="AE5292" s="139">
        <f t="shared" ref="AE5292:AE5355" si="782">IF(AC5292&lt;($AA$556),AD5292,"")</f>
        <v>2.2520503381358184E-7</v>
      </c>
      <c r="AF5292" s="139" t="str">
        <f t="shared" ref="AF5292:AF5355" si="783">IF(AC5292&lt;$AA$563,AD5292,"")</f>
        <v/>
      </c>
      <c r="AG5292" s="139"/>
      <c r="BX5292" s="190"/>
      <c r="BY5292" s="191"/>
      <c r="BZ5292" s="188"/>
      <c r="CA5292" s="188"/>
      <c r="CB5292" s="174" t="str">
        <f t="shared" si="779"/>
        <v/>
      </c>
      <c r="CC5292" s="174" t="str">
        <f t="shared" si="780"/>
        <v/>
      </c>
      <c r="CH5292" s="139"/>
      <c r="CI5292" s="139"/>
      <c r="CJ5292" s="174"/>
    </row>
    <row r="5293" spans="21:88" ht="20.100000000000001" customHeight="1" x14ac:dyDescent="0.25">
      <c r="U5293" s="190"/>
      <c r="V5293" s="191"/>
      <c r="W5293" s="188"/>
      <c r="X5293" s="188"/>
      <c r="Y5293" s="174" t="str">
        <f t="shared" si="777"/>
        <v/>
      </c>
      <c r="Z5293" s="174" t="str">
        <f t="shared" si="778"/>
        <v/>
      </c>
      <c r="AA5293" s="137"/>
      <c r="AB5293" s="185">
        <f t="shared" ref="AB5293:AB5356" si="784">AB5292+$AF$553</f>
        <v>30.316799999997706</v>
      </c>
      <c r="AC5293" s="139">
        <f t="shared" si="781"/>
        <v>8.3057660842163517E-5</v>
      </c>
      <c r="AD5293" s="138">
        <f t="shared" ref="AD5293:AD5356" si="785">AC5293-AC5294</f>
        <v>2.2460403532615497E-7</v>
      </c>
      <c r="AE5293" s="139">
        <f t="shared" si="782"/>
        <v>2.2460403532615497E-7</v>
      </c>
      <c r="AF5293" s="139" t="str">
        <f t="shared" si="783"/>
        <v/>
      </c>
      <c r="AG5293" s="139"/>
      <c r="BX5293" s="190"/>
      <c r="BY5293" s="191"/>
      <c r="BZ5293" s="188"/>
      <c r="CA5293" s="188"/>
      <c r="CB5293" s="174" t="str">
        <f t="shared" si="779"/>
        <v/>
      </c>
      <c r="CC5293" s="174" t="str">
        <f t="shared" si="780"/>
        <v/>
      </c>
      <c r="CH5293" s="139"/>
      <c r="CI5293" s="139"/>
      <c r="CJ5293" s="174"/>
    </row>
    <row r="5294" spans="21:88" ht="20.100000000000001" customHeight="1" x14ac:dyDescent="0.25">
      <c r="U5294" s="190"/>
      <c r="V5294" s="191"/>
      <c r="W5294" s="188"/>
      <c r="X5294" s="188"/>
      <c r="Y5294" s="174" t="str">
        <f t="shared" si="777"/>
        <v/>
      </c>
      <c r="Z5294" s="174" t="str">
        <f t="shared" si="778"/>
        <v/>
      </c>
      <c r="AA5294" s="137"/>
      <c r="AB5294" s="185">
        <f t="shared" si="784"/>
        <v>30.323199999997705</v>
      </c>
      <c r="AC5294" s="139">
        <f t="shared" si="781"/>
        <v>8.2833056806837362E-5</v>
      </c>
      <c r="AD5294" s="138">
        <f t="shared" si="785"/>
        <v>2.2400461575520971E-7</v>
      </c>
      <c r="AE5294" s="139">
        <f t="shared" si="782"/>
        <v>2.2400461575520971E-7</v>
      </c>
      <c r="AF5294" s="139" t="str">
        <f t="shared" si="783"/>
        <v/>
      </c>
      <c r="AG5294" s="139"/>
      <c r="BX5294" s="190"/>
      <c r="BY5294" s="191"/>
      <c r="BZ5294" s="188"/>
      <c r="CA5294" s="188"/>
      <c r="CB5294" s="174" t="str">
        <f t="shared" si="779"/>
        <v/>
      </c>
      <c r="CC5294" s="174" t="str">
        <f t="shared" si="780"/>
        <v/>
      </c>
      <c r="CH5294" s="139"/>
      <c r="CI5294" s="139"/>
      <c r="CJ5294" s="174"/>
    </row>
    <row r="5295" spans="21:88" ht="20.100000000000001" customHeight="1" x14ac:dyDescent="0.25">
      <c r="U5295" s="190"/>
      <c r="V5295" s="191"/>
      <c r="W5295" s="188"/>
      <c r="X5295" s="188"/>
      <c r="Y5295" s="174" t="str">
        <f t="shared" si="777"/>
        <v/>
      </c>
      <c r="Z5295" s="174" t="str">
        <f t="shared" si="778"/>
        <v/>
      </c>
      <c r="AA5295" s="137"/>
      <c r="AB5295" s="185">
        <f t="shared" si="784"/>
        <v>30.329599999997704</v>
      </c>
      <c r="AC5295" s="139">
        <f t="shared" si="781"/>
        <v>8.2609052191082153E-5</v>
      </c>
      <c r="AD5295" s="138">
        <f t="shared" si="785"/>
        <v>2.2340677103039361E-7</v>
      </c>
      <c r="AE5295" s="139">
        <f t="shared" si="782"/>
        <v>2.2340677103039361E-7</v>
      </c>
      <c r="AF5295" s="139" t="str">
        <f t="shared" si="783"/>
        <v/>
      </c>
      <c r="AG5295" s="139"/>
      <c r="BX5295" s="190"/>
      <c r="BY5295" s="191"/>
      <c r="BZ5295" s="188"/>
      <c r="CA5295" s="188"/>
      <c r="CB5295" s="174" t="str">
        <f t="shared" si="779"/>
        <v/>
      </c>
      <c r="CC5295" s="174" t="str">
        <f t="shared" si="780"/>
        <v/>
      </c>
      <c r="CH5295" s="139"/>
      <c r="CI5295" s="139"/>
      <c r="CJ5295" s="174"/>
    </row>
    <row r="5296" spans="21:88" ht="20.100000000000001" customHeight="1" x14ac:dyDescent="0.25">
      <c r="U5296" s="190"/>
      <c r="V5296" s="191"/>
      <c r="W5296" s="188"/>
      <c r="X5296" s="188"/>
      <c r="Y5296" s="174" t="str">
        <f t="shared" si="777"/>
        <v/>
      </c>
      <c r="Z5296" s="174" t="str">
        <f t="shared" si="778"/>
        <v/>
      </c>
      <c r="AA5296" s="137"/>
      <c r="AB5296" s="185">
        <f t="shared" si="784"/>
        <v>30.335999999997703</v>
      </c>
      <c r="AC5296" s="139">
        <f t="shared" si="781"/>
        <v>8.2385645420051759E-5</v>
      </c>
      <c r="AD5296" s="138">
        <f t="shared" si="785"/>
        <v>2.2281049709342951E-7</v>
      </c>
      <c r="AE5296" s="139">
        <f t="shared" si="782"/>
        <v>2.2281049709342951E-7</v>
      </c>
      <c r="AF5296" s="139" t="str">
        <f t="shared" si="783"/>
        <v/>
      </c>
      <c r="AG5296" s="139"/>
      <c r="BX5296" s="190"/>
      <c r="BY5296" s="191"/>
      <c r="BZ5296" s="188"/>
      <c r="CA5296" s="188"/>
      <c r="CB5296" s="174" t="str">
        <f t="shared" si="779"/>
        <v/>
      </c>
      <c r="CC5296" s="174" t="str">
        <f t="shared" si="780"/>
        <v/>
      </c>
      <c r="CH5296" s="139"/>
      <c r="CI5296" s="139"/>
      <c r="CJ5296" s="174"/>
    </row>
    <row r="5297" spans="21:88" ht="20.100000000000001" customHeight="1" x14ac:dyDescent="0.25">
      <c r="U5297" s="190"/>
      <c r="V5297" s="191"/>
      <c r="W5297" s="188"/>
      <c r="X5297" s="188"/>
      <c r="Y5297" s="174" t="str">
        <f t="shared" si="777"/>
        <v/>
      </c>
      <c r="Z5297" s="174" t="str">
        <f t="shared" si="778"/>
        <v/>
      </c>
      <c r="AA5297" s="137"/>
      <c r="AB5297" s="185">
        <f t="shared" si="784"/>
        <v>30.342399999997703</v>
      </c>
      <c r="AC5297" s="139">
        <f t="shared" si="781"/>
        <v>8.216283492295833E-5</v>
      </c>
      <c r="AD5297" s="138">
        <f t="shared" si="785"/>
        <v>2.2221578989304691E-7</v>
      </c>
      <c r="AE5297" s="139">
        <f t="shared" si="782"/>
        <v>2.2221578989304691E-7</v>
      </c>
      <c r="AF5297" s="139" t="str">
        <f t="shared" si="783"/>
        <v/>
      </c>
      <c r="AG5297" s="139"/>
      <c r="BX5297" s="190"/>
      <c r="BY5297" s="191"/>
      <c r="BZ5297" s="188"/>
      <c r="CA5297" s="188"/>
      <c r="CB5297" s="174" t="str">
        <f t="shared" si="779"/>
        <v/>
      </c>
      <c r="CC5297" s="174" t="str">
        <f t="shared" si="780"/>
        <v/>
      </c>
      <c r="CH5297" s="139"/>
      <c r="CI5297" s="139"/>
      <c r="CJ5297" s="174"/>
    </row>
    <row r="5298" spans="21:88" ht="20.100000000000001" customHeight="1" x14ac:dyDescent="0.25">
      <c r="U5298" s="190"/>
      <c r="V5298" s="191"/>
      <c r="W5298" s="188"/>
      <c r="X5298" s="188"/>
      <c r="Y5298" s="174" t="str">
        <f t="shared" si="777"/>
        <v/>
      </c>
      <c r="Z5298" s="174" t="str">
        <f t="shared" si="778"/>
        <v/>
      </c>
      <c r="AA5298" s="137"/>
      <c r="AB5298" s="185">
        <f t="shared" si="784"/>
        <v>30.348799999997702</v>
      </c>
      <c r="AC5298" s="139">
        <f t="shared" si="781"/>
        <v>8.1940619133065283E-5</v>
      </c>
      <c r="AD5298" s="138">
        <f t="shared" si="785"/>
        <v>2.2162264539155496E-7</v>
      </c>
      <c r="AE5298" s="139">
        <f t="shared" si="782"/>
        <v>2.2162264539155496E-7</v>
      </c>
      <c r="AF5298" s="139" t="str">
        <f t="shared" si="783"/>
        <v/>
      </c>
      <c r="AG5298" s="139"/>
      <c r="BX5298" s="190"/>
      <c r="BY5298" s="191"/>
      <c r="BZ5298" s="188"/>
      <c r="CA5298" s="188"/>
      <c r="CB5298" s="174" t="str">
        <f t="shared" si="779"/>
        <v/>
      </c>
      <c r="CC5298" s="174" t="str">
        <f t="shared" si="780"/>
        <v/>
      </c>
      <c r="CH5298" s="139"/>
      <c r="CI5298" s="139"/>
      <c r="CJ5298" s="174"/>
    </row>
    <row r="5299" spans="21:88" ht="20.100000000000001" customHeight="1" x14ac:dyDescent="0.25">
      <c r="U5299" s="190"/>
      <c r="V5299" s="191"/>
      <c r="W5299" s="188"/>
      <c r="X5299" s="188"/>
      <c r="Y5299" s="174" t="str">
        <f t="shared" si="777"/>
        <v/>
      </c>
      <c r="Z5299" s="174" t="str">
        <f t="shared" si="778"/>
        <v/>
      </c>
      <c r="AA5299" s="137"/>
      <c r="AB5299" s="185">
        <f t="shared" si="784"/>
        <v>30.355199999997701</v>
      </c>
      <c r="AC5299" s="139">
        <f t="shared" si="781"/>
        <v>8.1718996487673728E-5</v>
      </c>
      <c r="AD5299" s="138">
        <f t="shared" si="785"/>
        <v>2.2103105955866248E-7</v>
      </c>
      <c r="AE5299" s="139">
        <f t="shared" si="782"/>
        <v>2.2103105955866248E-7</v>
      </c>
      <c r="AF5299" s="139" t="str">
        <f t="shared" si="783"/>
        <v/>
      </c>
      <c r="AG5299" s="139"/>
      <c r="BX5299" s="190"/>
      <c r="BY5299" s="191"/>
      <c r="BZ5299" s="188"/>
      <c r="CA5299" s="188"/>
      <c r="CB5299" s="174" t="str">
        <f t="shared" si="779"/>
        <v/>
      </c>
      <c r="CC5299" s="174" t="str">
        <f t="shared" si="780"/>
        <v/>
      </c>
      <c r="CH5299" s="139"/>
      <c r="CI5299" s="139"/>
      <c r="CJ5299" s="174"/>
    </row>
    <row r="5300" spans="21:88" ht="20.100000000000001" customHeight="1" x14ac:dyDescent="0.25">
      <c r="U5300" s="190"/>
      <c r="V5300" s="191"/>
      <c r="W5300" s="188"/>
      <c r="X5300" s="188"/>
      <c r="Y5300" s="174" t="str">
        <f t="shared" si="777"/>
        <v/>
      </c>
      <c r="Z5300" s="174" t="str">
        <f t="shared" si="778"/>
        <v/>
      </c>
      <c r="AA5300" s="137"/>
      <c r="AB5300" s="185">
        <f t="shared" si="784"/>
        <v>30.361599999997701</v>
      </c>
      <c r="AC5300" s="139">
        <f t="shared" si="781"/>
        <v>8.1497965428115065E-5</v>
      </c>
      <c r="AD5300" s="138">
        <f t="shared" si="785"/>
        <v>2.2044102837619423E-7</v>
      </c>
      <c r="AE5300" s="139">
        <f t="shared" si="782"/>
        <v>2.2044102837619423E-7</v>
      </c>
      <c r="AF5300" s="139" t="str">
        <f t="shared" si="783"/>
        <v/>
      </c>
      <c r="AG5300" s="139"/>
      <c r="BX5300" s="190"/>
      <c r="BY5300" s="191"/>
      <c r="BZ5300" s="188"/>
      <c r="CA5300" s="188"/>
      <c r="CB5300" s="174" t="str">
        <f t="shared" si="779"/>
        <v/>
      </c>
      <c r="CC5300" s="174" t="str">
        <f t="shared" si="780"/>
        <v/>
      </c>
      <c r="CH5300" s="139"/>
      <c r="CI5300" s="139"/>
      <c r="CJ5300" s="174"/>
    </row>
    <row r="5301" spans="21:88" ht="20.100000000000001" customHeight="1" x14ac:dyDescent="0.25">
      <c r="U5301" s="190"/>
      <c r="V5301" s="191"/>
      <c r="W5301" s="188"/>
      <c r="X5301" s="188"/>
      <c r="Y5301" s="174" t="str">
        <f t="shared" si="777"/>
        <v/>
      </c>
      <c r="Z5301" s="174" t="str">
        <f t="shared" si="778"/>
        <v/>
      </c>
      <c r="AA5301" s="137"/>
      <c r="AB5301" s="185">
        <f t="shared" si="784"/>
        <v>30.3679999999977</v>
      </c>
      <c r="AC5301" s="139">
        <f t="shared" si="781"/>
        <v>8.1277524399738871E-5</v>
      </c>
      <c r="AD5301" s="138">
        <f t="shared" si="785"/>
        <v>2.1985254783516361E-7</v>
      </c>
      <c r="AE5301" s="139">
        <f t="shared" si="782"/>
        <v>2.1985254783516361E-7</v>
      </c>
      <c r="AF5301" s="139" t="str">
        <f t="shared" si="783"/>
        <v/>
      </c>
      <c r="AG5301" s="139"/>
      <c r="BX5301" s="190"/>
      <c r="BY5301" s="191"/>
      <c r="BZ5301" s="188"/>
      <c r="CA5301" s="188"/>
      <c r="CB5301" s="174" t="str">
        <f t="shared" si="779"/>
        <v/>
      </c>
      <c r="CC5301" s="174" t="str">
        <f t="shared" si="780"/>
        <v/>
      </c>
      <c r="CH5301" s="139"/>
      <c r="CI5301" s="139"/>
      <c r="CJ5301" s="174"/>
    </row>
    <row r="5302" spans="21:88" ht="20.100000000000001" customHeight="1" x14ac:dyDescent="0.25">
      <c r="U5302" s="190"/>
      <c r="V5302" s="191"/>
      <c r="W5302" s="188"/>
      <c r="X5302" s="188"/>
      <c r="Y5302" s="174" t="str">
        <f t="shared" si="777"/>
        <v/>
      </c>
      <c r="Z5302" s="174" t="str">
        <f t="shared" si="778"/>
        <v/>
      </c>
      <c r="AA5302" s="137"/>
      <c r="AB5302" s="185">
        <f t="shared" si="784"/>
        <v>30.374399999997699</v>
      </c>
      <c r="AC5302" s="139">
        <f t="shared" si="781"/>
        <v>8.1057671851903707E-5</v>
      </c>
      <c r="AD5302" s="138">
        <f t="shared" si="785"/>
        <v>2.1926561393654511E-7</v>
      </c>
      <c r="AE5302" s="139">
        <f t="shared" si="782"/>
        <v>2.1926561393654511E-7</v>
      </c>
      <c r="AF5302" s="139" t="str">
        <f t="shared" si="783"/>
        <v/>
      </c>
      <c r="AG5302" s="139"/>
      <c r="BX5302" s="190"/>
      <c r="BY5302" s="191"/>
      <c r="BZ5302" s="188"/>
      <c r="CA5302" s="188"/>
      <c r="CB5302" s="174" t="str">
        <f t="shared" si="779"/>
        <v/>
      </c>
      <c r="CC5302" s="174" t="str">
        <f t="shared" si="780"/>
        <v/>
      </c>
      <c r="CH5302" s="139"/>
      <c r="CI5302" s="139"/>
      <c r="CJ5302" s="174"/>
    </row>
    <row r="5303" spans="21:88" ht="20.100000000000001" customHeight="1" x14ac:dyDescent="0.25">
      <c r="U5303" s="190"/>
      <c r="V5303" s="191"/>
      <c r="W5303" s="188"/>
      <c r="X5303" s="188"/>
      <c r="Y5303" s="174" t="str">
        <f t="shared" si="777"/>
        <v/>
      </c>
      <c r="Z5303" s="174" t="str">
        <f t="shared" si="778"/>
        <v/>
      </c>
      <c r="AA5303" s="137"/>
      <c r="AB5303" s="185">
        <f t="shared" si="784"/>
        <v>30.380799999997699</v>
      </c>
      <c r="AC5303" s="139">
        <f t="shared" si="781"/>
        <v>8.0838406237967162E-5</v>
      </c>
      <c r="AD5303" s="138">
        <f t="shared" si="785"/>
        <v>2.1868022269210105E-7</v>
      </c>
      <c r="AE5303" s="139">
        <f t="shared" si="782"/>
        <v>2.1868022269210105E-7</v>
      </c>
      <c r="AF5303" s="139" t="str">
        <f t="shared" si="783"/>
        <v/>
      </c>
      <c r="AG5303" s="139"/>
      <c r="BX5303" s="190"/>
      <c r="BY5303" s="191"/>
      <c r="BZ5303" s="188"/>
      <c r="CA5303" s="188"/>
      <c r="CB5303" s="174" t="str">
        <f t="shared" si="779"/>
        <v/>
      </c>
      <c r="CC5303" s="174" t="str">
        <f t="shared" si="780"/>
        <v/>
      </c>
      <c r="CH5303" s="139"/>
      <c r="CI5303" s="139"/>
      <c r="CJ5303" s="174"/>
    </row>
    <row r="5304" spans="21:88" ht="20.100000000000001" customHeight="1" x14ac:dyDescent="0.25">
      <c r="U5304" s="190"/>
      <c r="V5304" s="191"/>
      <c r="W5304" s="188"/>
      <c r="X5304" s="188"/>
      <c r="Y5304" s="174" t="str">
        <f t="shared" ref="Y5304:Y5367" si="786">IF($X5304&gt;(Y$555),$W5304,"")</f>
        <v/>
      </c>
      <c r="Z5304" s="174" t="str">
        <f t="shared" ref="Z5304:Z5367" si="787">IF($X5304&gt;(AA$557),$W5304,"")</f>
        <v/>
      </c>
      <c r="AA5304" s="137"/>
      <c r="AB5304" s="185">
        <f t="shared" si="784"/>
        <v>30.387199999997698</v>
      </c>
      <c r="AC5304" s="139">
        <f t="shared" si="781"/>
        <v>8.0619726015275061E-5</v>
      </c>
      <c r="AD5304" s="138">
        <f t="shared" si="785"/>
        <v>2.1809637012291786E-7</v>
      </c>
      <c r="AE5304" s="139">
        <f t="shared" si="782"/>
        <v>2.1809637012291786E-7</v>
      </c>
      <c r="AF5304" s="139" t="str">
        <f t="shared" si="783"/>
        <v/>
      </c>
      <c r="AG5304" s="139"/>
      <c r="BX5304" s="190"/>
      <c r="BY5304" s="191"/>
      <c r="BZ5304" s="188"/>
      <c r="CA5304" s="188"/>
      <c r="CB5304" s="174" t="str">
        <f t="shared" si="779"/>
        <v/>
      </c>
      <c r="CC5304" s="174" t="str">
        <f t="shared" si="780"/>
        <v/>
      </c>
      <c r="CH5304" s="139"/>
      <c r="CI5304" s="139"/>
      <c r="CJ5304" s="174"/>
    </row>
    <row r="5305" spans="21:88" ht="20.100000000000001" customHeight="1" x14ac:dyDescent="0.25">
      <c r="U5305" s="190"/>
      <c r="V5305" s="191"/>
      <c r="W5305" s="188"/>
      <c r="X5305" s="188"/>
      <c r="Y5305" s="174" t="str">
        <f t="shared" si="786"/>
        <v/>
      </c>
      <c r="Z5305" s="174" t="str">
        <f t="shared" si="787"/>
        <v/>
      </c>
      <c r="AA5305" s="137"/>
      <c r="AB5305" s="185">
        <f t="shared" si="784"/>
        <v>30.393599999997697</v>
      </c>
      <c r="AC5305" s="139">
        <f t="shared" si="781"/>
        <v>8.0401629645152143E-5</v>
      </c>
      <c r="AD5305" s="138">
        <f t="shared" si="785"/>
        <v>2.1751405226044969E-7</v>
      </c>
      <c r="AE5305" s="139">
        <f t="shared" si="782"/>
        <v>2.1751405226044969E-7</v>
      </c>
      <c r="AF5305" s="139" t="str">
        <f t="shared" si="783"/>
        <v/>
      </c>
      <c r="AG5305" s="139"/>
      <c r="BX5305" s="190"/>
      <c r="BY5305" s="191"/>
      <c r="BZ5305" s="188"/>
      <c r="CA5305" s="188"/>
      <c r="CB5305" s="174" t="str">
        <f t="shared" si="779"/>
        <v/>
      </c>
      <c r="CC5305" s="174" t="str">
        <f t="shared" si="780"/>
        <v/>
      </c>
      <c r="CH5305" s="139"/>
      <c r="CI5305" s="139"/>
      <c r="CJ5305" s="174"/>
    </row>
    <row r="5306" spans="21:88" ht="20.100000000000001" customHeight="1" x14ac:dyDescent="0.25">
      <c r="U5306" s="190"/>
      <c r="V5306" s="191"/>
      <c r="W5306" s="188"/>
      <c r="X5306" s="188"/>
      <c r="Y5306" s="174" t="str">
        <f t="shared" si="786"/>
        <v/>
      </c>
      <c r="Z5306" s="174" t="str">
        <f t="shared" si="787"/>
        <v/>
      </c>
      <c r="AA5306" s="137"/>
      <c r="AB5306" s="185">
        <f t="shared" si="784"/>
        <v>30.399999999997696</v>
      </c>
      <c r="AC5306" s="139">
        <f t="shared" si="781"/>
        <v>8.0184115592891694E-5</v>
      </c>
      <c r="AD5306" s="138">
        <f t="shared" si="785"/>
        <v>2.1693326514617953E-7</v>
      </c>
      <c r="AE5306" s="139">
        <f t="shared" si="782"/>
        <v>2.1693326514617953E-7</v>
      </c>
      <c r="AF5306" s="139" t="str">
        <f t="shared" si="783"/>
        <v/>
      </c>
      <c r="AG5306" s="139"/>
      <c r="BX5306" s="190"/>
      <c r="BY5306" s="191"/>
      <c r="BZ5306" s="188"/>
      <c r="CA5306" s="188"/>
      <c r="CB5306" s="174" t="str">
        <f t="shared" si="779"/>
        <v/>
      </c>
      <c r="CC5306" s="174" t="str">
        <f t="shared" si="780"/>
        <v/>
      </c>
      <c r="CH5306" s="139"/>
      <c r="CI5306" s="139"/>
      <c r="CJ5306" s="174"/>
    </row>
    <row r="5307" spans="21:88" ht="20.100000000000001" customHeight="1" x14ac:dyDescent="0.25">
      <c r="U5307" s="190"/>
      <c r="V5307" s="191"/>
      <c r="W5307" s="188"/>
      <c r="X5307" s="188"/>
      <c r="Y5307" s="174" t="str">
        <f t="shared" si="786"/>
        <v/>
      </c>
      <c r="Z5307" s="174" t="str">
        <f t="shared" si="787"/>
        <v/>
      </c>
      <c r="AA5307" s="137"/>
      <c r="AB5307" s="185">
        <f t="shared" si="784"/>
        <v>30.406399999997696</v>
      </c>
      <c r="AC5307" s="139">
        <f t="shared" si="781"/>
        <v>7.9967182327745514E-5</v>
      </c>
      <c r="AD5307" s="138">
        <f t="shared" si="785"/>
        <v>2.1635400483152438E-7</v>
      </c>
      <c r="AE5307" s="139">
        <f t="shared" si="782"/>
        <v>2.1635400483152438E-7</v>
      </c>
      <c r="AF5307" s="139" t="str">
        <f t="shared" si="783"/>
        <v/>
      </c>
      <c r="AG5307" s="139"/>
      <c r="BX5307" s="190"/>
      <c r="BY5307" s="191"/>
      <c r="BZ5307" s="188"/>
      <c r="CA5307" s="188"/>
      <c r="CB5307" s="174" t="str">
        <f t="shared" si="779"/>
        <v/>
      </c>
      <c r="CC5307" s="174" t="str">
        <f t="shared" si="780"/>
        <v/>
      </c>
      <c r="CH5307" s="139"/>
      <c r="CI5307" s="139"/>
      <c r="CJ5307" s="174"/>
    </row>
    <row r="5308" spans="21:88" ht="20.100000000000001" customHeight="1" x14ac:dyDescent="0.25">
      <c r="U5308" s="190"/>
      <c r="V5308" s="191"/>
      <c r="W5308" s="188"/>
      <c r="X5308" s="188"/>
      <c r="Y5308" s="174" t="str">
        <f t="shared" si="786"/>
        <v/>
      </c>
      <c r="Z5308" s="174" t="str">
        <f t="shared" si="787"/>
        <v/>
      </c>
      <c r="AA5308" s="137"/>
      <c r="AB5308" s="185">
        <f t="shared" si="784"/>
        <v>30.412799999997695</v>
      </c>
      <c r="AC5308" s="139">
        <f t="shared" si="781"/>
        <v>7.975082832291399E-5</v>
      </c>
      <c r="AD5308" s="138">
        <f t="shared" si="785"/>
        <v>2.1577626737786235E-7</v>
      </c>
      <c r="AE5308" s="139">
        <f t="shared" si="782"/>
        <v>2.1577626737786235E-7</v>
      </c>
      <c r="AF5308" s="139" t="str">
        <f t="shared" si="783"/>
        <v/>
      </c>
      <c r="AG5308" s="139"/>
      <c r="BX5308" s="190"/>
      <c r="BY5308" s="191"/>
      <c r="BZ5308" s="188"/>
      <c r="CA5308" s="188"/>
      <c r="CB5308" s="174" t="str">
        <f t="shared" si="779"/>
        <v/>
      </c>
      <c r="CC5308" s="174" t="str">
        <f t="shared" si="780"/>
        <v/>
      </c>
      <c r="CH5308" s="139"/>
      <c r="CI5308" s="139"/>
      <c r="CJ5308" s="174"/>
    </row>
    <row r="5309" spans="21:88" ht="20.100000000000001" customHeight="1" x14ac:dyDescent="0.25">
      <c r="U5309" s="190"/>
      <c r="V5309" s="191"/>
      <c r="W5309" s="188"/>
      <c r="X5309" s="188"/>
      <c r="Y5309" s="174" t="str">
        <f t="shared" si="786"/>
        <v/>
      </c>
      <c r="Z5309" s="174" t="str">
        <f t="shared" si="787"/>
        <v/>
      </c>
      <c r="AA5309" s="137"/>
      <c r="AB5309" s="185">
        <f t="shared" si="784"/>
        <v>30.419199999997694</v>
      </c>
      <c r="AC5309" s="139">
        <f t="shared" si="781"/>
        <v>7.9535052055536127E-5</v>
      </c>
      <c r="AD5309" s="138">
        <f t="shared" si="785"/>
        <v>2.1520004885624807E-7</v>
      </c>
      <c r="AE5309" s="139">
        <f t="shared" si="782"/>
        <v>2.1520004885624807E-7</v>
      </c>
      <c r="AF5309" s="139" t="str">
        <f t="shared" si="783"/>
        <v/>
      </c>
      <c r="AG5309" s="139"/>
      <c r="BX5309" s="190"/>
      <c r="BY5309" s="191"/>
      <c r="BZ5309" s="188"/>
      <c r="CA5309" s="188"/>
      <c r="CB5309" s="174" t="str">
        <f t="shared" si="779"/>
        <v/>
      </c>
      <c r="CC5309" s="174" t="str">
        <f t="shared" si="780"/>
        <v/>
      </c>
      <c r="CH5309" s="139"/>
      <c r="CI5309" s="139"/>
      <c r="CJ5309" s="174"/>
    </row>
    <row r="5310" spans="21:88" ht="20.100000000000001" customHeight="1" x14ac:dyDescent="0.25">
      <c r="U5310" s="190"/>
      <c r="V5310" s="191"/>
      <c r="W5310" s="188"/>
      <c r="X5310" s="188"/>
      <c r="Y5310" s="174" t="str">
        <f t="shared" si="786"/>
        <v/>
      </c>
      <c r="Z5310" s="174" t="str">
        <f t="shared" si="787"/>
        <v/>
      </c>
      <c r="AA5310" s="137"/>
      <c r="AB5310" s="185">
        <f t="shared" si="784"/>
        <v>30.425599999997694</v>
      </c>
      <c r="AC5310" s="139">
        <f t="shared" si="781"/>
        <v>7.9319852006679879E-5</v>
      </c>
      <c r="AD5310" s="138">
        <f t="shared" si="785"/>
        <v>2.1462534534779211E-7</v>
      </c>
      <c r="AE5310" s="139">
        <f t="shared" si="782"/>
        <v>2.1462534534779211E-7</v>
      </c>
      <c r="AF5310" s="139" t="str">
        <f t="shared" si="783"/>
        <v/>
      </c>
      <c r="AG5310" s="139"/>
      <c r="BX5310" s="190"/>
      <c r="BY5310" s="191"/>
      <c r="BZ5310" s="188"/>
      <c r="CA5310" s="188"/>
      <c r="CB5310" s="174" t="str">
        <f t="shared" si="779"/>
        <v/>
      </c>
      <c r="CC5310" s="174" t="str">
        <f t="shared" si="780"/>
        <v/>
      </c>
      <c r="CH5310" s="139"/>
      <c r="CI5310" s="139"/>
      <c r="CJ5310" s="174"/>
    </row>
    <row r="5311" spans="21:88" ht="20.100000000000001" customHeight="1" x14ac:dyDescent="0.25">
      <c r="U5311" s="190"/>
      <c r="V5311" s="191"/>
      <c r="W5311" s="188"/>
      <c r="X5311" s="188"/>
      <c r="Y5311" s="174" t="str">
        <f t="shared" si="786"/>
        <v/>
      </c>
      <c r="Z5311" s="174" t="str">
        <f t="shared" si="787"/>
        <v/>
      </c>
      <c r="AA5311" s="137"/>
      <c r="AB5311" s="185">
        <f t="shared" si="784"/>
        <v>30.431999999997693</v>
      </c>
      <c r="AC5311" s="139">
        <f t="shared" si="781"/>
        <v>7.9105226661332087E-5</v>
      </c>
      <c r="AD5311" s="138">
        <f t="shared" si="785"/>
        <v>2.1405215294397276E-7</v>
      </c>
      <c r="AE5311" s="139">
        <f t="shared" si="782"/>
        <v>2.1405215294397276E-7</v>
      </c>
      <c r="AF5311" s="139" t="str">
        <f t="shared" si="783"/>
        <v/>
      </c>
      <c r="AG5311" s="139"/>
      <c r="BX5311" s="190"/>
      <c r="BY5311" s="191"/>
      <c r="BZ5311" s="188"/>
      <c r="CA5311" s="188"/>
      <c r="CB5311" s="174" t="str">
        <f t="shared" si="779"/>
        <v/>
      </c>
      <c r="CC5311" s="174" t="str">
        <f t="shared" si="780"/>
        <v/>
      </c>
      <c r="CH5311" s="139"/>
      <c r="CI5311" s="139"/>
      <c r="CJ5311" s="174"/>
    </row>
    <row r="5312" spans="21:88" ht="20.100000000000001" customHeight="1" x14ac:dyDescent="0.25">
      <c r="U5312" s="190"/>
      <c r="V5312" s="191"/>
      <c r="W5312" s="188"/>
      <c r="X5312" s="188"/>
      <c r="Y5312" s="174" t="str">
        <f t="shared" si="786"/>
        <v/>
      </c>
      <c r="Z5312" s="174" t="str">
        <f t="shared" si="787"/>
        <v/>
      </c>
      <c r="AA5312" s="137"/>
      <c r="AB5312" s="185">
        <f t="shared" si="784"/>
        <v>30.438399999997692</v>
      </c>
      <c r="AC5312" s="139">
        <f t="shared" si="781"/>
        <v>7.8891174508388114E-5</v>
      </c>
      <c r="AD5312" s="138">
        <f t="shared" si="785"/>
        <v>2.1348046774509097E-7</v>
      </c>
      <c r="AE5312" s="139">
        <f t="shared" si="782"/>
        <v>2.1348046774509097E-7</v>
      </c>
      <c r="AF5312" s="139" t="str">
        <f t="shared" si="783"/>
        <v/>
      </c>
      <c r="AG5312" s="139"/>
      <c r="BX5312" s="190"/>
      <c r="BY5312" s="191"/>
      <c r="BZ5312" s="188"/>
      <c r="CA5312" s="188"/>
      <c r="CB5312" s="174" t="str">
        <f t="shared" si="779"/>
        <v/>
      </c>
      <c r="CC5312" s="174" t="str">
        <f t="shared" si="780"/>
        <v/>
      </c>
      <c r="CH5312" s="139"/>
      <c r="CI5312" s="139"/>
      <c r="CJ5312" s="174"/>
    </row>
    <row r="5313" spans="21:88" ht="20.100000000000001" customHeight="1" x14ac:dyDescent="0.25">
      <c r="U5313" s="190"/>
      <c r="V5313" s="191"/>
      <c r="W5313" s="188"/>
      <c r="X5313" s="188"/>
      <c r="Y5313" s="174" t="str">
        <f t="shared" si="786"/>
        <v/>
      </c>
      <c r="Z5313" s="174" t="str">
        <f t="shared" si="787"/>
        <v/>
      </c>
      <c r="AA5313" s="137"/>
      <c r="AB5313" s="185">
        <f t="shared" si="784"/>
        <v>30.444799999997691</v>
      </c>
      <c r="AC5313" s="139">
        <f t="shared" si="781"/>
        <v>7.8677694040643024E-5</v>
      </c>
      <c r="AD5313" s="138">
        <f t="shared" si="785"/>
        <v>2.1291028586249304E-7</v>
      </c>
      <c r="AE5313" s="139">
        <f t="shared" si="782"/>
        <v>2.1291028586249304E-7</v>
      </c>
      <c r="AF5313" s="139" t="str">
        <f t="shared" si="783"/>
        <v/>
      </c>
      <c r="AG5313" s="139"/>
      <c r="BX5313" s="190"/>
      <c r="BY5313" s="191"/>
      <c r="BZ5313" s="188"/>
      <c r="CA5313" s="188"/>
      <c r="CB5313" s="174" t="str">
        <f t="shared" si="779"/>
        <v/>
      </c>
      <c r="CC5313" s="174" t="str">
        <f t="shared" si="780"/>
        <v/>
      </c>
      <c r="CH5313" s="139"/>
      <c r="CI5313" s="139"/>
      <c r="CJ5313" s="174"/>
    </row>
    <row r="5314" spans="21:88" ht="20.100000000000001" customHeight="1" x14ac:dyDescent="0.25">
      <c r="U5314" s="190"/>
      <c r="V5314" s="191"/>
      <c r="W5314" s="188"/>
      <c r="X5314" s="188"/>
      <c r="Y5314" s="174" t="str">
        <f t="shared" si="786"/>
        <v/>
      </c>
      <c r="Z5314" s="174" t="str">
        <f t="shared" si="787"/>
        <v/>
      </c>
      <c r="AA5314" s="137"/>
      <c r="AB5314" s="185">
        <f t="shared" si="784"/>
        <v>30.451199999997691</v>
      </c>
      <c r="AC5314" s="139">
        <f t="shared" si="781"/>
        <v>7.846478375478053E-5</v>
      </c>
      <c r="AD5314" s="138">
        <f t="shared" si="785"/>
        <v>2.1234160341638858E-7</v>
      </c>
      <c r="AE5314" s="139">
        <f t="shared" si="782"/>
        <v>2.1234160341638858E-7</v>
      </c>
      <c r="AF5314" s="139" t="str">
        <f t="shared" si="783"/>
        <v/>
      </c>
      <c r="AG5314" s="139"/>
      <c r="BX5314" s="190"/>
      <c r="BY5314" s="191"/>
      <c r="BZ5314" s="188"/>
      <c r="CA5314" s="188"/>
      <c r="CB5314" s="174" t="str">
        <f t="shared" si="779"/>
        <v/>
      </c>
      <c r="CC5314" s="174" t="str">
        <f t="shared" si="780"/>
        <v/>
      </c>
      <c r="CH5314" s="139"/>
      <c r="CI5314" s="139"/>
      <c r="CJ5314" s="174"/>
    </row>
    <row r="5315" spans="21:88" ht="20.100000000000001" customHeight="1" x14ac:dyDescent="0.25">
      <c r="U5315" s="190"/>
      <c r="V5315" s="191"/>
      <c r="W5315" s="188"/>
      <c r="X5315" s="188"/>
      <c r="Y5315" s="174" t="str">
        <f t="shared" si="786"/>
        <v/>
      </c>
      <c r="Z5315" s="174" t="str">
        <f t="shared" si="787"/>
        <v/>
      </c>
      <c r="AA5315" s="137"/>
      <c r="AB5315" s="185">
        <f t="shared" si="784"/>
        <v>30.45759999999769</v>
      </c>
      <c r="AC5315" s="139">
        <f t="shared" si="781"/>
        <v>7.8252442151364142E-5</v>
      </c>
      <c r="AD5315" s="138">
        <f t="shared" si="785"/>
        <v>2.117744165367044E-7</v>
      </c>
      <c r="AE5315" s="139">
        <f t="shared" si="782"/>
        <v>2.117744165367044E-7</v>
      </c>
      <c r="AF5315" s="139" t="str">
        <f t="shared" si="783"/>
        <v/>
      </c>
      <c r="AG5315" s="139"/>
      <c r="BX5315" s="190"/>
      <c r="BY5315" s="191"/>
      <c r="BZ5315" s="188"/>
      <c r="CA5315" s="188"/>
      <c r="CB5315" s="174" t="str">
        <f t="shared" si="779"/>
        <v/>
      </c>
      <c r="CC5315" s="174" t="str">
        <f t="shared" si="780"/>
        <v/>
      </c>
      <c r="CH5315" s="139"/>
      <c r="CI5315" s="139"/>
      <c r="CJ5315" s="174"/>
    </row>
    <row r="5316" spans="21:88" ht="20.100000000000001" customHeight="1" x14ac:dyDescent="0.25">
      <c r="U5316" s="190"/>
      <c r="V5316" s="191"/>
      <c r="W5316" s="188"/>
      <c r="X5316" s="188"/>
      <c r="Y5316" s="174" t="str">
        <f t="shared" si="786"/>
        <v/>
      </c>
      <c r="Z5316" s="174" t="str">
        <f t="shared" si="787"/>
        <v/>
      </c>
      <c r="AA5316" s="137"/>
      <c r="AB5316" s="185">
        <f t="shared" si="784"/>
        <v>30.463999999997689</v>
      </c>
      <c r="AC5316" s="139">
        <f t="shared" si="781"/>
        <v>7.8040667734827437E-5</v>
      </c>
      <c r="AD5316" s="138">
        <f t="shared" si="785"/>
        <v>2.1120872136393826E-7</v>
      </c>
      <c r="AE5316" s="139">
        <f t="shared" si="782"/>
        <v>2.1120872136393826E-7</v>
      </c>
      <c r="AF5316" s="139" t="str">
        <f t="shared" si="783"/>
        <v/>
      </c>
      <c r="AG5316" s="139"/>
      <c r="BX5316" s="190"/>
      <c r="BY5316" s="191"/>
      <c r="BZ5316" s="188"/>
      <c r="CA5316" s="188"/>
      <c r="CB5316" s="174" t="str">
        <f t="shared" si="779"/>
        <v/>
      </c>
      <c r="CC5316" s="174" t="str">
        <f t="shared" si="780"/>
        <v/>
      </c>
      <c r="CH5316" s="139"/>
      <c r="CI5316" s="139"/>
      <c r="CJ5316" s="174"/>
    </row>
    <row r="5317" spans="21:88" ht="20.100000000000001" customHeight="1" x14ac:dyDescent="0.25">
      <c r="U5317" s="190"/>
      <c r="V5317" s="191"/>
      <c r="W5317" s="188"/>
      <c r="X5317" s="188"/>
      <c r="Y5317" s="174" t="str">
        <f t="shared" si="786"/>
        <v/>
      </c>
      <c r="Z5317" s="174" t="str">
        <f t="shared" si="787"/>
        <v/>
      </c>
      <c r="AA5317" s="137"/>
      <c r="AB5317" s="185">
        <f t="shared" si="784"/>
        <v>30.470399999997689</v>
      </c>
      <c r="AC5317" s="139">
        <f t="shared" si="781"/>
        <v>7.7829459013463499E-5</v>
      </c>
      <c r="AD5317" s="138">
        <f t="shared" si="785"/>
        <v>2.1064451404804758E-7</v>
      </c>
      <c r="AE5317" s="139">
        <f t="shared" si="782"/>
        <v>2.1064451404804758E-7</v>
      </c>
      <c r="AF5317" s="139" t="str">
        <f t="shared" si="783"/>
        <v/>
      </c>
      <c r="AG5317" s="139"/>
      <c r="BX5317" s="190"/>
      <c r="BY5317" s="191"/>
      <c r="BZ5317" s="188"/>
      <c r="CA5317" s="188"/>
      <c r="CB5317" s="174" t="str">
        <f t="shared" si="779"/>
        <v/>
      </c>
      <c r="CC5317" s="174" t="str">
        <f t="shared" si="780"/>
        <v/>
      </c>
      <c r="CH5317" s="139"/>
      <c r="CI5317" s="139"/>
      <c r="CJ5317" s="174"/>
    </row>
    <row r="5318" spans="21:88" ht="20.100000000000001" customHeight="1" x14ac:dyDescent="0.25">
      <c r="U5318" s="190"/>
      <c r="V5318" s="191"/>
      <c r="W5318" s="188"/>
      <c r="X5318" s="188"/>
      <c r="Y5318" s="174" t="str">
        <f t="shared" si="786"/>
        <v/>
      </c>
      <c r="Z5318" s="174" t="str">
        <f t="shared" si="787"/>
        <v/>
      </c>
      <c r="AA5318" s="137"/>
      <c r="AB5318" s="185">
        <f t="shared" si="784"/>
        <v>30.476799999997688</v>
      </c>
      <c r="AC5318" s="139">
        <f t="shared" si="781"/>
        <v>7.7618814499415452E-5</v>
      </c>
      <c r="AD5318" s="138">
        <f t="shared" si="785"/>
        <v>2.1008179074821906E-7</v>
      </c>
      <c r="AE5318" s="139">
        <f t="shared" si="782"/>
        <v>2.1008179074821906E-7</v>
      </c>
      <c r="AF5318" s="139" t="str">
        <f t="shared" si="783"/>
        <v/>
      </c>
      <c r="AG5318" s="139"/>
      <c r="BX5318" s="190"/>
      <c r="BY5318" s="191"/>
      <c r="BZ5318" s="188"/>
      <c r="CA5318" s="188"/>
      <c r="CB5318" s="174" t="str">
        <f t="shared" si="779"/>
        <v/>
      </c>
      <c r="CC5318" s="174" t="str">
        <f t="shared" si="780"/>
        <v/>
      </c>
      <c r="CH5318" s="139"/>
      <c r="CI5318" s="139"/>
      <c r="CJ5318" s="174"/>
    </row>
    <row r="5319" spans="21:88" ht="20.100000000000001" customHeight="1" x14ac:dyDescent="0.25">
      <c r="U5319" s="190"/>
      <c r="V5319" s="191"/>
      <c r="W5319" s="188"/>
      <c r="X5319" s="188"/>
      <c r="Y5319" s="174" t="str">
        <f t="shared" si="786"/>
        <v/>
      </c>
      <c r="Z5319" s="174" t="str">
        <f t="shared" si="787"/>
        <v/>
      </c>
      <c r="AA5319" s="137"/>
      <c r="AB5319" s="185">
        <f t="shared" si="784"/>
        <v>30.483199999997687</v>
      </c>
      <c r="AC5319" s="139">
        <f t="shared" si="781"/>
        <v>7.7408732708667233E-5</v>
      </c>
      <c r="AD5319" s="138">
        <f t="shared" si="785"/>
        <v>2.0952054763368182E-7</v>
      </c>
      <c r="AE5319" s="139">
        <f t="shared" si="782"/>
        <v>2.0952054763368182E-7</v>
      </c>
      <c r="AF5319" s="139" t="str">
        <f t="shared" si="783"/>
        <v/>
      </c>
      <c r="AG5319" s="139"/>
      <c r="BX5319" s="190"/>
      <c r="BY5319" s="191"/>
      <c r="BZ5319" s="188"/>
      <c r="CA5319" s="188"/>
      <c r="CB5319" s="174" t="str">
        <f t="shared" si="779"/>
        <v/>
      </c>
      <c r="CC5319" s="174" t="str">
        <f t="shared" si="780"/>
        <v/>
      </c>
      <c r="CH5319" s="139"/>
      <c r="CI5319" s="139"/>
      <c r="CJ5319" s="174"/>
    </row>
    <row r="5320" spans="21:88" ht="20.100000000000001" customHeight="1" x14ac:dyDescent="0.25">
      <c r="U5320" s="190"/>
      <c r="V5320" s="191"/>
      <c r="W5320" s="188"/>
      <c r="X5320" s="188"/>
      <c r="Y5320" s="174" t="str">
        <f t="shared" si="786"/>
        <v/>
      </c>
      <c r="Z5320" s="174" t="str">
        <f t="shared" si="787"/>
        <v/>
      </c>
      <c r="AA5320" s="137"/>
      <c r="AB5320" s="185">
        <f t="shared" si="784"/>
        <v>30.489599999997687</v>
      </c>
      <c r="AC5320" s="139">
        <f t="shared" si="781"/>
        <v>7.7199212161033551E-5</v>
      </c>
      <c r="AD5320" s="138">
        <f t="shared" si="785"/>
        <v>2.089607808830569E-7</v>
      </c>
      <c r="AE5320" s="139">
        <f t="shared" si="782"/>
        <v>2.089607808830569E-7</v>
      </c>
      <c r="AF5320" s="139" t="str">
        <f t="shared" si="783"/>
        <v/>
      </c>
      <c r="AG5320" s="139"/>
      <c r="BX5320" s="190"/>
      <c r="BY5320" s="191"/>
      <c r="BZ5320" s="188"/>
      <c r="CA5320" s="188"/>
      <c r="CB5320" s="174" t="str">
        <f t="shared" si="779"/>
        <v/>
      </c>
      <c r="CC5320" s="174" t="str">
        <f t="shared" si="780"/>
        <v/>
      </c>
      <c r="CH5320" s="139"/>
      <c r="CI5320" s="139"/>
      <c r="CJ5320" s="174"/>
    </row>
    <row r="5321" spans="21:88" ht="20.100000000000001" customHeight="1" x14ac:dyDescent="0.25">
      <c r="U5321" s="190"/>
      <c r="V5321" s="191"/>
      <c r="W5321" s="188"/>
      <c r="X5321" s="188"/>
      <c r="Y5321" s="174" t="str">
        <f t="shared" si="786"/>
        <v/>
      </c>
      <c r="Z5321" s="174" t="str">
        <f t="shared" si="787"/>
        <v/>
      </c>
      <c r="AA5321" s="137"/>
      <c r="AB5321" s="185">
        <f t="shared" si="784"/>
        <v>30.495999999997686</v>
      </c>
      <c r="AC5321" s="139">
        <f t="shared" si="781"/>
        <v>7.6990251380150494E-5</v>
      </c>
      <c r="AD5321" s="138">
        <f t="shared" si="785"/>
        <v>2.0840248668521101E-7</v>
      </c>
      <c r="AE5321" s="139">
        <f t="shared" si="782"/>
        <v>2.0840248668521101E-7</v>
      </c>
      <c r="AF5321" s="139" t="str">
        <f t="shared" si="783"/>
        <v/>
      </c>
      <c r="AG5321" s="139"/>
      <c r="BX5321" s="190"/>
      <c r="BY5321" s="191"/>
      <c r="BZ5321" s="188"/>
      <c r="CA5321" s="188"/>
      <c r="CB5321" s="174" t="str">
        <f t="shared" si="779"/>
        <v/>
      </c>
      <c r="CC5321" s="174" t="str">
        <f t="shared" si="780"/>
        <v/>
      </c>
      <c r="CH5321" s="139"/>
      <c r="CI5321" s="139"/>
      <c r="CJ5321" s="174"/>
    </row>
    <row r="5322" spans="21:88" ht="20.100000000000001" customHeight="1" x14ac:dyDescent="0.25">
      <c r="U5322" s="190"/>
      <c r="V5322" s="191"/>
      <c r="W5322" s="188"/>
      <c r="X5322" s="188"/>
      <c r="Y5322" s="174" t="str">
        <f t="shared" si="786"/>
        <v/>
      </c>
      <c r="Z5322" s="174" t="str">
        <f t="shared" si="787"/>
        <v/>
      </c>
      <c r="AA5322" s="137"/>
      <c r="AB5322" s="185">
        <f t="shared" si="784"/>
        <v>30.502399999997685</v>
      </c>
      <c r="AC5322" s="139">
        <f t="shared" si="781"/>
        <v>7.6781848893465283E-5</v>
      </c>
      <c r="AD5322" s="138">
        <f t="shared" si="785"/>
        <v>2.078456612383757E-7</v>
      </c>
      <c r="AE5322" s="139">
        <f t="shared" si="782"/>
        <v>2.078456612383757E-7</v>
      </c>
      <c r="AF5322" s="139" t="str">
        <f t="shared" si="783"/>
        <v/>
      </c>
      <c r="AG5322" s="139"/>
      <c r="BX5322" s="190"/>
      <c r="BY5322" s="191"/>
      <c r="BZ5322" s="188"/>
      <c r="CA5322" s="188"/>
      <c r="CB5322" s="174" t="str">
        <f t="shared" si="779"/>
        <v/>
      </c>
      <c r="CC5322" s="174" t="str">
        <f t="shared" si="780"/>
        <v/>
      </c>
      <c r="CH5322" s="139"/>
      <c r="CI5322" s="139"/>
      <c r="CJ5322" s="174"/>
    </row>
    <row r="5323" spans="21:88" ht="20.100000000000001" customHeight="1" x14ac:dyDescent="0.25">
      <c r="U5323" s="190"/>
      <c r="V5323" s="191"/>
      <c r="W5323" s="188"/>
      <c r="X5323" s="188"/>
      <c r="Y5323" s="174" t="str">
        <f t="shared" si="786"/>
        <v/>
      </c>
      <c r="Z5323" s="174" t="str">
        <f t="shared" si="787"/>
        <v/>
      </c>
      <c r="AA5323" s="137"/>
      <c r="AB5323" s="185">
        <f t="shared" si="784"/>
        <v>30.508799999997684</v>
      </c>
      <c r="AC5323" s="139">
        <f t="shared" si="781"/>
        <v>7.6574003232226907E-5</v>
      </c>
      <c r="AD5323" s="138">
        <f t="shared" si="785"/>
        <v>2.0729030074963229E-7</v>
      </c>
      <c r="AE5323" s="139">
        <f t="shared" si="782"/>
        <v>2.0729030074963229E-7</v>
      </c>
      <c r="AF5323" s="139" t="str">
        <f t="shared" si="783"/>
        <v/>
      </c>
      <c r="AG5323" s="139"/>
      <c r="BX5323" s="190"/>
      <c r="BY5323" s="191"/>
      <c r="BZ5323" s="188"/>
      <c r="CA5323" s="188"/>
      <c r="CB5323" s="174" t="str">
        <f t="shared" si="779"/>
        <v/>
      </c>
      <c r="CC5323" s="174" t="str">
        <f t="shared" si="780"/>
        <v/>
      </c>
      <c r="CH5323" s="139"/>
      <c r="CI5323" s="139"/>
      <c r="CJ5323" s="174"/>
    </row>
    <row r="5324" spans="21:88" ht="20.100000000000001" customHeight="1" x14ac:dyDescent="0.25">
      <c r="U5324" s="190"/>
      <c r="V5324" s="191"/>
      <c r="W5324" s="188"/>
      <c r="X5324" s="188"/>
      <c r="Y5324" s="174" t="str">
        <f t="shared" si="786"/>
        <v/>
      </c>
      <c r="Z5324" s="174" t="str">
        <f t="shared" si="787"/>
        <v/>
      </c>
      <c r="AA5324" s="137"/>
      <c r="AB5324" s="185">
        <f t="shared" si="784"/>
        <v>30.515199999997684</v>
      </c>
      <c r="AC5324" s="139">
        <f t="shared" si="781"/>
        <v>7.6366712931477275E-5</v>
      </c>
      <c r="AD5324" s="138">
        <f t="shared" si="785"/>
        <v>2.0673640143671439E-7</v>
      </c>
      <c r="AE5324" s="139">
        <f t="shared" si="782"/>
        <v>2.0673640143671439E-7</v>
      </c>
      <c r="AF5324" s="139" t="str">
        <f t="shared" si="783"/>
        <v/>
      </c>
      <c r="AG5324" s="139"/>
      <c r="BX5324" s="190"/>
      <c r="BY5324" s="191"/>
      <c r="BZ5324" s="188"/>
      <c r="CA5324" s="188"/>
      <c r="CB5324" s="174" t="str">
        <f t="shared" si="779"/>
        <v/>
      </c>
      <c r="CC5324" s="174" t="str">
        <f t="shared" si="780"/>
        <v/>
      </c>
      <c r="CH5324" s="139"/>
      <c r="CI5324" s="139"/>
      <c r="CJ5324" s="174"/>
    </row>
    <row r="5325" spans="21:88" ht="20.100000000000001" customHeight="1" x14ac:dyDescent="0.25">
      <c r="U5325" s="190"/>
      <c r="V5325" s="191"/>
      <c r="W5325" s="188"/>
      <c r="X5325" s="188"/>
      <c r="Y5325" s="174" t="str">
        <f t="shared" si="786"/>
        <v/>
      </c>
      <c r="Z5325" s="174" t="str">
        <f t="shared" si="787"/>
        <v/>
      </c>
      <c r="AA5325" s="137"/>
      <c r="AB5325" s="185">
        <f t="shared" si="784"/>
        <v>30.521599999997683</v>
      </c>
      <c r="AC5325" s="139">
        <f t="shared" si="781"/>
        <v>7.615997653004056E-5</v>
      </c>
      <c r="AD5325" s="138">
        <f t="shared" si="785"/>
        <v>2.0618395952592082E-7</v>
      </c>
      <c r="AE5325" s="139">
        <f t="shared" si="782"/>
        <v>2.0618395952592082E-7</v>
      </c>
      <c r="AF5325" s="139" t="str">
        <f t="shared" si="783"/>
        <v/>
      </c>
      <c r="AG5325" s="139"/>
      <c r="BX5325" s="190"/>
      <c r="BY5325" s="191"/>
      <c r="BZ5325" s="188"/>
      <c r="CA5325" s="188"/>
      <c r="CB5325" s="174" t="str">
        <f t="shared" si="779"/>
        <v/>
      </c>
      <c r="CC5325" s="174" t="str">
        <f t="shared" si="780"/>
        <v/>
      </c>
      <c r="CH5325" s="139"/>
      <c r="CI5325" s="139"/>
      <c r="CJ5325" s="174"/>
    </row>
    <row r="5326" spans="21:88" ht="20.100000000000001" customHeight="1" x14ac:dyDescent="0.25">
      <c r="U5326" s="190"/>
      <c r="V5326" s="191"/>
      <c r="W5326" s="188"/>
      <c r="X5326" s="188"/>
      <c r="Y5326" s="174" t="str">
        <f t="shared" si="786"/>
        <v/>
      </c>
      <c r="Z5326" s="174" t="str">
        <f t="shared" si="787"/>
        <v/>
      </c>
      <c r="AA5326" s="137"/>
      <c r="AB5326" s="185">
        <f t="shared" si="784"/>
        <v>30.527999999997682</v>
      </c>
      <c r="AC5326" s="139">
        <f t="shared" si="781"/>
        <v>7.595379257051464E-5</v>
      </c>
      <c r="AD5326" s="138">
        <f t="shared" si="785"/>
        <v>2.0563297125450084E-7</v>
      </c>
      <c r="AE5326" s="139">
        <f t="shared" si="782"/>
        <v>2.0563297125450084E-7</v>
      </c>
      <c r="AF5326" s="139" t="str">
        <f t="shared" si="783"/>
        <v/>
      </c>
      <c r="AG5326" s="139"/>
      <c r="BX5326" s="190"/>
      <c r="BY5326" s="191"/>
      <c r="BZ5326" s="188"/>
      <c r="CA5326" s="188"/>
      <c r="CB5326" s="174" t="str">
        <f t="shared" si="779"/>
        <v/>
      </c>
      <c r="CC5326" s="174" t="str">
        <f t="shared" si="780"/>
        <v/>
      </c>
      <c r="CH5326" s="139"/>
      <c r="CI5326" s="139"/>
      <c r="CJ5326" s="174"/>
    </row>
    <row r="5327" spans="21:88" ht="20.100000000000001" customHeight="1" x14ac:dyDescent="0.25">
      <c r="U5327" s="190"/>
      <c r="V5327" s="191"/>
      <c r="W5327" s="188"/>
      <c r="X5327" s="188"/>
      <c r="Y5327" s="174" t="str">
        <f t="shared" si="786"/>
        <v/>
      </c>
      <c r="Z5327" s="174" t="str">
        <f t="shared" si="787"/>
        <v/>
      </c>
      <c r="AA5327" s="137"/>
      <c r="AB5327" s="185">
        <f t="shared" si="784"/>
        <v>30.534399999997682</v>
      </c>
      <c r="AC5327" s="139">
        <f t="shared" si="781"/>
        <v>7.5748159599260139E-5</v>
      </c>
      <c r="AD5327" s="138">
        <f t="shared" si="785"/>
        <v>2.0508343286738799E-7</v>
      </c>
      <c r="AE5327" s="139">
        <f t="shared" si="782"/>
        <v>2.0508343286738799E-7</v>
      </c>
      <c r="AF5327" s="139" t="str">
        <f t="shared" si="783"/>
        <v/>
      </c>
      <c r="AG5327" s="139"/>
      <c r="BX5327" s="190"/>
      <c r="BY5327" s="191"/>
      <c r="BZ5327" s="188"/>
      <c r="CA5327" s="188"/>
      <c r="CB5327" s="174" t="str">
        <f t="shared" si="779"/>
        <v/>
      </c>
      <c r="CC5327" s="174" t="str">
        <f t="shared" si="780"/>
        <v/>
      </c>
      <c r="CH5327" s="139"/>
      <c r="CI5327" s="139"/>
      <c r="CJ5327" s="174"/>
    </row>
    <row r="5328" spans="21:88" ht="20.100000000000001" customHeight="1" x14ac:dyDescent="0.25">
      <c r="U5328" s="190"/>
      <c r="V5328" s="191"/>
      <c r="W5328" s="188"/>
      <c r="X5328" s="188"/>
      <c r="Y5328" s="174" t="str">
        <f t="shared" si="786"/>
        <v/>
      </c>
      <c r="Z5328" s="174" t="str">
        <f t="shared" si="787"/>
        <v/>
      </c>
      <c r="AA5328" s="137"/>
      <c r="AB5328" s="185">
        <f t="shared" si="784"/>
        <v>30.540799999997681</v>
      </c>
      <c r="AC5328" s="139">
        <f t="shared" si="781"/>
        <v>7.5543076166392751E-5</v>
      </c>
      <c r="AD5328" s="138">
        <f t="shared" si="785"/>
        <v>2.0453534061989703E-7</v>
      </c>
      <c r="AE5328" s="139">
        <f t="shared" si="782"/>
        <v>2.0453534061989703E-7</v>
      </c>
      <c r="AF5328" s="139" t="str">
        <f t="shared" si="783"/>
        <v/>
      </c>
      <c r="AG5328" s="139"/>
      <c r="BX5328" s="190"/>
      <c r="BY5328" s="191"/>
      <c r="BZ5328" s="188"/>
      <c r="CA5328" s="188"/>
      <c r="CB5328" s="174" t="str">
        <f t="shared" ref="CB5328:CB5391" si="788">IF($CA5328&gt;(Y$555),$BZ5328,"")</f>
        <v/>
      </c>
      <c r="CC5328" s="174" t="str">
        <f t="shared" ref="CC5328:CC5391" si="789">IF($CA5328&gt;(AA$557),$BZ5328,"")</f>
        <v/>
      </c>
      <c r="CH5328" s="139"/>
      <c r="CI5328" s="139"/>
      <c r="CJ5328" s="174"/>
    </row>
    <row r="5329" spans="21:88" ht="20.100000000000001" customHeight="1" x14ac:dyDescent="0.25">
      <c r="U5329" s="190"/>
      <c r="V5329" s="191"/>
      <c r="W5329" s="188"/>
      <c r="X5329" s="188"/>
      <c r="Y5329" s="174" t="str">
        <f t="shared" si="786"/>
        <v/>
      </c>
      <c r="Z5329" s="174" t="str">
        <f t="shared" si="787"/>
        <v/>
      </c>
      <c r="AA5329" s="137"/>
      <c r="AB5329" s="185">
        <f t="shared" si="784"/>
        <v>30.54719999999768</v>
      </c>
      <c r="AC5329" s="139">
        <f t="shared" si="781"/>
        <v>7.5338540825772854E-5</v>
      </c>
      <c r="AD5329" s="138">
        <f t="shared" si="785"/>
        <v>2.0398869077723608E-7</v>
      </c>
      <c r="AE5329" s="139">
        <f t="shared" si="782"/>
        <v>2.0398869077723608E-7</v>
      </c>
      <c r="AF5329" s="139" t="str">
        <f t="shared" si="783"/>
        <v/>
      </c>
      <c r="AG5329" s="139"/>
      <c r="BX5329" s="190"/>
      <c r="BY5329" s="191"/>
      <c r="BZ5329" s="188"/>
      <c r="CA5329" s="188"/>
      <c r="CB5329" s="174" t="str">
        <f t="shared" si="788"/>
        <v/>
      </c>
      <c r="CC5329" s="174" t="str">
        <f t="shared" si="789"/>
        <v/>
      </c>
      <c r="CH5329" s="139"/>
      <c r="CI5329" s="139"/>
      <c r="CJ5329" s="174"/>
    </row>
    <row r="5330" spans="21:88" ht="20.100000000000001" customHeight="1" x14ac:dyDescent="0.25">
      <c r="U5330" s="190"/>
      <c r="V5330" s="191"/>
      <c r="W5330" s="188"/>
      <c r="X5330" s="188"/>
      <c r="Y5330" s="174" t="str">
        <f t="shared" si="786"/>
        <v/>
      </c>
      <c r="Z5330" s="174" t="str">
        <f t="shared" si="787"/>
        <v/>
      </c>
      <c r="AA5330" s="137"/>
      <c r="AB5330" s="185">
        <f t="shared" si="784"/>
        <v>30.55359999999768</v>
      </c>
      <c r="AC5330" s="139">
        <f t="shared" si="781"/>
        <v>7.5134552134995618E-5</v>
      </c>
      <c r="AD5330" s="138">
        <f t="shared" si="785"/>
        <v>2.0344347961362571E-7</v>
      </c>
      <c r="AE5330" s="139">
        <f t="shared" si="782"/>
        <v>2.0344347961362571E-7</v>
      </c>
      <c r="AF5330" s="139" t="str">
        <f t="shared" si="783"/>
        <v/>
      </c>
      <c r="AG5330" s="139"/>
      <c r="BX5330" s="190"/>
      <c r="BY5330" s="191"/>
      <c r="BZ5330" s="188"/>
      <c r="CA5330" s="188"/>
      <c r="CB5330" s="174" t="str">
        <f t="shared" si="788"/>
        <v/>
      </c>
      <c r="CC5330" s="174" t="str">
        <f t="shared" si="789"/>
        <v/>
      </c>
      <c r="CH5330" s="139"/>
      <c r="CI5330" s="139"/>
      <c r="CJ5330" s="174"/>
    </row>
    <row r="5331" spans="21:88" ht="20.100000000000001" customHeight="1" x14ac:dyDescent="0.25">
      <c r="U5331" s="190"/>
      <c r="V5331" s="191"/>
      <c r="W5331" s="188"/>
      <c r="X5331" s="188"/>
      <c r="Y5331" s="174" t="str">
        <f t="shared" si="786"/>
        <v/>
      </c>
      <c r="Z5331" s="174" t="str">
        <f t="shared" si="787"/>
        <v/>
      </c>
      <c r="AA5331" s="137"/>
      <c r="AB5331" s="185">
        <f t="shared" si="784"/>
        <v>30.559999999997679</v>
      </c>
      <c r="AC5331" s="139">
        <f t="shared" si="781"/>
        <v>7.4931108655381992E-5</v>
      </c>
      <c r="AD5331" s="138">
        <f t="shared" si="785"/>
        <v>2.0289970341212269E-7</v>
      </c>
      <c r="AE5331" s="139">
        <f t="shared" si="782"/>
        <v>2.0289970341212269E-7</v>
      </c>
      <c r="AF5331" s="139" t="str">
        <f t="shared" si="783"/>
        <v/>
      </c>
      <c r="AG5331" s="139"/>
      <c r="BX5331" s="190"/>
      <c r="BY5331" s="191"/>
      <c r="BZ5331" s="188"/>
      <c r="CA5331" s="188"/>
      <c r="CB5331" s="174" t="str">
        <f t="shared" si="788"/>
        <v/>
      </c>
      <c r="CC5331" s="174" t="str">
        <f t="shared" si="789"/>
        <v/>
      </c>
      <c r="CH5331" s="139"/>
      <c r="CI5331" s="139"/>
      <c r="CJ5331" s="174"/>
    </row>
    <row r="5332" spans="21:88" ht="20.100000000000001" customHeight="1" x14ac:dyDescent="0.25">
      <c r="U5332" s="190"/>
      <c r="V5332" s="191"/>
      <c r="W5332" s="188"/>
      <c r="X5332" s="188"/>
      <c r="Y5332" s="174" t="str">
        <f t="shared" si="786"/>
        <v/>
      </c>
      <c r="Z5332" s="174" t="str">
        <f t="shared" si="787"/>
        <v/>
      </c>
      <c r="AA5332" s="137"/>
      <c r="AB5332" s="185">
        <f t="shared" si="784"/>
        <v>30.566399999997678</v>
      </c>
      <c r="AC5332" s="139">
        <f t="shared" si="781"/>
        <v>7.4728208951969869E-5</v>
      </c>
      <c r="AD5332" s="138">
        <f t="shared" si="785"/>
        <v>2.0235735846592113E-7</v>
      </c>
      <c r="AE5332" s="139">
        <f t="shared" si="782"/>
        <v>2.0235735846592113E-7</v>
      </c>
      <c r="AF5332" s="139" t="str">
        <f t="shared" si="783"/>
        <v/>
      </c>
      <c r="AG5332" s="139"/>
      <c r="BX5332" s="190"/>
      <c r="BY5332" s="191"/>
      <c r="BZ5332" s="188"/>
      <c r="CA5332" s="188"/>
      <c r="CB5332" s="174" t="str">
        <f t="shared" si="788"/>
        <v/>
      </c>
      <c r="CC5332" s="174" t="str">
        <f t="shared" si="789"/>
        <v/>
      </c>
      <c r="CH5332" s="139"/>
      <c r="CI5332" s="139"/>
      <c r="CJ5332" s="174"/>
    </row>
    <row r="5333" spans="21:88" ht="20.100000000000001" customHeight="1" x14ac:dyDescent="0.25">
      <c r="U5333" s="190"/>
      <c r="V5333" s="191"/>
      <c r="W5333" s="188"/>
      <c r="X5333" s="188"/>
      <c r="Y5333" s="174" t="str">
        <f t="shared" si="786"/>
        <v/>
      </c>
      <c r="Z5333" s="174" t="str">
        <f t="shared" si="787"/>
        <v/>
      </c>
      <c r="AA5333" s="137"/>
      <c r="AB5333" s="185">
        <f t="shared" si="784"/>
        <v>30.572799999997677</v>
      </c>
      <c r="AC5333" s="139">
        <f t="shared" si="781"/>
        <v>7.4525851593503948E-5</v>
      </c>
      <c r="AD5333" s="138">
        <f t="shared" si="785"/>
        <v>2.0181644107722754E-7</v>
      </c>
      <c r="AE5333" s="139">
        <f t="shared" si="782"/>
        <v>2.0181644107722754E-7</v>
      </c>
      <c r="AF5333" s="139" t="str">
        <f t="shared" si="783"/>
        <v/>
      </c>
      <c r="AG5333" s="139"/>
      <c r="BX5333" s="190"/>
      <c r="BY5333" s="191"/>
      <c r="BZ5333" s="188"/>
      <c r="CA5333" s="188"/>
      <c r="CB5333" s="174" t="str">
        <f t="shared" si="788"/>
        <v/>
      </c>
      <c r="CC5333" s="174" t="str">
        <f t="shared" si="789"/>
        <v/>
      </c>
      <c r="CH5333" s="139"/>
      <c r="CI5333" s="139"/>
      <c r="CJ5333" s="174"/>
    </row>
    <row r="5334" spans="21:88" ht="20.100000000000001" customHeight="1" x14ac:dyDescent="0.25">
      <c r="U5334" s="190"/>
      <c r="V5334" s="191"/>
      <c r="W5334" s="188"/>
      <c r="X5334" s="188"/>
      <c r="Y5334" s="174" t="str">
        <f t="shared" si="786"/>
        <v/>
      </c>
      <c r="Z5334" s="174" t="str">
        <f t="shared" si="787"/>
        <v/>
      </c>
      <c r="AA5334" s="137"/>
      <c r="AB5334" s="185">
        <f t="shared" si="784"/>
        <v>30.579199999997677</v>
      </c>
      <c r="AC5334" s="139">
        <f t="shared" si="781"/>
        <v>7.4324035152426721E-5</v>
      </c>
      <c r="AD5334" s="138">
        <f t="shared" si="785"/>
        <v>2.0127694755791138E-7</v>
      </c>
      <c r="AE5334" s="139">
        <f t="shared" si="782"/>
        <v>2.0127694755791138E-7</v>
      </c>
      <c r="AF5334" s="139" t="str">
        <f t="shared" si="783"/>
        <v/>
      </c>
      <c r="AG5334" s="139"/>
      <c r="BX5334" s="190"/>
      <c r="BY5334" s="191"/>
      <c r="BZ5334" s="188"/>
      <c r="CA5334" s="188"/>
      <c r="CB5334" s="174" t="str">
        <f t="shared" si="788"/>
        <v/>
      </c>
      <c r="CC5334" s="174" t="str">
        <f t="shared" si="789"/>
        <v/>
      </c>
      <c r="CH5334" s="139"/>
      <c r="CI5334" s="139"/>
      <c r="CJ5334" s="174"/>
    </row>
    <row r="5335" spans="21:88" ht="20.100000000000001" customHeight="1" x14ac:dyDescent="0.25">
      <c r="U5335" s="190"/>
      <c r="V5335" s="191"/>
      <c r="W5335" s="188"/>
      <c r="X5335" s="188"/>
      <c r="Y5335" s="174" t="str">
        <f t="shared" si="786"/>
        <v/>
      </c>
      <c r="Z5335" s="174" t="str">
        <f t="shared" si="787"/>
        <v/>
      </c>
      <c r="AA5335" s="137"/>
      <c r="AB5335" s="185">
        <f t="shared" si="784"/>
        <v>30.585599999997676</v>
      </c>
      <c r="AC5335" s="139">
        <f t="shared" si="781"/>
        <v>7.4122758204868809E-5</v>
      </c>
      <c r="AD5335" s="138">
        <f t="shared" si="785"/>
        <v>2.0073887422888167E-7</v>
      </c>
      <c r="AE5335" s="139">
        <f t="shared" si="782"/>
        <v>2.0073887422888167E-7</v>
      </c>
      <c r="AF5335" s="139" t="str">
        <f t="shared" si="783"/>
        <v/>
      </c>
      <c r="AG5335" s="139"/>
      <c r="BX5335" s="190"/>
      <c r="BY5335" s="191"/>
      <c r="BZ5335" s="188"/>
      <c r="CA5335" s="188"/>
      <c r="CB5335" s="174" t="str">
        <f t="shared" si="788"/>
        <v/>
      </c>
      <c r="CC5335" s="174" t="str">
        <f t="shared" si="789"/>
        <v/>
      </c>
      <c r="CH5335" s="139"/>
      <c r="CI5335" s="139"/>
      <c r="CJ5335" s="174"/>
    </row>
    <row r="5336" spans="21:88" ht="20.100000000000001" customHeight="1" x14ac:dyDescent="0.25">
      <c r="U5336" s="190"/>
      <c r="V5336" s="191"/>
      <c r="W5336" s="188"/>
      <c r="X5336" s="188"/>
      <c r="Y5336" s="174" t="str">
        <f t="shared" si="786"/>
        <v/>
      </c>
      <c r="Z5336" s="174" t="str">
        <f t="shared" si="787"/>
        <v/>
      </c>
      <c r="AA5336" s="137"/>
      <c r="AB5336" s="185">
        <f t="shared" si="784"/>
        <v>30.591999999997675</v>
      </c>
      <c r="AC5336" s="139">
        <f t="shared" si="781"/>
        <v>7.3922019330639928E-5</v>
      </c>
      <c r="AD5336" s="138">
        <f t="shared" si="785"/>
        <v>2.0020221742003273E-7</v>
      </c>
      <c r="AE5336" s="139">
        <f t="shared" si="782"/>
        <v>2.0020221742003273E-7</v>
      </c>
      <c r="AF5336" s="139" t="str">
        <f t="shared" si="783"/>
        <v/>
      </c>
      <c r="AG5336" s="139"/>
      <c r="BX5336" s="190"/>
      <c r="BY5336" s="191"/>
      <c r="BZ5336" s="188"/>
      <c r="CA5336" s="188"/>
      <c r="CB5336" s="174" t="str">
        <f t="shared" si="788"/>
        <v/>
      </c>
      <c r="CC5336" s="174" t="str">
        <f t="shared" si="789"/>
        <v/>
      </c>
      <c r="CH5336" s="139"/>
      <c r="CI5336" s="139"/>
      <c r="CJ5336" s="174"/>
    </row>
    <row r="5337" spans="21:88" ht="20.100000000000001" customHeight="1" x14ac:dyDescent="0.25">
      <c r="U5337" s="190"/>
      <c r="V5337" s="191"/>
      <c r="W5337" s="188"/>
      <c r="X5337" s="188"/>
      <c r="Y5337" s="174" t="str">
        <f t="shared" si="786"/>
        <v/>
      </c>
      <c r="Z5337" s="174" t="str">
        <f t="shared" si="787"/>
        <v/>
      </c>
      <c r="AA5337" s="137"/>
      <c r="AB5337" s="185">
        <f t="shared" si="784"/>
        <v>30.598399999997675</v>
      </c>
      <c r="AC5337" s="139">
        <f t="shared" si="781"/>
        <v>7.3721817113219895E-5</v>
      </c>
      <c r="AD5337" s="138">
        <f t="shared" si="785"/>
        <v>1.9966697347157238E-7</v>
      </c>
      <c r="AE5337" s="139">
        <f t="shared" si="782"/>
        <v>1.9966697347157238E-7</v>
      </c>
      <c r="AF5337" s="139" t="str">
        <f t="shared" si="783"/>
        <v/>
      </c>
      <c r="AG5337" s="139"/>
      <c r="BX5337" s="190"/>
      <c r="BY5337" s="191"/>
      <c r="BZ5337" s="188"/>
      <c r="CA5337" s="188"/>
      <c r="CB5337" s="174" t="str">
        <f t="shared" si="788"/>
        <v/>
      </c>
      <c r="CC5337" s="174" t="str">
        <f t="shared" si="789"/>
        <v/>
      </c>
      <c r="CH5337" s="139"/>
      <c r="CI5337" s="139"/>
      <c r="CJ5337" s="174"/>
    </row>
    <row r="5338" spans="21:88" ht="20.100000000000001" customHeight="1" x14ac:dyDescent="0.25">
      <c r="U5338" s="190"/>
      <c r="V5338" s="191"/>
      <c r="W5338" s="188"/>
      <c r="X5338" s="188"/>
      <c r="Y5338" s="174" t="str">
        <f t="shared" si="786"/>
        <v/>
      </c>
      <c r="Z5338" s="174" t="str">
        <f t="shared" si="787"/>
        <v/>
      </c>
      <c r="AA5338" s="137"/>
      <c r="AB5338" s="185">
        <f t="shared" si="784"/>
        <v>30.604799999997674</v>
      </c>
      <c r="AC5338" s="139">
        <f t="shared" si="781"/>
        <v>7.3522150139748322E-5</v>
      </c>
      <c r="AD5338" s="138">
        <f t="shared" si="785"/>
        <v>1.9913313873160953E-7</v>
      </c>
      <c r="AE5338" s="139">
        <f t="shared" si="782"/>
        <v>1.9913313873160953E-7</v>
      </c>
      <c r="AF5338" s="139" t="str">
        <f t="shared" si="783"/>
        <v/>
      </c>
      <c r="AG5338" s="139"/>
      <c r="BX5338" s="190"/>
      <c r="BY5338" s="191"/>
      <c r="BZ5338" s="188"/>
      <c r="CA5338" s="188"/>
      <c r="CB5338" s="174" t="str">
        <f t="shared" si="788"/>
        <v/>
      </c>
      <c r="CC5338" s="174" t="str">
        <f t="shared" si="789"/>
        <v/>
      </c>
      <c r="CH5338" s="139"/>
      <c r="CI5338" s="139"/>
      <c r="CJ5338" s="174"/>
    </row>
    <row r="5339" spans="21:88" ht="20.100000000000001" customHeight="1" x14ac:dyDescent="0.25">
      <c r="U5339" s="190"/>
      <c r="V5339" s="191"/>
      <c r="W5339" s="188"/>
      <c r="X5339" s="188"/>
      <c r="Y5339" s="174" t="str">
        <f t="shared" si="786"/>
        <v/>
      </c>
      <c r="Z5339" s="174" t="str">
        <f t="shared" si="787"/>
        <v/>
      </c>
      <c r="AA5339" s="137"/>
      <c r="AB5339" s="185">
        <f t="shared" si="784"/>
        <v>30.611199999997673</v>
      </c>
      <c r="AC5339" s="139">
        <f t="shared" si="781"/>
        <v>7.3323017001016713E-5</v>
      </c>
      <c r="AD5339" s="138">
        <f t="shared" si="785"/>
        <v>1.9860070955825487E-7</v>
      </c>
      <c r="AE5339" s="139">
        <f t="shared" si="782"/>
        <v>1.9860070955825487E-7</v>
      </c>
      <c r="AF5339" s="139" t="str">
        <f t="shared" si="783"/>
        <v/>
      </c>
      <c r="AG5339" s="139"/>
      <c r="BX5339" s="190"/>
      <c r="BY5339" s="191"/>
      <c r="BZ5339" s="188"/>
      <c r="CA5339" s="188"/>
      <c r="CB5339" s="174" t="str">
        <f t="shared" si="788"/>
        <v/>
      </c>
      <c r="CC5339" s="174" t="str">
        <f t="shared" si="789"/>
        <v/>
      </c>
      <c r="CH5339" s="139"/>
      <c r="CI5339" s="139"/>
      <c r="CJ5339" s="174"/>
    </row>
    <row r="5340" spans="21:88" ht="20.100000000000001" customHeight="1" x14ac:dyDescent="0.25">
      <c r="U5340" s="190"/>
      <c r="V5340" s="191"/>
      <c r="W5340" s="188"/>
      <c r="X5340" s="188"/>
      <c r="Y5340" s="174" t="str">
        <f t="shared" si="786"/>
        <v/>
      </c>
      <c r="Z5340" s="174" t="str">
        <f t="shared" si="787"/>
        <v/>
      </c>
      <c r="AA5340" s="137"/>
      <c r="AB5340" s="185">
        <f t="shared" si="784"/>
        <v>30.617599999997672</v>
      </c>
      <c r="AC5340" s="139">
        <f t="shared" si="781"/>
        <v>7.3124416291458458E-5</v>
      </c>
      <c r="AD5340" s="138">
        <f t="shared" si="785"/>
        <v>1.9806968231865865E-7</v>
      </c>
      <c r="AE5340" s="139">
        <f t="shared" si="782"/>
        <v>1.9806968231865865E-7</v>
      </c>
      <c r="AF5340" s="139" t="str">
        <f t="shared" si="783"/>
        <v/>
      </c>
      <c r="AG5340" s="139"/>
      <c r="BX5340" s="190"/>
      <c r="BY5340" s="191"/>
      <c r="BZ5340" s="188"/>
      <c r="CA5340" s="188"/>
      <c r="CB5340" s="174" t="str">
        <f t="shared" si="788"/>
        <v/>
      </c>
      <c r="CC5340" s="174" t="str">
        <f t="shared" si="789"/>
        <v/>
      </c>
      <c r="CH5340" s="139"/>
      <c r="CI5340" s="139"/>
      <c r="CJ5340" s="174"/>
    </row>
    <row r="5341" spans="21:88" ht="20.100000000000001" customHeight="1" x14ac:dyDescent="0.25">
      <c r="U5341" s="190"/>
      <c r="V5341" s="191"/>
      <c r="W5341" s="188"/>
      <c r="X5341" s="188"/>
      <c r="Y5341" s="174" t="str">
        <f t="shared" si="786"/>
        <v/>
      </c>
      <c r="Z5341" s="174" t="str">
        <f t="shared" si="787"/>
        <v/>
      </c>
      <c r="AA5341" s="137"/>
      <c r="AB5341" s="185">
        <f t="shared" si="784"/>
        <v>30.623999999997672</v>
      </c>
      <c r="AC5341" s="139">
        <f t="shared" si="781"/>
        <v>7.2926346609139799E-5</v>
      </c>
      <c r="AD5341" s="138">
        <f t="shared" si="785"/>
        <v>1.9754005338952561E-7</v>
      </c>
      <c r="AE5341" s="139">
        <f t="shared" si="782"/>
        <v>1.9754005338952561E-7</v>
      </c>
      <c r="AF5341" s="139" t="str">
        <f t="shared" si="783"/>
        <v/>
      </c>
      <c r="AG5341" s="139"/>
      <c r="BX5341" s="190"/>
      <c r="BY5341" s="191"/>
      <c r="BZ5341" s="188"/>
      <c r="CA5341" s="188"/>
      <c r="CB5341" s="174" t="str">
        <f t="shared" si="788"/>
        <v/>
      </c>
      <c r="CC5341" s="174" t="str">
        <f t="shared" si="789"/>
        <v/>
      </c>
      <c r="CH5341" s="139"/>
      <c r="CI5341" s="139"/>
      <c r="CJ5341" s="174"/>
    </row>
    <row r="5342" spans="21:88" ht="20.100000000000001" customHeight="1" x14ac:dyDescent="0.25">
      <c r="U5342" s="190"/>
      <c r="V5342" s="191"/>
      <c r="W5342" s="188"/>
      <c r="X5342" s="188"/>
      <c r="Y5342" s="174" t="str">
        <f t="shared" si="786"/>
        <v/>
      </c>
      <c r="Z5342" s="174" t="str">
        <f t="shared" si="787"/>
        <v/>
      </c>
      <c r="AA5342" s="137"/>
      <c r="AB5342" s="185">
        <f t="shared" si="784"/>
        <v>30.630399999997671</v>
      </c>
      <c r="AC5342" s="139">
        <f t="shared" si="781"/>
        <v>7.2728806555750274E-5</v>
      </c>
      <c r="AD5342" s="138">
        <f t="shared" si="785"/>
        <v>1.9701181915624769E-7</v>
      </c>
      <c r="AE5342" s="139">
        <f t="shared" si="782"/>
        <v>1.9701181915624769E-7</v>
      </c>
      <c r="AF5342" s="139" t="str">
        <f t="shared" si="783"/>
        <v/>
      </c>
      <c r="AG5342" s="139"/>
      <c r="BX5342" s="190"/>
      <c r="BY5342" s="191"/>
      <c r="BZ5342" s="188"/>
      <c r="CA5342" s="188"/>
      <c r="CB5342" s="174" t="str">
        <f t="shared" si="788"/>
        <v/>
      </c>
      <c r="CC5342" s="174" t="str">
        <f t="shared" si="789"/>
        <v/>
      </c>
      <c r="CH5342" s="139"/>
      <c r="CI5342" s="139"/>
      <c r="CJ5342" s="174"/>
    </row>
    <row r="5343" spans="21:88" ht="20.100000000000001" customHeight="1" x14ac:dyDescent="0.25">
      <c r="U5343" s="190"/>
      <c r="V5343" s="191"/>
      <c r="W5343" s="188"/>
      <c r="X5343" s="188"/>
      <c r="Y5343" s="174" t="str">
        <f t="shared" si="786"/>
        <v/>
      </c>
      <c r="Z5343" s="174" t="str">
        <f t="shared" si="787"/>
        <v/>
      </c>
      <c r="AA5343" s="137"/>
      <c r="AB5343" s="185">
        <f t="shared" si="784"/>
        <v>30.63679999999767</v>
      </c>
      <c r="AC5343" s="139">
        <f t="shared" si="781"/>
        <v>7.2531794736594026E-5</v>
      </c>
      <c r="AD5343" s="138">
        <f t="shared" si="785"/>
        <v>1.9648497601291754E-7</v>
      </c>
      <c r="AE5343" s="139">
        <f t="shared" si="782"/>
        <v>1.9648497601291754E-7</v>
      </c>
      <c r="AF5343" s="139" t="str">
        <f t="shared" si="783"/>
        <v/>
      </c>
      <c r="AG5343" s="139"/>
      <c r="BX5343" s="190"/>
      <c r="BY5343" s="191"/>
      <c r="BZ5343" s="188"/>
      <c r="CA5343" s="188"/>
      <c r="CB5343" s="174" t="str">
        <f t="shared" si="788"/>
        <v/>
      </c>
      <c r="CC5343" s="174" t="str">
        <f t="shared" si="789"/>
        <v/>
      </c>
      <c r="CH5343" s="139"/>
      <c r="CI5343" s="139"/>
      <c r="CJ5343" s="174"/>
    </row>
    <row r="5344" spans="21:88" ht="20.100000000000001" customHeight="1" x14ac:dyDescent="0.25">
      <c r="U5344" s="190"/>
      <c r="V5344" s="191"/>
      <c r="W5344" s="188"/>
      <c r="X5344" s="188"/>
      <c r="Y5344" s="174" t="str">
        <f t="shared" si="786"/>
        <v/>
      </c>
      <c r="Z5344" s="174" t="str">
        <f t="shared" si="787"/>
        <v/>
      </c>
      <c r="AA5344" s="137"/>
      <c r="AB5344" s="185">
        <f t="shared" si="784"/>
        <v>30.64319999999767</v>
      </c>
      <c r="AC5344" s="139">
        <f t="shared" si="781"/>
        <v>7.2335309760581109E-5</v>
      </c>
      <c r="AD5344" s="138">
        <f t="shared" si="785"/>
        <v>1.9595952036418523E-7</v>
      </c>
      <c r="AE5344" s="139">
        <f t="shared" si="782"/>
        <v>1.9595952036418523E-7</v>
      </c>
      <c r="AF5344" s="139" t="str">
        <f t="shared" si="783"/>
        <v/>
      </c>
      <c r="AG5344" s="139"/>
      <c r="BX5344" s="190"/>
      <c r="BY5344" s="191"/>
      <c r="BZ5344" s="188"/>
      <c r="CA5344" s="188"/>
      <c r="CB5344" s="174" t="str">
        <f t="shared" si="788"/>
        <v/>
      </c>
      <c r="CC5344" s="174" t="str">
        <f t="shared" si="789"/>
        <v/>
      </c>
      <c r="CH5344" s="139"/>
      <c r="CI5344" s="139"/>
      <c r="CJ5344" s="174"/>
    </row>
    <row r="5345" spans="21:88" ht="20.100000000000001" customHeight="1" x14ac:dyDescent="0.25">
      <c r="U5345" s="190"/>
      <c r="V5345" s="191"/>
      <c r="W5345" s="188"/>
      <c r="X5345" s="188"/>
      <c r="Y5345" s="174" t="str">
        <f t="shared" si="786"/>
        <v/>
      </c>
      <c r="Z5345" s="174" t="str">
        <f t="shared" si="787"/>
        <v/>
      </c>
      <c r="AA5345" s="137"/>
      <c r="AB5345" s="185">
        <f t="shared" si="784"/>
        <v>30.649599999997669</v>
      </c>
      <c r="AC5345" s="139">
        <f t="shared" si="781"/>
        <v>7.2139350240216923E-5</v>
      </c>
      <c r="AD5345" s="138">
        <f t="shared" si="785"/>
        <v>1.9543544862161261E-7</v>
      </c>
      <c r="AE5345" s="139">
        <f t="shared" si="782"/>
        <v>1.9543544862161261E-7</v>
      </c>
      <c r="AF5345" s="139" t="str">
        <f t="shared" si="783"/>
        <v/>
      </c>
      <c r="AG5345" s="139"/>
      <c r="BX5345" s="190"/>
      <c r="BY5345" s="191"/>
      <c r="BZ5345" s="188"/>
      <c r="CA5345" s="188"/>
      <c r="CB5345" s="174" t="str">
        <f t="shared" si="788"/>
        <v/>
      </c>
      <c r="CC5345" s="174" t="str">
        <f t="shared" si="789"/>
        <v/>
      </c>
      <c r="CH5345" s="139"/>
      <c r="CI5345" s="139"/>
      <c r="CJ5345" s="174"/>
    </row>
    <row r="5346" spans="21:88" ht="20.100000000000001" customHeight="1" x14ac:dyDescent="0.25">
      <c r="U5346" s="190"/>
      <c r="V5346" s="191"/>
      <c r="W5346" s="188"/>
      <c r="X5346" s="188"/>
      <c r="Y5346" s="174" t="str">
        <f t="shared" si="786"/>
        <v/>
      </c>
      <c r="Z5346" s="174" t="str">
        <f t="shared" si="787"/>
        <v/>
      </c>
      <c r="AA5346" s="137"/>
      <c r="AB5346" s="185">
        <f t="shared" si="784"/>
        <v>30.655999999997668</v>
      </c>
      <c r="AC5346" s="139">
        <f t="shared" si="781"/>
        <v>7.1943914791595311E-5</v>
      </c>
      <c r="AD5346" s="138">
        <f t="shared" si="785"/>
        <v>1.949127572087962E-7</v>
      </c>
      <c r="AE5346" s="139">
        <f t="shared" si="782"/>
        <v>1.949127572087962E-7</v>
      </c>
      <c r="AF5346" s="139" t="str">
        <f t="shared" si="783"/>
        <v/>
      </c>
      <c r="AG5346" s="139"/>
      <c r="BX5346" s="190"/>
      <c r="BY5346" s="191"/>
      <c r="BZ5346" s="188"/>
      <c r="CA5346" s="188"/>
      <c r="CB5346" s="174" t="str">
        <f t="shared" si="788"/>
        <v/>
      </c>
      <c r="CC5346" s="174" t="str">
        <f t="shared" si="789"/>
        <v/>
      </c>
      <c r="CH5346" s="139"/>
      <c r="CI5346" s="139"/>
      <c r="CJ5346" s="174"/>
    </row>
    <row r="5347" spans="21:88" ht="20.100000000000001" customHeight="1" x14ac:dyDescent="0.25">
      <c r="U5347" s="190"/>
      <c r="V5347" s="191"/>
      <c r="W5347" s="188"/>
      <c r="X5347" s="188"/>
      <c r="Y5347" s="174" t="str">
        <f t="shared" si="786"/>
        <v/>
      </c>
      <c r="Z5347" s="174" t="str">
        <f t="shared" si="787"/>
        <v/>
      </c>
      <c r="AA5347" s="137"/>
      <c r="AB5347" s="185">
        <f t="shared" si="784"/>
        <v>30.662399999997668</v>
      </c>
      <c r="AC5347" s="139">
        <f t="shared" si="781"/>
        <v>7.1749002034386515E-5</v>
      </c>
      <c r="AD5347" s="138">
        <f t="shared" si="785"/>
        <v>1.9439144255503811E-7</v>
      </c>
      <c r="AE5347" s="139">
        <f t="shared" si="782"/>
        <v>1.9439144255503811E-7</v>
      </c>
      <c r="AF5347" s="139" t="str">
        <f t="shared" si="783"/>
        <v/>
      </c>
      <c r="AG5347" s="139"/>
      <c r="BX5347" s="190"/>
      <c r="BY5347" s="191"/>
      <c r="BZ5347" s="188"/>
      <c r="CA5347" s="188"/>
      <c r="CB5347" s="174" t="str">
        <f t="shared" si="788"/>
        <v/>
      </c>
      <c r="CC5347" s="174" t="str">
        <f t="shared" si="789"/>
        <v/>
      </c>
      <c r="CH5347" s="139"/>
      <c r="CI5347" s="139"/>
      <c r="CJ5347" s="174"/>
    </row>
    <row r="5348" spans="21:88" ht="20.100000000000001" customHeight="1" x14ac:dyDescent="0.25">
      <c r="U5348" s="190"/>
      <c r="V5348" s="191"/>
      <c r="W5348" s="188"/>
      <c r="X5348" s="188"/>
      <c r="Y5348" s="174" t="str">
        <f t="shared" si="786"/>
        <v/>
      </c>
      <c r="Z5348" s="174" t="str">
        <f t="shared" si="787"/>
        <v/>
      </c>
      <c r="AA5348" s="137"/>
      <c r="AB5348" s="185">
        <f t="shared" si="784"/>
        <v>30.668799999997667</v>
      </c>
      <c r="AC5348" s="139">
        <f t="shared" si="781"/>
        <v>7.1554610591831476E-5</v>
      </c>
      <c r="AD5348" s="138">
        <f t="shared" si="785"/>
        <v>1.9387150110137695E-7</v>
      </c>
      <c r="AE5348" s="139">
        <f t="shared" si="782"/>
        <v>1.9387150110137695E-7</v>
      </c>
      <c r="AF5348" s="139" t="str">
        <f t="shared" si="783"/>
        <v/>
      </c>
      <c r="AG5348" s="139"/>
      <c r="BX5348" s="190"/>
      <c r="BY5348" s="191"/>
      <c r="BZ5348" s="188"/>
      <c r="CA5348" s="188"/>
      <c r="CB5348" s="174" t="str">
        <f t="shared" si="788"/>
        <v/>
      </c>
      <c r="CC5348" s="174" t="str">
        <f t="shared" si="789"/>
        <v/>
      </c>
      <c r="CH5348" s="139"/>
      <c r="CI5348" s="139"/>
      <c r="CJ5348" s="174"/>
    </row>
    <row r="5349" spans="21:88" ht="20.100000000000001" customHeight="1" x14ac:dyDescent="0.25">
      <c r="U5349" s="190"/>
      <c r="V5349" s="191"/>
      <c r="W5349" s="188"/>
      <c r="X5349" s="188"/>
      <c r="Y5349" s="174" t="str">
        <f t="shared" si="786"/>
        <v/>
      </c>
      <c r="Z5349" s="174" t="str">
        <f t="shared" si="787"/>
        <v/>
      </c>
      <c r="AA5349" s="137"/>
      <c r="AB5349" s="185">
        <f t="shared" si="784"/>
        <v>30.675199999997666</v>
      </c>
      <c r="AC5349" s="139">
        <f t="shared" si="781"/>
        <v>7.13607390907301E-5</v>
      </c>
      <c r="AD5349" s="138">
        <f t="shared" si="785"/>
        <v>1.9335292929634586E-7</v>
      </c>
      <c r="AE5349" s="139">
        <f t="shared" si="782"/>
        <v>1.9335292929634586E-7</v>
      </c>
      <c r="AF5349" s="139" t="str">
        <f t="shared" si="783"/>
        <v/>
      </c>
      <c r="AG5349" s="139"/>
      <c r="BX5349" s="190"/>
      <c r="BY5349" s="191"/>
      <c r="BZ5349" s="188"/>
      <c r="CA5349" s="188"/>
      <c r="CB5349" s="174" t="str">
        <f t="shared" si="788"/>
        <v/>
      </c>
      <c r="CC5349" s="174" t="str">
        <f t="shared" si="789"/>
        <v/>
      </c>
      <c r="CH5349" s="139"/>
      <c r="CI5349" s="139"/>
      <c r="CJ5349" s="174"/>
    </row>
    <row r="5350" spans="21:88" ht="20.100000000000001" customHeight="1" x14ac:dyDescent="0.25">
      <c r="U5350" s="190"/>
      <c r="V5350" s="191"/>
      <c r="W5350" s="188"/>
      <c r="X5350" s="188"/>
      <c r="Y5350" s="174" t="str">
        <f t="shared" si="786"/>
        <v/>
      </c>
      <c r="Z5350" s="174" t="str">
        <f t="shared" si="787"/>
        <v/>
      </c>
      <c r="AA5350" s="137"/>
      <c r="AB5350" s="185">
        <f t="shared" si="784"/>
        <v>30.681599999997665</v>
      </c>
      <c r="AC5350" s="139">
        <f t="shared" si="781"/>
        <v>7.1167386161433754E-5</v>
      </c>
      <c r="AD5350" s="138">
        <f t="shared" si="785"/>
        <v>1.928357235977615E-7</v>
      </c>
      <c r="AE5350" s="139">
        <f t="shared" si="782"/>
        <v>1.928357235977615E-7</v>
      </c>
      <c r="AF5350" s="139" t="str">
        <f t="shared" si="783"/>
        <v/>
      </c>
      <c r="AG5350" s="139"/>
      <c r="BX5350" s="190"/>
      <c r="BY5350" s="191"/>
      <c r="BZ5350" s="188"/>
      <c r="CA5350" s="188"/>
      <c r="CB5350" s="174" t="str">
        <f t="shared" si="788"/>
        <v/>
      </c>
      <c r="CC5350" s="174" t="str">
        <f t="shared" si="789"/>
        <v/>
      </c>
      <c r="CH5350" s="139"/>
      <c r="CI5350" s="139"/>
      <c r="CJ5350" s="174"/>
    </row>
    <row r="5351" spans="21:88" ht="20.100000000000001" customHeight="1" x14ac:dyDescent="0.25">
      <c r="U5351" s="190"/>
      <c r="V5351" s="191"/>
      <c r="W5351" s="188"/>
      <c r="X5351" s="188"/>
      <c r="Y5351" s="174" t="str">
        <f t="shared" si="786"/>
        <v/>
      </c>
      <c r="Z5351" s="174" t="str">
        <f t="shared" si="787"/>
        <v/>
      </c>
      <c r="AA5351" s="137"/>
      <c r="AB5351" s="185">
        <f t="shared" si="784"/>
        <v>30.687999999997665</v>
      </c>
      <c r="AC5351" s="139">
        <f t="shared" si="781"/>
        <v>7.0974550437835992E-5</v>
      </c>
      <c r="AD5351" s="138">
        <f t="shared" si="785"/>
        <v>1.9231988047269685E-7</v>
      </c>
      <c r="AE5351" s="139">
        <f t="shared" si="782"/>
        <v>1.9231988047269685E-7</v>
      </c>
      <c r="AF5351" s="139" t="str">
        <f t="shared" si="783"/>
        <v/>
      </c>
      <c r="AG5351" s="139"/>
      <c r="BX5351" s="190"/>
      <c r="BY5351" s="191"/>
      <c r="BZ5351" s="188"/>
      <c r="CA5351" s="188"/>
      <c r="CB5351" s="174" t="str">
        <f t="shared" si="788"/>
        <v/>
      </c>
      <c r="CC5351" s="174" t="str">
        <f t="shared" si="789"/>
        <v/>
      </c>
      <c r="CH5351" s="139"/>
      <c r="CI5351" s="139"/>
      <c r="CJ5351" s="174"/>
    </row>
    <row r="5352" spans="21:88" ht="20.100000000000001" customHeight="1" x14ac:dyDescent="0.25">
      <c r="U5352" s="190"/>
      <c r="V5352" s="191"/>
      <c r="W5352" s="188"/>
      <c r="X5352" s="188"/>
      <c r="Y5352" s="174" t="str">
        <f t="shared" si="786"/>
        <v/>
      </c>
      <c r="Z5352" s="174" t="str">
        <f t="shared" si="787"/>
        <v/>
      </c>
      <c r="AA5352" s="137"/>
      <c r="AB5352" s="185">
        <f t="shared" si="784"/>
        <v>30.694399999997664</v>
      </c>
      <c r="AC5352" s="139">
        <f t="shared" si="781"/>
        <v>7.0782230557363295E-5</v>
      </c>
      <c r="AD5352" s="138">
        <f t="shared" si="785"/>
        <v>1.918053963968308E-7</v>
      </c>
      <c r="AE5352" s="139">
        <f t="shared" si="782"/>
        <v>1.918053963968308E-7</v>
      </c>
      <c r="AF5352" s="139" t="str">
        <f t="shared" si="783"/>
        <v/>
      </c>
      <c r="AG5352" s="139"/>
      <c r="BX5352" s="190"/>
      <c r="BY5352" s="191"/>
      <c r="BZ5352" s="188"/>
      <c r="CA5352" s="188"/>
      <c r="CB5352" s="174" t="str">
        <f t="shared" si="788"/>
        <v/>
      </c>
      <c r="CC5352" s="174" t="str">
        <f t="shared" si="789"/>
        <v/>
      </c>
      <c r="CH5352" s="139"/>
      <c r="CI5352" s="139"/>
      <c r="CJ5352" s="174"/>
    </row>
    <row r="5353" spans="21:88" ht="20.100000000000001" customHeight="1" x14ac:dyDescent="0.25">
      <c r="U5353" s="190"/>
      <c r="V5353" s="191"/>
      <c r="W5353" s="188"/>
      <c r="X5353" s="188"/>
      <c r="Y5353" s="174" t="str">
        <f t="shared" si="786"/>
        <v/>
      </c>
      <c r="Z5353" s="174" t="str">
        <f t="shared" si="787"/>
        <v/>
      </c>
      <c r="AA5353" s="137"/>
      <c r="AB5353" s="185">
        <f t="shared" si="784"/>
        <v>30.700799999997663</v>
      </c>
      <c r="AC5353" s="139">
        <f t="shared" si="781"/>
        <v>7.0590425160966464E-5</v>
      </c>
      <c r="AD5353" s="138">
        <f t="shared" si="785"/>
        <v>1.9129226785526122E-7</v>
      </c>
      <c r="AE5353" s="139">
        <f t="shared" si="782"/>
        <v>1.9129226785526122E-7</v>
      </c>
      <c r="AF5353" s="139" t="str">
        <f t="shared" si="783"/>
        <v/>
      </c>
      <c r="AG5353" s="139"/>
      <c r="BX5353" s="190"/>
      <c r="BY5353" s="191"/>
      <c r="BZ5353" s="188"/>
      <c r="CA5353" s="188"/>
      <c r="CB5353" s="174" t="str">
        <f t="shared" si="788"/>
        <v/>
      </c>
      <c r="CC5353" s="174" t="str">
        <f t="shared" si="789"/>
        <v/>
      </c>
      <c r="CH5353" s="139"/>
      <c r="CI5353" s="139"/>
      <c r="CJ5353" s="174"/>
    </row>
    <row r="5354" spans="21:88" ht="20.100000000000001" customHeight="1" x14ac:dyDescent="0.25">
      <c r="U5354" s="190"/>
      <c r="V5354" s="191"/>
      <c r="W5354" s="188"/>
      <c r="X5354" s="188"/>
      <c r="Y5354" s="174" t="str">
        <f t="shared" si="786"/>
        <v/>
      </c>
      <c r="Z5354" s="174" t="str">
        <f t="shared" si="787"/>
        <v/>
      </c>
      <c r="AA5354" s="137"/>
      <c r="AB5354" s="185">
        <f t="shared" si="784"/>
        <v>30.707199999997663</v>
      </c>
      <c r="AC5354" s="139">
        <f t="shared" si="781"/>
        <v>7.0399132893111203E-5</v>
      </c>
      <c r="AD5354" s="138">
        <f t="shared" si="785"/>
        <v>1.9078049134113617E-7</v>
      </c>
      <c r="AE5354" s="139">
        <f t="shared" si="782"/>
        <v>1.9078049134113617E-7</v>
      </c>
      <c r="AF5354" s="139" t="str">
        <f t="shared" si="783"/>
        <v/>
      </c>
      <c r="AG5354" s="139"/>
      <c r="BX5354" s="190"/>
      <c r="BY5354" s="191"/>
      <c r="BZ5354" s="188"/>
      <c r="CA5354" s="188"/>
      <c r="CB5354" s="174" t="str">
        <f t="shared" si="788"/>
        <v/>
      </c>
      <c r="CC5354" s="174" t="str">
        <f t="shared" si="789"/>
        <v/>
      </c>
      <c r="CH5354" s="139"/>
      <c r="CI5354" s="139"/>
      <c r="CJ5354" s="174"/>
    </row>
    <row r="5355" spans="21:88" ht="20.100000000000001" customHeight="1" x14ac:dyDescent="0.25">
      <c r="U5355" s="190"/>
      <c r="V5355" s="191"/>
      <c r="W5355" s="188"/>
      <c r="X5355" s="188"/>
      <c r="Y5355" s="174" t="str">
        <f t="shared" si="786"/>
        <v/>
      </c>
      <c r="Z5355" s="174" t="str">
        <f t="shared" si="787"/>
        <v/>
      </c>
      <c r="AA5355" s="137"/>
      <c r="AB5355" s="185">
        <f t="shared" si="784"/>
        <v>30.713599999997662</v>
      </c>
      <c r="AC5355" s="139">
        <f t="shared" si="781"/>
        <v>7.0208352401770067E-5</v>
      </c>
      <c r="AD5355" s="138">
        <f t="shared" si="785"/>
        <v>1.902700633573751E-7</v>
      </c>
      <c r="AE5355" s="139">
        <f t="shared" si="782"/>
        <v>1.902700633573751E-7</v>
      </c>
      <c r="AF5355" s="139" t="str">
        <f t="shared" si="783"/>
        <v/>
      </c>
      <c r="AG5355" s="139"/>
      <c r="BX5355" s="190"/>
      <c r="BY5355" s="191"/>
      <c r="BZ5355" s="188"/>
      <c r="CA5355" s="188"/>
      <c r="CB5355" s="174" t="str">
        <f t="shared" si="788"/>
        <v/>
      </c>
      <c r="CC5355" s="174" t="str">
        <f t="shared" si="789"/>
        <v/>
      </c>
      <c r="CH5355" s="139"/>
      <c r="CI5355" s="139"/>
      <c r="CJ5355" s="174"/>
    </row>
    <row r="5356" spans="21:88" ht="20.100000000000001" customHeight="1" x14ac:dyDescent="0.25">
      <c r="U5356" s="190"/>
      <c r="V5356" s="191"/>
      <c r="W5356" s="188"/>
      <c r="X5356" s="188"/>
      <c r="Y5356" s="174" t="str">
        <f t="shared" si="786"/>
        <v/>
      </c>
      <c r="Z5356" s="174" t="str">
        <f t="shared" si="787"/>
        <v/>
      </c>
      <c r="AA5356" s="137"/>
      <c r="AB5356" s="185">
        <f t="shared" si="784"/>
        <v>30.719999999997661</v>
      </c>
      <c r="AC5356" s="139">
        <f t="shared" ref="AC5356:AC5419" si="790">_xlfn.CHISQ.DIST.RT(AB5356,$AB$553)</f>
        <v>7.0018082338412692E-5</v>
      </c>
      <c r="AD5356" s="138">
        <f t="shared" si="785"/>
        <v>1.8976098041458174E-7</v>
      </c>
      <c r="AE5356" s="139">
        <f t="shared" ref="AE5356:AE5419" si="791">IF(AC5356&lt;($AA$556),AD5356,"")</f>
        <v>1.8976098041458174E-7</v>
      </c>
      <c r="AF5356" s="139" t="str">
        <f t="shared" ref="AF5356:AF5419" si="792">IF(AC5356&lt;$AA$563,AD5356,"")</f>
        <v/>
      </c>
      <c r="AG5356" s="139"/>
      <c r="BX5356" s="190"/>
      <c r="BY5356" s="191"/>
      <c r="BZ5356" s="188"/>
      <c r="CA5356" s="188"/>
      <c r="CB5356" s="174" t="str">
        <f t="shared" si="788"/>
        <v/>
      </c>
      <c r="CC5356" s="174" t="str">
        <f t="shared" si="789"/>
        <v/>
      </c>
      <c r="CH5356" s="139"/>
      <c r="CI5356" s="139"/>
      <c r="CJ5356" s="174"/>
    </row>
    <row r="5357" spans="21:88" ht="20.100000000000001" customHeight="1" x14ac:dyDescent="0.25">
      <c r="U5357" s="190"/>
      <c r="V5357" s="191"/>
      <c r="W5357" s="188"/>
      <c r="X5357" s="188"/>
      <c r="Y5357" s="174" t="str">
        <f t="shared" si="786"/>
        <v/>
      </c>
      <c r="Z5357" s="174" t="str">
        <f t="shared" si="787"/>
        <v/>
      </c>
      <c r="AA5357" s="137"/>
      <c r="AB5357" s="185">
        <f t="shared" ref="AB5357:AB5420" si="793">AB5356+$AF$553</f>
        <v>30.72639999999766</v>
      </c>
      <c r="AC5357" s="139">
        <f t="shared" si="790"/>
        <v>6.982832135799811E-5</v>
      </c>
      <c r="AD5357" s="138">
        <f t="shared" ref="AD5357:AD5420" si="794">AC5357-AC5358</f>
        <v>1.8925323903351066E-7</v>
      </c>
      <c r="AE5357" s="139">
        <f t="shared" si="791"/>
        <v>1.8925323903351066E-7</v>
      </c>
      <c r="AF5357" s="139" t="str">
        <f t="shared" si="792"/>
        <v/>
      </c>
      <c r="AG5357" s="139"/>
      <c r="BX5357" s="190"/>
      <c r="BY5357" s="191"/>
      <c r="BZ5357" s="188"/>
      <c r="CA5357" s="188"/>
      <c r="CB5357" s="174" t="str">
        <f t="shared" si="788"/>
        <v/>
      </c>
      <c r="CC5357" s="174" t="str">
        <f t="shared" si="789"/>
        <v/>
      </c>
      <c r="CH5357" s="139"/>
      <c r="CI5357" s="139"/>
      <c r="CJ5357" s="174"/>
    </row>
    <row r="5358" spans="21:88" ht="20.100000000000001" customHeight="1" x14ac:dyDescent="0.25">
      <c r="U5358" s="190"/>
      <c r="V5358" s="191"/>
      <c r="W5358" s="188"/>
      <c r="X5358" s="188"/>
      <c r="Y5358" s="174" t="str">
        <f t="shared" si="786"/>
        <v/>
      </c>
      <c r="Z5358" s="174" t="str">
        <f t="shared" si="787"/>
        <v/>
      </c>
      <c r="AA5358" s="137"/>
      <c r="AB5358" s="185">
        <f t="shared" si="793"/>
        <v>30.73279999999766</v>
      </c>
      <c r="AC5358" s="139">
        <f t="shared" si="790"/>
        <v>6.96390681189646E-5</v>
      </c>
      <c r="AD5358" s="138">
        <f t="shared" si="794"/>
        <v>1.8874683574330545E-7</v>
      </c>
      <c r="AE5358" s="139">
        <f t="shared" si="791"/>
        <v>1.8874683574330545E-7</v>
      </c>
      <c r="AF5358" s="139" t="str">
        <f t="shared" si="792"/>
        <v/>
      </c>
      <c r="AG5358" s="139"/>
      <c r="BX5358" s="190"/>
      <c r="BY5358" s="191"/>
      <c r="BZ5358" s="188"/>
      <c r="CA5358" s="188"/>
      <c r="CB5358" s="174" t="str">
        <f t="shared" si="788"/>
        <v/>
      </c>
      <c r="CC5358" s="174" t="str">
        <f t="shared" si="789"/>
        <v/>
      </c>
      <c r="CH5358" s="139"/>
      <c r="CI5358" s="139"/>
      <c r="CJ5358" s="174"/>
    </row>
    <row r="5359" spans="21:88" ht="20.100000000000001" customHeight="1" x14ac:dyDescent="0.25">
      <c r="U5359" s="190"/>
      <c r="V5359" s="191"/>
      <c r="W5359" s="188"/>
      <c r="X5359" s="188"/>
      <c r="Y5359" s="174" t="str">
        <f t="shared" si="786"/>
        <v/>
      </c>
      <c r="Z5359" s="174" t="str">
        <f t="shared" si="787"/>
        <v/>
      </c>
      <c r="AA5359" s="137"/>
      <c r="AB5359" s="185">
        <f t="shared" si="793"/>
        <v>30.739199999997659</v>
      </c>
      <c r="AC5359" s="139">
        <f t="shared" si="790"/>
        <v>6.9450321283221294E-5</v>
      </c>
      <c r="AD5359" s="138">
        <f t="shared" si="794"/>
        <v>1.8824176708098371E-7</v>
      </c>
      <c r="AE5359" s="139">
        <f t="shared" si="791"/>
        <v>1.8824176708098371E-7</v>
      </c>
      <c r="AF5359" s="139" t="str">
        <f t="shared" si="792"/>
        <v/>
      </c>
      <c r="AG5359" s="139"/>
      <c r="BX5359" s="190"/>
      <c r="BY5359" s="191"/>
      <c r="BZ5359" s="188"/>
      <c r="CA5359" s="188"/>
      <c r="CB5359" s="174" t="str">
        <f t="shared" si="788"/>
        <v/>
      </c>
      <c r="CC5359" s="174" t="str">
        <f t="shared" si="789"/>
        <v/>
      </c>
      <c r="CH5359" s="139"/>
      <c r="CI5359" s="139"/>
      <c r="CJ5359" s="174"/>
    </row>
    <row r="5360" spans="21:88" ht="20.100000000000001" customHeight="1" x14ac:dyDescent="0.25">
      <c r="U5360" s="190"/>
      <c r="V5360" s="191"/>
      <c r="W5360" s="188"/>
      <c r="X5360" s="188"/>
      <c r="Y5360" s="174" t="str">
        <f t="shared" si="786"/>
        <v/>
      </c>
      <c r="Z5360" s="174" t="str">
        <f t="shared" si="787"/>
        <v/>
      </c>
      <c r="AA5360" s="137"/>
      <c r="AB5360" s="185">
        <f t="shared" si="793"/>
        <v>30.745599999997658</v>
      </c>
      <c r="AC5360" s="139">
        <f t="shared" si="790"/>
        <v>6.926207951614031E-5</v>
      </c>
      <c r="AD5360" s="138">
        <f t="shared" si="794"/>
        <v>1.8773802959321244E-7</v>
      </c>
      <c r="AE5360" s="139">
        <f t="shared" si="791"/>
        <v>1.8773802959321244E-7</v>
      </c>
      <c r="AF5360" s="139" t="str">
        <f t="shared" si="792"/>
        <v/>
      </c>
      <c r="AG5360" s="139"/>
      <c r="BX5360" s="190"/>
      <c r="BY5360" s="191"/>
      <c r="BZ5360" s="188"/>
      <c r="CA5360" s="188"/>
      <c r="CB5360" s="174" t="str">
        <f t="shared" si="788"/>
        <v/>
      </c>
      <c r="CC5360" s="174" t="str">
        <f t="shared" si="789"/>
        <v/>
      </c>
      <c r="CH5360" s="139"/>
      <c r="CI5360" s="139"/>
      <c r="CJ5360" s="174"/>
    </row>
    <row r="5361" spans="21:88" ht="20.100000000000001" customHeight="1" x14ac:dyDescent="0.25">
      <c r="U5361" s="190"/>
      <c r="V5361" s="191"/>
      <c r="W5361" s="188"/>
      <c r="X5361" s="188"/>
      <c r="Y5361" s="174" t="str">
        <f t="shared" si="786"/>
        <v/>
      </c>
      <c r="Z5361" s="174" t="str">
        <f t="shared" si="787"/>
        <v/>
      </c>
      <c r="AA5361" s="137"/>
      <c r="AB5361" s="185">
        <f t="shared" si="793"/>
        <v>30.751999999997658</v>
      </c>
      <c r="AC5361" s="139">
        <f t="shared" si="790"/>
        <v>6.9074341486547098E-5</v>
      </c>
      <c r="AD5361" s="138">
        <f t="shared" si="794"/>
        <v>1.8723561983590147E-7</v>
      </c>
      <c r="AE5361" s="139">
        <f t="shared" si="791"/>
        <v>1.8723561983590147E-7</v>
      </c>
      <c r="AF5361" s="139" t="str">
        <f t="shared" si="792"/>
        <v/>
      </c>
      <c r="AG5361" s="139"/>
      <c r="BX5361" s="190"/>
      <c r="BY5361" s="191"/>
      <c r="BZ5361" s="188"/>
      <c r="CA5361" s="188"/>
      <c r="CB5361" s="174" t="str">
        <f t="shared" si="788"/>
        <v/>
      </c>
      <c r="CC5361" s="174" t="str">
        <f t="shared" si="789"/>
        <v/>
      </c>
      <c r="CH5361" s="139"/>
      <c r="CI5361" s="139"/>
      <c r="CJ5361" s="174"/>
    </row>
    <row r="5362" spans="21:88" ht="20.100000000000001" customHeight="1" x14ac:dyDescent="0.25">
      <c r="U5362" s="190"/>
      <c r="V5362" s="191"/>
      <c r="W5362" s="188"/>
      <c r="X5362" s="188"/>
      <c r="Y5362" s="174" t="str">
        <f t="shared" si="786"/>
        <v/>
      </c>
      <c r="Z5362" s="174" t="str">
        <f t="shared" si="787"/>
        <v/>
      </c>
      <c r="AA5362" s="137"/>
      <c r="AB5362" s="185">
        <f t="shared" si="793"/>
        <v>30.758399999997657</v>
      </c>
      <c r="AC5362" s="139">
        <f t="shared" si="790"/>
        <v>6.8887105866711197E-5</v>
      </c>
      <c r="AD5362" s="138">
        <f t="shared" si="794"/>
        <v>1.8673453437208925E-7</v>
      </c>
      <c r="AE5362" s="139">
        <f t="shared" si="791"/>
        <v>1.8673453437208925E-7</v>
      </c>
      <c r="AF5362" s="139" t="str">
        <f t="shared" si="792"/>
        <v/>
      </c>
      <c r="AG5362" s="139"/>
      <c r="BX5362" s="190"/>
      <c r="BY5362" s="191"/>
      <c r="BZ5362" s="188"/>
      <c r="CA5362" s="188"/>
      <c r="CB5362" s="174" t="str">
        <f t="shared" si="788"/>
        <v/>
      </c>
      <c r="CC5362" s="174" t="str">
        <f t="shared" si="789"/>
        <v/>
      </c>
      <c r="CH5362" s="139"/>
      <c r="CI5362" s="139"/>
      <c r="CJ5362" s="174"/>
    </row>
    <row r="5363" spans="21:88" ht="20.100000000000001" customHeight="1" x14ac:dyDescent="0.25">
      <c r="U5363" s="190"/>
      <c r="V5363" s="191"/>
      <c r="W5363" s="188"/>
      <c r="X5363" s="188"/>
      <c r="Y5363" s="174" t="str">
        <f t="shared" si="786"/>
        <v/>
      </c>
      <c r="Z5363" s="174" t="str">
        <f t="shared" si="787"/>
        <v/>
      </c>
      <c r="AA5363" s="137"/>
      <c r="AB5363" s="185">
        <f t="shared" si="793"/>
        <v>30.764799999997656</v>
      </c>
      <c r="AC5363" s="139">
        <f t="shared" si="790"/>
        <v>6.8700371332339107E-5</v>
      </c>
      <c r="AD5363" s="138">
        <f t="shared" si="794"/>
        <v>1.8623476977472114E-7</v>
      </c>
      <c r="AE5363" s="139">
        <f t="shared" si="791"/>
        <v>1.8623476977472114E-7</v>
      </c>
      <c r="AF5363" s="139" t="str">
        <f t="shared" si="792"/>
        <v/>
      </c>
      <c r="AG5363" s="139"/>
      <c r="BX5363" s="190"/>
      <c r="BY5363" s="191"/>
      <c r="BZ5363" s="188"/>
      <c r="CA5363" s="188"/>
      <c r="CB5363" s="174" t="str">
        <f t="shared" si="788"/>
        <v/>
      </c>
      <c r="CC5363" s="174" t="str">
        <f t="shared" si="789"/>
        <v/>
      </c>
      <c r="CH5363" s="139"/>
      <c r="CI5363" s="139"/>
      <c r="CJ5363" s="174"/>
    </row>
    <row r="5364" spans="21:88" ht="20.100000000000001" customHeight="1" x14ac:dyDescent="0.25">
      <c r="U5364" s="190"/>
      <c r="V5364" s="191"/>
      <c r="W5364" s="188"/>
      <c r="X5364" s="188"/>
      <c r="Y5364" s="174" t="str">
        <f t="shared" si="786"/>
        <v/>
      </c>
      <c r="Z5364" s="174" t="str">
        <f t="shared" si="787"/>
        <v/>
      </c>
      <c r="AA5364" s="137"/>
      <c r="AB5364" s="185">
        <f t="shared" si="793"/>
        <v>30.771199999997656</v>
      </c>
      <c r="AC5364" s="139">
        <f t="shared" si="790"/>
        <v>6.8514136562564386E-5</v>
      </c>
      <c r="AD5364" s="138">
        <f t="shared" si="794"/>
        <v>1.8573632262541611E-7</v>
      </c>
      <c r="AE5364" s="139">
        <f t="shared" si="791"/>
        <v>1.8573632262541611E-7</v>
      </c>
      <c r="AF5364" s="139" t="str">
        <f t="shared" si="792"/>
        <v/>
      </c>
      <c r="AG5364" s="139"/>
      <c r="BX5364" s="190"/>
      <c r="BY5364" s="191"/>
      <c r="BZ5364" s="188"/>
      <c r="CA5364" s="188"/>
      <c r="CB5364" s="174" t="str">
        <f t="shared" si="788"/>
        <v/>
      </c>
      <c r="CC5364" s="174" t="str">
        <f t="shared" si="789"/>
        <v/>
      </c>
      <c r="CH5364" s="139"/>
      <c r="CI5364" s="139"/>
      <c r="CJ5364" s="174"/>
    </row>
    <row r="5365" spans="21:88" ht="20.100000000000001" customHeight="1" x14ac:dyDescent="0.25">
      <c r="U5365" s="190"/>
      <c r="V5365" s="191"/>
      <c r="W5365" s="188"/>
      <c r="X5365" s="188"/>
      <c r="Y5365" s="174" t="str">
        <f t="shared" si="786"/>
        <v/>
      </c>
      <c r="Z5365" s="174" t="str">
        <f t="shared" si="787"/>
        <v/>
      </c>
      <c r="AA5365" s="137"/>
      <c r="AB5365" s="185">
        <f t="shared" si="793"/>
        <v>30.777599999997655</v>
      </c>
      <c r="AC5365" s="139">
        <f t="shared" si="790"/>
        <v>6.832840023993897E-5</v>
      </c>
      <c r="AD5365" s="138">
        <f t="shared" si="794"/>
        <v>1.8523918951361294E-7</v>
      </c>
      <c r="AE5365" s="139">
        <f t="shared" si="791"/>
        <v>1.8523918951361294E-7</v>
      </c>
      <c r="AF5365" s="139" t="str">
        <f t="shared" si="792"/>
        <v/>
      </c>
      <c r="AG5365" s="139"/>
      <c r="BX5365" s="190"/>
      <c r="BY5365" s="191"/>
      <c r="BZ5365" s="188"/>
      <c r="CA5365" s="188"/>
      <c r="CB5365" s="174" t="str">
        <f t="shared" si="788"/>
        <v/>
      </c>
      <c r="CC5365" s="174" t="str">
        <f t="shared" si="789"/>
        <v/>
      </c>
      <c r="CH5365" s="139"/>
      <c r="CI5365" s="139"/>
      <c r="CJ5365" s="174"/>
    </row>
    <row r="5366" spans="21:88" ht="20.100000000000001" customHeight="1" x14ac:dyDescent="0.25">
      <c r="U5366" s="190"/>
      <c r="V5366" s="191"/>
      <c r="W5366" s="188"/>
      <c r="X5366" s="188"/>
      <c r="Y5366" s="174" t="str">
        <f t="shared" si="786"/>
        <v/>
      </c>
      <c r="Z5366" s="174" t="str">
        <f t="shared" si="787"/>
        <v/>
      </c>
      <c r="AA5366" s="137"/>
      <c r="AB5366" s="185">
        <f t="shared" si="793"/>
        <v>30.783999999997654</v>
      </c>
      <c r="AC5366" s="139">
        <f t="shared" si="790"/>
        <v>6.8143161050425357E-5</v>
      </c>
      <c r="AD5366" s="138">
        <f t="shared" si="794"/>
        <v>1.8474336703804743E-7</v>
      </c>
      <c r="AE5366" s="139">
        <f t="shared" si="791"/>
        <v>1.8474336703804743E-7</v>
      </c>
      <c r="AF5366" s="139" t="str">
        <f t="shared" si="792"/>
        <v/>
      </c>
      <c r="AG5366" s="139"/>
      <c r="BX5366" s="190"/>
      <c r="BY5366" s="191"/>
      <c r="BZ5366" s="188"/>
      <c r="CA5366" s="188"/>
      <c r="CB5366" s="174" t="str">
        <f t="shared" si="788"/>
        <v/>
      </c>
      <c r="CC5366" s="174" t="str">
        <f t="shared" si="789"/>
        <v/>
      </c>
      <c r="CH5366" s="139"/>
      <c r="CI5366" s="139"/>
      <c r="CJ5366" s="174"/>
    </row>
    <row r="5367" spans="21:88" ht="20.100000000000001" customHeight="1" x14ac:dyDescent="0.25">
      <c r="U5367" s="190"/>
      <c r="V5367" s="191"/>
      <c r="W5367" s="188"/>
      <c r="X5367" s="188"/>
      <c r="Y5367" s="174" t="str">
        <f t="shared" si="786"/>
        <v/>
      </c>
      <c r="Z5367" s="174" t="str">
        <f t="shared" si="787"/>
        <v/>
      </c>
      <c r="AA5367" s="137"/>
      <c r="AB5367" s="185">
        <f t="shared" si="793"/>
        <v>30.790399999997653</v>
      </c>
      <c r="AC5367" s="139">
        <f t="shared" si="790"/>
        <v>6.795841768338731E-5</v>
      </c>
      <c r="AD5367" s="138">
        <f t="shared" si="794"/>
        <v>1.8424885180611547E-7</v>
      </c>
      <c r="AE5367" s="139">
        <f t="shared" si="791"/>
        <v>1.8424885180611547E-7</v>
      </c>
      <c r="AF5367" s="139" t="str">
        <f t="shared" si="792"/>
        <v/>
      </c>
      <c r="AG5367" s="139"/>
      <c r="BX5367" s="190"/>
      <c r="BY5367" s="191"/>
      <c r="BZ5367" s="188"/>
      <c r="CA5367" s="188"/>
      <c r="CB5367" s="174" t="str">
        <f t="shared" si="788"/>
        <v/>
      </c>
      <c r="CC5367" s="174" t="str">
        <f t="shared" si="789"/>
        <v/>
      </c>
      <c r="CH5367" s="139"/>
      <c r="CI5367" s="139"/>
      <c r="CJ5367" s="174"/>
    </row>
    <row r="5368" spans="21:88" ht="20.100000000000001" customHeight="1" x14ac:dyDescent="0.25">
      <c r="U5368" s="190"/>
      <c r="V5368" s="191"/>
      <c r="W5368" s="188"/>
      <c r="X5368" s="188"/>
      <c r="Y5368" s="174" t="str">
        <f t="shared" ref="Y5368:Y5431" si="795">IF($X5368&gt;(Y$555),$W5368,"")</f>
        <v/>
      </c>
      <c r="Z5368" s="174" t="str">
        <f t="shared" ref="Z5368:Z5431" si="796">IF($X5368&gt;(AA$557),$W5368,"")</f>
        <v/>
      </c>
      <c r="AA5368" s="137"/>
      <c r="AB5368" s="185">
        <f t="shared" si="793"/>
        <v>30.796799999997653</v>
      </c>
      <c r="AC5368" s="139">
        <f t="shared" si="790"/>
        <v>6.7774168831581194E-5</v>
      </c>
      <c r="AD5368" s="138">
        <f t="shared" si="794"/>
        <v>1.8375564043341221E-7</v>
      </c>
      <c r="AE5368" s="139">
        <f t="shared" si="791"/>
        <v>1.8375564043341221E-7</v>
      </c>
      <c r="AF5368" s="139" t="str">
        <f t="shared" si="792"/>
        <v/>
      </c>
      <c r="AG5368" s="139"/>
      <c r="BX5368" s="190"/>
      <c r="BY5368" s="191"/>
      <c r="BZ5368" s="188"/>
      <c r="CA5368" s="188"/>
      <c r="CB5368" s="174" t="str">
        <f t="shared" si="788"/>
        <v/>
      </c>
      <c r="CC5368" s="174" t="str">
        <f t="shared" si="789"/>
        <v/>
      </c>
      <c r="CH5368" s="139"/>
      <c r="CI5368" s="139"/>
      <c r="CJ5368" s="174"/>
    </row>
    <row r="5369" spans="21:88" ht="20.100000000000001" customHeight="1" x14ac:dyDescent="0.25">
      <c r="U5369" s="190"/>
      <c r="V5369" s="191"/>
      <c r="W5369" s="188"/>
      <c r="X5369" s="188"/>
      <c r="Y5369" s="174" t="str">
        <f t="shared" si="795"/>
        <v/>
      </c>
      <c r="Z5369" s="174" t="str">
        <f t="shared" si="796"/>
        <v/>
      </c>
      <c r="AA5369" s="137"/>
      <c r="AB5369" s="185">
        <f t="shared" si="793"/>
        <v>30.803199999997652</v>
      </c>
      <c r="AC5369" s="139">
        <f t="shared" si="790"/>
        <v>6.7590413191147782E-5</v>
      </c>
      <c r="AD5369" s="138">
        <f t="shared" si="794"/>
        <v>1.8326372954397604E-7</v>
      </c>
      <c r="AE5369" s="139">
        <f t="shared" si="791"/>
        <v>1.8326372954397604E-7</v>
      </c>
      <c r="AF5369" s="139" t="str">
        <f t="shared" si="792"/>
        <v/>
      </c>
      <c r="AG5369" s="139"/>
      <c r="BX5369" s="190"/>
      <c r="BY5369" s="191"/>
      <c r="BZ5369" s="188"/>
      <c r="CA5369" s="188"/>
      <c r="CB5369" s="174" t="str">
        <f t="shared" si="788"/>
        <v/>
      </c>
      <c r="CC5369" s="174" t="str">
        <f t="shared" si="789"/>
        <v/>
      </c>
      <c r="CH5369" s="139"/>
      <c r="CI5369" s="139"/>
      <c r="CJ5369" s="174"/>
    </row>
    <row r="5370" spans="21:88" ht="20.100000000000001" customHeight="1" x14ac:dyDescent="0.25">
      <c r="U5370" s="190"/>
      <c r="V5370" s="191"/>
      <c r="W5370" s="188"/>
      <c r="X5370" s="188"/>
      <c r="Y5370" s="174" t="str">
        <f t="shared" si="795"/>
        <v/>
      </c>
      <c r="Z5370" s="174" t="str">
        <f t="shared" si="796"/>
        <v/>
      </c>
      <c r="AA5370" s="137"/>
      <c r="AB5370" s="185">
        <f t="shared" si="793"/>
        <v>30.809599999997651</v>
      </c>
      <c r="AC5370" s="139">
        <f t="shared" si="790"/>
        <v>6.7407149461603806E-5</v>
      </c>
      <c r="AD5370" s="138">
        <f t="shared" si="794"/>
        <v>1.8277311577149472E-7</v>
      </c>
      <c r="AE5370" s="139">
        <f t="shared" si="791"/>
        <v>1.8277311577149472E-7</v>
      </c>
      <c r="AF5370" s="139" t="str">
        <f t="shared" si="792"/>
        <v/>
      </c>
      <c r="AG5370" s="139"/>
      <c r="BX5370" s="190"/>
      <c r="BY5370" s="191"/>
      <c r="BZ5370" s="188"/>
      <c r="CA5370" s="188"/>
      <c r="CB5370" s="174" t="str">
        <f t="shared" si="788"/>
        <v/>
      </c>
      <c r="CC5370" s="174" t="str">
        <f t="shared" si="789"/>
        <v/>
      </c>
      <c r="CH5370" s="139"/>
      <c r="CI5370" s="139"/>
      <c r="CJ5370" s="174"/>
    </row>
    <row r="5371" spans="21:88" ht="20.100000000000001" customHeight="1" x14ac:dyDescent="0.25">
      <c r="U5371" s="190"/>
      <c r="V5371" s="191"/>
      <c r="W5371" s="188"/>
      <c r="X5371" s="188"/>
      <c r="Y5371" s="174" t="str">
        <f t="shared" si="795"/>
        <v/>
      </c>
      <c r="Z5371" s="174" t="str">
        <f t="shared" si="796"/>
        <v/>
      </c>
      <c r="AA5371" s="137"/>
      <c r="AB5371" s="185">
        <f t="shared" si="793"/>
        <v>30.815999999997651</v>
      </c>
      <c r="AC5371" s="139">
        <f t="shared" si="790"/>
        <v>6.7224376345832311E-5</v>
      </c>
      <c r="AD5371" s="138">
        <f t="shared" si="794"/>
        <v>1.8228379575659494E-7</v>
      </c>
      <c r="AE5371" s="139">
        <f t="shared" si="791"/>
        <v>1.8228379575659494E-7</v>
      </c>
      <c r="AF5371" s="139" t="str">
        <f t="shared" si="792"/>
        <v/>
      </c>
      <c r="AG5371" s="139"/>
      <c r="BX5371" s="190"/>
      <c r="BY5371" s="191"/>
      <c r="BZ5371" s="188"/>
      <c r="CA5371" s="188"/>
      <c r="CB5371" s="174" t="str">
        <f t="shared" si="788"/>
        <v/>
      </c>
      <c r="CC5371" s="174" t="str">
        <f t="shared" si="789"/>
        <v/>
      </c>
      <c r="CH5371" s="139"/>
      <c r="CI5371" s="139"/>
      <c r="CJ5371" s="174"/>
    </row>
    <row r="5372" spans="21:88" ht="20.100000000000001" customHeight="1" x14ac:dyDescent="0.25">
      <c r="U5372" s="190"/>
      <c r="V5372" s="191"/>
      <c r="W5372" s="188"/>
      <c r="X5372" s="188"/>
      <c r="Y5372" s="174" t="str">
        <f t="shared" si="795"/>
        <v/>
      </c>
      <c r="Z5372" s="174" t="str">
        <f t="shared" si="796"/>
        <v/>
      </c>
      <c r="AA5372" s="137"/>
      <c r="AB5372" s="185">
        <f t="shared" si="793"/>
        <v>30.82239999999765</v>
      </c>
      <c r="AC5372" s="139">
        <f t="shared" si="790"/>
        <v>6.7042092550075716E-5</v>
      </c>
      <c r="AD5372" s="138">
        <f t="shared" si="794"/>
        <v>1.8179576614953921E-7</v>
      </c>
      <c r="AE5372" s="139">
        <f t="shared" si="791"/>
        <v>1.8179576614953921E-7</v>
      </c>
      <c r="AF5372" s="139" t="str">
        <f t="shared" si="792"/>
        <v/>
      </c>
      <c r="AG5372" s="139"/>
      <c r="BX5372" s="190"/>
      <c r="BY5372" s="191"/>
      <c r="BZ5372" s="188"/>
      <c r="CA5372" s="188"/>
      <c r="CB5372" s="174" t="str">
        <f t="shared" si="788"/>
        <v/>
      </c>
      <c r="CC5372" s="174" t="str">
        <f t="shared" si="789"/>
        <v/>
      </c>
      <c r="CH5372" s="139"/>
      <c r="CI5372" s="139"/>
      <c r="CJ5372" s="174"/>
    </row>
    <row r="5373" spans="21:88" ht="20.100000000000001" customHeight="1" x14ac:dyDescent="0.25">
      <c r="U5373" s="190"/>
      <c r="V5373" s="191"/>
      <c r="W5373" s="188"/>
      <c r="X5373" s="188"/>
      <c r="Y5373" s="174" t="str">
        <f t="shared" si="795"/>
        <v/>
      </c>
      <c r="Z5373" s="174" t="str">
        <f t="shared" si="796"/>
        <v/>
      </c>
      <c r="AA5373" s="137"/>
      <c r="AB5373" s="185">
        <f t="shared" si="793"/>
        <v>30.828799999997649</v>
      </c>
      <c r="AC5373" s="139">
        <f t="shared" si="790"/>
        <v>6.6860296783926177E-5</v>
      </c>
      <c r="AD5373" s="138">
        <f t="shared" si="794"/>
        <v>1.8130902360858606E-7</v>
      </c>
      <c r="AE5373" s="139">
        <f t="shared" si="791"/>
        <v>1.8130902360858606E-7</v>
      </c>
      <c r="AF5373" s="139" t="str">
        <f t="shared" si="792"/>
        <v/>
      </c>
      <c r="AG5373" s="139"/>
      <c r="BX5373" s="190"/>
      <c r="BY5373" s="191"/>
      <c r="BZ5373" s="188"/>
      <c r="CA5373" s="188"/>
      <c r="CB5373" s="174" t="str">
        <f t="shared" si="788"/>
        <v/>
      </c>
      <c r="CC5373" s="174" t="str">
        <f t="shared" si="789"/>
        <v/>
      </c>
      <c r="CH5373" s="139"/>
      <c r="CI5373" s="139"/>
      <c r="CJ5373" s="174"/>
    </row>
    <row r="5374" spans="21:88" ht="20.100000000000001" customHeight="1" x14ac:dyDescent="0.25">
      <c r="U5374" s="190"/>
      <c r="V5374" s="191"/>
      <c r="W5374" s="188"/>
      <c r="X5374" s="188"/>
      <c r="Y5374" s="174" t="str">
        <f t="shared" si="795"/>
        <v/>
      </c>
      <c r="Z5374" s="174" t="str">
        <f t="shared" si="796"/>
        <v/>
      </c>
      <c r="AA5374" s="137"/>
      <c r="AB5374" s="185">
        <f t="shared" si="793"/>
        <v>30.835199999997648</v>
      </c>
      <c r="AC5374" s="139">
        <f t="shared" si="790"/>
        <v>6.6678987760317591E-5</v>
      </c>
      <c r="AD5374" s="138">
        <f t="shared" si="794"/>
        <v>1.8082356480076246E-7</v>
      </c>
      <c r="AE5374" s="139">
        <f t="shared" si="791"/>
        <v>1.8082356480076246E-7</v>
      </c>
      <c r="AF5374" s="139" t="str">
        <f t="shared" si="792"/>
        <v/>
      </c>
      <c r="AG5374" s="139"/>
      <c r="BX5374" s="190"/>
      <c r="BY5374" s="191"/>
      <c r="BZ5374" s="188"/>
      <c r="CA5374" s="188"/>
      <c r="CB5374" s="174" t="str">
        <f t="shared" si="788"/>
        <v/>
      </c>
      <c r="CC5374" s="174" t="str">
        <f t="shared" si="789"/>
        <v/>
      </c>
      <c r="CH5374" s="139"/>
      <c r="CI5374" s="139"/>
      <c r="CJ5374" s="174"/>
    </row>
    <row r="5375" spans="21:88" ht="20.100000000000001" customHeight="1" x14ac:dyDescent="0.25">
      <c r="U5375" s="190"/>
      <c r="V5375" s="191"/>
      <c r="W5375" s="188"/>
      <c r="X5375" s="188"/>
      <c r="Y5375" s="174" t="str">
        <f t="shared" si="795"/>
        <v/>
      </c>
      <c r="Z5375" s="174" t="str">
        <f t="shared" si="796"/>
        <v/>
      </c>
      <c r="AA5375" s="137"/>
      <c r="AB5375" s="185">
        <f t="shared" si="793"/>
        <v>30.841599999997648</v>
      </c>
      <c r="AC5375" s="139">
        <f t="shared" si="790"/>
        <v>6.6498164195516829E-5</v>
      </c>
      <c r="AD5375" s="138">
        <f t="shared" si="794"/>
        <v>1.8033938640076616E-7</v>
      </c>
      <c r="AE5375" s="139">
        <f t="shared" si="791"/>
        <v>1.8033938640076616E-7</v>
      </c>
      <c r="AF5375" s="139" t="str">
        <f t="shared" si="792"/>
        <v/>
      </c>
      <c r="AG5375" s="139"/>
      <c r="BX5375" s="190"/>
      <c r="BY5375" s="191"/>
      <c r="BZ5375" s="188"/>
      <c r="CA5375" s="188"/>
      <c r="CB5375" s="174" t="str">
        <f t="shared" si="788"/>
        <v/>
      </c>
      <c r="CC5375" s="174" t="str">
        <f t="shared" si="789"/>
        <v/>
      </c>
      <c r="CH5375" s="139"/>
      <c r="CI5375" s="139"/>
      <c r="CJ5375" s="174"/>
    </row>
    <row r="5376" spans="21:88" ht="20.100000000000001" customHeight="1" x14ac:dyDescent="0.25">
      <c r="U5376" s="190"/>
      <c r="V5376" s="191"/>
      <c r="W5376" s="188"/>
      <c r="X5376" s="188"/>
      <c r="Y5376" s="174" t="str">
        <f t="shared" si="795"/>
        <v/>
      </c>
      <c r="Z5376" s="174" t="str">
        <f t="shared" si="796"/>
        <v/>
      </c>
      <c r="AA5376" s="137"/>
      <c r="AB5376" s="185">
        <f t="shared" si="793"/>
        <v>30.847999999997647</v>
      </c>
      <c r="AC5376" s="139">
        <f t="shared" si="790"/>
        <v>6.6317824809116062E-5</v>
      </c>
      <c r="AD5376" s="138">
        <f t="shared" si="794"/>
        <v>1.798564850933644E-7</v>
      </c>
      <c r="AE5376" s="139">
        <f t="shared" si="791"/>
        <v>1.798564850933644E-7</v>
      </c>
      <c r="AF5376" s="139" t="str">
        <f t="shared" si="792"/>
        <v/>
      </c>
      <c r="AG5376" s="139"/>
      <c r="BX5376" s="190"/>
      <c r="BY5376" s="191"/>
      <c r="BZ5376" s="188"/>
      <c r="CA5376" s="188"/>
      <c r="CB5376" s="174" t="str">
        <f t="shared" si="788"/>
        <v/>
      </c>
      <c r="CC5376" s="174" t="str">
        <f t="shared" si="789"/>
        <v/>
      </c>
      <c r="CH5376" s="139"/>
      <c r="CI5376" s="139"/>
      <c r="CJ5376" s="174"/>
    </row>
    <row r="5377" spans="21:88" ht="20.100000000000001" customHeight="1" x14ac:dyDescent="0.25">
      <c r="U5377" s="190"/>
      <c r="V5377" s="191"/>
      <c r="W5377" s="188"/>
      <c r="X5377" s="188"/>
      <c r="Y5377" s="174" t="str">
        <f t="shared" si="795"/>
        <v/>
      </c>
      <c r="Z5377" s="174" t="str">
        <f t="shared" si="796"/>
        <v/>
      </c>
      <c r="AA5377" s="137"/>
      <c r="AB5377" s="185">
        <f t="shared" si="793"/>
        <v>30.854399999997646</v>
      </c>
      <c r="AC5377" s="139">
        <f t="shared" si="790"/>
        <v>6.6137968324022698E-5</v>
      </c>
      <c r="AD5377" s="138">
        <f t="shared" si="794"/>
        <v>1.793748575698432E-7</v>
      </c>
      <c r="AE5377" s="139">
        <f t="shared" si="791"/>
        <v>1.793748575698432E-7</v>
      </c>
      <c r="AF5377" s="139" t="str">
        <f t="shared" si="792"/>
        <v/>
      </c>
      <c r="AG5377" s="139"/>
      <c r="BX5377" s="190"/>
      <c r="BY5377" s="191"/>
      <c r="BZ5377" s="188"/>
      <c r="CA5377" s="188"/>
      <c r="CB5377" s="174" t="str">
        <f t="shared" si="788"/>
        <v/>
      </c>
      <c r="CC5377" s="174" t="str">
        <f t="shared" si="789"/>
        <v/>
      </c>
      <c r="CH5377" s="139"/>
      <c r="CI5377" s="139"/>
      <c r="CJ5377" s="174"/>
    </row>
    <row r="5378" spans="21:88" ht="20.100000000000001" customHeight="1" x14ac:dyDescent="0.25">
      <c r="U5378" s="190"/>
      <c r="V5378" s="191"/>
      <c r="W5378" s="188"/>
      <c r="X5378" s="188"/>
      <c r="Y5378" s="174" t="str">
        <f t="shared" si="795"/>
        <v/>
      </c>
      <c r="Z5378" s="174" t="str">
        <f t="shared" si="796"/>
        <v/>
      </c>
      <c r="AA5378" s="137"/>
      <c r="AB5378" s="185">
        <f t="shared" si="793"/>
        <v>30.860799999997646</v>
      </c>
      <c r="AC5378" s="139">
        <f t="shared" si="790"/>
        <v>6.5958593466452855E-5</v>
      </c>
      <c r="AD5378" s="138">
        <f t="shared" si="794"/>
        <v>1.7889450053059589E-7</v>
      </c>
      <c r="AE5378" s="139">
        <f t="shared" si="791"/>
        <v>1.7889450053059589E-7</v>
      </c>
      <c r="AF5378" s="139" t="str">
        <f t="shared" si="792"/>
        <v/>
      </c>
      <c r="AG5378" s="139"/>
      <c r="BX5378" s="190"/>
      <c r="BY5378" s="191"/>
      <c r="BZ5378" s="188"/>
      <c r="CA5378" s="188"/>
      <c r="CB5378" s="174" t="str">
        <f t="shared" si="788"/>
        <v/>
      </c>
      <c r="CC5378" s="174" t="str">
        <f t="shared" si="789"/>
        <v/>
      </c>
      <c r="CH5378" s="139"/>
      <c r="CI5378" s="139"/>
      <c r="CJ5378" s="174"/>
    </row>
    <row r="5379" spans="21:88" ht="20.100000000000001" customHeight="1" x14ac:dyDescent="0.25">
      <c r="U5379" s="190"/>
      <c r="V5379" s="191"/>
      <c r="W5379" s="188"/>
      <c r="X5379" s="188"/>
      <c r="Y5379" s="174" t="str">
        <f t="shared" si="795"/>
        <v/>
      </c>
      <c r="Z5379" s="174" t="str">
        <f t="shared" si="796"/>
        <v/>
      </c>
      <c r="AA5379" s="137"/>
      <c r="AB5379" s="185">
        <f t="shared" si="793"/>
        <v>30.867199999997645</v>
      </c>
      <c r="AC5379" s="139">
        <f t="shared" si="790"/>
        <v>6.5779698965922259E-5</v>
      </c>
      <c r="AD5379" s="138">
        <f t="shared" si="794"/>
        <v>1.7841541068512308E-7</v>
      </c>
      <c r="AE5379" s="139">
        <f t="shared" si="791"/>
        <v>1.7841541068512308E-7</v>
      </c>
      <c r="AF5379" s="139" t="str">
        <f t="shared" si="792"/>
        <v/>
      </c>
      <c r="AG5379" s="139"/>
      <c r="BX5379" s="190"/>
      <c r="BY5379" s="191"/>
      <c r="BZ5379" s="188"/>
      <c r="CA5379" s="188"/>
      <c r="CB5379" s="174" t="str">
        <f t="shared" si="788"/>
        <v/>
      </c>
      <c r="CC5379" s="174" t="str">
        <f t="shared" si="789"/>
        <v/>
      </c>
      <c r="CH5379" s="139"/>
      <c r="CI5379" s="139"/>
      <c r="CJ5379" s="174"/>
    </row>
    <row r="5380" spans="21:88" ht="20.100000000000001" customHeight="1" x14ac:dyDescent="0.25">
      <c r="U5380" s="190"/>
      <c r="V5380" s="191"/>
      <c r="W5380" s="188"/>
      <c r="X5380" s="188"/>
      <c r="Y5380" s="174" t="str">
        <f t="shared" si="795"/>
        <v/>
      </c>
      <c r="Z5380" s="174" t="str">
        <f t="shared" si="796"/>
        <v/>
      </c>
      <c r="AA5380" s="137"/>
      <c r="AB5380" s="185">
        <f t="shared" si="793"/>
        <v>30.873599999997644</v>
      </c>
      <c r="AC5380" s="139">
        <f t="shared" si="790"/>
        <v>6.5601283555237136E-5</v>
      </c>
      <c r="AD5380" s="138">
        <f t="shared" si="794"/>
        <v>1.7793758475017599E-7</v>
      </c>
      <c r="AE5380" s="139">
        <f t="shared" si="791"/>
        <v>1.7793758475017599E-7</v>
      </c>
      <c r="AF5380" s="139" t="str">
        <f t="shared" si="792"/>
        <v/>
      </c>
      <c r="AG5380" s="139"/>
      <c r="BX5380" s="190"/>
      <c r="BY5380" s="191"/>
      <c r="BZ5380" s="188"/>
      <c r="CA5380" s="188"/>
      <c r="CB5380" s="174" t="str">
        <f t="shared" si="788"/>
        <v/>
      </c>
      <c r="CC5380" s="174" t="str">
        <f t="shared" si="789"/>
        <v/>
      </c>
      <c r="CH5380" s="139"/>
      <c r="CI5380" s="139"/>
      <c r="CJ5380" s="174"/>
    </row>
    <row r="5381" spans="21:88" ht="20.100000000000001" customHeight="1" x14ac:dyDescent="0.25">
      <c r="U5381" s="190"/>
      <c r="V5381" s="191"/>
      <c r="W5381" s="188"/>
      <c r="X5381" s="188"/>
      <c r="Y5381" s="174" t="str">
        <f t="shared" si="795"/>
        <v/>
      </c>
      <c r="Z5381" s="174" t="str">
        <f t="shared" si="796"/>
        <v/>
      </c>
      <c r="AA5381" s="137"/>
      <c r="AB5381" s="185">
        <f t="shared" si="793"/>
        <v>30.879999999997644</v>
      </c>
      <c r="AC5381" s="139">
        <f t="shared" si="790"/>
        <v>6.542334597048696E-5</v>
      </c>
      <c r="AD5381" s="138">
        <f t="shared" si="794"/>
        <v>1.7746101945115235E-7</v>
      </c>
      <c r="AE5381" s="139">
        <f t="shared" si="791"/>
        <v>1.7746101945115235E-7</v>
      </c>
      <c r="AF5381" s="139" t="str">
        <f t="shared" si="792"/>
        <v/>
      </c>
      <c r="AG5381" s="139"/>
      <c r="BX5381" s="190"/>
      <c r="BY5381" s="191"/>
      <c r="BZ5381" s="188"/>
      <c r="CA5381" s="188"/>
      <c r="CB5381" s="174" t="str">
        <f t="shared" si="788"/>
        <v/>
      </c>
      <c r="CC5381" s="174" t="str">
        <f t="shared" si="789"/>
        <v/>
      </c>
      <c r="CH5381" s="139"/>
      <c r="CI5381" s="139"/>
      <c r="CJ5381" s="174"/>
    </row>
    <row r="5382" spans="21:88" ht="20.100000000000001" customHeight="1" x14ac:dyDescent="0.25">
      <c r="U5382" s="190"/>
      <c r="V5382" s="191"/>
      <c r="W5382" s="188"/>
      <c r="X5382" s="188"/>
      <c r="Y5382" s="174" t="str">
        <f t="shared" si="795"/>
        <v/>
      </c>
      <c r="Z5382" s="174" t="str">
        <f t="shared" si="796"/>
        <v/>
      </c>
      <c r="AA5382" s="137"/>
      <c r="AB5382" s="185">
        <f t="shared" si="793"/>
        <v>30.886399999997643</v>
      </c>
      <c r="AC5382" s="139">
        <f t="shared" si="790"/>
        <v>6.5245884951035807E-5</v>
      </c>
      <c r="AD5382" s="138">
        <f t="shared" si="794"/>
        <v>1.7698571152225903E-7</v>
      </c>
      <c r="AE5382" s="139">
        <f t="shared" si="791"/>
        <v>1.7698571152225903E-7</v>
      </c>
      <c r="AF5382" s="139" t="str">
        <f t="shared" si="792"/>
        <v/>
      </c>
      <c r="AG5382" s="139"/>
      <c r="BX5382" s="190"/>
      <c r="BY5382" s="191"/>
      <c r="BZ5382" s="188"/>
      <c r="CA5382" s="188"/>
      <c r="CB5382" s="174" t="str">
        <f t="shared" si="788"/>
        <v/>
      </c>
      <c r="CC5382" s="174" t="str">
        <f t="shared" si="789"/>
        <v/>
      </c>
      <c r="CH5382" s="139"/>
      <c r="CI5382" s="139"/>
      <c r="CJ5382" s="174"/>
    </row>
    <row r="5383" spans="21:88" ht="20.100000000000001" customHeight="1" x14ac:dyDescent="0.25">
      <c r="U5383" s="190"/>
      <c r="V5383" s="191"/>
      <c r="W5383" s="188"/>
      <c r="X5383" s="188"/>
      <c r="Y5383" s="174" t="str">
        <f t="shared" si="795"/>
        <v/>
      </c>
      <c r="Z5383" s="174" t="str">
        <f t="shared" si="796"/>
        <v/>
      </c>
      <c r="AA5383" s="137"/>
      <c r="AB5383" s="185">
        <f t="shared" si="793"/>
        <v>30.892799999997642</v>
      </c>
      <c r="AC5383" s="139">
        <f t="shared" si="790"/>
        <v>6.5068899239513548E-5</v>
      </c>
      <c r="AD5383" s="138">
        <f t="shared" si="794"/>
        <v>1.7651165770515679E-7</v>
      </c>
      <c r="AE5383" s="139">
        <f t="shared" si="791"/>
        <v>1.7651165770515679E-7</v>
      </c>
      <c r="AF5383" s="139" t="str">
        <f t="shared" si="792"/>
        <v/>
      </c>
      <c r="AG5383" s="139"/>
      <c r="BX5383" s="190"/>
      <c r="BY5383" s="191"/>
      <c r="BZ5383" s="188"/>
      <c r="CA5383" s="188"/>
      <c r="CB5383" s="174" t="str">
        <f t="shared" si="788"/>
        <v/>
      </c>
      <c r="CC5383" s="174" t="str">
        <f t="shared" si="789"/>
        <v/>
      </c>
      <c r="CH5383" s="139"/>
      <c r="CI5383" s="139"/>
      <c r="CJ5383" s="174"/>
    </row>
    <row r="5384" spans="21:88" ht="20.100000000000001" customHeight="1" x14ac:dyDescent="0.25">
      <c r="U5384" s="190"/>
      <c r="V5384" s="191"/>
      <c r="W5384" s="188"/>
      <c r="X5384" s="188"/>
      <c r="Y5384" s="174" t="str">
        <f t="shared" si="795"/>
        <v/>
      </c>
      <c r="Z5384" s="174" t="str">
        <f t="shared" si="796"/>
        <v/>
      </c>
      <c r="AA5384" s="137"/>
      <c r="AB5384" s="185">
        <f t="shared" si="793"/>
        <v>30.899199999997641</v>
      </c>
      <c r="AC5384" s="139">
        <f t="shared" si="790"/>
        <v>6.4892387581808392E-5</v>
      </c>
      <c r="AD5384" s="138">
        <f t="shared" si="794"/>
        <v>1.7603885475015292E-7</v>
      </c>
      <c r="AE5384" s="139">
        <f t="shared" si="791"/>
        <v>1.7603885475015292E-7</v>
      </c>
      <c r="AF5384" s="139" t="str">
        <f t="shared" si="792"/>
        <v/>
      </c>
      <c r="AG5384" s="139"/>
      <c r="BX5384" s="190"/>
      <c r="BY5384" s="191"/>
      <c r="BZ5384" s="188"/>
      <c r="CA5384" s="188"/>
      <c r="CB5384" s="174" t="str">
        <f t="shared" si="788"/>
        <v/>
      </c>
      <c r="CC5384" s="174" t="str">
        <f t="shared" si="789"/>
        <v/>
      </c>
      <c r="CH5384" s="139"/>
      <c r="CI5384" s="139"/>
      <c r="CJ5384" s="174"/>
    </row>
    <row r="5385" spans="21:88" ht="20.100000000000001" customHeight="1" x14ac:dyDescent="0.25">
      <c r="U5385" s="190"/>
      <c r="V5385" s="191"/>
      <c r="W5385" s="188"/>
      <c r="X5385" s="188"/>
      <c r="Y5385" s="174" t="str">
        <f t="shared" si="795"/>
        <v/>
      </c>
      <c r="Z5385" s="174" t="str">
        <f t="shared" si="796"/>
        <v/>
      </c>
      <c r="AA5385" s="137"/>
      <c r="AB5385" s="185">
        <f t="shared" si="793"/>
        <v>30.905599999997641</v>
      </c>
      <c r="AC5385" s="139">
        <f t="shared" si="790"/>
        <v>6.4716348727058239E-5</v>
      </c>
      <c r="AD5385" s="138">
        <f t="shared" si="794"/>
        <v>1.7556729941628252E-7</v>
      </c>
      <c r="AE5385" s="139">
        <f t="shared" si="791"/>
        <v>1.7556729941628252E-7</v>
      </c>
      <c r="AF5385" s="139" t="str">
        <f t="shared" si="792"/>
        <v/>
      </c>
      <c r="AG5385" s="139"/>
      <c r="BX5385" s="190"/>
      <c r="BY5385" s="191"/>
      <c r="BZ5385" s="188"/>
      <c r="CA5385" s="188"/>
      <c r="CB5385" s="174" t="str">
        <f t="shared" si="788"/>
        <v/>
      </c>
      <c r="CC5385" s="174" t="str">
        <f t="shared" si="789"/>
        <v/>
      </c>
      <c r="CH5385" s="139"/>
      <c r="CI5385" s="139"/>
      <c r="CJ5385" s="174"/>
    </row>
    <row r="5386" spans="21:88" ht="20.100000000000001" customHeight="1" x14ac:dyDescent="0.25">
      <c r="U5386" s="190"/>
      <c r="V5386" s="191"/>
      <c r="W5386" s="188"/>
      <c r="X5386" s="188"/>
      <c r="Y5386" s="174" t="str">
        <f t="shared" si="795"/>
        <v/>
      </c>
      <c r="Z5386" s="174" t="str">
        <f t="shared" si="796"/>
        <v/>
      </c>
      <c r="AA5386" s="137"/>
      <c r="AB5386" s="185">
        <f t="shared" si="793"/>
        <v>30.91199999999764</v>
      </c>
      <c r="AC5386" s="139">
        <f t="shared" si="790"/>
        <v>6.4540781427641956E-5</v>
      </c>
      <c r="AD5386" s="138">
        <f t="shared" si="794"/>
        <v>1.7509698846981774E-7</v>
      </c>
      <c r="AE5386" s="139">
        <f t="shared" si="791"/>
        <v>1.7509698846981774E-7</v>
      </c>
      <c r="AF5386" s="139" t="str">
        <f t="shared" si="792"/>
        <v/>
      </c>
      <c r="AG5386" s="139"/>
      <c r="BX5386" s="190"/>
      <c r="BY5386" s="191"/>
      <c r="BZ5386" s="188"/>
      <c r="CA5386" s="188"/>
      <c r="CB5386" s="174" t="str">
        <f t="shared" si="788"/>
        <v/>
      </c>
      <c r="CC5386" s="174" t="str">
        <f t="shared" si="789"/>
        <v/>
      </c>
      <c r="CH5386" s="139"/>
      <c r="CI5386" s="139"/>
      <c r="CJ5386" s="174"/>
    </row>
    <row r="5387" spans="21:88" ht="20.100000000000001" customHeight="1" x14ac:dyDescent="0.25">
      <c r="U5387" s="190"/>
      <c r="V5387" s="191"/>
      <c r="W5387" s="188"/>
      <c r="X5387" s="188"/>
      <c r="Y5387" s="174" t="str">
        <f t="shared" si="795"/>
        <v/>
      </c>
      <c r="Z5387" s="174" t="str">
        <f t="shared" si="796"/>
        <v/>
      </c>
      <c r="AA5387" s="137"/>
      <c r="AB5387" s="185">
        <f t="shared" si="793"/>
        <v>30.918399999997639</v>
      </c>
      <c r="AC5387" s="139">
        <f t="shared" si="790"/>
        <v>6.4365684439172138E-5</v>
      </c>
      <c r="AD5387" s="138">
        <f t="shared" si="794"/>
        <v>1.7462791868582631E-7</v>
      </c>
      <c r="AE5387" s="139">
        <f t="shared" si="791"/>
        <v>1.7462791868582631E-7</v>
      </c>
      <c r="AF5387" s="139" t="str">
        <f t="shared" si="792"/>
        <v/>
      </c>
      <c r="AG5387" s="139"/>
      <c r="BX5387" s="190"/>
      <c r="BY5387" s="191"/>
      <c r="BZ5387" s="188"/>
      <c r="CA5387" s="188"/>
      <c r="CB5387" s="174" t="str">
        <f t="shared" si="788"/>
        <v/>
      </c>
      <c r="CC5387" s="174" t="str">
        <f t="shared" si="789"/>
        <v/>
      </c>
      <c r="CH5387" s="139"/>
      <c r="CI5387" s="139"/>
      <c r="CJ5387" s="174"/>
    </row>
    <row r="5388" spans="21:88" ht="20.100000000000001" customHeight="1" x14ac:dyDescent="0.25">
      <c r="U5388" s="190"/>
      <c r="V5388" s="191"/>
      <c r="W5388" s="188"/>
      <c r="X5388" s="188"/>
      <c r="Y5388" s="174" t="str">
        <f t="shared" si="795"/>
        <v/>
      </c>
      <c r="Z5388" s="174" t="str">
        <f t="shared" si="796"/>
        <v/>
      </c>
      <c r="AA5388" s="137"/>
      <c r="AB5388" s="185">
        <f t="shared" si="793"/>
        <v>30.924799999997639</v>
      </c>
      <c r="AC5388" s="139">
        <f t="shared" si="790"/>
        <v>6.4191056520486312E-5</v>
      </c>
      <c r="AD5388" s="138">
        <f t="shared" si="794"/>
        <v>1.7416008684753462E-7</v>
      </c>
      <c r="AE5388" s="139">
        <f t="shared" si="791"/>
        <v>1.7416008684753462E-7</v>
      </c>
      <c r="AF5388" s="139" t="str">
        <f t="shared" si="792"/>
        <v/>
      </c>
      <c r="AG5388" s="139"/>
      <c r="BX5388" s="190"/>
      <c r="BY5388" s="191"/>
      <c r="BZ5388" s="188"/>
      <c r="CA5388" s="188"/>
      <c r="CB5388" s="174" t="str">
        <f t="shared" si="788"/>
        <v/>
      </c>
      <c r="CC5388" s="174" t="str">
        <f t="shared" si="789"/>
        <v/>
      </c>
      <c r="CH5388" s="139"/>
      <c r="CI5388" s="139"/>
      <c r="CJ5388" s="174"/>
    </row>
    <row r="5389" spans="21:88" ht="20.100000000000001" customHeight="1" x14ac:dyDescent="0.25">
      <c r="U5389" s="190"/>
      <c r="V5389" s="191"/>
      <c r="W5389" s="188"/>
      <c r="X5389" s="188"/>
      <c r="Y5389" s="174" t="str">
        <f t="shared" si="795"/>
        <v/>
      </c>
      <c r="Z5389" s="174" t="str">
        <f t="shared" si="796"/>
        <v/>
      </c>
      <c r="AA5389" s="137"/>
      <c r="AB5389" s="185">
        <f t="shared" si="793"/>
        <v>30.931199999997638</v>
      </c>
      <c r="AC5389" s="139">
        <f t="shared" si="790"/>
        <v>6.4016896433638778E-5</v>
      </c>
      <c r="AD5389" s="138">
        <f t="shared" si="794"/>
        <v>1.7369348974621921E-7</v>
      </c>
      <c r="AE5389" s="139">
        <f t="shared" si="791"/>
        <v>1.7369348974621921E-7</v>
      </c>
      <c r="AF5389" s="139" t="str">
        <f t="shared" si="792"/>
        <v/>
      </c>
      <c r="AG5389" s="139"/>
      <c r="BX5389" s="190"/>
      <c r="BY5389" s="191"/>
      <c r="BZ5389" s="188"/>
      <c r="CA5389" s="188"/>
      <c r="CB5389" s="174" t="str">
        <f t="shared" si="788"/>
        <v/>
      </c>
      <c r="CC5389" s="174" t="str">
        <f t="shared" si="789"/>
        <v/>
      </c>
      <c r="CH5389" s="139"/>
      <c r="CI5389" s="139"/>
      <c r="CJ5389" s="174"/>
    </row>
    <row r="5390" spans="21:88" ht="20.100000000000001" customHeight="1" x14ac:dyDescent="0.25">
      <c r="U5390" s="190"/>
      <c r="V5390" s="191"/>
      <c r="W5390" s="188"/>
      <c r="X5390" s="188"/>
      <c r="Y5390" s="174" t="str">
        <f t="shared" si="795"/>
        <v/>
      </c>
      <c r="Z5390" s="174" t="str">
        <f t="shared" si="796"/>
        <v/>
      </c>
      <c r="AA5390" s="137"/>
      <c r="AB5390" s="185">
        <f t="shared" si="793"/>
        <v>30.937599999997637</v>
      </c>
      <c r="AC5390" s="139">
        <f t="shared" si="790"/>
        <v>6.3843202943892558E-5</v>
      </c>
      <c r="AD5390" s="138">
        <f t="shared" si="794"/>
        <v>1.7322812418109844E-7</v>
      </c>
      <c r="AE5390" s="139">
        <f t="shared" si="791"/>
        <v>1.7322812418109844E-7</v>
      </c>
      <c r="AF5390" s="139" t="str">
        <f t="shared" si="792"/>
        <v/>
      </c>
      <c r="AG5390" s="139"/>
      <c r="BX5390" s="190"/>
      <c r="BY5390" s="191"/>
      <c r="BZ5390" s="188"/>
      <c r="CA5390" s="188"/>
      <c r="CB5390" s="174" t="str">
        <f t="shared" si="788"/>
        <v/>
      </c>
      <c r="CC5390" s="174" t="str">
        <f t="shared" si="789"/>
        <v/>
      </c>
      <c r="CH5390" s="139"/>
      <c r="CI5390" s="139"/>
      <c r="CJ5390" s="174"/>
    </row>
    <row r="5391" spans="21:88" ht="20.100000000000001" customHeight="1" x14ac:dyDescent="0.25">
      <c r="U5391" s="190"/>
      <c r="V5391" s="191"/>
      <c r="W5391" s="188"/>
      <c r="X5391" s="188"/>
      <c r="Y5391" s="174" t="str">
        <f t="shared" si="795"/>
        <v/>
      </c>
      <c r="Z5391" s="174" t="str">
        <f t="shared" si="796"/>
        <v/>
      </c>
      <c r="AA5391" s="137"/>
      <c r="AB5391" s="185">
        <f t="shared" si="793"/>
        <v>30.943999999997637</v>
      </c>
      <c r="AC5391" s="139">
        <f t="shared" si="790"/>
        <v>6.366997481971146E-5</v>
      </c>
      <c r="AD5391" s="138">
        <f t="shared" si="794"/>
        <v>1.7276398696037599E-7</v>
      </c>
      <c r="AE5391" s="139">
        <f t="shared" si="791"/>
        <v>1.7276398696037599E-7</v>
      </c>
      <c r="AF5391" s="139" t="str">
        <f t="shared" si="792"/>
        <v/>
      </c>
      <c r="AG5391" s="139"/>
      <c r="BX5391" s="190"/>
      <c r="BY5391" s="191"/>
      <c r="BZ5391" s="188"/>
      <c r="CA5391" s="188"/>
      <c r="CB5391" s="174" t="str">
        <f t="shared" si="788"/>
        <v/>
      </c>
      <c r="CC5391" s="174" t="str">
        <f t="shared" si="789"/>
        <v/>
      </c>
      <c r="CH5391" s="139"/>
      <c r="CI5391" s="139"/>
      <c r="CJ5391" s="174"/>
    </row>
    <row r="5392" spans="21:88" ht="20.100000000000001" customHeight="1" x14ac:dyDescent="0.25">
      <c r="U5392" s="190"/>
      <c r="V5392" s="191"/>
      <c r="W5392" s="188"/>
      <c r="X5392" s="188"/>
      <c r="Y5392" s="174" t="str">
        <f t="shared" si="795"/>
        <v/>
      </c>
      <c r="Z5392" s="174" t="str">
        <f t="shared" si="796"/>
        <v/>
      </c>
      <c r="AA5392" s="137"/>
      <c r="AB5392" s="185">
        <f t="shared" si="793"/>
        <v>30.950399999997636</v>
      </c>
      <c r="AC5392" s="139">
        <f t="shared" si="790"/>
        <v>6.3497210832751084E-5</v>
      </c>
      <c r="AD5392" s="138">
        <f t="shared" si="794"/>
        <v>1.7230107489880138E-7</v>
      </c>
      <c r="AE5392" s="139">
        <f t="shared" si="791"/>
        <v>1.7230107489880138E-7</v>
      </c>
      <c r="AF5392" s="139" t="str">
        <f t="shared" si="792"/>
        <v/>
      </c>
      <c r="AG5392" s="139"/>
      <c r="BX5392" s="190"/>
      <c r="BY5392" s="191"/>
      <c r="BZ5392" s="188"/>
      <c r="CA5392" s="188"/>
      <c r="CB5392" s="174" t="str">
        <f t="shared" ref="CB5392:CB5455" si="797">IF($CA5392&gt;(Y$555),$BZ5392,"")</f>
        <v/>
      </c>
      <c r="CC5392" s="174" t="str">
        <f t="shared" ref="CC5392:CC5455" si="798">IF($CA5392&gt;(AA$557),$BZ5392,"")</f>
        <v/>
      </c>
      <c r="CH5392" s="139"/>
      <c r="CI5392" s="139"/>
      <c r="CJ5392" s="174"/>
    </row>
    <row r="5393" spans="21:88" ht="20.100000000000001" customHeight="1" x14ac:dyDescent="0.25">
      <c r="U5393" s="190"/>
      <c r="V5393" s="191"/>
      <c r="W5393" s="188"/>
      <c r="X5393" s="188"/>
      <c r="Y5393" s="174" t="str">
        <f t="shared" si="795"/>
        <v/>
      </c>
      <c r="Z5393" s="174" t="str">
        <f t="shared" si="796"/>
        <v/>
      </c>
      <c r="AA5393" s="137"/>
      <c r="AB5393" s="185">
        <f t="shared" si="793"/>
        <v>30.956799999997635</v>
      </c>
      <c r="AC5393" s="139">
        <f t="shared" si="790"/>
        <v>6.3324909757852283E-5</v>
      </c>
      <c r="AD5393" s="138">
        <f t="shared" si="794"/>
        <v>1.7183938482044831E-7</v>
      </c>
      <c r="AE5393" s="139">
        <f t="shared" si="791"/>
        <v>1.7183938482044831E-7</v>
      </c>
      <c r="AF5393" s="139" t="str">
        <f t="shared" si="792"/>
        <v/>
      </c>
      <c r="AG5393" s="139"/>
      <c r="BX5393" s="190"/>
      <c r="BY5393" s="191"/>
      <c r="BZ5393" s="188"/>
      <c r="CA5393" s="188"/>
      <c r="CB5393" s="174" t="str">
        <f t="shared" si="797"/>
        <v/>
      </c>
      <c r="CC5393" s="174" t="str">
        <f t="shared" si="798"/>
        <v/>
      </c>
      <c r="CH5393" s="139"/>
      <c r="CI5393" s="139"/>
      <c r="CJ5393" s="174"/>
    </row>
    <row r="5394" spans="21:88" ht="20.100000000000001" customHeight="1" x14ac:dyDescent="0.25">
      <c r="U5394" s="190"/>
      <c r="V5394" s="191"/>
      <c r="W5394" s="188"/>
      <c r="X5394" s="188"/>
      <c r="Y5394" s="174" t="str">
        <f t="shared" si="795"/>
        <v/>
      </c>
      <c r="Z5394" s="174" t="str">
        <f t="shared" si="796"/>
        <v/>
      </c>
      <c r="AA5394" s="137"/>
      <c r="AB5394" s="185">
        <f t="shared" si="793"/>
        <v>30.963199999997634</v>
      </c>
      <c r="AC5394" s="139">
        <f t="shared" si="790"/>
        <v>6.3153070373031834E-5</v>
      </c>
      <c r="AD5394" s="138">
        <f t="shared" si="794"/>
        <v>1.7137891355730513E-7</v>
      </c>
      <c r="AE5394" s="139">
        <f t="shared" si="791"/>
        <v>1.7137891355730513E-7</v>
      </c>
      <c r="AF5394" s="139" t="str">
        <f t="shared" si="792"/>
        <v/>
      </c>
      <c r="AG5394" s="139"/>
      <c r="BX5394" s="190"/>
      <c r="BY5394" s="191"/>
      <c r="BZ5394" s="188"/>
      <c r="CA5394" s="188"/>
      <c r="CB5394" s="174" t="str">
        <f t="shared" si="797"/>
        <v/>
      </c>
      <c r="CC5394" s="174" t="str">
        <f t="shared" si="798"/>
        <v/>
      </c>
      <c r="CH5394" s="139"/>
      <c r="CI5394" s="139"/>
      <c r="CJ5394" s="174"/>
    </row>
    <row r="5395" spans="21:88" ht="20.100000000000001" customHeight="1" x14ac:dyDescent="0.25">
      <c r="U5395" s="190"/>
      <c r="V5395" s="191"/>
      <c r="W5395" s="188"/>
      <c r="X5395" s="188"/>
      <c r="Y5395" s="174" t="str">
        <f t="shared" si="795"/>
        <v/>
      </c>
      <c r="Z5395" s="174" t="str">
        <f t="shared" si="796"/>
        <v/>
      </c>
      <c r="AA5395" s="137"/>
      <c r="AB5395" s="185">
        <f t="shared" si="793"/>
        <v>30.969599999997634</v>
      </c>
      <c r="AC5395" s="139">
        <f t="shared" si="790"/>
        <v>6.2981691459474529E-5</v>
      </c>
      <c r="AD5395" s="138">
        <f t="shared" si="794"/>
        <v>1.7091965794889541E-7</v>
      </c>
      <c r="AE5395" s="139">
        <f t="shared" si="791"/>
        <v>1.7091965794889541E-7</v>
      </c>
      <c r="AF5395" s="139" t="str">
        <f t="shared" si="792"/>
        <v/>
      </c>
      <c r="AG5395" s="139"/>
      <c r="BX5395" s="190"/>
      <c r="BY5395" s="191"/>
      <c r="BZ5395" s="188"/>
      <c r="CA5395" s="188"/>
      <c r="CB5395" s="174" t="str">
        <f t="shared" si="797"/>
        <v/>
      </c>
      <c r="CC5395" s="174" t="str">
        <f t="shared" si="798"/>
        <v/>
      </c>
      <c r="CH5395" s="139"/>
      <c r="CI5395" s="139"/>
      <c r="CJ5395" s="174"/>
    </row>
    <row r="5396" spans="21:88" ht="20.100000000000001" customHeight="1" x14ac:dyDescent="0.25">
      <c r="U5396" s="190"/>
      <c r="V5396" s="191"/>
      <c r="W5396" s="188"/>
      <c r="X5396" s="188"/>
      <c r="Y5396" s="174" t="str">
        <f t="shared" si="795"/>
        <v/>
      </c>
      <c r="Z5396" s="174" t="str">
        <f t="shared" si="796"/>
        <v/>
      </c>
      <c r="AA5396" s="137"/>
      <c r="AB5396" s="185">
        <f t="shared" si="793"/>
        <v>30.975999999997633</v>
      </c>
      <c r="AC5396" s="139">
        <f t="shared" si="790"/>
        <v>6.2810771801525634E-5</v>
      </c>
      <c r="AD5396" s="138">
        <f t="shared" si="794"/>
        <v>1.7046161484282E-7</v>
      </c>
      <c r="AE5396" s="139">
        <f t="shared" si="791"/>
        <v>1.7046161484282E-7</v>
      </c>
      <c r="AF5396" s="139" t="str">
        <f t="shared" si="792"/>
        <v/>
      </c>
      <c r="AG5396" s="139"/>
      <c r="BX5396" s="190"/>
      <c r="BY5396" s="191"/>
      <c r="BZ5396" s="188"/>
      <c r="CA5396" s="188"/>
      <c r="CB5396" s="174" t="str">
        <f t="shared" si="797"/>
        <v/>
      </c>
      <c r="CC5396" s="174" t="str">
        <f t="shared" si="798"/>
        <v/>
      </c>
      <c r="CH5396" s="139"/>
      <c r="CI5396" s="139"/>
      <c r="CJ5396" s="174"/>
    </row>
    <row r="5397" spans="21:88" ht="20.100000000000001" customHeight="1" x14ac:dyDescent="0.25">
      <c r="U5397" s="190"/>
      <c r="V5397" s="191"/>
      <c r="W5397" s="188"/>
      <c r="X5397" s="188"/>
      <c r="Y5397" s="174" t="str">
        <f t="shared" si="795"/>
        <v/>
      </c>
      <c r="Z5397" s="174" t="str">
        <f t="shared" si="796"/>
        <v/>
      </c>
      <c r="AA5397" s="137"/>
      <c r="AB5397" s="185">
        <f t="shared" si="793"/>
        <v>30.982399999997632</v>
      </c>
      <c r="AC5397" s="139">
        <f t="shared" si="790"/>
        <v>6.2640310186682814E-5</v>
      </c>
      <c r="AD5397" s="138">
        <f t="shared" si="794"/>
        <v>1.700047810956109E-7</v>
      </c>
      <c r="AE5397" s="139">
        <f t="shared" si="791"/>
        <v>1.700047810956109E-7</v>
      </c>
      <c r="AF5397" s="139" t="str">
        <f t="shared" si="792"/>
        <v/>
      </c>
      <c r="AG5397" s="139"/>
      <c r="BX5397" s="190"/>
      <c r="BY5397" s="191"/>
      <c r="BZ5397" s="188"/>
      <c r="CA5397" s="188"/>
      <c r="CB5397" s="174" t="str">
        <f t="shared" si="797"/>
        <v/>
      </c>
      <c r="CC5397" s="174" t="str">
        <f t="shared" si="798"/>
        <v/>
      </c>
      <c r="CH5397" s="139"/>
      <c r="CI5397" s="139"/>
      <c r="CJ5397" s="174"/>
    </row>
    <row r="5398" spans="21:88" ht="20.100000000000001" customHeight="1" x14ac:dyDescent="0.25">
      <c r="U5398" s="190"/>
      <c r="V5398" s="191"/>
      <c r="W5398" s="188"/>
      <c r="X5398" s="188"/>
      <c r="Y5398" s="174" t="str">
        <f t="shared" si="795"/>
        <v/>
      </c>
      <c r="Z5398" s="174" t="str">
        <f t="shared" si="796"/>
        <v/>
      </c>
      <c r="AA5398" s="137"/>
      <c r="AB5398" s="185">
        <f t="shared" si="793"/>
        <v>30.988799999997632</v>
      </c>
      <c r="AC5398" s="139">
        <f t="shared" si="790"/>
        <v>6.2470305405587203E-5</v>
      </c>
      <c r="AD5398" s="138">
        <f t="shared" si="794"/>
        <v>1.695491535700207E-7</v>
      </c>
      <c r="AE5398" s="139">
        <f t="shared" si="791"/>
        <v>1.695491535700207E-7</v>
      </c>
      <c r="AF5398" s="139" t="str">
        <f t="shared" si="792"/>
        <v/>
      </c>
      <c r="AG5398" s="139"/>
      <c r="BX5398" s="190"/>
      <c r="BY5398" s="191"/>
      <c r="BZ5398" s="188"/>
      <c r="CA5398" s="188"/>
      <c r="CB5398" s="174" t="str">
        <f t="shared" si="797"/>
        <v/>
      </c>
      <c r="CC5398" s="174" t="str">
        <f t="shared" si="798"/>
        <v/>
      </c>
      <c r="CH5398" s="139"/>
      <c r="CI5398" s="139"/>
      <c r="CJ5398" s="174"/>
    </row>
    <row r="5399" spans="21:88" ht="20.100000000000001" customHeight="1" x14ac:dyDescent="0.25">
      <c r="U5399" s="190"/>
      <c r="V5399" s="191"/>
      <c r="W5399" s="188"/>
      <c r="X5399" s="188"/>
      <c r="Y5399" s="174" t="str">
        <f t="shared" si="795"/>
        <v/>
      </c>
      <c r="Z5399" s="174" t="str">
        <f t="shared" si="796"/>
        <v/>
      </c>
      <c r="AA5399" s="137"/>
      <c r="AB5399" s="185">
        <f t="shared" si="793"/>
        <v>30.995199999997631</v>
      </c>
      <c r="AC5399" s="139">
        <f t="shared" si="790"/>
        <v>6.2300756252017182E-5</v>
      </c>
      <c r="AD5399" s="138">
        <f t="shared" si="794"/>
        <v>1.6909472913888507E-7</v>
      </c>
      <c r="AE5399" s="139">
        <f t="shared" si="791"/>
        <v>1.6909472913888507E-7</v>
      </c>
      <c r="AF5399" s="139" t="str">
        <f t="shared" si="792"/>
        <v/>
      </c>
      <c r="AG5399" s="139"/>
      <c r="BX5399" s="190"/>
      <c r="BY5399" s="191"/>
      <c r="BZ5399" s="188"/>
      <c r="CA5399" s="188"/>
      <c r="CB5399" s="174" t="str">
        <f t="shared" si="797"/>
        <v/>
      </c>
      <c r="CC5399" s="174" t="str">
        <f t="shared" si="798"/>
        <v/>
      </c>
      <c r="CH5399" s="139"/>
      <c r="CI5399" s="139"/>
      <c r="CJ5399" s="174"/>
    </row>
    <row r="5400" spans="21:88" ht="20.100000000000001" customHeight="1" x14ac:dyDescent="0.25">
      <c r="U5400" s="190"/>
      <c r="V5400" s="191"/>
      <c r="W5400" s="188"/>
      <c r="X5400" s="188"/>
      <c r="Y5400" s="174" t="str">
        <f t="shared" si="795"/>
        <v/>
      </c>
      <c r="Z5400" s="174" t="str">
        <f t="shared" si="796"/>
        <v/>
      </c>
      <c r="AA5400" s="137"/>
      <c r="AB5400" s="185">
        <f t="shared" si="793"/>
        <v>31.00159999999763</v>
      </c>
      <c r="AC5400" s="139">
        <f t="shared" si="790"/>
        <v>6.2131661522878297E-5</v>
      </c>
      <c r="AD5400" s="138">
        <f t="shared" si="794"/>
        <v>1.6864150468077241E-7</v>
      </c>
      <c r="AE5400" s="139">
        <f t="shared" si="791"/>
        <v>1.6864150468077241E-7</v>
      </c>
      <c r="AF5400" s="139" t="str">
        <f t="shared" si="792"/>
        <v/>
      </c>
      <c r="AG5400" s="139"/>
      <c r="BX5400" s="190"/>
      <c r="BY5400" s="191"/>
      <c r="BZ5400" s="188"/>
      <c r="CA5400" s="188"/>
      <c r="CB5400" s="174" t="str">
        <f t="shared" si="797"/>
        <v/>
      </c>
      <c r="CC5400" s="174" t="str">
        <f t="shared" si="798"/>
        <v/>
      </c>
      <c r="CH5400" s="139"/>
      <c r="CI5400" s="139"/>
      <c r="CJ5400" s="174"/>
    </row>
    <row r="5401" spans="21:88" ht="20.100000000000001" customHeight="1" x14ac:dyDescent="0.25">
      <c r="U5401" s="190"/>
      <c r="V5401" s="191"/>
      <c r="W5401" s="188"/>
      <c r="X5401" s="188"/>
      <c r="Y5401" s="174" t="str">
        <f t="shared" si="795"/>
        <v/>
      </c>
      <c r="Z5401" s="174" t="str">
        <f t="shared" si="796"/>
        <v/>
      </c>
      <c r="AA5401" s="137"/>
      <c r="AB5401" s="185">
        <f t="shared" si="793"/>
        <v>31.007999999997629</v>
      </c>
      <c r="AC5401" s="139">
        <f t="shared" si="790"/>
        <v>6.1963020018197525E-5</v>
      </c>
      <c r="AD5401" s="138">
        <f t="shared" si="794"/>
        <v>1.6818947708409024E-7</v>
      </c>
      <c r="AE5401" s="139">
        <f t="shared" si="791"/>
        <v>1.6818947708409024E-7</v>
      </c>
      <c r="AF5401" s="139" t="str">
        <f t="shared" si="792"/>
        <v/>
      </c>
      <c r="AG5401" s="139"/>
      <c r="BX5401" s="190"/>
      <c r="BY5401" s="191"/>
      <c r="BZ5401" s="188"/>
      <c r="CA5401" s="188"/>
      <c r="CB5401" s="174" t="str">
        <f t="shared" si="797"/>
        <v/>
      </c>
      <c r="CC5401" s="174" t="str">
        <f t="shared" si="798"/>
        <v/>
      </c>
      <c r="CH5401" s="139"/>
      <c r="CI5401" s="139"/>
      <c r="CJ5401" s="174"/>
    </row>
    <row r="5402" spans="21:88" ht="20.100000000000001" customHeight="1" x14ac:dyDescent="0.25">
      <c r="U5402" s="190"/>
      <c r="V5402" s="191"/>
      <c r="W5402" s="188"/>
      <c r="X5402" s="188"/>
      <c r="Y5402" s="174" t="str">
        <f t="shared" si="795"/>
        <v/>
      </c>
      <c r="Z5402" s="174" t="str">
        <f t="shared" si="796"/>
        <v/>
      </c>
      <c r="AA5402" s="137"/>
      <c r="AB5402" s="185">
        <f t="shared" si="793"/>
        <v>31.014399999997629</v>
      </c>
      <c r="AC5402" s="139">
        <f t="shared" si="790"/>
        <v>6.1794830541113434E-5</v>
      </c>
      <c r="AD5402" s="138">
        <f t="shared" si="794"/>
        <v>1.6773864324398169E-7</v>
      </c>
      <c r="AE5402" s="139">
        <f t="shared" si="791"/>
        <v>1.6773864324398169E-7</v>
      </c>
      <c r="AF5402" s="139" t="str">
        <f t="shared" si="792"/>
        <v/>
      </c>
      <c r="AG5402" s="139"/>
      <c r="BX5402" s="190"/>
      <c r="BY5402" s="191"/>
      <c r="BZ5402" s="188"/>
      <c r="CA5402" s="188"/>
      <c r="CB5402" s="174" t="str">
        <f t="shared" si="797"/>
        <v/>
      </c>
      <c r="CC5402" s="174" t="str">
        <f t="shared" si="798"/>
        <v/>
      </c>
      <c r="CH5402" s="139"/>
      <c r="CI5402" s="139"/>
      <c r="CJ5402" s="174"/>
    </row>
    <row r="5403" spans="21:88" ht="20.100000000000001" customHeight="1" x14ac:dyDescent="0.25">
      <c r="U5403" s="190"/>
      <c r="V5403" s="191"/>
      <c r="W5403" s="188"/>
      <c r="X5403" s="188"/>
      <c r="Y5403" s="174" t="str">
        <f t="shared" si="795"/>
        <v/>
      </c>
      <c r="Z5403" s="174" t="str">
        <f t="shared" si="796"/>
        <v/>
      </c>
      <c r="AA5403" s="137"/>
      <c r="AB5403" s="185">
        <f t="shared" si="793"/>
        <v>31.020799999997628</v>
      </c>
      <c r="AC5403" s="139">
        <f t="shared" si="790"/>
        <v>6.1627091897869453E-5</v>
      </c>
      <c r="AD5403" s="138">
        <f t="shared" si="794"/>
        <v>1.6728900006369432E-7</v>
      </c>
      <c r="AE5403" s="139">
        <f t="shared" si="791"/>
        <v>1.6728900006369432E-7</v>
      </c>
      <c r="AF5403" s="139" t="str">
        <f t="shared" si="792"/>
        <v/>
      </c>
      <c r="AG5403" s="139"/>
      <c r="BX5403" s="190"/>
      <c r="BY5403" s="191"/>
      <c r="BZ5403" s="188"/>
      <c r="CA5403" s="188"/>
      <c r="CB5403" s="174" t="str">
        <f t="shared" si="797"/>
        <v/>
      </c>
      <c r="CC5403" s="174" t="str">
        <f t="shared" si="798"/>
        <v/>
      </c>
      <c r="CH5403" s="139"/>
      <c r="CI5403" s="139"/>
      <c r="CJ5403" s="174"/>
    </row>
    <row r="5404" spans="21:88" ht="20.100000000000001" customHeight="1" x14ac:dyDescent="0.25">
      <c r="U5404" s="190"/>
      <c r="V5404" s="191"/>
      <c r="W5404" s="188"/>
      <c r="X5404" s="188"/>
      <c r="Y5404" s="174" t="str">
        <f t="shared" si="795"/>
        <v/>
      </c>
      <c r="Z5404" s="174" t="str">
        <f t="shared" si="796"/>
        <v/>
      </c>
      <c r="AA5404" s="137"/>
      <c r="AB5404" s="185">
        <f t="shared" si="793"/>
        <v>31.027199999997627</v>
      </c>
      <c r="AC5404" s="139">
        <f t="shared" si="790"/>
        <v>6.1459802897805758E-5</v>
      </c>
      <c r="AD5404" s="138">
        <f t="shared" si="794"/>
        <v>1.6684054445478336E-7</v>
      </c>
      <c r="AE5404" s="139">
        <f t="shared" si="791"/>
        <v>1.6684054445478336E-7</v>
      </c>
      <c r="AF5404" s="139" t="str">
        <f t="shared" si="792"/>
        <v/>
      </c>
      <c r="AG5404" s="139"/>
      <c r="BX5404" s="190"/>
      <c r="BY5404" s="191"/>
      <c r="BZ5404" s="188"/>
      <c r="CA5404" s="188"/>
      <c r="CB5404" s="174" t="str">
        <f t="shared" si="797"/>
        <v/>
      </c>
      <c r="CC5404" s="174" t="str">
        <f t="shared" si="798"/>
        <v/>
      </c>
      <c r="CH5404" s="139"/>
      <c r="CI5404" s="139"/>
      <c r="CJ5404" s="174"/>
    </row>
    <row r="5405" spans="21:88" ht="20.100000000000001" customHeight="1" x14ac:dyDescent="0.25">
      <c r="U5405" s="190"/>
      <c r="V5405" s="191"/>
      <c r="W5405" s="188"/>
      <c r="X5405" s="188"/>
      <c r="Y5405" s="174" t="str">
        <f t="shared" si="795"/>
        <v/>
      </c>
      <c r="Z5405" s="174" t="str">
        <f t="shared" si="796"/>
        <v/>
      </c>
      <c r="AA5405" s="137"/>
      <c r="AB5405" s="185">
        <f t="shared" si="793"/>
        <v>31.033599999997627</v>
      </c>
      <c r="AC5405" s="139">
        <f t="shared" si="790"/>
        <v>6.1292962353350975E-5</v>
      </c>
      <c r="AD5405" s="138">
        <f t="shared" si="794"/>
        <v>1.6639327333594625E-7</v>
      </c>
      <c r="AE5405" s="139">
        <f t="shared" si="791"/>
        <v>1.6639327333594625E-7</v>
      </c>
      <c r="AF5405" s="139" t="str">
        <f t="shared" si="792"/>
        <v/>
      </c>
      <c r="AG5405" s="139"/>
      <c r="BX5405" s="190"/>
      <c r="BY5405" s="191"/>
      <c r="BZ5405" s="188"/>
      <c r="CA5405" s="188"/>
      <c r="CB5405" s="174" t="str">
        <f t="shared" si="797"/>
        <v/>
      </c>
      <c r="CC5405" s="174" t="str">
        <f t="shared" si="798"/>
        <v/>
      </c>
      <c r="CH5405" s="139"/>
      <c r="CI5405" s="139"/>
      <c r="CJ5405" s="174"/>
    </row>
    <row r="5406" spans="21:88" ht="20.100000000000001" customHeight="1" x14ac:dyDescent="0.25">
      <c r="U5406" s="190"/>
      <c r="V5406" s="191"/>
      <c r="W5406" s="188"/>
      <c r="X5406" s="188"/>
      <c r="Y5406" s="174" t="str">
        <f t="shared" si="795"/>
        <v/>
      </c>
      <c r="Z5406" s="174" t="str">
        <f t="shared" si="796"/>
        <v/>
      </c>
      <c r="AA5406" s="137"/>
      <c r="AB5406" s="185">
        <f t="shared" si="793"/>
        <v>31.039999999997626</v>
      </c>
      <c r="AC5406" s="139">
        <f t="shared" si="790"/>
        <v>6.1126569080015029E-5</v>
      </c>
      <c r="AD5406" s="138">
        <f t="shared" si="794"/>
        <v>1.6594718363397803E-7</v>
      </c>
      <c r="AE5406" s="139">
        <f t="shared" si="791"/>
        <v>1.6594718363397803E-7</v>
      </c>
      <c r="AF5406" s="139" t="str">
        <f t="shared" si="792"/>
        <v/>
      </c>
      <c r="AG5406" s="139"/>
      <c r="BX5406" s="190"/>
      <c r="BY5406" s="191"/>
      <c r="BZ5406" s="188"/>
      <c r="CA5406" s="188"/>
      <c r="CB5406" s="174" t="str">
        <f t="shared" si="797"/>
        <v/>
      </c>
      <c r="CC5406" s="174" t="str">
        <f t="shared" si="798"/>
        <v/>
      </c>
      <c r="CH5406" s="139"/>
      <c r="CI5406" s="139"/>
      <c r="CJ5406" s="174"/>
    </row>
    <row r="5407" spans="21:88" ht="20.100000000000001" customHeight="1" x14ac:dyDescent="0.25">
      <c r="U5407" s="190"/>
      <c r="V5407" s="191"/>
      <c r="W5407" s="188"/>
      <c r="X5407" s="188"/>
      <c r="Y5407" s="174" t="str">
        <f t="shared" si="795"/>
        <v/>
      </c>
      <c r="Z5407" s="174" t="str">
        <f t="shared" si="796"/>
        <v/>
      </c>
      <c r="AA5407" s="137"/>
      <c r="AB5407" s="185">
        <f t="shared" si="793"/>
        <v>31.046399999997625</v>
      </c>
      <c r="AC5407" s="139">
        <f t="shared" si="790"/>
        <v>6.0960621896381051E-5</v>
      </c>
      <c r="AD5407" s="138">
        <f t="shared" si="794"/>
        <v>1.6550227228428641E-7</v>
      </c>
      <c r="AE5407" s="139">
        <f t="shared" si="791"/>
        <v>1.6550227228428641E-7</v>
      </c>
      <c r="AF5407" s="139" t="str">
        <f t="shared" si="792"/>
        <v/>
      </c>
      <c r="AG5407" s="139"/>
      <c r="BX5407" s="190"/>
      <c r="BY5407" s="191"/>
      <c r="BZ5407" s="188"/>
      <c r="CA5407" s="188"/>
      <c r="CB5407" s="174" t="str">
        <f t="shared" si="797"/>
        <v/>
      </c>
      <c r="CC5407" s="174" t="str">
        <f t="shared" si="798"/>
        <v/>
      </c>
      <c r="CH5407" s="139"/>
      <c r="CI5407" s="139"/>
      <c r="CJ5407" s="174"/>
    </row>
    <row r="5408" spans="21:88" ht="20.100000000000001" customHeight="1" x14ac:dyDescent="0.25">
      <c r="U5408" s="190"/>
      <c r="V5408" s="191"/>
      <c r="W5408" s="188"/>
      <c r="X5408" s="188"/>
      <c r="Y5408" s="174" t="str">
        <f t="shared" si="795"/>
        <v/>
      </c>
      <c r="Z5408" s="174" t="str">
        <f t="shared" si="796"/>
        <v/>
      </c>
      <c r="AA5408" s="137"/>
      <c r="AB5408" s="185">
        <f t="shared" si="793"/>
        <v>31.052799999997625</v>
      </c>
      <c r="AC5408" s="139">
        <f t="shared" si="790"/>
        <v>6.0795119624096764E-5</v>
      </c>
      <c r="AD5408" s="138">
        <f t="shared" si="794"/>
        <v>1.6505853622834384E-7</v>
      </c>
      <c r="AE5408" s="139">
        <f t="shared" si="791"/>
        <v>1.6505853622834384E-7</v>
      </c>
      <c r="AF5408" s="139" t="str">
        <f t="shared" si="792"/>
        <v/>
      </c>
      <c r="AG5408" s="139"/>
      <c r="BX5408" s="190"/>
      <c r="BY5408" s="191"/>
      <c r="BZ5408" s="188"/>
      <c r="CA5408" s="188"/>
      <c r="CB5408" s="174" t="str">
        <f t="shared" si="797"/>
        <v/>
      </c>
      <c r="CC5408" s="174" t="str">
        <f t="shared" si="798"/>
        <v/>
      </c>
      <c r="CH5408" s="139"/>
      <c r="CI5408" s="139"/>
      <c r="CJ5408" s="174"/>
    </row>
    <row r="5409" spans="21:88" ht="20.100000000000001" customHeight="1" x14ac:dyDescent="0.25">
      <c r="U5409" s="190"/>
      <c r="V5409" s="191"/>
      <c r="W5409" s="188"/>
      <c r="X5409" s="188"/>
      <c r="Y5409" s="174" t="str">
        <f t="shared" si="795"/>
        <v/>
      </c>
      <c r="Z5409" s="174" t="str">
        <f t="shared" si="796"/>
        <v/>
      </c>
      <c r="AA5409" s="137"/>
      <c r="AB5409" s="185">
        <f t="shared" si="793"/>
        <v>31.059199999997624</v>
      </c>
      <c r="AC5409" s="139">
        <f t="shared" si="790"/>
        <v>6.063006108786842E-5</v>
      </c>
      <c r="AD5409" s="138">
        <f t="shared" si="794"/>
        <v>1.6461597241692656E-7</v>
      </c>
      <c r="AE5409" s="139">
        <f t="shared" si="791"/>
        <v>1.6461597241692656E-7</v>
      </c>
      <c r="AF5409" s="139" t="str">
        <f t="shared" si="792"/>
        <v/>
      </c>
      <c r="AG5409" s="139"/>
      <c r="BX5409" s="190"/>
      <c r="BY5409" s="191"/>
      <c r="BZ5409" s="188"/>
      <c r="CA5409" s="188"/>
      <c r="CB5409" s="174" t="str">
        <f t="shared" si="797"/>
        <v/>
      </c>
      <c r="CC5409" s="174" t="str">
        <f t="shared" si="798"/>
        <v/>
      </c>
      <c r="CH5409" s="139"/>
      <c r="CI5409" s="139"/>
      <c r="CJ5409" s="174"/>
    </row>
    <row r="5410" spans="21:88" ht="20.100000000000001" customHeight="1" x14ac:dyDescent="0.25">
      <c r="U5410" s="190"/>
      <c r="V5410" s="191"/>
      <c r="W5410" s="188"/>
      <c r="X5410" s="188"/>
      <c r="Y5410" s="174" t="str">
        <f t="shared" si="795"/>
        <v/>
      </c>
      <c r="Z5410" s="174" t="str">
        <f t="shared" si="796"/>
        <v/>
      </c>
      <c r="AA5410" s="137"/>
      <c r="AB5410" s="185">
        <f t="shared" si="793"/>
        <v>31.065599999997623</v>
      </c>
      <c r="AC5410" s="139">
        <f t="shared" si="790"/>
        <v>6.0465445115451494E-5</v>
      </c>
      <c r="AD5410" s="138">
        <f t="shared" si="794"/>
        <v>1.641745778078717E-7</v>
      </c>
      <c r="AE5410" s="139">
        <f t="shared" si="791"/>
        <v>1.641745778078717E-7</v>
      </c>
      <c r="AF5410" s="139" t="str">
        <f t="shared" si="792"/>
        <v/>
      </c>
      <c r="AG5410" s="139"/>
      <c r="BX5410" s="190"/>
      <c r="BY5410" s="191"/>
      <c r="BZ5410" s="188"/>
      <c r="CA5410" s="188"/>
      <c r="CB5410" s="174" t="str">
        <f t="shared" si="797"/>
        <v/>
      </c>
      <c r="CC5410" s="174" t="str">
        <f t="shared" si="798"/>
        <v/>
      </c>
      <c r="CH5410" s="139"/>
      <c r="CI5410" s="139"/>
      <c r="CJ5410" s="174"/>
    </row>
    <row r="5411" spans="21:88" ht="20.100000000000001" customHeight="1" x14ac:dyDescent="0.25">
      <c r="U5411" s="190"/>
      <c r="V5411" s="191"/>
      <c r="W5411" s="188"/>
      <c r="X5411" s="188"/>
      <c r="Y5411" s="174" t="str">
        <f t="shared" si="795"/>
        <v/>
      </c>
      <c r="Z5411" s="174" t="str">
        <f t="shared" si="796"/>
        <v/>
      </c>
      <c r="AA5411" s="137"/>
      <c r="AB5411" s="185">
        <f t="shared" si="793"/>
        <v>31.071999999997622</v>
      </c>
      <c r="AC5411" s="139">
        <f t="shared" si="790"/>
        <v>6.0301270537643622E-5</v>
      </c>
      <c r="AD5411" s="138">
        <f t="shared" si="794"/>
        <v>1.6373434936671423E-7</v>
      </c>
      <c r="AE5411" s="139">
        <f t="shared" si="791"/>
        <v>1.6373434936671423E-7</v>
      </c>
      <c r="AF5411" s="139" t="str">
        <f t="shared" si="792"/>
        <v/>
      </c>
      <c r="AG5411" s="139"/>
      <c r="BX5411" s="190"/>
      <c r="BY5411" s="191"/>
      <c r="BZ5411" s="188"/>
      <c r="CA5411" s="188"/>
      <c r="CB5411" s="174" t="str">
        <f t="shared" si="797"/>
        <v/>
      </c>
      <c r="CC5411" s="174" t="str">
        <f t="shared" si="798"/>
        <v/>
      </c>
      <c r="CH5411" s="139"/>
      <c r="CI5411" s="139"/>
      <c r="CJ5411" s="174"/>
    </row>
    <row r="5412" spans="21:88" ht="20.100000000000001" customHeight="1" x14ac:dyDescent="0.25">
      <c r="U5412" s="190"/>
      <c r="V5412" s="191"/>
      <c r="W5412" s="188"/>
      <c r="X5412" s="188"/>
      <c r="Y5412" s="174" t="str">
        <f t="shared" si="795"/>
        <v/>
      </c>
      <c r="Z5412" s="174" t="str">
        <f t="shared" si="796"/>
        <v/>
      </c>
      <c r="AA5412" s="137"/>
      <c r="AB5412" s="185">
        <f t="shared" si="793"/>
        <v>31.078399999997622</v>
      </c>
      <c r="AC5412" s="139">
        <f t="shared" si="790"/>
        <v>6.0137536188276908E-5</v>
      </c>
      <c r="AD5412" s="138">
        <f t="shared" si="794"/>
        <v>1.6329528406717483E-7</v>
      </c>
      <c r="AE5412" s="139">
        <f t="shared" si="791"/>
        <v>1.6329528406717483E-7</v>
      </c>
      <c r="AF5412" s="139" t="str">
        <f t="shared" si="792"/>
        <v/>
      </c>
      <c r="AG5412" s="139"/>
      <c r="BX5412" s="190"/>
      <c r="BY5412" s="191"/>
      <c r="BZ5412" s="188"/>
      <c r="CA5412" s="188"/>
      <c r="CB5412" s="174" t="str">
        <f t="shared" si="797"/>
        <v/>
      </c>
      <c r="CC5412" s="174" t="str">
        <f t="shared" si="798"/>
        <v/>
      </c>
      <c r="CH5412" s="139"/>
      <c r="CI5412" s="139"/>
      <c r="CJ5412" s="174"/>
    </row>
    <row r="5413" spans="21:88" ht="20.100000000000001" customHeight="1" x14ac:dyDescent="0.25">
      <c r="U5413" s="190"/>
      <c r="V5413" s="191"/>
      <c r="W5413" s="188"/>
      <c r="X5413" s="188"/>
      <c r="Y5413" s="174" t="str">
        <f t="shared" si="795"/>
        <v/>
      </c>
      <c r="Z5413" s="174" t="str">
        <f t="shared" si="796"/>
        <v/>
      </c>
      <c r="AA5413" s="137"/>
      <c r="AB5413" s="185">
        <f t="shared" si="793"/>
        <v>31.084799999997621</v>
      </c>
      <c r="AC5413" s="139">
        <f t="shared" si="790"/>
        <v>5.9974240904209733E-5</v>
      </c>
      <c r="AD5413" s="138">
        <f t="shared" si="794"/>
        <v>1.628573788897911E-7</v>
      </c>
      <c r="AE5413" s="139">
        <f t="shared" si="791"/>
        <v>1.628573788897911E-7</v>
      </c>
      <c r="AF5413" s="139" t="str">
        <f t="shared" si="792"/>
        <v/>
      </c>
      <c r="AG5413" s="139"/>
      <c r="BX5413" s="190"/>
      <c r="BY5413" s="191"/>
      <c r="BZ5413" s="188"/>
      <c r="CA5413" s="188"/>
      <c r="CB5413" s="174" t="str">
        <f t="shared" si="797"/>
        <v/>
      </c>
      <c r="CC5413" s="174" t="str">
        <f t="shared" si="798"/>
        <v/>
      </c>
      <c r="CH5413" s="139"/>
      <c r="CI5413" s="139"/>
      <c r="CJ5413" s="174"/>
    </row>
    <row r="5414" spans="21:88" ht="20.100000000000001" customHeight="1" x14ac:dyDescent="0.25">
      <c r="U5414" s="190"/>
      <c r="V5414" s="191"/>
      <c r="W5414" s="188"/>
      <c r="X5414" s="188"/>
      <c r="Y5414" s="174" t="str">
        <f t="shared" si="795"/>
        <v/>
      </c>
      <c r="Z5414" s="174" t="str">
        <f t="shared" si="796"/>
        <v/>
      </c>
      <c r="AA5414" s="137"/>
      <c r="AB5414" s="185">
        <f t="shared" si="793"/>
        <v>31.09119999999762</v>
      </c>
      <c r="AC5414" s="139">
        <f t="shared" si="790"/>
        <v>5.9811383525319942E-5</v>
      </c>
      <c r="AD5414" s="138">
        <f t="shared" si="794"/>
        <v>1.6242063082360487E-7</v>
      </c>
      <c r="AE5414" s="139">
        <f t="shared" si="791"/>
        <v>1.6242063082360487E-7</v>
      </c>
      <c r="AF5414" s="139" t="str">
        <f t="shared" si="792"/>
        <v/>
      </c>
      <c r="AG5414" s="139"/>
      <c r="BX5414" s="190"/>
      <c r="BY5414" s="191"/>
      <c r="BZ5414" s="188"/>
      <c r="CA5414" s="188"/>
      <c r="CB5414" s="174" t="str">
        <f t="shared" si="797"/>
        <v/>
      </c>
      <c r="CC5414" s="174" t="str">
        <f t="shared" si="798"/>
        <v/>
      </c>
      <c r="CH5414" s="139"/>
      <c r="CI5414" s="139"/>
      <c r="CJ5414" s="174"/>
    </row>
    <row r="5415" spans="21:88" ht="20.100000000000001" customHeight="1" x14ac:dyDescent="0.25">
      <c r="U5415" s="190"/>
      <c r="V5415" s="191"/>
      <c r="W5415" s="188"/>
      <c r="X5415" s="188"/>
      <c r="Y5415" s="174" t="str">
        <f t="shared" si="795"/>
        <v/>
      </c>
      <c r="Z5415" s="174" t="str">
        <f t="shared" si="796"/>
        <v/>
      </c>
      <c r="AA5415" s="137"/>
      <c r="AB5415" s="185">
        <f t="shared" si="793"/>
        <v>31.09759999999762</v>
      </c>
      <c r="AC5415" s="139">
        <f t="shared" si="790"/>
        <v>5.9648962894496337E-5</v>
      </c>
      <c r="AD5415" s="138">
        <f t="shared" si="794"/>
        <v>1.6198503686508473E-7</v>
      </c>
      <c r="AE5415" s="139">
        <f t="shared" si="791"/>
        <v>1.6198503686508473E-7</v>
      </c>
      <c r="AF5415" s="139" t="str">
        <f t="shared" si="792"/>
        <v/>
      </c>
      <c r="AG5415" s="139"/>
      <c r="BX5415" s="190"/>
      <c r="BY5415" s="191"/>
      <c r="BZ5415" s="188"/>
      <c r="CA5415" s="188"/>
      <c r="CB5415" s="174" t="str">
        <f t="shared" si="797"/>
        <v/>
      </c>
      <c r="CC5415" s="174" t="str">
        <f t="shared" si="798"/>
        <v/>
      </c>
      <c r="CH5415" s="139"/>
      <c r="CI5415" s="139"/>
      <c r="CJ5415" s="174"/>
    </row>
    <row r="5416" spans="21:88" ht="20.100000000000001" customHeight="1" x14ac:dyDescent="0.25">
      <c r="U5416" s="190"/>
      <c r="V5416" s="191"/>
      <c r="W5416" s="188"/>
      <c r="X5416" s="188"/>
      <c r="Y5416" s="174" t="str">
        <f t="shared" si="795"/>
        <v/>
      </c>
      <c r="Z5416" s="174" t="str">
        <f t="shared" si="796"/>
        <v/>
      </c>
      <c r="AA5416" s="137"/>
      <c r="AB5416" s="185">
        <f t="shared" si="793"/>
        <v>31.103999999997619</v>
      </c>
      <c r="AC5416" s="139">
        <f t="shared" si="790"/>
        <v>5.9486977857631252E-5</v>
      </c>
      <c r="AD5416" s="138">
        <f t="shared" si="794"/>
        <v>1.6155059401813963E-7</v>
      </c>
      <c r="AE5416" s="139">
        <f t="shared" si="791"/>
        <v>1.6155059401813963E-7</v>
      </c>
      <c r="AF5416" s="139" t="str">
        <f t="shared" si="792"/>
        <v/>
      </c>
      <c r="AG5416" s="139"/>
      <c r="BX5416" s="190"/>
      <c r="BY5416" s="191"/>
      <c r="BZ5416" s="188"/>
      <c r="CA5416" s="188"/>
      <c r="CB5416" s="174" t="str">
        <f t="shared" si="797"/>
        <v/>
      </c>
      <c r="CC5416" s="174" t="str">
        <f t="shared" si="798"/>
        <v/>
      </c>
      <c r="CH5416" s="139"/>
      <c r="CI5416" s="139"/>
      <c r="CJ5416" s="174"/>
    </row>
    <row r="5417" spans="21:88" ht="20.100000000000001" customHeight="1" x14ac:dyDescent="0.25">
      <c r="U5417" s="190"/>
      <c r="V5417" s="191"/>
      <c r="W5417" s="188"/>
      <c r="X5417" s="188"/>
      <c r="Y5417" s="174" t="str">
        <f t="shared" si="795"/>
        <v/>
      </c>
      <c r="Z5417" s="174" t="str">
        <f t="shared" si="796"/>
        <v/>
      </c>
      <c r="AA5417" s="137"/>
      <c r="AB5417" s="185">
        <f t="shared" si="793"/>
        <v>31.110399999997618</v>
      </c>
      <c r="AC5417" s="139">
        <f t="shared" si="790"/>
        <v>5.9325427263613113E-5</v>
      </c>
      <c r="AD5417" s="138">
        <f t="shared" si="794"/>
        <v>1.6111729929422727E-7</v>
      </c>
      <c r="AE5417" s="139">
        <f t="shared" si="791"/>
        <v>1.6111729929422727E-7</v>
      </c>
      <c r="AF5417" s="139" t="str">
        <f t="shared" si="792"/>
        <v/>
      </c>
      <c r="AG5417" s="139"/>
      <c r="BX5417" s="190"/>
      <c r="BY5417" s="191"/>
      <c r="BZ5417" s="188"/>
      <c r="CA5417" s="188"/>
      <c r="CB5417" s="174" t="str">
        <f t="shared" si="797"/>
        <v/>
      </c>
      <c r="CC5417" s="174" t="str">
        <f t="shared" si="798"/>
        <v/>
      </c>
      <c r="CH5417" s="139"/>
      <c r="CI5417" s="139"/>
      <c r="CJ5417" s="174"/>
    </row>
    <row r="5418" spans="21:88" ht="20.100000000000001" customHeight="1" x14ac:dyDescent="0.25">
      <c r="U5418" s="190"/>
      <c r="V5418" s="191"/>
      <c r="W5418" s="188"/>
      <c r="X5418" s="188"/>
      <c r="Y5418" s="174" t="str">
        <f t="shared" si="795"/>
        <v/>
      </c>
      <c r="Z5418" s="174" t="str">
        <f t="shared" si="796"/>
        <v/>
      </c>
      <c r="AA5418" s="137"/>
      <c r="AB5418" s="185">
        <f t="shared" si="793"/>
        <v>31.116799999997617</v>
      </c>
      <c r="AC5418" s="139">
        <f t="shared" si="790"/>
        <v>5.9164309964318886E-5</v>
      </c>
      <c r="AD5418" s="138">
        <f t="shared" si="794"/>
        <v>1.6068514971253028E-7</v>
      </c>
      <c r="AE5418" s="139">
        <f t="shared" si="791"/>
        <v>1.6068514971253028E-7</v>
      </c>
      <c r="AF5418" s="139" t="str">
        <f t="shared" si="792"/>
        <v/>
      </c>
      <c r="AG5418" s="139"/>
      <c r="BX5418" s="190"/>
      <c r="BY5418" s="191"/>
      <c r="BZ5418" s="188"/>
      <c r="CA5418" s="188"/>
      <c r="CB5418" s="174" t="str">
        <f t="shared" si="797"/>
        <v/>
      </c>
      <c r="CC5418" s="174" t="str">
        <f t="shared" si="798"/>
        <v/>
      </c>
      <c r="CH5418" s="139"/>
      <c r="CI5418" s="139"/>
      <c r="CJ5418" s="174"/>
    </row>
    <row r="5419" spans="21:88" ht="20.100000000000001" customHeight="1" x14ac:dyDescent="0.25">
      <c r="U5419" s="190"/>
      <c r="V5419" s="191"/>
      <c r="W5419" s="188"/>
      <c r="X5419" s="188"/>
      <c r="Y5419" s="174" t="str">
        <f t="shared" si="795"/>
        <v/>
      </c>
      <c r="Z5419" s="174" t="str">
        <f t="shared" si="796"/>
        <v/>
      </c>
      <c r="AA5419" s="137"/>
      <c r="AB5419" s="185">
        <f t="shared" si="793"/>
        <v>31.123199999997617</v>
      </c>
      <c r="AC5419" s="139">
        <f t="shared" si="790"/>
        <v>5.9003624814606355E-5</v>
      </c>
      <c r="AD5419" s="138">
        <f t="shared" si="794"/>
        <v>1.6025414230005789E-7</v>
      </c>
      <c r="AE5419" s="139">
        <f t="shared" si="791"/>
        <v>1.6025414230005789E-7</v>
      </c>
      <c r="AF5419" s="139" t="str">
        <f t="shared" si="792"/>
        <v/>
      </c>
      <c r="AG5419" s="139"/>
      <c r="BX5419" s="190"/>
      <c r="BY5419" s="191"/>
      <c r="BZ5419" s="188"/>
      <c r="CA5419" s="188"/>
      <c r="CB5419" s="174" t="str">
        <f t="shared" si="797"/>
        <v/>
      </c>
      <c r="CC5419" s="174" t="str">
        <f t="shared" si="798"/>
        <v/>
      </c>
      <c r="CH5419" s="139"/>
      <c r="CI5419" s="139"/>
      <c r="CJ5419" s="174"/>
    </row>
    <row r="5420" spans="21:88" ht="20.100000000000001" customHeight="1" x14ac:dyDescent="0.25">
      <c r="U5420" s="190"/>
      <c r="V5420" s="191"/>
      <c r="W5420" s="188"/>
      <c r="X5420" s="188"/>
      <c r="Y5420" s="174" t="str">
        <f t="shared" si="795"/>
        <v/>
      </c>
      <c r="Z5420" s="174" t="str">
        <f t="shared" si="796"/>
        <v/>
      </c>
      <c r="AA5420" s="137"/>
      <c r="AB5420" s="185">
        <f t="shared" si="793"/>
        <v>31.129599999997616</v>
      </c>
      <c r="AC5420" s="139">
        <f t="shared" ref="AC5420:AC5483" si="799">_xlfn.CHISQ.DIST.RT(AB5420,$AB$553)</f>
        <v>5.8843370672306297E-5</v>
      </c>
      <c r="AD5420" s="138">
        <f t="shared" si="794"/>
        <v>1.5982427409103603E-7</v>
      </c>
      <c r="AE5420" s="139">
        <f t="shared" ref="AE5420:AE5483" si="800">IF(AC5420&lt;($AA$556),AD5420,"")</f>
        <v>1.5982427409103603E-7</v>
      </c>
      <c r="AF5420" s="139" t="str">
        <f t="shared" ref="AF5420:AF5483" si="801">IF(AC5420&lt;$AA$563,AD5420,"")</f>
        <v/>
      </c>
      <c r="AG5420" s="139"/>
      <c r="BX5420" s="190"/>
      <c r="BY5420" s="191"/>
      <c r="BZ5420" s="188"/>
      <c r="CA5420" s="188"/>
      <c r="CB5420" s="174" t="str">
        <f t="shared" si="797"/>
        <v/>
      </c>
      <c r="CC5420" s="174" t="str">
        <f t="shared" si="798"/>
        <v/>
      </c>
      <c r="CH5420" s="139"/>
      <c r="CI5420" s="139"/>
      <c r="CJ5420" s="174"/>
    </row>
    <row r="5421" spans="21:88" ht="20.100000000000001" customHeight="1" x14ac:dyDescent="0.25">
      <c r="U5421" s="190"/>
      <c r="V5421" s="191"/>
      <c r="W5421" s="188"/>
      <c r="X5421" s="188"/>
      <c r="Y5421" s="174" t="str">
        <f t="shared" si="795"/>
        <v/>
      </c>
      <c r="Z5421" s="174" t="str">
        <f t="shared" si="796"/>
        <v/>
      </c>
      <c r="AA5421" s="137"/>
      <c r="AB5421" s="185">
        <f t="shared" ref="AB5421:AB5484" si="802">AB5420+$AF$553</f>
        <v>31.135999999997615</v>
      </c>
      <c r="AC5421" s="139">
        <f t="shared" si="799"/>
        <v>5.8683546398215261E-5</v>
      </c>
      <c r="AD5421" s="138">
        <f t="shared" ref="AD5421:AD5484" si="803">AC5421-AC5422</f>
        <v>1.5939554212725975E-7</v>
      </c>
      <c r="AE5421" s="139">
        <f t="shared" si="800"/>
        <v>1.5939554212725975E-7</v>
      </c>
      <c r="AF5421" s="139" t="str">
        <f t="shared" si="801"/>
        <v/>
      </c>
      <c r="AG5421" s="139"/>
      <c r="BX5421" s="190"/>
      <c r="BY5421" s="191"/>
      <c r="BZ5421" s="188"/>
      <c r="CA5421" s="188"/>
      <c r="CB5421" s="174" t="str">
        <f t="shared" si="797"/>
        <v/>
      </c>
      <c r="CC5421" s="174" t="str">
        <f t="shared" si="798"/>
        <v/>
      </c>
      <c r="CH5421" s="139"/>
      <c r="CI5421" s="139"/>
      <c r="CJ5421" s="174"/>
    </row>
    <row r="5422" spans="21:88" ht="20.100000000000001" customHeight="1" x14ac:dyDescent="0.25">
      <c r="U5422" s="190"/>
      <c r="V5422" s="191"/>
      <c r="W5422" s="188"/>
      <c r="X5422" s="188"/>
      <c r="Y5422" s="174" t="str">
        <f t="shared" si="795"/>
        <v/>
      </c>
      <c r="Z5422" s="174" t="str">
        <f t="shared" si="796"/>
        <v/>
      </c>
      <c r="AA5422" s="137"/>
      <c r="AB5422" s="185">
        <f t="shared" si="802"/>
        <v>31.142399999997615</v>
      </c>
      <c r="AC5422" s="139">
        <f t="shared" si="799"/>
        <v>5.8524150856088002E-5</v>
      </c>
      <c r="AD5422" s="138">
        <f t="shared" si="803"/>
        <v>1.5896794345814059E-7</v>
      </c>
      <c r="AE5422" s="139">
        <f t="shared" si="800"/>
        <v>1.5896794345814059E-7</v>
      </c>
      <c r="AF5422" s="139" t="str">
        <f t="shared" si="801"/>
        <v/>
      </c>
      <c r="AG5422" s="139"/>
      <c r="BX5422" s="190"/>
      <c r="BY5422" s="191"/>
      <c r="BZ5422" s="188"/>
      <c r="CA5422" s="188"/>
      <c r="CB5422" s="174" t="str">
        <f t="shared" si="797"/>
        <v/>
      </c>
      <c r="CC5422" s="174" t="str">
        <f t="shared" si="798"/>
        <v/>
      </c>
      <c r="CH5422" s="139"/>
      <c r="CI5422" s="139"/>
      <c r="CJ5422" s="174"/>
    </row>
    <row r="5423" spans="21:88" ht="20.100000000000001" customHeight="1" x14ac:dyDescent="0.25">
      <c r="U5423" s="190"/>
      <c r="V5423" s="191"/>
      <c r="W5423" s="188"/>
      <c r="X5423" s="188"/>
      <c r="Y5423" s="174" t="str">
        <f t="shared" si="795"/>
        <v/>
      </c>
      <c r="Z5423" s="174" t="str">
        <f t="shared" si="796"/>
        <v/>
      </c>
      <c r="AA5423" s="137"/>
      <c r="AB5423" s="185">
        <f t="shared" si="802"/>
        <v>31.148799999997614</v>
      </c>
      <c r="AC5423" s="139">
        <f t="shared" si="799"/>
        <v>5.8365182912629861E-5</v>
      </c>
      <c r="AD5423" s="138">
        <f t="shared" si="803"/>
        <v>1.5854147514028649E-7</v>
      </c>
      <c r="AE5423" s="139">
        <f t="shared" si="800"/>
        <v>1.5854147514028649E-7</v>
      </c>
      <c r="AF5423" s="139" t="str">
        <f t="shared" si="801"/>
        <v/>
      </c>
      <c r="AG5423" s="139"/>
      <c r="BX5423" s="190"/>
      <c r="BY5423" s="191"/>
      <c r="BZ5423" s="188"/>
      <c r="CA5423" s="188"/>
      <c r="CB5423" s="174" t="str">
        <f t="shared" si="797"/>
        <v/>
      </c>
      <c r="CC5423" s="174" t="str">
        <f t="shared" si="798"/>
        <v/>
      </c>
      <c r="CH5423" s="139"/>
      <c r="CI5423" s="139"/>
      <c r="CJ5423" s="174"/>
    </row>
    <row r="5424" spans="21:88" ht="20.100000000000001" customHeight="1" x14ac:dyDescent="0.25">
      <c r="U5424" s="190"/>
      <c r="V5424" s="191"/>
      <c r="W5424" s="188"/>
      <c r="X5424" s="188"/>
      <c r="Y5424" s="174" t="str">
        <f t="shared" si="795"/>
        <v/>
      </c>
      <c r="Z5424" s="174" t="str">
        <f t="shared" si="796"/>
        <v/>
      </c>
      <c r="AA5424" s="137"/>
      <c r="AB5424" s="185">
        <f t="shared" si="802"/>
        <v>31.155199999997613</v>
      </c>
      <c r="AC5424" s="139">
        <f t="shared" si="799"/>
        <v>5.8206641437489575E-5</v>
      </c>
      <c r="AD5424" s="138">
        <f t="shared" si="803"/>
        <v>1.5811613423877572E-7</v>
      </c>
      <c r="AE5424" s="139">
        <f t="shared" si="800"/>
        <v>1.5811613423877572E-7</v>
      </c>
      <c r="AF5424" s="139" t="str">
        <f t="shared" si="801"/>
        <v/>
      </c>
      <c r="AG5424" s="139"/>
      <c r="BX5424" s="190"/>
      <c r="BY5424" s="191"/>
      <c r="BZ5424" s="188"/>
      <c r="CA5424" s="188"/>
      <c r="CB5424" s="174" t="str">
        <f t="shared" si="797"/>
        <v/>
      </c>
      <c r="CC5424" s="174" t="str">
        <f t="shared" si="798"/>
        <v/>
      </c>
      <c r="CH5424" s="139"/>
      <c r="CI5424" s="139"/>
      <c r="CJ5424" s="174"/>
    </row>
    <row r="5425" spans="21:88" ht="20.100000000000001" customHeight="1" x14ac:dyDescent="0.25">
      <c r="U5425" s="190"/>
      <c r="V5425" s="191"/>
      <c r="W5425" s="188"/>
      <c r="X5425" s="188"/>
      <c r="Y5425" s="174" t="str">
        <f t="shared" si="795"/>
        <v/>
      </c>
      <c r="Z5425" s="174" t="str">
        <f t="shared" si="796"/>
        <v/>
      </c>
      <c r="AA5425" s="137"/>
      <c r="AB5425" s="185">
        <f t="shared" si="802"/>
        <v>31.161599999997613</v>
      </c>
      <c r="AC5425" s="139">
        <f t="shared" si="799"/>
        <v>5.8048525303250799E-5</v>
      </c>
      <c r="AD5425" s="138">
        <f t="shared" si="803"/>
        <v>1.5769191782442606E-7</v>
      </c>
      <c r="AE5425" s="139">
        <f t="shared" si="800"/>
        <v>1.5769191782442606E-7</v>
      </c>
      <c r="AF5425" s="139" t="str">
        <f t="shared" si="801"/>
        <v/>
      </c>
      <c r="AG5425" s="139"/>
      <c r="BX5425" s="190"/>
      <c r="BY5425" s="191"/>
      <c r="BZ5425" s="188"/>
      <c r="CA5425" s="188"/>
      <c r="CB5425" s="174" t="str">
        <f t="shared" si="797"/>
        <v/>
      </c>
      <c r="CC5425" s="174" t="str">
        <f t="shared" si="798"/>
        <v/>
      </c>
      <c r="CH5425" s="139"/>
      <c r="CI5425" s="139"/>
      <c r="CJ5425" s="174"/>
    </row>
    <row r="5426" spans="21:88" ht="20.100000000000001" customHeight="1" x14ac:dyDescent="0.25">
      <c r="U5426" s="190"/>
      <c r="V5426" s="191"/>
      <c r="W5426" s="188"/>
      <c r="X5426" s="188"/>
      <c r="Y5426" s="174" t="str">
        <f t="shared" si="795"/>
        <v/>
      </c>
      <c r="Z5426" s="174" t="str">
        <f t="shared" si="796"/>
        <v/>
      </c>
      <c r="AA5426" s="137"/>
      <c r="AB5426" s="185">
        <f t="shared" si="802"/>
        <v>31.167999999997612</v>
      </c>
      <c r="AC5426" s="139">
        <f t="shared" si="799"/>
        <v>5.7890833385426373E-5</v>
      </c>
      <c r="AD5426" s="138">
        <f t="shared" si="803"/>
        <v>1.5726882297724387E-7</v>
      </c>
      <c r="AE5426" s="139">
        <f t="shared" si="800"/>
        <v>1.5726882297724387E-7</v>
      </c>
      <c r="AF5426" s="139" t="str">
        <f t="shared" si="801"/>
        <v/>
      </c>
      <c r="AG5426" s="139"/>
      <c r="BX5426" s="190"/>
      <c r="BY5426" s="191"/>
      <c r="BZ5426" s="188"/>
      <c r="CA5426" s="188"/>
      <c r="CB5426" s="174" t="str">
        <f t="shared" si="797"/>
        <v/>
      </c>
      <c r="CC5426" s="174" t="str">
        <f t="shared" si="798"/>
        <v/>
      </c>
      <c r="CH5426" s="139"/>
      <c r="CI5426" s="139"/>
      <c r="CJ5426" s="174"/>
    </row>
    <row r="5427" spans="21:88" ht="20.100000000000001" customHeight="1" x14ac:dyDescent="0.25">
      <c r="U5427" s="190"/>
      <c r="V5427" s="191"/>
      <c r="W5427" s="188"/>
      <c r="X5427" s="188"/>
      <c r="Y5427" s="174" t="str">
        <f t="shared" si="795"/>
        <v/>
      </c>
      <c r="Z5427" s="174" t="str">
        <f t="shared" si="796"/>
        <v/>
      </c>
      <c r="AA5427" s="137"/>
      <c r="AB5427" s="185">
        <f t="shared" si="802"/>
        <v>31.174399999997611</v>
      </c>
      <c r="AC5427" s="139">
        <f t="shared" si="799"/>
        <v>5.7733564562449129E-5</v>
      </c>
      <c r="AD5427" s="138">
        <f t="shared" si="803"/>
        <v>1.5684684678360524E-7</v>
      </c>
      <c r="AE5427" s="139">
        <f t="shared" si="800"/>
        <v>1.5684684678360524E-7</v>
      </c>
      <c r="AF5427" s="139" t="str">
        <f t="shared" si="801"/>
        <v/>
      </c>
      <c r="AG5427" s="139"/>
      <c r="BX5427" s="190"/>
      <c r="BY5427" s="191"/>
      <c r="BZ5427" s="188"/>
      <c r="CA5427" s="188"/>
      <c r="CB5427" s="174" t="str">
        <f t="shared" si="797"/>
        <v/>
      </c>
      <c r="CC5427" s="174" t="str">
        <f t="shared" si="798"/>
        <v/>
      </c>
      <c r="CH5427" s="139"/>
      <c r="CI5427" s="139"/>
      <c r="CJ5427" s="174"/>
    </row>
    <row r="5428" spans="21:88" ht="20.100000000000001" customHeight="1" x14ac:dyDescent="0.25">
      <c r="U5428" s="190"/>
      <c r="V5428" s="191"/>
      <c r="W5428" s="188"/>
      <c r="X5428" s="188"/>
      <c r="Y5428" s="174" t="str">
        <f t="shared" si="795"/>
        <v/>
      </c>
      <c r="Z5428" s="174" t="str">
        <f t="shared" si="796"/>
        <v/>
      </c>
      <c r="AA5428" s="137"/>
      <c r="AB5428" s="185">
        <f t="shared" si="802"/>
        <v>31.18079999999761</v>
      </c>
      <c r="AC5428" s="139">
        <f t="shared" si="799"/>
        <v>5.7576717715665524E-5</v>
      </c>
      <c r="AD5428" s="138">
        <f t="shared" si="803"/>
        <v>1.564259863374011E-7</v>
      </c>
      <c r="AE5428" s="139">
        <f t="shared" si="800"/>
        <v>1.564259863374011E-7</v>
      </c>
      <c r="AF5428" s="139" t="str">
        <f t="shared" si="801"/>
        <v/>
      </c>
      <c r="AG5428" s="139"/>
      <c r="BX5428" s="190"/>
      <c r="BY5428" s="191"/>
      <c r="BZ5428" s="188"/>
      <c r="CA5428" s="188"/>
      <c r="CB5428" s="174" t="str">
        <f t="shared" si="797"/>
        <v/>
      </c>
      <c r="CC5428" s="174" t="str">
        <f t="shared" si="798"/>
        <v/>
      </c>
      <c r="CH5428" s="139"/>
      <c r="CI5428" s="139"/>
      <c r="CJ5428" s="174"/>
    </row>
    <row r="5429" spans="21:88" ht="20.100000000000001" customHeight="1" x14ac:dyDescent="0.25">
      <c r="U5429" s="190"/>
      <c r="V5429" s="191"/>
      <c r="W5429" s="188"/>
      <c r="X5429" s="188"/>
      <c r="Y5429" s="174" t="str">
        <f t="shared" si="795"/>
        <v/>
      </c>
      <c r="Z5429" s="174" t="str">
        <f t="shared" si="796"/>
        <v/>
      </c>
      <c r="AA5429" s="137"/>
      <c r="AB5429" s="185">
        <f t="shared" si="802"/>
        <v>31.18719999999761</v>
      </c>
      <c r="AC5429" s="139">
        <f t="shared" si="799"/>
        <v>5.7420291729328123E-5</v>
      </c>
      <c r="AD5429" s="138">
        <f t="shared" si="803"/>
        <v>1.5600623874074878E-7</v>
      </c>
      <c r="AE5429" s="139">
        <f t="shared" si="800"/>
        <v>1.5600623874074878E-7</v>
      </c>
      <c r="AF5429" s="139" t="str">
        <f t="shared" si="801"/>
        <v/>
      </c>
      <c r="AG5429" s="139"/>
      <c r="BX5429" s="190"/>
      <c r="BY5429" s="191"/>
      <c r="BZ5429" s="188"/>
      <c r="CA5429" s="188"/>
      <c r="CB5429" s="174" t="str">
        <f t="shared" si="797"/>
        <v/>
      </c>
      <c r="CC5429" s="174" t="str">
        <f t="shared" si="798"/>
        <v/>
      </c>
      <c r="CH5429" s="139"/>
      <c r="CI5429" s="139"/>
      <c r="CJ5429" s="174"/>
    </row>
    <row r="5430" spans="21:88" ht="20.100000000000001" customHeight="1" x14ac:dyDescent="0.25">
      <c r="U5430" s="190"/>
      <c r="V5430" s="191"/>
      <c r="W5430" s="188"/>
      <c r="X5430" s="188"/>
      <c r="Y5430" s="174" t="str">
        <f t="shared" si="795"/>
        <v/>
      </c>
      <c r="Z5430" s="174" t="str">
        <f t="shared" si="796"/>
        <v/>
      </c>
      <c r="AA5430" s="137"/>
      <c r="AB5430" s="185">
        <f t="shared" si="802"/>
        <v>31.193599999997609</v>
      </c>
      <c r="AC5430" s="139">
        <f t="shared" si="799"/>
        <v>5.7264285490587374E-5</v>
      </c>
      <c r="AD5430" s="138">
        <f t="shared" si="803"/>
        <v>1.5558760110159997E-7</v>
      </c>
      <c r="AE5430" s="139">
        <f t="shared" si="800"/>
        <v>1.5558760110159997E-7</v>
      </c>
      <c r="AF5430" s="139" t="str">
        <f t="shared" si="801"/>
        <v/>
      </c>
      <c r="AG5430" s="139"/>
      <c r="BX5430" s="190"/>
      <c r="BY5430" s="191"/>
      <c r="BZ5430" s="188"/>
      <c r="CA5430" s="188"/>
      <c r="CB5430" s="174" t="str">
        <f t="shared" si="797"/>
        <v/>
      </c>
      <c r="CC5430" s="174" t="str">
        <f t="shared" si="798"/>
        <v/>
      </c>
      <c r="CH5430" s="139"/>
      <c r="CI5430" s="139"/>
      <c r="CJ5430" s="174"/>
    </row>
    <row r="5431" spans="21:88" ht="20.100000000000001" customHeight="1" x14ac:dyDescent="0.25">
      <c r="U5431" s="190"/>
      <c r="V5431" s="191"/>
      <c r="W5431" s="188"/>
      <c r="X5431" s="188"/>
      <c r="Y5431" s="174" t="str">
        <f t="shared" si="795"/>
        <v/>
      </c>
      <c r="Z5431" s="174" t="str">
        <f t="shared" si="796"/>
        <v/>
      </c>
      <c r="AA5431" s="137"/>
      <c r="AB5431" s="185">
        <f t="shared" si="802"/>
        <v>31.199999999997608</v>
      </c>
      <c r="AC5431" s="139">
        <f t="shared" si="799"/>
        <v>5.7108697889485774E-5</v>
      </c>
      <c r="AD5431" s="138">
        <f t="shared" si="803"/>
        <v>1.5517007053675617E-7</v>
      </c>
      <c r="AE5431" s="139">
        <f t="shared" si="800"/>
        <v>1.5517007053675617E-7</v>
      </c>
      <c r="AF5431" s="139" t="str">
        <f t="shared" si="801"/>
        <v/>
      </c>
      <c r="AG5431" s="139"/>
      <c r="BX5431" s="190"/>
      <c r="BY5431" s="191"/>
      <c r="BZ5431" s="188"/>
      <c r="CA5431" s="188"/>
      <c r="CB5431" s="174" t="str">
        <f t="shared" si="797"/>
        <v/>
      </c>
      <c r="CC5431" s="174" t="str">
        <f t="shared" si="798"/>
        <v/>
      </c>
      <c r="CH5431" s="139"/>
      <c r="CI5431" s="139"/>
      <c r="CJ5431" s="174"/>
    </row>
    <row r="5432" spans="21:88" ht="20.100000000000001" customHeight="1" x14ac:dyDescent="0.25">
      <c r="U5432" s="190"/>
      <c r="V5432" s="191"/>
      <c r="W5432" s="188"/>
      <c r="X5432" s="188"/>
      <c r="Y5432" s="174" t="str">
        <f t="shared" ref="Y5432:Y5495" si="804">IF($X5432&gt;(Y$555),$W5432,"")</f>
        <v/>
      </c>
      <c r="Z5432" s="174" t="str">
        <f t="shared" ref="Z5432:Z5495" si="805">IF($X5432&gt;(AA$557),$W5432,"")</f>
        <v/>
      </c>
      <c r="AA5432" s="137"/>
      <c r="AB5432" s="185">
        <f t="shared" si="802"/>
        <v>31.206399999997608</v>
      </c>
      <c r="AC5432" s="139">
        <f t="shared" si="799"/>
        <v>5.6953527818949018E-5</v>
      </c>
      <c r="AD5432" s="138">
        <f t="shared" si="803"/>
        <v>1.5475364416932757E-7</v>
      </c>
      <c r="AE5432" s="139">
        <f t="shared" si="800"/>
        <v>1.5475364416932757E-7</v>
      </c>
      <c r="AF5432" s="139" t="str">
        <f t="shared" si="801"/>
        <v/>
      </c>
      <c r="AG5432" s="139"/>
      <c r="BX5432" s="190"/>
      <c r="BY5432" s="191"/>
      <c r="BZ5432" s="188"/>
      <c r="CA5432" s="188"/>
      <c r="CB5432" s="174" t="str">
        <f t="shared" si="797"/>
        <v/>
      </c>
      <c r="CC5432" s="174" t="str">
        <f t="shared" si="798"/>
        <v/>
      </c>
      <c r="CH5432" s="139"/>
      <c r="CI5432" s="139"/>
      <c r="CJ5432" s="174"/>
    </row>
    <row r="5433" spans="21:88" ht="20.100000000000001" customHeight="1" x14ac:dyDescent="0.25">
      <c r="U5433" s="190"/>
      <c r="V5433" s="191"/>
      <c r="W5433" s="188"/>
      <c r="X5433" s="188"/>
      <c r="Y5433" s="174" t="str">
        <f t="shared" si="804"/>
        <v/>
      </c>
      <c r="Z5433" s="174" t="str">
        <f t="shared" si="805"/>
        <v/>
      </c>
      <c r="AA5433" s="137"/>
      <c r="AB5433" s="185">
        <f t="shared" si="802"/>
        <v>31.212799999997607</v>
      </c>
      <c r="AC5433" s="139">
        <f t="shared" si="799"/>
        <v>5.679877417477969E-5</v>
      </c>
      <c r="AD5433" s="138">
        <f t="shared" si="803"/>
        <v>1.5433831913072528E-7</v>
      </c>
      <c r="AE5433" s="139">
        <f t="shared" si="800"/>
        <v>1.5433831913072528E-7</v>
      </c>
      <c r="AF5433" s="139" t="str">
        <f t="shared" si="801"/>
        <v/>
      </c>
      <c r="AG5433" s="139"/>
      <c r="BX5433" s="190"/>
      <c r="BY5433" s="191"/>
      <c r="BZ5433" s="188"/>
      <c r="CA5433" s="188"/>
      <c r="CB5433" s="174" t="str">
        <f t="shared" si="797"/>
        <v/>
      </c>
      <c r="CC5433" s="174" t="str">
        <f t="shared" si="798"/>
        <v/>
      </c>
      <c r="CH5433" s="139"/>
      <c r="CI5433" s="139"/>
      <c r="CJ5433" s="174"/>
    </row>
    <row r="5434" spans="21:88" ht="20.100000000000001" customHeight="1" x14ac:dyDescent="0.25">
      <c r="U5434" s="190"/>
      <c r="V5434" s="191"/>
      <c r="W5434" s="188"/>
      <c r="X5434" s="188"/>
      <c r="Y5434" s="174" t="str">
        <f t="shared" si="804"/>
        <v/>
      </c>
      <c r="Z5434" s="174" t="str">
        <f t="shared" si="805"/>
        <v/>
      </c>
      <c r="AA5434" s="137"/>
      <c r="AB5434" s="185">
        <f t="shared" si="802"/>
        <v>31.219199999997606</v>
      </c>
      <c r="AC5434" s="139">
        <f t="shared" si="799"/>
        <v>5.6644435855648965E-5</v>
      </c>
      <c r="AD5434" s="138">
        <f t="shared" si="803"/>
        <v>1.5392409255833708E-7</v>
      </c>
      <c r="AE5434" s="139">
        <f t="shared" si="800"/>
        <v>1.5392409255833708E-7</v>
      </c>
      <c r="AF5434" s="139" t="str">
        <f t="shared" si="801"/>
        <v/>
      </c>
      <c r="AG5434" s="139"/>
      <c r="BX5434" s="190"/>
      <c r="BY5434" s="191"/>
      <c r="BZ5434" s="188"/>
      <c r="CA5434" s="188"/>
      <c r="CB5434" s="174" t="str">
        <f t="shared" si="797"/>
        <v/>
      </c>
      <c r="CC5434" s="174" t="str">
        <f t="shared" si="798"/>
        <v/>
      </c>
      <c r="CH5434" s="139"/>
      <c r="CI5434" s="139"/>
      <c r="CJ5434" s="174"/>
    </row>
    <row r="5435" spans="21:88" ht="20.100000000000001" customHeight="1" x14ac:dyDescent="0.25">
      <c r="U5435" s="190"/>
      <c r="V5435" s="191"/>
      <c r="W5435" s="188"/>
      <c r="X5435" s="188"/>
      <c r="Y5435" s="174" t="str">
        <f t="shared" si="804"/>
        <v/>
      </c>
      <c r="Z5435" s="174" t="str">
        <f t="shared" si="805"/>
        <v/>
      </c>
      <c r="AA5435" s="137"/>
      <c r="AB5435" s="185">
        <f t="shared" si="802"/>
        <v>31.225599999997605</v>
      </c>
      <c r="AC5435" s="139">
        <f t="shared" si="799"/>
        <v>5.6490511763090628E-5</v>
      </c>
      <c r="AD5435" s="138">
        <f t="shared" si="803"/>
        <v>1.5351096159801431E-7</v>
      </c>
      <c r="AE5435" s="139">
        <f t="shared" si="800"/>
        <v>1.5351096159801431E-7</v>
      </c>
      <c r="AF5435" s="139" t="str">
        <f t="shared" si="801"/>
        <v/>
      </c>
      <c r="AG5435" s="139"/>
      <c r="BX5435" s="190"/>
      <c r="BY5435" s="191"/>
      <c r="BZ5435" s="188"/>
      <c r="CA5435" s="188"/>
      <c r="CB5435" s="174" t="str">
        <f t="shared" si="797"/>
        <v/>
      </c>
      <c r="CC5435" s="174" t="str">
        <f t="shared" si="798"/>
        <v/>
      </c>
      <c r="CH5435" s="139"/>
      <c r="CI5435" s="139"/>
      <c r="CJ5435" s="174"/>
    </row>
    <row r="5436" spans="21:88" ht="20.100000000000001" customHeight="1" x14ac:dyDescent="0.25">
      <c r="U5436" s="190"/>
      <c r="V5436" s="191"/>
      <c r="W5436" s="188"/>
      <c r="X5436" s="188"/>
      <c r="Y5436" s="174" t="str">
        <f t="shared" si="804"/>
        <v/>
      </c>
      <c r="Z5436" s="174" t="str">
        <f t="shared" si="805"/>
        <v/>
      </c>
      <c r="AA5436" s="137"/>
      <c r="AB5436" s="185">
        <f t="shared" si="802"/>
        <v>31.231999999997605</v>
      </c>
      <c r="AC5436" s="139">
        <f t="shared" si="799"/>
        <v>5.6337000801492613E-5</v>
      </c>
      <c r="AD5436" s="138">
        <f t="shared" si="803"/>
        <v>1.5309892340214739E-7</v>
      </c>
      <c r="AE5436" s="139">
        <f t="shared" si="800"/>
        <v>1.5309892340214739E-7</v>
      </c>
      <c r="AF5436" s="139" t="str">
        <f t="shared" si="801"/>
        <v/>
      </c>
      <c r="AG5436" s="139"/>
      <c r="BX5436" s="190"/>
      <c r="BY5436" s="191"/>
      <c r="BZ5436" s="188"/>
      <c r="CA5436" s="188"/>
      <c r="CB5436" s="174" t="str">
        <f t="shared" si="797"/>
        <v/>
      </c>
      <c r="CC5436" s="174" t="str">
        <f t="shared" si="798"/>
        <v/>
      </c>
      <c r="CH5436" s="139"/>
      <c r="CI5436" s="139"/>
      <c r="CJ5436" s="174"/>
    </row>
    <row r="5437" spans="21:88" ht="20.100000000000001" customHeight="1" x14ac:dyDescent="0.25">
      <c r="U5437" s="190"/>
      <c r="V5437" s="191"/>
      <c r="W5437" s="188"/>
      <c r="X5437" s="188"/>
      <c r="Y5437" s="174" t="str">
        <f t="shared" si="804"/>
        <v/>
      </c>
      <c r="Z5437" s="174" t="str">
        <f t="shared" si="805"/>
        <v/>
      </c>
      <c r="AA5437" s="137"/>
      <c r="AB5437" s="185">
        <f t="shared" si="802"/>
        <v>31.238399999997604</v>
      </c>
      <c r="AC5437" s="139">
        <f t="shared" si="799"/>
        <v>5.6183901878090466E-5</v>
      </c>
      <c r="AD5437" s="138">
        <f t="shared" si="803"/>
        <v>1.526879751311363E-7</v>
      </c>
      <c r="AE5437" s="139">
        <f t="shared" si="800"/>
        <v>1.526879751311363E-7</v>
      </c>
      <c r="AF5437" s="139" t="str">
        <f t="shared" si="801"/>
        <v/>
      </c>
      <c r="AG5437" s="139"/>
      <c r="BX5437" s="190"/>
      <c r="BY5437" s="191"/>
      <c r="BZ5437" s="188"/>
      <c r="CA5437" s="188"/>
      <c r="CB5437" s="174" t="str">
        <f t="shared" si="797"/>
        <v/>
      </c>
      <c r="CC5437" s="174" t="str">
        <f t="shared" si="798"/>
        <v/>
      </c>
      <c r="CH5437" s="139"/>
      <c r="CI5437" s="139"/>
      <c r="CJ5437" s="174"/>
    </row>
    <row r="5438" spans="21:88" ht="20.100000000000001" customHeight="1" x14ac:dyDescent="0.25">
      <c r="U5438" s="190"/>
      <c r="V5438" s="191"/>
      <c r="W5438" s="188"/>
      <c r="X5438" s="188"/>
      <c r="Y5438" s="174" t="str">
        <f t="shared" si="804"/>
        <v/>
      </c>
      <c r="Z5438" s="174" t="str">
        <f t="shared" si="805"/>
        <v/>
      </c>
      <c r="AA5438" s="137"/>
      <c r="AB5438" s="185">
        <f t="shared" si="802"/>
        <v>31.244799999997603</v>
      </c>
      <c r="AC5438" s="139">
        <f t="shared" si="799"/>
        <v>5.603121390295933E-5</v>
      </c>
      <c r="AD5438" s="138">
        <f t="shared" si="803"/>
        <v>1.5227811395138478E-7</v>
      </c>
      <c r="AE5438" s="139">
        <f t="shared" si="800"/>
        <v>1.5227811395138478E-7</v>
      </c>
      <c r="AF5438" s="139" t="str">
        <f t="shared" si="801"/>
        <v/>
      </c>
      <c r="AG5438" s="139"/>
      <c r="BX5438" s="190"/>
      <c r="BY5438" s="191"/>
      <c r="BZ5438" s="188"/>
      <c r="CA5438" s="188"/>
      <c r="CB5438" s="174" t="str">
        <f t="shared" si="797"/>
        <v/>
      </c>
      <c r="CC5438" s="174" t="str">
        <f t="shared" si="798"/>
        <v/>
      </c>
      <c r="CH5438" s="139"/>
      <c r="CI5438" s="139"/>
      <c r="CJ5438" s="174"/>
    </row>
    <row r="5439" spans="21:88" ht="20.100000000000001" customHeight="1" x14ac:dyDescent="0.25">
      <c r="U5439" s="190"/>
      <c r="V5439" s="191"/>
      <c r="W5439" s="188"/>
      <c r="X5439" s="188"/>
      <c r="Y5439" s="174" t="str">
        <f t="shared" si="804"/>
        <v/>
      </c>
      <c r="Z5439" s="174" t="str">
        <f t="shared" si="805"/>
        <v/>
      </c>
      <c r="AA5439" s="137"/>
      <c r="AB5439" s="185">
        <f t="shared" si="802"/>
        <v>31.251199999997603</v>
      </c>
      <c r="AC5439" s="139">
        <f t="shared" si="799"/>
        <v>5.5878935789007945E-5</v>
      </c>
      <c r="AD5439" s="138">
        <f t="shared" si="803"/>
        <v>1.5186933703790242E-7</v>
      </c>
      <c r="AE5439" s="139">
        <f t="shared" si="800"/>
        <v>1.5186933703790242E-7</v>
      </c>
      <c r="AF5439" s="139" t="str">
        <f t="shared" si="801"/>
        <v/>
      </c>
      <c r="AG5439" s="139"/>
      <c r="BX5439" s="190"/>
      <c r="BY5439" s="191"/>
      <c r="BZ5439" s="188"/>
      <c r="CA5439" s="188"/>
      <c r="CB5439" s="174" t="str">
        <f t="shared" si="797"/>
        <v/>
      </c>
      <c r="CC5439" s="174" t="str">
        <f t="shared" si="798"/>
        <v/>
      </c>
      <c r="CH5439" s="139"/>
      <c r="CI5439" s="139"/>
      <c r="CJ5439" s="174"/>
    </row>
    <row r="5440" spans="21:88" ht="20.100000000000001" customHeight="1" x14ac:dyDescent="0.25">
      <c r="U5440" s="190"/>
      <c r="V5440" s="191"/>
      <c r="W5440" s="188"/>
      <c r="X5440" s="188"/>
      <c r="Y5440" s="174" t="str">
        <f t="shared" si="804"/>
        <v/>
      </c>
      <c r="Z5440" s="174" t="str">
        <f t="shared" si="805"/>
        <v/>
      </c>
      <c r="AA5440" s="137"/>
      <c r="AB5440" s="185">
        <f t="shared" si="802"/>
        <v>31.257599999997602</v>
      </c>
      <c r="AC5440" s="139">
        <f t="shared" si="799"/>
        <v>5.5727066451970042E-5</v>
      </c>
      <c r="AD5440" s="138">
        <f t="shared" si="803"/>
        <v>1.5146164157151285E-7</v>
      </c>
      <c r="AE5440" s="139">
        <f t="shared" si="800"/>
        <v>1.5146164157151285E-7</v>
      </c>
      <c r="AF5440" s="139" t="str">
        <f t="shared" si="801"/>
        <v/>
      </c>
      <c r="AG5440" s="139"/>
      <c r="BX5440" s="190"/>
      <c r="BY5440" s="191"/>
      <c r="BZ5440" s="188"/>
      <c r="CA5440" s="188"/>
      <c r="CB5440" s="174" t="str">
        <f t="shared" si="797"/>
        <v/>
      </c>
      <c r="CC5440" s="174" t="str">
        <f t="shared" si="798"/>
        <v/>
      </c>
      <c r="CH5440" s="139"/>
      <c r="CI5440" s="139"/>
      <c r="CJ5440" s="174"/>
    </row>
    <row r="5441" spans="21:88" ht="20.100000000000001" customHeight="1" x14ac:dyDescent="0.25">
      <c r="U5441" s="190"/>
      <c r="V5441" s="191"/>
      <c r="W5441" s="188"/>
      <c r="X5441" s="188"/>
      <c r="Y5441" s="174" t="str">
        <f t="shared" si="804"/>
        <v/>
      </c>
      <c r="Z5441" s="174" t="str">
        <f t="shared" si="805"/>
        <v/>
      </c>
      <c r="AA5441" s="137"/>
      <c r="AB5441" s="185">
        <f t="shared" si="802"/>
        <v>31.263999999997601</v>
      </c>
      <c r="AC5441" s="139">
        <f t="shared" si="799"/>
        <v>5.557560481039853E-5</v>
      </c>
      <c r="AD5441" s="138">
        <f t="shared" si="803"/>
        <v>1.5105502474161168E-7</v>
      </c>
      <c r="AE5441" s="139">
        <f t="shared" si="800"/>
        <v>1.5105502474161168E-7</v>
      </c>
      <c r="AF5441" s="139" t="str">
        <f t="shared" si="801"/>
        <v/>
      </c>
      <c r="AG5441" s="139"/>
      <c r="BX5441" s="190"/>
      <c r="BY5441" s="191"/>
      <c r="BZ5441" s="188"/>
      <c r="CA5441" s="188"/>
      <c r="CB5441" s="174" t="str">
        <f t="shared" si="797"/>
        <v/>
      </c>
      <c r="CC5441" s="174" t="str">
        <f t="shared" si="798"/>
        <v/>
      </c>
      <c r="CH5441" s="139"/>
      <c r="CI5441" s="139"/>
      <c r="CJ5441" s="174"/>
    </row>
    <row r="5442" spans="21:88" ht="20.100000000000001" customHeight="1" x14ac:dyDescent="0.25">
      <c r="U5442" s="190"/>
      <c r="V5442" s="191"/>
      <c r="W5442" s="188"/>
      <c r="X5442" s="188"/>
      <c r="Y5442" s="174" t="str">
        <f t="shared" si="804"/>
        <v/>
      </c>
      <c r="Z5442" s="174" t="str">
        <f t="shared" si="805"/>
        <v/>
      </c>
      <c r="AA5442" s="137"/>
      <c r="AB5442" s="185">
        <f t="shared" si="802"/>
        <v>31.270399999997601</v>
      </c>
      <c r="AC5442" s="139">
        <f t="shared" si="799"/>
        <v>5.5424549785656918E-5</v>
      </c>
      <c r="AD5442" s="138">
        <f t="shared" si="803"/>
        <v>1.5064948374349664E-7</v>
      </c>
      <c r="AE5442" s="139">
        <f t="shared" si="800"/>
        <v>1.5064948374349664E-7</v>
      </c>
      <c r="AF5442" s="139" t="str">
        <f t="shared" si="801"/>
        <v/>
      </c>
      <c r="AG5442" s="139"/>
      <c r="BX5442" s="190"/>
      <c r="BY5442" s="191"/>
      <c r="BZ5442" s="188"/>
      <c r="CA5442" s="188"/>
      <c r="CB5442" s="174" t="str">
        <f t="shared" si="797"/>
        <v/>
      </c>
      <c r="CC5442" s="174" t="str">
        <f t="shared" si="798"/>
        <v/>
      </c>
      <c r="CH5442" s="139"/>
      <c r="CI5442" s="139"/>
      <c r="CJ5442" s="174"/>
    </row>
    <row r="5443" spans="21:88" ht="20.100000000000001" customHeight="1" x14ac:dyDescent="0.25">
      <c r="U5443" s="190"/>
      <c r="V5443" s="191"/>
      <c r="W5443" s="188"/>
      <c r="X5443" s="188"/>
      <c r="Y5443" s="174" t="str">
        <f t="shared" si="804"/>
        <v/>
      </c>
      <c r="Z5443" s="174" t="str">
        <f t="shared" si="805"/>
        <v/>
      </c>
      <c r="AA5443" s="137"/>
      <c r="AB5443" s="185">
        <f t="shared" si="802"/>
        <v>31.2767999999976</v>
      </c>
      <c r="AC5443" s="139">
        <f t="shared" si="799"/>
        <v>5.5273900301913421E-5</v>
      </c>
      <c r="AD5443" s="138">
        <f t="shared" si="803"/>
        <v>1.5024501578025814E-7</v>
      </c>
      <c r="AE5443" s="139">
        <f t="shared" si="800"/>
        <v>1.5024501578025814E-7</v>
      </c>
      <c r="AF5443" s="139" t="str">
        <f t="shared" si="801"/>
        <v/>
      </c>
      <c r="AG5443" s="139"/>
      <c r="BX5443" s="190"/>
      <c r="BY5443" s="191"/>
      <c r="BZ5443" s="188"/>
      <c r="CA5443" s="188"/>
      <c r="CB5443" s="174" t="str">
        <f t="shared" si="797"/>
        <v/>
      </c>
      <c r="CC5443" s="174" t="str">
        <f t="shared" si="798"/>
        <v/>
      </c>
      <c r="CH5443" s="139"/>
      <c r="CI5443" s="139"/>
      <c r="CJ5443" s="174"/>
    </row>
    <row r="5444" spans="21:88" ht="20.100000000000001" customHeight="1" x14ac:dyDescent="0.25">
      <c r="U5444" s="190"/>
      <c r="V5444" s="191"/>
      <c r="W5444" s="188"/>
      <c r="X5444" s="188"/>
      <c r="Y5444" s="174" t="str">
        <f t="shared" si="804"/>
        <v/>
      </c>
      <c r="Z5444" s="174" t="str">
        <f t="shared" si="805"/>
        <v/>
      </c>
      <c r="AA5444" s="137"/>
      <c r="AB5444" s="185">
        <f t="shared" si="802"/>
        <v>31.283199999997599</v>
      </c>
      <c r="AC5444" s="139">
        <f t="shared" si="799"/>
        <v>5.5123655286133163E-5</v>
      </c>
      <c r="AD5444" s="138">
        <f t="shared" si="803"/>
        <v>1.4984161806227113E-7</v>
      </c>
      <c r="AE5444" s="139">
        <f t="shared" si="800"/>
        <v>1.4984161806227113E-7</v>
      </c>
      <c r="AF5444" s="139" t="str">
        <f t="shared" si="801"/>
        <v/>
      </c>
      <c r="AG5444" s="139"/>
      <c r="BX5444" s="190"/>
      <c r="BY5444" s="191"/>
      <c r="BZ5444" s="188"/>
      <c r="CA5444" s="188"/>
      <c r="CB5444" s="174" t="str">
        <f t="shared" si="797"/>
        <v/>
      </c>
      <c r="CC5444" s="174" t="str">
        <f t="shared" si="798"/>
        <v/>
      </c>
      <c r="CH5444" s="139"/>
      <c r="CI5444" s="139"/>
      <c r="CJ5444" s="174"/>
    </row>
    <row r="5445" spans="21:88" ht="20.100000000000001" customHeight="1" x14ac:dyDescent="0.25">
      <c r="U5445" s="190"/>
      <c r="V5445" s="191"/>
      <c r="W5445" s="188"/>
      <c r="X5445" s="188"/>
      <c r="Y5445" s="174" t="str">
        <f t="shared" si="804"/>
        <v/>
      </c>
      <c r="Z5445" s="174" t="str">
        <f t="shared" si="805"/>
        <v/>
      </c>
      <c r="AA5445" s="137"/>
      <c r="AB5445" s="185">
        <f t="shared" si="802"/>
        <v>31.289599999997598</v>
      </c>
      <c r="AC5445" s="139">
        <f t="shared" si="799"/>
        <v>5.4973813668070892E-5</v>
      </c>
      <c r="AD5445" s="138">
        <f t="shared" si="803"/>
        <v>1.4943928780639538E-7</v>
      </c>
      <c r="AE5445" s="139">
        <f t="shared" si="800"/>
        <v>1.4943928780639538E-7</v>
      </c>
      <c r="AF5445" s="139" t="str">
        <f t="shared" si="801"/>
        <v/>
      </c>
      <c r="AG5445" s="139"/>
      <c r="BX5445" s="190"/>
      <c r="BY5445" s="191"/>
      <c r="BZ5445" s="188"/>
      <c r="CA5445" s="188"/>
      <c r="CB5445" s="174" t="str">
        <f t="shared" si="797"/>
        <v/>
      </c>
      <c r="CC5445" s="174" t="str">
        <f t="shared" si="798"/>
        <v/>
      </c>
      <c r="CH5445" s="139"/>
      <c r="CI5445" s="139"/>
      <c r="CJ5445" s="174"/>
    </row>
    <row r="5446" spans="21:88" ht="20.100000000000001" customHeight="1" x14ac:dyDescent="0.25">
      <c r="U5446" s="190"/>
      <c r="V5446" s="191"/>
      <c r="W5446" s="188"/>
      <c r="X5446" s="188"/>
      <c r="Y5446" s="174" t="str">
        <f t="shared" si="804"/>
        <v/>
      </c>
      <c r="Z5446" s="174" t="str">
        <f t="shared" si="805"/>
        <v/>
      </c>
      <c r="AA5446" s="137"/>
      <c r="AB5446" s="185">
        <f t="shared" si="802"/>
        <v>31.295999999997598</v>
      </c>
      <c r="AC5446" s="139">
        <f t="shared" si="799"/>
        <v>5.4824374380264497E-5</v>
      </c>
      <c r="AD5446" s="138">
        <f t="shared" si="803"/>
        <v>1.4903802223682939E-7</v>
      </c>
      <c r="AE5446" s="139">
        <f t="shared" si="800"/>
        <v>1.4903802223682939E-7</v>
      </c>
      <c r="AF5446" s="139" t="str">
        <f t="shared" si="801"/>
        <v/>
      </c>
      <c r="AG5446" s="139"/>
      <c r="BX5446" s="190"/>
      <c r="BY5446" s="191"/>
      <c r="BZ5446" s="188"/>
      <c r="CA5446" s="188"/>
      <c r="CB5446" s="174" t="str">
        <f t="shared" si="797"/>
        <v/>
      </c>
      <c r="CC5446" s="174" t="str">
        <f t="shared" si="798"/>
        <v/>
      </c>
      <c r="CH5446" s="139"/>
      <c r="CI5446" s="139"/>
      <c r="CJ5446" s="174"/>
    </row>
    <row r="5447" spans="21:88" ht="20.100000000000001" customHeight="1" x14ac:dyDescent="0.25">
      <c r="U5447" s="190"/>
      <c r="V5447" s="191"/>
      <c r="W5447" s="188"/>
      <c r="X5447" s="188"/>
      <c r="Y5447" s="174" t="str">
        <f t="shared" si="804"/>
        <v/>
      </c>
      <c r="Z5447" s="174" t="str">
        <f t="shared" si="805"/>
        <v/>
      </c>
      <c r="AA5447" s="137"/>
      <c r="AB5447" s="185">
        <f t="shared" si="802"/>
        <v>31.302399999997597</v>
      </c>
      <c r="AC5447" s="139">
        <f t="shared" si="799"/>
        <v>5.4675336358027667E-5</v>
      </c>
      <c r="AD5447" s="138">
        <f t="shared" si="803"/>
        <v>1.4863781858539496E-7</v>
      </c>
      <c r="AE5447" s="139">
        <f t="shared" si="800"/>
        <v>1.4863781858539496E-7</v>
      </c>
      <c r="AF5447" s="139" t="str">
        <f t="shared" si="801"/>
        <v/>
      </c>
      <c r="AG5447" s="139"/>
      <c r="BX5447" s="190"/>
      <c r="BY5447" s="191"/>
      <c r="BZ5447" s="188"/>
      <c r="CA5447" s="188"/>
      <c r="CB5447" s="174" t="str">
        <f t="shared" si="797"/>
        <v/>
      </c>
      <c r="CC5447" s="174" t="str">
        <f t="shared" si="798"/>
        <v/>
      </c>
      <c r="CH5447" s="139"/>
      <c r="CI5447" s="139"/>
      <c r="CJ5447" s="174"/>
    </row>
    <row r="5448" spans="21:88" ht="20.100000000000001" customHeight="1" x14ac:dyDescent="0.25">
      <c r="U5448" s="190"/>
      <c r="V5448" s="191"/>
      <c r="W5448" s="188"/>
      <c r="X5448" s="188"/>
      <c r="Y5448" s="174" t="str">
        <f t="shared" si="804"/>
        <v/>
      </c>
      <c r="Z5448" s="174" t="str">
        <f t="shared" si="805"/>
        <v/>
      </c>
      <c r="AA5448" s="137"/>
      <c r="AB5448" s="185">
        <f t="shared" si="802"/>
        <v>31.308799999997596</v>
      </c>
      <c r="AC5448" s="139">
        <f t="shared" si="799"/>
        <v>5.4526698539442272E-5</v>
      </c>
      <c r="AD5448" s="138">
        <f t="shared" si="803"/>
        <v>1.4823867408973469E-7</v>
      </c>
      <c r="AE5448" s="139">
        <f t="shared" si="800"/>
        <v>1.4823867408973469E-7</v>
      </c>
      <c r="AF5448" s="139" t="str">
        <f t="shared" si="801"/>
        <v/>
      </c>
      <c r="AG5448" s="139"/>
      <c r="BX5448" s="190"/>
      <c r="BY5448" s="191"/>
      <c r="BZ5448" s="188"/>
      <c r="CA5448" s="188"/>
      <c r="CB5448" s="174" t="str">
        <f t="shared" si="797"/>
        <v/>
      </c>
      <c r="CC5448" s="174" t="str">
        <f t="shared" si="798"/>
        <v/>
      </c>
      <c r="CH5448" s="139"/>
      <c r="CI5448" s="139"/>
      <c r="CJ5448" s="174"/>
    </row>
    <row r="5449" spans="21:88" ht="20.100000000000001" customHeight="1" x14ac:dyDescent="0.25">
      <c r="U5449" s="190"/>
      <c r="V5449" s="191"/>
      <c r="W5449" s="188"/>
      <c r="X5449" s="188"/>
      <c r="Y5449" s="174" t="str">
        <f t="shared" si="804"/>
        <v/>
      </c>
      <c r="Z5449" s="174" t="str">
        <f t="shared" si="805"/>
        <v/>
      </c>
      <c r="AA5449" s="137"/>
      <c r="AB5449" s="185">
        <f t="shared" si="802"/>
        <v>31.315199999997596</v>
      </c>
      <c r="AC5449" s="139">
        <f t="shared" si="799"/>
        <v>5.4378459865352538E-5</v>
      </c>
      <c r="AD5449" s="138">
        <f t="shared" si="803"/>
        <v>1.4784058599619189E-7</v>
      </c>
      <c r="AE5449" s="139">
        <f t="shared" si="800"/>
        <v>1.4784058599619189E-7</v>
      </c>
      <c r="AF5449" s="139" t="str">
        <f t="shared" si="801"/>
        <v/>
      </c>
      <c r="AG5449" s="139"/>
      <c r="BX5449" s="190"/>
      <c r="BY5449" s="191"/>
      <c r="BZ5449" s="188"/>
      <c r="CA5449" s="188"/>
      <c r="CB5449" s="174" t="str">
        <f t="shared" si="797"/>
        <v/>
      </c>
      <c r="CC5449" s="174" t="str">
        <f t="shared" si="798"/>
        <v/>
      </c>
      <c r="CH5449" s="139"/>
      <c r="CI5449" s="139"/>
      <c r="CJ5449" s="174"/>
    </row>
    <row r="5450" spans="21:88" ht="20.100000000000001" customHeight="1" x14ac:dyDescent="0.25">
      <c r="U5450" s="190"/>
      <c r="V5450" s="191"/>
      <c r="W5450" s="188"/>
      <c r="X5450" s="188"/>
      <c r="Y5450" s="174" t="str">
        <f t="shared" si="804"/>
        <v/>
      </c>
      <c r="Z5450" s="174" t="str">
        <f t="shared" si="805"/>
        <v/>
      </c>
      <c r="AA5450" s="137"/>
      <c r="AB5450" s="185">
        <f t="shared" si="802"/>
        <v>31.321599999997595</v>
      </c>
      <c r="AC5450" s="139">
        <f t="shared" si="799"/>
        <v>5.4230619279356346E-5</v>
      </c>
      <c r="AD5450" s="138">
        <f t="shared" si="803"/>
        <v>1.4744355155643603E-7</v>
      </c>
      <c r="AE5450" s="139">
        <f t="shared" si="800"/>
        <v>1.4744355155643603E-7</v>
      </c>
      <c r="AF5450" s="139" t="str">
        <f t="shared" si="801"/>
        <v/>
      </c>
      <c r="AG5450" s="139"/>
      <c r="BX5450" s="190"/>
      <c r="BY5450" s="191"/>
      <c r="BZ5450" s="188"/>
      <c r="CA5450" s="188"/>
      <c r="CB5450" s="174" t="str">
        <f t="shared" si="797"/>
        <v/>
      </c>
      <c r="CC5450" s="174" t="str">
        <f t="shared" si="798"/>
        <v/>
      </c>
      <c r="CH5450" s="139"/>
      <c r="CI5450" s="139"/>
      <c r="CJ5450" s="174"/>
    </row>
    <row r="5451" spans="21:88" ht="20.100000000000001" customHeight="1" x14ac:dyDescent="0.25">
      <c r="U5451" s="190"/>
      <c r="V5451" s="191"/>
      <c r="W5451" s="188"/>
      <c r="X5451" s="188"/>
      <c r="Y5451" s="174" t="str">
        <f t="shared" si="804"/>
        <v/>
      </c>
      <c r="Z5451" s="174" t="str">
        <f t="shared" si="805"/>
        <v/>
      </c>
      <c r="AA5451" s="137"/>
      <c r="AB5451" s="185">
        <f t="shared" si="802"/>
        <v>31.327999999997594</v>
      </c>
      <c r="AC5451" s="139">
        <f t="shared" si="799"/>
        <v>5.408317572779991E-5</v>
      </c>
      <c r="AD5451" s="138">
        <f t="shared" si="803"/>
        <v>1.4704756802982086E-7</v>
      </c>
      <c r="AE5451" s="139">
        <f t="shared" si="800"/>
        <v>1.4704756802982086E-7</v>
      </c>
      <c r="AF5451" s="139" t="str">
        <f t="shared" si="801"/>
        <v/>
      </c>
      <c r="AG5451" s="139"/>
      <c r="BX5451" s="190"/>
      <c r="BY5451" s="191"/>
      <c r="BZ5451" s="188"/>
      <c r="CA5451" s="188"/>
      <c r="CB5451" s="174" t="str">
        <f t="shared" si="797"/>
        <v/>
      </c>
      <c r="CC5451" s="174" t="str">
        <f t="shared" si="798"/>
        <v/>
      </c>
      <c r="CH5451" s="139"/>
      <c r="CI5451" s="139"/>
      <c r="CJ5451" s="174"/>
    </row>
    <row r="5452" spans="21:88" ht="20.100000000000001" customHeight="1" x14ac:dyDescent="0.25">
      <c r="U5452" s="190"/>
      <c r="V5452" s="191"/>
      <c r="W5452" s="188"/>
      <c r="X5452" s="188"/>
      <c r="Y5452" s="174" t="str">
        <f t="shared" si="804"/>
        <v/>
      </c>
      <c r="Z5452" s="174" t="str">
        <f t="shared" si="805"/>
        <v/>
      </c>
      <c r="AA5452" s="137"/>
      <c r="AB5452" s="185">
        <f t="shared" si="802"/>
        <v>31.334399999997594</v>
      </c>
      <c r="AC5452" s="139">
        <f t="shared" si="799"/>
        <v>5.3936128159770089E-5</v>
      </c>
      <c r="AD5452" s="138">
        <f t="shared" si="803"/>
        <v>1.4665263268356059E-7</v>
      </c>
      <c r="AE5452" s="139">
        <f t="shared" si="800"/>
        <v>1.4665263268356059E-7</v>
      </c>
      <c r="AF5452" s="139" t="str">
        <f t="shared" si="801"/>
        <v/>
      </c>
      <c r="AG5452" s="139"/>
      <c r="BX5452" s="190"/>
      <c r="BY5452" s="191"/>
      <c r="BZ5452" s="188"/>
      <c r="CA5452" s="188"/>
      <c r="CB5452" s="174" t="str">
        <f t="shared" si="797"/>
        <v/>
      </c>
      <c r="CC5452" s="174" t="str">
        <f t="shared" si="798"/>
        <v/>
      </c>
      <c r="CH5452" s="139"/>
      <c r="CI5452" s="139"/>
      <c r="CJ5452" s="174"/>
    </row>
    <row r="5453" spans="21:88" ht="20.100000000000001" customHeight="1" x14ac:dyDescent="0.25">
      <c r="U5453" s="190"/>
      <c r="V5453" s="191"/>
      <c r="W5453" s="188"/>
      <c r="X5453" s="188"/>
      <c r="Y5453" s="174" t="str">
        <f t="shared" si="804"/>
        <v/>
      </c>
      <c r="Z5453" s="174" t="str">
        <f t="shared" si="805"/>
        <v/>
      </c>
      <c r="AA5453" s="137"/>
      <c r="AB5453" s="185">
        <f t="shared" si="802"/>
        <v>31.340799999997593</v>
      </c>
      <c r="AC5453" s="139">
        <f t="shared" si="799"/>
        <v>5.3789475527086528E-5</v>
      </c>
      <c r="AD5453" s="138">
        <f t="shared" si="803"/>
        <v>1.4625874279000585E-7</v>
      </c>
      <c r="AE5453" s="139">
        <f t="shared" si="800"/>
        <v>1.4625874279000585E-7</v>
      </c>
      <c r="AF5453" s="139" t="str">
        <f t="shared" si="801"/>
        <v/>
      </c>
      <c r="AG5453" s="139"/>
      <c r="BX5453" s="190"/>
      <c r="BY5453" s="191"/>
      <c r="BZ5453" s="188"/>
      <c r="CA5453" s="188"/>
      <c r="CB5453" s="174" t="str">
        <f t="shared" si="797"/>
        <v/>
      </c>
      <c r="CC5453" s="174" t="str">
        <f t="shared" si="798"/>
        <v/>
      </c>
      <c r="CH5453" s="139"/>
      <c r="CI5453" s="139"/>
      <c r="CJ5453" s="174"/>
    </row>
    <row r="5454" spans="21:88" ht="20.100000000000001" customHeight="1" x14ac:dyDescent="0.25">
      <c r="U5454" s="190"/>
      <c r="V5454" s="191"/>
      <c r="W5454" s="188"/>
      <c r="X5454" s="188"/>
      <c r="Y5454" s="174" t="str">
        <f t="shared" si="804"/>
        <v/>
      </c>
      <c r="Z5454" s="174" t="str">
        <f t="shared" si="805"/>
        <v/>
      </c>
      <c r="AA5454" s="137"/>
      <c r="AB5454" s="185">
        <f t="shared" si="802"/>
        <v>31.347199999997592</v>
      </c>
      <c r="AC5454" s="139">
        <f t="shared" si="799"/>
        <v>5.3643216784296522E-5</v>
      </c>
      <c r="AD5454" s="138">
        <f t="shared" si="803"/>
        <v>1.4586589563025541E-7</v>
      </c>
      <c r="AE5454" s="139">
        <f t="shared" si="800"/>
        <v>1.4586589563025541E-7</v>
      </c>
      <c r="AF5454" s="139" t="str">
        <f t="shared" si="801"/>
        <v/>
      </c>
      <c r="AG5454" s="139"/>
      <c r="BX5454" s="190"/>
      <c r="BY5454" s="191"/>
      <c r="BZ5454" s="188"/>
      <c r="CA5454" s="188"/>
      <c r="CB5454" s="174" t="str">
        <f t="shared" si="797"/>
        <v/>
      </c>
      <c r="CC5454" s="174" t="str">
        <f t="shared" si="798"/>
        <v/>
      </c>
      <c r="CH5454" s="139"/>
      <c r="CI5454" s="139"/>
      <c r="CJ5454" s="174"/>
    </row>
    <row r="5455" spans="21:88" ht="20.100000000000001" customHeight="1" x14ac:dyDescent="0.25">
      <c r="U5455" s="190"/>
      <c r="V5455" s="191"/>
      <c r="W5455" s="188"/>
      <c r="X5455" s="188"/>
      <c r="Y5455" s="174" t="str">
        <f t="shared" si="804"/>
        <v/>
      </c>
      <c r="Z5455" s="174" t="str">
        <f t="shared" si="805"/>
        <v/>
      </c>
      <c r="AA5455" s="137"/>
      <c r="AB5455" s="185">
        <f t="shared" si="802"/>
        <v>31.353599999997591</v>
      </c>
      <c r="AC5455" s="139">
        <f t="shared" si="799"/>
        <v>5.3497350888666267E-5</v>
      </c>
      <c r="AD5455" s="138">
        <f t="shared" si="803"/>
        <v>1.4547408849103913E-7</v>
      </c>
      <c r="AE5455" s="139">
        <f t="shared" si="800"/>
        <v>1.4547408849103913E-7</v>
      </c>
      <c r="AF5455" s="139" t="str">
        <f t="shared" si="801"/>
        <v/>
      </c>
      <c r="AG5455" s="139"/>
      <c r="BX5455" s="190"/>
      <c r="BY5455" s="191"/>
      <c r="BZ5455" s="188"/>
      <c r="CA5455" s="188"/>
      <c r="CB5455" s="174" t="str">
        <f t="shared" si="797"/>
        <v/>
      </c>
      <c r="CC5455" s="174" t="str">
        <f t="shared" si="798"/>
        <v/>
      </c>
      <c r="CH5455" s="139"/>
      <c r="CI5455" s="139"/>
      <c r="CJ5455" s="174"/>
    </row>
    <row r="5456" spans="21:88" ht="20.100000000000001" customHeight="1" x14ac:dyDescent="0.25">
      <c r="U5456" s="190"/>
      <c r="V5456" s="191"/>
      <c r="W5456" s="188"/>
      <c r="X5456" s="188"/>
      <c r="Y5456" s="174" t="str">
        <f t="shared" si="804"/>
        <v/>
      </c>
      <c r="Z5456" s="174" t="str">
        <f t="shared" si="805"/>
        <v/>
      </c>
      <c r="AA5456" s="137"/>
      <c r="AB5456" s="185">
        <f t="shared" si="802"/>
        <v>31.359999999997591</v>
      </c>
      <c r="AC5456" s="139">
        <f t="shared" si="799"/>
        <v>5.3351876800175228E-5</v>
      </c>
      <c r="AD5456" s="138">
        <f t="shared" si="803"/>
        <v>1.4508331866658141E-7</v>
      </c>
      <c r="AE5456" s="139">
        <f t="shared" si="800"/>
        <v>1.4508331866658141E-7</v>
      </c>
      <c r="AF5456" s="139" t="str">
        <f t="shared" si="801"/>
        <v/>
      </c>
      <c r="AG5456" s="139"/>
      <c r="BX5456" s="190"/>
      <c r="BY5456" s="191"/>
      <c r="BZ5456" s="188"/>
      <c r="CA5456" s="188"/>
      <c r="CB5456" s="174" t="str">
        <f t="shared" ref="CB5456:CB5519" si="806">IF($CA5456&gt;(Y$555),$BZ5456,"")</f>
        <v/>
      </c>
      <c r="CC5456" s="174" t="str">
        <f t="shared" ref="CC5456:CC5519" si="807">IF($CA5456&gt;(AA$557),$BZ5456,"")</f>
        <v/>
      </c>
      <c r="CH5456" s="139"/>
      <c r="CI5456" s="139"/>
      <c r="CJ5456" s="174"/>
    </row>
    <row r="5457" spans="21:88" ht="20.100000000000001" customHeight="1" x14ac:dyDescent="0.25">
      <c r="U5457" s="190"/>
      <c r="V5457" s="191"/>
      <c r="W5457" s="188"/>
      <c r="X5457" s="188"/>
      <c r="Y5457" s="174" t="str">
        <f t="shared" si="804"/>
        <v/>
      </c>
      <c r="Z5457" s="174" t="str">
        <f t="shared" si="805"/>
        <v/>
      </c>
      <c r="AA5457" s="137"/>
      <c r="AB5457" s="185">
        <f t="shared" si="802"/>
        <v>31.36639999999759</v>
      </c>
      <c r="AC5457" s="139">
        <f t="shared" si="799"/>
        <v>5.3206793481508646E-5</v>
      </c>
      <c r="AD5457" s="138">
        <f t="shared" si="803"/>
        <v>1.4469358345784225E-7</v>
      </c>
      <c r="AE5457" s="139">
        <f t="shared" si="800"/>
        <v>1.4469358345784225E-7</v>
      </c>
      <c r="AF5457" s="139" t="str">
        <f t="shared" si="801"/>
        <v/>
      </c>
      <c r="AG5457" s="139"/>
      <c r="BX5457" s="190"/>
      <c r="BY5457" s="191"/>
      <c r="BZ5457" s="188"/>
      <c r="CA5457" s="188"/>
      <c r="CB5457" s="174" t="str">
        <f t="shared" si="806"/>
        <v/>
      </c>
      <c r="CC5457" s="174" t="str">
        <f t="shared" si="807"/>
        <v/>
      </c>
      <c r="CH5457" s="139"/>
      <c r="CI5457" s="139"/>
      <c r="CJ5457" s="174"/>
    </row>
    <row r="5458" spans="21:88" ht="20.100000000000001" customHeight="1" x14ac:dyDescent="0.25">
      <c r="U5458" s="190"/>
      <c r="V5458" s="191"/>
      <c r="W5458" s="188"/>
      <c r="X5458" s="188"/>
      <c r="Y5458" s="174" t="str">
        <f t="shared" si="804"/>
        <v/>
      </c>
      <c r="Z5458" s="174" t="str">
        <f t="shared" si="805"/>
        <v/>
      </c>
      <c r="AA5458" s="137"/>
      <c r="AB5458" s="185">
        <f t="shared" si="802"/>
        <v>31.372799999997589</v>
      </c>
      <c r="AC5458" s="139">
        <f t="shared" si="799"/>
        <v>5.3062099898050804E-5</v>
      </c>
      <c r="AD5458" s="138">
        <f t="shared" si="803"/>
        <v>1.4430488017328299E-7</v>
      </c>
      <c r="AE5458" s="139">
        <f t="shared" si="800"/>
        <v>1.4430488017328299E-7</v>
      </c>
      <c r="AF5458" s="139" t="str">
        <f t="shared" si="801"/>
        <v/>
      </c>
      <c r="AG5458" s="139"/>
      <c r="BX5458" s="190"/>
      <c r="BY5458" s="191"/>
      <c r="BZ5458" s="188"/>
      <c r="CA5458" s="188"/>
      <c r="CB5458" s="174" t="str">
        <f t="shared" si="806"/>
        <v/>
      </c>
      <c r="CC5458" s="174" t="str">
        <f t="shared" si="807"/>
        <v/>
      </c>
      <c r="CH5458" s="139"/>
      <c r="CI5458" s="139"/>
      <c r="CJ5458" s="174"/>
    </row>
    <row r="5459" spans="21:88" ht="20.100000000000001" customHeight="1" x14ac:dyDescent="0.25">
      <c r="U5459" s="190"/>
      <c r="V5459" s="191"/>
      <c r="W5459" s="188"/>
      <c r="X5459" s="188"/>
      <c r="Y5459" s="174" t="str">
        <f t="shared" si="804"/>
        <v/>
      </c>
      <c r="Z5459" s="174" t="str">
        <f t="shared" si="805"/>
        <v/>
      </c>
      <c r="AA5459" s="137"/>
      <c r="AB5459" s="185">
        <f t="shared" si="802"/>
        <v>31.379199999997589</v>
      </c>
      <c r="AC5459" s="139">
        <f t="shared" si="799"/>
        <v>5.2917795017877521E-5</v>
      </c>
      <c r="AD5459" s="138">
        <f t="shared" si="803"/>
        <v>1.4391720612669788E-7</v>
      </c>
      <c r="AE5459" s="139">
        <f t="shared" si="800"/>
        <v>1.4391720612669788E-7</v>
      </c>
      <c r="AF5459" s="139" t="str">
        <f t="shared" si="801"/>
        <v/>
      </c>
      <c r="AG5459" s="139"/>
      <c r="BX5459" s="190"/>
      <c r="BY5459" s="191"/>
      <c r="BZ5459" s="188"/>
      <c r="CA5459" s="188"/>
      <c r="CB5459" s="174" t="str">
        <f t="shared" si="806"/>
        <v/>
      </c>
      <c r="CC5459" s="174" t="str">
        <f t="shared" si="807"/>
        <v/>
      </c>
      <c r="CH5459" s="139"/>
      <c r="CI5459" s="139"/>
      <c r="CJ5459" s="174"/>
    </row>
    <row r="5460" spans="21:88" ht="20.100000000000001" customHeight="1" x14ac:dyDescent="0.25">
      <c r="U5460" s="190"/>
      <c r="V5460" s="191"/>
      <c r="W5460" s="188"/>
      <c r="X5460" s="188"/>
      <c r="Y5460" s="174" t="str">
        <f t="shared" si="804"/>
        <v/>
      </c>
      <c r="Z5460" s="174" t="str">
        <f t="shared" si="805"/>
        <v/>
      </c>
      <c r="AA5460" s="137"/>
      <c r="AB5460" s="185">
        <f t="shared" si="802"/>
        <v>31.385599999997588</v>
      </c>
      <c r="AC5460" s="139">
        <f t="shared" si="799"/>
        <v>5.2773877811750823E-5</v>
      </c>
      <c r="AD5460" s="138">
        <f t="shared" si="803"/>
        <v>1.4353055864042602E-7</v>
      </c>
      <c r="AE5460" s="139">
        <f t="shared" si="800"/>
        <v>1.4353055864042602E-7</v>
      </c>
      <c r="AF5460" s="139" t="str">
        <f t="shared" si="801"/>
        <v/>
      </c>
      <c r="AG5460" s="139"/>
      <c r="BX5460" s="190"/>
      <c r="BY5460" s="191"/>
      <c r="BZ5460" s="188"/>
      <c r="CA5460" s="188"/>
      <c r="CB5460" s="174" t="str">
        <f t="shared" si="806"/>
        <v/>
      </c>
      <c r="CC5460" s="174" t="str">
        <f t="shared" si="807"/>
        <v/>
      </c>
      <c r="CH5460" s="139"/>
      <c r="CI5460" s="139"/>
      <c r="CJ5460" s="174"/>
    </row>
    <row r="5461" spans="21:88" ht="20.100000000000001" customHeight="1" x14ac:dyDescent="0.25">
      <c r="U5461" s="190"/>
      <c r="V5461" s="191"/>
      <c r="W5461" s="188"/>
      <c r="X5461" s="188"/>
      <c r="Y5461" s="174" t="str">
        <f t="shared" si="804"/>
        <v/>
      </c>
      <c r="Z5461" s="174" t="str">
        <f t="shared" si="805"/>
        <v/>
      </c>
      <c r="AA5461" s="137"/>
      <c r="AB5461" s="185">
        <f t="shared" si="802"/>
        <v>31.391999999997587</v>
      </c>
      <c r="AC5461" s="139">
        <f t="shared" si="799"/>
        <v>5.2630347253110397E-5</v>
      </c>
      <c r="AD5461" s="138">
        <f t="shared" si="803"/>
        <v>1.4314493504249184E-7</v>
      </c>
      <c r="AE5461" s="139">
        <f t="shared" si="800"/>
        <v>1.4314493504249184E-7</v>
      </c>
      <c r="AF5461" s="139" t="str">
        <f t="shared" si="801"/>
        <v/>
      </c>
      <c r="AG5461" s="139"/>
      <c r="BX5461" s="190"/>
      <c r="BY5461" s="191"/>
      <c r="BZ5461" s="188"/>
      <c r="CA5461" s="188"/>
      <c r="CB5461" s="174" t="str">
        <f t="shared" si="806"/>
        <v/>
      </c>
      <c r="CC5461" s="174" t="str">
        <f t="shared" si="807"/>
        <v/>
      </c>
      <c r="CH5461" s="139"/>
      <c r="CI5461" s="139"/>
      <c r="CJ5461" s="174"/>
    </row>
    <row r="5462" spans="21:88" ht="20.100000000000001" customHeight="1" x14ac:dyDescent="0.25">
      <c r="U5462" s="190"/>
      <c r="V5462" s="191"/>
      <c r="W5462" s="188"/>
      <c r="X5462" s="188"/>
      <c r="Y5462" s="174" t="str">
        <f t="shared" si="804"/>
        <v/>
      </c>
      <c r="Z5462" s="174" t="str">
        <f t="shared" si="805"/>
        <v/>
      </c>
      <c r="AA5462" s="137"/>
      <c r="AB5462" s="185">
        <f t="shared" si="802"/>
        <v>31.398399999997586</v>
      </c>
      <c r="AC5462" s="139">
        <f t="shared" si="799"/>
        <v>5.2487202318067905E-5</v>
      </c>
      <c r="AD5462" s="138">
        <f t="shared" si="803"/>
        <v>1.4276033266828552E-7</v>
      </c>
      <c r="AE5462" s="139">
        <f t="shared" si="800"/>
        <v>1.4276033266828552E-7</v>
      </c>
      <c r="AF5462" s="139" t="str">
        <f t="shared" si="801"/>
        <v/>
      </c>
      <c r="AG5462" s="139"/>
      <c r="BX5462" s="190"/>
      <c r="BY5462" s="191"/>
      <c r="BZ5462" s="188"/>
      <c r="CA5462" s="188"/>
      <c r="CB5462" s="174" t="str">
        <f t="shared" si="806"/>
        <v/>
      </c>
      <c r="CC5462" s="174" t="str">
        <f t="shared" si="807"/>
        <v/>
      </c>
      <c r="CH5462" s="139"/>
      <c r="CI5462" s="139"/>
      <c r="CJ5462" s="174"/>
    </row>
    <row r="5463" spans="21:88" ht="20.100000000000001" customHeight="1" x14ac:dyDescent="0.25">
      <c r="U5463" s="190"/>
      <c r="V5463" s="191"/>
      <c r="W5463" s="188"/>
      <c r="X5463" s="188"/>
      <c r="Y5463" s="174" t="str">
        <f t="shared" si="804"/>
        <v/>
      </c>
      <c r="Z5463" s="174" t="str">
        <f t="shared" si="805"/>
        <v/>
      </c>
      <c r="AA5463" s="137"/>
      <c r="AB5463" s="185">
        <f t="shared" si="802"/>
        <v>31.404799999997586</v>
      </c>
      <c r="AC5463" s="139">
        <f t="shared" si="799"/>
        <v>5.234444198539962E-5</v>
      </c>
      <c r="AD5463" s="138">
        <f t="shared" si="803"/>
        <v>1.4237674885979735E-7</v>
      </c>
      <c r="AE5463" s="139">
        <f t="shared" si="800"/>
        <v>1.4237674885979735E-7</v>
      </c>
      <c r="AF5463" s="139" t="str">
        <f t="shared" si="801"/>
        <v/>
      </c>
      <c r="AG5463" s="139"/>
      <c r="BX5463" s="190"/>
      <c r="BY5463" s="191"/>
      <c r="BZ5463" s="188"/>
      <c r="CA5463" s="188"/>
      <c r="CB5463" s="174" t="str">
        <f t="shared" si="806"/>
        <v/>
      </c>
      <c r="CC5463" s="174" t="str">
        <f t="shared" si="807"/>
        <v/>
      </c>
      <c r="CH5463" s="139"/>
      <c r="CI5463" s="139"/>
      <c r="CJ5463" s="174"/>
    </row>
    <row r="5464" spans="21:88" ht="20.100000000000001" customHeight="1" x14ac:dyDescent="0.25">
      <c r="U5464" s="190"/>
      <c r="V5464" s="191"/>
      <c r="W5464" s="188"/>
      <c r="X5464" s="188"/>
      <c r="Y5464" s="174" t="str">
        <f t="shared" si="804"/>
        <v/>
      </c>
      <c r="Z5464" s="174" t="str">
        <f t="shared" si="805"/>
        <v/>
      </c>
      <c r="AA5464" s="137"/>
      <c r="AB5464" s="185">
        <f t="shared" si="802"/>
        <v>31.411199999997585</v>
      </c>
      <c r="AC5464" s="139">
        <f t="shared" si="799"/>
        <v>5.2202065236539823E-5</v>
      </c>
      <c r="AD5464" s="138">
        <f t="shared" si="803"/>
        <v>1.4199418096569902E-7</v>
      </c>
      <c r="AE5464" s="139">
        <f t="shared" si="800"/>
        <v>1.4199418096569902E-7</v>
      </c>
      <c r="AF5464" s="139" t="str">
        <f t="shared" si="801"/>
        <v/>
      </c>
      <c r="AG5464" s="139"/>
      <c r="BX5464" s="190"/>
      <c r="BY5464" s="191"/>
      <c r="BZ5464" s="188"/>
      <c r="CA5464" s="188"/>
      <c r="CB5464" s="174" t="str">
        <f t="shared" si="806"/>
        <v/>
      </c>
      <c r="CC5464" s="174" t="str">
        <f t="shared" si="807"/>
        <v/>
      </c>
      <c r="CH5464" s="139"/>
      <c r="CI5464" s="139"/>
      <c r="CJ5464" s="174"/>
    </row>
    <row r="5465" spans="21:88" ht="20.100000000000001" customHeight="1" x14ac:dyDescent="0.25">
      <c r="U5465" s="190"/>
      <c r="V5465" s="191"/>
      <c r="W5465" s="188"/>
      <c r="X5465" s="188"/>
      <c r="Y5465" s="174" t="str">
        <f t="shared" si="804"/>
        <v/>
      </c>
      <c r="Z5465" s="174" t="str">
        <f t="shared" si="805"/>
        <v/>
      </c>
      <c r="AA5465" s="137"/>
      <c r="AB5465" s="185">
        <f t="shared" si="802"/>
        <v>31.417599999997584</v>
      </c>
      <c r="AC5465" s="139">
        <f t="shared" si="799"/>
        <v>5.2060071055574124E-5</v>
      </c>
      <c r="AD5465" s="138">
        <f t="shared" si="803"/>
        <v>1.4161262634171628E-7</v>
      </c>
      <c r="AE5465" s="139">
        <f t="shared" si="800"/>
        <v>1.4161262634171628E-7</v>
      </c>
      <c r="AF5465" s="139" t="str">
        <f t="shared" si="801"/>
        <v/>
      </c>
      <c r="AG5465" s="139"/>
      <c r="BX5465" s="190"/>
      <c r="BY5465" s="191"/>
      <c r="BZ5465" s="188"/>
      <c r="CA5465" s="188"/>
      <c r="CB5465" s="174" t="str">
        <f t="shared" si="806"/>
        <v/>
      </c>
      <c r="CC5465" s="174" t="str">
        <f t="shared" si="807"/>
        <v/>
      </c>
      <c r="CH5465" s="139"/>
      <c r="CI5465" s="139"/>
      <c r="CJ5465" s="174"/>
    </row>
    <row r="5466" spans="21:88" ht="20.100000000000001" customHeight="1" x14ac:dyDescent="0.25">
      <c r="U5466" s="190"/>
      <c r="V5466" s="191"/>
      <c r="W5466" s="188"/>
      <c r="X5466" s="188"/>
      <c r="Y5466" s="174" t="str">
        <f t="shared" si="804"/>
        <v/>
      </c>
      <c r="Z5466" s="174" t="str">
        <f t="shared" si="805"/>
        <v/>
      </c>
      <c r="AA5466" s="137"/>
      <c r="AB5466" s="185">
        <f t="shared" si="802"/>
        <v>31.423999999997584</v>
      </c>
      <c r="AC5466" s="139">
        <f t="shared" si="799"/>
        <v>5.1918458429232407E-5</v>
      </c>
      <c r="AD5466" s="138">
        <f t="shared" si="803"/>
        <v>1.4123208234993783E-7</v>
      </c>
      <c r="AE5466" s="139">
        <f t="shared" si="800"/>
        <v>1.4123208234993783E-7</v>
      </c>
      <c r="AF5466" s="139" t="str">
        <f t="shared" si="801"/>
        <v/>
      </c>
      <c r="AG5466" s="139"/>
      <c r="BX5466" s="190"/>
      <c r="BY5466" s="191"/>
      <c r="BZ5466" s="188"/>
      <c r="CA5466" s="188"/>
      <c r="CB5466" s="174" t="str">
        <f t="shared" si="806"/>
        <v/>
      </c>
      <c r="CC5466" s="174" t="str">
        <f t="shared" si="807"/>
        <v/>
      </c>
      <c r="CH5466" s="139"/>
      <c r="CI5466" s="139"/>
      <c r="CJ5466" s="174"/>
    </row>
    <row r="5467" spans="21:88" ht="20.100000000000001" customHeight="1" x14ac:dyDescent="0.25">
      <c r="U5467" s="190"/>
      <c r="V5467" s="191"/>
      <c r="W5467" s="188"/>
      <c r="X5467" s="188"/>
      <c r="Y5467" s="174" t="str">
        <f t="shared" si="804"/>
        <v/>
      </c>
      <c r="Z5467" s="174" t="str">
        <f t="shared" si="805"/>
        <v/>
      </c>
      <c r="AA5467" s="137"/>
      <c r="AB5467" s="185">
        <f t="shared" si="802"/>
        <v>31.430399999997583</v>
      </c>
      <c r="AC5467" s="139">
        <f t="shared" si="799"/>
        <v>5.1777226346882469E-5</v>
      </c>
      <c r="AD5467" s="138">
        <f t="shared" si="803"/>
        <v>1.4085254635935057E-7</v>
      </c>
      <c r="AE5467" s="139">
        <f t="shared" si="800"/>
        <v>1.4085254635935057E-7</v>
      </c>
      <c r="AF5467" s="139" t="str">
        <f t="shared" si="801"/>
        <v/>
      </c>
      <c r="AG5467" s="139"/>
      <c r="BX5467" s="190"/>
      <c r="BY5467" s="191"/>
      <c r="BZ5467" s="188"/>
      <c r="CA5467" s="188"/>
      <c r="CB5467" s="174" t="str">
        <f t="shared" si="806"/>
        <v/>
      </c>
      <c r="CC5467" s="174" t="str">
        <f t="shared" si="807"/>
        <v/>
      </c>
      <c r="CH5467" s="139"/>
      <c r="CI5467" s="139"/>
      <c r="CJ5467" s="174"/>
    </row>
    <row r="5468" spans="21:88" ht="20.100000000000001" customHeight="1" x14ac:dyDescent="0.25">
      <c r="U5468" s="190"/>
      <c r="V5468" s="191"/>
      <c r="W5468" s="188"/>
      <c r="X5468" s="188"/>
      <c r="Y5468" s="174" t="str">
        <f t="shared" si="804"/>
        <v/>
      </c>
      <c r="Z5468" s="174" t="str">
        <f t="shared" si="805"/>
        <v/>
      </c>
      <c r="AA5468" s="137"/>
      <c r="AB5468" s="185">
        <f t="shared" si="802"/>
        <v>31.436799999997582</v>
      </c>
      <c r="AC5468" s="139">
        <f t="shared" si="799"/>
        <v>5.1636373800523119E-5</v>
      </c>
      <c r="AD5468" s="138">
        <f t="shared" si="803"/>
        <v>1.4047401574579223E-7</v>
      </c>
      <c r="AE5468" s="139">
        <f t="shared" si="800"/>
        <v>1.4047401574579223E-7</v>
      </c>
      <c r="AF5468" s="139" t="str">
        <f t="shared" si="801"/>
        <v/>
      </c>
      <c r="AG5468" s="139"/>
      <c r="BX5468" s="190"/>
      <c r="BY5468" s="191"/>
      <c r="BZ5468" s="188"/>
      <c r="CA5468" s="188"/>
      <c r="CB5468" s="174" t="str">
        <f t="shared" si="806"/>
        <v/>
      </c>
      <c r="CC5468" s="174" t="str">
        <f t="shared" si="807"/>
        <v/>
      </c>
      <c r="CH5468" s="139"/>
      <c r="CI5468" s="139"/>
      <c r="CJ5468" s="174"/>
    </row>
    <row r="5469" spans="21:88" ht="20.100000000000001" customHeight="1" x14ac:dyDescent="0.25">
      <c r="U5469" s="190"/>
      <c r="V5469" s="191"/>
      <c r="W5469" s="188"/>
      <c r="X5469" s="188"/>
      <c r="Y5469" s="174" t="str">
        <f t="shared" si="804"/>
        <v/>
      </c>
      <c r="Z5469" s="174" t="str">
        <f t="shared" si="805"/>
        <v/>
      </c>
      <c r="AA5469" s="137"/>
      <c r="AB5469" s="185">
        <f t="shared" si="802"/>
        <v>31.443199999997582</v>
      </c>
      <c r="AC5469" s="139">
        <f t="shared" si="799"/>
        <v>5.1495899784777327E-5</v>
      </c>
      <c r="AD5469" s="138">
        <f t="shared" si="803"/>
        <v>1.4009648789175481E-7</v>
      </c>
      <c r="AE5469" s="139">
        <f t="shared" si="800"/>
        <v>1.4009648789175481E-7</v>
      </c>
      <c r="AF5469" s="139" t="str">
        <f t="shared" si="801"/>
        <v/>
      </c>
      <c r="AG5469" s="139"/>
      <c r="BX5469" s="190"/>
      <c r="BY5469" s="191"/>
      <c r="BZ5469" s="188"/>
      <c r="CA5469" s="188"/>
      <c r="CB5469" s="174" t="str">
        <f t="shared" si="806"/>
        <v/>
      </c>
      <c r="CC5469" s="174" t="str">
        <f t="shared" si="807"/>
        <v/>
      </c>
      <c r="CH5469" s="139"/>
      <c r="CI5469" s="139"/>
      <c r="CJ5469" s="174"/>
    </row>
    <row r="5470" spans="21:88" ht="20.100000000000001" customHeight="1" x14ac:dyDescent="0.25">
      <c r="U5470" s="190"/>
      <c r="V5470" s="191"/>
      <c r="W5470" s="188"/>
      <c r="X5470" s="188"/>
      <c r="Y5470" s="174" t="str">
        <f t="shared" si="804"/>
        <v/>
      </c>
      <c r="Z5470" s="174" t="str">
        <f t="shared" si="805"/>
        <v/>
      </c>
      <c r="AA5470" s="137"/>
      <c r="AB5470" s="185">
        <f t="shared" si="802"/>
        <v>31.449599999997581</v>
      </c>
      <c r="AC5470" s="139">
        <f t="shared" si="799"/>
        <v>5.1355803296885572E-5</v>
      </c>
      <c r="AD5470" s="138">
        <f t="shared" si="803"/>
        <v>1.3971996018593739E-7</v>
      </c>
      <c r="AE5470" s="139">
        <f t="shared" si="800"/>
        <v>1.3971996018593739E-7</v>
      </c>
      <c r="AF5470" s="139" t="str">
        <f t="shared" si="801"/>
        <v/>
      </c>
      <c r="AG5470" s="139"/>
      <c r="BX5470" s="190"/>
      <c r="BY5470" s="191"/>
      <c r="BZ5470" s="188"/>
      <c r="CA5470" s="188"/>
      <c r="CB5470" s="174" t="str">
        <f t="shared" si="806"/>
        <v/>
      </c>
      <c r="CC5470" s="174" t="str">
        <f t="shared" si="807"/>
        <v/>
      </c>
      <c r="CH5470" s="139"/>
      <c r="CI5470" s="139"/>
      <c r="CJ5470" s="174"/>
    </row>
    <row r="5471" spans="21:88" ht="20.100000000000001" customHeight="1" x14ac:dyDescent="0.25">
      <c r="U5471" s="190"/>
      <c r="V5471" s="191"/>
      <c r="W5471" s="188"/>
      <c r="X5471" s="188"/>
      <c r="Y5471" s="174" t="str">
        <f t="shared" si="804"/>
        <v/>
      </c>
      <c r="Z5471" s="174" t="str">
        <f t="shared" si="805"/>
        <v/>
      </c>
      <c r="AA5471" s="137"/>
      <c r="AB5471" s="185">
        <f t="shared" si="802"/>
        <v>31.45599999999758</v>
      </c>
      <c r="AC5471" s="139">
        <f t="shared" si="799"/>
        <v>5.1216083336699634E-5</v>
      </c>
      <c r="AD5471" s="138">
        <f t="shared" si="803"/>
        <v>1.3934443002421509E-7</v>
      </c>
      <c r="AE5471" s="139">
        <f t="shared" si="800"/>
        <v>1.3934443002421509E-7</v>
      </c>
      <c r="AF5471" s="139" t="str">
        <f t="shared" si="801"/>
        <v/>
      </c>
      <c r="AG5471" s="139"/>
      <c r="BX5471" s="190"/>
      <c r="BY5471" s="191"/>
      <c r="BZ5471" s="188"/>
      <c r="CA5471" s="188"/>
      <c r="CB5471" s="174" t="str">
        <f t="shared" si="806"/>
        <v/>
      </c>
      <c r="CC5471" s="174" t="str">
        <f t="shared" si="807"/>
        <v/>
      </c>
      <c r="CH5471" s="139"/>
      <c r="CI5471" s="139"/>
      <c r="CJ5471" s="174"/>
    </row>
    <row r="5472" spans="21:88" ht="20.100000000000001" customHeight="1" x14ac:dyDescent="0.25">
      <c r="U5472" s="190"/>
      <c r="V5472" s="191"/>
      <c r="W5472" s="188"/>
      <c r="X5472" s="188"/>
      <c r="Y5472" s="174" t="str">
        <f t="shared" si="804"/>
        <v/>
      </c>
      <c r="Z5472" s="174" t="str">
        <f t="shared" si="805"/>
        <v/>
      </c>
      <c r="AA5472" s="137"/>
      <c r="AB5472" s="185">
        <f t="shared" si="802"/>
        <v>31.462399999997579</v>
      </c>
      <c r="AC5472" s="139">
        <f t="shared" si="799"/>
        <v>5.1076738906675419E-5</v>
      </c>
      <c r="AD5472" s="138">
        <f t="shared" si="803"/>
        <v>1.3896989480915799E-7</v>
      </c>
      <c r="AE5472" s="139">
        <f t="shared" si="800"/>
        <v>1.3896989480915799E-7</v>
      </c>
      <c r="AF5472" s="139" t="str">
        <f t="shared" si="801"/>
        <v/>
      </c>
      <c r="AG5472" s="139"/>
      <c r="BX5472" s="190"/>
      <c r="BY5472" s="191"/>
      <c r="BZ5472" s="188"/>
      <c r="CA5472" s="188"/>
      <c r="CB5472" s="174" t="str">
        <f t="shared" si="806"/>
        <v/>
      </c>
      <c r="CC5472" s="174" t="str">
        <f t="shared" si="807"/>
        <v/>
      </c>
      <c r="CH5472" s="139"/>
      <c r="CI5472" s="139"/>
      <c r="CJ5472" s="174"/>
    </row>
    <row r="5473" spans="21:88" ht="20.100000000000001" customHeight="1" x14ac:dyDescent="0.25">
      <c r="U5473" s="190"/>
      <c r="V5473" s="191"/>
      <c r="W5473" s="188"/>
      <c r="X5473" s="188"/>
      <c r="Y5473" s="174" t="str">
        <f t="shared" si="804"/>
        <v/>
      </c>
      <c r="Z5473" s="174" t="str">
        <f t="shared" si="805"/>
        <v/>
      </c>
      <c r="AA5473" s="137"/>
      <c r="AB5473" s="185">
        <f t="shared" si="802"/>
        <v>31.468799999997579</v>
      </c>
      <c r="AC5473" s="139">
        <f t="shared" si="799"/>
        <v>5.0937769011866261E-5</v>
      </c>
      <c r="AD5473" s="138">
        <f t="shared" si="803"/>
        <v>1.3859635194950258E-7</v>
      </c>
      <c r="AE5473" s="139">
        <f t="shared" si="800"/>
        <v>1.3859635194950258E-7</v>
      </c>
      <c r="AF5473" s="139" t="str">
        <f t="shared" si="801"/>
        <v/>
      </c>
      <c r="AG5473" s="139"/>
      <c r="BX5473" s="190"/>
      <c r="BY5473" s="191"/>
      <c r="BZ5473" s="188"/>
      <c r="CA5473" s="188"/>
      <c r="CB5473" s="174" t="str">
        <f t="shared" si="806"/>
        <v/>
      </c>
      <c r="CC5473" s="174" t="str">
        <f t="shared" si="807"/>
        <v/>
      </c>
      <c r="CH5473" s="139"/>
      <c r="CI5473" s="139"/>
      <c r="CJ5473" s="174"/>
    </row>
    <row r="5474" spans="21:88" ht="20.100000000000001" customHeight="1" x14ac:dyDescent="0.25">
      <c r="U5474" s="190"/>
      <c r="V5474" s="191"/>
      <c r="W5474" s="188"/>
      <c r="X5474" s="188"/>
      <c r="Y5474" s="174" t="str">
        <f t="shared" si="804"/>
        <v/>
      </c>
      <c r="Z5474" s="174" t="str">
        <f t="shared" si="805"/>
        <v/>
      </c>
      <c r="AA5474" s="137"/>
      <c r="AB5474" s="185">
        <f t="shared" si="802"/>
        <v>31.475199999997578</v>
      </c>
      <c r="AC5474" s="139">
        <f t="shared" si="799"/>
        <v>5.0799172659916759E-5</v>
      </c>
      <c r="AD5474" s="138">
        <f t="shared" si="803"/>
        <v>1.3822379886089034E-7</v>
      </c>
      <c r="AE5474" s="139">
        <f t="shared" si="800"/>
        <v>1.3822379886089034E-7</v>
      </c>
      <c r="AF5474" s="139" t="str">
        <f t="shared" si="801"/>
        <v/>
      </c>
      <c r="AG5474" s="139"/>
      <c r="BX5474" s="190"/>
      <c r="BY5474" s="191"/>
      <c r="BZ5474" s="188"/>
      <c r="CA5474" s="188"/>
      <c r="CB5474" s="174" t="str">
        <f t="shared" si="806"/>
        <v/>
      </c>
      <c r="CC5474" s="174" t="str">
        <f t="shared" si="807"/>
        <v/>
      </c>
      <c r="CH5474" s="139"/>
      <c r="CI5474" s="139"/>
      <c r="CJ5474" s="174"/>
    </row>
    <row r="5475" spans="21:88" ht="20.100000000000001" customHeight="1" x14ac:dyDescent="0.25">
      <c r="U5475" s="190"/>
      <c r="V5475" s="191"/>
      <c r="W5475" s="188"/>
      <c r="X5475" s="188"/>
      <c r="Y5475" s="174" t="str">
        <f t="shared" si="804"/>
        <v/>
      </c>
      <c r="Z5475" s="174" t="str">
        <f t="shared" si="805"/>
        <v/>
      </c>
      <c r="AA5475" s="137"/>
      <c r="AB5475" s="185">
        <f t="shared" si="802"/>
        <v>31.481599999997577</v>
      </c>
      <c r="AC5475" s="139">
        <f t="shared" si="799"/>
        <v>5.0660948861055868E-5</v>
      </c>
      <c r="AD5475" s="138">
        <f t="shared" si="803"/>
        <v>1.3785223296554252E-7</v>
      </c>
      <c r="AE5475" s="139">
        <f t="shared" si="800"/>
        <v>1.3785223296554252E-7</v>
      </c>
      <c r="AF5475" s="139" t="str">
        <f t="shared" si="801"/>
        <v/>
      </c>
      <c r="AG5475" s="139"/>
      <c r="BX5475" s="190"/>
      <c r="BY5475" s="191"/>
      <c r="BZ5475" s="188"/>
      <c r="CA5475" s="188"/>
      <c r="CB5475" s="174" t="str">
        <f t="shared" si="806"/>
        <v/>
      </c>
      <c r="CC5475" s="174" t="str">
        <f t="shared" si="807"/>
        <v/>
      </c>
      <c r="CH5475" s="139"/>
      <c r="CI5475" s="139"/>
      <c r="CJ5475" s="174"/>
    </row>
    <row r="5476" spans="21:88" ht="20.100000000000001" customHeight="1" x14ac:dyDescent="0.25">
      <c r="U5476" s="190"/>
      <c r="V5476" s="191"/>
      <c r="W5476" s="188"/>
      <c r="X5476" s="188"/>
      <c r="Y5476" s="174" t="str">
        <f t="shared" si="804"/>
        <v/>
      </c>
      <c r="Z5476" s="174" t="str">
        <f t="shared" si="805"/>
        <v/>
      </c>
      <c r="AA5476" s="137"/>
      <c r="AB5476" s="185">
        <f t="shared" si="802"/>
        <v>31.487999999997577</v>
      </c>
      <c r="AC5476" s="139">
        <f t="shared" si="799"/>
        <v>5.0523096628090326E-5</v>
      </c>
      <c r="AD5476" s="138">
        <f t="shared" si="803"/>
        <v>1.3748165169201617E-7</v>
      </c>
      <c r="AE5476" s="139">
        <f t="shared" si="800"/>
        <v>1.3748165169201617E-7</v>
      </c>
      <c r="AF5476" s="139" t="str">
        <f t="shared" si="801"/>
        <v/>
      </c>
      <c r="AG5476" s="139"/>
      <c r="BX5476" s="190"/>
      <c r="BY5476" s="191"/>
      <c r="BZ5476" s="188"/>
      <c r="CA5476" s="188"/>
      <c r="CB5476" s="174" t="str">
        <f t="shared" si="806"/>
        <v/>
      </c>
      <c r="CC5476" s="174" t="str">
        <f t="shared" si="807"/>
        <v/>
      </c>
      <c r="CH5476" s="139"/>
      <c r="CI5476" s="139"/>
      <c r="CJ5476" s="174"/>
    </row>
    <row r="5477" spans="21:88" ht="20.100000000000001" customHeight="1" x14ac:dyDescent="0.25">
      <c r="U5477" s="190"/>
      <c r="V5477" s="191"/>
      <c r="W5477" s="188"/>
      <c r="X5477" s="188"/>
      <c r="Y5477" s="174" t="str">
        <f t="shared" si="804"/>
        <v/>
      </c>
      <c r="Z5477" s="174" t="str">
        <f t="shared" si="805"/>
        <v/>
      </c>
      <c r="AA5477" s="137"/>
      <c r="AB5477" s="185">
        <f t="shared" si="802"/>
        <v>31.494399999997576</v>
      </c>
      <c r="AC5477" s="139">
        <f t="shared" si="799"/>
        <v>5.038561497639831E-5</v>
      </c>
      <c r="AD5477" s="138">
        <f t="shared" si="803"/>
        <v>1.3711205247598341E-7</v>
      </c>
      <c r="AE5477" s="139">
        <f t="shared" si="800"/>
        <v>1.3711205247598341E-7</v>
      </c>
      <c r="AF5477" s="139" t="str">
        <f t="shared" si="801"/>
        <v/>
      </c>
      <c r="AG5477" s="139"/>
      <c r="BX5477" s="190"/>
      <c r="BY5477" s="191"/>
      <c r="BZ5477" s="188"/>
      <c r="CA5477" s="188"/>
      <c r="CB5477" s="174" t="str">
        <f t="shared" si="806"/>
        <v/>
      </c>
      <c r="CC5477" s="174" t="str">
        <f t="shared" si="807"/>
        <v/>
      </c>
      <c r="CH5477" s="139"/>
      <c r="CI5477" s="139"/>
      <c r="CJ5477" s="174"/>
    </row>
    <row r="5478" spans="21:88" ht="20.100000000000001" customHeight="1" x14ac:dyDescent="0.25">
      <c r="U5478" s="190"/>
      <c r="V5478" s="191"/>
      <c r="W5478" s="188"/>
      <c r="X5478" s="188"/>
      <c r="Y5478" s="174" t="str">
        <f t="shared" si="804"/>
        <v/>
      </c>
      <c r="Z5478" s="174" t="str">
        <f t="shared" si="805"/>
        <v/>
      </c>
      <c r="AA5478" s="137"/>
      <c r="AB5478" s="185">
        <f t="shared" si="802"/>
        <v>31.500799999997575</v>
      </c>
      <c r="AC5478" s="139">
        <f t="shared" si="799"/>
        <v>5.0248502923922326E-5</v>
      </c>
      <c r="AD5478" s="138">
        <f t="shared" si="803"/>
        <v>1.3674343275882198E-7</v>
      </c>
      <c r="AE5478" s="139">
        <f t="shared" si="800"/>
        <v>1.3674343275882198E-7</v>
      </c>
      <c r="AF5478" s="139" t="str">
        <f t="shared" si="801"/>
        <v/>
      </c>
      <c r="AG5478" s="139"/>
      <c r="BX5478" s="190"/>
      <c r="BY5478" s="191"/>
      <c r="BZ5478" s="188"/>
      <c r="CA5478" s="188"/>
      <c r="CB5478" s="174" t="str">
        <f t="shared" si="806"/>
        <v/>
      </c>
      <c r="CC5478" s="174" t="str">
        <f t="shared" si="807"/>
        <v/>
      </c>
      <c r="CH5478" s="139"/>
      <c r="CI5478" s="139"/>
      <c r="CJ5478" s="174"/>
    </row>
    <row r="5479" spans="21:88" ht="20.100000000000001" customHeight="1" x14ac:dyDescent="0.25">
      <c r="U5479" s="190"/>
      <c r="V5479" s="191"/>
      <c r="W5479" s="188"/>
      <c r="X5479" s="188"/>
      <c r="Y5479" s="174" t="str">
        <f t="shared" si="804"/>
        <v/>
      </c>
      <c r="Z5479" s="174" t="str">
        <f t="shared" si="805"/>
        <v/>
      </c>
      <c r="AA5479" s="137"/>
      <c r="AB5479" s="185">
        <f t="shared" si="802"/>
        <v>31.507199999997574</v>
      </c>
      <c r="AC5479" s="139">
        <f t="shared" si="799"/>
        <v>5.0111759491163504E-5</v>
      </c>
      <c r="AD5479" s="138">
        <f t="shared" si="803"/>
        <v>1.3637578998956004E-7</v>
      </c>
      <c r="AE5479" s="139">
        <f t="shared" si="800"/>
        <v>1.3637578998956004E-7</v>
      </c>
      <c r="AF5479" s="139" t="str">
        <f t="shared" si="801"/>
        <v/>
      </c>
      <c r="AG5479" s="139"/>
      <c r="BX5479" s="190"/>
      <c r="BY5479" s="191"/>
      <c r="BZ5479" s="188"/>
      <c r="CA5479" s="188"/>
      <c r="CB5479" s="174" t="str">
        <f t="shared" si="806"/>
        <v/>
      </c>
      <c r="CC5479" s="174" t="str">
        <f t="shared" si="807"/>
        <v/>
      </c>
      <c r="CH5479" s="139"/>
      <c r="CI5479" s="139"/>
      <c r="CJ5479" s="174"/>
    </row>
    <row r="5480" spans="21:88" ht="20.100000000000001" customHeight="1" x14ac:dyDescent="0.25">
      <c r="U5480" s="190"/>
      <c r="V5480" s="191"/>
      <c r="W5480" s="188"/>
      <c r="X5480" s="188"/>
      <c r="Y5480" s="174" t="str">
        <f t="shared" si="804"/>
        <v/>
      </c>
      <c r="Z5480" s="174" t="str">
        <f t="shared" si="805"/>
        <v/>
      </c>
      <c r="AA5480" s="137"/>
      <c r="AB5480" s="185">
        <f t="shared" si="802"/>
        <v>31.513599999997574</v>
      </c>
      <c r="AC5480" s="139">
        <f t="shared" si="799"/>
        <v>4.9975383701173944E-5</v>
      </c>
      <c r="AD5480" s="138">
        <f t="shared" si="803"/>
        <v>1.360091216222808E-7</v>
      </c>
      <c r="AE5480" s="139">
        <f t="shared" si="800"/>
        <v>1.360091216222808E-7</v>
      </c>
      <c r="AF5480" s="139" t="str">
        <f t="shared" si="801"/>
        <v/>
      </c>
      <c r="AG5480" s="139"/>
      <c r="BX5480" s="190"/>
      <c r="BY5480" s="191"/>
      <c r="BZ5480" s="188"/>
      <c r="CA5480" s="188"/>
      <c r="CB5480" s="174" t="str">
        <f t="shared" si="806"/>
        <v/>
      </c>
      <c r="CC5480" s="174" t="str">
        <f t="shared" si="807"/>
        <v/>
      </c>
      <c r="CH5480" s="139"/>
      <c r="CI5480" s="139"/>
      <c r="CJ5480" s="174"/>
    </row>
    <row r="5481" spans="21:88" ht="20.100000000000001" customHeight="1" x14ac:dyDescent="0.25">
      <c r="U5481" s="190"/>
      <c r="V5481" s="191"/>
      <c r="W5481" s="188"/>
      <c r="X5481" s="188"/>
      <c r="Y5481" s="174" t="str">
        <f t="shared" si="804"/>
        <v/>
      </c>
      <c r="Z5481" s="174" t="str">
        <f t="shared" si="805"/>
        <v/>
      </c>
      <c r="AA5481" s="137"/>
      <c r="AB5481" s="185">
        <f t="shared" si="802"/>
        <v>31.519999999997573</v>
      </c>
      <c r="AC5481" s="139">
        <f t="shared" si="799"/>
        <v>4.9839374579551664E-5</v>
      </c>
      <c r="AD5481" s="138">
        <f t="shared" si="803"/>
        <v>1.3564342511890087E-7</v>
      </c>
      <c r="AE5481" s="139">
        <f t="shared" si="800"/>
        <v>1.3564342511890087E-7</v>
      </c>
      <c r="AF5481" s="139" t="str">
        <f t="shared" si="801"/>
        <v/>
      </c>
      <c r="AG5481" s="139"/>
      <c r="BX5481" s="190"/>
      <c r="BY5481" s="191"/>
      <c r="BZ5481" s="188"/>
      <c r="CA5481" s="188"/>
      <c r="CB5481" s="174" t="str">
        <f t="shared" si="806"/>
        <v/>
      </c>
      <c r="CC5481" s="174" t="str">
        <f t="shared" si="807"/>
        <v/>
      </c>
      <c r="CH5481" s="139"/>
      <c r="CI5481" s="139"/>
      <c r="CJ5481" s="174"/>
    </row>
    <row r="5482" spans="21:88" ht="20.100000000000001" customHeight="1" x14ac:dyDescent="0.25">
      <c r="U5482" s="190"/>
      <c r="V5482" s="191"/>
      <c r="W5482" s="188"/>
      <c r="X5482" s="188"/>
      <c r="Y5482" s="174" t="str">
        <f t="shared" si="804"/>
        <v/>
      </c>
      <c r="Z5482" s="174" t="str">
        <f t="shared" si="805"/>
        <v/>
      </c>
      <c r="AA5482" s="137"/>
      <c r="AB5482" s="185">
        <f t="shared" si="802"/>
        <v>31.526399999997572</v>
      </c>
      <c r="AC5482" s="139">
        <f t="shared" si="799"/>
        <v>4.9703731154432763E-5</v>
      </c>
      <c r="AD5482" s="138">
        <f t="shared" si="803"/>
        <v>1.3527869794719831E-7</v>
      </c>
      <c r="AE5482" s="139">
        <f t="shared" si="800"/>
        <v>1.3527869794719831E-7</v>
      </c>
      <c r="AF5482" s="139" t="str">
        <f t="shared" si="801"/>
        <v/>
      </c>
      <c r="AG5482" s="139"/>
      <c r="BX5482" s="190"/>
      <c r="BY5482" s="191"/>
      <c r="BZ5482" s="188"/>
      <c r="CA5482" s="188"/>
      <c r="CB5482" s="174" t="str">
        <f t="shared" si="806"/>
        <v/>
      </c>
      <c r="CC5482" s="174" t="str">
        <f t="shared" si="807"/>
        <v/>
      </c>
      <c r="CH5482" s="139"/>
      <c r="CI5482" s="139"/>
      <c r="CJ5482" s="174"/>
    </row>
    <row r="5483" spans="21:88" ht="20.100000000000001" customHeight="1" x14ac:dyDescent="0.25">
      <c r="U5483" s="190"/>
      <c r="V5483" s="191"/>
      <c r="W5483" s="188"/>
      <c r="X5483" s="188"/>
      <c r="Y5483" s="174" t="str">
        <f t="shared" si="804"/>
        <v/>
      </c>
      <c r="Z5483" s="174" t="str">
        <f t="shared" si="805"/>
        <v/>
      </c>
      <c r="AA5483" s="137"/>
      <c r="AB5483" s="185">
        <f t="shared" si="802"/>
        <v>31.532799999997572</v>
      </c>
      <c r="AC5483" s="139">
        <f t="shared" si="799"/>
        <v>4.9568452456485564E-5</v>
      </c>
      <c r="AD5483" s="138">
        <f t="shared" si="803"/>
        <v>1.3491493758121246E-7</v>
      </c>
      <c r="AE5483" s="139">
        <f t="shared" si="800"/>
        <v>1.3491493758121246E-7</v>
      </c>
      <c r="AF5483" s="139" t="str">
        <f t="shared" si="801"/>
        <v/>
      </c>
      <c r="AG5483" s="139"/>
      <c r="BX5483" s="190"/>
      <c r="BY5483" s="191"/>
      <c r="BZ5483" s="188"/>
      <c r="CA5483" s="188"/>
      <c r="CB5483" s="174" t="str">
        <f t="shared" si="806"/>
        <v/>
      </c>
      <c r="CC5483" s="174" t="str">
        <f t="shared" si="807"/>
        <v/>
      </c>
      <c r="CH5483" s="139"/>
      <c r="CI5483" s="139"/>
      <c r="CJ5483" s="174"/>
    </row>
    <row r="5484" spans="21:88" ht="20.100000000000001" customHeight="1" x14ac:dyDescent="0.25">
      <c r="U5484" s="190"/>
      <c r="V5484" s="191"/>
      <c r="W5484" s="188"/>
      <c r="X5484" s="188"/>
      <c r="Y5484" s="174" t="str">
        <f t="shared" si="804"/>
        <v/>
      </c>
      <c r="Z5484" s="174" t="str">
        <f t="shared" si="805"/>
        <v/>
      </c>
      <c r="AA5484" s="137"/>
      <c r="AB5484" s="185">
        <f t="shared" si="802"/>
        <v>31.539199999997571</v>
      </c>
      <c r="AC5484" s="139">
        <f t="shared" ref="AC5484:AC5547" si="808">_xlfn.CHISQ.DIST.RT(AB5484,$AB$553)</f>
        <v>4.9433537518904352E-5</v>
      </c>
      <c r="AD5484" s="138">
        <f t="shared" si="803"/>
        <v>1.3455214150212482E-7</v>
      </c>
      <c r="AE5484" s="139">
        <f t="shared" ref="AE5484:AE5547" si="809">IF(AC5484&lt;($AA$556),AD5484,"")</f>
        <v>1.3455214150212482E-7</v>
      </c>
      <c r="AF5484" s="139" t="str">
        <f t="shared" ref="AF5484:AF5547" si="810">IF(AC5484&lt;$AA$563,AD5484,"")</f>
        <v/>
      </c>
      <c r="AG5484" s="139"/>
      <c r="BX5484" s="190"/>
      <c r="BY5484" s="191"/>
      <c r="BZ5484" s="188"/>
      <c r="CA5484" s="188"/>
      <c r="CB5484" s="174" t="str">
        <f t="shared" si="806"/>
        <v/>
      </c>
      <c r="CC5484" s="174" t="str">
        <f t="shared" si="807"/>
        <v/>
      </c>
      <c r="CH5484" s="139"/>
      <c r="CI5484" s="139"/>
      <c r="CJ5484" s="174"/>
    </row>
    <row r="5485" spans="21:88" ht="20.100000000000001" customHeight="1" x14ac:dyDescent="0.25">
      <c r="U5485" s="190"/>
      <c r="V5485" s="191"/>
      <c r="W5485" s="188"/>
      <c r="X5485" s="188"/>
      <c r="Y5485" s="174" t="str">
        <f t="shared" si="804"/>
        <v/>
      </c>
      <c r="Z5485" s="174" t="str">
        <f t="shared" si="805"/>
        <v/>
      </c>
      <c r="AA5485" s="137"/>
      <c r="AB5485" s="185">
        <f t="shared" ref="AB5485:AB5548" si="811">AB5484+$AF$553</f>
        <v>31.54559999999757</v>
      </c>
      <c r="AC5485" s="139">
        <f t="shared" si="808"/>
        <v>4.9298985377402227E-5</v>
      </c>
      <c r="AD5485" s="138">
        <f t="shared" ref="AD5485:AD5548" si="812">AC5485-AC5486</f>
        <v>1.3419030719664634E-7</v>
      </c>
      <c r="AE5485" s="139">
        <f t="shared" si="809"/>
        <v>1.3419030719664634E-7</v>
      </c>
      <c r="AF5485" s="139" t="str">
        <f t="shared" si="810"/>
        <v/>
      </c>
      <c r="AG5485" s="139"/>
      <c r="BX5485" s="190"/>
      <c r="BY5485" s="191"/>
      <c r="BZ5485" s="188"/>
      <c r="CA5485" s="188"/>
      <c r="CB5485" s="174" t="str">
        <f t="shared" si="806"/>
        <v/>
      </c>
      <c r="CC5485" s="174" t="str">
        <f t="shared" si="807"/>
        <v/>
      </c>
      <c r="CH5485" s="139"/>
      <c r="CI5485" s="139"/>
      <c r="CJ5485" s="174"/>
    </row>
    <row r="5486" spans="21:88" ht="20.100000000000001" customHeight="1" x14ac:dyDescent="0.25">
      <c r="U5486" s="190"/>
      <c r="V5486" s="191"/>
      <c r="W5486" s="188"/>
      <c r="X5486" s="188"/>
      <c r="Y5486" s="174" t="str">
        <f t="shared" si="804"/>
        <v/>
      </c>
      <c r="Z5486" s="174" t="str">
        <f t="shared" si="805"/>
        <v/>
      </c>
      <c r="AA5486" s="137"/>
      <c r="AB5486" s="185">
        <f t="shared" si="811"/>
        <v>31.55199999999757</v>
      </c>
      <c r="AC5486" s="139">
        <f t="shared" si="808"/>
        <v>4.9164795070205581E-5</v>
      </c>
      <c r="AD5486" s="138">
        <f t="shared" si="812"/>
        <v>1.3382943215880632E-7</v>
      </c>
      <c r="AE5486" s="139">
        <f t="shared" si="809"/>
        <v>1.3382943215880632E-7</v>
      </c>
      <c r="AF5486" s="139" t="str">
        <f t="shared" si="810"/>
        <v/>
      </c>
      <c r="AG5486" s="139"/>
      <c r="BX5486" s="190"/>
      <c r="BY5486" s="191"/>
      <c r="BZ5486" s="188"/>
      <c r="CA5486" s="188"/>
      <c r="CB5486" s="174" t="str">
        <f t="shared" si="806"/>
        <v/>
      </c>
      <c r="CC5486" s="174" t="str">
        <f t="shared" si="807"/>
        <v/>
      </c>
      <c r="CH5486" s="139"/>
      <c r="CI5486" s="139"/>
      <c r="CJ5486" s="174"/>
    </row>
    <row r="5487" spans="21:88" ht="20.100000000000001" customHeight="1" x14ac:dyDescent="0.25">
      <c r="U5487" s="190"/>
      <c r="V5487" s="191"/>
      <c r="W5487" s="188"/>
      <c r="X5487" s="188"/>
      <c r="Y5487" s="174" t="str">
        <f t="shared" si="804"/>
        <v/>
      </c>
      <c r="Z5487" s="174" t="str">
        <f t="shared" si="805"/>
        <v/>
      </c>
      <c r="AA5487" s="137"/>
      <c r="AB5487" s="185">
        <f t="shared" si="811"/>
        <v>31.558399999997569</v>
      </c>
      <c r="AC5487" s="139">
        <f t="shared" si="808"/>
        <v>4.9030965638046774E-5</v>
      </c>
      <c r="AD5487" s="138">
        <f t="shared" si="812"/>
        <v>1.334695138881093E-7</v>
      </c>
      <c r="AE5487" s="139">
        <f t="shared" si="809"/>
        <v>1.334695138881093E-7</v>
      </c>
      <c r="AF5487" s="139" t="str">
        <f t="shared" si="810"/>
        <v/>
      </c>
      <c r="AG5487" s="139"/>
      <c r="BX5487" s="190"/>
      <c r="BY5487" s="191"/>
      <c r="BZ5487" s="188"/>
      <c r="CA5487" s="188"/>
      <c r="CB5487" s="174" t="str">
        <f t="shared" si="806"/>
        <v/>
      </c>
      <c r="CC5487" s="174" t="str">
        <f t="shared" si="807"/>
        <v/>
      </c>
      <c r="CH5487" s="139"/>
      <c r="CI5487" s="139"/>
      <c r="CJ5487" s="174"/>
    </row>
    <row r="5488" spans="21:88" ht="20.100000000000001" customHeight="1" x14ac:dyDescent="0.25">
      <c r="U5488" s="190"/>
      <c r="V5488" s="191"/>
      <c r="W5488" s="188"/>
      <c r="X5488" s="188"/>
      <c r="Y5488" s="174" t="str">
        <f t="shared" si="804"/>
        <v/>
      </c>
      <c r="Z5488" s="174" t="str">
        <f t="shared" si="805"/>
        <v/>
      </c>
      <c r="AA5488" s="137"/>
      <c r="AB5488" s="185">
        <f t="shared" si="811"/>
        <v>31.564799999997568</v>
      </c>
      <c r="AC5488" s="139">
        <f t="shared" si="808"/>
        <v>4.8897496124158665E-5</v>
      </c>
      <c r="AD5488" s="138">
        <f t="shared" si="812"/>
        <v>1.3311054989141206E-7</v>
      </c>
      <c r="AE5488" s="139">
        <f t="shared" si="809"/>
        <v>1.3311054989141206E-7</v>
      </c>
      <c r="AF5488" s="139" t="str">
        <f t="shared" si="810"/>
        <v/>
      </c>
      <c r="AG5488" s="139"/>
      <c r="BX5488" s="190"/>
      <c r="BY5488" s="191"/>
      <c r="BZ5488" s="188"/>
      <c r="CA5488" s="188"/>
      <c r="CB5488" s="174" t="str">
        <f t="shared" si="806"/>
        <v/>
      </c>
      <c r="CC5488" s="174" t="str">
        <f t="shared" si="807"/>
        <v/>
      </c>
      <c r="CH5488" s="139"/>
      <c r="CI5488" s="139"/>
      <c r="CJ5488" s="174"/>
    </row>
    <row r="5489" spans="21:88" ht="20.100000000000001" customHeight="1" x14ac:dyDescent="0.25">
      <c r="U5489" s="190"/>
      <c r="V5489" s="191"/>
      <c r="W5489" s="188"/>
      <c r="X5489" s="188"/>
      <c r="Y5489" s="174" t="str">
        <f t="shared" si="804"/>
        <v/>
      </c>
      <c r="Z5489" s="174" t="str">
        <f t="shared" si="805"/>
        <v/>
      </c>
      <c r="AA5489" s="137"/>
      <c r="AB5489" s="185">
        <f t="shared" si="811"/>
        <v>31.571199999997567</v>
      </c>
      <c r="AC5489" s="139">
        <f t="shared" si="808"/>
        <v>4.8764385574267253E-5</v>
      </c>
      <c r="AD5489" s="138">
        <f t="shared" si="812"/>
        <v>1.3275253768113467E-7</v>
      </c>
      <c r="AE5489" s="139">
        <f t="shared" si="809"/>
        <v>1.3275253768113467E-7</v>
      </c>
      <c r="AF5489" s="139" t="str">
        <f t="shared" si="810"/>
        <v/>
      </c>
      <c r="AG5489" s="139"/>
      <c r="BX5489" s="190"/>
      <c r="BY5489" s="191"/>
      <c r="BZ5489" s="188"/>
      <c r="CA5489" s="188"/>
      <c r="CB5489" s="174" t="str">
        <f t="shared" si="806"/>
        <v/>
      </c>
      <c r="CC5489" s="174" t="str">
        <f t="shared" si="807"/>
        <v/>
      </c>
      <c r="CH5489" s="139"/>
      <c r="CI5489" s="139"/>
      <c r="CJ5489" s="174"/>
    </row>
    <row r="5490" spans="21:88" ht="20.100000000000001" customHeight="1" x14ac:dyDescent="0.25">
      <c r="U5490" s="190"/>
      <c r="V5490" s="191"/>
      <c r="W5490" s="188"/>
      <c r="X5490" s="188"/>
      <c r="Y5490" s="174" t="str">
        <f t="shared" si="804"/>
        <v/>
      </c>
      <c r="Z5490" s="174" t="str">
        <f t="shared" si="805"/>
        <v/>
      </c>
      <c r="AA5490" s="137"/>
      <c r="AB5490" s="185">
        <f t="shared" si="811"/>
        <v>31.577599999997567</v>
      </c>
      <c r="AC5490" s="139">
        <f t="shared" si="808"/>
        <v>4.8631633036586118E-5</v>
      </c>
      <c r="AD5490" s="138">
        <f t="shared" si="812"/>
        <v>1.3239547477656837E-7</v>
      </c>
      <c r="AE5490" s="139">
        <f t="shared" si="809"/>
        <v>1.3239547477656837E-7</v>
      </c>
      <c r="AF5490" s="139" t="str">
        <f t="shared" si="810"/>
        <v/>
      </c>
      <c r="AG5490" s="139"/>
      <c r="BX5490" s="190"/>
      <c r="BY5490" s="191"/>
      <c r="BZ5490" s="188"/>
      <c r="CA5490" s="188"/>
      <c r="CB5490" s="174" t="str">
        <f t="shared" si="806"/>
        <v/>
      </c>
      <c r="CC5490" s="174" t="str">
        <f t="shared" si="807"/>
        <v/>
      </c>
      <c r="CH5490" s="139"/>
      <c r="CI5490" s="139"/>
      <c r="CJ5490" s="174"/>
    </row>
    <row r="5491" spans="21:88" ht="20.100000000000001" customHeight="1" x14ac:dyDescent="0.25">
      <c r="U5491" s="190"/>
      <c r="V5491" s="191"/>
      <c r="W5491" s="188"/>
      <c r="X5491" s="188"/>
      <c r="Y5491" s="174" t="str">
        <f t="shared" si="804"/>
        <v/>
      </c>
      <c r="Z5491" s="174" t="str">
        <f t="shared" si="805"/>
        <v/>
      </c>
      <c r="AA5491" s="137"/>
      <c r="AB5491" s="185">
        <f t="shared" si="811"/>
        <v>31.583999999997566</v>
      </c>
      <c r="AC5491" s="139">
        <f t="shared" si="808"/>
        <v>4.849923756180955E-5</v>
      </c>
      <c r="AD5491" s="138">
        <f t="shared" si="812"/>
        <v>1.3203935870275741E-7</v>
      </c>
      <c r="AE5491" s="139">
        <f t="shared" si="809"/>
        <v>1.3203935870275741E-7</v>
      </c>
      <c r="AF5491" s="139" t="str">
        <f t="shared" si="810"/>
        <v/>
      </c>
      <c r="AG5491" s="139"/>
      <c r="BX5491" s="190"/>
      <c r="BY5491" s="191"/>
      <c r="BZ5491" s="188"/>
      <c r="CA5491" s="188"/>
      <c r="CB5491" s="174" t="str">
        <f t="shared" si="806"/>
        <v/>
      </c>
      <c r="CC5491" s="174" t="str">
        <f t="shared" si="807"/>
        <v/>
      </c>
      <c r="CH5491" s="139"/>
      <c r="CI5491" s="139"/>
      <c r="CJ5491" s="174"/>
    </row>
    <row r="5492" spans="21:88" ht="20.100000000000001" customHeight="1" x14ac:dyDescent="0.25">
      <c r="U5492" s="190"/>
      <c r="V5492" s="191"/>
      <c r="W5492" s="188"/>
      <c r="X5492" s="188"/>
      <c r="Y5492" s="174" t="str">
        <f t="shared" si="804"/>
        <v/>
      </c>
      <c r="Z5492" s="174" t="str">
        <f t="shared" si="805"/>
        <v/>
      </c>
      <c r="AA5492" s="137"/>
      <c r="AB5492" s="185">
        <f t="shared" si="811"/>
        <v>31.590399999997565</v>
      </c>
      <c r="AC5492" s="139">
        <f t="shared" si="808"/>
        <v>4.8367198203106793E-5</v>
      </c>
      <c r="AD5492" s="138">
        <f t="shared" si="812"/>
        <v>1.3168418699178661E-7</v>
      </c>
      <c r="AE5492" s="139">
        <f t="shared" si="809"/>
        <v>1.3168418699178661E-7</v>
      </c>
      <c r="AF5492" s="139" t="str">
        <f t="shared" si="810"/>
        <v/>
      </c>
      <c r="AG5492" s="139"/>
      <c r="BX5492" s="190"/>
      <c r="BY5492" s="191"/>
      <c r="BZ5492" s="188"/>
      <c r="CA5492" s="188"/>
      <c r="CB5492" s="174" t="str">
        <f t="shared" si="806"/>
        <v/>
      </c>
      <c r="CC5492" s="174" t="str">
        <f t="shared" si="807"/>
        <v/>
      </c>
      <c r="CH5492" s="139"/>
      <c r="CI5492" s="139"/>
      <c r="CJ5492" s="174"/>
    </row>
    <row r="5493" spans="21:88" ht="20.100000000000001" customHeight="1" x14ac:dyDescent="0.25">
      <c r="U5493" s="190"/>
      <c r="V5493" s="191"/>
      <c r="W5493" s="188"/>
      <c r="X5493" s="188"/>
      <c r="Y5493" s="174" t="str">
        <f t="shared" si="804"/>
        <v/>
      </c>
      <c r="Z5493" s="174" t="str">
        <f t="shared" si="805"/>
        <v/>
      </c>
      <c r="AA5493" s="137"/>
      <c r="AB5493" s="185">
        <f t="shared" si="811"/>
        <v>31.596799999997565</v>
      </c>
      <c r="AC5493" s="139">
        <f t="shared" si="808"/>
        <v>4.8235514016115006E-5</v>
      </c>
      <c r="AD5493" s="138">
        <f t="shared" si="812"/>
        <v>1.3132995718177841E-7</v>
      </c>
      <c r="AE5493" s="139">
        <f t="shared" si="809"/>
        <v>1.3132995718177841E-7</v>
      </c>
      <c r="AF5493" s="139" t="str">
        <f t="shared" si="810"/>
        <v/>
      </c>
      <c r="AG5493" s="139"/>
      <c r="BX5493" s="190"/>
      <c r="BY5493" s="191"/>
      <c r="BZ5493" s="188"/>
      <c r="CA5493" s="188"/>
      <c r="CB5493" s="174" t="str">
        <f t="shared" si="806"/>
        <v/>
      </c>
      <c r="CC5493" s="174" t="str">
        <f t="shared" si="807"/>
        <v/>
      </c>
      <c r="CH5493" s="139"/>
      <c r="CI5493" s="139"/>
      <c r="CJ5493" s="174"/>
    </row>
    <row r="5494" spans="21:88" ht="20.100000000000001" customHeight="1" x14ac:dyDescent="0.25">
      <c r="U5494" s="190"/>
      <c r="V5494" s="191"/>
      <c r="W5494" s="188"/>
      <c r="X5494" s="188"/>
      <c r="Y5494" s="174" t="str">
        <f t="shared" si="804"/>
        <v/>
      </c>
      <c r="Z5494" s="174" t="str">
        <f t="shared" si="805"/>
        <v/>
      </c>
      <c r="AA5494" s="137"/>
      <c r="AB5494" s="185">
        <f t="shared" si="811"/>
        <v>31.603199999997564</v>
      </c>
      <c r="AC5494" s="139">
        <f t="shared" si="808"/>
        <v>4.8104184058933228E-5</v>
      </c>
      <c r="AD5494" s="138">
        <f t="shared" si="812"/>
        <v>1.3097666681644569E-7</v>
      </c>
      <c r="AE5494" s="139">
        <f t="shared" si="809"/>
        <v>1.3097666681644569E-7</v>
      </c>
      <c r="AF5494" s="139" t="str">
        <f t="shared" si="810"/>
        <v/>
      </c>
      <c r="AG5494" s="139"/>
      <c r="BX5494" s="190"/>
      <c r="BY5494" s="191"/>
      <c r="BZ5494" s="188"/>
      <c r="CA5494" s="188"/>
      <c r="CB5494" s="174" t="str">
        <f t="shared" si="806"/>
        <v/>
      </c>
      <c r="CC5494" s="174" t="str">
        <f t="shared" si="807"/>
        <v/>
      </c>
      <c r="CH5494" s="139"/>
      <c r="CI5494" s="139"/>
      <c r="CJ5494" s="174"/>
    </row>
    <row r="5495" spans="21:88" ht="20.100000000000001" customHeight="1" x14ac:dyDescent="0.25">
      <c r="U5495" s="190"/>
      <c r="V5495" s="191"/>
      <c r="W5495" s="188"/>
      <c r="X5495" s="188"/>
      <c r="Y5495" s="174" t="str">
        <f t="shared" si="804"/>
        <v/>
      </c>
      <c r="Z5495" s="174" t="str">
        <f t="shared" si="805"/>
        <v/>
      </c>
      <c r="AA5495" s="137"/>
      <c r="AB5495" s="185">
        <f t="shared" si="811"/>
        <v>31.609599999997563</v>
      </c>
      <c r="AC5495" s="139">
        <f t="shared" si="808"/>
        <v>4.7973207392116782E-5</v>
      </c>
      <c r="AD5495" s="138">
        <f t="shared" si="812"/>
        <v>1.306243134471314E-7</v>
      </c>
      <c r="AE5495" s="139">
        <f t="shared" si="809"/>
        <v>1.306243134471314E-7</v>
      </c>
      <c r="AF5495" s="139" t="str">
        <f t="shared" si="810"/>
        <v/>
      </c>
      <c r="AG5495" s="139"/>
      <c r="BX5495" s="190"/>
      <c r="BY5495" s="191"/>
      <c r="BZ5495" s="188"/>
      <c r="CA5495" s="188"/>
      <c r="CB5495" s="174" t="str">
        <f t="shared" si="806"/>
        <v/>
      </c>
      <c r="CC5495" s="174" t="str">
        <f t="shared" si="807"/>
        <v/>
      </c>
      <c r="CH5495" s="139"/>
      <c r="CI5495" s="139"/>
      <c r="CJ5495" s="174"/>
    </row>
    <row r="5496" spans="21:88" ht="20.100000000000001" customHeight="1" x14ac:dyDescent="0.25">
      <c r="U5496" s="190"/>
      <c r="V5496" s="191"/>
      <c r="W5496" s="188"/>
      <c r="X5496" s="188"/>
      <c r="Y5496" s="174" t="str">
        <f t="shared" ref="Y5496:Y5559" si="813">IF($X5496&gt;(Y$555),$W5496,"")</f>
        <v/>
      </c>
      <c r="Z5496" s="174" t="str">
        <f t="shared" ref="Z5496:Z5559" si="814">IF($X5496&gt;(AA$557),$W5496,"")</f>
        <v/>
      </c>
      <c r="AA5496" s="137"/>
      <c r="AB5496" s="185">
        <f t="shared" si="811"/>
        <v>31.615999999997562</v>
      </c>
      <c r="AC5496" s="139">
        <f t="shared" si="808"/>
        <v>4.784258307866965E-5</v>
      </c>
      <c r="AD5496" s="138">
        <f t="shared" si="812"/>
        <v>1.3027289463021324E-7</v>
      </c>
      <c r="AE5496" s="139">
        <f t="shared" si="809"/>
        <v>1.3027289463021324E-7</v>
      </c>
      <c r="AF5496" s="139" t="str">
        <f t="shared" si="810"/>
        <v/>
      </c>
      <c r="AG5496" s="139"/>
      <c r="BX5496" s="190"/>
      <c r="BY5496" s="191"/>
      <c r="BZ5496" s="188"/>
      <c r="CA5496" s="188"/>
      <c r="CB5496" s="174" t="str">
        <f t="shared" si="806"/>
        <v/>
      </c>
      <c r="CC5496" s="174" t="str">
        <f t="shared" si="807"/>
        <v/>
      </c>
      <c r="CH5496" s="139"/>
      <c r="CI5496" s="139"/>
      <c r="CJ5496" s="174"/>
    </row>
    <row r="5497" spans="21:88" ht="20.100000000000001" customHeight="1" x14ac:dyDescent="0.25">
      <c r="U5497" s="190"/>
      <c r="V5497" s="191"/>
      <c r="W5497" s="188"/>
      <c r="X5497" s="188"/>
      <c r="Y5497" s="174" t="str">
        <f t="shared" si="813"/>
        <v/>
      </c>
      <c r="Z5497" s="174" t="str">
        <f t="shared" si="814"/>
        <v/>
      </c>
      <c r="AA5497" s="137"/>
      <c r="AB5497" s="185">
        <f t="shared" si="811"/>
        <v>31.622399999997562</v>
      </c>
      <c r="AC5497" s="139">
        <f t="shared" si="808"/>
        <v>4.7712310184039437E-5</v>
      </c>
      <c r="AD5497" s="138">
        <f t="shared" si="812"/>
        <v>1.2992240792887908E-7</v>
      </c>
      <c r="AE5497" s="139">
        <f t="shared" si="809"/>
        <v>1.2992240792887908E-7</v>
      </c>
      <c r="AF5497" s="139" t="str">
        <f t="shared" si="810"/>
        <v/>
      </c>
      <c r="AG5497" s="139"/>
      <c r="BX5497" s="190"/>
      <c r="BY5497" s="191"/>
      <c r="BZ5497" s="188"/>
      <c r="CA5497" s="188"/>
      <c r="CB5497" s="174" t="str">
        <f t="shared" si="806"/>
        <v/>
      </c>
      <c r="CC5497" s="174" t="str">
        <f t="shared" si="807"/>
        <v/>
      </c>
      <c r="CH5497" s="139"/>
      <c r="CI5497" s="139"/>
      <c r="CJ5497" s="174"/>
    </row>
    <row r="5498" spans="21:88" ht="20.100000000000001" customHeight="1" x14ac:dyDescent="0.25">
      <c r="U5498" s="190"/>
      <c r="V5498" s="191"/>
      <c r="W5498" s="188"/>
      <c r="X5498" s="188"/>
      <c r="Y5498" s="174" t="str">
        <f t="shared" si="813"/>
        <v/>
      </c>
      <c r="Z5498" s="174" t="str">
        <f t="shared" si="814"/>
        <v/>
      </c>
      <c r="AA5498" s="137"/>
      <c r="AB5498" s="185">
        <f t="shared" si="811"/>
        <v>31.628799999997561</v>
      </c>
      <c r="AC5498" s="139">
        <f t="shared" si="808"/>
        <v>4.7582387776110558E-5</v>
      </c>
      <c r="AD5498" s="138">
        <f t="shared" si="812"/>
        <v>1.2957285091244928E-7</v>
      </c>
      <c r="AE5498" s="139">
        <f t="shared" si="809"/>
        <v>1.2957285091244928E-7</v>
      </c>
      <c r="AF5498" s="139" t="str">
        <f t="shared" si="810"/>
        <v/>
      </c>
      <c r="AG5498" s="139"/>
      <c r="BX5498" s="190"/>
      <c r="BY5498" s="191"/>
      <c r="BZ5498" s="188"/>
      <c r="CA5498" s="188"/>
      <c r="CB5498" s="174" t="str">
        <f t="shared" si="806"/>
        <v/>
      </c>
      <c r="CC5498" s="174" t="str">
        <f t="shared" si="807"/>
        <v/>
      </c>
      <c r="CH5498" s="139"/>
      <c r="CI5498" s="139"/>
      <c r="CJ5498" s="174"/>
    </row>
    <row r="5499" spans="21:88" ht="20.100000000000001" customHeight="1" x14ac:dyDescent="0.25">
      <c r="U5499" s="190"/>
      <c r="V5499" s="191"/>
      <c r="W5499" s="188"/>
      <c r="X5499" s="188"/>
      <c r="Y5499" s="174" t="str">
        <f t="shared" si="813"/>
        <v/>
      </c>
      <c r="Z5499" s="174" t="str">
        <f t="shared" si="814"/>
        <v/>
      </c>
      <c r="AA5499" s="137"/>
      <c r="AB5499" s="185">
        <f t="shared" si="811"/>
        <v>31.63519999999756</v>
      </c>
      <c r="AC5499" s="139">
        <f t="shared" si="808"/>
        <v>4.7452814925198109E-5</v>
      </c>
      <c r="AD5499" s="138">
        <f t="shared" si="812"/>
        <v>1.2922422115638351E-7</v>
      </c>
      <c r="AE5499" s="139">
        <f t="shared" si="809"/>
        <v>1.2922422115638351E-7</v>
      </c>
      <c r="AF5499" s="139" t="str">
        <f t="shared" si="810"/>
        <v/>
      </c>
      <c r="AG5499" s="139"/>
      <c r="BX5499" s="190"/>
      <c r="BY5499" s="191"/>
      <c r="BZ5499" s="188"/>
      <c r="CA5499" s="188"/>
      <c r="CB5499" s="174" t="str">
        <f t="shared" si="806"/>
        <v/>
      </c>
      <c r="CC5499" s="174" t="str">
        <f t="shared" si="807"/>
        <v/>
      </c>
      <c r="CH5499" s="139"/>
      <c r="CI5499" s="139"/>
      <c r="CJ5499" s="174"/>
    </row>
    <row r="5500" spans="21:88" ht="20.100000000000001" customHeight="1" x14ac:dyDescent="0.25">
      <c r="U5500" s="190"/>
      <c r="V5500" s="191"/>
      <c r="W5500" s="188"/>
      <c r="X5500" s="188"/>
      <c r="Y5500" s="174" t="str">
        <f t="shared" si="813"/>
        <v/>
      </c>
      <c r="Z5500" s="174" t="str">
        <f t="shared" si="814"/>
        <v/>
      </c>
      <c r="AA5500" s="137"/>
      <c r="AB5500" s="185">
        <f t="shared" si="811"/>
        <v>31.64159999999756</v>
      </c>
      <c r="AC5500" s="139">
        <f t="shared" si="808"/>
        <v>4.7323590704041725E-5</v>
      </c>
      <c r="AD5500" s="138">
        <f t="shared" si="812"/>
        <v>1.2887651624243659E-7</v>
      </c>
      <c r="AE5500" s="139">
        <f t="shared" si="809"/>
        <v>1.2887651624243659E-7</v>
      </c>
      <c r="AF5500" s="139" t="str">
        <f t="shared" si="810"/>
        <v/>
      </c>
      <c r="AG5500" s="139"/>
      <c r="BX5500" s="190"/>
      <c r="BY5500" s="191"/>
      <c r="BZ5500" s="188"/>
      <c r="CA5500" s="188"/>
      <c r="CB5500" s="174" t="str">
        <f t="shared" si="806"/>
        <v/>
      </c>
      <c r="CC5500" s="174" t="str">
        <f t="shared" si="807"/>
        <v/>
      </c>
      <c r="CH5500" s="139"/>
      <c r="CI5500" s="139"/>
      <c r="CJ5500" s="174"/>
    </row>
    <row r="5501" spans="21:88" ht="20.100000000000001" customHeight="1" x14ac:dyDescent="0.25">
      <c r="U5501" s="190"/>
      <c r="V5501" s="191"/>
      <c r="W5501" s="188"/>
      <c r="X5501" s="188"/>
      <c r="Y5501" s="174" t="str">
        <f t="shared" si="813"/>
        <v/>
      </c>
      <c r="Z5501" s="174" t="str">
        <f t="shared" si="814"/>
        <v/>
      </c>
      <c r="AA5501" s="137"/>
      <c r="AB5501" s="185">
        <f t="shared" si="811"/>
        <v>31.647999999997559</v>
      </c>
      <c r="AC5501" s="139">
        <f t="shared" si="808"/>
        <v>4.7194714187799289E-5</v>
      </c>
      <c r="AD5501" s="138">
        <f t="shared" si="812"/>
        <v>1.2852973375856362E-7</v>
      </c>
      <c r="AE5501" s="139">
        <f t="shared" si="809"/>
        <v>1.2852973375856362E-7</v>
      </c>
      <c r="AF5501" s="139" t="str">
        <f t="shared" si="810"/>
        <v/>
      </c>
      <c r="AG5501" s="139"/>
      <c r="BX5501" s="190"/>
      <c r="BY5501" s="191"/>
      <c r="BZ5501" s="188"/>
      <c r="CA5501" s="188"/>
      <c r="CB5501" s="174" t="str">
        <f t="shared" si="806"/>
        <v/>
      </c>
      <c r="CC5501" s="174" t="str">
        <f t="shared" si="807"/>
        <v/>
      </c>
      <c r="CH5501" s="139"/>
      <c r="CI5501" s="139"/>
      <c r="CJ5501" s="174"/>
    </row>
    <row r="5502" spans="21:88" ht="20.100000000000001" customHeight="1" x14ac:dyDescent="0.25">
      <c r="U5502" s="190"/>
      <c r="V5502" s="191"/>
      <c r="W5502" s="188"/>
      <c r="X5502" s="188"/>
      <c r="Y5502" s="174" t="str">
        <f t="shared" si="813"/>
        <v/>
      </c>
      <c r="Z5502" s="174" t="str">
        <f t="shared" si="814"/>
        <v/>
      </c>
      <c r="AA5502" s="137"/>
      <c r="AB5502" s="185">
        <f t="shared" si="811"/>
        <v>31.654399999997558</v>
      </c>
      <c r="AC5502" s="139">
        <f t="shared" si="808"/>
        <v>4.7066184454040725E-5</v>
      </c>
      <c r="AD5502" s="138">
        <f t="shared" si="812"/>
        <v>1.2818387129836433E-7</v>
      </c>
      <c r="AE5502" s="139">
        <f t="shared" si="809"/>
        <v>1.2818387129836433E-7</v>
      </c>
      <c r="AF5502" s="139" t="str">
        <f t="shared" si="810"/>
        <v/>
      </c>
      <c r="AG5502" s="139"/>
      <c r="BX5502" s="190"/>
      <c r="BY5502" s="191"/>
      <c r="BZ5502" s="188"/>
      <c r="CA5502" s="188"/>
      <c r="CB5502" s="174" t="str">
        <f t="shared" si="806"/>
        <v/>
      </c>
      <c r="CC5502" s="174" t="str">
        <f t="shared" si="807"/>
        <v/>
      </c>
      <c r="CH5502" s="139"/>
      <c r="CI5502" s="139"/>
      <c r="CJ5502" s="174"/>
    </row>
    <row r="5503" spans="21:88" ht="20.100000000000001" customHeight="1" x14ac:dyDescent="0.25">
      <c r="U5503" s="190"/>
      <c r="V5503" s="191"/>
      <c r="W5503" s="188"/>
      <c r="X5503" s="188"/>
      <c r="Y5503" s="174" t="str">
        <f t="shared" si="813"/>
        <v/>
      </c>
      <c r="Z5503" s="174" t="str">
        <f t="shared" si="814"/>
        <v/>
      </c>
      <c r="AA5503" s="137"/>
      <c r="AB5503" s="185">
        <f t="shared" si="811"/>
        <v>31.660799999997558</v>
      </c>
      <c r="AC5503" s="139">
        <f t="shared" si="808"/>
        <v>4.6938000582742361E-5</v>
      </c>
      <c r="AD5503" s="138">
        <f t="shared" si="812"/>
        <v>1.2783892646293297E-7</v>
      </c>
      <c r="AE5503" s="139">
        <f t="shared" si="809"/>
        <v>1.2783892646293297E-7</v>
      </c>
      <c r="AF5503" s="139" t="str">
        <f t="shared" si="810"/>
        <v/>
      </c>
      <c r="AG5503" s="139"/>
      <c r="BX5503" s="190"/>
      <c r="BY5503" s="191"/>
      <c r="BZ5503" s="188"/>
      <c r="CA5503" s="188"/>
      <c r="CB5503" s="174" t="str">
        <f t="shared" si="806"/>
        <v/>
      </c>
      <c r="CC5503" s="174" t="str">
        <f t="shared" si="807"/>
        <v/>
      </c>
      <c r="CH5503" s="139"/>
      <c r="CI5503" s="139"/>
      <c r="CJ5503" s="174"/>
    </row>
    <row r="5504" spans="21:88" ht="20.100000000000001" customHeight="1" x14ac:dyDescent="0.25">
      <c r="U5504" s="190"/>
      <c r="V5504" s="191"/>
      <c r="W5504" s="188"/>
      <c r="X5504" s="188"/>
      <c r="Y5504" s="174" t="str">
        <f t="shared" si="813"/>
        <v/>
      </c>
      <c r="Z5504" s="174" t="str">
        <f t="shared" si="814"/>
        <v/>
      </c>
      <c r="AA5504" s="137"/>
      <c r="AB5504" s="185">
        <f t="shared" si="811"/>
        <v>31.667199999997557</v>
      </c>
      <c r="AC5504" s="139">
        <f t="shared" si="808"/>
        <v>4.6810161656279428E-5</v>
      </c>
      <c r="AD5504" s="138">
        <f t="shared" si="812"/>
        <v>1.2749489685747703E-7</v>
      </c>
      <c r="AE5504" s="139">
        <f t="shared" si="809"/>
        <v>1.2749489685747703E-7</v>
      </c>
      <c r="AF5504" s="139" t="str">
        <f t="shared" si="810"/>
        <v/>
      </c>
      <c r="AG5504" s="139"/>
      <c r="BX5504" s="190"/>
      <c r="BY5504" s="191"/>
      <c r="BZ5504" s="188"/>
      <c r="CA5504" s="188"/>
      <c r="CB5504" s="174" t="str">
        <f t="shared" si="806"/>
        <v/>
      </c>
      <c r="CC5504" s="174" t="str">
        <f t="shared" si="807"/>
        <v/>
      </c>
      <c r="CH5504" s="139"/>
      <c r="CI5504" s="139"/>
      <c r="CJ5504" s="174"/>
    </row>
    <row r="5505" spans="21:88" ht="20.100000000000001" customHeight="1" x14ac:dyDescent="0.25">
      <c r="U5505" s="190"/>
      <c r="V5505" s="191"/>
      <c r="W5505" s="188"/>
      <c r="X5505" s="188"/>
      <c r="Y5505" s="174" t="str">
        <f t="shared" si="813"/>
        <v/>
      </c>
      <c r="Z5505" s="174" t="str">
        <f t="shared" si="814"/>
        <v/>
      </c>
      <c r="AA5505" s="137"/>
      <c r="AB5505" s="185">
        <f t="shared" si="811"/>
        <v>31.673599999997556</v>
      </c>
      <c r="AC5505" s="139">
        <f t="shared" si="808"/>
        <v>4.6682666759421951E-5</v>
      </c>
      <c r="AD5505" s="138">
        <f t="shared" si="812"/>
        <v>1.2715178009536937E-7</v>
      </c>
      <c r="AE5505" s="139">
        <f t="shared" si="809"/>
        <v>1.2715178009536937E-7</v>
      </c>
      <c r="AF5505" s="139" t="str">
        <f t="shared" si="810"/>
        <v/>
      </c>
      <c r="AG5505" s="139"/>
      <c r="BX5505" s="190"/>
      <c r="BY5505" s="191"/>
      <c r="BZ5505" s="188"/>
      <c r="CA5505" s="188"/>
      <c r="CB5505" s="174" t="str">
        <f t="shared" si="806"/>
        <v/>
      </c>
      <c r="CC5505" s="174" t="str">
        <f t="shared" si="807"/>
        <v/>
      </c>
      <c r="CH5505" s="139"/>
      <c r="CI5505" s="139"/>
      <c r="CJ5505" s="174"/>
    </row>
    <row r="5506" spans="21:88" ht="20.100000000000001" customHeight="1" x14ac:dyDescent="0.25">
      <c r="U5506" s="190"/>
      <c r="V5506" s="191"/>
      <c r="W5506" s="188"/>
      <c r="X5506" s="188"/>
      <c r="Y5506" s="174" t="str">
        <f t="shared" si="813"/>
        <v/>
      </c>
      <c r="Z5506" s="174" t="str">
        <f t="shared" si="814"/>
        <v/>
      </c>
      <c r="AA5506" s="137"/>
      <c r="AB5506" s="185">
        <f t="shared" si="811"/>
        <v>31.679999999997555</v>
      </c>
      <c r="AC5506" s="139">
        <f t="shared" si="808"/>
        <v>4.6555514979326581E-5</v>
      </c>
      <c r="AD5506" s="138">
        <f t="shared" si="812"/>
        <v>1.2680957379451616E-7</v>
      </c>
      <c r="AE5506" s="139">
        <f t="shared" si="809"/>
        <v>1.2680957379451616E-7</v>
      </c>
      <c r="AF5506" s="139" t="str">
        <f t="shared" si="810"/>
        <v/>
      </c>
      <c r="AG5506" s="139"/>
      <c r="BX5506" s="190"/>
      <c r="BY5506" s="191"/>
      <c r="BZ5506" s="188"/>
      <c r="CA5506" s="188"/>
      <c r="CB5506" s="174" t="str">
        <f t="shared" si="806"/>
        <v/>
      </c>
      <c r="CC5506" s="174" t="str">
        <f t="shared" si="807"/>
        <v/>
      </c>
      <c r="CH5506" s="139"/>
      <c r="CI5506" s="139"/>
      <c r="CJ5506" s="174"/>
    </row>
    <row r="5507" spans="21:88" ht="20.100000000000001" customHeight="1" x14ac:dyDescent="0.25">
      <c r="U5507" s="190"/>
      <c r="V5507" s="191"/>
      <c r="W5507" s="188"/>
      <c r="X5507" s="188"/>
      <c r="Y5507" s="174" t="str">
        <f t="shared" si="813"/>
        <v/>
      </c>
      <c r="Z5507" s="174" t="str">
        <f t="shared" si="814"/>
        <v/>
      </c>
      <c r="AA5507" s="137"/>
      <c r="AB5507" s="185">
        <f t="shared" si="811"/>
        <v>31.686399999997555</v>
      </c>
      <c r="AC5507" s="139">
        <f t="shared" si="808"/>
        <v>4.6428705405532065E-5</v>
      </c>
      <c r="AD5507" s="138">
        <f t="shared" si="812"/>
        <v>1.2646827558008097E-7</v>
      </c>
      <c r="AE5507" s="139">
        <f t="shared" si="809"/>
        <v>1.2646827558008097E-7</v>
      </c>
      <c r="AF5507" s="139" t="str">
        <f t="shared" si="810"/>
        <v/>
      </c>
      <c r="AG5507" s="139"/>
      <c r="BX5507" s="190"/>
      <c r="BY5507" s="191"/>
      <c r="BZ5507" s="188"/>
      <c r="CA5507" s="188"/>
      <c r="CB5507" s="174" t="str">
        <f t="shared" si="806"/>
        <v/>
      </c>
      <c r="CC5507" s="174" t="str">
        <f t="shared" si="807"/>
        <v/>
      </c>
      <c r="CH5507" s="139"/>
      <c r="CI5507" s="139"/>
      <c r="CJ5507" s="174"/>
    </row>
    <row r="5508" spans="21:88" ht="20.100000000000001" customHeight="1" x14ac:dyDescent="0.25">
      <c r="U5508" s="190"/>
      <c r="V5508" s="191"/>
      <c r="W5508" s="188"/>
      <c r="X5508" s="188"/>
      <c r="Y5508" s="174" t="str">
        <f t="shared" si="813"/>
        <v/>
      </c>
      <c r="Z5508" s="174" t="str">
        <f t="shared" si="814"/>
        <v/>
      </c>
      <c r="AA5508" s="137"/>
      <c r="AB5508" s="185">
        <f t="shared" si="811"/>
        <v>31.692799999997554</v>
      </c>
      <c r="AC5508" s="139">
        <f t="shared" si="808"/>
        <v>4.6302237129951984E-5</v>
      </c>
      <c r="AD5508" s="138">
        <f t="shared" si="812"/>
        <v>1.2612788308204528E-7</v>
      </c>
      <c r="AE5508" s="139">
        <f t="shared" si="809"/>
        <v>1.2612788308204528E-7</v>
      </c>
      <c r="AF5508" s="139" t="str">
        <f t="shared" si="810"/>
        <v/>
      </c>
      <c r="AG5508" s="139"/>
      <c r="BX5508" s="190"/>
      <c r="BY5508" s="191"/>
      <c r="BZ5508" s="188"/>
      <c r="CA5508" s="188"/>
      <c r="CB5508" s="174" t="str">
        <f t="shared" si="806"/>
        <v/>
      </c>
      <c r="CC5508" s="174" t="str">
        <f t="shared" si="807"/>
        <v/>
      </c>
      <c r="CH5508" s="139"/>
      <c r="CI5508" s="139"/>
      <c r="CJ5508" s="174"/>
    </row>
    <row r="5509" spans="21:88" ht="20.100000000000001" customHeight="1" x14ac:dyDescent="0.25">
      <c r="U5509" s="190"/>
      <c r="V5509" s="191"/>
      <c r="W5509" s="188"/>
      <c r="X5509" s="188"/>
      <c r="Y5509" s="174" t="str">
        <f t="shared" si="813"/>
        <v/>
      </c>
      <c r="Z5509" s="174" t="str">
        <f t="shared" si="814"/>
        <v/>
      </c>
      <c r="AA5509" s="137"/>
      <c r="AB5509" s="185">
        <f t="shared" si="811"/>
        <v>31.699199999997553</v>
      </c>
      <c r="AC5509" s="139">
        <f t="shared" si="808"/>
        <v>4.6176109246869939E-5</v>
      </c>
      <c r="AD5509" s="138">
        <f t="shared" si="812"/>
        <v>1.2578839393787835E-7</v>
      </c>
      <c r="AE5509" s="139">
        <f t="shared" si="809"/>
        <v>1.2578839393787835E-7</v>
      </c>
      <c r="AF5509" s="139" t="str">
        <f t="shared" si="810"/>
        <v/>
      </c>
      <c r="AG5509" s="139"/>
      <c r="BX5509" s="190"/>
      <c r="BY5509" s="191"/>
      <c r="BZ5509" s="188"/>
      <c r="CA5509" s="188"/>
      <c r="CB5509" s="174" t="str">
        <f t="shared" si="806"/>
        <v/>
      </c>
      <c r="CC5509" s="174" t="str">
        <f t="shared" si="807"/>
        <v/>
      </c>
      <c r="CH5509" s="139"/>
      <c r="CI5509" s="139"/>
      <c r="CJ5509" s="174"/>
    </row>
    <row r="5510" spans="21:88" ht="20.100000000000001" customHeight="1" x14ac:dyDescent="0.25">
      <c r="U5510" s="190"/>
      <c r="V5510" s="191"/>
      <c r="W5510" s="188"/>
      <c r="X5510" s="188"/>
      <c r="Y5510" s="174" t="str">
        <f t="shared" si="813"/>
        <v/>
      </c>
      <c r="Z5510" s="174" t="str">
        <f t="shared" si="814"/>
        <v/>
      </c>
      <c r="AA5510" s="137"/>
      <c r="AB5510" s="185">
        <f t="shared" si="811"/>
        <v>31.705599999997553</v>
      </c>
      <c r="AC5510" s="139">
        <f t="shared" si="808"/>
        <v>4.6050320852932061E-5</v>
      </c>
      <c r="AD5510" s="138">
        <f t="shared" si="812"/>
        <v>1.254498057900571E-7</v>
      </c>
      <c r="AE5510" s="139">
        <f t="shared" si="809"/>
        <v>1.254498057900571E-7</v>
      </c>
      <c r="AF5510" s="139" t="str">
        <f t="shared" si="810"/>
        <v/>
      </c>
      <c r="AG5510" s="139"/>
      <c r="BX5510" s="190"/>
      <c r="BY5510" s="191"/>
      <c r="BZ5510" s="188"/>
      <c r="CA5510" s="188"/>
      <c r="CB5510" s="174" t="str">
        <f t="shared" si="806"/>
        <v/>
      </c>
      <c r="CC5510" s="174" t="str">
        <f t="shared" si="807"/>
        <v/>
      </c>
      <c r="CH5510" s="139"/>
      <c r="CI5510" s="139"/>
      <c r="CJ5510" s="174"/>
    </row>
    <row r="5511" spans="21:88" ht="20.100000000000001" customHeight="1" x14ac:dyDescent="0.25">
      <c r="U5511" s="190"/>
      <c r="V5511" s="191"/>
      <c r="W5511" s="188"/>
      <c r="X5511" s="188"/>
      <c r="Y5511" s="174" t="str">
        <f t="shared" si="813"/>
        <v/>
      </c>
      <c r="Z5511" s="174" t="str">
        <f t="shared" si="814"/>
        <v/>
      </c>
      <c r="AA5511" s="137"/>
      <c r="AB5511" s="185">
        <f t="shared" si="811"/>
        <v>31.711999999997552</v>
      </c>
      <c r="AC5511" s="139">
        <f t="shared" si="808"/>
        <v>4.5924871047142004E-5</v>
      </c>
      <c r="AD5511" s="138">
        <f t="shared" si="812"/>
        <v>1.251121162871503E-7</v>
      </c>
      <c r="AE5511" s="139">
        <f t="shared" si="809"/>
        <v>1.251121162871503E-7</v>
      </c>
      <c r="AF5511" s="139" t="str">
        <f t="shared" si="810"/>
        <v/>
      </c>
      <c r="AG5511" s="139"/>
      <c r="BX5511" s="190"/>
      <c r="BY5511" s="191"/>
      <c r="BZ5511" s="188"/>
      <c r="CA5511" s="188"/>
      <c r="CB5511" s="174" t="str">
        <f t="shared" si="806"/>
        <v/>
      </c>
      <c r="CC5511" s="174" t="str">
        <f t="shared" si="807"/>
        <v/>
      </c>
      <c r="CH5511" s="139"/>
      <c r="CI5511" s="139"/>
      <c r="CJ5511" s="174"/>
    </row>
    <row r="5512" spans="21:88" ht="20.100000000000001" customHeight="1" x14ac:dyDescent="0.25">
      <c r="U5512" s="190"/>
      <c r="V5512" s="191"/>
      <c r="W5512" s="188"/>
      <c r="X5512" s="188"/>
      <c r="Y5512" s="174" t="str">
        <f t="shared" si="813"/>
        <v/>
      </c>
      <c r="Z5512" s="174" t="str">
        <f t="shared" si="814"/>
        <v/>
      </c>
      <c r="AA5512" s="137"/>
      <c r="AB5512" s="185">
        <f t="shared" si="811"/>
        <v>31.718399999997551</v>
      </c>
      <c r="AC5512" s="139">
        <f t="shared" si="808"/>
        <v>4.5799758930854853E-5</v>
      </c>
      <c r="AD5512" s="138">
        <f t="shared" si="812"/>
        <v>1.2477532308438101E-7</v>
      </c>
      <c r="AE5512" s="139">
        <f t="shared" si="809"/>
        <v>1.2477532308438101E-7</v>
      </c>
      <c r="AF5512" s="139" t="str">
        <f t="shared" si="810"/>
        <v/>
      </c>
      <c r="AG5512" s="139"/>
      <c r="BX5512" s="190"/>
      <c r="BY5512" s="191"/>
      <c r="BZ5512" s="188"/>
      <c r="CA5512" s="188"/>
      <c r="CB5512" s="174" t="str">
        <f t="shared" si="806"/>
        <v/>
      </c>
      <c r="CC5512" s="174" t="str">
        <f t="shared" si="807"/>
        <v/>
      </c>
      <c r="CH5512" s="139"/>
      <c r="CI5512" s="139"/>
      <c r="CJ5512" s="174"/>
    </row>
    <row r="5513" spans="21:88" ht="20.100000000000001" customHeight="1" x14ac:dyDescent="0.25">
      <c r="U5513" s="190"/>
      <c r="V5513" s="191"/>
      <c r="W5513" s="188"/>
      <c r="X5513" s="188"/>
      <c r="Y5513" s="174" t="str">
        <f t="shared" si="813"/>
        <v/>
      </c>
      <c r="Z5513" s="174" t="str">
        <f t="shared" si="814"/>
        <v/>
      </c>
      <c r="AA5513" s="137"/>
      <c r="AB5513" s="185">
        <f t="shared" si="811"/>
        <v>31.724799999997551</v>
      </c>
      <c r="AC5513" s="139">
        <f t="shared" si="808"/>
        <v>4.5674983607770472E-5</v>
      </c>
      <c r="AD5513" s="138">
        <f t="shared" si="812"/>
        <v>1.2443942384248141E-7</v>
      </c>
      <c r="AE5513" s="139">
        <f t="shared" si="809"/>
        <v>1.2443942384248141E-7</v>
      </c>
      <c r="AF5513" s="139" t="str">
        <f t="shared" si="810"/>
        <v/>
      </c>
      <c r="AG5513" s="139"/>
      <c r="BX5513" s="190"/>
      <c r="BY5513" s="191"/>
      <c r="BZ5513" s="188"/>
      <c r="CA5513" s="188"/>
      <c r="CB5513" s="174" t="str">
        <f t="shared" si="806"/>
        <v/>
      </c>
      <c r="CC5513" s="174" t="str">
        <f t="shared" si="807"/>
        <v/>
      </c>
      <c r="CH5513" s="139"/>
      <c r="CI5513" s="139"/>
      <c r="CJ5513" s="174"/>
    </row>
    <row r="5514" spans="21:88" ht="20.100000000000001" customHeight="1" x14ac:dyDescent="0.25">
      <c r="U5514" s="190"/>
      <c r="V5514" s="191"/>
      <c r="W5514" s="188"/>
      <c r="X5514" s="188"/>
      <c r="Y5514" s="174" t="str">
        <f t="shared" si="813"/>
        <v/>
      </c>
      <c r="Z5514" s="174" t="str">
        <f t="shared" si="814"/>
        <v/>
      </c>
      <c r="AA5514" s="137"/>
      <c r="AB5514" s="185">
        <f t="shared" si="811"/>
        <v>31.73119999999755</v>
      </c>
      <c r="AC5514" s="139">
        <f t="shared" si="808"/>
        <v>4.5550544183927991E-5</v>
      </c>
      <c r="AD5514" s="138">
        <f t="shared" si="812"/>
        <v>1.2410441622792993E-7</v>
      </c>
      <c r="AE5514" s="139">
        <f t="shared" si="809"/>
        <v>1.2410441622792993E-7</v>
      </c>
      <c r="AF5514" s="139" t="str">
        <f t="shared" si="810"/>
        <v/>
      </c>
      <c r="AG5514" s="139"/>
      <c r="BX5514" s="190"/>
      <c r="BY5514" s="191"/>
      <c r="BZ5514" s="188"/>
      <c r="CA5514" s="188"/>
      <c r="CB5514" s="174" t="str">
        <f t="shared" si="806"/>
        <v/>
      </c>
      <c r="CC5514" s="174" t="str">
        <f t="shared" si="807"/>
        <v/>
      </c>
      <c r="CH5514" s="139"/>
      <c r="CI5514" s="139"/>
      <c r="CJ5514" s="174"/>
    </row>
    <row r="5515" spans="21:88" ht="20.100000000000001" customHeight="1" x14ac:dyDescent="0.25">
      <c r="U5515" s="190"/>
      <c r="V5515" s="191"/>
      <c r="W5515" s="188"/>
      <c r="X5515" s="188"/>
      <c r="Y5515" s="174" t="str">
        <f t="shared" si="813"/>
        <v/>
      </c>
      <c r="Z5515" s="174" t="str">
        <f t="shared" si="814"/>
        <v/>
      </c>
      <c r="AA5515" s="137"/>
      <c r="AB5515" s="185">
        <f t="shared" si="811"/>
        <v>31.737599999997549</v>
      </c>
      <c r="AC5515" s="139">
        <f t="shared" si="808"/>
        <v>4.5426439767700061E-5</v>
      </c>
      <c r="AD5515" s="138">
        <f t="shared" si="812"/>
        <v>1.23770297913778E-7</v>
      </c>
      <c r="AE5515" s="139">
        <f t="shared" si="809"/>
        <v>1.23770297913778E-7</v>
      </c>
      <c r="AF5515" s="139" t="str">
        <f t="shared" si="810"/>
        <v/>
      </c>
      <c r="AG5515" s="139"/>
      <c r="BX5515" s="190"/>
      <c r="BY5515" s="191"/>
      <c r="BZ5515" s="188"/>
      <c r="CA5515" s="188"/>
      <c r="CB5515" s="174" t="str">
        <f t="shared" si="806"/>
        <v/>
      </c>
      <c r="CC5515" s="174" t="str">
        <f t="shared" si="807"/>
        <v/>
      </c>
      <c r="CH5515" s="139"/>
      <c r="CI5515" s="139"/>
      <c r="CJ5515" s="174"/>
    </row>
    <row r="5516" spans="21:88" ht="20.100000000000001" customHeight="1" x14ac:dyDescent="0.25">
      <c r="U5516" s="190"/>
      <c r="V5516" s="191"/>
      <c r="W5516" s="188"/>
      <c r="X5516" s="188"/>
      <c r="Y5516" s="174" t="str">
        <f t="shared" si="813"/>
        <v/>
      </c>
      <c r="Z5516" s="174" t="str">
        <f t="shared" si="814"/>
        <v/>
      </c>
      <c r="AA5516" s="137"/>
      <c r="AB5516" s="185">
        <f t="shared" si="811"/>
        <v>31.743999999997548</v>
      </c>
      <c r="AC5516" s="139">
        <f t="shared" si="808"/>
        <v>4.5302669469786283E-5</v>
      </c>
      <c r="AD5516" s="138">
        <f t="shared" si="812"/>
        <v>1.2343706657891816E-7</v>
      </c>
      <c r="AE5516" s="139">
        <f t="shared" si="809"/>
        <v>1.2343706657891816E-7</v>
      </c>
      <c r="AF5516" s="139" t="str">
        <f t="shared" si="810"/>
        <v/>
      </c>
      <c r="AG5516" s="139"/>
      <c r="BX5516" s="190"/>
      <c r="BY5516" s="191"/>
      <c r="BZ5516" s="188"/>
      <c r="CA5516" s="188"/>
      <c r="CB5516" s="174" t="str">
        <f t="shared" si="806"/>
        <v/>
      </c>
      <c r="CC5516" s="174" t="str">
        <f t="shared" si="807"/>
        <v/>
      </c>
      <c r="CH5516" s="139"/>
      <c r="CI5516" s="139"/>
      <c r="CJ5516" s="174"/>
    </row>
    <row r="5517" spans="21:88" ht="20.100000000000001" customHeight="1" x14ac:dyDescent="0.25">
      <c r="U5517" s="190"/>
      <c r="V5517" s="191"/>
      <c r="W5517" s="188"/>
      <c r="X5517" s="188"/>
      <c r="Y5517" s="174" t="str">
        <f t="shared" si="813"/>
        <v/>
      </c>
      <c r="Z5517" s="174" t="str">
        <f t="shared" si="814"/>
        <v/>
      </c>
      <c r="AA5517" s="137"/>
      <c r="AB5517" s="185">
        <f t="shared" si="811"/>
        <v>31.750399999997548</v>
      </c>
      <c r="AC5517" s="139">
        <f t="shared" si="808"/>
        <v>4.5179232403207365E-5</v>
      </c>
      <c r="AD5517" s="138">
        <f t="shared" si="812"/>
        <v>1.2310471990742682E-7</v>
      </c>
      <c r="AE5517" s="139">
        <f t="shared" si="809"/>
        <v>1.2310471990742682E-7</v>
      </c>
      <c r="AF5517" s="139" t="str">
        <f t="shared" si="810"/>
        <v/>
      </c>
      <c r="AG5517" s="139"/>
      <c r="BX5517" s="190"/>
      <c r="BY5517" s="191"/>
      <c r="BZ5517" s="188"/>
      <c r="CA5517" s="188"/>
      <c r="CB5517" s="174" t="str">
        <f t="shared" si="806"/>
        <v/>
      </c>
      <c r="CC5517" s="174" t="str">
        <f t="shared" si="807"/>
        <v/>
      </c>
      <c r="CH5517" s="139"/>
      <c r="CI5517" s="139"/>
      <c r="CJ5517" s="174"/>
    </row>
    <row r="5518" spans="21:88" ht="20.100000000000001" customHeight="1" x14ac:dyDescent="0.25">
      <c r="U5518" s="190"/>
      <c r="V5518" s="191"/>
      <c r="W5518" s="188"/>
      <c r="X5518" s="188"/>
      <c r="Y5518" s="174" t="str">
        <f t="shared" si="813"/>
        <v/>
      </c>
      <c r="Z5518" s="174" t="str">
        <f t="shared" si="814"/>
        <v/>
      </c>
      <c r="AA5518" s="137"/>
      <c r="AB5518" s="185">
        <f t="shared" si="811"/>
        <v>31.756799999997547</v>
      </c>
      <c r="AC5518" s="139">
        <f t="shared" si="808"/>
        <v>4.5056127683299938E-5</v>
      </c>
      <c r="AD5518" s="138">
        <f t="shared" si="812"/>
        <v>1.2277325559043446E-7</v>
      </c>
      <c r="AE5518" s="139">
        <f t="shared" si="809"/>
        <v>1.2277325559043446E-7</v>
      </c>
      <c r="AF5518" s="139" t="str">
        <f t="shared" si="810"/>
        <v/>
      </c>
      <c r="AG5518" s="139"/>
      <c r="BX5518" s="190"/>
      <c r="BY5518" s="191"/>
      <c r="BZ5518" s="188"/>
      <c r="CA5518" s="188"/>
      <c r="CB5518" s="174" t="str">
        <f t="shared" si="806"/>
        <v/>
      </c>
      <c r="CC5518" s="174" t="str">
        <f t="shared" si="807"/>
        <v/>
      </c>
      <c r="CH5518" s="139"/>
      <c r="CI5518" s="139"/>
      <c r="CJ5518" s="174"/>
    </row>
    <row r="5519" spans="21:88" ht="20.100000000000001" customHeight="1" x14ac:dyDescent="0.25">
      <c r="U5519" s="190"/>
      <c r="V5519" s="191"/>
      <c r="W5519" s="188"/>
      <c r="X5519" s="188"/>
      <c r="Y5519" s="174" t="str">
        <f t="shared" si="813"/>
        <v/>
      </c>
      <c r="Z5519" s="174" t="str">
        <f t="shared" si="814"/>
        <v/>
      </c>
      <c r="AA5519" s="137"/>
      <c r="AB5519" s="185">
        <f t="shared" si="811"/>
        <v>31.763199999997546</v>
      </c>
      <c r="AC5519" s="139">
        <f t="shared" si="808"/>
        <v>4.4933354427709504E-5</v>
      </c>
      <c r="AD5519" s="138">
        <f t="shared" si="812"/>
        <v>1.2244267132396403E-7</v>
      </c>
      <c r="AE5519" s="139">
        <f t="shared" si="809"/>
        <v>1.2244267132396403E-7</v>
      </c>
      <c r="AF5519" s="139" t="str">
        <f t="shared" si="810"/>
        <v/>
      </c>
      <c r="AG5519" s="139"/>
      <c r="BX5519" s="190"/>
      <c r="BY5519" s="191"/>
      <c r="BZ5519" s="188"/>
      <c r="CA5519" s="188"/>
      <c r="CB5519" s="174" t="str">
        <f t="shared" si="806"/>
        <v/>
      </c>
      <c r="CC5519" s="174" t="str">
        <f t="shared" si="807"/>
        <v/>
      </c>
      <c r="CH5519" s="139"/>
      <c r="CI5519" s="139"/>
      <c r="CJ5519" s="174"/>
    </row>
    <row r="5520" spans="21:88" ht="20.100000000000001" customHeight="1" x14ac:dyDescent="0.25">
      <c r="U5520" s="190"/>
      <c r="V5520" s="191"/>
      <c r="W5520" s="188"/>
      <c r="X5520" s="188"/>
      <c r="Y5520" s="174" t="str">
        <f t="shared" si="813"/>
        <v/>
      </c>
      <c r="Z5520" s="174" t="str">
        <f t="shared" si="814"/>
        <v/>
      </c>
      <c r="AA5520" s="137"/>
      <c r="AB5520" s="185">
        <f t="shared" si="811"/>
        <v>31.769599999997546</v>
      </c>
      <c r="AC5520" s="139">
        <f t="shared" si="808"/>
        <v>4.4810911756385539E-5</v>
      </c>
      <c r="AD5520" s="138">
        <f t="shared" si="812"/>
        <v>1.2211296481077409E-7</v>
      </c>
      <c r="AE5520" s="139">
        <f t="shared" si="809"/>
        <v>1.2211296481077409E-7</v>
      </c>
      <c r="AF5520" s="139" t="str">
        <f t="shared" si="810"/>
        <v/>
      </c>
      <c r="AG5520" s="139"/>
      <c r="BX5520" s="190"/>
      <c r="BY5520" s="191"/>
      <c r="BZ5520" s="188"/>
      <c r="CA5520" s="188"/>
      <c r="CB5520" s="174" t="str">
        <f t="shared" ref="CB5520:CB5583" si="815">IF($CA5520&gt;(Y$555),$BZ5520,"")</f>
        <v/>
      </c>
      <c r="CC5520" s="174" t="str">
        <f t="shared" ref="CC5520:CC5583" si="816">IF($CA5520&gt;(AA$557),$BZ5520,"")</f>
        <v/>
      </c>
      <c r="CH5520" s="139"/>
      <c r="CI5520" s="139"/>
      <c r="CJ5520" s="174"/>
    </row>
    <row r="5521" spans="21:88" ht="20.100000000000001" customHeight="1" x14ac:dyDescent="0.25">
      <c r="U5521" s="190"/>
      <c r="V5521" s="191"/>
      <c r="W5521" s="188"/>
      <c r="X5521" s="188"/>
      <c r="Y5521" s="174" t="str">
        <f t="shared" si="813"/>
        <v/>
      </c>
      <c r="Z5521" s="174" t="str">
        <f t="shared" si="814"/>
        <v/>
      </c>
      <c r="AA5521" s="137"/>
      <c r="AB5521" s="185">
        <f t="shared" si="811"/>
        <v>31.775999999997545</v>
      </c>
      <c r="AC5521" s="139">
        <f t="shared" si="808"/>
        <v>4.4688798791574765E-5</v>
      </c>
      <c r="AD5521" s="138">
        <f t="shared" si="812"/>
        <v>1.2178413375903065E-7</v>
      </c>
      <c r="AE5521" s="139">
        <f t="shared" si="809"/>
        <v>1.2178413375903065E-7</v>
      </c>
      <c r="AF5521" s="139" t="str">
        <f t="shared" si="810"/>
        <v/>
      </c>
      <c r="AG5521" s="139"/>
      <c r="BX5521" s="190"/>
      <c r="BY5521" s="191"/>
      <c r="BZ5521" s="188"/>
      <c r="CA5521" s="188"/>
      <c r="CB5521" s="174" t="str">
        <f t="shared" si="815"/>
        <v/>
      </c>
      <c r="CC5521" s="174" t="str">
        <f t="shared" si="816"/>
        <v/>
      </c>
      <c r="CH5521" s="139"/>
      <c r="CI5521" s="139"/>
      <c r="CJ5521" s="174"/>
    </row>
    <row r="5522" spans="21:88" ht="20.100000000000001" customHeight="1" x14ac:dyDescent="0.25">
      <c r="U5522" s="190"/>
      <c r="V5522" s="191"/>
      <c r="W5522" s="188"/>
      <c r="X5522" s="188"/>
      <c r="Y5522" s="174" t="str">
        <f t="shared" si="813"/>
        <v/>
      </c>
      <c r="Z5522" s="174" t="str">
        <f t="shared" si="814"/>
        <v/>
      </c>
      <c r="AA5522" s="137"/>
      <c r="AB5522" s="185">
        <f t="shared" si="811"/>
        <v>31.782399999997544</v>
      </c>
      <c r="AC5522" s="139">
        <f t="shared" si="808"/>
        <v>4.4567014657815735E-5</v>
      </c>
      <c r="AD5522" s="138">
        <f t="shared" si="812"/>
        <v>1.2145617588239527E-7</v>
      </c>
      <c r="AE5522" s="139">
        <f t="shared" si="809"/>
        <v>1.2145617588239527E-7</v>
      </c>
      <c r="AF5522" s="139" t="str">
        <f t="shared" si="810"/>
        <v/>
      </c>
      <c r="AG5522" s="139"/>
      <c r="BX5522" s="190"/>
      <c r="BY5522" s="191"/>
      <c r="BZ5522" s="188"/>
      <c r="CA5522" s="188"/>
      <c r="CB5522" s="174" t="str">
        <f t="shared" si="815"/>
        <v/>
      </c>
      <c r="CC5522" s="174" t="str">
        <f t="shared" si="816"/>
        <v/>
      </c>
      <c r="CH5522" s="139"/>
      <c r="CI5522" s="139"/>
      <c r="CJ5522" s="174"/>
    </row>
    <row r="5523" spans="21:88" ht="20.100000000000001" customHeight="1" x14ac:dyDescent="0.25">
      <c r="U5523" s="190"/>
      <c r="V5523" s="191"/>
      <c r="W5523" s="188"/>
      <c r="X5523" s="188"/>
      <c r="Y5523" s="174" t="str">
        <f t="shared" si="813"/>
        <v/>
      </c>
      <c r="Z5523" s="174" t="str">
        <f t="shared" si="814"/>
        <v/>
      </c>
      <c r="AA5523" s="137"/>
      <c r="AB5523" s="185">
        <f t="shared" si="811"/>
        <v>31.788799999997543</v>
      </c>
      <c r="AC5523" s="139">
        <f t="shared" si="808"/>
        <v>4.4445558481933339E-5</v>
      </c>
      <c r="AD5523" s="138">
        <f t="shared" si="812"/>
        <v>1.2112908890135322E-7</v>
      </c>
      <c r="AE5523" s="139">
        <f t="shared" si="809"/>
        <v>1.2112908890135322E-7</v>
      </c>
      <c r="AF5523" s="139" t="str">
        <f t="shared" si="810"/>
        <v/>
      </c>
      <c r="AG5523" s="139"/>
      <c r="BX5523" s="190"/>
      <c r="BY5523" s="191"/>
      <c r="BZ5523" s="188"/>
      <c r="CA5523" s="188"/>
      <c r="CB5523" s="174" t="str">
        <f t="shared" si="815"/>
        <v/>
      </c>
      <c r="CC5523" s="174" t="str">
        <f t="shared" si="816"/>
        <v/>
      </c>
      <c r="CH5523" s="139"/>
      <c r="CI5523" s="139"/>
      <c r="CJ5523" s="174"/>
    </row>
    <row r="5524" spans="21:88" ht="20.100000000000001" customHeight="1" x14ac:dyDescent="0.25">
      <c r="U5524" s="190"/>
      <c r="V5524" s="191"/>
      <c r="W5524" s="188"/>
      <c r="X5524" s="188"/>
      <c r="Y5524" s="174" t="str">
        <f t="shared" si="813"/>
        <v/>
      </c>
      <c r="Z5524" s="174" t="str">
        <f t="shared" si="814"/>
        <v/>
      </c>
      <c r="AA5524" s="137"/>
      <c r="AB5524" s="185">
        <f t="shared" si="811"/>
        <v>31.795199999997543</v>
      </c>
      <c r="AC5524" s="139">
        <f t="shared" si="808"/>
        <v>4.4324429393031986E-5</v>
      </c>
      <c r="AD5524" s="138">
        <f t="shared" si="812"/>
        <v>1.2080287054144485E-7</v>
      </c>
      <c r="AE5524" s="139">
        <f t="shared" si="809"/>
        <v>1.2080287054144485E-7</v>
      </c>
      <c r="AF5524" s="139" t="str">
        <f t="shared" si="810"/>
        <v/>
      </c>
      <c r="AG5524" s="139"/>
      <c r="BX5524" s="190"/>
      <c r="BY5524" s="191"/>
      <c r="BZ5524" s="188"/>
      <c r="CA5524" s="188"/>
      <c r="CB5524" s="174" t="str">
        <f t="shared" si="815"/>
        <v/>
      </c>
      <c r="CC5524" s="174" t="str">
        <f t="shared" si="816"/>
        <v/>
      </c>
      <c r="CH5524" s="139"/>
      <c r="CI5524" s="139"/>
      <c r="CJ5524" s="174"/>
    </row>
    <row r="5525" spans="21:88" ht="20.100000000000001" customHeight="1" x14ac:dyDescent="0.25">
      <c r="U5525" s="190"/>
      <c r="V5525" s="191"/>
      <c r="W5525" s="188"/>
      <c r="X5525" s="188"/>
      <c r="Y5525" s="174" t="str">
        <f t="shared" si="813"/>
        <v/>
      </c>
      <c r="Z5525" s="174" t="str">
        <f t="shared" si="814"/>
        <v/>
      </c>
      <c r="AA5525" s="137"/>
      <c r="AB5525" s="185">
        <f t="shared" si="811"/>
        <v>31.801599999997542</v>
      </c>
      <c r="AC5525" s="139">
        <f t="shared" si="808"/>
        <v>4.4203626522490541E-5</v>
      </c>
      <c r="AD5525" s="138">
        <f t="shared" si="812"/>
        <v>1.204775185343227E-7</v>
      </c>
      <c r="AE5525" s="139">
        <f t="shared" si="809"/>
        <v>1.204775185343227E-7</v>
      </c>
      <c r="AF5525" s="139" t="str">
        <f t="shared" si="810"/>
        <v/>
      </c>
      <c r="AG5525" s="139"/>
      <c r="BX5525" s="190"/>
      <c r="BY5525" s="191"/>
      <c r="BZ5525" s="188"/>
      <c r="CA5525" s="188"/>
      <c r="CB5525" s="174" t="str">
        <f t="shared" si="815"/>
        <v/>
      </c>
      <c r="CC5525" s="174" t="str">
        <f t="shared" si="816"/>
        <v/>
      </c>
      <c r="CH5525" s="139"/>
      <c r="CI5525" s="139"/>
      <c r="CJ5525" s="174"/>
    </row>
    <row r="5526" spans="21:88" ht="20.100000000000001" customHeight="1" x14ac:dyDescent="0.25">
      <c r="U5526" s="190"/>
      <c r="V5526" s="191"/>
      <c r="W5526" s="188"/>
      <c r="X5526" s="188"/>
      <c r="Y5526" s="174" t="str">
        <f t="shared" si="813"/>
        <v/>
      </c>
      <c r="Z5526" s="174" t="str">
        <f t="shared" si="814"/>
        <v/>
      </c>
      <c r="AA5526" s="137"/>
      <c r="AB5526" s="185">
        <f t="shared" si="811"/>
        <v>31.807999999997541</v>
      </c>
      <c r="AC5526" s="139">
        <f t="shared" si="808"/>
        <v>4.4083149003956219E-5</v>
      </c>
      <c r="AD5526" s="138">
        <f t="shared" si="812"/>
        <v>1.201530306172975E-7</v>
      </c>
      <c r="AE5526" s="139">
        <f t="shared" si="809"/>
        <v>1.201530306172975E-7</v>
      </c>
      <c r="AF5526" s="139" t="str">
        <f t="shared" si="810"/>
        <v/>
      </c>
      <c r="AG5526" s="139"/>
      <c r="BX5526" s="190"/>
      <c r="BY5526" s="191"/>
      <c r="BZ5526" s="188"/>
      <c r="CA5526" s="188"/>
      <c r="CB5526" s="174" t="str">
        <f t="shared" si="815"/>
        <v/>
      </c>
      <c r="CC5526" s="174" t="str">
        <f t="shared" si="816"/>
        <v/>
      </c>
      <c r="CH5526" s="139"/>
      <c r="CI5526" s="139"/>
      <c r="CJ5526" s="174"/>
    </row>
    <row r="5527" spans="21:88" ht="20.100000000000001" customHeight="1" x14ac:dyDescent="0.25">
      <c r="U5527" s="190"/>
      <c r="V5527" s="191"/>
      <c r="W5527" s="188"/>
      <c r="X5527" s="188"/>
      <c r="Y5527" s="174" t="str">
        <f t="shared" si="813"/>
        <v/>
      </c>
      <c r="Z5527" s="174" t="str">
        <f t="shared" si="814"/>
        <v/>
      </c>
      <c r="AA5527" s="137"/>
      <c r="AB5527" s="185">
        <f t="shared" si="811"/>
        <v>31.814399999997541</v>
      </c>
      <c r="AC5527" s="139">
        <f t="shared" si="808"/>
        <v>4.3962995973338921E-5</v>
      </c>
      <c r="AD5527" s="138">
        <f t="shared" si="812"/>
        <v>1.1982940453377183E-7</v>
      </c>
      <c r="AE5527" s="139">
        <f t="shared" si="809"/>
        <v>1.1982940453377183E-7</v>
      </c>
      <c r="AF5527" s="139" t="str">
        <f t="shared" si="810"/>
        <v/>
      </c>
      <c r="AG5527" s="139"/>
      <c r="BX5527" s="190"/>
      <c r="BY5527" s="191"/>
      <c r="BZ5527" s="188"/>
      <c r="CA5527" s="188"/>
      <c r="CB5527" s="174" t="str">
        <f t="shared" si="815"/>
        <v/>
      </c>
      <c r="CC5527" s="174" t="str">
        <f t="shared" si="816"/>
        <v/>
      </c>
      <c r="CH5527" s="139"/>
      <c r="CI5527" s="139"/>
      <c r="CJ5527" s="174"/>
    </row>
    <row r="5528" spans="21:88" ht="20.100000000000001" customHeight="1" x14ac:dyDescent="0.25">
      <c r="U5528" s="190"/>
      <c r="V5528" s="191"/>
      <c r="W5528" s="188"/>
      <c r="X5528" s="188"/>
      <c r="Y5528" s="174" t="str">
        <f t="shared" si="813"/>
        <v/>
      </c>
      <c r="Z5528" s="174" t="str">
        <f t="shared" si="814"/>
        <v/>
      </c>
      <c r="AA5528" s="137"/>
      <c r="AB5528" s="185">
        <f t="shared" si="811"/>
        <v>31.82079999999754</v>
      </c>
      <c r="AC5528" s="139">
        <f t="shared" si="808"/>
        <v>4.3843166568805149E-5</v>
      </c>
      <c r="AD5528" s="138">
        <f t="shared" si="812"/>
        <v>1.1950663803263027E-7</v>
      </c>
      <c r="AE5528" s="139">
        <f t="shared" si="809"/>
        <v>1.1950663803263027E-7</v>
      </c>
      <c r="AF5528" s="139" t="str">
        <f t="shared" si="810"/>
        <v/>
      </c>
      <c r="AG5528" s="139"/>
      <c r="BX5528" s="190"/>
      <c r="BY5528" s="191"/>
      <c r="BZ5528" s="188"/>
      <c r="CA5528" s="188"/>
      <c r="CB5528" s="174" t="str">
        <f t="shared" si="815"/>
        <v/>
      </c>
      <c r="CC5528" s="174" t="str">
        <f t="shared" si="816"/>
        <v/>
      </c>
      <c r="CH5528" s="139"/>
      <c r="CI5528" s="139"/>
      <c r="CJ5528" s="174"/>
    </row>
    <row r="5529" spans="21:88" ht="20.100000000000001" customHeight="1" x14ac:dyDescent="0.25">
      <c r="U5529" s="190"/>
      <c r="V5529" s="191"/>
      <c r="W5529" s="188"/>
      <c r="X5529" s="188"/>
      <c r="Y5529" s="174" t="str">
        <f t="shared" si="813"/>
        <v/>
      </c>
      <c r="Z5529" s="174" t="str">
        <f t="shared" si="814"/>
        <v/>
      </c>
      <c r="AA5529" s="137"/>
      <c r="AB5529" s="185">
        <f t="shared" si="811"/>
        <v>31.827199999997539</v>
      </c>
      <c r="AC5529" s="139">
        <f t="shared" si="808"/>
        <v>4.3723659930772519E-5</v>
      </c>
      <c r="AD5529" s="138">
        <f t="shared" si="812"/>
        <v>1.1918472886834105E-7</v>
      </c>
      <c r="AE5529" s="139">
        <f t="shared" si="809"/>
        <v>1.1918472886834105E-7</v>
      </c>
      <c r="AF5529" s="139" t="str">
        <f t="shared" si="810"/>
        <v/>
      </c>
      <c r="AG5529" s="139"/>
      <c r="BX5529" s="190"/>
      <c r="BY5529" s="191"/>
      <c r="BZ5529" s="188"/>
      <c r="CA5529" s="188"/>
      <c r="CB5529" s="174" t="str">
        <f t="shared" si="815"/>
        <v/>
      </c>
      <c r="CC5529" s="174" t="str">
        <f t="shared" si="816"/>
        <v/>
      </c>
      <c r="CH5529" s="139"/>
      <c r="CI5529" s="139"/>
      <c r="CJ5529" s="174"/>
    </row>
    <row r="5530" spans="21:88" ht="20.100000000000001" customHeight="1" x14ac:dyDescent="0.25">
      <c r="U5530" s="190"/>
      <c r="V5530" s="191"/>
      <c r="W5530" s="188"/>
      <c r="X5530" s="188"/>
      <c r="Y5530" s="174" t="str">
        <f t="shared" si="813"/>
        <v/>
      </c>
      <c r="Z5530" s="174" t="str">
        <f t="shared" si="814"/>
        <v/>
      </c>
      <c r="AA5530" s="137"/>
      <c r="AB5530" s="185">
        <f t="shared" si="811"/>
        <v>31.833599999997539</v>
      </c>
      <c r="AC5530" s="139">
        <f t="shared" si="808"/>
        <v>4.3604475201904178E-5</v>
      </c>
      <c r="AD5530" s="138">
        <f t="shared" si="812"/>
        <v>1.18863674801593E-7</v>
      </c>
      <c r="AE5530" s="139">
        <f t="shared" si="809"/>
        <v>1.18863674801593E-7</v>
      </c>
      <c r="AF5530" s="139" t="str">
        <f t="shared" si="810"/>
        <v/>
      </c>
      <c r="AG5530" s="139"/>
      <c r="BX5530" s="190"/>
      <c r="BY5530" s="191"/>
      <c r="BZ5530" s="188"/>
      <c r="CA5530" s="188"/>
      <c r="CB5530" s="174" t="str">
        <f t="shared" si="815"/>
        <v/>
      </c>
      <c r="CC5530" s="174" t="str">
        <f t="shared" si="816"/>
        <v/>
      </c>
      <c r="CH5530" s="139"/>
      <c r="CI5530" s="139"/>
      <c r="CJ5530" s="174"/>
    </row>
    <row r="5531" spans="21:88" ht="20.100000000000001" customHeight="1" x14ac:dyDescent="0.25">
      <c r="U5531" s="190"/>
      <c r="V5531" s="191"/>
      <c r="W5531" s="188"/>
      <c r="X5531" s="188"/>
      <c r="Y5531" s="174" t="str">
        <f t="shared" si="813"/>
        <v/>
      </c>
      <c r="Z5531" s="174" t="str">
        <f t="shared" si="814"/>
        <v/>
      </c>
      <c r="AA5531" s="137"/>
      <c r="AB5531" s="185">
        <f t="shared" si="811"/>
        <v>31.839999999997538</v>
      </c>
      <c r="AC5531" s="139">
        <f t="shared" si="808"/>
        <v>4.3485611527102585E-5</v>
      </c>
      <c r="AD5531" s="138">
        <f t="shared" si="812"/>
        <v>1.1854347359894997E-7</v>
      </c>
      <c r="AE5531" s="139">
        <f t="shared" si="809"/>
        <v>1.1854347359894997E-7</v>
      </c>
      <c r="AF5531" s="139" t="str">
        <f t="shared" si="810"/>
        <v/>
      </c>
      <c r="AG5531" s="139"/>
      <c r="BX5531" s="190"/>
      <c r="BY5531" s="191"/>
      <c r="BZ5531" s="188"/>
      <c r="CA5531" s="188"/>
      <c r="CB5531" s="174" t="str">
        <f t="shared" si="815"/>
        <v/>
      </c>
      <c r="CC5531" s="174" t="str">
        <f t="shared" si="816"/>
        <v/>
      </c>
      <c r="CH5531" s="139"/>
      <c r="CI5531" s="139"/>
      <c r="CJ5531" s="174"/>
    </row>
    <row r="5532" spans="21:88" ht="20.100000000000001" customHeight="1" x14ac:dyDescent="0.25">
      <c r="U5532" s="190"/>
      <c r="V5532" s="191"/>
      <c r="W5532" s="188"/>
      <c r="X5532" s="188"/>
      <c r="Y5532" s="174" t="str">
        <f t="shared" si="813"/>
        <v/>
      </c>
      <c r="Z5532" s="174" t="str">
        <f t="shared" si="814"/>
        <v/>
      </c>
      <c r="AA5532" s="137"/>
      <c r="AB5532" s="185">
        <f t="shared" si="811"/>
        <v>31.846399999997537</v>
      </c>
      <c r="AC5532" s="139">
        <f t="shared" si="808"/>
        <v>4.3367068053503635E-5</v>
      </c>
      <c r="AD5532" s="138">
        <f t="shared" si="812"/>
        <v>1.1822412303146847E-7</v>
      </c>
      <c r="AE5532" s="139">
        <f t="shared" si="809"/>
        <v>1.1822412303146847E-7</v>
      </c>
      <c r="AF5532" s="139" t="str">
        <f t="shared" si="810"/>
        <v/>
      </c>
      <c r="AG5532" s="139"/>
      <c r="BX5532" s="190"/>
      <c r="BY5532" s="191"/>
      <c r="BZ5532" s="188"/>
      <c r="CA5532" s="188"/>
      <c r="CB5532" s="174" t="str">
        <f t="shared" si="815"/>
        <v/>
      </c>
      <c r="CC5532" s="174" t="str">
        <f t="shared" si="816"/>
        <v/>
      </c>
      <c r="CH5532" s="139"/>
      <c r="CI5532" s="139"/>
      <c r="CJ5532" s="174"/>
    </row>
    <row r="5533" spans="21:88" ht="20.100000000000001" customHeight="1" x14ac:dyDescent="0.25">
      <c r="U5533" s="190"/>
      <c r="V5533" s="191"/>
      <c r="W5533" s="188"/>
      <c r="X5533" s="188"/>
      <c r="Y5533" s="174" t="str">
        <f t="shared" si="813"/>
        <v/>
      </c>
      <c r="Z5533" s="174" t="str">
        <f t="shared" si="814"/>
        <v/>
      </c>
      <c r="AA5533" s="137"/>
      <c r="AB5533" s="185">
        <f t="shared" si="811"/>
        <v>31.852799999997536</v>
      </c>
      <c r="AC5533" s="139">
        <f t="shared" si="808"/>
        <v>4.3248843930472167E-5</v>
      </c>
      <c r="AD5533" s="138">
        <f t="shared" si="812"/>
        <v>1.1790562087765215E-7</v>
      </c>
      <c r="AE5533" s="139">
        <f t="shared" si="809"/>
        <v>1.1790562087765215E-7</v>
      </c>
      <c r="AF5533" s="139" t="str">
        <f t="shared" si="810"/>
        <v/>
      </c>
      <c r="AG5533" s="139"/>
      <c r="BX5533" s="190"/>
      <c r="BY5533" s="191"/>
      <c r="BZ5533" s="188"/>
      <c r="CA5533" s="188"/>
      <c r="CB5533" s="174" t="str">
        <f t="shared" si="815"/>
        <v/>
      </c>
      <c r="CC5533" s="174" t="str">
        <f t="shared" si="816"/>
        <v/>
      </c>
      <c r="CH5533" s="139"/>
      <c r="CI5533" s="139"/>
      <c r="CJ5533" s="174"/>
    </row>
    <row r="5534" spans="21:88" ht="20.100000000000001" customHeight="1" x14ac:dyDescent="0.25">
      <c r="U5534" s="190"/>
      <c r="V5534" s="191"/>
      <c r="W5534" s="188"/>
      <c r="X5534" s="188"/>
      <c r="Y5534" s="174" t="str">
        <f t="shared" si="813"/>
        <v/>
      </c>
      <c r="Z5534" s="174" t="str">
        <f t="shared" si="814"/>
        <v/>
      </c>
      <c r="AA5534" s="137"/>
      <c r="AB5534" s="185">
        <f t="shared" si="811"/>
        <v>31.859199999997536</v>
      </c>
      <c r="AC5534" s="139">
        <f t="shared" si="808"/>
        <v>4.3130938309594514E-5</v>
      </c>
      <c r="AD5534" s="138">
        <f t="shared" si="812"/>
        <v>1.1758796492034143E-7</v>
      </c>
      <c r="AE5534" s="139">
        <f t="shared" si="809"/>
        <v>1.1758796492034143E-7</v>
      </c>
      <c r="AF5534" s="139" t="str">
        <f t="shared" si="810"/>
        <v/>
      </c>
      <c r="AG5534" s="139"/>
      <c r="BX5534" s="190"/>
      <c r="BY5534" s="191"/>
      <c r="BZ5534" s="188"/>
      <c r="CA5534" s="188"/>
      <c r="CB5534" s="174" t="str">
        <f t="shared" si="815"/>
        <v/>
      </c>
      <c r="CC5534" s="174" t="str">
        <f t="shared" si="816"/>
        <v/>
      </c>
      <c r="CH5534" s="139"/>
      <c r="CI5534" s="139"/>
      <c r="CJ5534" s="174"/>
    </row>
    <row r="5535" spans="21:88" ht="20.100000000000001" customHeight="1" x14ac:dyDescent="0.25">
      <c r="U5535" s="190"/>
      <c r="V5535" s="191"/>
      <c r="W5535" s="188"/>
      <c r="X5535" s="188"/>
      <c r="Y5535" s="174" t="str">
        <f t="shared" si="813"/>
        <v/>
      </c>
      <c r="Z5535" s="174" t="str">
        <f t="shared" si="814"/>
        <v/>
      </c>
      <c r="AA5535" s="137"/>
      <c r="AB5535" s="185">
        <f t="shared" si="811"/>
        <v>31.865599999997535</v>
      </c>
      <c r="AC5535" s="139">
        <f t="shared" si="808"/>
        <v>4.3013350344674173E-5</v>
      </c>
      <c r="AD5535" s="138">
        <f t="shared" si="812"/>
        <v>1.1727115294859737E-7</v>
      </c>
      <c r="AE5535" s="139">
        <f t="shared" si="809"/>
        <v>1.1727115294859737E-7</v>
      </c>
      <c r="AF5535" s="139" t="str">
        <f t="shared" si="810"/>
        <v/>
      </c>
      <c r="AG5535" s="139"/>
      <c r="BX5535" s="190"/>
      <c r="BY5535" s="191"/>
      <c r="BZ5535" s="188"/>
      <c r="CA5535" s="188"/>
      <c r="CB5535" s="174" t="str">
        <f t="shared" si="815"/>
        <v/>
      </c>
      <c r="CC5535" s="174" t="str">
        <f t="shared" si="816"/>
        <v/>
      </c>
      <c r="CH5535" s="139"/>
      <c r="CI5535" s="139"/>
      <c r="CJ5535" s="174"/>
    </row>
    <row r="5536" spans="21:88" ht="20.100000000000001" customHeight="1" x14ac:dyDescent="0.25">
      <c r="U5536" s="190"/>
      <c r="V5536" s="191"/>
      <c r="W5536" s="188"/>
      <c r="X5536" s="188"/>
      <c r="Y5536" s="174" t="str">
        <f t="shared" si="813"/>
        <v/>
      </c>
      <c r="Z5536" s="174" t="str">
        <f t="shared" si="814"/>
        <v/>
      </c>
      <c r="AA5536" s="137"/>
      <c r="AB5536" s="185">
        <f t="shared" si="811"/>
        <v>31.871999999997534</v>
      </c>
      <c r="AC5536" s="139">
        <f t="shared" si="808"/>
        <v>4.2896079191725576E-5</v>
      </c>
      <c r="AD5536" s="138">
        <f t="shared" si="812"/>
        <v>1.1695518275719341E-7</v>
      </c>
      <c r="AE5536" s="139">
        <f t="shared" si="809"/>
        <v>1.1695518275719341E-7</v>
      </c>
      <c r="AF5536" s="139" t="str">
        <f t="shared" si="810"/>
        <v/>
      </c>
      <c r="AG5536" s="139"/>
      <c r="BX5536" s="190"/>
      <c r="BY5536" s="191"/>
      <c r="BZ5536" s="188"/>
      <c r="CA5536" s="188"/>
      <c r="CB5536" s="174" t="str">
        <f t="shared" si="815"/>
        <v/>
      </c>
      <c r="CC5536" s="174" t="str">
        <f t="shared" si="816"/>
        <v/>
      </c>
      <c r="CH5536" s="139"/>
      <c r="CI5536" s="139"/>
      <c r="CJ5536" s="174"/>
    </row>
    <row r="5537" spans="21:88" ht="20.100000000000001" customHeight="1" x14ac:dyDescent="0.25">
      <c r="U5537" s="190"/>
      <c r="V5537" s="191"/>
      <c r="W5537" s="188"/>
      <c r="X5537" s="188"/>
      <c r="Y5537" s="174" t="str">
        <f t="shared" si="813"/>
        <v/>
      </c>
      <c r="Z5537" s="174" t="str">
        <f t="shared" si="814"/>
        <v/>
      </c>
      <c r="AA5537" s="137"/>
      <c r="AB5537" s="185">
        <f t="shared" si="811"/>
        <v>31.878399999997534</v>
      </c>
      <c r="AC5537" s="139">
        <f t="shared" si="808"/>
        <v>4.2779124008968382E-5</v>
      </c>
      <c r="AD5537" s="138">
        <f t="shared" si="812"/>
        <v>1.1664005214607326E-7</v>
      </c>
      <c r="AE5537" s="139">
        <f t="shared" si="809"/>
        <v>1.1664005214607326E-7</v>
      </c>
      <c r="AF5537" s="139" t="str">
        <f t="shared" si="810"/>
        <v/>
      </c>
      <c r="AG5537" s="139"/>
      <c r="BX5537" s="190"/>
      <c r="BY5537" s="191"/>
      <c r="BZ5537" s="188"/>
      <c r="CA5537" s="188"/>
      <c r="CB5537" s="174" t="str">
        <f t="shared" si="815"/>
        <v/>
      </c>
      <c r="CC5537" s="174" t="str">
        <f t="shared" si="816"/>
        <v/>
      </c>
      <c r="CH5537" s="139"/>
      <c r="CI5537" s="139"/>
      <c r="CJ5537" s="174"/>
    </row>
    <row r="5538" spans="21:88" ht="20.100000000000001" customHeight="1" x14ac:dyDescent="0.25">
      <c r="U5538" s="190"/>
      <c r="V5538" s="191"/>
      <c r="W5538" s="188"/>
      <c r="X5538" s="188"/>
      <c r="Y5538" s="174" t="str">
        <f t="shared" si="813"/>
        <v/>
      </c>
      <c r="Z5538" s="174" t="str">
        <f t="shared" si="814"/>
        <v/>
      </c>
      <c r="AA5538" s="137"/>
      <c r="AB5538" s="185">
        <f t="shared" si="811"/>
        <v>31.884799999997533</v>
      </c>
      <c r="AC5538" s="139">
        <f t="shared" si="808"/>
        <v>4.2662483956822309E-5</v>
      </c>
      <c r="AD5538" s="138">
        <f t="shared" si="812"/>
        <v>1.1632575892176042E-7</v>
      </c>
      <c r="AE5538" s="139">
        <f t="shared" si="809"/>
        <v>1.1632575892176042E-7</v>
      </c>
      <c r="AF5538" s="139" t="str">
        <f t="shared" si="810"/>
        <v/>
      </c>
      <c r="AG5538" s="139"/>
      <c r="BX5538" s="190"/>
      <c r="BY5538" s="191"/>
      <c r="BZ5538" s="188"/>
      <c r="CA5538" s="188"/>
      <c r="CB5538" s="174" t="str">
        <f t="shared" si="815"/>
        <v/>
      </c>
      <c r="CC5538" s="174" t="str">
        <f t="shared" si="816"/>
        <v/>
      </c>
      <c r="CH5538" s="139"/>
      <c r="CI5538" s="139"/>
      <c r="CJ5538" s="174"/>
    </row>
    <row r="5539" spans="21:88" ht="20.100000000000001" customHeight="1" x14ac:dyDescent="0.25">
      <c r="U5539" s="190"/>
      <c r="V5539" s="191"/>
      <c r="W5539" s="188"/>
      <c r="X5539" s="188"/>
      <c r="Y5539" s="174" t="str">
        <f t="shared" si="813"/>
        <v/>
      </c>
      <c r="Z5539" s="174" t="str">
        <f t="shared" si="814"/>
        <v/>
      </c>
      <c r="AA5539" s="137"/>
      <c r="AB5539" s="185">
        <f t="shared" si="811"/>
        <v>31.891199999997532</v>
      </c>
      <c r="AC5539" s="139">
        <f t="shared" si="808"/>
        <v>4.2546158197900549E-5</v>
      </c>
      <c r="AD5539" s="138">
        <f t="shared" si="812"/>
        <v>1.1601230089521003E-7</v>
      </c>
      <c r="AE5539" s="139">
        <f t="shared" si="809"/>
        <v>1.1601230089521003E-7</v>
      </c>
      <c r="AF5539" s="139" t="str">
        <f t="shared" si="810"/>
        <v/>
      </c>
      <c r="AG5539" s="139"/>
      <c r="BX5539" s="190"/>
      <c r="BY5539" s="191"/>
      <c r="BZ5539" s="188"/>
      <c r="CA5539" s="188"/>
      <c r="CB5539" s="174" t="str">
        <f t="shared" si="815"/>
        <v/>
      </c>
      <c r="CC5539" s="174" t="str">
        <f t="shared" si="816"/>
        <v/>
      </c>
      <c r="CH5539" s="139"/>
      <c r="CI5539" s="139"/>
      <c r="CJ5539" s="174"/>
    </row>
    <row r="5540" spans="21:88" ht="20.100000000000001" customHeight="1" x14ac:dyDescent="0.25">
      <c r="U5540" s="190"/>
      <c r="V5540" s="191"/>
      <c r="W5540" s="188"/>
      <c r="X5540" s="188"/>
      <c r="Y5540" s="174" t="str">
        <f t="shared" si="813"/>
        <v/>
      </c>
      <c r="Z5540" s="174" t="str">
        <f t="shared" si="814"/>
        <v/>
      </c>
      <c r="AA5540" s="137"/>
      <c r="AB5540" s="185">
        <f t="shared" si="811"/>
        <v>31.897599999997531</v>
      </c>
      <c r="AC5540" s="139">
        <f t="shared" si="808"/>
        <v>4.2430145897005338E-5</v>
      </c>
      <c r="AD5540" s="138">
        <f t="shared" si="812"/>
        <v>1.1569967588395024E-7</v>
      </c>
      <c r="AE5540" s="139">
        <f t="shared" si="809"/>
        <v>1.1569967588395024E-7</v>
      </c>
      <c r="AF5540" s="139" t="str">
        <f t="shared" si="810"/>
        <v/>
      </c>
      <c r="AG5540" s="139"/>
      <c r="BX5540" s="190"/>
      <c r="BY5540" s="191"/>
      <c r="BZ5540" s="188"/>
      <c r="CA5540" s="188"/>
      <c r="CB5540" s="174" t="str">
        <f t="shared" si="815"/>
        <v/>
      </c>
      <c r="CC5540" s="174" t="str">
        <f t="shared" si="816"/>
        <v/>
      </c>
      <c r="CH5540" s="139"/>
      <c r="CI5540" s="139"/>
      <c r="CJ5540" s="174"/>
    </row>
    <row r="5541" spans="21:88" ht="20.100000000000001" customHeight="1" x14ac:dyDescent="0.25">
      <c r="U5541" s="190"/>
      <c r="V5541" s="191"/>
      <c r="W5541" s="188"/>
      <c r="X5541" s="188"/>
      <c r="Y5541" s="174" t="str">
        <f t="shared" si="813"/>
        <v/>
      </c>
      <c r="Z5541" s="174" t="str">
        <f t="shared" si="814"/>
        <v/>
      </c>
      <c r="AA5541" s="137"/>
      <c r="AB5541" s="185">
        <f t="shared" si="811"/>
        <v>31.903999999997531</v>
      </c>
      <c r="AC5541" s="139">
        <f t="shared" si="808"/>
        <v>4.2314446221121388E-5</v>
      </c>
      <c r="AD5541" s="138">
        <f t="shared" si="812"/>
        <v>1.1538788171062525E-7</v>
      </c>
      <c r="AE5541" s="139">
        <f t="shared" si="809"/>
        <v>1.1538788171062525E-7</v>
      </c>
      <c r="AF5541" s="139" t="str">
        <f t="shared" si="810"/>
        <v/>
      </c>
      <c r="AG5541" s="139"/>
      <c r="BX5541" s="190"/>
      <c r="BY5541" s="191"/>
      <c r="BZ5541" s="188"/>
      <c r="CA5541" s="188"/>
      <c r="CB5541" s="174" t="str">
        <f t="shared" si="815"/>
        <v/>
      </c>
      <c r="CC5541" s="174" t="str">
        <f t="shared" si="816"/>
        <v/>
      </c>
      <c r="CH5541" s="139"/>
      <c r="CI5541" s="139"/>
      <c r="CJ5541" s="174"/>
    </row>
    <row r="5542" spans="21:88" ht="20.100000000000001" customHeight="1" x14ac:dyDescent="0.25">
      <c r="U5542" s="190"/>
      <c r="V5542" s="191"/>
      <c r="W5542" s="188"/>
      <c r="X5542" s="188"/>
      <c r="Y5542" s="174" t="str">
        <f t="shared" si="813"/>
        <v/>
      </c>
      <c r="Z5542" s="174" t="str">
        <f t="shared" si="814"/>
        <v/>
      </c>
      <c r="AA5542" s="137"/>
      <c r="AB5542" s="185">
        <f t="shared" si="811"/>
        <v>31.91039999999753</v>
      </c>
      <c r="AC5542" s="139">
        <f t="shared" si="808"/>
        <v>4.2199058339410763E-5</v>
      </c>
      <c r="AD5542" s="138">
        <f t="shared" si="812"/>
        <v>1.1507691620344935E-7</v>
      </c>
      <c r="AE5542" s="139">
        <f t="shared" si="809"/>
        <v>1.1507691620344935E-7</v>
      </c>
      <c r="AF5542" s="139" t="str">
        <f t="shared" si="810"/>
        <v/>
      </c>
      <c r="AG5542" s="139"/>
      <c r="BX5542" s="190"/>
      <c r="BY5542" s="191"/>
      <c r="BZ5542" s="188"/>
      <c r="CA5542" s="188"/>
      <c r="CB5542" s="174" t="str">
        <f t="shared" si="815"/>
        <v/>
      </c>
      <c r="CC5542" s="174" t="str">
        <f t="shared" si="816"/>
        <v/>
      </c>
      <c r="CH5542" s="139"/>
      <c r="CI5542" s="139"/>
      <c r="CJ5542" s="174"/>
    </row>
    <row r="5543" spans="21:88" ht="20.100000000000001" customHeight="1" x14ac:dyDescent="0.25">
      <c r="U5543" s="190"/>
      <c r="V5543" s="191"/>
      <c r="W5543" s="188"/>
      <c r="X5543" s="188"/>
      <c r="Y5543" s="174" t="str">
        <f t="shared" si="813"/>
        <v/>
      </c>
      <c r="Z5543" s="174" t="str">
        <f t="shared" si="814"/>
        <v/>
      </c>
      <c r="AA5543" s="137"/>
      <c r="AB5543" s="185">
        <f t="shared" si="811"/>
        <v>31.916799999997529</v>
      </c>
      <c r="AC5543" s="139">
        <f t="shared" si="808"/>
        <v>4.2083981423207314E-5</v>
      </c>
      <c r="AD5543" s="138">
        <f t="shared" si="812"/>
        <v>1.1476677719651188E-7</v>
      </c>
      <c r="AE5543" s="139">
        <f t="shared" si="809"/>
        <v>1.1476677719651188E-7</v>
      </c>
      <c r="AF5543" s="139" t="str">
        <f t="shared" si="810"/>
        <v/>
      </c>
      <c r="AG5543" s="139"/>
      <c r="BX5543" s="190"/>
      <c r="BY5543" s="191"/>
      <c r="BZ5543" s="188"/>
      <c r="CA5543" s="188"/>
      <c r="CB5543" s="174" t="str">
        <f t="shared" si="815"/>
        <v/>
      </c>
      <c r="CC5543" s="174" t="str">
        <f t="shared" si="816"/>
        <v/>
      </c>
      <c r="CH5543" s="139"/>
      <c r="CI5543" s="139"/>
      <c r="CJ5543" s="174"/>
    </row>
    <row r="5544" spans="21:88" ht="20.100000000000001" customHeight="1" x14ac:dyDescent="0.25">
      <c r="U5544" s="190"/>
      <c r="V5544" s="191"/>
      <c r="W5544" s="188"/>
      <c r="X5544" s="188"/>
      <c r="Y5544" s="174" t="str">
        <f t="shared" si="813"/>
        <v/>
      </c>
      <c r="Z5544" s="174" t="str">
        <f t="shared" si="814"/>
        <v/>
      </c>
      <c r="AA5544" s="137"/>
      <c r="AB5544" s="185">
        <f t="shared" si="811"/>
        <v>31.923199999997529</v>
      </c>
      <c r="AC5544" s="139">
        <f t="shared" si="808"/>
        <v>4.1969214646010802E-5</v>
      </c>
      <c r="AD5544" s="138">
        <f t="shared" si="812"/>
        <v>1.144574625289979E-7</v>
      </c>
      <c r="AE5544" s="139">
        <f t="shared" si="809"/>
        <v>1.144574625289979E-7</v>
      </c>
      <c r="AF5544" s="139" t="str">
        <f t="shared" si="810"/>
        <v/>
      </c>
      <c r="AG5544" s="139"/>
      <c r="BX5544" s="190"/>
      <c r="BY5544" s="191"/>
      <c r="BZ5544" s="188"/>
      <c r="CA5544" s="188"/>
      <c r="CB5544" s="174" t="str">
        <f t="shared" si="815"/>
        <v/>
      </c>
      <c r="CC5544" s="174" t="str">
        <f t="shared" si="816"/>
        <v/>
      </c>
      <c r="CH5544" s="139"/>
      <c r="CI5544" s="139"/>
      <c r="CJ5544" s="174"/>
    </row>
    <row r="5545" spans="21:88" ht="20.100000000000001" customHeight="1" x14ac:dyDescent="0.25">
      <c r="U5545" s="190"/>
      <c r="V5545" s="191"/>
      <c r="W5545" s="188"/>
      <c r="X5545" s="188"/>
      <c r="Y5545" s="174" t="str">
        <f t="shared" si="813"/>
        <v/>
      </c>
      <c r="Z5545" s="174" t="str">
        <f t="shared" si="814"/>
        <v/>
      </c>
      <c r="AA5545" s="137"/>
      <c r="AB5545" s="185">
        <f t="shared" si="811"/>
        <v>31.929599999997528</v>
      </c>
      <c r="AC5545" s="139">
        <f t="shared" si="808"/>
        <v>4.1854757183481804E-5</v>
      </c>
      <c r="AD5545" s="138">
        <f t="shared" si="812"/>
        <v>1.1414897004592006E-7</v>
      </c>
      <c r="AE5545" s="139">
        <f t="shared" si="809"/>
        <v>1.1414897004592006E-7</v>
      </c>
      <c r="AF5545" s="139" t="str">
        <f t="shared" si="810"/>
        <v/>
      </c>
      <c r="AG5545" s="139"/>
      <c r="BX5545" s="190"/>
      <c r="BY5545" s="191"/>
      <c r="BZ5545" s="188"/>
      <c r="CA5545" s="188"/>
      <c r="CB5545" s="174" t="str">
        <f t="shared" si="815"/>
        <v/>
      </c>
      <c r="CC5545" s="174" t="str">
        <f t="shared" si="816"/>
        <v/>
      </c>
      <c r="CH5545" s="139"/>
      <c r="CI5545" s="139"/>
      <c r="CJ5545" s="174"/>
    </row>
    <row r="5546" spans="21:88" ht="20.100000000000001" customHeight="1" x14ac:dyDescent="0.25">
      <c r="U5546" s="190"/>
      <c r="V5546" s="191"/>
      <c r="W5546" s="188"/>
      <c r="X5546" s="188"/>
      <c r="Y5546" s="174" t="str">
        <f t="shared" si="813"/>
        <v/>
      </c>
      <c r="Z5546" s="174" t="str">
        <f t="shared" si="814"/>
        <v/>
      </c>
      <c r="AA5546" s="137"/>
      <c r="AB5546" s="185">
        <f t="shared" si="811"/>
        <v>31.935999999997527</v>
      </c>
      <c r="AC5546" s="139">
        <f t="shared" si="808"/>
        <v>4.1740608213435884E-5</v>
      </c>
      <c r="AD5546" s="138">
        <f t="shared" si="812"/>
        <v>1.1384129759796954E-7</v>
      </c>
      <c r="AE5546" s="139">
        <f t="shared" si="809"/>
        <v>1.1384129759796954E-7</v>
      </c>
      <c r="AF5546" s="139" t="str">
        <f t="shared" si="810"/>
        <v/>
      </c>
      <c r="AG5546" s="139"/>
      <c r="BX5546" s="190"/>
      <c r="BY5546" s="191"/>
      <c r="BZ5546" s="188"/>
      <c r="CA5546" s="188"/>
      <c r="CB5546" s="174" t="str">
        <f t="shared" si="815"/>
        <v/>
      </c>
      <c r="CC5546" s="174" t="str">
        <f t="shared" si="816"/>
        <v/>
      </c>
      <c r="CH5546" s="139"/>
      <c r="CI5546" s="139"/>
      <c r="CJ5546" s="174"/>
    </row>
    <row r="5547" spans="21:88" ht="20.100000000000001" customHeight="1" x14ac:dyDescent="0.25">
      <c r="U5547" s="190"/>
      <c r="V5547" s="191"/>
      <c r="W5547" s="188"/>
      <c r="X5547" s="188"/>
      <c r="Y5547" s="174" t="str">
        <f t="shared" si="813"/>
        <v/>
      </c>
      <c r="Z5547" s="174" t="str">
        <f t="shared" si="814"/>
        <v/>
      </c>
      <c r="AA5547" s="137"/>
      <c r="AB5547" s="185">
        <f t="shared" si="811"/>
        <v>31.942399999997527</v>
      </c>
      <c r="AC5547" s="139">
        <f t="shared" si="808"/>
        <v>4.1626766915837914E-5</v>
      </c>
      <c r="AD5547" s="138">
        <f t="shared" si="812"/>
        <v>1.1353444304087226E-7</v>
      </c>
      <c r="AE5547" s="139">
        <f t="shared" si="809"/>
        <v>1.1353444304087226E-7</v>
      </c>
      <c r="AF5547" s="139" t="str">
        <f t="shared" si="810"/>
        <v/>
      </c>
      <c r="AG5547" s="139"/>
      <c r="BX5547" s="190"/>
      <c r="BY5547" s="191"/>
      <c r="BZ5547" s="188"/>
      <c r="CA5547" s="188"/>
      <c r="CB5547" s="174" t="str">
        <f t="shared" si="815"/>
        <v/>
      </c>
      <c r="CC5547" s="174" t="str">
        <f t="shared" si="816"/>
        <v/>
      </c>
      <c r="CH5547" s="139"/>
      <c r="CI5547" s="139"/>
      <c r="CJ5547" s="174"/>
    </row>
    <row r="5548" spans="21:88" ht="20.100000000000001" customHeight="1" x14ac:dyDescent="0.25">
      <c r="U5548" s="190"/>
      <c r="V5548" s="191"/>
      <c r="W5548" s="188"/>
      <c r="X5548" s="188"/>
      <c r="Y5548" s="174" t="str">
        <f t="shared" si="813"/>
        <v/>
      </c>
      <c r="Z5548" s="174" t="str">
        <f t="shared" si="814"/>
        <v/>
      </c>
      <c r="AA5548" s="137"/>
      <c r="AB5548" s="185">
        <f t="shared" si="811"/>
        <v>31.948799999997526</v>
      </c>
      <c r="AC5548" s="139">
        <f t="shared" ref="AC5548:AC5556" si="817">_xlfn.CHISQ.DIST.RT(AB5548,$AB$553)</f>
        <v>4.1513232472797042E-5</v>
      </c>
      <c r="AD5548" s="138">
        <f t="shared" si="812"/>
        <v>1.1322840423635792E-7</v>
      </c>
      <c r="AE5548" s="139">
        <f t="shared" ref="AE5548:AE5556" si="818">IF(AC5548&lt;($AA$556),AD5548,"")</f>
        <v>1.1322840423635792E-7</v>
      </c>
      <c r="AF5548" s="139" t="str">
        <f t="shared" ref="AF5548:AF5556" si="819">IF(AC5548&lt;$AA$563,AD5548,"")</f>
        <v/>
      </c>
      <c r="AG5548" s="139"/>
      <c r="BX5548" s="190"/>
      <c r="BY5548" s="191"/>
      <c r="BZ5548" s="188"/>
      <c r="CA5548" s="188"/>
      <c r="CB5548" s="174" t="str">
        <f t="shared" si="815"/>
        <v/>
      </c>
      <c r="CC5548" s="174" t="str">
        <f t="shared" si="816"/>
        <v/>
      </c>
      <c r="CH5548" s="139"/>
      <c r="CI5548" s="139"/>
      <c r="CJ5548" s="174"/>
    </row>
    <row r="5549" spans="21:88" ht="20.100000000000001" customHeight="1" x14ac:dyDescent="0.25">
      <c r="U5549" s="190"/>
      <c r="V5549" s="191"/>
      <c r="W5549" s="188"/>
      <c r="X5549" s="188"/>
      <c r="Y5549" s="174" t="str">
        <f t="shared" si="813"/>
        <v/>
      </c>
      <c r="Z5549" s="174" t="str">
        <f t="shared" si="814"/>
        <v/>
      </c>
      <c r="AA5549" s="137"/>
      <c r="AB5549" s="185">
        <f t="shared" ref="AB5549:AB5556" si="820">AB5548+$AF$553</f>
        <v>31.955199999997525</v>
      </c>
      <c r="AC5549" s="139">
        <f t="shared" si="817"/>
        <v>4.1400004068560684E-5</v>
      </c>
      <c r="AD5549" s="138">
        <f t="shared" ref="AD5549:AD5556" si="821">AC5549-AC5550</f>
        <v>1.1292317905113E-7</v>
      </c>
      <c r="AE5549" s="139">
        <f t="shared" si="818"/>
        <v>1.1292317905113E-7</v>
      </c>
      <c r="AF5549" s="139" t="str">
        <f t="shared" si="819"/>
        <v/>
      </c>
      <c r="AG5549" s="139"/>
      <c r="BX5549" s="190"/>
      <c r="BY5549" s="191"/>
      <c r="BZ5549" s="188"/>
      <c r="CA5549" s="188"/>
      <c r="CB5549" s="174" t="str">
        <f t="shared" si="815"/>
        <v/>
      </c>
      <c r="CC5549" s="174" t="str">
        <f t="shared" si="816"/>
        <v/>
      </c>
      <c r="CH5549" s="139"/>
      <c r="CI5549" s="139"/>
      <c r="CJ5549" s="174"/>
    </row>
    <row r="5550" spans="21:88" ht="20.100000000000001" customHeight="1" x14ac:dyDescent="0.25">
      <c r="U5550" s="190"/>
      <c r="V5550" s="191"/>
      <c r="W5550" s="188"/>
      <c r="X5550" s="188"/>
      <c r="Y5550" s="174" t="str">
        <f t="shared" si="813"/>
        <v/>
      </c>
      <c r="Z5550" s="174" t="str">
        <f t="shared" si="814"/>
        <v/>
      </c>
      <c r="AA5550" s="137"/>
      <c r="AB5550" s="185">
        <f t="shared" si="820"/>
        <v>31.961599999997524</v>
      </c>
      <c r="AC5550" s="139">
        <f t="shared" si="817"/>
        <v>4.1287080889509554E-5</v>
      </c>
      <c r="AD5550" s="138">
        <f t="shared" si="821"/>
        <v>1.1261876535792286E-7</v>
      </c>
      <c r="AE5550" s="139">
        <f t="shared" si="818"/>
        <v>1.1261876535792286E-7</v>
      </c>
      <c r="AF5550" s="139" t="str">
        <f t="shared" si="819"/>
        <v/>
      </c>
      <c r="AG5550" s="139"/>
      <c r="BX5550" s="190"/>
      <c r="BY5550" s="191"/>
      <c r="BZ5550" s="188"/>
      <c r="CA5550" s="188"/>
      <c r="CB5550" s="174" t="str">
        <f t="shared" si="815"/>
        <v/>
      </c>
      <c r="CC5550" s="174" t="str">
        <f t="shared" si="816"/>
        <v/>
      </c>
      <c r="CH5550" s="139"/>
      <c r="CI5550" s="139"/>
      <c r="CJ5550" s="174"/>
    </row>
    <row r="5551" spans="21:88" ht="20.100000000000001" customHeight="1" x14ac:dyDescent="0.25">
      <c r="U5551" s="190"/>
      <c r="V5551" s="191"/>
      <c r="W5551" s="188"/>
      <c r="X5551" s="188"/>
      <c r="Y5551" s="174" t="str">
        <f t="shared" si="813"/>
        <v/>
      </c>
      <c r="Z5551" s="174" t="str">
        <f t="shared" si="814"/>
        <v/>
      </c>
      <c r="AA5551" s="137"/>
      <c r="AB5551" s="185">
        <f t="shared" si="820"/>
        <v>31.967999999997524</v>
      </c>
      <c r="AC5551" s="139">
        <f t="shared" si="817"/>
        <v>4.1174462124151631E-5</v>
      </c>
      <c r="AD5551" s="138">
        <f t="shared" si="821"/>
        <v>1.1231516103429553E-7</v>
      </c>
      <c r="AE5551" s="139">
        <f t="shared" si="818"/>
        <v>1.1231516103429553E-7</v>
      </c>
      <c r="AF5551" s="139" t="str">
        <f t="shared" si="819"/>
        <v/>
      </c>
      <c r="AG5551" s="139"/>
      <c r="BX5551" s="190"/>
      <c r="BY5551" s="191"/>
      <c r="BZ5551" s="188"/>
      <c r="CA5551" s="188"/>
      <c r="CB5551" s="174" t="str">
        <f t="shared" si="815"/>
        <v/>
      </c>
      <c r="CC5551" s="174" t="str">
        <f t="shared" si="816"/>
        <v/>
      </c>
      <c r="CH5551" s="139"/>
      <c r="CI5551" s="139"/>
      <c r="CJ5551" s="174"/>
    </row>
    <row r="5552" spans="21:88" ht="20.100000000000001" customHeight="1" x14ac:dyDescent="0.25">
      <c r="U5552" s="190"/>
      <c r="V5552" s="191"/>
      <c r="W5552" s="188"/>
      <c r="X5552" s="188"/>
      <c r="Y5552" s="174" t="str">
        <f t="shared" si="813"/>
        <v/>
      </c>
      <c r="Z5552" s="174" t="str">
        <f t="shared" si="814"/>
        <v/>
      </c>
      <c r="AA5552" s="137"/>
      <c r="AB5552" s="185">
        <f t="shared" si="820"/>
        <v>31.974399999997523</v>
      </c>
      <c r="AC5552" s="139">
        <f t="shared" si="817"/>
        <v>4.1062146963117336E-5</v>
      </c>
      <c r="AD5552" s="138">
        <f t="shared" si="821"/>
        <v>1.1201236396370242E-7</v>
      </c>
      <c r="AE5552" s="139">
        <f t="shared" si="818"/>
        <v>1.1201236396370242E-7</v>
      </c>
      <c r="AF5552" s="139" t="str">
        <f t="shared" si="819"/>
        <v/>
      </c>
      <c r="AG5552" s="139"/>
      <c r="BX5552" s="190"/>
      <c r="BY5552" s="191"/>
      <c r="BZ5552" s="188"/>
      <c r="CA5552" s="188"/>
      <c r="CB5552" s="174" t="str">
        <f t="shared" si="815"/>
        <v/>
      </c>
      <c r="CC5552" s="174" t="str">
        <f t="shared" si="816"/>
        <v/>
      </c>
      <c r="CH5552" s="139"/>
      <c r="CI5552" s="139"/>
      <c r="CJ5552" s="174"/>
    </row>
    <row r="5553" spans="21:88" ht="20.100000000000001" customHeight="1" x14ac:dyDescent="0.25">
      <c r="U5553" s="190"/>
      <c r="V5553" s="191"/>
      <c r="W5553" s="188"/>
      <c r="X5553" s="188"/>
      <c r="Y5553" s="174" t="str">
        <f t="shared" si="813"/>
        <v/>
      </c>
      <c r="Z5553" s="174" t="str">
        <f t="shared" si="814"/>
        <v/>
      </c>
      <c r="AA5553" s="137"/>
      <c r="AB5553" s="185">
        <f t="shared" si="820"/>
        <v>31.980799999997522</v>
      </c>
      <c r="AC5553" s="139">
        <f t="shared" si="817"/>
        <v>4.0950134599153633E-5</v>
      </c>
      <c r="AD5553" s="138">
        <f t="shared" si="821"/>
        <v>1.1171037203514092E-7</v>
      </c>
      <c r="AE5553" s="139">
        <f t="shared" si="818"/>
        <v>1.1171037203514092E-7</v>
      </c>
      <c r="AF5553" s="139" t="str">
        <f t="shared" si="819"/>
        <v/>
      </c>
      <c r="AG5553" s="139"/>
      <c r="BX5553" s="190"/>
      <c r="BY5553" s="191"/>
      <c r="BZ5553" s="188"/>
      <c r="CA5553" s="188"/>
      <c r="CB5553" s="174" t="str">
        <f t="shared" si="815"/>
        <v/>
      </c>
      <c r="CC5553" s="174" t="str">
        <f t="shared" si="816"/>
        <v/>
      </c>
      <c r="CH5553" s="139"/>
      <c r="CI5553" s="139"/>
      <c r="CJ5553" s="174"/>
    </row>
    <row r="5554" spans="21:88" ht="20.100000000000001" customHeight="1" x14ac:dyDescent="0.25">
      <c r="U5554" s="190"/>
      <c r="V5554" s="191"/>
      <c r="W5554" s="188"/>
      <c r="X5554" s="188"/>
      <c r="Y5554" s="174" t="str">
        <f t="shared" si="813"/>
        <v/>
      </c>
      <c r="Z5554" s="174" t="str">
        <f t="shared" si="814"/>
        <v/>
      </c>
      <c r="AA5554" s="137"/>
      <c r="AB5554" s="185">
        <f t="shared" si="820"/>
        <v>31.987199999997522</v>
      </c>
      <c r="AC5554" s="139">
        <f t="shared" si="817"/>
        <v>4.0838424227118492E-5</v>
      </c>
      <c r="AD5554" s="138">
        <f t="shared" si="821"/>
        <v>1.1140918314222982E-7</v>
      </c>
      <c r="AE5554" s="139">
        <f t="shared" si="818"/>
        <v>1.1140918314222982E-7</v>
      </c>
      <c r="AF5554" s="139" t="str">
        <f t="shared" si="819"/>
        <v/>
      </c>
      <c r="AG5554" s="139"/>
      <c r="BX5554" s="190"/>
      <c r="BY5554" s="191"/>
      <c r="BZ5554" s="188"/>
      <c r="CA5554" s="188"/>
      <c r="CB5554" s="174" t="str">
        <f t="shared" si="815"/>
        <v/>
      </c>
      <c r="CC5554" s="174" t="str">
        <f t="shared" si="816"/>
        <v/>
      </c>
      <c r="CH5554" s="139"/>
      <c r="CI5554" s="139"/>
      <c r="CJ5554" s="174"/>
    </row>
    <row r="5555" spans="21:88" ht="20.100000000000001" customHeight="1" x14ac:dyDescent="0.25">
      <c r="U5555" s="190"/>
      <c r="V5555" s="191"/>
      <c r="W5555" s="188"/>
      <c r="X5555" s="188"/>
      <c r="Y5555" s="174" t="str">
        <f t="shared" si="813"/>
        <v/>
      </c>
      <c r="Z5555" s="174" t="str">
        <f t="shared" si="814"/>
        <v/>
      </c>
      <c r="AA5555" s="137"/>
      <c r="AB5555" s="185">
        <f t="shared" si="820"/>
        <v>31.993599999997521</v>
      </c>
      <c r="AC5555" s="139">
        <f t="shared" si="817"/>
        <v>4.0727015043976263E-5</v>
      </c>
      <c r="AD5555" s="138">
        <f t="shared" si="821"/>
        <v>1.1110879518497115E-7</v>
      </c>
      <c r="AE5555" s="139">
        <f t="shared" si="818"/>
        <v>1.1110879518497115E-7</v>
      </c>
      <c r="AF5555" s="139" t="str">
        <f t="shared" si="819"/>
        <v/>
      </c>
      <c r="AG5555" s="139"/>
      <c r="BX5555" s="190"/>
      <c r="BY5555" s="191"/>
      <c r="BZ5555" s="188"/>
      <c r="CA5555" s="188"/>
      <c r="CB5555" s="174" t="str">
        <f t="shared" si="815"/>
        <v/>
      </c>
      <c r="CC5555" s="174" t="str">
        <f t="shared" si="816"/>
        <v/>
      </c>
      <c r="CH5555" s="139"/>
      <c r="CI5555" s="139"/>
      <c r="CJ5555" s="174"/>
    </row>
    <row r="5556" spans="21:88" ht="20.100000000000001" customHeight="1" x14ac:dyDescent="0.25">
      <c r="U5556" s="190"/>
      <c r="V5556" s="191"/>
      <c r="W5556" s="188"/>
      <c r="X5556" s="188"/>
      <c r="Y5556" s="174" t="str">
        <f t="shared" si="813"/>
        <v/>
      </c>
      <c r="Z5556" s="174" t="str">
        <f t="shared" si="814"/>
        <v/>
      </c>
      <c r="AA5556" s="137"/>
      <c r="AB5556" s="185">
        <f t="shared" si="820"/>
        <v>31.99999999999752</v>
      </c>
      <c r="AC5556" s="139">
        <f t="shared" si="817"/>
        <v>4.0615906248791291E-5</v>
      </c>
      <c r="AD5556" s="138">
        <f t="shared" si="821"/>
        <v>0</v>
      </c>
      <c r="AE5556" s="139">
        <f t="shared" si="818"/>
        <v>0</v>
      </c>
      <c r="AF5556" s="139" t="str">
        <f t="shared" si="819"/>
        <v/>
      </c>
      <c r="AG5556" s="139"/>
      <c r="BX5556" s="190"/>
      <c r="BY5556" s="191"/>
      <c r="BZ5556" s="188"/>
      <c r="CA5556" s="188"/>
      <c r="CB5556" s="174" t="str">
        <f t="shared" si="815"/>
        <v/>
      </c>
      <c r="CC5556" s="174" t="str">
        <f t="shared" si="816"/>
        <v/>
      </c>
      <c r="CH5556" s="139"/>
      <c r="CI5556" s="139"/>
      <c r="CJ5556" s="174"/>
    </row>
    <row r="5557" spans="21:88" ht="20.100000000000001" customHeight="1" x14ac:dyDescent="0.25">
      <c r="U5557" s="190"/>
      <c r="V5557" s="191"/>
      <c r="W5557" s="188"/>
      <c r="X5557" s="188"/>
      <c r="Y5557" s="174" t="str">
        <f t="shared" si="813"/>
        <v/>
      </c>
      <c r="Z5557" s="174" t="str">
        <f t="shared" si="814"/>
        <v/>
      </c>
      <c r="AA5557" s="137"/>
      <c r="AB5557" s="185"/>
      <c r="AC5557" s="139">
        <f>AC5556</f>
        <v>4.0615906248791291E-5</v>
      </c>
      <c r="AD5557" s="138"/>
      <c r="AE5557" s="139"/>
      <c r="AF5557" s="139"/>
      <c r="AG5557" s="174"/>
      <c r="BX5557" s="190"/>
      <c r="BY5557" s="191"/>
      <c r="BZ5557" s="188"/>
      <c r="CA5557" s="188"/>
      <c r="CB5557" s="174" t="str">
        <f t="shared" si="815"/>
        <v/>
      </c>
      <c r="CC5557" s="174" t="str">
        <f t="shared" si="816"/>
        <v/>
      </c>
      <c r="CH5557" s="139"/>
      <c r="CI5557" s="139"/>
      <c r="CJ5557" s="174"/>
    </row>
    <row r="5558" spans="21:88" ht="20.100000000000001" customHeight="1" x14ac:dyDescent="0.25">
      <c r="U5558" s="190"/>
      <c r="V5558" s="191"/>
      <c r="W5558" s="188"/>
      <c r="X5558" s="188"/>
      <c r="Y5558" s="174" t="str">
        <f t="shared" si="813"/>
        <v/>
      </c>
      <c r="Z5558" s="174" t="str">
        <f t="shared" si="814"/>
        <v/>
      </c>
      <c r="AA5558" s="137"/>
      <c r="AB5558" s="185"/>
      <c r="AC5558" s="139"/>
      <c r="AD5558" s="138"/>
      <c r="AE5558" s="139"/>
      <c r="AF5558" s="139"/>
      <c r="AG5558" s="174"/>
      <c r="BX5558" s="190"/>
      <c r="BY5558" s="191"/>
      <c r="BZ5558" s="188"/>
      <c r="CA5558" s="188"/>
      <c r="CB5558" s="174" t="str">
        <f t="shared" si="815"/>
        <v/>
      </c>
      <c r="CC5558" s="174" t="str">
        <f t="shared" si="816"/>
        <v/>
      </c>
      <c r="CH5558" s="139"/>
      <c r="CI5558" s="139"/>
      <c r="CJ5558" s="174"/>
    </row>
    <row r="5559" spans="21:88" ht="20.100000000000001" customHeight="1" x14ac:dyDescent="0.25">
      <c r="U5559" s="190"/>
      <c r="V5559" s="191"/>
      <c r="W5559" s="188"/>
      <c r="X5559" s="188"/>
      <c r="Y5559" s="174" t="str">
        <f t="shared" si="813"/>
        <v/>
      </c>
      <c r="Z5559" s="174" t="str">
        <f t="shared" si="814"/>
        <v/>
      </c>
      <c r="AA5559" s="137"/>
      <c r="AB5559" s="185"/>
      <c r="AC5559" s="139"/>
      <c r="AD5559" s="138"/>
      <c r="AE5559" s="139"/>
      <c r="AF5559" s="139"/>
      <c r="AG5559" s="174"/>
      <c r="BX5559" s="190"/>
      <c r="BY5559" s="191"/>
      <c r="BZ5559" s="188"/>
      <c r="CA5559" s="188"/>
      <c r="CB5559" s="174" t="str">
        <f t="shared" si="815"/>
        <v/>
      </c>
      <c r="CC5559" s="174" t="str">
        <f t="shared" si="816"/>
        <v/>
      </c>
      <c r="CH5559" s="139"/>
      <c r="CI5559" s="139"/>
      <c r="CJ5559" s="174"/>
    </row>
    <row r="5560" spans="21:88" ht="20.100000000000001" customHeight="1" x14ac:dyDescent="0.25">
      <c r="BX5560" s="190"/>
      <c r="BY5560" s="191"/>
      <c r="BZ5560" s="188"/>
      <c r="CA5560" s="188"/>
      <c r="CB5560" s="174" t="str">
        <f t="shared" si="815"/>
        <v/>
      </c>
      <c r="CC5560" s="174" t="str">
        <f t="shared" si="816"/>
        <v/>
      </c>
      <c r="CH5560" s="139"/>
      <c r="CI5560" s="139"/>
      <c r="CJ5560" s="174"/>
    </row>
    <row r="5561" spans="21:88" ht="20.100000000000001" customHeight="1" x14ac:dyDescent="0.25">
      <c r="BX5561" s="190"/>
      <c r="BY5561" s="191"/>
      <c r="BZ5561" s="188"/>
      <c r="CA5561" s="188"/>
      <c r="CB5561" s="174" t="str">
        <f t="shared" si="815"/>
        <v/>
      </c>
      <c r="CC5561" s="174" t="str">
        <f t="shared" si="816"/>
        <v/>
      </c>
      <c r="CH5561" s="139"/>
      <c r="CI5561" s="139"/>
      <c r="CJ5561" s="174"/>
    </row>
    <row r="5562" spans="21:88" ht="20.100000000000001" customHeight="1" x14ac:dyDescent="0.25">
      <c r="BX5562" s="190"/>
      <c r="BY5562" s="191"/>
      <c r="BZ5562" s="188"/>
      <c r="CA5562" s="188"/>
      <c r="CB5562" s="174" t="str">
        <f t="shared" si="815"/>
        <v/>
      </c>
      <c r="CC5562" s="174" t="str">
        <f t="shared" si="816"/>
        <v/>
      </c>
      <c r="CH5562" s="139"/>
      <c r="CI5562" s="139"/>
      <c r="CJ5562" s="174"/>
    </row>
    <row r="5563" spans="21:88" ht="20.100000000000001" customHeight="1" x14ac:dyDescent="0.25">
      <c r="BX5563" s="190"/>
      <c r="BY5563" s="191"/>
      <c r="BZ5563" s="188"/>
      <c r="CA5563" s="188"/>
      <c r="CB5563" s="174" t="str">
        <f t="shared" si="815"/>
        <v/>
      </c>
      <c r="CC5563" s="174" t="str">
        <f t="shared" si="816"/>
        <v/>
      </c>
      <c r="CH5563" s="139"/>
      <c r="CI5563" s="139"/>
      <c r="CJ5563" s="174"/>
    </row>
    <row r="5564" spans="21:88" ht="20.100000000000001" customHeight="1" x14ac:dyDescent="0.25">
      <c r="BX5564" s="190"/>
      <c r="BY5564" s="191"/>
      <c r="BZ5564" s="188"/>
      <c r="CA5564" s="188"/>
      <c r="CB5564" s="174" t="str">
        <f t="shared" si="815"/>
        <v/>
      </c>
      <c r="CC5564" s="174" t="str">
        <f t="shared" si="816"/>
        <v/>
      </c>
      <c r="CH5564" s="139"/>
      <c r="CI5564" s="139"/>
      <c r="CJ5564" s="174"/>
    </row>
    <row r="5565" spans="21:88" ht="20.100000000000001" customHeight="1" x14ac:dyDescent="0.25">
      <c r="BX5565" s="190"/>
      <c r="BY5565" s="191"/>
      <c r="BZ5565" s="188"/>
      <c r="CA5565" s="188"/>
      <c r="CB5565" s="174" t="str">
        <f t="shared" si="815"/>
        <v/>
      </c>
      <c r="CC5565" s="174" t="str">
        <f t="shared" si="816"/>
        <v/>
      </c>
      <c r="CH5565" s="139"/>
      <c r="CI5565" s="139"/>
      <c r="CJ5565" s="174"/>
    </row>
    <row r="5566" spans="21:88" ht="20.100000000000001" customHeight="1" x14ac:dyDescent="0.25">
      <c r="BX5566" s="190"/>
      <c r="BY5566" s="191"/>
      <c r="BZ5566" s="188"/>
      <c r="CA5566" s="188"/>
      <c r="CB5566" s="174" t="str">
        <f t="shared" si="815"/>
        <v/>
      </c>
      <c r="CC5566" s="174" t="str">
        <f t="shared" si="816"/>
        <v/>
      </c>
      <c r="CH5566" s="139"/>
      <c r="CI5566" s="139"/>
      <c r="CJ5566" s="174"/>
    </row>
    <row r="5567" spans="21:88" ht="20.100000000000001" customHeight="1" x14ac:dyDescent="0.25">
      <c r="BX5567" s="190"/>
      <c r="BY5567" s="191"/>
      <c r="BZ5567" s="188"/>
      <c r="CA5567" s="188"/>
      <c r="CB5567" s="174" t="str">
        <f t="shared" si="815"/>
        <v/>
      </c>
      <c r="CC5567" s="174" t="str">
        <f t="shared" si="816"/>
        <v/>
      </c>
      <c r="CH5567" s="139"/>
      <c r="CI5567" s="139"/>
      <c r="CJ5567" s="174"/>
    </row>
    <row r="5568" spans="21:88" ht="20.100000000000001" customHeight="1" x14ac:dyDescent="0.25">
      <c r="BX5568" s="190"/>
      <c r="BY5568" s="191"/>
      <c r="BZ5568" s="188"/>
      <c r="CA5568" s="188"/>
      <c r="CB5568" s="174" t="str">
        <f t="shared" si="815"/>
        <v/>
      </c>
      <c r="CC5568" s="174" t="str">
        <f t="shared" si="816"/>
        <v/>
      </c>
      <c r="CH5568" s="139"/>
      <c r="CI5568" s="139"/>
      <c r="CJ5568" s="174"/>
    </row>
    <row r="5569" spans="76:88" ht="20.100000000000001" customHeight="1" x14ac:dyDescent="0.25">
      <c r="BX5569" s="190"/>
      <c r="BY5569" s="191"/>
      <c r="BZ5569" s="188"/>
      <c r="CA5569" s="188"/>
      <c r="CB5569" s="174" t="str">
        <f t="shared" si="815"/>
        <v/>
      </c>
      <c r="CC5569" s="174" t="str">
        <f t="shared" si="816"/>
        <v/>
      </c>
      <c r="CH5569" s="139"/>
      <c r="CI5569" s="139"/>
      <c r="CJ5569" s="174"/>
    </row>
    <row r="5570" spans="76:88" ht="20.100000000000001" customHeight="1" x14ac:dyDescent="0.25">
      <c r="BX5570" s="190"/>
      <c r="BY5570" s="191"/>
      <c r="BZ5570" s="188"/>
      <c r="CA5570" s="188"/>
      <c r="CB5570" s="174" t="str">
        <f t="shared" si="815"/>
        <v/>
      </c>
      <c r="CC5570" s="174" t="str">
        <f t="shared" si="816"/>
        <v/>
      </c>
      <c r="CH5570" s="139"/>
      <c r="CI5570" s="139"/>
      <c r="CJ5570" s="174"/>
    </row>
    <row r="5571" spans="76:88" ht="20.100000000000001" customHeight="1" x14ac:dyDescent="0.25">
      <c r="BX5571" s="190"/>
      <c r="BY5571" s="191"/>
      <c r="BZ5571" s="188"/>
      <c r="CA5571" s="188"/>
      <c r="CB5571" s="174" t="str">
        <f t="shared" si="815"/>
        <v/>
      </c>
      <c r="CC5571" s="174" t="str">
        <f t="shared" si="816"/>
        <v/>
      </c>
      <c r="CH5571" s="139"/>
      <c r="CI5571" s="139"/>
      <c r="CJ5571" s="174"/>
    </row>
    <row r="5572" spans="76:88" ht="20.100000000000001" customHeight="1" x14ac:dyDescent="0.25">
      <c r="BX5572" s="190"/>
      <c r="BY5572" s="191"/>
      <c r="BZ5572" s="188"/>
      <c r="CA5572" s="188"/>
      <c r="CB5572" s="174" t="str">
        <f t="shared" si="815"/>
        <v/>
      </c>
      <c r="CC5572" s="174" t="str">
        <f t="shared" si="816"/>
        <v/>
      </c>
      <c r="CH5572" s="139"/>
      <c r="CI5572" s="139"/>
      <c r="CJ5572" s="174"/>
    </row>
    <row r="5573" spans="76:88" ht="20.100000000000001" customHeight="1" x14ac:dyDescent="0.25">
      <c r="BX5573" s="190"/>
      <c r="BY5573" s="191"/>
      <c r="BZ5573" s="188"/>
      <c r="CA5573" s="188"/>
      <c r="CB5573" s="174" t="str">
        <f t="shared" si="815"/>
        <v/>
      </c>
      <c r="CC5573" s="174" t="str">
        <f t="shared" si="816"/>
        <v/>
      </c>
      <c r="CH5573" s="139"/>
      <c r="CI5573" s="139"/>
      <c r="CJ5573" s="174"/>
    </row>
    <row r="5574" spans="76:88" ht="20.100000000000001" customHeight="1" x14ac:dyDescent="0.25">
      <c r="BX5574" s="190"/>
      <c r="BY5574" s="191"/>
      <c r="BZ5574" s="188"/>
      <c r="CA5574" s="188"/>
      <c r="CB5574" s="174" t="str">
        <f t="shared" si="815"/>
        <v/>
      </c>
      <c r="CC5574" s="174" t="str">
        <f t="shared" si="816"/>
        <v/>
      </c>
      <c r="CH5574" s="139"/>
      <c r="CI5574" s="139"/>
      <c r="CJ5574" s="174"/>
    </row>
    <row r="5575" spans="76:88" ht="20.100000000000001" customHeight="1" x14ac:dyDescent="0.25">
      <c r="BX5575" s="190"/>
      <c r="BY5575" s="191"/>
      <c r="BZ5575" s="188"/>
      <c r="CA5575" s="188"/>
      <c r="CB5575" s="174" t="str">
        <f t="shared" si="815"/>
        <v/>
      </c>
      <c r="CC5575" s="174" t="str">
        <f t="shared" si="816"/>
        <v/>
      </c>
      <c r="CH5575" s="139"/>
      <c r="CI5575" s="139"/>
      <c r="CJ5575" s="174"/>
    </row>
    <row r="5576" spans="76:88" ht="20.100000000000001" customHeight="1" x14ac:dyDescent="0.25">
      <c r="BX5576" s="190"/>
      <c r="BY5576" s="191"/>
      <c r="BZ5576" s="188"/>
      <c r="CA5576" s="188"/>
      <c r="CB5576" s="174" t="str">
        <f t="shared" si="815"/>
        <v/>
      </c>
      <c r="CC5576" s="174" t="str">
        <f t="shared" si="816"/>
        <v/>
      </c>
      <c r="CH5576" s="139"/>
      <c r="CI5576" s="139"/>
      <c r="CJ5576" s="174"/>
    </row>
    <row r="5577" spans="76:88" ht="20.100000000000001" customHeight="1" x14ac:dyDescent="0.25">
      <c r="BX5577" s="190"/>
      <c r="BY5577" s="191"/>
      <c r="BZ5577" s="188"/>
      <c r="CA5577" s="188"/>
      <c r="CB5577" s="174" t="str">
        <f t="shared" si="815"/>
        <v/>
      </c>
      <c r="CC5577" s="174" t="str">
        <f t="shared" si="816"/>
        <v/>
      </c>
      <c r="CH5577" s="139"/>
      <c r="CI5577" s="139"/>
      <c r="CJ5577" s="174"/>
    </row>
    <row r="5578" spans="76:88" ht="20.100000000000001" customHeight="1" x14ac:dyDescent="0.25">
      <c r="BX5578" s="190"/>
      <c r="BY5578" s="191"/>
      <c r="BZ5578" s="188"/>
      <c r="CA5578" s="188"/>
      <c r="CB5578" s="174" t="str">
        <f t="shared" si="815"/>
        <v/>
      </c>
      <c r="CC5578" s="174" t="str">
        <f t="shared" si="816"/>
        <v/>
      </c>
      <c r="CH5578" s="139"/>
      <c r="CI5578" s="139"/>
      <c r="CJ5578" s="174"/>
    </row>
    <row r="5579" spans="76:88" ht="20.100000000000001" customHeight="1" x14ac:dyDescent="0.25">
      <c r="BX5579" s="190"/>
      <c r="BY5579" s="191"/>
      <c r="BZ5579" s="188"/>
      <c r="CA5579" s="188"/>
      <c r="CB5579" s="174" t="str">
        <f t="shared" si="815"/>
        <v/>
      </c>
      <c r="CC5579" s="174" t="str">
        <f t="shared" si="816"/>
        <v/>
      </c>
      <c r="CH5579" s="139"/>
      <c r="CI5579" s="139"/>
      <c r="CJ5579" s="174"/>
    </row>
    <row r="5580" spans="76:88" ht="20.100000000000001" customHeight="1" x14ac:dyDescent="0.25">
      <c r="BX5580" s="190"/>
      <c r="BY5580" s="191"/>
      <c r="BZ5580" s="188"/>
      <c r="CA5580" s="188"/>
      <c r="CB5580" s="174" t="str">
        <f t="shared" si="815"/>
        <v/>
      </c>
      <c r="CC5580" s="174" t="str">
        <f t="shared" si="816"/>
        <v/>
      </c>
      <c r="CH5580" s="139"/>
      <c r="CI5580" s="139"/>
      <c r="CJ5580" s="174"/>
    </row>
    <row r="5581" spans="76:88" ht="20.100000000000001" customHeight="1" x14ac:dyDescent="0.25">
      <c r="BX5581" s="190"/>
      <c r="BY5581" s="191"/>
      <c r="BZ5581" s="188"/>
      <c r="CA5581" s="188"/>
      <c r="CB5581" s="174" t="str">
        <f t="shared" si="815"/>
        <v/>
      </c>
      <c r="CC5581" s="174" t="str">
        <f t="shared" si="816"/>
        <v/>
      </c>
      <c r="CH5581" s="139"/>
      <c r="CI5581" s="139"/>
      <c r="CJ5581" s="174"/>
    </row>
    <row r="5582" spans="76:88" ht="20.100000000000001" customHeight="1" x14ac:dyDescent="0.25">
      <c r="BX5582" s="190"/>
      <c r="BY5582" s="191"/>
      <c r="BZ5582" s="188"/>
      <c r="CA5582" s="188"/>
      <c r="CB5582" s="174" t="str">
        <f t="shared" si="815"/>
        <v/>
      </c>
      <c r="CC5582" s="174" t="str">
        <f t="shared" si="816"/>
        <v/>
      </c>
      <c r="CH5582" s="139"/>
      <c r="CI5582" s="139"/>
      <c r="CJ5582" s="174"/>
    </row>
    <row r="5583" spans="76:88" ht="20.100000000000001" customHeight="1" x14ac:dyDescent="0.25">
      <c r="BX5583" s="190"/>
      <c r="BY5583" s="191"/>
      <c r="BZ5583" s="188"/>
      <c r="CA5583" s="188"/>
      <c r="CB5583" s="174" t="str">
        <f t="shared" si="815"/>
        <v/>
      </c>
      <c r="CC5583" s="174" t="str">
        <f t="shared" si="816"/>
        <v/>
      </c>
      <c r="CH5583" s="139"/>
      <c r="CI5583" s="139"/>
      <c r="CJ5583" s="174"/>
    </row>
    <row r="5584" spans="76:88" ht="20.100000000000001" customHeight="1" x14ac:dyDescent="0.25">
      <c r="BX5584" s="190"/>
      <c r="BY5584" s="191"/>
      <c r="BZ5584" s="188"/>
      <c r="CA5584" s="188"/>
      <c r="CB5584" s="174" t="str">
        <f t="shared" ref="CB5584:CB5647" si="822">IF($CA5584&gt;(Y$555),$BZ5584,"")</f>
        <v/>
      </c>
      <c r="CC5584" s="174" t="str">
        <f t="shared" ref="CC5584:CC5647" si="823">IF($CA5584&gt;(AA$557),$BZ5584,"")</f>
        <v/>
      </c>
      <c r="CH5584" s="139"/>
      <c r="CI5584" s="139"/>
      <c r="CJ5584" s="174"/>
    </row>
    <row r="5585" spans="76:88" ht="20.100000000000001" customHeight="1" x14ac:dyDescent="0.25">
      <c r="BX5585" s="190"/>
      <c r="BY5585" s="191"/>
      <c r="BZ5585" s="188"/>
      <c r="CA5585" s="188"/>
      <c r="CB5585" s="174" t="str">
        <f t="shared" si="822"/>
        <v/>
      </c>
      <c r="CC5585" s="174" t="str">
        <f t="shared" si="823"/>
        <v/>
      </c>
      <c r="CH5585" s="139"/>
      <c r="CI5585" s="139"/>
      <c r="CJ5585" s="174"/>
    </row>
    <row r="5586" spans="76:88" ht="20.100000000000001" customHeight="1" x14ac:dyDescent="0.25">
      <c r="BX5586" s="190"/>
      <c r="BY5586" s="191"/>
      <c r="BZ5586" s="188"/>
      <c r="CA5586" s="188"/>
      <c r="CB5586" s="174" t="str">
        <f t="shared" si="822"/>
        <v/>
      </c>
      <c r="CC5586" s="174" t="str">
        <f t="shared" si="823"/>
        <v/>
      </c>
      <c r="CH5586" s="139"/>
      <c r="CI5586" s="139"/>
      <c r="CJ5586" s="174"/>
    </row>
    <row r="5587" spans="76:88" ht="20.100000000000001" customHeight="1" x14ac:dyDescent="0.25">
      <c r="BX5587" s="190"/>
      <c r="BY5587" s="191"/>
      <c r="BZ5587" s="188"/>
      <c r="CA5587" s="188"/>
      <c r="CB5587" s="174" t="str">
        <f t="shared" si="822"/>
        <v/>
      </c>
      <c r="CC5587" s="174" t="str">
        <f t="shared" si="823"/>
        <v/>
      </c>
      <c r="CH5587" s="139"/>
      <c r="CI5587" s="139"/>
      <c r="CJ5587" s="174"/>
    </row>
    <row r="5588" spans="76:88" ht="20.100000000000001" customHeight="1" x14ac:dyDescent="0.25">
      <c r="BX5588" s="190"/>
      <c r="BY5588" s="191"/>
      <c r="BZ5588" s="188"/>
      <c r="CA5588" s="188"/>
      <c r="CB5588" s="174" t="str">
        <f t="shared" si="822"/>
        <v/>
      </c>
      <c r="CC5588" s="174" t="str">
        <f t="shared" si="823"/>
        <v/>
      </c>
      <c r="CH5588" s="139"/>
      <c r="CI5588" s="139"/>
      <c r="CJ5588" s="174"/>
    </row>
    <row r="5589" spans="76:88" ht="20.100000000000001" customHeight="1" x14ac:dyDescent="0.25">
      <c r="BX5589" s="190"/>
      <c r="BY5589" s="191"/>
      <c r="BZ5589" s="188"/>
      <c r="CA5589" s="188"/>
      <c r="CB5589" s="174" t="str">
        <f t="shared" si="822"/>
        <v/>
      </c>
      <c r="CC5589" s="174" t="str">
        <f t="shared" si="823"/>
        <v/>
      </c>
      <c r="CH5589" s="139"/>
      <c r="CI5589" s="139"/>
      <c r="CJ5589" s="174"/>
    </row>
    <row r="5590" spans="76:88" ht="20.100000000000001" customHeight="1" x14ac:dyDescent="0.25">
      <c r="BX5590" s="190"/>
      <c r="BY5590" s="191"/>
      <c r="BZ5590" s="188"/>
      <c r="CA5590" s="188"/>
      <c r="CB5590" s="174" t="str">
        <f t="shared" si="822"/>
        <v/>
      </c>
      <c r="CC5590" s="174" t="str">
        <f t="shared" si="823"/>
        <v/>
      </c>
      <c r="CH5590" s="139"/>
      <c r="CI5590" s="139"/>
      <c r="CJ5590" s="174"/>
    </row>
    <row r="5591" spans="76:88" ht="20.100000000000001" customHeight="1" x14ac:dyDescent="0.25">
      <c r="BX5591" s="190"/>
      <c r="BY5591" s="191"/>
      <c r="BZ5591" s="188"/>
      <c r="CA5591" s="188"/>
      <c r="CB5591" s="174" t="str">
        <f t="shared" si="822"/>
        <v/>
      </c>
      <c r="CC5591" s="174" t="str">
        <f t="shared" si="823"/>
        <v/>
      </c>
      <c r="CH5591" s="139"/>
      <c r="CI5591" s="139"/>
      <c r="CJ5591" s="174"/>
    </row>
    <row r="5592" spans="76:88" ht="20.100000000000001" customHeight="1" x14ac:dyDescent="0.25">
      <c r="BX5592" s="190"/>
      <c r="BY5592" s="191"/>
      <c r="BZ5592" s="188"/>
      <c r="CA5592" s="188"/>
      <c r="CB5592" s="174" t="str">
        <f t="shared" si="822"/>
        <v/>
      </c>
      <c r="CC5592" s="174" t="str">
        <f t="shared" si="823"/>
        <v/>
      </c>
      <c r="CH5592" s="139"/>
      <c r="CI5592" s="139"/>
      <c r="CJ5592" s="174"/>
    </row>
    <row r="5593" spans="76:88" ht="20.100000000000001" customHeight="1" x14ac:dyDescent="0.25">
      <c r="BX5593" s="190"/>
      <c r="BY5593" s="191"/>
      <c r="BZ5593" s="188"/>
      <c r="CA5593" s="188"/>
      <c r="CB5593" s="174" t="str">
        <f t="shared" si="822"/>
        <v/>
      </c>
      <c r="CC5593" s="174" t="str">
        <f t="shared" si="823"/>
        <v/>
      </c>
      <c r="CH5593" s="139"/>
      <c r="CI5593" s="139"/>
      <c r="CJ5593" s="174"/>
    </row>
    <row r="5594" spans="76:88" ht="20.100000000000001" customHeight="1" x14ac:dyDescent="0.25">
      <c r="BX5594" s="190"/>
      <c r="BY5594" s="191"/>
      <c r="BZ5594" s="188"/>
      <c r="CA5594" s="188"/>
      <c r="CB5594" s="174" t="str">
        <f t="shared" si="822"/>
        <v/>
      </c>
      <c r="CC5594" s="174" t="str">
        <f t="shared" si="823"/>
        <v/>
      </c>
      <c r="CH5594" s="139"/>
      <c r="CI5594" s="139"/>
      <c r="CJ5594" s="174"/>
    </row>
    <row r="5595" spans="76:88" ht="20.100000000000001" customHeight="1" x14ac:dyDescent="0.25">
      <c r="BX5595" s="190"/>
      <c r="BY5595" s="191"/>
      <c r="BZ5595" s="188"/>
      <c r="CA5595" s="188"/>
      <c r="CB5595" s="174" t="str">
        <f t="shared" si="822"/>
        <v/>
      </c>
      <c r="CC5595" s="174" t="str">
        <f t="shared" si="823"/>
        <v/>
      </c>
      <c r="CH5595" s="139"/>
      <c r="CI5595" s="139"/>
      <c r="CJ5595" s="174"/>
    </row>
    <row r="5596" spans="76:88" ht="20.100000000000001" customHeight="1" x14ac:dyDescent="0.25">
      <c r="BX5596" s="190"/>
      <c r="BY5596" s="191"/>
      <c r="BZ5596" s="188"/>
      <c r="CA5596" s="188"/>
      <c r="CB5596" s="174" t="str">
        <f t="shared" si="822"/>
        <v/>
      </c>
      <c r="CC5596" s="174" t="str">
        <f t="shared" si="823"/>
        <v/>
      </c>
      <c r="CH5596" s="139"/>
      <c r="CI5596" s="139"/>
      <c r="CJ5596" s="174"/>
    </row>
    <row r="5597" spans="76:88" ht="20.100000000000001" customHeight="1" x14ac:dyDescent="0.25">
      <c r="BX5597" s="190"/>
      <c r="BY5597" s="191"/>
      <c r="BZ5597" s="188"/>
      <c r="CA5597" s="188"/>
      <c r="CB5597" s="174" t="str">
        <f t="shared" si="822"/>
        <v/>
      </c>
      <c r="CC5597" s="174" t="str">
        <f t="shared" si="823"/>
        <v/>
      </c>
      <c r="CH5597" s="139"/>
      <c r="CI5597" s="139"/>
      <c r="CJ5597" s="174"/>
    </row>
    <row r="5598" spans="76:88" ht="20.100000000000001" customHeight="1" x14ac:dyDescent="0.25">
      <c r="BX5598" s="190"/>
      <c r="BY5598" s="191"/>
      <c r="BZ5598" s="188"/>
      <c r="CA5598" s="188"/>
      <c r="CB5598" s="174" t="str">
        <f t="shared" si="822"/>
        <v/>
      </c>
      <c r="CC5598" s="174" t="str">
        <f t="shared" si="823"/>
        <v/>
      </c>
      <c r="CH5598" s="139"/>
      <c r="CI5598" s="139"/>
      <c r="CJ5598" s="174"/>
    </row>
    <row r="5599" spans="76:88" ht="20.100000000000001" customHeight="1" x14ac:dyDescent="0.25">
      <c r="BX5599" s="190"/>
      <c r="BY5599" s="191"/>
      <c r="BZ5599" s="188"/>
      <c r="CA5599" s="188"/>
      <c r="CB5599" s="174" t="str">
        <f t="shared" si="822"/>
        <v/>
      </c>
      <c r="CC5599" s="174" t="str">
        <f t="shared" si="823"/>
        <v/>
      </c>
      <c r="CH5599" s="139"/>
      <c r="CI5599" s="139"/>
      <c r="CJ5599" s="174"/>
    </row>
    <row r="5600" spans="76:88" ht="20.100000000000001" customHeight="1" x14ac:dyDescent="0.25">
      <c r="BX5600" s="190"/>
      <c r="BY5600" s="191"/>
      <c r="BZ5600" s="188"/>
      <c r="CA5600" s="188"/>
      <c r="CB5600" s="174" t="str">
        <f t="shared" si="822"/>
        <v/>
      </c>
      <c r="CC5600" s="174" t="str">
        <f t="shared" si="823"/>
        <v/>
      </c>
      <c r="CH5600" s="139"/>
      <c r="CI5600" s="139"/>
      <c r="CJ5600" s="174"/>
    </row>
    <row r="5601" spans="76:88" ht="20.100000000000001" customHeight="1" x14ac:dyDescent="0.25">
      <c r="BX5601" s="190"/>
      <c r="BY5601" s="191"/>
      <c r="BZ5601" s="188"/>
      <c r="CA5601" s="188"/>
      <c r="CB5601" s="174" t="str">
        <f t="shared" si="822"/>
        <v/>
      </c>
      <c r="CC5601" s="174" t="str">
        <f t="shared" si="823"/>
        <v/>
      </c>
      <c r="CH5601" s="139"/>
      <c r="CI5601" s="139"/>
      <c r="CJ5601" s="174"/>
    </row>
    <row r="5602" spans="76:88" ht="20.100000000000001" customHeight="1" x14ac:dyDescent="0.25">
      <c r="BX5602" s="190"/>
      <c r="BY5602" s="191"/>
      <c r="BZ5602" s="188"/>
      <c r="CA5602" s="188"/>
      <c r="CB5602" s="174" t="str">
        <f t="shared" si="822"/>
        <v/>
      </c>
      <c r="CC5602" s="174" t="str">
        <f t="shared" si="823"/>
        <v/>
      </c>
      <c r="CH5602" s="139"/>
      <c r="CI5602" s="139"/>
      <c r="CJ5602" s="174"/>
    </row>
    <row r="5603" spans="76:88" ht="20.100000000000001" customHeight="1" x14ac:dyDescent="0.25">
      <c r="BX5603" s="190"/>
      <c r="BY5603" s="191"/>
      <c r="BZ5603" s="188"/>
      <c r="CA5603" s="188"/>
      <c r="CB5603" s="174" t="str">
        <f t="shared" si="822"/>
        <v/>
      </c>
      <c r="CC5603" s="174" t="str">
        <f t="shared" si="823"/>
        <v/>
      </c>
      <c r="CH5603" s="139"/>
      <c r="CI5603" s="139"/>
      <c r="CJ5603" s="174"/>
    </row>
    <row r="5604" spans="76:88" ht="20.100000000000001" customHeight="1" x14ac:dyDescent="0.25">
      <c r="BX5604" s="190"/>
      <c r="BY5604" s="191"/>
      <c r="BZ5604" s="188"/>
      <c r="CA5604" s="188"/>
      <c r="CB5604" s="174" t="str">
        <f t="shared" si="822"/>
        <v/>
      </c>
      <c r="CC5604" s="174" t="str">
        <f t="shared" si="823"/>
        <v/>
      </c>
      <c r="CH5604" s="139"/>
      <c r="CI5604" s="139"/>
      <c r="CJ5604" s="174"/>
    </row>
    <row r="5605" spans="76:88" ht="20.100000000000001" customHeight="1" x14ac:dyDescent="0.25">
      <c r="BX5605" s="190"/>
      <c r="BY5605" s="191"/>
      <c r="BZ5605" s="188"/>
      <c r="CA5605" s="188"/>
      <c r="CB5605" s="174" t="str">
        <f t="shared" si="822"/>
        <v/>
      </c>
      <c r="CC5605" s="174" t="str">
        <f t="shared" si="823"/>
        <v/>
      </c>
      <c r="CH5605" s="139"/>
      <c r="CI5605" s="139"/>
      <c r="CJ5605" s="174"/>
    </row>
    <row r="5606" spans="76:88" ht="20.100000000000001" customHeight="1" x14ac:dyDescent="0.25">
      <c r="BX5606" s="190"/>
      <c r="BY5606" s="191"/>
      <c r="BZ5606" s="188"/>
      <c r="CA5606" s="188"/>
      <c r="CB5606" s="174" t="str">
        <f t="shared" si="822"/>
        <v/>
      </c>
      <c r="CC5606" s="174" t="str">
        <f t="shared" si="823"/>
        <v/>
      </c>
      <c r="CH5606" s="139"/>
      <c r="CI5606" s="139"/>
      <c r="CJ5606" s="174"/>
    </row>
    <row r="5607" spans="76:88" ht="20.100000000000001" customHeight="1" x14ac:dyDescent="0.25">
      <c r="BX5607" s="190"/>
      <c r="BY5607" s="191"/>
      <c r="BZ5607" s="188"/>
      <c r="CA5607" s="188"/>
      <c r="CB5607" s="174" t="str">
        <f t="shared" si="822"/>
        <v/>
      </c>
      <c r="CC5607" s="174" t="str">
        <f t="shared" si="823"/>
        <v/>
      </c>
      <c r="CH5607" s="139"/>
      <c r="CI5607" s="139"/>
      <c r="CJ5607" s="174"/>
    </row>
    <row r="5608" spans="76:88" ht="20.100000000000001" customHeight="1" x14ac:dyDescent="0.25">
      <c r="BX5608" s="190"/>
      <c r="BY5608" s="191"/>
      <c r="BZ5608" s="188"/>
      <c r="CA5608" s="188"/>
      <c r="CB5608" s="174" t="str">
        <f t="shared" si="822"/>
        <v/>
      </c>
      <c r="CC5608" s="174" t="str">
        <f t="shared" si="823"/>
        <v/>
      </c>
      <c r="CH5608" s="139"/>
      <c r="CI5608" s="139"/>
      <c r="CJ5608" s="174"/>
    </row>
    <row r="5609" spans="76:88" ht="20.100000000000001" customHeight="1" x14ac:dyDescent="0.25">
      <c r="BX5609" s="190"/>
      <c r="BY5609" s="191"/>
      <c r="BZ5609" s="188"/>
      <c r="CA5609" s="188"/>
      <c r="CB5609" s="174" t="str">
        <f t="shared" si="822"/>
        <v/>
      </c>
      <c r="CC5609" s="174" t="str">
        <f t="shared" si="823"/>
        <v/>
      </c>
      <c r="CH5609" s="139"/>
      <c r="CI5609" s="139"/>
      <c r="CJ5609" s="174"/>
    </row>
    <row r="5610" spans="76:88" ht="20.100000000000001" customHeight="1" x14ac:dyDescent="0.25">
      <c r="BX5610" s="190"/>
      <c r="BY5610" s="191"/>
      <c r="BZ5610" s="188"/>
      <c r="CA5610" s="188"/>
      <c r="CB5610" s="174" t="str">
        <f t="shared" si="822"/>
        <v/>
      </c>
      <c r="CC5610" s="174" t="str">
        <f t="shared" si="823"/>
        <v/>
      </c>
      <c r="CH5610" s="139"/>
      <c r="CI5610" s="139"/>
      <c r="CJ5610" s="174"/>
    </row>
    <row r="5611" spans="76:88" ht="20.100000000000001" customHeight="1" x14ac:dyDescent="0.25">
      <c r="BX5611" s="190"/>
      <c r="BY5611" s="191"/>
      <c r="BZ5611" s="188"/>
      <c r="CA5611" s="188"/>
      <c r="CB5611" s="174" t="str">
        <f t="shared" si="822"/>
        <v/>
      </c>
      <c r="CC5611" s="174" t="str">
        <f t="shared" si="823"/>
        <v/>
      </c>
      <c r="CH5611" s="139"/>
      <c r="CI5611" s="139"/>
      <c r="CJ5611" s="174"/>
    </row>
    <row r="5612" spans="76:88" ht="20.100000000000001" customHeight="1" x14ac:dyDescent="0.25">
      <c r="BX5612" s="190"/>
      <c r="BY5612" s="191"/>
      <c r="BZ5612" s="188"/>
      <c r="CA5612" s="188"/>
      <c r="CB5612" s="174" t="str">
        <f t="shared" si="822"/>
        <v/>
      </c>
      <c r="CC5612" s="174" t="str">
        <f t="shared" si="823"/>
        <v/>
      </c>
      <c r="CH5612" s="139"/>
      <c r="CI5612" s="139"/>
      <c r="CJ5612" s="174"/>
    </row>
    <row r="5613" spans="76:88" ht="20.100000000000001" customHeight="1" x14ac:dyDescent="0.25">
      <c r="BX5613" s="190"/>
      <c r="BY5613" s="191"/>
      <c r="BZ5613" s="188"/>
      <c r="CA5613" s="188"/>
      <c r="CB5613" s="174" t="str">
        <f t="shared" si="822"/>
        <v/>
      </c>
      <c r="CC5613" s="174" t="str">
        <f t="shared" si="823"/>
        <v/>
      </c>
      <c r="CH5613" s="139"/>
      <c r="CI5613" s="139"/>
      <c r="CJ5613" s="174"/>
    </row>
    <row r="5614" spans="76:88" ht="20.100000000000001" customHeight="1" x14ac:dyDescent="0.25">
      <c r="BX5614" s="190"/>
      <c r="BY5614" s="191"/>
      <c r="BZ5614" s="188"/>
      <c r="CA5614" s="188"/>
      <c r="CB5614" s="174" t="str">
        <f t="shared" si="822"/>
        <v/>
      </c>
      <c r="CC5614" s="174" t="str">
        <f t="shared" si="823"/>
        <v/>
      </c>
      <c r="CH5614" s="139"/>
      <c r="CI5614" s="139"/>
      <c r="CJ5614" s="174"/>
    </row>
    <row r="5615" spans="76:88" ht="20.100000000000001" customHeight="1" x14ac:dyDescent="0.25">
      <c r="BX5615" s="190"/>
      <c r="BY5615" s="191"/>
      <c r="BZ5615" s="188"/>
      <c r="CA5615" s="188"/>
      <c r="CB5615" s="174" t="str">
        <f t="shared" si="822"/>
        <v/>
      </c>
      <c r="CC5615" s="174" t="str">
        <f t="shared" si="823"/>
        <v/>
      </c>
      <c r="CH5615" s="139"/>
      <c r="CI5615" s="139"/>
      <c r="CJ5615" s="174"/>
    </row>
    <row r="5616" spans="76:88" ht="20.100000000000001" customHeight="1" x14ac:dyDescent="0.25">
      <c r="BX5616" s="190"/>
      <c r="BY5616" s="191"/>
      <c r="BZ5616" s="188"/>
      <c r="CA5616" s="188"/>
      <c r="CB5616" s="174" t="str">
        <f t="shared" si="822"/>
        <v/>
      </c>
      <c r="CC5616" s="174" t="str">
        <f t="shared" si="823"/>
        <v/>
      </c>
      <c r="CH5616" s="139"/>
      <c r="CI5616" s="139"/>
      <c r="CJ5616" s="174"/>
    </row>
    <row r="5617" spans="76:88" ht="20.100000000000001" customHeight="1" x14ac:dyDescent="0.25">
      <c r="BX5617" s="190"/>
      <c r="BY5617" s="191"/>
      <c r="BZ5617" s="188"/>
      <c r="CA5617" s="188"/>
      <c r="CB5617" s="174" t="str">
        <f t="shared" si="822"/>
        <v/>
      </c>
      <c r="CC5617" s="174" t="str">
        <f t="shared" si="823"/>
        <v/>
      </c>
      <c r="CH5617" s="139"/>
      <c r="CI5617" s="139"/>
      <c r="CJ5617" s="174"/>
    </row>
    <row r="5618" spans="76:88" ht="20.100000000000001" customHeight="1" x14ac:dyDescent="0.25">
      <c r="BX5618" s="190"/>
      <c r="BY5618" s="191"/>
      <c r="BZ5618" s="188"/>
      <c r="CA5618" s="188"/>
      <c r="CB5618" s="174" t="str">
        <f t="shared" si="822"/>
        <v/>
      </c>
      <c r="CC5618" s="174" t="str">
        <f t="shared" si="823"/>
        <v/>
      </c>
      <c r="CH5618" s="139"/>
      <c r="CI5618" s="139"/>
      <c r="CJ5618" s="174"/>
    </row>
    <row r="5619" spans="76:88" ht="20.100000000000001" customHeight="1" x14ac:dyDescent="0.25">
      <c r="BX5619" s="190"/>
      <c r="BY5619" s="191"/>
      <c r="BZ5619" s="188"/>
      <c r="CA5619" s="188"/>
      <c r="CB5619" s="174" t="str">
        <f t="shared" si="822"/>
        <v/>
      </c>
      <c r="CC5619" s="174" t="str">
        <f t="shared" si="823"/>
        <v/>
      </c>
      <c r="CH5619" s="139"/>
      <c r="CI5619" s="139"/>
      <c r="CJ5619" s="174"/>
    </row>
    <row r="5620" spans="76:88" ht="20.100000000000001" customHeight="1" x14ac:dyDescent="0.25">
      <c r="BX5620" s="190"/>
      <c r="BY5620" s="191"/>
      <c r="BZ5620" s="188"/>
      <c r="CA5620" s="188"/>
      <c r="CB5620" s="174" t="str">
        <f t="shared" si="822"/>
        <v/>
      </c>
      <c r="CC5620" s="174" t="str">
        <f t="shared" si="823"/>
        <v/>
      </c>
      <c r="CH5620" s="139"/>
      <c r="CI5620" s="139"/>
      <c r="CJ5620" s="174"/>
    </row>
    <row r="5621" spans="76:88" ht="20.100000000000001" customHeight="1" x14ac:dyDescent="0.25">
      <c r="BX5621" s="190"/>
      <c r="BY5621" s="191"/>
      <c r="BZ5621" s="188"/>
      <c r="CA5621" s="188"/>
      <c r="CB5621" s="174" t="str">
        <f t="shared" si="822"/>
        <v/>
      </c>
      <c r="CC5621" s="174" t="str">
        <f t="shared" si="823"/>
        <v/>
      </c>
      <c r="CH5621" s="139"/>
      <c r="CI5621" s="139"/>
      <c r="CJ5621" s="174"/>
    </row>
    <row r="5622" spans="76:88" ht="20.100000000000001" customHeight="1" x14ac:dyDescent="0.25">
      <c r="BX5622" s="190"/>
      <c r="BY5622" s="191"/>
      <c r="BZ5622" s="188"/>
      <c r="CA5622" s="188"/>
      <c r="CB5622" s="174" t="str">
        <f t="shared" si="822"/>
        <v/>
      </c>
      <c r="CC5622" s="174" t="str">
        <f t="shared" si="823"/>
        <v/>
      </c>
      <c r="CH5622" s="139"/>
      <c r="CI5622" s="139"/>
      <c r="CJ5622" s="174"/>
    </row>
    <row r="5623" spans="76:88" ht="20.100000000000001" customHeight="1" x14ac:dyDescent="0.25">
      <c r="BX5623" s="190"/>
      <c r="BY5623" s="191"/>
      <c r="BZ5623" s="188"/>
      <c r="CA5623" s="188"/>
      <c r="CB5623" s="174" t="str">
        <f t="shared" si="822"/>
        <v/>
      </c>
      <c r="CC5623" s="174" t="str">
        <f t="shared" si="823"/>
        <v/>
      </c>
      <c r="CH5623" s="139"/>
      <c r="CI5623" s="139"/>
      <c r="CJ5623" s="174"/>
    </row>
    <row r="5624" spans="76:88" ht="20.100000000000001" customHeight="1" x14ac:dyDescent="0.25">
      <c r="BX5624" s="190"/>
      <c r="BY5624" s="191"/>
      <c r="BZ5624" s="188"/>
      <c r="CA5624" s="188"/>
      <c r="CB5624" s="174" t="str">
        <f t="shared" si="822"/>
        <v/>
      </c>
      <c r="CC5624" s="174" t="str">
        <f t="shared" si="823"/>
        <v/>
      </c>
      <c r="CH5624" s="139"/>
      <c r="CI5624" s="139"/>
      <c r="CJ5624" s="174"/>
    </row>
    <row r="5625" spans="76:88" ht="20.100000000000001" customHeight="1" x14ac:dyDescent="0.25">
      <c r="BX5625" s="190"/>
      <c r="BY5625" s="191"/>
      <c r="BZ5625" s="188"/>
      <c r="CA5625" s="188"/>
      <c r="CB5625" s="174" t="str">
        <f t="shared" si="822"/>
        <v/>
      </c>
      <c r="CC5625" s="174" t="str">
        <f t="shared" si="823"/>
        <v/>
      </c>
      <c r="CH5625" s="139"/>
      <c r="CI5625" s="139"/>
      <c r="CJ5625" s="174"/>
    </row>
    <row r="5626" spans="76:88" ht="20.100000000000001" customHeight="1" x14ac:dyDescent="0.25">
      <c r="BX5626" s="190"/>
      <c r="BY5626" s="191"/>
      <c r="BZ5626" s="188"/>
      <c r="CA5626" s="188"/>
      <c r="CB5626" s="174" t="str">
        <f t="shared" si="822"/>
        <v/>
      </c>
      <c r="CC5626" s="174" t="str">
        <f t="shared" si="823"/>
        <v/>
      </c>
      <c r="CH5626" s="139"/>
      <c r="CI5626" s="139"/>
      <c r="CJ5626" s="174"/>
    </row>
    <row r="5627" spans="76:88" ht="20.100000000000001" customHeight="1" x14ac:dyDescent="0.25">
      <c r="BX5627" s="190"/>
      <c r="BY5627" s="191"/>
      <c r="BZ5627" s="188"/>
      <c r="CA5627" s="188"/>
      <c r="CB5627" s="174" t="str">
        <f t="shared" si="822"/>
        <v/>
      </c>
      <c r="CC5627" s="174" t="str">
        <f t="shared" si="823"/>
        <v/>
      </c>
      <c r="CH5627" s="139"/>
      <c r="CI5627" s="139"/>
      <c r="CJ5627" s="174"/>
    </row>
    <row r="5628" spans="76:88" ht="20.100000000000001" customHeight="1" x14ac:dyDescent="0.25">
      <c r="BX5628" s="190"/>
      <c r="BY5628" s="191"/>
      <c r="BZ5628" s="188"/>
      <c r="CA5628" s="188"/>
      <c r="CB5628" s="174" t="str">
        <f t="shared" si="822"/>
        <v/>
      </c>
      <c r="CC5628" s="174" t="str">
        <f t="shared" si="823"/>
        <v/>
      </c>
      <c r="CH5628" s="139"/>
      <c r="CI5628" s="139"/>
      <c r="CJ5628" s="174"/>
    </row>
    <row r="5629" spans="76:88" ht="20.100000000000001" customHeight="1" x14ac:dyDescent="0.25">
      <c r="BX5629" s="190"/>
      <c r="BY5629" s="191"/>
      <c r="BZ5629" s="188"/>
      <c r="CA5629" s="188"/>
      <c r="CB5629" s="174" t="str">
        <f t="shared" si="822"/>
        <v/>
      </c>
      <c r="CC5629" s="174" t="str">
        <f t="shared" si="823"/>
        <v/>
      </c>
      <c r="CH5629" s="139"/>
      <c r="CI5629" s="139"/>
      <c r="CJ5629" s="174"/>
    </row>
    <row r="5630" spans="76:88" ht="20.100000000000001" customHeight="1" x14ac:dyDescent="0.25">
      <c r="BX5630" s="190"/>
      <c r="BY5630" s="191"/>
      <c r="BZ5630" s="188"/>
      <c r="CA5630" s="188"/>
      <c r="CB5630" s="174" t="str">
        <f t="shared" si="822"/>
        <v/>
      </c>
      <c r="CC5630" s="174" t="str">
        <f t="shared" si="823"/>
        <v/>
      </c>
      <c r="CH5630" s="139"/>
      <c r="CI5630" s="139"/>
      <c r="CJ5630" s="174"/>
    </row>
    <row r="5631" spans="76:88" ht="20.100000000000001" customHeight="1" x14ac:dyDescent="0.25">
      <c r="BX5631" s="190"/>
      <c r="BY5631" s="191"/>
      <c r="BZ5631" s="188"/>
      <c r="CA5631" s="188"/>
      <c r="CB5631" s="174" t="str">
        <f t="shared" si="822"/>
        <v/>
      </c>
      <c r="CC5631" s="174" t="str">
        <f t="shared" si="823"/>
        <v/>
      </c>
      <c r="CH5631" s="139"/>
      <c r="CI5631" s="139"/>
      <c r="CJ5631" s="174"/>
    </row>
    <row r="5632" spans="76:88" ht="20.100000000000001" customHeight="1" x14ac:dyDescent="0.25">
      <c r="BX5632" s="190"/>
      <c r="BY5632" s="191"/>
      <c r="BZ5632" s="188"/>
      <c r="CA5632" s="188"/>
      <c r="CB5632" s="174" t="str">
        <f t="shared" si="822"/>
        <v/>
      </c>
      <c r="CC5632" s="174" t="str">
        <f t="shared" si="823"/>
        <v/>
      </c>
      <c r="CH5632" s="139"/>
      <c r="CI5632" s="139"/>
      <c r="CJ5632" s="174"/>
    </row>
    <row r="5633" spans="76:88" ht="20.100000000000001" customHeight="1" x14ac:dyDescent="0.25">
      <c r="BX5633" s="190"/>
      <c r="BY5633" s="191"/>
      <c r="BZ5633" s="188"/>
      <c r="CA5633" s="188"/>
      <c r="CB5633" s="174" t="str">
        <f t="shared" si="822"/>
        <v/>
      </c>
      <c r="CC5633" s="174" t="str">
        <f t="shared" si="823"/>
        <v/>
      </c>
      <c r="CH5633" s="139"/>
      <c r="CI5633" s="139"/>
      <c r="CJ5633" s="174"/>
    </row>
    <row r="5634" spans="76:88" ht="20.100000000000001" customHeight="1" x14ac:dyDescent="0.25">
      <c r="BX5634" s="190"/>
      <c r="BY5634" s="191"/>
      <c r="BZ5634" s="188"/>
      <c r="CA5634" s="188"/>
      <c r="CB5634" s="174" t="str">
        <f t="shared" si="822"/>
        <v/>
      </c>
      <c r="CC5634" s="174" t="str">
        <f t="shared" si="823"/>
        <v/>
      </c>
      <c r="CH5634" s="139"/>
      <c r="CI5634" s="139"/>
      <c r="CJ5634" s="174"/>
    </row>
    <row r="5635" spans="76:88" ht="20.100000000000001" customHeight="1" x14ac:dyDescent="0.25">
      <c r="BX5635" s="190"/>
      <c r="BY5635" s="191"/>
      <c r="BZ5635" s="188"/>
      <c r="CA5635" s="188"/>
      <c r="CB5635" s="174" t="str">
        <f t="shared" si="822"/>
        <v/>
      </c>
      <c r="CC5635" s="174" t="str">
        <f t="shared" si="823"/>
        <v/>
      </c>
      <c r="CH5635" s="139"/>
      <c r="CI5635" s="139"/>
      <c r="CJ5635" s="174"/>
    </row>
    <row r="5636" spans="76:88" ht="20.100000000000001" customHeight="1" x14ac:dyDescent="0.25">
      <c r="BX5636" s="190"/>
      <c r="BY5636" s="191"/>
      <c r="BZ5636" s="188"/>
      <c r="CA5636" s="188"/>
      <c r="CB5636" s="174" t="str">
        <f t="shared" si="822"/>
        <v/>
      </c>
      <c r="CC5636" s="174" t="str">
        <f t="shared" si="823"/>
        <v/>
      </c>
      <c r="CH5636" s="139"/>
      <c r="CI5636" s="139"/>
      <c r="CJ5636" s="174"/>
    </row>
    <row r="5637" spans="76:88" ht="20.100000000000001" customHeight="1" x14ac:dyDescent="0.25">
      <c r="BX5637" s="190"/>
      <c r="BY5637" s="191"/>
      <c r="BZ5637" s="188"/>
      <c r="CA5637" s="188"/>
      <c r="CB5637" s="174" t="str">
        <f t="shared" si="822"/>
        <v/>
      </c>
      <c r="CC5637" s="174" t="str">
        <f t="shared" si="823"/>
        <v/>
      </c>
      <c r="CH5637" s="139"/>
      <c r="CI5637" s="139"/>
      <c r="CJ5637" s="174"/>
    </row>
    <row r="5638" spans="76:88" ht="20.100000000000001" customHeight="1" x14ac:dyDescent="0.25">
      <c r="BX5638" s="190"/>
      <c r="BY5638" s="191"/>
      <c r="BZ5638" s="188"/>
      <c r="CA5638" s="188"/>
      <c r="CB5638" s="174" t="str">
        <f t="shared" si="822"/>
        <v/>
      </c>
      <c r="CC5638" s="174" t="str">
        <f t="shared" si="823"/>
        <v/>
      </c>
      <c r="CH5638" s="139"/>
      <c r="CI5638" s="139"/>
      <c r="CJ5638" s="174"/>
    </row>
    <row r="5639" spans="76:88" ht="20.100000000000001" customHeight="1" x14ac:dyDescent="0.25">
      <c r="BX5639" s="190"/>
      <c r="BY5639" s="191"/>
      <c r="BZ5639" s="188"/>
      <c r="CA5639" s="188"/>
      <c r="CB5639" s="174" t="str">
        <f t="shared" si="822"/>
        <v/>
      </c>
      <c r="CC5639" s="174" t="str">
        <f t="shared" si="823"/>
        <v/>
      </c>
      <c r="CH5639" s="139"/>
      <c r="CI5639" s="139"/>
      <c r="CJ5639" s="174"/>
    </row>
    <row r="5640" spans="76:88" ht="20.100000000000001" customHeight="1" x14ac:dyDescent="0.25">
      <c r="BX5640" s="190"/>
      <c r="BY5640" s="191"/>
      <c r="BZ5640" s="188"/>
      <c r="CA5640" s="188"/>
      <c r="CB5640" s="174" t="str">
        <f t="shared" si="822"/>
        <v/>
      </c>
      <c r="CC5640" s="174" t="str">
        <f t="shared" si="823"/>
        <v/>
      </c>
      <c r="CH5640" s="139"/>
      <c r="CI5640" s="139"/>
      <c r="CJ5640" s="174"/>
    </row>
    <row r="5641" spans="76:88" ht="20.100000000000001" customHeight="1" x14ac:dyDescent="0.25">
      <c r="BX5641" s="190"/>
      <c r="BY5641" s="191"/>
      <c r="BZ5641" s="188"/>
      <c r="CA5641" s="188"/>
      <c r="CB5641" s="174" t="str">
        <f t="shared" si="822"/>
        <v/>
      </c>
      <c r="CC5641" s="174" t="str">
        <f t="shared" si="823"/>
        <v/>
      </c>
      <c r="CH5641" s="139"/>
      <c r="CI5641" s="139"/>
      <c r="CJ5641" s="174"/>
    </row>
    <row r="5642" spans="76:88" ht="20.100000000000001" customHeight="1" x14ac:dyDescent="0.25">
      <c r="BX5642" s="190"/>
      <c r="BY5642" s="191"/>
      <c r="BZ5642" s="188"/>
      <c r="CA5642" s="188"/>
      <c r="CB5642" s="174" t="str">
        <f t="shared" si="822"/>
        <v/>
      </c>
      <c r="CC5642" s="174" t="str">
        <f t="shared" si="823"/>
        <v/>
      </c>
      <c r="CH5642" s="139"/>
      <c r="CI5642" s="139"/>
      <c r="CJ5642" s="174"/>
    </row>
    <row r="5643" spans="76:88" ht="20.100000000000001" customHeight="1" x14ac:dyDescent="0.25">
      <c r="BX5643" s="190"/>
      <c r="BY5643" s="191"/>
      <c r="BZ5643" s="188"/>
      <c r="CA5643" s="188"/>
      <c r="CB5643" s="174" t="str">
        <f t="shared" si="822"/>
        <v/>
      </c>
      <c r="CC5643" s="174" t="str">
        <f t="shared" si="823"/>
        <v/>
      </c>
      <c r="CH5643" s="139"/>
      <c r="CI5643" s="139"/>
      <c r="CJ5643" s="174"/>
    </row>
    <row r="5644" spans="76:88" ht="20.100000000000001" customHeight="1" x14ac:dyDescent="0.25">
      <c r="BX5644" s="190"/>
      <c r="BY5644" s="191"/>
      <c r="BZ5644" s="188"/>
      <c r="CA5644" s="188"/>
      <c r="CB5644" s="174" t="str">
        <f t="shared" si="822"/>
        <v/>
      </c>
      <c r="CC5644" s="174" t="str">
        <f t="shared" si="823"/>
        <v/>
      </c>
      <c r="CH5644" s="139"/>
      <c r="CI5644" s="139"/>
      <c r="CJ5644" s="174"/>
    </row>
    <row r="5645" spans="76:88" ht="20.100000000000001" customHeight="1" x14ac:dyDescent="0.25">
      <c r="BX5645" s="190"/>
      <c r="BY5645" s="191"/>
      <c r="BZ5645" s="188"/>
      <c r="CA5645" s="188"/>
      <c r="CB5645" s="174" t="str">
        <f t="shared" si="822"/>
        <v/>
      </c>
      <c r="CC5645" s="174" t="str">
        <f t="shared" si="823"/>
        <v/>
      </c>
      <c r="CH5645" s="139"/>
      <c r="CI5645" s="139"/>
      <c r="CJ5645" s="174"/>
    </row>
    <row r="5646" spans="76:88" ht="20.100000000000001" customHeight="1" x14ac:dyDescent="0.25">
      <c r="BX5646" s="190"/>
      <c r="BY5646" s="191"/>
      <c r="BZ5646" s="188"/>
      <c r="CA5646" s="188"/>
      <c r="CB5646" s="174" t="str">
        <f t="shared" si="822"/>
        <v/>
      </c>
      <c r="CC5646" s="174" t="str">
        <f t="shared" si="823"/>
        <v/>
      </c>
      <c r="CH5646" s="139"/>
      <c r="CI5646" s="139"/>
      <c r="CJ5646" s="174"/>
    </row>
    <row r="5647" spans="76:88" ht="20.100000000000001" customHeight="1" x14ac:dyDescent="0.25">
      <c r="BX5647" s="190"/>
      <c r="BY5647" s="191"/>
      <c r="BZ5647" s="188"/>
      <c r="CA5647" s="188"/>
      <c r="CB5647" s="174" t="str">
        <f t="shared" si="822"/>
        <v/>
      </c>
      <c r="CC5647" s="174" t="str">
        <f t="shared" si="823"/>
        <v/>
      </c>
      <c r="CH5647" s="139"/>
      <c r="CI5647" s="139"/>
      <c r="CJ5647" s="174"/>
    </row>
    <row r="5648" spans="76:88" ht="20.100000000000001" customHeight="1" x14ac:dyDescent="0.25">
      <c r="BX5648" s="190"/>
      <c r="BY5648" s="191"/>
      <c r="BZ5648" s="188"/>
      <c r="CA5648" s="188"/>
      <c r="CB5648" s="174" t="str">
        <f t="shared" ref="CB5648:CB5711" si="824">IF($CA5648&gt;(Y$555),$BZ5648,"")</f>
        <v/>
      </c>
      <c r="CC5648" s="174" t="str">
        <f t="shared" ref="CC5648:CC5711" si="825">IF($CA5648&gt;(AA$557),$BZ5648,"")</f>
        <v/>
      </c>
      <c r="CH5648" s="139"/>
      <c r="CI5648" s="139"/>
      <c r="CJ5648" s="174"/>
    </row>
    <row r="5649" spans="76:88" ht="20.100000000000001" customHeight="1" x14ac:dyDescent="0.25">
      <c r="BX5649" s="190"/>
      <c r="BY5649" s="191"/>
      <c r="BZ5649" s="188"/>
      <c r="CA5649" s="188"/>
      <c r="CB5649" s="174" t="str">
        <f t="shared" si="824"/>
        <v/>
      </c>
      <c r="CC5649" s="174" t="str">
        <f t="shared" si="825"/>
        <v/>
      </c>
      <c r="CH5649" s="139"/>
      <c r="CI5649" s="139"/>
      <c r="CJ5649" s="174"/>
    </row>
    <row r="5650" spans="76:88" ht="20.100000000000001" customHeight="1" x14ac:dyDescent="0.25">
      <c r="BX5650" s="190"/>
      <c r="BY5650" s="191"/>
      <c r="BZ5650" s="188"/>
      <c r="CA5650" s="188"/>
      <c r="CB5650" s="174" t="str">
        <f t="shared" si="824"/>
        <v/>
      </c>
      <c r="CC5650" s="174" t="str">
        <f t="shared" si="825"/>
        <v/>
      </c>
      <c r="CH5650" s="139"/>
      <c r="CI5650" s="139"/>
      <c r="CJ5650" s="174"/>
    </row>
    <row r="5651" spans="76:88" ht="20.100000000000001" customHeight="1" x14ac:dyDescent="0.25">
      <c r="BX5651" s="190"/>
      <c r="BY5651" s="191"/>
      <c r="BZ5651" s="188"/>
      <c r="CA5651" s="188"/>
      <c r="CB5651" s="174" t="str">
        <f t="shared" si="824"/>
        <v/>
      </c>
      <c r="CC5651" s="174" t="str">
        <f t="shared" si="825"/>
        <v/>
      </c>
      <c r="CH5651" s="139"/>
      <c r="CI5651" s="139"/>
      <c r="CJ5651" s="174"/>
    </row>
    <row r="5652" spans="76:88" ht="20.100000000000001" customHeight="1" x14ac:dyDescent="0.25">
      <c r="BX5652" s="190"/>
      <c r="BY5652" s="191"/>
      <c r="BZ5652" s="188"/>
      <c r="CA5652" s="188"/>
      <c r="CB5652" s="174" t="str">
        <f t="shared" si="824"/>
        <v/>
      </c>
      <c r="CC5652" s="174" t="str">
        <f t="shared" si="825"/>
        <v/>
      </c>
      <c r="CH5652" s="139"/>
      <c r="CI5652" s="139"/>
      <c r="CJ5652" s="174"/>
    </row>
    <row r="5653" spans="76:88" ht="20.100000000000001" customHeight="1" x14ac:dyDescent="0.25">
      <c r="BX5653" s="190"/>
      <c r="BY5653" s="191"/>
      <c r="BZ5653" s="188"/>
      <c r="CA5653" s="188"/>
      <c r="CB5653" s="174" t="str">
        <f t="shared" si="824"/>
        <v/>
      </c>
      <c r="CC5653" s="174" t="str">
        <f t="shared" si="825"/>
        <v/>
      </c>
      <c r="CH5653" s="139"/>
      <c r="CI5653" s="139"/>
      <c r="CJ5653" s="174"/>
    </row>
    <row r="5654" spans="76:88" ht="20.100000000000001" customHeight="1" x14ac:dyDescent="0.25">
      <c r="BX5654" s="190"/>
      <c r="BY5654" s="191"/>
      <c r="BZ5654" s="188"/>
      <c r="CA5654" s="188"/>
      <c r="CB5654" s="174" t="str">
        <f t="shared" si="824"/>
        <v/>
      </c>
      <c r="CC5654" s="174" t="str">
        <f t="shared" si="825"/>
        <v/>
      </c>
      <c r="CH5654" s="139"/>
      <c r="CI5654" s="139"/>
      <c r="CJ5654" s="174"/>
    </row>
    <row r="5655" spans="76:88" ht="20.100000000000001" customHeight="1" x14ac:dyDescent="0.25">
      <c r="BX5655" s="190"/>
      <c r="BY5655" s="191"/>
      <c r="BZ5655" s="188"/>
      <c r="CA5655" s="188"/>
      <c r="CB5655" s="174" t="str">
        <f t="shared" si="824"/>
        <v/>
      </c>
      <c r="CC5655" s="174" t="str">
        <f t="shared" si="825"/>
        <v/>
      </c>
      <c r="CH5655" s="139"/>
      <c r="CI5655" s="139"/>
      <c r="CJ5655" s="174"/>
    </row>
    <row r="5656" spans="76:88" ht="20.100000000000001" customHeight="1" x14ac:dyDescent="0.25">
      <c r="BX5656" s="190"/>
      <c r="BY5656" s="191"/>
      <c r="BZ5656" s="188"/>
      <c r="CA5656" s="188"/>
      <c r="CB5656" s="174" t="str">
        <f t="shared" si="824"/>
        <v/>
      </c>
      <c r="CC5656" s="174" t="str">
        <f t="shared" si="825"/>
        <v/>
      </c>
      <c r="CH5656" s="139"/>
      <c r="CI5656" s="139"/>
      <c r="CJ5656" s="174"/>
    </row>
    <row r="5657" spans="76:88" ht="20.100000000000001" customHeight="1" x14ac:dyDescent="0.25">
      <c r="BX5657" s="190"/>
      <c r="BY5657" s="191"/>
      <c r="BZ5657" s="188"/>
      <c r="CA5657" s="188"/>
      <c r="CB5657" s="174" t="str">
        <f t="shared" si="824"/>
        <v/>
      </c>
      <c r="CC5657" s="174" t="str">
        <f t="shared" si="825"/>
        <v/>
      </c>
      <c r="CH5657" s="139"/>
      <c r="CI5657" s="139"/>
      <c r="CJ5657" s="174"/>
    </row>
    <row r="5658" spans="76:88" ht="20.100000000000001" customHeight="1" x14ac:dyDescent="0.25">
      <c r="BX5658" s="190"/>
      <c r="BY5658" s="191"/>
      <c r="BZ5658" s="188"/>
      <c r="CA5658" s="188"/>
      <c r="CB5658" s="174" t="str">
        <f t="shared" si="824"/>
        <v/>
      </c>
      <c r="CC5658" s="174" t="str">
        <f t="shared" si="825"/>
        <v/>
      </c>
      <c r="CH5658" s="139"/>
      <c r="CI5658" s="139"/>
      <c r="CJ5658" s="174"/>
    </row>
    <row r="5659" spans="76:88" ht="20.100000000000001" customHeight="1" x14ac:dyDescent="0.25">
      <c r="BX5659" s="190"/>
      <c r="BY5659" s="191"/>
      <c r="BZ5659" s="188"/>
      <c r="CA5659" s="188"/>
      <c r="CB5659" s="174" t="str">
        <f t="shared" si="824"/>
        <v/>
      </c>
      <c r="CC5659" s="174" t="str">
        <f t="shared" si="825"/>
        <v/>
      </c>
      <c r="CH5659" s="139"/>
      <c r="CI5659" s="139"/>
      <c r="CJ5659" s="174"/>
    </row>
    <row r="5660" spans="76:88" ht="20.100000000000001" customHeight="1" x14ac:dyDescent="0.25">
      <c r="BX5660" s="190"/>
      <c r="BY5660" s="191"/>
      <c r="BZ5660" s="188"/>
      <c r="CA5660" s="188"/>
      <c r="CB5660" s="174" t="str">
        <f t="shared" si="824"/>
        <v/>
      </c>
      <c r="CC5660" s="174" t="str">
        <f t="shared" si="825"/>
        <v/>
      </c>
      <c r="CH5660" s="139"/>
      <c r="CI5660" s="139"/>
      <c r="CJ5660" s="174"/>
    </row>
    <row r="5661" spans="76:88" ht="20.100000000000001" customHeight="1" x14ac:dyDescent="0.25">
      <c r="BX5661" s="190"/>
      <c r="BY5661" s="191"/>
      <c r="BZ5661" s="188"/>
      <c r="CA5661" s="188"/>
      <c r="CB5661" s="174" t="str">
        <f t="shared" si="824"/>
        <v/>
      </c>
      <c r="CC5661" s="174" t="str">
        <f t="shared" si="825"/>
        <v/>
      </c>
      <c r="CH5661" s="139"/>
      <c r="CI5661" s="139"/>
      <c r="CJ5661" s="174"/>
    </row>
    <row r="5662" spans="76:88" ht="20.100000000000001" customHeight="1" x14ac:dyDescent="0.25">
      <c r="BX5662" s="190"/>
      <c r="BY5662" s="191"/>
      <c r="BZ5662" s="188"/>
      <c r="CA5662" s="188"/>
      <c r="CB5662" s="174" t="str">
        <f t="shared" si="824"/>
        <v/>
      </c>
      <c r="CC5662" s="174" t="str">
        <f t="shared" si="825"/>
        <v/>
      </c>
      <c r="CH5662" s="139"/>
      <c r="CI5662" s="139"/>
      <c r="CJ5662" s="174"/>
    </row>
    <row r="5663" spans="76:88" ht="20.100000000000001" customHeight="1" x14ac:dyDescent="0.25">
      <c r="BX5663" s="190"/>
      <c r="BY5663" s="191"/>
      <c r="BZ5663" s="188"/>
      <c r="CA5663" s="188"/>
      <c r="CB5663" s="174" t="str">
        <f t="shared" si="824"/>
        <v/>
      </c>
      <c r="CC5663" s="174" t="str">
        <f t="shared" si="825"/>
        <v/>
      </c>
      <c r="CH5663" s="139"/>
      <c r="CI5663" s="139"/>
      <c r="CJ5663" s="174"/>
    </row>
    <row r="5664" spans="76:88" ht="20.100000000000001" customHeight="1" x14ac:dyDescent="0.25">
      <c r="BX5664" s="190"/>
      <c r="BY5664" s="191"/>
      <c r="BZ5664" s="188"/>
      <c r="CA5664" s="188"/>
      <c r="CB5664" s="174" t="str">
        <f t="shared" si="824"/>
        <v/>
      </c>
      <c r="CC5664" s="174" t="str">
        <f t="shared" si="825"/>
        <v/>
      </c>
      <c r="CH5664" s="139"/>
      <c r="CI5664" s="139"/>
      <c r="CJ5664" s="174"/>
    </row>
    <row r="5665" spans="76:88" ht="20.100000000000001" customHeight="1" x14ac:dyDescent="0.25">
      <c r="BX5665" s="190"/>
      <c r="BY5665" s="191"/>
      <c r="BZ5665" s="188"/>
      <c r="CA5665" s="188"/>
      <c r="CB5665" s="174" t="str">
        <f t="shared" si="824"/>
        <v/>
      </c>
      <c r="CC5665" s="174" t="str">
        <f t="shared" si="825"/>
        <v/>
      </c>
      <c r="CH5665" s="139"/>
      <c r="CI5665" s="139"/>
      <c r="CJ5665" s="174"/>
    </row>
    <row r="5666" spans="76:88" ht="20.100000000000001" customHeight="1" x14ac:dyDescent="0.25">
      <c r="BX5666" s="190"/>
      <c r="BY5666" s="191"/>
      <c r="BZ5666" s="188"/>
      <c r="CA5666" s="188"/>
      <c r="CB5666" s="174" t="str">
        <f t="shared" si="824"/>
        <v/>
      </c>
      <c r="CC5666" s="174" t="str">
        <f t="shared" si="825"/>
        <v/>
      </c>
      <c r="CH5666" s="139"/>
      <c r="CI5666" s="139"/>
      <c r="CJ5666" s="174"/>
    </row>
    <row r="5667" spans="76:88" ht="20.100000000000001" customHeight="1" x14ac:dyDescent="0.25">
      <c r="BX5667" s="190"/>
      <c r="BY5667" s="191"/>
      <c r="BZ5667" s="188"/>
      <c r="CA5667" s="188"/>
      <c r="CB5667" s="174" t="str">
        <f t="shared" si="824"/>
        <v/>
      </c>
      <c r="CC5667" s="174" t="str">
        <f t="shared" si="825"/>
        <v/>
      </c>
      <c r="CH5667" s="139"/>
      <c r="CI5667" s="139"/>
      <c r="CJ5667" s="174"/>
    </row>
    <row r="5668" spans="76:88" ht="20.100000000000001" customHeight="1" x14ac:dyDescent="0.25">
      <c r="BX5668" s="190"/>
      <c r="BY5668" s="191"/>
      <c r="BZ5668" s="188"/>
      <c r="CA5668" s="188"/>
      <c r="CB5668" s="174" t="str">
        <f t="shared" si="824"/>
        <v/>
      </c>
      <c r="CC5668" s="174" t="str">
        <f t="shared" si="825"/>
        <v/>
      </c>
      <c r="CH5668" s="139"/>
      <c r="CI5668" s="139"/>
      <c r="CJ5668" s="174"/>
    </row>
    <row r="5669" spans="76:88" ht="20.100000000000001" customHeight="1" x14ac:dyDescent="0.25">
      <c r="BX5669" s="190"/>
      <c r="BY5669" s="191"/>
      <c r="BZ5669" s="188"/>
      <c r="CA5669" s="188"/>
      <c r="CB5669" s="174" t="str">
        <f t="shared" si="824"/>
        <v/>
      </c>
      <c r="CC5669" s="174" t="str">
        <f t="shared" si="825"/>
        <v/>
      </c>
      <c r="CH5669" s="139"/>
      <c r="CI5669" s="139"/>
      <c r="CJ5669" s="174"/>
    </row>
    <row r="5670" spans="76:88" ht="20.100000000000001" customHeight="1" x14ac:dyDescent="0.25">
      <c r="BX5670" s="190"/>
      <c r="BY5670" s="191"/>
      <c r="BZ5670" s="188"/>
      <c r="CA5670" s="188"/>
      <c r="CB5670" s="174" t="str">
        <f t="shared" si="824"/>
        <v/>
      </c>
      <c r="CC5670" s="174" t="str">
        <f t="shared" si="825"/>
        <v/>
      </c>
      <c r="CH5670" s="139"/>
      <c r="CI5670" s="139"/>
      <c r="CJ5670" s="174"/>
    </row>
    <row r="5671" spans="76:88" ht="20.100000000000001" customHeight="1" x14ac:dyDescent="0.25">
      <c r="BX5671" s="190"/>
      <c r="BY5671" s="191"/>
      <c r="BZ5671" s="188"/>
      <c r="CA5671" s="188"/>
      <c r="CB5671" s="174" t="str">
        <f t="shared" si="824"/>
        <v/>
      </c>
      <c r="CC5671" s="174" t="str">
        <f t="shared" si="825"/>
        <v/>
      </c>
      <c r="CH5671" s="139"/>
      <c r="CI5671" s="139"/>
      <c r="CJ5671" s="174"/>
    </row>
    <row r="5672" spans="76:88" ht="20.100000000000001" customHeight="1" x14ac:dyDescent="0.25">
      <c r="BX5672" s="190"/>
      <c r="BY5672" s="191"/>
      <c r="BZ5672" s="188"/>
      <c r="CA5672" s="188"/>
      <c r="CB5672" s="174" t="str">
        <f t="shared" si="824"/>
        <v/>
      </c>
      <c r="CC5672" s="174" t="str">
        <f t="shared" si="825"/>
        <v/>
      </c>
      <c r="CH5672" s="139"/>
      <c r="CI5672" s="139"/>
      <c r="CJ5672" s="174"/>
    </row>
    <row r="5673" spans="76:88" ht="20.100000000000001" customHeight="1" x14ac:dyDescent="0.25">
      <c r="BX5673" s="190"/>
      <c r="BY5673" s="191"/>
      <c r="BZ5673" s="188"/>
      <c r="CA5673" s="188"/>
      <c r="CB5673" s="174" t="str">
        <f t="shared" si="824"/>
        <v/>
      </c>
      <c r="CC5673" s="174" t="str">
        <f t="shared" si="825"/>
        <v/>
      </c>
      <c r="CH5673" s="139"/>
      <c r="CI5673" s="139"/>
      <c r="CJ5673" s="174"/>
    </row>
    <row r="5674" spans="76:88" ht="20.100000000000001" customHeight="1" x14ac:dyDescent="0.25">
      <c r="BX5674" s="190"/>
      <c r="BY5674" s="191"/>
      <c r="BZ5674" s="188"/>
      <c r="CA5674" s="188"/>
      <c r="CB5674" s="174" t="str">
        <f t="shared" si="824"/>
        <v/>
      </c>
      <c r="CC5674" s="174" t="str">
        <f t="shared" si="825"/>
        <v/>
      </c>
      <c r="CH5674" s="139"/>
      <c r="CI5674" s="139"/>
      <c r="CJ5674" s="174"/>
    </row>
    <row r="5675" spans="76:88" ht="20.100000000000001" customHeight="1" x14ac:dyDescent="0.25">
      <c r="BX5675" s="190"/>
      <c r="BY5675" s="191"/>
      <c r="BZ5675" s="188"/>
      <c r="CA5675" s="188"/>
      <c r="CB5675" s="174" t="str">
        <f t="shared" si="824"/>
        <v/>
      </c>
      <c r="CC5675" s="174" t="str">
        <f t="shared" si="825"/>
        <v/>
      </c>
      <c r="CH5675" s="139"/>
      <c r="CI5675" s="139"/>
      <c r="CJ5675" s="174"/>
    </row>
    <row r="5676" spans="76:88" ht="20.100000000000001" customHeight="1" x14ac:dyDescent="0.25">
      <c r="BX5676" s="190"/>
      <c r="BY5676" s="191"/>
      <c r="BZ5676" s="188"/>
      <c r="CA5676" s="188"/>
      <c r="CB5676" s="174" t="str">
        <f t="shared" si="824"/>
        <v/>
      </c>
      <c r="CC5676" s="174" t="str">
        <f t="shared" si="825"/>
        <v/>
      </c>
      <c r="CH5676" s="139"/>
      <c r="CI5676" s="139"/>
      <c r="CJ5676" s="174"/>
    </row>
    <row r="5677" spans="76:88" ht="20.100000000000001" customHeight="1" x14ac:dyDescent="0.25">
      <c r="BX5677" s="190"/>
      <c r="BY5677" s="191"/>
      <c r="BZ5677" s="188"/>
      <c r="CA5677" s="188"/>
      <c r="CB5677" s="174" t="str">
        <f t="shared" si="824"/>
        <v/>
      </c>
      <c r="CC5677" s="174" t="str">
        <f t="shared" si="825"/>
        <v/>
      </c>
      <c r="CH5677" s="139"/>
      <c r="CI5677" s="139"/>
      <c r="CJ5677" s="174"/>
    </row>
    <row r="5678" spans="76:88" ht="20.100000000000001" customHeight="1" x14ac:dyDescent="0.25">
      <c r="BX5678" s="190"/>
      <c r="BY5678" s="191"/>
      <c r="BZ5678" s="188"/>
      <c r="CA5678" s="188"/>
      <c r="CB5678" s="174" t="str">
        <f t="shared" si="824"/>
        <v/>
      </c>
      <c r="CC5678" s="174" t="str">
        <f t="shared" si="825"/>
        <v/>
      </c>
      <c r="CH5678" s="139"/>
      <c r="CI5678" s="139"/>
      <c r="CJ5678" s="174"/>
    </row>
    <row r="5679" spans="76:88" ht="20.100000000000001" customHeight="1" x14ac:dyDescent="0.25">
      <c r="BX5679" s="190"/>
      <c r="BY5679" s="191"/>
      <c r="BZ5679" s="188"/>
      <c r="CA5679" s="188"/>
      <c r="CB5679" s="174" t="str">
        <f t="shared" si="824"/>
        <v/>
      </c>
      <c r="CC5679" s="174" t="str">
        <f t="shared" si="825"/>
        <v/>
      </c>
      <c r="CH5679" s="139"/>
      <c r="CI5679" s="139"/>
      <c r="CJ5679" s="174"/>
    </row>
    <row r="5680" spans="76:88" ht="20.100000000000001" customHeight="1" x14ac:dyDescent="0.25">
      <c r="BX5680" s="190"/>
      <c r="BY5680" s="191"/>
      <c r="BZ5680" s="188"/>
      <c r="CA5680" s="188"/>
      <c r="CB5680" s="174" t="str">
        <f t="shared" si="824"/>
        <v/>
      </c>
      <c r="CC5680" s="174" t="str">
        <f t="shared" si="825"/>
        <v/>
      </c>
      <c r="CH5680" s="139"/>
      <c r="CI5680" s="139"/>
      <c r="CJ5680" s="174"/>
    </row>
    <row r="5681" spans="76:88" ht="20.100000000000001" customHeight="1" x14ac:dyDescent="0.25">
      <c r="BX5681" s="190"/>
      <c r="BY5681" s="191"/>
      <c r="BZ5681" s="188"/>
      <c r="CA5681" s="188"/>
      <c r="CB5681" s="174" t="str">
        <f t="shared" si="824"/>
        <v/>
      </c>
      <c r="CC5681" s="174" t="str">
        <f t="shared" si="825"/>
        <v/>
      </c>
      <c r="CH5681" s="139"/>
      <c r="CI5681" s="139"/>
      <c r="CJ5681" s="174"/>
    </row>
    <row r="5682" spans="76:88" ht="20.100000000000001" customHeight="1" x14ac:dyDescent="0.25">
      <c r="BX5682" s="190"/>
      <c r="BY5682" s="191"/>
      <c r="BZ5682" s="188"/>
      <c r="CA5682" s="188"/>
      <c r="CB5682" s="174" t="str">
        <f t="shared" si="824"/>
        <v/>
      </c>
      <c r="CC5682" s="174" t="str">
        <f t="shared" si="825"/>
        <v/>
      </c>
      <c r="CH5682" s="139"/>
      <c r="CI5682" s="139"/>
      <c r="CJ5682" s="174"/>
    </row>
    <row r="5683" spans="76:88" ht="20.100000000000001" customHeight="1" x14ac:dyDescent="0.25">
      <c r="BX5683" s="190"/>
      <c r="BY5683" s="191"/>
      <c r="BZ5683" s="188"/>
      <c r="CA5683" s="188"/>
      <c r="CB5683" s="174" t="str">
        <f t="shared" si="824"/>
        <v/>
      </c>
      <c r="CC5683" s="174" t="str">
        <f t="shared" si="825"/>
        <v/>
      </c>
      <c r="CH5683" s="139"/>
      <c r="CI5683" s="139"/>
      <c r="CJ5683" s="174"/>
    </row>
    <row r="5684" spans="76:88" ht="20.100000000000001" customHeight="1" x14ac:dyDescent="0.25">
      <c r="BX5684" s="190"/>
      <c r="BY5684" s="191"/>
      <c r="BZ5684" s="188"/>
      <c r="CA5684" s="188"/>
      <c r="CB5684" s="174" t="str">
        <f t="shared" si="824"/>
        <v/>
      </c>
      <c r="CC5684" s="174" t="str">
        <f t="shared" si="825"/>
        <v/>
      </c>
      <c r="CH5684" s="139"/>
      <c r="CI5684" s="139"/>
      <c r="CJ5684" s="174"/>
    </row>
    <row r="5685" spans="76:88" ht="20.100000000000001" customHeight="1" x14ac:dyDescent="0.25">
      <c r="BX5685" s="190"/>
      <c r="BY5685" s="191"/>
      <c r="BZ5685" s="188"/>
      <c r="CA5685" s="188"/>
      <c r="CB5685" s="174" t="str">
        <f t="shared" si="824"/>
        <v/>
      </c>
      <c r="CC5685" s="174" t="str">
        <f t="shared" si="825"/>
        <v/>
      </c>
      <c r="CH5685" s="139"/>
      <c r="CI5685" s="139"/>
      <c r="CJ5685" s="174"/>
    </row>
    <row r="5686" spans="76:88" ht="20.100000000000001" customHeight="1" x14ac:dyDescent="0.25">
      <c r="BX5686" s="190"/>
      <c r="BY5686" s="191"/>
      <c r="BZ5686" s="188"/>
      <c r="CA5686" s="188"/>
      <c r="CB5686" s="174" t="str">
        <f t="shared" si="824"/>
        <v/>
      </c>
      <c r="CC5686" s="174" t="str">
        <f t="shared" si="825"/>
        <v/>
      </c>
      <c r="CH5686" s="139"/>
      <c r="CI5686" s="139"/>
      <c r="CJ5686" s="174"/>
    </row>
    <row r="5687" spans="76:88" ht="20.100000000000001" customHeight="1" x14ac:dyDescent="0.25">
      <c r="BX5687" s="190"/>
      <c r="BY5687" s="191"/>
      <c r="BZ5687" s="188"/>
      <c r="CA5687" s="188"/>
      <c r="CB5687" s="174" t="str">
        <f t="shared" si="824"/>
        <v/>
      </c>
      <c r="CC5687" s="174" t="str">
        <f t="shared" si="825"/>
        <v/>
      </c>
      <c r="CH5687" s="139"/>
      <c r="CI5687" s="139"/>
      <c r="CJ5687" s="174"/>
    </row>
    <row r="5688" spans="76:88" ht="20.100000000000001" customHeight="1" x14ac:dyDescent="0.25">
      <c r="BX5688" s="190"/>
      <c r="BY5688" s="191"/>
      <c r="BZ5688" s="188"/>
      <c r="CA5688" s="188"/>
      <c r="CB5688" s="174" t="str">
        <f t="shared" si="824"/>
        <v/>
      </c>
      <c r="CC5688" s="174" t="str">
        <f t="shared" si="825"/>
        <v/>
      </c>
      <c r="CH5688" s="139"/>
      <c r="CI5688" s="139"/>
      <c r="CJ5688" s="174"/>
    </row>
    <row r="5689" spans="76:88" ht="20.100000000000001" customHeight="1" x14ac:dyDescent="0.25">
      <c r="BX5689" s="190"/>
      <c r="BY5689" s="191"/>
      <c r="BZ5689" s="188"/>
      <c r="CA5689" s="188"/>
      <c r="CB5689" s="174" t="str">
        <f t="shared" si="824"/>
        <v/>
      </c>
      <c r="CC5689" s="174" t="str">
        <f t="shared" si="825"/>
        <v/>
      </c>
      <c r="CH5689" s="139"/>
      <c r="CI5689" s="139"/>
      <c r="CJ5689" s="174"/>
    </row>
    <row r="5690" spans="76:88" ht="20.100000000000001" customHeight="1" x14ac:dyDescent="0.25">
      <c r="BX5690" s="190"/>
      <c r="BY5690" s="191"/>
      <c r="BZ5690" s="188"/>
      <c r="CA5690" s="188"/>
      <c r="CB5690" s="174" t="str">
        <f t="shared" si="824"/>
        <v/>
      </c>
      <c r="CC5690" s="174" t="str">
        <f t="shared" si="825"/>
        <v/>
      </c>
      <c r="CH5690" s="139"/>
      <c r="CI5690" s="139"/>
      <c r="CJ5690" s="174"/>
    </row>
    <row r="5691" spans="76:88" ht="20.100000000000001" customHeight="1" x14ac:dyDescent="0.25">
      <c r="BX5691" s="190"/>
      <c r="BY5691" s="191"/>
      <c r="BZ5691" s="188"/>
      <c r="CA5691" s="188"/>
      <c r="CB5691" s="174" t="str">
        <f t="shared" si="824"/>
        <v/>
      </c>
      <c r="CC5691" s="174" t="str">
        <f t="shared" si="825"/>
        <v/>
      </c>
      <c r="CH5691" s="139"/>
      <c r="CI5691" s="139"/>
      <c r="CJ5691" s="174"/>
    </row>
    <row r="5692" spans="76:88" ht="20.100000000000001" customHeight="1" x14ac:dyDescent="0.25">
      <c r="BX5692" s="190"/>
      <c r="BY5692" s="191"/>
      <c r="BZ5692" s="188"/>
      <c r="CA5692" s="188"/>
      <c r="CB5692" s="174" t="str">
        <f t="shared" si="824"/>
        <v/>
      </c>
      <c r="CC5692" s="174" t="str">
        <f t="shared" si="825"/>
        <v/>
      </c>
      <c r="CH5692" s="139"/>
      <c r="CI5692" s="139"/>
      <c r="CJ5692" s="174"/>
    </row>
    <row r="5693" spans="76:88" ht="20.100000000000001" customHeight="1" x14ac:dyDescent="0.25">
      <c r="BX5693" s="190"/>
      <c r="BY5693" s="191"/>
      <c r="BZ5693" s="188"/>
      <c r="CA5693" s="188"/>
      <c r="CB5693" s="174" t="str">
        <f t="shared" si="824"/>
        <v/>
      </c>
      <c r="CC5693" s="174" t="str">
        <f t="shared" si="825"/>
        <v/>
      </c>
      <c r="CH5693" s="139"/>
      <c r="CI5693" s="139"/>
      <c r="CJ5693" s="174"/>
    </row>
    <row r="5694" spans="76:88" ht="20.100000000000001" customHeight="1" x14ac:dyDescent="0.25">
      <c r="BX5694" s="190"/>
      <c r="BY5694" s="191"/>
      <c r="BZ5694" s="188"/>
      <c r="CA5694" s="188"/>
      <c r="CB5694" s="174" t="str">
        <f t="shared" si="824"/>
        <v/>
      </c>
      <c r="CC5694" s="174" t="str">
        <f t="shared" si="825"/>
        <v/>
      </c>
      <c r="CH5694" s="139"/>
      <c r="CI5694" s="139"/>
      <c r="CJ5694" s="174"/>
    </row>
    <row r="5695" spans="76:88" ht="20.100000000000001" customHeight="1" x14ac:dyDescent="0.25">
      <c r="BX5695" s="190"/>
      <c r="BY5695" s="191"/>
      <c r="BZ5695" s="188"/>
      <c r="CA5695" s="188"/>
      <c r="CB5695" s="174" t="str">
        <f t="shared" si="824"/>
        <v/>
      </c>
      <c r="CC5695" s="174" t="str">
        <f t="shared" si="825"/>
        <v/>
      </c>
      <c r="CH5695" s="139"/>
      <c r="CI5695" s="139"/>
      <c r="CJ5695" s="174"/>
    </row>
    <row r="5696" spans="76:88" ht="20.100000000000001" customHeight="1" x14ac:dyDescent="0.25">
      <c r="BX5696" s="190"/>
      <c r="BY5696" s="191"/>
      <c r="BZ5696" s="188"/>
      <c r="CA5696" s="188"/>
      <c r="CB5696" s="174" t="str">
        <f t="shared" si="824"/>
        <v/>
      </c>
      <c r="CC5696" s="174" t="str">
        <f t="shared" si="825"/>
        <v/>
      </c>
      <c r="CH5696" s="139"/>
      <c r="CI5696" s="139"/>
      <c r="CJ5696" s="174"/>
    </row>
    <row r="5697" spans="76:88" ht="20.100000000000001" customHeight="1" x14ac:dyDescent="0.25">
      <c r="BX5697" s="190"/>
      <c r="BY5697" s="191"/>
      <c r="BZ5697" s="188"/>
      <c r="CA5697" s="188"/>
      <c r="CB5697" s="174" t="str">
        <f t="shared" si="824"/>
        <v/>
      </c>
      <c r="CC5697" s="174" t="str">
        <f t="shared" si="825"/>
        <v/>
      </c>
      <c r="CH5697" s="139"/>
      <c r="CI5697" s="139"/>
      <c r="CJ5697" s="174"/>
    </row>
    <row r="5698" spans="76:88" ht="20.100000000000001" customHeight="1" x14ac:dyDescent="0.25">
      <c r="BX5698" s="190"/>
      <c r="BY5698" s="191"/>
      <c r="BZ5698" s="188"/>
      <c r="CA5698" s="188"/>
      <c r="CB5698" s="174" t="str">
        <f t="shared" si="824"/>
        <v/>
      </c>
      <c r="CC5698" s="174" t="str">
        <f t="shared" si="825"/>
        <v/>
      </c>
      <c r="CH5698" s="139"/>
      <c r="CI5698" s="139"/>
      <c r="CJ5698" s="174"/>
    </row>
    <row r="5699" spans="76:88" ht="20.100000000000001" customHeight="1" x14ac:dyDescent="0.25">
      <c r="BX5699" s="190"/>
      <c r="BY5699" s="191"/>
      <c r="BZ5699" s="188"/>
      <c r="CA5699" s="188"/>
      <c r="CB5699" s="174" t="str">
        <f t="shared" si="824"/>
        <v/>
      </c>
      <c r="CC5699" s="174" t="str">
        <f t="shared" si="825"/>
        <v/>
      </c>
      <c r="CH5699" s="139"/>
      <c r="CI5699" s="139"/>
      <c r="CJ5699" s="174"/>
    </row>
    <row r="5700" spans="76:88" ht="20.100000000000001" customHeight="1" x14ac:dyDescent="0.25">
      <c r="BX5700" s="190"/>
      <c r="BY5700" s="191"/>
      <c r="BZ5700" s="188"/>
      <c r="CA5700" s="188"/>
      <c r="CB5700" s="174" t="str">
        <f t="shared" si="824"/>
        <v/>
      </c>
      <c r="CC5700" s="174" t="str">
        <f t="shared" si="825"/>
        <v/>
      </c>
      <c r="CH5700" s="139"/>
      <c r="CI5700" s="139"/>
      <c r="CJ5700" s="174"/>
    </row>
    <row r="5701" spans="76:88" ht="20.100000000000001" customHeight="1" x14ac:dyDescent="0.25">
      <c r="BX5701" s="190"/>
      <c r="BY5701" s="191"/>
      <c r="BZ5701" s="188"/>
      <c r="CA5701" s="188"/>
      <c r="CB5701" s="174" t="str">
        <f t="shared" si="824"/>
        <v/>
      </c>
      <c r="CC5701" s="174" t="str">
        <f t="shared" si="825"/>
        <v/>
      </c>
      <c r="CH5701" s="139"/>
      <c r="CI5701" s="139"/>
      <c r="CJ5701" s="174"/>
    </row>
    <row r="5702" spans="76:88" ht="20.100000000000001" customHeight="1" x14ac:dyDescent="0.25">
      <c r="BX5702" s="190"/>
      <c r="BY5702" s="191"/>
      <c r="BZ5702" s="188"/>
      <c r="CA5702" s="188"/>
      <c r="CB5702" s="174" t="str">
        <f t="shared" si="824"/>
        <v/>
      </c>
      <c r="CC5702" s="174" t="str">
        <f t="shared" si="825"/>
        <v/>
      </c>
      <c r="CH5702" s="139"/>
      <c r="CI5702" s="139"/>
      <c r="CJ5702" s="174"/>
    </row>
    <row r="5703" spans="76:88" ht="20.100000000000001" customHeight="1" x14ac:dyDescent="0.25">
      <c r="BX5703" s="190"/>
      <c r="BY5703" s="191"/>
      <c r="BZ5703" s="188"/>
      <c r="CA5703" s="188"/>
      <c r="CB5703" s="174" t="str">
        <f t="shared" si="824"/>
        <v/>
      </c>
      <c r="CC5703" s="174" t="str">
        <f t="shared" si="825"/>
        <v/>
      </c>
      <c r="CH5703" s="139"/>
      <c r="CI5703" s="139"/>
      <c r="CJ5703" s="174"/>
    </row>
    <row r="5704" spans="76:88" ht="20.100000000000001" customHeight="1" x14ac:dyDescent="0.25">
      <c r="BX5704" s="190"/>
      <c r="BY5704" s="191"/>
      <c r="BZ5704" s="188"/>
      <c r="CA5704" s="188"/>
      <c r="CB5704" s="174" t="str">
        <f t="shared" si="824"/>
        <v/>
      </c>
      <c r="CC5704" s="174" t="str">
        <f t="shared" si="825"/>
        <v/>
      </c>
      <c r="CH5704" s="139"/>
      <c r="CI5704" s="139"/>
      <c r="CJ5704" s="174"/>
    </row>
    <row r="5705" spans="76:88" ht="20.100000000000001" customHeight="1" x14ac:dyDescent="0.25">
      <c r="BX5705" s="190"/>
      <c r="BY5705" s="191"/>
      <c r="BZ5705" s="188"/>
      <c r="CA5705" s="188"/>
      <c r="CB5705" s="174" t="str">
        <f t="shared" si="824"/>
        <v/>
      </c>
      <c r="CC5705" s="174" t="str">
        <f t="shared" si="825"/>
        <v/>
      </c>
      <c r="CH5705" s="139"/>
      <c r="CI5705" s="139"/>
      <c r="CJ5705" s="174"/>
    </row>
    <row r="5706" spans="76:88" ht="20.100000000000001" customHeight="1" x14ac:dyDescent="0.25">
      <c r="BX5706" s="190"/>
      <c r="BY5706" s="191"/>
      <c r="BZ5706" s="188"/>
      <c r="CA5706" s="188"/>
      <c r="CB5706" s="174" t="str">
        <f t="shared" si="824"/>
        <v/>
      </c>
      <c r="CC5706" s="174" t="str">
        <f t="shared" si="825"/>
        <v/>
      </c>
      <c r="CH5706" s="139"/>
      <c r="CI5706" s="139"/>
      <c r="CJ5706" s="174"/>
    </row>
    <row r="5707" spans="76:88" ht="20.100000000000001" customHeight="1" x14ac:dyDescent="0.25">
      <c r="BX5707" s="190"/>
      <c r="BY5707" s="191"/>
      <c r="BZ5707" s="188"/>
      <c r="CA5707" s="188"/>
      <c r="CB5707" s="174" t="str">
        <f t="shared" si="824"/>
        <v/>
      </c>
      <c r="CC5707" s="174" t="str">
        <f t="shared" si="825"/>
        <v/>
      </c>
      <c r="CH5707" s="139"/>
      <c r="CI5707" s="139"/>
      <c r="CJ5707" s="174"/>
    </row>
    <row r="5708" spans="76:88" ht="20.100000000000001" customHeight="1" x14ac:dyDescent="0.25">
      <c r="BX5708" s="190"/>
      <c r="BY5708" s="191"/>
      <c r="BZ5708" s="188"/>
      <c r="CA5708" s="188"/>
      <c r="CB5708" s="174" t="str">
        <f t="shared" si="824"/>
        <v/>
      </c>
      <c r="CC5708" s="174" t="str">
        <f t="shared" si="825"/>
        <v/>
      </c>
      <c r="CH5708" s="139"/>
      <c r="CI5708" s="139"/>
      <c r="CJ5708" s="174"/>
    </row>
    <row r="5709" spans="76:88" ht="20.100000000000001" customHeight="1" x14ac:dyDescent="0.25">
      <c r="BX5709" s="190"/>
      <c r="BY5709" s="191"/>
      <c r="BZ5709" s="188"/>
      <c r="CA5709" s="188"/>
      <c r="CB5709" s="174" t="str">
        <f t="shared" si="824"/>
        <v/>
      </c>
      <c r="CC5709" s="174" t="str">
        <f t="shared" si="825"/>
        <v/>
      </c>
      <c r="CH5709" s="139"/>
      <c r="CI5709" s="139"/>
      <c r="CJ5709" s="174"/>
    </row>
    <row r="5710" spans="76:88" ht="20.100000000000001" customHeight="1" x14ac:dyDescent="0.25">
      <c r="BX5710" s="190"/>
      <c r="BY5710" s="191"/>
      <c r="BZ5710" s="188"/>
      <c r="CA5710" s="188"/>
      <c r="CB5710" s="174" t="str">
        <f t="shared" si="824"/>
        <v/>
      </c>
      <c r="CC5710" s="174" t="str">
        <f t="shared" si="825"/>
        <v/>
      </c>
      <c r="CH5710" s="139"/>
      <c r="CI5710" s="139"/>
      <c r="CJ5710" s="174"/>
    </row>
    <row r="5711" spans="76:88" ht="20.100000000000001" customHeight="1" x14ac:dyDescent="0.25">
      <c r="BX5711" s="190"/>
      <c r="BY5711" s="191"/>
      <c r="BZ5711" s="188"/>
      <c r="CA5711" s="188"/>
      <c r="CB5711" s="174" t="str">
        <f t="shared" si="824"/>
        <v/>
      </c>
      <c r="CC5711" s="174" t="str">
        <f t="shared" si="825"/>
        <v/>
      </c>
      <c r="CH5711" s="139"/>
      <c r="CI5711" s="139"/>
      <c r="CJ5711" s="174"/>
    </row>
    <row r="5712" spans="76:88" ht="20.100000000000001" customHeight="1" x14ac:dyDescent="0.25">
      <c r="BX5712" s="190"/>
      <c r="BY5712" s="191"/>
      <c r="BZ5712" s="188"/>
      <c r="CA5712" s="188"/>
      <c r="CB5712" s="174" t="str">
        <f t="shared" ref="CB5712:CB5775" si="826">IF($CA5712&gt;(Y$555),$BZ5712,"")</f>
        <v/>
      </c>
      <c r="CC5712" s="174" t="str">
        <f t="shared" ref="CC5712:CC5775" si="827">IF($CA5712&gt;(AA$557),$BZ5712,"")</f>
        <v/>
      </c>
      <c r="CH5712" s="139"/>
      <c r="CI5712" s="139"/>
      <c r="CJ5712" s="174"/>
    </row>
    <row r="5713" spans="76:88" ht="20.100000000000001" customHeight="1" x14ac:dyDescent="0.25">
      <c r="BX5713" s="190"/>
      <c r="BY5713" s="191"/>
      <c r="BZ5713" s="188"/>
      <c r="CA5713" s="188"/>
      <c r="CB5713" s="174" t="str">
        <f t="shared" si="826"/>
        <v/>
      </c>
      <c r="CC5713" s="174" t="str">
        <f t="shared" si="827"/>
        <v/>
      </c>
      <c r="CH5713" s="139"/>
      <c r="CI5713" s="139"/>
      <c r="CJ5713" s="174"/>
    </row>
    <row r="5714" spans="76:88" ht="20.100000000000001" customHeight="1" x14ac:dyDescent="0.25">
      <c r="BX5714" s="190"/>
      <c r="BY5714" s="191"/>
      <c r="BZ5714" s="188"/>
      <c r="CA5714" s="188"/>
      <c r="CB5714" s="174" t="str">
        <f t="shared" si="826"/>
        <v/>
      </c>
      <c r="CC5714" s="174" t="str">
        <f t="shared" si="827"/>
        <v/>
      </c>
      <c r="CH5714" s="139"/>
      <c r="CI5714" s="139"/>
      <c r="CJ5714" s="174"/>
    </row>
    <row r="5715" spans="76:88" ht="20.100000000000001" customHeight="1" x14ac:dyDescent="0.25">
      <c r="BX5715" s="190"/>
      <c r="BY5715" s="191"/>
      <c r="BZ5715" s="188"/>
      <c r="CA5715" s="188"/>
      <c r="CB5715" s="174" t="str">
        <f t="shared" si="826"/>
        <v/>
      </c>
      <c r="CC5715" s="174" t="str">
        <f t="shared" si="827"/>
        <v/>
      </c>
      <c r="CH5715" s="139"/>
      <c r="CI5715" s="139"/>
      <c r="CJ5715" s="174"/>
    </row>
    <row r="5716" spans="76:88" ht="20.100000000000001" customHeight="1" x14ac:dyDescent="0.25">
      <c r="BX5716" s="190"/>
      <c r="BY5716" s="191"/>
      <c r="BZ5716" s="188"/>
      <c r="CA5716" s="188"/>
      <c r="CB5716" s="174" t="str">
        <f t="shared" si="826"/>
        <v/>
      </c>
      <c r="CC5716" s="174" t="str">
        <f t="shared" si="827"/>
        <v/>
      </c>
      <c r="CH5716" s="139"/>
      <c r="CI5716" s="139"/>
      <c r="CJ5716" s="174"/>
    </row>
    <row r="5717" spans="76:88" ht="20.100000000000001" customHeight="1" x14ac:dyDescent="0.25">
      <c r="BX5717" s="190"/>
      <c r="BY5717" s="191"/>
      <c r="BZ5717" s="188"/>
      <c r="CA5717" s="188"/>
      <c r="CB5717" s="174" t="str">
        <f t="shared" si="826"/>
        <v/>
      </c>
      <c r="CC5717" s="174" t="str">
        <f t="shared" si="827"/>
        <v/>
      </c>
      <c r="CH5717" s="139"/>
      <c r="CI5717" s="139"/>
      <c r="CJ5717" s="174"/>
    </row>
    <row r="5718" spans="76:88" ht="20.100000000000001" customHeight="1" x14ac:dyDescent="0.25">
      <c r="BX5718" s="190"/>
      <c r="BY5718" s="191"/>
      <c r="BZ5718" s="188"/>
      <c r="CA5718" s="188"/>
      <c r="CB5718" s="174" t="str">
        <f t="shared" si="826"/>
        <v/>
      </c>
      <c r="CC5718" s="174" t="str">
        <f t="shared" si="827"/>
        <v/>
      </c>
      <c r="CH5718" s="139"/>
      <c r="CI5718" s="139"/>
      <c r="CJ5718" s="174"/>
    </row>
    <row r="5719" spans="76:88" ht="20.100000000000001" customHeight="1" x14ac:dyDescent="0.25">
      <c r="BX5719" s="190"/>
      <c r="BY5719" s="191"/>
      <c r="BZ5719" s="188"/>
      <c r="CA5719" s="188"/>
      <c r="CB5719" s="174" t="str">
        <f t="shared" si="826"/>
        <v/>
      </c>
      <c r="CC5719" s="174" t="str">
        <f t="shared" si="827"/>
        <v/>
      </c>
      <c r="CH5719" s="139"/>
      <c r="CI5719" s="139"/>
      <c r="CJ5719" s="174"/>
    </row>
    <row r="5720" spans="76:88" ht="20.100000000000001" customHeight="1" x14ac:dyDescent="0.25">
      <c r="BX5720" s="190"/>
      <c r="BY5720" s="191"/>
      <c r="BZ5720" s="188"/>
      <c r="CA5720" s="188"/>
      <c r="CB5720" s="174" t="str">
        <f t="shared" si="826"/>
        <v/>
      </c>
      <c r="CC5720" s="174" t="str">
        <f t="shared" si="827"/>
        <v/>
      </c>
      <c r="CH5720" s="139"/>
      <c r="CI5720" s="139"/>
      <c r="CJ5720" s="174"/>
    </row>
    <row r="5721" spans="76:88" ht="20.100000000000001" customHeight="1" x14ac:dyDescent="0.25">
      <c r="BX5721" s="190"/>
      <c r="BY5721" s="191"/>
      <c r="BZ5721" s="188"/>
      <c r="CA5721" s="188"/>
      <c r="CB5721" s="174" t="str">
        <f t="shared" si="826"/>
        <v/>
      </c>
      <c r="CC5721" s="174" t="str">
        <f t="shared" si="827"/>
        <v/>
      </c>
      <c r="CH5721" s="139"/>
      <c r="CI5721" s="139"/>
      <c r="CJ5721" s="174"/>
    </row>
    <row r="5722" spans="76:88" ht="20.100000000000001" customHeight="1" x14ac:dyDescent="0.25">
      <c r="BX5722" s="190"/>
      <c r="BY5722" s="191"/>
      <c r="BZ5722" s="188"/>
      <c r="CA5722" s="188"/>
      <c r="CB5722" s="174" t="str">
        <f t="shared" si="826"/>
        <v/>
      </c>
      <c r="CC5722" s="174" t="str">
        <f t="shared" si="827"/>
        <v/>
      </c>
      <c r="CH5722" s="139"/>
      <c r="CI5722" s="139"/>
      <c r="CJ5722" s="174"/>
    </row>
    <row r="5723" spans="76:88" ht="20.100000000000001" customHeight="1" x14ac:dyDescent="0.25">
      <c r="BX5723" s="190"/>
      <c r="BY5723" s="191"/>
      <c r="BZ5723" s="188"/>
      <c r="CA5723" s="188"/>
      <c r="CB5723" s="174" t="str">
        <f t="shared" si="826"/>
        <v/>
      </c>
      <c r="CC5723" s="174" t="str">
        <f t="shared" si="827"/>
        <v/>
      </c>
      <c r="CH5723" s="139"/>
      <c r="CI5723" s="139"/>
      <c r="CJ5723" s="174"/>
    </row>
    <row r="5724" spans="76:88" ht="20.100000000000001" customHeight="1" x14ac:dyDescent="0.25">
      <c r="BX5724" s="190"/>
      <c r="BY5724" s="191"/>
      <c r="BZ5724" s="188"/>
      <c r="CA5724" s="188"/>
      <c r="CB5724" s="174" t="str">
        <f t="shared" si="826"/>
        <v/>
      </c>
      <c r="CC5724" s="174" t="str">
        <f t="shared" si="827"/>
        <v/>
      </c>
      <c r="CH5724" s="139"/>
      <c r="CI5724" s="139"/>
      <c r="CJ5724" s="174"/>
    </row>
    <row r="5725" spans="76:88" ht="20.100000000000001" customHeight="1" x14ac:dyDescent="0.25">
      <c r="BX5725" s="190"/>
      <c r="BY5725" s="191"/>
      <c r="BZ5725" s="188"/>
      <c r="CA5725" s="188"/>
      <c r="CB5725" s="174" t="str">
        <f t="shared" si="826"/>
        <v/>
      </c>
      <c r="CC5725" s="174" t="str">
        <f t="shared" si="827"/>
        <v/>
      </c>
      <c r="CH5725" s="139"/>
      <c r="CI5725" s="139"/>
      <c r="CJ5725" s="174"/>
    </row>
    <row r="5726" spans="76:88" ht="20.100000000000001" customHeight="1" x14ac:dyDescent="0.25">
      <c r="BX5726" s="190"/>
      <c r="BY5726" s="191"/>
      <c r="BZ5726" s="188"/>
      <c r="CA5726" s="188"/>
      <c r="CB5726" s="174" t="str">
        <f t="shared" si="826"/>
        <v/>
      </c>
      <c r="CC5726" s="174" t="str">
        <f t="shared" si="827"/>
        <v/>
      </c>
      <c r="CH5726" s="139"/>
      <c r="CI5726" s="139"/>
      <c r="CJ5726" s="174"/>
    </row>
    <row r="5727" spans="76:88" ht="20.100000000000001" customHeight="1" x14ac:dyDescent="0.25">
      <c r="BX5727" s="190"/>
      <c r="BY5727" s="191"/>
      <c r="BZ5727" s="188"/>
      <c r="CA5727" s="188"/>
      <c r="CB5727" s="174" t="str">
        <f t="shared" si="826"/>
        <v/>
      </c>
      <c r="CC5727" s="174" t="str">
        <f t="shared" si="827"/>
        <v/>
      </c>
      <c r="CH5727" s="139"/>
      <c r="CI5727" s="139"/>
      <c r="CJ5727" s="174"/>
    </row>
    <row r="5728" spans="76:88" ht="20.100000000000001" customHeight="1" x14ac:dyDescent="0.25">
      <c r="BX5728" s="190"/>
      <c r="BY5728" s="191"/>
      <c r="BZ5728" s="188"/>
      <c r="CA5728" s="188"/>
      <c r="CB5728" s="174" t="str">
        <f t="shared" si="826"/>
        <v/>
      </c>
      <c r="CC5728" s="174" t="str">
        <f t="shared" si="827"/>
        <v/>
      </c>
      <c r="CH5728" s="139"/>
      <c r="CI5728" s="139"/>
      <c r="CJ5728" s="174"/>
    </row>
    <row r="5729" spans="76:88" ht="20.100000000000001" customHeight="1" x14ac:dyDescent="0.25">
      <c r="BX5729" s="190"/>
      <c r="BY5729" s="191"/>
      <c r="BZ5729" s="188"/>
      <c r="CA5729" s="188"/>
      <c r="CB5729" s="174" t="str">
        <f t="shared" si="826"/>
        <v/>
      </c>
      <c r="CC5729" s="174" t="str">
        <f t="shared" si="827"/>
        <v/>
      </c>
      <c r="CH5729" s="139"/>
      <c r="CI5729" s="139"/>
      <c r="CJ5729" s="174"/>
    </row>
    <row r="5730" spans="76:88" ht="20.100000000000001" customHeight="1" x14ac:dyDescent="0.25">
      <c r="BX5730" s="190"/>
      <c r="BY5730" s="191"/>
      <c r="BZ5730" s="188"/>
      <c r="CA5730" s="188"/>
      <c r="CB5730" s="174" t="str">
        <f t="shared" si="826"/>
        <v/>
      </c>
      <c r="CC5730" s="174" t="str">
        <f t="shared" si="827"/>
        <v/>
      </c>
      <c r="CH5730" s="139"/>
      <c r="CI5730" s="139"/>
      <c r="CJ5730" s="174"/>
    </row>
    <row r="5731" spans="76:88" ht="20.100000000000001" customHeight="1" x14ac:dyDescent="0.25">
      <c r="BX5731" s="190"/>
      <c r="BY5731" s="191"/>
      <c r="BZ5731" s="188"/>
      <c r="CA5731" s="188"/>
      <c r="CB5731" s="174" t="str">
        <f t="shared" si="826"/>
        <v/>
      </c>
      <c r="CC5731" s="174" t="str">
        <f t="shared" si="827"/>
        <v/>
      </c>
      <c r="CH5731" s="139"/>
      <c r="CI5731" s="139"/>
      <c r="CJ5731" s="174"/>
    </row>
    <row r="5732" spans="76:88" ht="20.100000000000001" customHeight="1" x14ac:dyDescent="0.25">
      <c r="BX5732" s="190"/>
      <c r="BY5732" s="191"/>
      <c r="BZ5732" s="188"/>
      <c r="CA5732" s="188"/>
      <c r="CB5732" s="174" t="str">
        <f t="shared" si="826"/>
        <v/>
      </c>
      <c r="CC5732" s="174" t="str">
        <f t="shared" si="827"/>
        <v/>
      </c>
      <c r="CH5732" s="139"/>
      <c r="CI5732" s="139"/>
      <c r="CJ5732" s="174"/>
    </row>
    <row r="5733" spans="76:88" ht="20.100000000000001" customHeight="1" x14ac:dyDescent="0.25">
      <c r="BX5733" s="190"/>
      <c r="BY5733" s="191"/>
      <c r="BZ5733" s="188"/>
      <c r="CA5733" s="188"/>
      <c r="CB5733" s="174" t="str">
        <f t="shared" si="826"/>
        <v/>
      </c>
      <c r="CC5733" s="174" t="str">
        <f t="shared" si="827"/>
        <v/>
      </c>
      <c r="CH5733" s="139"/>
      <c r="CI5733" s="139"/>
      <c r="CJ5733" s="174"/>
    </row>
    <row r="5734" spans="76:88" ht="20.100000000000001" customHeight="1" x14ac:dyDescent="0.25">
      <c r="BX5734" s="190"/>
      <c r="BY5734" s="191"/>
      <c r="BZ5734" s="188"/>
      <c r="CA5734" s="188"/>
      <c r="CB5734" s="174" t="str">
        <f t="shared" si="826"/>
        <v/>
      </c>
      <c r="CC5734" s="174" t="str">
        <f t="shared" si="827"/>
        <v/>
      </c>
      <c r="CH5734" s="139"/>
      <c r="CI5734" s="139"/>
      <c r="CJ5734" s="174"/>
    </row>
    <row r="5735" spans="76:88" ht="20.100000000000001" customHeight="1" x14ac:dyDescent="0.25">
      <c r="BX5735" s="190"/>
      <c r="BY5735" s="191"/>
      <c r="BZ5735" s="188"/>
      <c r="CA5735" s="188"/>
      <c r="CB5735" s="174" t="str">
        <f t="shared" si="826"/>
        <v/>
      </c>
      <c r="CC5735" s="174" t="str">
        <f t="shared" si="827"/>
        <v/>
      </c>
      <c r="CH5735" s="139"/>
      <c r="CI5735" s="139"/>
      <c r="CJ5735" s="174"/>
    </row>
    <row r="5736" spans="76:88" ht="20.100000000000001" customHeight="1" x14ac:dyDescent="0.25">
      <c r="BX5736" s="190"/>
      <c r="BY5736" s="191"/>
      <c r="BZ5736" s="188"/>
      <c r="CA5736" s="188"/>
      <c r="CB5736" s="174" t="str">
        <f t="shared" si="826"/>
        <v/>
      </c>
      <c r="CC5736" s="174" t="str">
        <f t="shared" si="827"/>
        <v/>
      </c>
      <c r="CH5736" s="139"/>
      <c r="CI5736" s="139"/>
      <c r="CJ5736" s="174"/>
    </row>
    <row r="5737" spans="76:88" ht="20.100000000000001" customHeight="1" x14ac:dyDescent="0.25">
      <c r="BX5737" s="190"/>
      <c r="BY5737" s="191"/>
      <c r="BZ5737" s="188"/>
      <c r="CA5737" s="188"/>
      <c r="CB5737" s="174" t="str">
        <f t="shared" si="826"/>
        <v/>
      </c>
      <c r="CC5737" s="174" t="str">
        <f t="shared" si="827"/>
        <v/>
      </c>
      <c r="CH5737" s="139"/>
      <c r="CI5737" s="139"/>
      <c r="CJ5737" s="174"/>
    </row>
    <row r="5738" spans="76:88" ht="20.100000000000001" customHeight="1" x14ac:dyDescent="0.25">
      <c r="BX5738" s="190"/>
      <c r="BY5738" s="191"/>
      <c r="BZ5738" s="188"/>
      <c r="CA5738" s="188"/>
      <c r="CB5738" s="174" t="str">
        <f t="shared" si="826"/>
        <v/>
      </c>
      <c r="CC5738" s="174" t="str">
        <f t="shared" si="827"/>
        <v/>
      </c>
      <c r="CH5738" s="139"/>
      <c r="CI5738" s="139"/>
      <c r="CJ5738" s="174"/>
    </row>
    <row r="5739" spans="76:88" ht="20.100000000000001" customHeight="1" x14ac:dyDescent="0.25">
      <c r="BX5739" s="190"/>
      <c r="BY5739" s="191"/>
      <c r="BZ5739" s="188"/>
      <c r="CA5739" s="188"/>
      <c r="CB5739" s="174" t="str">
        <f t="shared" si="826"/>
        <v/>
      </c>
      <c r="CC5739" s="174" t="str">
        <f t="shared" si="827"/>
        <v/>
      </c>
      <c r="CH5739" s="139"/>
      <c r="CI5739" s="139"/>
      <c r="CJ5739" s="174"/>
    </row>
    <row r="5740" spans="76:88" ht="20.100000000000001" customHeight="1" x14ac:dyDescent="0.25">
      <c r="BX5740" s="190"/>
      <c r="BY5740" s="191"/>
      <c r="BZ5740" s="188"/>
      <c r="CA5740" s="188"/>
      <c r="CB5740" s="174" t="str">
        <f t="shared" si="826"/>
        <v/>
      </c>
      <c r="CC5740" s="174" t="str">
        <f t="shared" si="827"/>
        <v/>
      </c>
      <c r="CH5740" s="139"/>
      <c r="CI5740" s="139"/>
      <c r="CJ5740" s="174"/>
    </row>
    <row r="5741" spans="76:88" ht="20.100000000000001" customHeight="1" x14ac:dyDescent="0.25">
      <c r="BX5741" s="190"/>
      <c r="BY5741" s="191"/>
      <c r="BZ5741" s="188"/>
      <c r="CA5741" s="188"/>
      <c r="CB5741" s="174" t="str">
        <f t="shared" si="826"/>
        <v/>
      </c>
      <c r="CC5741" s="174" t="str">
        <f t="shared" si="827"/>
        <v/>
      </c>
      <c r="CH5741" s="139"/>
      <c r="CI5741" s="139"/>
      <c r="CJ5741" s="174"/>
    </row>
    <row r="5742" spans="76:88" ht="20.100000000000001" customHeight="1" x14ac:dyDescent="0.25">
      <c r="BX5742" s="190"/>
      <c r="BY5742" s="191"/>
      <c r="BZ5742" s="188"/>
      <c r="CA5742" s="188"/>
      <c r="CB5742" s="174" t="str">
        <f t="shared" si="826"/>
        <v/>
      </c>
      <c r="CC5742" s="174" t="str">
        <f t="shared" si="827"/>
        <v/>
      </c>
      <c r="CH5742" s="139"/>
      <c r="CI5742" s="139"/>
      <c r="CJ5742" s="174"/>
    </row>
    <row r="5743" spans="76:88" ht="20.100000000000001" customHeight="1" x14ac:dyDescent="0.25">
      <c r="BX5743" s="190"/>
      <c r="BY5743" s="191"/>
      <c r="BZ5743" s="188"/>
      <c r="CA5743" s="188"/>
      <c r="CB5743" s="174" t="str">
        <f t="shared" si="826"/>
        <v/>
      </c>
      <c r="CC5743" s="174" t="str">
        <f t="shared" si="827"/>
        <v/>
      </c>
      <c r="CH5743" s="139"/>
      <c r="CI5743" s="139"/>
      <c r="CJ5743" s="174"/>
    </row>
    <row r="5744" spans="76:88" ht="20.100000000000001" customHeight="1" x14ac:dyDescent="0.25">
      <c r="BX5744" s="190"/>
      <c r="BY5744" s="191"/>
      <c r="BZ5744" s="188"/>
      <c r="CA5744" s="188"/>
      <c r="CB5744" s="174" t="str">
        <f t="shared" si="826"/>
        <v/>
      </c>
      <c r="CC5744" s="174" t="str">
        <f t="shared" si="827"/>
        <v/>
      </c>
      <c r="CH5744" s="139"/>
      <c r="CI5744" s="139"/>
      <c r="CJ5744" s="174"/>
    </row>
    <row r="5745" spans="76:88" ht="20.100000000000001" customHeight="1" x14ac:dyDescent="0.25">
      <c r="BX5745" s="190"/>
      <c r="BY5745" s="191"/>
      <c r="BZ5745" s="188"/>
      <c r="CA5745" s="188"/>
      <c r="CB5745" s="174" t="str">
        <f t="shared" si="826"/>
        <v/>
      </c>
      <c r="CC5745" s="174" t="str">
        <f t="shared" si="827"/>
        <v/>
      </c>
      <c r="CH5745" s="139"/>
      <c r="CI5745" s="139"/>
      <c r="CJ5745" s="174"/>
    </row>
    <row r="5746" spans="76:88" ht="20.100000000000001" customHeight="1" x14ac:dyDescent="0.25">
      <c r="BX5746" s="190"/>
      <c r="BY5746" s="191"/>
      <c r="BZ5746" s="188"/>
      <c r="CA5746" s="188"/>
      <c r="CB5746" s="174" t="str">
        <f t="shared" si="826"/>
        <v/>
      </c>
      <c r="CC5746" s="174" t="str">
        <f t="shared" si="827"/>
        <v/>
      </c>
      <c r="CH5746" s="139"/>
      <c r="CI5746" s="139"/>
      <c r="CJ5746" s="174"/>
    </row>
    <row r="5747" spans="76:88" ht="20.100000000000001" customHeight="1" x14ac:dyDescent="0.25">
      <c r="BX5747" s="190"/>
      <c r="BY5747" s="191"/>
      <c r="BZ5747" s="188"/>
      <c r="CA5747" s="188"/>
      <c r="CB5747" s="174" t="str">
        <f t="shared" si="826"/>
        <v/>
      </c>
      <c r="CC5747" s="174" t="str">
        <f t="shared" si="827"/>
        <v/>
      </c>
      <c r="CH5747" s="139"/>
      <c r="CI5747" s="139"/>
      <c r="CJ5747" s="174"/>
    </row>
    <row r="5748" spans="76:88" ht="20.100000000000001" customHeight="1" x14ac:dyDescent="0.25">
      <c r="BX5748" s="190"/>
      <c r="BY5748" s="191"/>
      <c r="BZ5748" s="188"/>
      <c r="CA5748" s="188"/>
      <c r="CB5748" s="174" t="str">
        <f t="shared" si="826"/>
        <v/>
      </c>
      <c r="CC5748" s="174" t="str">
        <f t="shared" si="827"/>
        <v/>
      </c>
      <c r="CH5748" s="139"/>
      <c r="CI5748" s="139"/>
      <c r="CJ5748" s="174"/>
    </row>
    <row r="5749" spans="76:88" ht="20.100000000000001" customHeight="1" x14ac:dyDescent="0.25">
      <c r="BX5749" s="190"/>
      <c r="BY5749" s="191"/>
      <c r="BZ5749" s="188"/>
      <c r="CA5749" s="188"/>
      <c r="CB5749" s="174" t="str">
        <f t="shared" si="826"/>
        <v/>
      </c>
      <c r="CC5749" s="174" t="str">
        <f t="shared" si="827"/>
        <v/>
      </c>
      <c r="CH5749" s="139"/>
      <c r="CI5749" s="139"/>
      <c r="CJ5749" s="174"/>
    </row>
    <row r="5750" spans="76:88" ht="20.100000000000001" customHeight="1" x14ac:dyDescent="0.25">
      <c r="BX5750" s="190"/>
      <c r="BY5750" s="191"/>
      <c r="BZ5750" s="188"/>
      <c r="CA5750" s="188"/>
      <c r="CB5750" s="174" t="str">
        <f t="shared" si="826"/>
        <v/>
      </c>
      <c r="CC5750" s="174" t="str">
        <f t="shared" si="827"/>
        <v/>
      </c>
      <c r="CH5750" s="139"/>
      <c r="CI5750" s="139"/>
      <c r="CJ5750" s="174"/>
    </row>
    <row r="5751" spans="76:88" ht="20.100000000000001" customHeight="1" x14ac:dyDescent="0.25">
      <c r="BX5751" s="190"/>
      <c r="BY5751" s="191"/>
      <c r="BZ5751" s="188"/>
      <c r="CA5751" s="188"/>
      <c r="CB5751" s="174" t="str">
        <f t="shared" si="826"/>
        <v/>
      </c>
      <c r="CC5751" s="174" t="str">
        <f t="shared" si="827"/>
        <v/>
      </c>
      <c r="CH5751" s="139"/>
      <c r="CI5751" s="139"/>
      <c r="CJ5751" s="174"/>
    </row>
    <row r="5752" spans="76:88" ht="20.100000000000001" customHeight="1" x14ac:dyDescent="0.25">
      <c r="BX5752" s="190"/>
      <c r="BY5752" s="191"/>
      <c r="BZ5752" s="188"/>
      <c r="CA5752" s="188"/>
      <c r="CB5752" s="174" t="str">
        <f t="shared" si="826"/>
        <v/>
      </c>
      <c r="CC5752" s="174" t="str">
        <f t="shared" si="827"/>
        <v/>
      </c>
      <c r="CH5752" s="139"/>
      <c r="CI5752" s="139"/>
      <c r="CJ5752" s="174"/>
    </row>
    <row r="5753" spans="76:88" ht="20.100000000000001" customHeight="1" x14ac:dyDescent="0.25">
      <c r="BX5753" s="190"/>
      <c r="BY5753" s="191"/>
      <c r="BZ5753" s="188"/>
      <c r="CA5753" s="188"/>
      <c r="CB5753" s="174" t="str">
        <f t="shared" si="826"/>
        <v/>
      </c>
      <c r="CC5753" s="174" t="str">
        <f t="shared" si="827"/>
        <v/>
      </c>
      <c r="CH5753" s="139"/>
      <c r="CI5753" s="139"/>
      <c r="CJ5753" s="174"/>
    </row>
    <row r="5754" spans="76:88" ht="20.100000000000001" customHeight="1" x14ac:dyDescent="0.25">
      <c r="BX5754" s="190"/>
      <c r="BY5754" s="191"/>
      <c r="BZ5754" s="188"/>
      <c r="CA5754" s="188"/>
      <c r="CB5754" s="174" t="str">
        <f t="shared" si="826"/>
        <v/>
      </c>
      <c r="CC5754" s="174" t="str">
        <f t="shared" si="827"/>
        <v/>
      </c>
      <c r="CH5754" s="139"/>
      <c r="CI5754" s="139"/>
      <c r="CJ5754" s="174"/>
    </row>
    <row r="5755" spans="76:88" ht="20.100000000000001" customHeight="1" x14ac:dyDescent="0.25">
      <c r="BX5755" s="190"/>
      <c r="BY5755" s="191"/>
      <c r="BZ5755" s="188"/>
      <c r="CA5755" s="188"/>
      <c r="CB5755" s="174" t="str">
        <f t="shared" si="826"/>
        <v/>
      </c>
      <c r="CC5755" s="174" t="str">
        <f t="shared" si="827"/>
        <v/>
      </c>
      <c r="CH5755" s="139"/>
      <c r="CI5755" s="139"/>
      <c r="CJ5755" s="174"/>
    </row>
    <row r="5756" spans="76:88" ht="20.100000000000001" customHeight="1" x14ac:dyDescent="0.25">
      <c r="BX5756" s="190"/>
      <c r="BY5756" s="191"/>
      <c r="BZ5756" s="188"/>
      <c r="CA5756" s="188"/>
      <c r="CB5756" s="174" t="str">
        <f t="shared" si="826"/>
        <v/>
      </c>
      <c r="CC5756" s="174" t="str">
        <f t="shared" si="827"/>
        <v/>
      </c>
      <c r="CH5756" s="139"/>
      <c r="CI5756" s="139"/>
      <c r="CJ5756" s="174"/>
    </row>
    <row r="5757" spans="76:88" ht="20.100000000000001" customHeight="1" x14ac:dyDescent="0.25">
      <c r="BX5757" s="190"/>
      <c r="BY5757" s="191"/>
      <c r="BZ5757" s="188"/>
      <c r="CA5757" s="188"/>
      <c r="CB5757" s="174" t="str">
        <f t="shared" si="826"/>
        <v/>
      </c>
      <c r="CC5757" s="174" t="str">
        <f t="shared" si="827"/>
        <v/>
      </c>
      <c r="CH5757" s="139"/>
      <c r="CI5757" s="139"/>
      <c r="CJ5757" s="174"/>
    </row>
    <row r="5758" spans="76:88" ht="20.100000000000001" customHeight="1" x14ac:dyDescent="0.25">
      <c r="BX5758" s="190"/>
      <c r="BY5758" s="191"/>
      <c r="BZ5758" s="188"/>
      <c r="CA5758" s="188"/>
      <c r="CB5758" s="174" t="str">
        <f t="shared" si="826"/>
        <v/>
      </c>
      <c r="CC5758" s="174" t="str">
        <f t="shared" si="827"/>
        <v/>
      </c>
      <c r="CH5758" s="139"/>
      <c r="CI5758" s="139"/>
      <c r="CJ5758" s="174"/>
    </row>
    <row r="5759" spans="76:88" ht="20.100000000000001" customHeight="1" x14ac:dyDescent="0.25">
      <c r="BX5759" s="190"/>
      <c r="BY5759" s="191"/>
      <c r="BZ5759" s="188"/>
      <c r="CA5759" s="188"/>
      <c r="CB5759" s="174" t="str">
        <f t="shared" si="826"/>
        <v/>
      </c>
      <c r="CC5759" s="174" t="str">
        <f t="shared" si="827"/>
        <v/>
      </c>
      <c r="CH5759" s="139"/>
      <c r="CI5759" s="139"/>
      <c r="CJ5759" s="174"/>
    </row>
    <row r="5760" spans="76:88" ht="20.100000000000001" customHeight="1" x14ac:dyDescent="0.25">
      <c r="BX5760" s="190"/>
      <c r="BY5760" s="191"/>
      <c r="BZ5760" s="188"/>
      <c r="CA5760" s="188"/>
      <c r="CB5760" s="174" t="str">
        <f t="shared" si="826"/>
        <v/>
      </c>
      <c r="CC5760" s="174" t="str">
        <f t="shared" si="827"/>
        <v/>
      </c>
      <c r="CH5760" s="139"/>
      <c r="CI5760" s="139"/>
      <c r="CJ5760" s="174"/>
    </row>
    <row r="5761" spans="76:88" ht="20.100000000000001" customHeight="1" x14ac:dyDescent="0.25">
      <c r="BX5761" s="190"/>
      <c r="BY5761" s="191"/>
      <c r="BZ5761" s="188"/>
      <c r="CA5761" s="188"/>
      <c r="CB5761" s="174" t="str">
        <f t="shared" si="826"/>
        <v/>
      </c>
      <c r="CC5761" s="174" t="str">
        <f t="shared" si="827"/>
        <v/>
      </c>
      <c r="CH5761" s="139"/>
      <c r="CI5761" s="139"/>
      <c r="CJ5761" s="174"/>
    </row>
    <row r="5762" spans="76:88" ht="20.100000000000001" customHeight="1" x14ac:dyDescent="0.25">
      <c r="BX5762" s="190"/>
      <c r="BY5762" s="191"/>
      <c r="BZ5762" s="188"/>
      <c r="CA5762" s="188"/>
      <c r="CB5762" s="174" t="str">
        <f t="shared" si="826"/>
        <v/>
      </c>
      <c r="CC5762" s="174" t="str">
        <f t="shared" si="827"/>
        <v/>
      </c>
      <c r="CH5762" s="139"/>
      <c r="CI5762" s="139"/>
      <c r="CJ5762" s="174"/>
    </row>
    <row r="5763" spans="76:88" ht="20.100000000000001" customHeight="1" x14ac:dyDescent="0.25">
      <c r="BX5763" s="190"/>
      <c r="BY5763" s="191"/>
      <c r="BZ5763" s="188"/>
      <c r="CA5763" s="188"/>
      <c r="CB5763" s="174" t="str">
        <f t="shared" si="826"/>
        <v/>
      </c>
      <c r="CC5763" s="174" t="str">
        <f t="shared" si="827"/>
        <v/>
      </c>
      <c r="CH5763" s="139"/>
      <c r="CI5763" s="139"/>
      <c r="CJ5763" s="174"/>
    </row>
    <row r="5764" spans="76:88" ht="20.100000000000001" customHeight="1" x14ac:dyDescent="0.25">
      <c r="BX5764" s="190"/>
      <c r="BY5764" s="191"/>
      <c r="BZ5764" s="188"/>
      <c r="CA5764" s="188"/>
      <c r="CB5764" s="174" t="str">
        <f t="shared" si="826"/>
        <v/>
      </c>
      <c r="CC5764" s="174" t="str">
        <f t="shared" si="827"/>
        <v/>
      </c>
      <c r="CH5764" s="139"/>
      <c r="CI5764" s="139"/>
      <c r="CJ5764" s="174"/>
    </row>
    <row r="5765" spans="76:88" ht="20.100000000000001" customHeight="1" x14ac:dyDescent="0.25">
      <c r="BX5765" s="190"/>
      <c r="BY5765" s="191"/>
      <c r="BZ5765" s="188"/>
      <c r="CA5765" s="188"/>
      <c r="CB5765" s="174" t="str">
        <f t="shared" si="826"/>
        <v/>
      </c>
      <c r="CC5765" s="174" t="str">
        <f t="shared" si="827"/>
        <v/>
      </c>
      <c r="CH5765" s="139"/>
      <c r="CI5765" s="139"/>
      <c r="CJ5765" s="174"/>
    </row>
    <row r="5766" spans="76:88" ht="20.100000000000001" customHeight="1" x14ac:dyDescent="0.25">
      <c r="BX5766" s="190"/>
      <c r="BY5766" s="191"/>
      <c r="BZ5766" s="188"/>
      <c r="CA5766" s="188"/>
      <c r="CB5766" s="174" t="str">
        <f t="shared" si="826"/>
        <v/>
      </c>
      <c r="CC5766" s="174" t="str">
        <f t="shared" si="827"/>
        <v/>
      </c>
      <c r="CH5766" s="139"/>
      <c r="CI5766" s="139"/>
      <c r="CJ5766" s="174"/>
    </row>
    <row r="5767" spans="76:88" ht="20.100000000000001" customHeight="1" x14ac:dyDescent="0.25">
      <c r="BX5767" s="190"/>
      <c r="BY5767" s="191"/>
      <c r="BZ5767" s="188"/>
      <c r="CA5767" s="188"/>
      <c r="CB5767" s="174" t="str">
        <f t="shared" si="826"/>
        <v/>
      </c>
      <c r="CC5767" s="174" t="str">
        <f t="shared" si="827"/>
        <v/>
      </c>
      <c r="CH5767" s="139"/>
      <c r="CI5767" s="139"/>
      <c r="CJ5767" s="174"/>
    </row>
    <row r="5768" spans="76:88" ht="20.100000000000001" customHeight="1" x14ac:dyDescent="0.25">
      <c r="BX5768" s="190"/>
      <c r="BY5768" s="191"/>
      <c r="BZ5768" s="188"/>
      <c r="CA5768" s="188"/>
      <c r="CB5768" s="174" t="str">
        <f t="shared" si="826"/>
        <v/>
      </c>
      <c r="CC5768" s="174" t="str">
        <f t="shared" si="827"/>
        <v/>
      </c>
      <c r="CH5768" s="139"/>
      <c r="CI5768" s="139"/>
      <c r="CJ5768" s="174"/>
    </row>
    <row r="5769" spans="76:88" ht="20.100000000000001" customHeight="1" x14ac:dyDescent="0.25">
      <c r="BX5769" s="190"/>
      <c r="BY5769" s="191"/>
      <c r="BZ5769" s="188"/>
      <c r="CA5769" s="188"/>
      <c r="CB5769" s="174" t="str">
        <f t="shared" si="826"/>
        <v/>
      </c>
      <c r="CC5769" s="174" t="str">
        <f t="shared" si="827"/>
        <v/>
      </c>
      <c r="CH5769" s="139"/>
      <c r="CI5769" s="139"/>
      <c r="CJ5769" s="174"/>
    </row>
    <row r="5770" spans="76:88" ht="20.100000000000001" customHeight="1" x14ac:dyDescent="0.25">
      <c r="BX5770" s="190"/>
      <c r="BY5770" s="191"/>
      <c r="BZ5770" s="188"/>
      <c r="CA5770" s="188"/>
      <c r="CB5770" s="174" t="str">
        <f t="shared" si="826"/>
        <v/>
      </c>
      <c r="CC5770" s="174" t="str">
        <f t="shared" si="827"/>
        <v/>
      </c>
      <c r="CH5770" s="139"/>
      <c r="CI5770" s="139"/>
      <c r="CJ5770" s="174"/>
    </row>
    <row r="5771" spans="76:88" ht="20.100000000000001" customHeight="1" x14ac:dyDescent="0.25">
      <c r="BX5771" s="190"/>
      <c r="BY5771" s="191"/>
      <c r="BZ5771" s="188"/>
      <c r="CA5771" s="188"/>
      <c r="CB5771" s="174" t="str">
        <f t="shared" si="826"/>
        <v/>
      </c>
      <c r="CC5771" s="174" t="str">
        <f t="shared" si="827"/>
        <v/>
      </c>
      <c r="CH5771" s="139"/>
      <c r="CI5771" s="139"/>
      <c r="CJ5771" s="174"/>
    </row>
    <row r="5772" spans="76:88" ht="20.100000000000001" customHeight="1" x14ac:dyDescent="0.25">
      <c r="BX5772" s="190"/>
      <c r="BY5772" s="191"/>
      <c r="BZ5772" s="188"/>
      <c r="CA5772" s="188"/>
      <c r="CB5772" s="174" t="str">
        <f t="shared" si="826"/>
        <v/>
      </c>
      <c r="CC5772" s="174" t="str">
        <f t="shared" si="827"/>
        <v/>
      </c>
      <c r="CH5772" s="139"/>
      <c r="CI5772" s="139"/>
      <c r="CJ5772" s="174"/>
    </row>
    <row r="5773" spans="76:88" ht="20.100000000000001" customHeight="1" x14ac:dyDescent="0.25">
      <c r="BX5773" s="190"/>
      <c r="BY5773" s="191"/>
      <c r="BZ5773" s="188"/>
      <c r="CA5773" s="188"/>
      <c r="CB5773" s="174" t="str">
        <f t="shared" si="826"/>
        <v/>
      </c>
      <c r="CC5773" s="174" t="str">
        <f t="shared" si="827"/>
        <v/>
      </c>
      <c r="CH5773" s="139"/>
      <c r="CI5773" s="139"/>
      <c r="CJ5773" s="174"/>
    </row>
    <row r="5774" spans="76:88" ht="20.100000000000001" customHeight="1" x14ac:dyDescent="0.25">
      <c r="BX5774" s="190"/>
      <c r="BY5774" s="191"/>
      <c r="BZ5774" s="188"/>
      <c r="CA5774" s="188"/>
      <c r="CB5774" s="174" t="str">
        <f t="shared" si="826"/>
        <v/>
      </c>
      <c r="CC5774" s="174" t="str">
        <f t="shared" si="827"/>
        <v/>
      </c>
      <c r="CH5774" s="139"/>
      <c r="CI5774" s="139"/>
      <c r="CJ5774" s="174"/>
    </row>
    <row r="5775" spans="76:88" ht="20.100000000000001" customHeight="1" x14ac:dyDescent="0.25">
      <c r="BX5775" s="190"/>
      <c r="BY5775" s="191"/>
      <c r="BZ5775" s="188"/>
      <c r="CA5775" s="188"/>
      <c r="CB5775" s="174" t="str">
        <f t="shared" si="826"/>
        <v/>
      </c>
      <c r="CC5775" s="174" t="str">
        <f t="shared" si="827"/>
        <v/>
      </c>
      <c r="CH5775" s="139"/>
      <c r="CI5775" s="139"/>
      <c r="CJ5775" s="174"/>
    </row>
    <row r="5776" spans="76:88" ht="20.100000000000001" customHeight="1" x14ac:dyDescent="0.25">
      <c r="BX5776" s="190"/>
      <c r="BY5776" s="191"/>
      <c r="BZ5776" s="188"/>
      <c r="CA5776" s="188"/>
      <c r="CB5776" s="174" t="str">
        <f t="shared" ref="CB5776:CB5839" si="828">IF($CA5776&gt;(Y$555),$BZ5776,"")</f>
        <v/>
      </c>
      <c r="CC5776" s="174" t="str">
        <f t="shared" ref="CC5776:CC5839" si="829">IF($CA5776&gt;(AA$557),$BZ5776,"")</f>
        <v/>
      </c>
      <c r="CH5776" s="139"/>
      <c r="CI5776" s="139"/>
      <c r="CJ5776" s="174"/>
    </row>
    <row r="5777" spans="76:88" ht="20.100000000000001" customHeight="1" x14ac:dyDescent="0.25">
      <c r="BX5777" s="190"/>
      <c r="BY5777" s="191"/>
      <c r="BZ5777" s="188"/>
      <c r="CA5777" s="188"/>
      <c r="CB5777" s="174" t="str">
        <f t="shared" si="828"/>
        <v/>
      </c>
      <c r="CC5777" s="174" t="str">
        <f t="shared" si="829"/>
        <v/>
      </c>
      <c r="CH5777" s="139"/>
      <c r="CI5777" s="139"/>
      <c r="CJ5777" s="174"/>
    </row>
    <row r="5778" spans="76:88" ht="20.100000000000001" customHeight="1" x14ac:dyDescent="0.25">
      <c r="BX5778" s="190"/>
      <c r="BY5778" s="191"/>
      <c r="BZ5778" s="188"/>
      <c r="CA5778" s="188"/>
      <c r="CB5778" s="174" t="str">
        <f t="shared" si="828"/>
        <v/>
      </c>
      <c r="CC5778" s="174" t="str">
        <f t="shared" si="829"/>
        <v/>
      </c>
      <c r="CH5778" s="139"/>
      <c r="CI5778" s="139"/>
      <c r="CJ5778" s="174"/>
    </row>
    <row r="5779" spans="76:88" ht="20.100000000000001" customHeight="1" x14ac:dyDescent="0.25">
      <c r="BX5779" s="190"/>
      <c r="BY5779" s="191"/>
      <c r="BZ5779" s="188"/>
      <c r="CA5779" s="188"/>
      <c r="CB5779" s="174" t="str">
        <f t="shared" si="828"/>
        <v/>
      </c>
      <c r="CC5779" s="174" t="str">
        <f t="shared" si="829"/>
        <v/>
      </c>
      <c r="CH5779" s="139"/>
      <c r="CI5779" s="139"/>
      <c r="CJ5779" s="174"/>
    </row>
    <row r="5780" spans="76:88" ht="20.100000000000001" customHeight="1" x14ac:dyDescent="0.25">
      <c r="BX5780" s="190"/>
      <c r="BY5780" s="191"/>
      <c r="BZ5780" s="188"/>
      <c r="CA5780" s="188"/>
      <c r="CB5780" s="174" t="str">
        <f t="shared" si="828"/>
        <v/>
      </c>
      <c r="CC5780" s="174" t="str">
        <f t="shared" si="829"/>
        <v/>
      </c>
      <c r="CH5780" s="139"/>
      <c r="CI5780" s="139"/>
      <c r="CJ5780" s="174"/>
    </row>
    <row r="5781" spans="76:88" ht="20.100000000000001" customHeight="1" x14ac:dyDescent="0.25">
      <c r="BX5781" s="190"/>
      <c r="BY5781" s="191"/>
      <c r="BZ5781" s="188"/>
      <c r="CA5781" s="188"/>
      <c r="CB5781" s="174" t="str">
        <f t="shared" si="828"/>
        <v/>
      </c>
      <c r="CC5781" s="174" t="str">
        <f t="shared" si="829"/>
        <v/>
      </c>
      <c r="CH5781" s="139"/>
      <c r="CI5781" s="139"/>
      <c r="CJ5781" s="174"/>
    </row>
    <row r="5782" spans="76:88" ht="20.100000000000001" customHeight="1" x14ac:dyDescent="0.25">
      <c r="BX5782" s="190"/>
      <c r="BY5782" s="191"/>
      <c r="BZ5782" s="188"/>
      <c r="CA5782" s="188"/>
      <c r="CB5782" s="174" t="str">
        <f t="shared" si="828"/>
        <v/>
      </c>
      <c r="CC5782" s="174" t="str">
        <f t="shared" si="829"/>
        <v/>
      </c>
      <c r="CH5782" s="139"/>
      <c r="CI5782" s="139"/>
      <c r="CJ5782" s="174"/>
    </row>
    <row r="5783" spans="76:88" ht="20.100000000000001" customHeight="1" x14ac:dyDescent="0.25">
      <c r="BX5783" s="190"/>
      <c r="BY5783" s="191"/>
      <c r="BZ5783" s="188"/>
      <c r="CA5783" s="188"/>
      <c r="CB5783" s="174" t="str">
        <f t="shared" si="828"/>
        <v/>
      </c>
      <c r="CC5783" s="174" t="str">
        <f t="shared" si="829"/>
        <v/>
      </c>
      <c r="CH5783" s="139"/>
      <c r="CI5783" s="139"/>
      <c r="CJ5783" s="174"/>
    </row>
    <row r="5784" spans="76:88" ht="20.100000000000001" customHeight="1" x14ac:dyDescent="0.25">
      <c r="BX5784" s="190"/>
      <c r="BY5784" s="191"/>
      <c r="BZ5784" s="188"/>
      <c r="CA5784" s="188"/>
      <c r="CB5784" s="174" t="str">
        <f t="shared" si="828"/>
        <v/>
      </c>
      <c r="CC5784" s="174" t="str">
        <f t="shared" si="829"/>
        <v/>
      </c>
      <c r="CH5784" s="139"/>
      <c r="CI5784" s="139"/>
      <c r="CJ5784" s="174"/>
    </row>
    <row r="5785" spans="76:88" ht="20.100000000000001" customHeight="1" x14ac:dyDescent="0.25">
      <c r="BX5785" s="190"/>
      <c r="BY5785" s="191"/>
      <c r="BZ5785" s="188"/>
      <c r="CA5785" s="188"/>
      <c r="CB5785" s="174" t="str">
        <f t="shared" si="828"/>
        <v/>
      </c>
      <c r="CC5785" s="174" t="str">
        <f t="shared" si="829"/>
        <v/>
      </c>
      <c r="CH5785" s="139"/>
      <c r="CI5785" s="139"/>
      <c r="CJ5785" s="174"/>
    </row>
    <row r="5786" spans="76:88" ht="20.100000000000001" customHeight="1" x14ac:dyDescent="0.25">
      <c r="BX5786" s="190"/>
      <c r="BY5786" s="191"/>
      <c r="BZ5786" s="188"/>
      <c r="CA5786" s="188"/>
      <c r="CB5786" s="174" t="str">
        <f t="shared" si="828"/>
        <v/>
      </c>
      <c r="CC5786" s="174" t="str">
        <f t="shared" si="829"/>
        <v/>
      </c>
      <c r="CH5786" s="139"/>
      <c r="CI5786" s="139"/>
      <c r="CJ5786" s="174"/>
    </row>
    <row r="5787" spans="76:88" ht="20.100000000000001" customHeight="1" x14ac:dyDescent="0.25">
      <c r="BX5787" s="190"/>
      <c r="BY5787" s="191"/>
      <c r="BZ5787" s="188"/>
      <c r="CA5787" s="188"/>
      <c r="CB5787" s="174" t="str">
        <f t="shared" si="828"/>
        <v/>
      </c>
      <c r="CC5787" s="174" t="str">
        <f t="shared" si="829"/>
        <v/>
      </c>
      <c r="CH5787" s="139"/>
      <c r="CI5787" s="139"/>
      <c r="CJ5787" s="174"/>
    </row>
    <row r="5788" spans="76:88" ht="20.100000000000001" customHeight="1" x14ac:dyDescent="0.25">
      <c r="BX5788" s="190"/>
      <c r="BY5788" s="191"/>
      <c r="BZ5788" s="188"/>
      <c r="CA5788" s="188"/>
      <c r="CB5788" s="174" t="str">
        <f t="shared" si="828"/>
        <v/>
      </c>
      <c r="CC5788" s="174" t="str">
        <f t="shared" si="829"/>
        <v/>
      </c>
      <c r="CH5788" s="139"/>
      <c r="CI5788" s="139"/>
      <c r="CJ5788" s="174"/>
    </row>
    <row r="5789" spans="76:88" ht="20.100000000000001" customHeight="1" x14ac:dyDescent="0.25">
      <c r="BX5789" s="190"/>
      <c r="BY5789" s="191"/>
      <c r="BZ5789" s="188"/>
      <c r="CA5789" s="188"/>
      <c r="CB5789" s="174" t="str">
        <f t="shared" si="828"/>
        <v/>
      </c>
      <c r="CC5789" s="174" t="str">
        <f t="shared" si="829"/>
        <v/>
      </c>
      <c r="CH5789" s="139"/>
      <c r="CI5789" s="139"/>
      <c r="CJ5789" s="174"/>
    </row>
    <row r="5790" spans="76:88" ht="20.100000000000001" customHeight="1" x14ac:dyDescent="0.25">
      <c r="BX5790" s="190"/>
      <c r="BY5790" s="191"/>
      <c r="BZ5790" s="188"/>
      <c r="CA5790" s="188"/>
      <c r="CB5790" s="174" t="str">
        <f t="shared" si="828"/>
        <v/>
      </c>
      <c r="CC5790" s="174" t="str">
        <f t="shared" si="829"/>
        <v/>
      </c>
      <c r="CH5790" s="139"/>
      <c r="CI5790" s="139"/>
      <c r="CJ5790" s="174"/>
    </row>
    <row r="5791" spans="76:88" ht="20.100000000000001" customHeight="1" x14ac:dyDescent="0.25">
      <c r="BX5791" s="190"/>
      <c r="BY5791" s="191"/>
      <c r="BZ5791" s="188"/>
      <c r="CA5791" s="188"/>
      <c r="CB5791" s="174" t="str">
        <f t="shared" si="828"/>
        <v/>
      </c>
      <c r="CC5791" s="174" t="str">
        <f t="shared" si="829"/>
        <v/>
      </c>
      <c r="CH5791" s="139"/>
      <c r="CI5791" s="139"/>
      <c r="CJ5791" s="174"/>
    </row>
    <row r="5792" spans="76:88" ht="20.100000000000001" customHeight="1" x14ac:dyDescent="0.25">
      <c r="BX5792" s="190"/>
      <c r="BY5792" s="191"/>
      <c r="BZ5792" s="188"/>
      <c r="CA5792" s="188"/>
      <c r="CB5792" s="174" t="str">
        <f t="shared" si="828"/>
        <v/>
      </c>
      <c r="CC5792" s="174" t="str">
        <f t="shared" si="829"/>
        <v/>
      </c>
      <c r="CH5792" s="139"/>
      <c r="CI5792" s="139"/>
      <c r="CJ5792" s="174"/>
    </row>
    <row r="5793" spans="76:88" ht="20.100000000000001" customHeight="1" x14ac:dyDescent="0.25">
      <c r="BX5793" s="190"/>
      <c r="BY5793" s="191"/>
      <c r="BZ5793" s="188"/>
      <c r="CA5793" s="188"/>
      <c r="CB5793" s="174" t="str">
        <f t="shared" si="828"/>
        <v/>
      </c>
      <c r="CC5793" s="174" t="str">
        <f t="shared" si="829"/>
        <v/>
      </c>
      <c r="CH5793" s="139"/>
      <c r="CI5793" s="139"/>
      <c r="CJ5793" s="174"/>
    </row>
    <row r="5794" spans="76:88" ht="20.100000000000001" customHeight="1" x14ac:dyDescent="0.25">
      <c r="BX5794" s="190"/>
      <c r="BY5794" s="191"/>
      <c r="BZ5794" s="188"/>
      <c r="CA5794" s="188"/>
      <c r="CB5794" s="174" t="str">
        <f t="shared" si="828"/>
        <v/>
      </c>
      <c r="CC5794" s="174" t="str">
        <f t="shared" si="829"/>
        <v/>
      </c>
      <c r="CH5794" s="139"/>
      <c r="CI5794" s="139"/>
      <c r="CJ5794" s="174"/>
    </row>
    <row r="5795" spans="76:88" ht="20.100000000000001" customHeight="1" x14ac:dyDescent="0.25">
      <c r="BX5795" s="190"/>
      <c r="BY5795" s="191"/>
      <c r="BZ5795" s="188"/>
      <c r="CA5795" s="188"/>
      <c r="CB5795" s="174" t="str">
        <f t="shared" si="828"/>
        <v/>
      </c>
      <c r="CC5795" s="174" t="str">
        <f t="shared" si="829"/>
        <v/>
      </c>
      <c r="CH5795" s="139"/>
      <c r="CI5795" s="139"/>
      <c r="CJ5795" s="174"/>
    </row>
    <row r="5796" spans="76:88" ht="20.100000000000001" customHeight="1" x14ac:dyDescent="0.25">
      <c r="BX5796" s="190"/>
      <c r="BY5796" s="191"/>
      <c r="BZ5796" s="188"/>
      <c r="CA5796" s="188"/>
      <c r="CB5796" s="174" t="str">
        <f t="shared" si="828"/>
        <v/>
      </c>
      <c r="CC5796" s="174" t="str">
        <f t="shared" si="829"/>
        <v/>
      </c>
      <c r="CH5796" s="139"/>
      <c r="CI5796" s="139"/>
      <c r="CJ5796" s="174"/>
    </row>
    <row r="5797" spans="76:88" ht="20.100000000000001" customHeight="1" x14ac:dyDescent="0.25">
      <c r="BX5797" s="190"/>
      <c r="BY5797" s="191"/>
      <c r="BZ5797" s="188"/>
      <c r="CA5797" s="188"/>
      <c r="CB5797" s="174" t="str">
        <f t="shared" si="828"/>
        <v/>
      </c>
      <c r="CC5797" s="174" t="str">
        <f t="shared" si="829"/>
        <v/>
      </c>
      <c r="CH5797" s="139"/>
      <c r="CI5797" s="139"/>
      <c r="CJ5797" s="174"/>
    </row>
    <row r="5798" spans="76:88" ht="20.100000000000001" customHeight="1" x14ac:dyDescent="0.25">
      <c r="BX5798" s="190"/>
      <c r="BY5798" s="191"/>
      <c r="BZ5798" s="188"/>
      <c r="CA5798" s="188"/>
      <c r="CB5798" s="174" t="str">
        <f t="shared" si="828"/>
        <v/>
      </c>
      <c r="CC5798" s="174" t="str">
        <f t="shared" si="829"/>
        <v/>
      </c>
      <c r="CH5798" s="139"/>
      <c r="CI5798" s="139"/>
      <c r="CJ5798" s="174"/>
    </row>
    <row r="5799" spans="76:88" ht="20.100000000000001" customHeight="1" x14ac:dyDescent="0.25">
      <c r="BX5799" s="190"/>
      <c r="BY5799" s="191"/>
      <c r="BZ5799" s="188"/>
      <c r="CA5799" s="188"/>
      <c r="CB5799" s="174" t="str">
        <f t="shared" si="828"/>
        <v/>
      </c>
      <c r="CC5799" s="174" t="str">
        <f t="shared" si="829"/>
        <v/>
      </c>
      <c r="CH5799" s="139"/>
      <c r="CI5799" s="139"/>
      <c r="CJ5799" s="174"/>
    </row>
    <row r="5800" spans="76:88" ht="20.100000000000001" customHeight="1" x14ac:dyDescent="0.25">
      <c r="BX5800" s="190"/>
      <c r="BY5800" s="191"/>
      <c r="BZ5800" s="188"/>
      <c r="CA5800" s="188"/>
      <c r="CB5800" s="174" t="str">
        <f t="shared" si="828"/>
        <v/>
      </c>
      <c r="CC5800" s="174" t="str">
        <f t="shared" si="829"/>
        <v/>
      </c>
      <c r="CH5800" s="139"/>
      <c r="CI5800" s="139"/>
      <c r="CJ5800" s="174"/>
    </row>
    <row r="5801" spans="76:88" ht="20.100000000000001" customHeight="1" x14ac:dyDescent="0.25">
      <c r="BX5801" s="190"/>
      <c r="BY5801" s="191"/>
      <c r="BZ5801" s="188"/>
      <c r="CA5801" s="188"/>
      <c r="CB5801" s="174" t="str">
        <f t="shared" si="828"/>
        <v/>
      </c>
      <c r="CC5801" s="174" t="str">
        <f t="shared" si="829"/>
        <v/>
      </c>
      <c r="CH5801" s="139"/>
      <c r="CI5801" s="139"/>
      <c r="CJ5801" s="174"/>
    </row>
    <row r="5802" spans="76:88" ht="20.100000000000001" customHeight="1" x14ac:dyDescent="0.25">
      <c r="BX5802" s="190"/>
      <c r="BY5802" s="191"/>
      <c r="BZ5802" s="188"/>
      <c r="CA5802" s="188"/>
      <c r="CB5802" s="174" t="str">
        <f t="shared" si="828"/>
        <v/>
      </c>
      <c r="CC5802" s="174" t="str">
        <f t="shared" si="829"/>
        <v/>
      </c>
      <c r="CH5802" s="139"/>
      <c r="CI5802" s="139"/>
      <c r="CJ5802" s="174"/>
    </row>
    <row r="5803" spans="76:88" ht="20.100000000000001" customHeight="1" x14ac:dyDescent="0.25">
      <c r="BX5803" s="190"/>
      <c r="BY5803" s="191"/>
      <c r="BZ5803" s="188"/>
      <c r="CA5803" s="188"/>
      <c r="CB5803" s="174" t="str">
        <f t="shared" si="828"/>
        <v/>
      </c>
      <c r="CC5803" s="174" t="str">
        <f t="shared" si="829"/>
        <v/>
      </c>
      <c r="CH5803" s="139"/>
      <c r="CI5803" s="139"/>
      <c r="CJ5803" s="174"/>
    </row>
    <row r="5804" spans="76:88" ht="20.100000000000001" customHeight="1" x14ac:dyDescent="0.25">
      <c r="BX5804" s="190"/>
      <c r="BY5804" s="191"/>
      <c r="BZ5804" s="188"/>
      <c r="CA5804" s="188"/>
      <c r="CB5804" s="174" t="str">
        <f t="shared" si="828"/>
        <v/>
      </c>
      <c r="CC5804" s="174" t="str">
        <f t="shared" si="829"/>
        <v/>
      </c>
      <c r="CH5804" s="139"/>
      <c r="CI5804" s="139"/>
      <c r="CJ5804" s="174"/>
    </row>
    <row r="5805" spans="76:88" ht="20.100000000000001" customHeight="1" x14ac:dyDescent="0.25">
      <c r="BX5805" s="190"/>
      <c r="BY5805" s="191"/>
      <c r="BZ5805" s="188"/>
      <c r="CA5805" s="188"/>
      <c r="CB5805" s="174" t="str">
        <f t="shared" si="828"/>
        <v/>
      </c>
      <c r="CC5805" s="174" t="str">
        <f t="shared" si="829"/>
        <v/>
      </c>
      <c r="CH5805" s="139"/>
      <c r="CI5805" s="139"/>
      <c r="CJ5805" s="174"/>
    </row>
    <row r="5806" spans="76:88" ht="20.100000000000001" customHeight="1" x14ac:dyDescent="0.25">
      <c r="BX5806" s="190"/>
      <c r="BY5806" s="191"/>
      <c r="BZ5806" s="188"/>
      <c r="CA5806" s="188"/>
      <c r="CB5806" s="174" t="str">
        <f t="shared" si="828"/>
        <v/>
      </c>
      <c r="CC5806" s="174" t="str">
        <f t="shared" si="829"/>
        <v/>
      </c>
      <c r="CH5806" s="139"/>
      <c r="CI5806" s="139"/>
      <c r="CJ5806" s="174"/>
    </row>
    <row r="5807" spans="76:88" ht="20.100000000000001" customHeight="1" x14ac:dyDescent="0.25">
      <c r="BX5807" s="190"/>
      <c r="BY5807" s="191"/>
      <c r="BZ5807" s="188"/>
      <c r="CA5807" s="188"/>
      <c r="CB5807" s="174" t="str">
        <f t="shared" si="828"/>
        <v/>
      </c>
      <c r="CC5807" s="174" t="str">
        <f t="shared" si="829"/>
        <v/>
      </c>
      <c r="CH5807" s="139"/>
      <c r="CI5807" s="139"/>
      <c r="CJ5807" s="174"/>
    </row>
    <row r="5808" spans="76:88" ht="20.100000000000001" customHeight="1" x14ac:dyDescent="0.25">
      <c r="BX5808" s="190"/>
      <c r="BY5808" s="191"/>
      <c r="BZ5808" s="188"/>
      <c r="CA5808" s="188"/>
      <c r="CB5808" s="174" t="str">
        <f t="shared" si="828"/>
        <v/>
      </c>
      <c r="CC5808" s="174" t="str">
        <f t="shared" si="829"/>
        <v/>
      </c>
      <c r="CH5808" s="139"/>
      <c r="CI5808" s="139"/>
      <c r="CJ5808" s="174"/>
    </row>
    <row r="5809" spans="76:88" ht="20.100000000000001" customHeight="1" x14ac:dyDescent="0.25">
      <c r="BX5809" s="190"/>
      <c r="BY5809" s="191"/>
      <c r="BZ5809" s="188"/>
      <c r="CA5809" s="188"/>
      <c r="CB5809" s="174" t="str">
        <f t="shared" si="828"/>
        <v/>
      </c>
      <c r="CC5809" s="174" t="str">
        <f t="shared" si="829"/>
        <v/>
      </c>
      <c r="CH5809" s="139"/>
      <c r="CI5809" s="139"/>
      <c r="CJ5809" s="174"/>
    </row>
    <row r="5810" spans="76:88" ht="20.100000000000001" customHeight="1" x14ac:dyDescent="0.25">
      <c r="BX5810" s="190"/>
      <c r="BY5810" s="191"/>
      <c r="BZ5810" s="188"/>
      <c r="CA5810" s="188"/>
      <c r="CB5810" s="174" t="str">
        <f t="shared" si="828"/>
        <v/>
      </c>
      <c r="CC5810" s="174" t="str">
        <f t="shared" si="829"/>
        <v/>
      </c>
      <c r="CH5810" s="139"/>
      <c r="CI5810" s="139"/>
      <c r="CJ5810" s="174"/>
    </row>
    <row r="5811" spans="76:88" ht="20.100000000000001" customHeight="1" x14ac:dyDescent="0.25">
      <c r="BX5811" s="190"/>
      <c r="BY5811" s="191"/>
      <c r="BZ5811" s="188"/>
      <c r="CA5811" s="188"/>
      <c r="CB5811" s="174" t="str">
        <f t="shared" si="828"/>
        <v/>
      </c>
      <c r="CC5811" s="174" t="str">
        <f t="shared" si="829"/>
        <v/>
      </c>
      <c r="CH5811" s="139"/>
      <c r="CI5811" s="139"/>
      <c r="CJ5811" s="174"/>
    </row>
    <row r="5812" spans="76:88" ht="20.100000000000001" customHeight="1" x14ac:dyDescent="0.25">
      <c r="BX5812" s="190"/>
      <c r="BY5812" s="191"/>
      <c r="BZ5812" s="188"/>
      <c r="CA5812" s="188"/>
      <c r="CB5812" s="174" t="str">
        <f t="shared" si="828"/>
        <v/>
      </c>
      <c r="CC5812" s="174" t="str">
        <f t="shared" si="829"/>
        <v/>
      </c>
      <c r="CH5812" s="139"/>
      <c r="CI5812" s="139"/>
      <c r="CJ5812" s="174"/>
    </row>
    <row r="5813" spans="76:88" ht="20.100000000000001" customHeight="1" x14ac:dyDescent="0.25">
      <c r="BX5813" s="190"/>
      <c r="BY5813" s="191"/>
      <c r="BZ5813" s="188"/>
      <c r="CA5813" s="188"/>
      <c r="CB5813" s="174" t="str">
        <f t="shared" si="828"/>
        <v/>
      </c>
      <c r="CC5813" s="174" t="str">
        <f t="shared" si="829"/>
        <v/>
      </c>
      <c r="CH5813" s="139"/>
      <c r="CI5813" s="139"/>
      <c r="CJ5813" s="174"/>
    </row>
    <row r="5814" spans="76:88" ht="20.100000000000001" customHeight="1" x14ac:dyDescent="0.25">
      <c r="BX5814" s="190"/>
      <c r="BY5814" s="191"/>
      <c r="BZ5814" s="188"/>
      <c r="CA5814" s="188"/>
      <c r="CB5814" s="174" t="str">
        <f t="shared" si="828"/>
        <v/>
      </c>
      <c r="CC5814" s="174" t="str">
        <f t="shared" si="829"/>
        <v/>
      </c>
      <c r="CH5814" s="139"/>
      <c r="CI5814" s="139"/>
      <c r="CJ5814" s="174"/>
    </row>
    <row r="5815" spans="76:88" ht="20.100000000000001" customHeight="1" x14ac:dyDescent="0.25">
      <c r="BX5815" s="190"/>
      <c r="BY5815" s="191"/>
      <c r="BZ5815" s="188"/>
      <c r="CA5815" s="188"/>
      <c r="CB5815" s="174" t="str">
        <f t="shared" si="828"/>
        <v/>
      </c>
      <c r="CC5815" s="174" t="str">
        <f t="shared" si="829"/>
        <v/>
      </c>
      <c r="CH5815" s="139"/>
      <c r="CI5815" s="139"/>
      <c r="CJ5815" s="174"/>
    </row>
    <row r="5816" spans="76:88" ht="20.100000000000001" customHeight="1" x14ac:dyDescent="0.25">
      <c r="BX5816" s="190"/>
      <c r="BY5816" s="191"/>
      <c r="BZ5816" s="188"/>
      <c r="CA5816" s="188"/>
      <c r="CB5816" s="174" t="str">
        <f t="shared" si="828"/>
        <v/>
      </c>
      <c r="CC5816" s="174" t="str">
        <f t="shared" si="829"/>
        <v/>
      </c>
      <c r="CH5816" s="139"/>
      <c r="CI5816" s="139"/>
      <c r="CJ5816" s="174"/>
    </row>
    <row r="5817" spans="76:88" ht="20.100000000000001" customHeight="1" x14ac:dyDescent="0.25">
      <c r="BX5817" s="190"/>
      <c r="BY5817" s="191"/>
      <c r="BZ5817" s="188"/>
      <c r="CA5817" s="188"/>
      <c r="CB5817" s="174" t="str">
        <f t="shared" si="828"/>
        <v/>
      </c>
      <c r="CC5817" s="174" t="str">
        <f t="shared" si="829"/>
        <v/>
      </c>
      <c r="CH5817" s="139"/>
      <c r="CI5817" s="139"/>
      <c r="CJ5817" s="174"/>
    </row>
    <row r="5818" spans="76:88" ht="20.100000000000001" customHeight="1" x14ac:dyDescent="0.25">
      <c r="BX5818" s="190"/>
      <c r="BY5818" s="191"/>
      <c r="BZ5818" s="188"/>
      <c r="CA5818" s="188"/>
      <c r="CB5818" s="174" t="str">
        <f t="shared" si="828"/>
        <v/>
      </c>
      <c r="CC5818" s="174" t="str">
        <f t="shared" si="829"/>
        <v/>
      </c>
      <c r="CH5818" s="139"/>
      <c r="CI5818" s="139"/>
      <c r="CJ5818" s="174"/>
    </row>
    <row r="5819" spans="76:88" ht="20.100000000000001" customHeight="1" x14ac:dyDescent="0.25">
      <c r="BX5819" s="190"/>
      <c r="BY5819" s="191"/>
      <c r="BZ5819" s="188"/>
      <c r="CA5819" s="188"/>
      <c r="CB5819" s="174" t="str">
        <f t="shared" si="828"/>
        <v/>
      </c>
      <c r="CC5819" s="174" t="str">
        <f t="shared" si="829"/>
        <v/>
      </c>
      <c r="CH5819" s="139"/>
      <c r="CI5819" s="139"/>
      <c r="CJ5819" s="174"/>
    </row>
    <row r="5820" spans="76:88" ht="20.100000000000001" customHeight="1" x14ac:dyDescent="0.25">
      <c r="BX5820" s="190"/>
      <c r="BY5820" s="191"/>
      <c r="BZ5820" s="188"/>
      <c r="CA5820" s="188"/>
      <c r="CB5820" s="174" t="str">
        <f t="shared" si="828"/>
        <v/>
      </c>
      <c r="CC5820" s="174" t="str">
        <f t="shared" si="829"/>
        <v/>
      </c>
      <c r="CH5820" s="139"/>
      <c r="CI5820" s="139"/>
      <c r="CJ5820" s="174"/>
    </row>
    <row r="5821" spans="76:88" ht="20.100000000000001" customHeight="1" x14ac:dyDescent="0.25">
      <c r="BX5821" s="190"/>
      <c r="BY5821" s="191"/>
      <c r="BZ5821" s="188"/>
      <c r="CA5821" s="188"/>
      <c r="CB5821" s="174" t="str">
        <f t="shared" si="828"/>
        <v/>
      </c>
      <c r="CC5821" s="174" t="str">
        <f t="shared" si="829"/>
        <v/>
      </c>
      <c r="CH5821" s="139"/>
      <c r="CI5821" s="139"/>
      <c r="CJ5821" s="174"/>
    </row>
    <row r="5822" spans="76:88" ht="20.100000000000001" customHeight="1" x14ac:dyDescent="0.25">
      <c r="BX5822" s="190"/>
      <c r="BY5822" s="191"/>
      <c r="BZ5822" s="188"/>
      <c r="CA5822" s="188"/>
      <c r="CB5822" s="174" t="str">
        <f t="shared" si="828"/>
        <v/>
      </c>
      <c r="CC5822" s="174" t="str">
        <f t="shared" si="829"/>
        <v/>
      </c>
      <c r="CH5822" s="139"/>
      <c r="CI5822" s="139"/>
      <c r="CJ5822" s="174"/>
    </row>
    <row r="5823" spans="76:88" ht="20.100000000000001" customHeight="1" x14ac:dyDescent="0.25">
      <c r="BX5823" s="190"/>
      <c r="BY5823" s="191"/>
      <c r="BZ5823" s="188"/>
      <c r="CA5823" s="188"/>
      <c r="CB5823" s="174" t="str">
        <f t="shared" si="828"/>
        <v/>
      </c>
      <c r="CC5823" s="174" t="str">
        <f t="shared" si="829"/>
        <v/>
      </c>
      <c r="CH5823" s="139"/>
      <c r="CI5823" s="139"/>
      <c r="CJ5823" s="174"/>
    </row>
    <row r="5824" spans="76:88" ht="20.100000000000001" customHeight="1" x14ac:dyDescent="0.25">
      <c r="BX5824" s="190"/>
      <c r="BY5824" s="191"/>
      <c r="BZ5824" s="188"/>
      <c r="CA5824" s="188"/>
      <c r="CB5824" s="174" t="str">
        <f t="shared" si="828"/>
        <v/>
      </c>
      <c r="CC5824" s="174" t="str">
        <f t="shared" si="829"/>
        <v/>
      </c>
      <c r="CH5824" s="139"/>
      <c r="CI5824" s="139"/>
      <c r="CJ5824" s="174"/>
    </row>
    <row r="5825" spans="76:88" ht="20.100000000000001" customHeight="1" x14ac:dyDescent="0.25">
      <c r="BX5825" s="190"/>
      <c r="BY5825" s="191"/>
      <c r="BZ5825" s="188"/>
      <c r="CA5825" s="188"/>
      <c r="CB5825" s="174" t="str">
        <f t="shared" si="828"/>
        <v/>
      </c>
      <c r="CC5825" s="174" t="str">
        <f t="shared" si="829"/>
        <v/>
      </c>
      <c r="CH5825" s="139"/>
      <c r="CI5825" s="139"/>
      <c r="CJ5825" s="174"/>
    </row>
    <row r="5826" spans="76:88" ht="20.100000000000001" customHeight="1" x14ac:dyDescent="0.25">
      <c r="BX5826" s="190"/>
      <c r="BY5826" s="191"/>
      <c r="BZ5826" s="188"/>
      <c r="CA5826" s="188"/>
      <c r="CB5826" s="174" t="str">
        <f t="shared" si="828"/>
        <v/>
      </c>
      <c r="CC5826" s="174" t="str">
        <f t="shared" si="829"/>
        <v/>
      </c>
      <c r="CH5826" s="139"/>
      <c r="CI5826" s="139"/>
      <c r="CJ5826" s="174"/>
    </row>
    <row r="5827" spans="76:88" ht="20.100000000000001" customHeight="1" x14ac:dyDescent="0.25">
      <c r="BX5827" s="190"/>
      <c r="BY5827" s="191"/>
      <c r="BZ5827" s="188"/>
      <c r="CA5827" s="188"/>
      <c r="CB5827" s="174" t="str">
        <f t="shared" si="828"/>
        <v/>
      </c>
      <c r="CC5827" s="174" t="str">
        <f t="shared" si="829"/>
        <v/>
      </c>
      <c r="CH5827" s="139"/>
      <c r="CI5827" s="139"/>
      <c r="CJ5827" s="174"/>
    </row>
    <row r="5828" spans="76:88" ht="20.100000000000001" customHeight="1" x14ac:dyDescent="0.25">
      <c r="BX5828" s="190"/>
      <c r="BY5828" s="191"/>
      <c r="BZ5828" s="188"/>
      <c r="CA5828" s="188"/>
      <c r="CB5828" s="174" t="str">
        <f t="shared" si="828"/>
        <v/>
      </c>
      <c r="CC5828" s="174" t="str">
        <f t="shared" si="829"/>
        <v/>
      </c>
      <c r="CH5828" s="139"/>
      <c r="CI5828" s="139"/>
      <c r="CJ5828" s="174"/>
    </row>
    <row r="5829" spans="76:88" ht="20.100000000000001" customHeight="1" x14ac:dyDescent="0.25">
      <c r="BX5829" s="190"/>
      <c r="BY5829" s="191"/>
      <c r="BZ5829" s="188"/>
      <c r="CA5829" s="188"/>
      <c r="CB5829" s="174" t="str">
        <f t="shared" si="828"/>
        <v/>
      </c>
      <c r="CC5829" s="174" t="str">
        <f t="shared" si="829"/>
        <v/>
      </c>
      <c r="CH5829" s="139"/>
      <c r="CI5829" s="139"/>
      <c r="CJ5829" s="174"/>
    </row>
    <row r="5830" spans="76:88" ht="20.100000000000001" customHeight="1" x14ac:dyDescent="0.25">
      <c r="BX5830" s="190"/>
      <c r="BY5830" s="191"/>
      <c r="BZ5830" s="188"/>
      <c r="CA5830" s="188"/>
      <c r="CB5830" s="174" t="str">
        <f t="shared" si="828"/>
        <v/>
      </c>
      <c r="CC5830" s="174" t="str">
        <f t="shared" si="829"/>
        <v/>
      </c>
      <c r="CH5830" s="139"/>
      <c r="CI5830" s="139"/>
      <c r="CJ5830" s="174"/>
    </row>
    <row r="5831" spans="76:88" ht="20.100000000000001" customHeight="1" x14ac:dyDescent="0.25">
      <c r="BX5831" s="190"/>
      <c r="BY5831" s="191"/>
      <c r="BZ5831" s="188"/>
      <c r="CA5831" s="188"/>
      <c r="CB5831" s="174" t="str">
        <f t="shared" si="828"/>
        <v/>
      </c>
      <c r="CC5831" s="174" t="str">
        <f t="shared" si="829"/>
        <v/>
      </c>
      <c r="CH5831" s="139"/>
      <c r="CI5831" s="139"/>
      <c r="CJ5831" s="174"/>
    </row>
    <row r="5832" spans="76:88" ht="20.100000000000001" customHeight="1" x14ac:dyDescent="0.25">
      <c r="BX5832" s="190"/>
      <c r="BY5832" s="191"/>
      <c r="BZ5832" s="188"/>
      <c r="CA5832" s="188"/>
      <c r="CB5832" s="174" t="str">
        <f t="shared" si="828"/>
        <v/>
      </c>
      <c r="CC5832" s="174" t="str">
        <f t="shared" si="829"/>
        <v/>
      </c>
      <c r="CH5832" s="139"/>
      <c r="CI5832" s="139"/>
      <c r="CJ5832" s="174"/>
    </row>
    <row r="5833" spans="76:88" ht="20.100000000000001" customHeight="1" x14ac:dyDescent="0.25">
      <c r="BX5833" s="190"/>
      <c r="BY5833" s="191"/>
      <c r="BZ5833" s="188"/>
      <c r="CA5833" s="188"/>
      <c r="CB5833" s="174" t="str">
        <f t="shared" si="828"/>
        <v/>
      </c>
      <c r="CC5833" s="174" t="str">
        <f t="shared" si="829"/>
        <v/>
      </c>
      <c r="CH5833" s="139"/>
      <c r="CI5833" s="139"/>
      <c r="CJ5833" s="174"/>
    </row>
    <row r="5834" spans="76:88" ht="20.100000000000001" customHeight="1" x14ac:dyDescent="0.25">
      <c r="BX5834" s="190"/>
      <c r="BY5834" s="191"/>
      <c r="BZ5834" s="188"/>
      <c r="CA5834" s="188"/>
      <c r="CB5834" s="174" t="str">
        <f t="shared" si="828"/>
        <v/>
      </c>
      <c r="CC5834" s="174" t="str">
        <f t="shared" si="829"/>
        <v/>
      </c>
      <c r="CH5834" s="139"/>
      <c r="CI5834" s="139"/>
      <c r="CJ5834" s="174"/>
    </row>
    <row r="5835" spans="76:88" ht="20.100000000000001" customHeight="1" x14ac:dyDescent="0.25">
      <c r="BX5835" s="190"/>
      <c r="BY5835" s="191"/>
      <c r="BZ5835" s="188"/>
      <c r="CA5835" s="188"/>
      <c r="CB5835" s="174" t="str">
        <f t="shared" si="828"/>
        <v/>
      </c>
      <c r="CC5835" s="174" t="str">
        <f t="shared" si="829"/>
        <v/>
      </c>
      <c r="CH5835" s="139"/>
      <c r="CI5835" s="139"/>
      <c r="CJ5835" s="174"/>
    </row>
    <row r="5836" spans="76:88" ht="20.100000000000001" customHeight="1" x14ac:dyDescent="0.25">
      <c r="BX5836" s="190"/>
      <c r="BY5836" s="191"/>
      <c r="BZ5836" s="188"/>
      <c r="CA5836" s="188"/>
      <c r="CB5836" s="174" t="str">
        <f t="shared" si="828"/>
        <v/>
      </c>
      <c r="CC5836" s="174" t="str">
        <f t="shared" si="829"/>
        <v/>
      </c>
      <c r="CH5836" s="139"/>
      <c r="CI5836" s="139"/>
      <c r="CJ5836" s="174"/>
    </row>
    <row r="5837" spans="76:88" ht="20.100000000000001" customHeight="1" x14ac:dyDescent="0.25">
      <c r="BX5837" s="190"/>
      <c r="BY5837" s="191"/>
      <c r="BZ5837" s="188"/>
      <c r="CA5837" s="188"/>
      <c r="CB5837" s="174" t="str">
        <f t="shared" si="828"/>
        <v/>
      </c>
      <c r="CC5837" s="174" t="str">
        <f t="shared" si="829"/>
        <v/>
      </c>
      <c r="CH5837" s="139"/>
      <c r="CI5837" s="139"/>
      <c r="CJ5837" s="174"/>
    </row>
    <row r="5838" spans="76:88" ht="20.100000000000001" customHeight="1" x14ac:dyDescent="0.25">
      <c r="BX5838" s="190"/>
      <c r="BY5838" s="191"/>
      <c r="BZ5838" s="188"/>
      <c r="CA5838" s="188"/>
      <c r="CB5838" s="174" t="str">
        <f t="shared" si="828"/>
        <v/>
      </c>
      <c r="CC5838" s="174" t="str">
        <f t="shared" si="829"/>
        <v/>
      </c>
      <c r="CH5838" s="139"/>
      <c r="CI5838" s="139"/>
      <c r="CJ5838" s="174"/>
    </row>
    <row r="5839" spans="76:88" ht="20.100000000000001" customHeight="1" x14ac:dyDescent="0.25">
      <c r="BX5839" s="190"/>
      <c r="BY5839" s="191"/>
      <c r="BZ5839" s="188"/>
      <c r="CA5839" s="188"/>
      <c r="CB5839" s="174" t="str">
        <f t="shared" si="828"/>
        <v/>
      </c>
      <c r="CC5839" s="174" t="str">
        <f t="shared" si="829"/>
        <v/>
      </c>
      <c r="CH5839" s="139"/>
      <c r="CI5839" s="139"/>
      <c r="CJ5839" s="174"/>
    </row>
    <row r="5840" spans="76:88" ht="20.100000000000001" customHeight="1" x14ac:dyDescent="0.25">
      <c r="BX5840" s="190"/>
      <c r="BY5840" s="191"/>
      <c r="BZ5840" s="188"/>
      <c r="CA5840" s="188"/>
      <c r="CB5840" s="174" t="str">
        <f t="shared" ref="CB5840:CB5903" si="830">IF($CA5840&gt;(Y$555),$BZ5840,"")</f>
        <v/>
      </c>
      <c r="CC5840" s="174" t="str">
        <f t="shared" ref="CC5840:CC5903" si="831">IF($CA5840&gt;(AA$557),$BZ5840,"")</f>
        <v/>
      </c>
      <c r="CH5840" s="139"/>
      <c r="CI5840" s="139"/>
      <c r="CJ5840" s="174"/>
    </row>
    <row r="5841" spans="76:88" ht="20.100000000000001" customHeight="1" x14ac:dyDescent="0.25">
      <c r="BX5841" s="190"/>
      <c r="BY5841" s="191"/>
      <c r="BZ5841" s="188"/>
      <c r="CA5841" s="188"/>
      <c r="CB5841" s="174" t="str">
        <f t="shared" si="830"/>
        <v/>
      </c>
      <c r="CC5841" s="174" t="str">
        <f t="shared" si="831"/>
        <v/>
      </c>
      <c r="CH5841" s="139"/>
      <c r="CI5841" s="139"/>
      <c r="CJ5841" s="174"/>
    </row>
    <row r="5842" spans="76:88" ht="20.100000000000001" customHeight="1" x14ac:dyDescent="0.25">
      <c r="BX5842" s="190"/>
      <c r="BY5842" s="191"/>
      <c r="BZ5842" s="188"/>
      <c r="CA5842" s="188"/>
      <c r="CB5842" s="174" t="str">
        <f t="shared" si="830"/>
        <v/>
      </c>
      <c r="CC5842" s="174" t="str">
        <f t="shared" si="831"/>
        <v/>
      </c>
      <c r="CH5842" s="139"/>
      <c r="CI5842" s="139"/>
      <c r="CJ5842" s="174"/>
    </row>
    <row r="5843" spans="76:88" ht="20.100000000000001" customHeight="1" x14ac:dyDescent="0.25">
      <c r="BX5843" s="190"/>
      <c r="BY5843" s="191"/>
      <c r="BZ5843" s="188"/>
      <c r="CA5843" s="188"/>
      <c r="CB5843" s="174" t="str">
        <f t="shared" si="830"/>
        <v/>
      </c>
      <c r="CC5843" s="174" t="str">
        <f t="shared" si="831"/>
        <v/>
      </c>
      <c r="CH5843" s="139"/>
      <c r="CI5843" s="139"/>
      <c r="CJ5843" s="174"/>
    </row>
    <row r="5844" spans="76:88" ht="20.100000000000001" customHeight="1" x14ac:dyDescent="0.25">
      <c r="BX5844" s="190"/>
      <c r="BY5844" s="191"/>
      <c r="BZ5844" s="188"/>
      <c r="CA5844" s="188"/>
      <c r="CB5844" s="174" t="str">
        <f t="shared" si="830"/>
        <v/>
      </c>
      <c r="CC5844" s="174" t="str">
        <f t="shared" si="831"/>
        <v/>
      </c>
      <c r="CH5844" s="139"/>
      <c r="CI5844" s="139"/>
      <c r="CJ5844" s="174"/>
    </row>
    <row r="5845" spans="76:88" ht="20.100000000000001" customHeight="1" x14ac:dyDescent="0.25">
      <c r="BX5845" s="190"/>
      <c r="BY5845" s="191"/>
      <c r="BZ5845" s="188"/>
      <c r="CA5845" s="188"/>
      <c r="CB5845" s="174" t="str">
        <f t="shared" si="830"/>
        <v/>
      </c>
      <c r="CC5845" s="174" t="str">
        <f t="shared" si="831"/>
        <v/>
      </c>
      <c r="CH5845" s="139"/>
      <c r="CI5845" s="139"/>
      <c r="CJ5845" s="174"/>
    </row>
    <row r="5846" spans="76:88" ht="20.100000000000001" customHeight="1" x14ac:dyDescent="0.25">
      <c r="BX5846" s="190"/>
      <c r="BY5846" s="191"/>
      <c r="BZ5846" s="188"/>
      <c r="CA5846" s="188"/>
      <c r="CB5846" s="174" t="str">
        <f t="shared" si="830"/>
        <v/>
      </c>
      <c r="CC5846" s="174" t="str">
        <f t="shared" si="831"/>
        <v/>
      </c>
      <c r="CH5846" s="139"/>
      <c r="CI5846" s="139"/>
      <c r="CJ5846" s="174"/>
    </row>
    <row r="5847" spans="76:88" ht="20.100000000000001" customHeight="1" x14ac:dyDescent="0.25">
      <c r="BX5847" s="190"/>
      <c r="BY5847" s="191"/>
      <c r="BZ5847" s="188"/>
      <c r="CA5847" s="188"/>
      <c r="CB5847" s="174" t="str">
        <f t="shared" si="830"/>
        <v/>
      </c>
      <c r="CC5847" s="174" t="str">
        <f t="shared" si="831"/>
        <v/>
      </c>
      <c r="CH5847" s="139"/>
      <c r="CI5847" s="139"/>
      <c r="CJ5847" s="174"/>
    </row>
    <row r="5848" spans="76:88" ht="20.100000000000001" customHeight="1" x14ac:dyDescent="0.25">
      <c r="BX5848" s="190"/>
      <c r="BY5848" s="191"/>
      <c r="BZ5848" s="188"/>
      <c r="CA5848" s="188"/>
      <c r="CB5848" s="174" t="str">
        <f t="shared" si="830"/>
        <v/>
      </c>
      <c r="CC5848" s="174" t="str">
        <f t="shared" si="831"/>
        <v/>
      </c>
      <c r="CH5848" s="139"/>
      <c r="CI5848" s="139"/>
      <c r="CJ5848" s="174"/>
    </row>
    <row r="5849" spans="76:88" ht="20.100000000000001" customHeight="1" x14ac:dyDescent="0.25">
      <c r="BX5849" s="190"/>
      <c r="BY5849" s="191"/>
      <c r="BZ5849" s="188"/>
      <c r="CA5849" s="188"/>
      <c r="CB5849" s="174" t="str">
        <f t="shared" si="830"/>
        <v/>
      </c>
      <c r="CC5849" s="174" t="str">
        <f t="shared" si="831"/>
        <v/>
      </c>
      <c r="CH5849" s="139"/>
      <c r="CI5849" s="139"/>
      <c r="CJ5849" s="174"/>
    </row>
    <row r="5850" spans="76:88" ht="20.100000000000001" customHeight="1" x14ac:dyDescent="0.25">
      <c r="BX5850" s="190"/>
      <c r="BY5850" s="191"/>
      <c r="BZ5850" s="188"/>
      <c r="CA5850" s="188"/>
      <c r="CB5850" s="174" t="str">
        <f t="shared" si="830"/>
        <v/>
      </c>
      <c r="CC5850" s="174" t="str">
        <f t="shared" si="831"/>
        <v/>
      </c>
      <c r="CH5850" s="139"/>
      <c r="CI5850" s="139"/>
      <c r="CJ5850" s="174"/>
    </row>
    <row r="5851" spans="76:88" ht="20.100000000000001" customHeight="1" x14ac:dyDescent="0.25">
      <c r="BX5851" s="190"/>
      <c r="BY5851" s="191"/>
      <c r="BZ5851" s="188"/>
      <c r="CA5851" s="188"/>
      <c r="CB5851" s="174" t="str">
        <f t="shared" si="830"/>
        <v/>
      </c>
      <c r="CC5851" s="174" t="str">
        <f t="shared" si="831"/>
        <v/>
      </c>
      <c r="CH5851" s="139"/>
      <c r="CI5851" s="139"/>
      <c r="CJ5851" s="174"/>
    </row>
    <row r="5852" spans="76:88" ht="20.100000000000001" customHeight="1" x14ac:dyDescent="0.25">
      <c r="BX5852" s="190"/>
      <c r="BY5852" s="191"/>
      <c r="BZ5852" s="188"/>
      <c r="CA5852" s="188"/>
      <c r="CB5852" s="174" t="str">
        <f t="shared" si="830"/>
        <v/>
      </c>
      <c r="CC5852" s="174" t="str">
        <f t="shared" si="831"/>
        <v/>
      </c>
      <c r="CH5852" s="139"/>
      <c r="CI5852" s="139"/>
      <c r="CJ5852" s="174"/>
    </row>
    <row r="5853" spans="76:88" ht="20.100000000000001" customHeight="1" x14ac:dyDescent="0.25">
      <c r="BX5853" s="190"/>
      <c r="BY5853" s="191"/>
      <c r="BZ5853" s="188"/>
      <c r="CA5853" s="188"/>
      <c r="CB5853" s="174" t="str">
        <f t="shared" si="830"/>
        <v/>
      </c>
      <c r="CC5853" s="174" t="str">
        <f t="shared" si="831"/>
        <v/>
      </c>
      <c r="CH5853" s="139"/>
      <c r="CI5853" s="139"/>
      <c r="CJ5853" s="174"/>
    </row>
    <row r="5854" spans="76:88" ht="20.100000000000001" customHeight="1" x14ac:dyDescent="0.25">
      <c r="BX5854" s="190"/>
      <c r="BY5854" s="191"/>
      <c r="BZ5854" s="188"/>
      <c r="CA5854" s="188"/>
      <c r="CB5854" s="174" t="str">
        <f t="shared" si="830"/>
        <v/>
      </c>
      <c r="CC5854" s="174" t="str">
        <f t="shared" si="831"/>
        <v/>
      </c>
      <c r="CH5854" s="139"/>
      <c r="CI5854" s="139"/>
      <c r="CJ5854" s="174"/>
    </row>
    <row r="5855" spans="76:88" ht="20.100000000000001" customHeight="1" x14ac:dyDescent="0.25">
      <c r="BX5855" s="190"/>
      <c r="BY5855" s="191"/>
      <c r="BZ5855" s="188"/>
      <c r="CA5855" s="188"/>
      <c r="CB5855" s="174" t="str">
        <f t="shared" si="830"/>
        <v/>
      </c>
      <c r="CC5855" s="174" t="str">
        <f t="shared" si="831"/>
        <v/>
      </c>
      <c r="CH5855" s="139"/>
      <c r="CI5855" s="139"/>
      <c r="CJ5855" s="174"/>
    </row>
    <row r="5856" spans="76:88" ht="20.100000000000001" customHeight="1" x14ac:dyDescent="0.25">
      <c r="BX5856" s="190"/>
      <c r="BY5856" s="191"/>
      <c r="BZ5856" s="188"/>
      <c r="CA5856" s="188"/>
      <c r="CB5856" s="174" t="str">
        <f t="shared" si="830"/>
        <v/>
      </c>
      <c r="CC5856" s="174" t="str">
        <f t="shared" si="831"/>
        <v/>
      </c>
      <c r="CH5856" s="139"/>
      <c r="CI5856" s="139"/>
      <c r="CJ5856" s="174"/>
    </row>
    <row r="5857" spans="76:88" ht="20.100000000000001" customHeight="1" x14ac:dyDescent="0.25">
      <c r="BX5857" s="190"/>
      <c r="BY5857" s="191"/>
      <c r="BZ5857" s="188"/>
      <c r="CA5857" s="188"/>
      <c r="CB5857" s="174" t="str">
        <f t="shared" si="830"/>
        <v/>
      </c>
      <c r="CC5857" s="174" t="str">
        <f t="shared" si="831"/>
        <v/>
      </c>
      <c r="CH5857" s="139"/>
      <c r="CI5857" s="139"/>
      <c r="CJ5857" s="174"/>
    </row>
    <row r="5858" spans="76:88" ht="20.100000000000001" customHeight="1" x14ac:dyDescent="0.25">
      <c r="BX5858" s="190"/>
      <c r="BY5858" s="191"/>
      <c r="BZ5858" s="188"/>
      <c r="CA5858" s="188"/>
      <c r="CB5858" s="174" t="str">
        <f t="shared" si="830"/>
        <v/>
      </c>
      <c r="CC5858" s="174" t="str">
        <f t="shared" si="831"/>
        <v/>
      </c>
      <c r="CH5858" s="139"/>
      <c r="CI5858" s="139"/>
      <c r="CJ5858" s="174"/>
    </row>
    <row r="5859" spans="76:88" ht="20.100000000000001" customHeight="1" x14ac:dyDescent="0.25">
      <c r="BX5859" s="190"/>
      <c r="BY5859" s="191"/>
      <c r="BZ5859" s="188"/>
      <c r="CA5859" s="188"/>
      <c r="CB5859" s="174" t="str">
        <f t="shared" si="830"/>
        <v/>
      </c>
      <c r="CC5859" s="174" t="str">
        <f t="shared" si="831"/>
        <v/>
      </c>
      <c r="CH5859" s="139"/>
      <c r="CI5859" s="139"/>
      <c r="CJ5859" s="174"/>
    </row>
    <row r="5860" spans="76:88" ht="20.100000000000001" customHeight="1" x14ac:dyDescent="0.25">
      <c r="BX5860" s="190"/>
      <c r="BY5860" s="191"/>
      <c r="BZ5860" s="188"/>
      <c r="CA5860" s="188"/>
      <c r="CB5860" s="174" t="str">
        <f t="shared" si="830"/>
        <v/>
      </c>
      <c r="CC5860" s="174" t="str">
        <f t="shared" si="831"/>
        <v/>
      </c>
      <c r="CH5860" s="139"/>
      <c r="CI5860" s="139"/>
      <c r="CJ5860" s="174"/>
    </row>
    <row r="5861" spans="76:88" ht="20.100000000000001" customHeight="1" x14ac:dyDescent="0.25">
      <c r="BX5861" s="190"/>
      <c r="BY5861" s="191"/>
      <c r="BZ5861" s="188"/>
      <c r="CA5861" s="188"/>
      <c r="CB5861" s="174" t="str">
        <f t="shared" si="830"/>
        <v/>
      </c>
      <c r="CC5861" s="174" t="str">
        <f t="shared" si="831"/>
        <v/>
      </c>
      <c r="CH5861" s="139"/>
      <c r="CI5861" s="139"/>
      <c r="CJ5861" s="174"/>
    </row>
    <row r="5862" spans="76:88" ht="20.100000000000001" customHeight="1" x14ac:dyDescent="0.25">
      <c r="BX5862" s="190"/>
      <c r="BY5862" s="191"/>
      <c r="BZ5862" s="188"/>
      <c r="CA5862" s="188"/>
      <c r="CB5862" s="174" t="str">
        <f t="shared" si="830"/>
        <v/>
      </c>
      <c r="CC5862" s="174" t="str">
        <f t="shared" si="831"/>
        <v/>
      </c>
      <c r="CH5862" s="139"/>
      <c r="CI5862" s="139"/>
      <c r="CJ5862" s="174"/>
    </row>
    <row r="5863" spans="76:88" ht="20.100000000000001" customHeight="1" x14ac:dyDescent="0.25">
      <c r="BX5863" s="190"/>
      <c r="BY5863" s="191"/>
      <c r="BZ5863" s="188"/>
      <c r="CA5863" s="188"/>
      <c r="CB5863" s="174" t="str">
        <f t="shared" si="830"/>
        <v/>
      </c>
      <c r="CC5863" s="174" t="str">
        <f t="shared" si="831"/>
        <v/>
      </c>
      <c r="CH5863" s="139"/>
      <c r="CI5863" s="139"/>
      <c r="CJ5863" s="174"/>
    </row>
    <row r="5864" spans="76:88" ht="20.100000000000001" customHeight="1" x14ac:dyDescent="0.25">
      <c r="BX5864" s="190"/>
      <c r="BY5864" s="191"/>
      <c r="BZ5864" s="188"/>
      <c r="CA5864" s="188"/>
      <c r="CB5864" s="174" t="str">
        <f t="shared" si="830"/>
        <v/>
      </c>
      <c r="CC5864" s="174" t="str">
        <f t="shared" si="831"/>
        <v/>
      </c>
      <c r="CH5864" s="139"/>
      <c r="CI5864" s="139"/>
      <c r="CJ5864" s="174"/>
    </row>
    <row r="5865" spans="76:88" ht="20.100000000000001" customHeight="1" x14ac:dyDescent="0.25">
      <c r="BX5865" s="190"/>
      <c r="BY5865" s="191"/>
      <c r="BZ5865" s="188"/>
      <c r="CA5865" s="188"/>
      <c r="CB5865" s="174" t="str">
        <f t="shared" si="830"/>
        <v/>
      </c>
      <c r="CC5865" s="174" t="str">
        <f t="shared" si="831"/>
        <v/>
      </c>
      <c r="CH5865" s="139"/>
      <c r="CI5865" s="139"/>
      <c r="CJ5865" s="174"/>
    </row>
    <row r="5866" spans="76:88" ht="20.100000000000001" customHeight="1" x14ac:dyDescent="0.25">
      <c r="BX5866" s="190"/>
      <c r="BY5866" s="191"/>
      <c r="BZ5866" s="188"/>
      <c r="CA5866" s="188"/>
      <c r="CB5866" s="174" t="str">
        <f t="shared" si="830"/>
        <v/>
      </c>
      <c r="CC5866" s="174" t="str">
        <f t="shared" si="831"/>
        <v/>
      </c>
      <c r="CH5866" s="139"/>
      <c r="CI5866" s="139"/>
      <c r="CJ5866" s="174"/>
    </row>
    <row r="5867" spans="76:88" ht="20.100000000000001" customHeight="1" x14ac:dyDescent="0.25">
      <c r="BX5867" s="190"/>
      <c r="BY5867" s="191"/>
      <c r="BZ5867" s="188"/>
      <c r="CA5867" s="188"/>
      <c r="CB5867" s="174" t="str">
        <f t="shared" si="830"/>
        <v/>
      </c>
      <c r="CC5867" s="174" t="str">
        <f t="shared" si="831"/>
        <v/>
      </c>
      <c r="CH5867" s="139"/>
      <c r="CI5867" s="139"/>
      <c r="CJ5867" s="174"/>
    </row>
    <row r="5868" spans="76:88" ht="20.100000000000001" customHeight="1" x14ac:dyDescent="0.25">
      <c r="BX5868" s="190"/>
      <c r="BY5868" s="191"/>
      <c r="BZ5868" s="188"/>
      <c r="CA5868" s="188"/>
      <c r="CB5868" s="174" t="str">
        <f t="shared" si="830"/>
        <v/>
      </c>
      <c r="CC5868" s="174" t="str">
        <f t="shared" si="831"/>
        <v/>
      </c>
      <c r="CH5868" s="139"/>
      <c r="CI5868" s="139"/>
      <c r="CJ5868" s="174"/>
    </row>
    <row r="5869" spans="76:88" ht="20.100000000000001" customHeight="1" x14ac:dyDescent="0.25">
      <c r="BX5869" s="190"/>
      <c r="BY5869" s="191"/>
      <c r="BZ5869" s="188"/>
      <c r="CA5869" s="188"/>
      <c r="CB5869" s="174" t="str">
        <f t="shared" si="830"/>
        <v/>
      </c>
      <c r="CC5869" s="174" t="str">
        <f t="shared" si="831"/>
        <v/>
      </c>
      <c r="CH5869" s="139"/>
      <c r="CI5869" s="139"/>
      <c r="CJ5869" s="174"/>
    </row>
    <row r="5870" spans="76:88" ht="20.100000000000001" customHeight="1" x14ac:dyDescent="0.25">
      <c r="BX5870" s="190"/>
      <c r="BY5870" s="191"/>
      <c r="BZ5870" s="188"/>
      <c r="CA5870" s="188"/>
      <c r="CB5870" s="174" t="str">
        <f t="shared" si="830"/>
        <v/>
      </c>
      <c r="CC5870" s="174" t="str">
        <f t="shared" si="831"/>
        <v/>
      </c>
      <c r="CH5870" s="139"/>
      <c r="CI5870" s="139"/>
      <c r="CJ5870" s="174"/>
    </row>
    <row r="5871" spans="76:88" ht="20.100000000000001" customHeight="1" x14ac:dyDescent="0.25">
      <c r="BX5871" s="190"/>
      <c r="BY5871" s="191"/>
      <c r="BZ5871" s="188"/>
      <c r="CA5871" s="188"/>
      <c r="CB5871" s="174" t="str">
        <f t="shared" si="830"/>
        <v/>
      </c>
      <c r="CC5871" s="174" t="str">
        <f t="shared" si="831"/>
        <v/>
      </c>
      <c r="CH5871" s="139"/>
      <c r="CI5871" s="139"/>
      <c r="CJ5871" s="174"/>
    </row>
    <row r="5872" spans="76:88" ht="20.100000000000001" customHeight="1" x14ac:dyDescent="0.25">
      <c r="BX5872" s="190"/>
      <c r="BY5872" s="191"/>
      <c r="BZ5872" s="188"/>
      <c r="CA5872" s="188"/>
      <c r="CB5872" s="174" t="str">
        <f t="shared" si="830"/>
        <v/>
      </c>
      <c r="CC5872" s="174" t="str">
        <f t="shared" si="831"/>
        <v/>
      </c>
      <c r="CH5872" s="139"/>
      <c r="CI5872" s="139"/>
      <c r="CJ5872" s="174"/>
    </row>
    <row r="5873" spans="76:88" ht="20.100000000000001" customHeight="1" x14ac:dyDescent="0.25">
      <c r="BX5873" s="190"/>
      <c r="BY5873" s="191"/>
      <c r="BZ5873" s="188"/>
      <c r="CA5873" s="188"/>
      <c r="CB5873" s="174" t="str">
        <f t="shared" si="830"/>
        <v/>
      </c>
      <c r="CC5873" s="174" t="str">
        <f t="shared" si="831"/>
        <v/>
      </c>
      <c r="CH5873" s="139"/>
      <c r="CI5873" s="139"/>
      <c r="CJ5873" s="174"/>
    </row>
    <row r="5874" spans="76:88" ht="20.100000000000001" customHeight="1" x14ac:dyDescent="0.25">
      <c r="BX5874" s="190"/>
      <c r="BY5874" s="191"/>
      <c r="BZ5874" s="188"/>
      <c r="CA5874" s="188"/>
      <c r="CB5874" s="174" t="str">
        <f t="shared" si="830"/>
        <v/>
      </c>
      <c r="CC5874" s="174" t="str">
        <f t="shared" si="831"/>
        <v/>
      </c>
      <c r="CH5874" s="139"/>
      <c r="CI5874" s="139"/>
      <c r="CJ5874" s="174"/>
    </row>
    <row r="5875" spans="76:88" ht="20.100000000000001" customHeight="1" x14ac:dyDescent="0.25">
      <c r="BX5875" s="190"/>
      <c r="BY5875" s="191"/>
      <c r="BZ5875" s="188"/>
      <c r="CA5875" s="188"/>
      <c r="CB5875" s="174" t="str">
        <f t="shared" si="830"/>
        <v/>
      </c>
      <c r="CC5875" s="174" t="str">
        <f t="shared" si="831"/>
        <v/>
      </c>
      <c r="CH5875" s="139"/>
      <c r="CI5875" s="139"/>
      <c r="CJ5875" s="174"/>
    </row>
    <row r="5876" spans="76:88" ht="20.100000000000001" customHeight="1" x14ac:dyDescent="0.25">
      <c r="BX5876" s="190"/>
      <c r="BY5876" s="191"/>
      <c r="BZ5876" s="188"/>
      <c r="CA5876" s="188"/>
      <c r="CB5876" s="174" t="str">
        <f t="shared" si="830"/>
        <v/>
      </c>
      <c r="CC5876" s="174" t="str">
        <f t="shared" si="831"/>
        <v/>
      </c>
      <c r="CH5876" s="139"/>
      <c r="CI5876" s="139"/>
      <c r="CJ5876" s="174"/>
    </row>
    <row r="5877" spans="76:88" ht="20.100000000000001" customHeight="1" x14ac:dyDescent="0.25">
      <c r="BX5877" s="190"/>
      <c r="BY5877" s="191"/>
      <c r="BZ5877" s="188"/>
      <c r="CA5877" s="188"/>
      <c r="CB5877" s="174" t="str">
        <f t="shared" si="830"/>
        <v/>
      </c>
      <c r="CC5877" s="174" t="str">
        <f t="shared" si="831"/>
        <v/>
      </c>
      <c r="CH5877" s="139"/>
      <c r="CI5877" s="139"/>
      <c r="CJ5877" s="174"/>
    </row>
    <row r="5878" spans="76:88" ht="20.100000000000001" customHeight="1" x14ac:dyDescent="0.25">
      <c r="BX5878" s="190"/>
      <c r="BY5878" s="191"/>
      <c r="BZ5878" s="188"/>
      <c r="CA5878" s="188"/>
      <c r="CB5878" s="174" t="str">
        <f t="shared" si="830"/>
        <v/>
      </c>
      <c r="CC5878" s="174" t="str">
        <f t="shared" si="831"/>
        <v/>
      </c>
      <c r="CH5878" s="139"/>
      <c r="CI5878" s="139"/>
      <c r="CJ5878" s="174"/>
    </row>
    <row r="5879" spans="76:88" ht="20.100000000000001" customHeight="1" x14ac:dyDescent="0.25">
      <c r="BX5879" s="190"/>
      <c r="BY5879" s="191"/>
      <c r="BZ5879" s="188"/>
      <c r="CA5879" s="188"/>
      <c r="CB5879" s="174" t="str">
        <f t="shared" si="830"/>
        <v/>
      </c>
      <c r="CC5879" s="174" t="str">
        <f t="shared" si="831"/>
        <v/>
      </c>
      <c r="CH5879" s="139"/>
      <c r="CI5879" s="139"/>
      <c r="CJ5879" s="174"/>
    </row>
    <row r="5880" spans="76:88" ht="20.100000000000001" customHeight="1" x14ac:dyDescent="0.25">
      <c r="BX5880" s="190"/>
      <c r="BY5880" s="191"/>
      <c r="BZ5880" s="188"/>
      <c r="CA5880" s="188"/>
      <c r="CB5880" s="174" t="str">
        <f t="shared" si="830"/>
        <v/>
      </c>
      <c r="CC5880" s="174" t="str">
        <f t="shared" si="831"/>
        <v/>
      </c>
      <c r="CH5880" s="139"/>
      <c r="CI5880" s="139"/>
      <c r="CJ5880" s="174"/>
    </row>
    <row r="5881" spans="76:88" ht="20.100000000000001" customHeight="1" x14ac:dyDescent="0.25">
      <c r="BX5881" s="190"/>
      <c r="BY5881" s="191"/>
      <c r="BZ5881" s="188"/>
      <c r="CA5881" s="188"/>
      <c r="CB5881" s="174" t="str">
        <f t="shared" si="830"/>
        <v/>
      </c>
      <c r="CC5881" s="174" t="str">
        <f t="shared" si="831"/>
        <v/>
      </c>
      <c r="CH5881" s="139"/>
      <c r="CI5881" s="139"/>
      <c r="CJ5881" s="174"/>
    </row>
    <row r="5882" spans="76:88" ht="20.100000000000001" customHeight="1" x14ac:dyDescent="0.25">
      <c r="BX5882" s="190"/>
      <c r="BY5882" s="191"/>
      <c r="BZ5882" s="188"/>
      <c r="CA5882" s="188"/>
      <c r="CB5882" s="174" t="str">
        <f t="shared" si="830"/>
        <v/>
      </c>
      <c r="CC5882" s="174" t="str">
        <f t="shared" si="831"/>
        <v/>
      </c>
      <c r="CH5882" s="139"/>
      <c r="CI5882" s="139"/>
      <c r="CJ5882" s="174"/>
    </row>
    <row r="5883" spans="76:88" ht="20.100000000000001" customHeight="1" x14ac:dyDescent="0.25">
      <c r="BX5883" s="190"/>
      <c r="BY5883" s="191"/>
      <c r="BZ5883" s="188"/>
      <c r="CA5883" s="188"/>
      <c r="CB5883" s="174" t="str">
        <f t="shared" si="830"/>
        <v/>
      </c>
      <c r="CC5883" s="174" t="str">
        <f t="shared" si="831"/>
        <v/>
      </c>
      <c r="CH5883" s="139"/>
      <c r="CI5883" s="139"/>
      <c r="CJ5883" s="174"/>
    </row>
    <row r="5884" spans="76:88" ht="20.100000000000001" customHeight="1" x14ac:dyDescent="0.25">
      <c r="BX5884" s="190"/>
      <c r="BY5884" s="191"/>
      <c r="BZ5884" s="188"/>
      <c r="CA5884" s="188"/>
      <c r="CB5884" s="174" t="str">
        <f t="shared" si="830"/>
        <v/>
      </c>
      <c r="CC5884" s="174" t="str">
        <f t="shared" si="831"/>
        <v/>
      </c>
      <c r="CH5884" s="139"/>
      <c r="CI5884" s="139"/>
      <c r="CJ5884" s="174"/>
    </row>
    <row r="5885" spans="76:88" ht="20.100000000000001" customHeight="1" x14ac:dyDescent="0.25">
      <c r="BX5885" s="190"/>
      <c r="BY5885" s="191"/>
      <c r="BZ5885" s="188"/>
      <c r="CA5885" s="188"/>
      <c r="CB5885" s="174" t="str">
        <f t="shared" si="830"/>
        <v/>
      </c>
      <c r="CC5885" s="174" t="str">
        <f t="shared" si="831"/>
        <v/>
      </c>
      <c r="CH5885" s="139"/>
      <c r="CI5885" s="139"/>
      <c r="CJ5885" s="174"/>
    </row>
    <row r="5886" spans="76:88" ht="20.100000000000001" customHeight="1" x14ac:dyDescent="0.25">
      <c r="BX5886" s="190"/>
      <c r="BY5886" s="191"/>
      <c r="BZ5886" s="188"/>
      <c r="CA5886" s="188"/>
      <c r="CB5886" s="174" t="str">
        <f t="shared" si="830"/>
        <v/>
      </c>
      <c r="CC5886" s="174" t="str">
        <f t="shared" si="831"/>
        <v/>
      </c>
      <c r="CH5886" s="139"/>
      <c r="CI5886" s="139"/>
      <c r="CJ5886" s="174"/>
    </row>
    <row r="5887" spans="76:88" ht="20.100000000000001" customHeight="1" x14ac:dyDescent="0.25">
      <c r="BX5887" s="190"/>
      <c r="BY5887" s="191"/>
      <c r="BZ5887" s="188"/>
      <c r="CA5887" s="188"/>
      <c r="CB5887" s="174" t="str">
        <f t="shared" si="830"/>
        <v/>
      </c>
      <c r="CC5887" s="174" t="str">
        <f t="shared" si="831"/>
        <v/>
      </c>
      <c r="CH5887" s="139"/>
      <c r="CI5887" s="139"/>
      <c r="CJ5887" s="174"/>
    </row>
    <row r="5888" spans="76:88" ht="20.100000000000001" customHeight="1" x14ac:dyDescent="0.25">
      <c r="BX5888" s="190"/>
      <c r="BY5888" s="191"/>
      <c r="BZ5888" s="188"/>
      <c r="CA5888" s="188"/>
      <c r="CB5888" s="174" t="str">
        <f t="shared" si="830"/>
        <v/>
      </c>
      <c r="CC5888" s="174" t="str">
        <f t="shared" si="831"/>
        <v/>
      </c>
      <c r="CH5888" s="139"/>
      <c r="CI5888" s="139"/>
      <c r="CJ5888" s="174"/>
    </row>
    <row r="5889" spans="76:88" ht="20.100000000000001" customHeight="1" x14ac:dyDescent="0.25">
      <c r="BX5889" s="190"/>
      <c r="BY5889" s="191"/>
      <c r="BZ5889" s="188"/>
      <c r="CA5889" s="188"/>
      <c r="CB5889" s="174" t="str">
        <f t="shared" si="830"/>
        <v/>
      </c>
      <c r="CC5889" s="174" t="str">
        <f t="shared" si="831"/>
        <v/>
      </c>
      <c r="CH5889" s="139"/>
      <c r="CI5889" s="139"/>
      <c r="CJ5889" s="174"/>
    </row>
    <row r="5890" spans="76:88" ht="20.100000000000001" customHeight="1" x14ac:dyDescent="0.25">
      <c r="BX5890" s="190"/>
      <c r="BY5890" s="191"/>
      <c r="BZ5890" s="188"/>
      <c r="CA5890" s="188"/>
      <c r="CB5890" s="174" t="str">
        <f t="shared" si="830"/>
        <v/>
      </c>
      <c r="CC5890" s="174" t="str">
        <f t="shared" si="831"/>
        <v/>
      </c>
      <c r="CH5890" s="139"/>
      <c r="CI5890" s="139"/>
      <c r="CJ5890" s="174"/>
    </row>
    <row r="5891" spans="76:88" ht="20.100000000000001" customHeight="1" x14ac:dyDescent="0.25">
      <c r="BX5891" s="190"/>
      <c r="BY5891" s="191"/>
      <c r="BZ5891" s="188"/>
      <c r="CA5891" s="188"/>
      <c r="CB5891" s="174" t="str">
        <f t="shared" si="830"/>
        <v/>
      </c>
      <c r="CC5891" s="174" t="str">
        <f t="shared" si="831"/>
        <v/>
      </c>
      <c r="CH5891" s="139"/>
      <c r="CI5891" s="139"/>
      <c r="CJ5891" s="174"/>
    </row>
    <row r="5892" spans="76:88" ht="20.100000000000001" customHeight="1" x14ac:dyDescent="0.25">
      <c r="BX5892" s="190"/>
      <c r="BY5892" s="191"/>
      <c r="BZ5892" s="188"/>
      <c r="CA5892" s="188"/>
      <c r="CB5892" s="174" t="str">
        <f t="shared" si="830"/>
        <v/>
      </c>
      <c r="CC5892" s="174" t="str">
        <f t="shared" si="831"/>
        <v/>
      </c>
      <c r="CH5892" s="139"/>
      <c r="CI5892" s="139"/>
      <c r="CJ5892" s="174"/>
    </row>
    <row r="5893" spans="76:88" ht="20.100000000000001" customHeight="1" x14ac:dyDescent="0.25">
      <c r="BX5893" s="190"/>
      <c r="BY5893" s="191"/>
      <c r="BZ5893" s="188"/>
      <c r="CA5893" s="188"/>
      <c r="CB5893" s="174" t="str">
        <f t="shared" si="830"/>
        <v/>
      </c>
      <c r="CC5893" s="174" t="str">
        <f t="shared" si="831"/>
        <v/>
      </c>
      <c r="CH5893" s="139"/>
      <c r="CI5893" s="139"/>
      <c r="CJ5893" s="174"/>
    </row>
    <row r="5894" spans="76:88" ht="20.100000000000001" customHeight="1" x14ac:dyDescent="0.25">
      <c r="BX5894" s="190"/>
      <c r="BY5894" s="191"/>
      <c r="BZ5894" s="188"/>
      <c r="CA5894" s="188"/>
      <c r="CB5894" s="174" t="str">
        <f t="shared" si="830"/>
        <v/>
      </c>
      <c r="CC5894" s="174" t="str">
        <f t="shared" si="831"/>
        <v/>
      </c>
      <c r="CH5894" s="139"/>
      <c r="CI5894" s="139"/>
      <c r="CJ5894" s="174"/>
    </row>
    <row r="5895" spans="76:88" ht="20.100000000000001" customHeight="1" x14ac:dyDescent="0.25">
      <c r="BX5895" s="190"/>
      <c r="BY5895" s="191"/>
      <c r="BZ5895" s="188"/>
      <c r="CA5895" s="188"/>
      <c r="CB5895" s="174" t="str">
        <f t="shared" si="830"/>
        <v/>
      </c>
      <c r="CC5895" s="174" t="str">
        <f t="shared" si="831"/>
        <v/>
      </c>
      <c r="CH5895" s="139"/>
      <c r="CI5895" s="139"/>
      <c r="CJ5895" s="174"/>
    </row>
    <row r="5896" spans="76:88" ht="20.100000000000001" customHeight="1" x14ac:dyDescent="0.25">
      <c r="BX5896" s="190"/>
      <c r="BY5896" s="191"/>
      <c r="BZ5896" s="188"/>
      <c r="CA5896" s="188"/>
      <c r="CB5896" s="174" t="str">
        <f t="shared" si="830"/>
        <v/>
      </c>
      <c r="CC5896" s="174" t="str">
        <f t="shared" si="831"/>
        <v/>
      </c>
      <c r="CH5896" s="139"/>
      <c r="CI5896" s="139"/>
      <c r="CJ5896" s="174"/>
    </row>
    <row r="5897" spans="76:88" ht="20.100000000000001" customHeight="1" x14ac:dyDescent="0.25">
      <c r="BX5897" s="190"/>
      <c r="BY5897" s="191"/>
      <c r="BZ5897" s="188"/>
      <c r="CA5897" s="188"/>
      <c r="CB5897" s="174" t="str">
        <f t="shared" si="830"/>
        <v/>
      </c>
      <c r="CC5897" s="174" t="str">
        <f t="shared" si="831"/>
        <v/>
      </c>
      <c r="CH5897" s="139"/>
      <c r="CI5897" s="139"/>
      <c r="CJ5897" s="174"/>
    </row>
    <row r="5898" spans="76:88" ht="20.100000000000001" customHeight="1" x14ac:dyDescent="0.25">
      <c r="BX5898" s="190"/>
      <c r="BY5898" s="191"/>
      <c r="BZ5898" s="188"/>
      <c r="CA5898" s="188"/>
      <c r="CB5898" s="174" t="str">
        <f t="shared" si="830"/>
        <v/>
      </c>
      <c r="CC5898" s="174" t="str">
        <f t="shared" si="831"/>
        <v/>
      </c>
      <c r="CH5898" s="139"/>
      <c r="CI5898" s="139"/>
      <c r="CJ5898" s="174"/>
    </row>
    <row r="5899" spans="76:88" ht="20.100000000000001" customHeight="1" x14ac:dyDescent="0.25">
      <c r="BX5899" s="190"/>
      <c r="BY5899" s="191"/>
      <c r="BZ5899" s="188"/>
      <c r="CA5899" s="188"/>
      <c r="CB5899" s="174" t="str">
        <f t="shared" si="830"/>
        <v/>
      </c>
      <c r="CC5899" s="174" t="str">
        <f t="shared" si="831"/>
        <v/>
      </c>
      <c r="CH5899" s="139"/>
      <c r="CI5899" s="139"/>
      <c r="CJ5899" s="174"/>
    </row>
    <row r="5900" spans="76:88" ht="20.100000000000001" customHeight="1" x14ac:dyDescent="0.25">
      <c r="BX5900" s="190"/>
      <c r="BY5900" s="191"/>
      <c r="BZ5900" s="188"/>
      <c r="CA5900" s="188"/>
      <c r="CB5900" s="174" t="str">
        <f t="shared" si="830"/>
        <v/>
      </c>
      <c r="CC5900" s="174" t="str">
        <f t="shared" si="831"/>
        <v/>
      </c>
      <c r="CH5900" s="139"/>
      <c r="CI5900" s="139"/>
      <c r="CJ5900" s="174"/>
    </row>
    <row r="5901" spans="76:88" ht="20.100000000000001" customHeight="1" x14ac:dyDescent="0.25">
      <c r="BX5901" s="190"/>
      <c r="BY5901" s="191"/>
      <c r="BZ5901" s="188"/>
      <c r="CA5901" s="188"/>
      <c r="CB5901" s="174" t="str">
        <f t="shared" si="830"/>
        <v/>
      </c>
      <c r="CC5901" s="174" t="str">
        <f t="shared" si="831"/>
        <v/>
      </c>
      <c r="CH5901" s="139"/>
      <c r="CI5901" s="139"/>
      <c r="CJ5901" s="174"/>
    </row>
    <row r="5902" spans="76:88" ht="20.100000000000001" customHeight="1" x14ac:dyDescent="0.25">
      <c r="BX5902" s="190"/>
      <c r="BY5902" s="191"/>
      <c r="BZ5902" s="188"/>
      <c r="CA5902" s="188"/>
      <c r="CB5902" s="174" t="str">
        <f t="shared" si="830"/>
        <v/>
      </c>
      <c r="CC5902" s="174" t="str">
        <f t="shared" si="831"/>
        <v/>
      </c>
      <c r="CH5902" s="139"/>
      <c r="CI5902" s="139"/>
      <c r="CJ5902" s="174"/>
    </row>
    <row r="5903" spans="76:88" ht="20.100000000000001" customHeight="1" x14ac:dyDescent="0.25">
      <c r="BX5903" s="190"/>
      <c r="BY5903" s="191"/>
      <c r="BZ5903" s="188"/>
      <c r="CA5903" s="188"/>
      <c r="CB5903" s="174" t="str">
        <f t="shared" si="830"/>
        <v/>
      </c>
      <c r="CC5903" s="174" t="str">
        <f t="shared" si="831"/>
        <v/>
      </c>
      <c r="CH5903" s="139"/>
      <c r="CI5903" s="139"/>
      <c r="CJ5903" s="174"/>
    </row>
    <row r="5904" spans="76:88" ht="20.100000000000001" customHeight="1" x14ac:dyDescent="0.25">
      <c r="BX5904" s="190"/>
      <c r="BY5904" s="191"/>
      <c r="BZ5904" s="188"/>
      <c r="CA5904" s="188"/>
      <c r="CB5904" s="174" t="str">
        <f t="shared" ref="CB5904:CB5967" si="832">IF($CA5904&gt;(Y$555),$BZ5904,"")</f>
        <v/>
      </c>
      <c r="CC5904" s="174" t="str">
        <f t="shared" ref="CC5904:CC5967" si="833">IF($CA5904&gt;(AA$557),$BZ5904,"")</f>
        <v/>
      </c>
      <c r="CH5904" s="139"/>
      <c r="CI5904" s="139"/>
      <c r="CJ5904" s="174"/>
    </row>
    <row r="5905" spans="76:88" ht="20.100000000000001" customHeight="1" x14ac:dyDescent="0.25">
      <c r="BX5905" s="190"/>
      <c r="BY5905" s="191"/>
      <c r="BZ5905" s="188"/>
      <c r="CA5905" s="188"/>
      <c r="CB5905" s="174" t="str">
        <f t="shared" si="832"/>
        <v/>
      </c>
      <c r="CC5905" s="174" t="str">
        <f t="shared" si="833"/>
        <v/>
      </c>
      <c r="CH5905" s="139"/>
      <c r="CI5905" s="139"/>
      <c r="CJ5905" s="174"/>
    </row>
    <row r="5906" spans="76:88" ht="20.100000000000001" customHeight="1" x14ac:dyDescent="0.25">
      <c r="BX5906" s="190"/>
      <c r="BY5906" s="191"/>
      <c r="BZ5906" s="188"/>
      <c r="CA5906" s="188"/>
      <c r="CB5906" s="174" t="str">
        <f t="shared" si="832"/>
        <v/>
      </c>
      <c r="CC5906" s="174" t="str">
        <f t="shared" si="833"/>
        <v/>
      </c>
      <c r="CH5906" s="139"/>
      <c r="CI5906" s="139"/>
      <c r="CJ5906" s="174"/>
    </row>
    <row r="5907" spans="76:88" ht="20.100000000000001" customHeight="1" x14ac:dyDescent="0.25">
      <c r="BX5907" s="190"/>
      <c r="BY5907" s="191"/>
      <c r="BZ5907" s="188"/>
      <c r="CA5907" s="188"/>
      <c r="CB5907" s="174" t="str">
        <f t="shared" si="832"/>
        <v/>
      </c>
      <c r="CC5907" s="174" t="str">
        <f t="shared" si="833"/>
        <v/>
      </c>
      <c r="CH5907" s="139"/>
      <c r="CI5907" s="139"/>
      <c r="CJ5907" s="174"/>
    </row>
    <row r="5908" spans="76:88" ht="20.100000000000001" customHeight="1" x14ac:dyDescent="0.25">
      <c r="BX5908" s="190"/>
      <c r="BY5908" s="191"/>
      <c r="BZ5908" s="188"/>
      <c r="CA5908" s="188"/>
      <c r="CB5908" s="174" t="str">
        <f t="shared" si="832"/>
        <v/>
      </c>
      <c r="CC5908" s="174" t="str">
        <f t="shared" si="833"/>
        <v/>
      </c>
      <c r="CH5908" s="139"/>
      <c r="CI5908" s="139"/>
      <c r="CJ5908" s="174"/>
    </row>
    <row r="5909" spans="76:88" ht="20.100000000000001" customHeight="1" x14ac:dyDescent="0.25">
      <c r="BX5909" s="190"/>
      <c r="BY5909" s="191"/>
      <c r="BZ5909" s="188"/>
      <c r="CA5909" s="188"/>
      <c r="CB5909" s="174" t="str">
        <f t="shared" si="832"/>
        <v/>
      </c>
      <c r="CC5909" s="174" t="str">
        <f t="shared" si="833"/>
        <v/>
      </c>
      <c r="CH5909" s="139"/>
      <c r="CI5909" s="139"/>
      <c r="CJ5909" s="174"/>
    </row>
    <row r="5910" spans="76:88" ht="20.100000000000001" customHeight="1" x14ac:dyDescent="0.25">
      <c r="BX5910" s="190"/>
      <c r="BY5910" s="191"/>
      <c r="BZ5910" s="188"/>
      <c r="CA5910" s="188"/>
      <c r="CB5910" s="174" t="str">
        <f t="shared" si="832"/>
        <v/>
      </c>
      <c r="CC5910" s="174" t="str">
        <f t="shared" si="833"/>
        <v/>
      </c>
      <c r="CH5910" s="139"/>
      <c r="CI5910" s="139"/>
      <c r="CJ5910" s="174"/>
    </row>
    <row r="5911" spans="76:88" ht="20.100000000000001" customHeight="1" x14ac:dyDescent="0.25">
      <c r="BX5911" s="190"/>
      <c r="BY5911" s="191"/>
      <c r="BZ5911" s="188"/>
      <c r="CA5911" s="188"/>
      <c r="CB5911" s="174" t="str">
        <f t="shared" si="832"/>
        <v/>
      </c>
      <c r="CC5911" s="174" t="str">
        <f t="shared" si="833"/>
        <v/>
      </c>
      <c r="CH5911" s="139"/>
      <c r="CI5911" s="139"/>
      <c r="CJ5911" s="174"/>
    </row>
    <row r="5912" spans="76:88" ht="20.100000000000001" customHeight="1" x14ac:dyDescent="0.25">
      <c r="BX5912" s="190"/>
      <c r="BY5912" s="191"/>
      <c r="BZ5912" s="188"/>
      <c r="CA5912" s="188"/>
      <c r="CB5912" s="174" t="str">
        <f t="shared" si="832"/>
        <v/>
      </c>
      <c r="CC5912" s="174" t="str">
        <f t="shared" si="833"/>
        <v/>
      </c>
      <c r="CH5912" s="139"/>
      <c r="CI5912" s="139"/>
      <c r="CJ5912" s="174"/>
    </row>
    <row r="5913" spans="76:88" ht="20.100000000000001" customHeight="1" x14ac:dyDescent="0.25">
      <c r="BX5913" s="190"/>
      <c r="BY5913" s="191"/>
      <c r="BZ5913" s="188"/>
      <c r="CA5913" s="188"/>
      <c r="CB5913" s="174" t="str">
        <f t="shared" si="832"/>
        <v/>
      </c>
      <c r="CC5913" s="174" t="str">
        <f t="shared" si="833"/>
        <v/>
      </c>
      <c r="CH5913" s="139"/>
      <c r="CI5913" s="139"/>
      <c r="CJ5913" s="174"/>
    </row>
    <row r="5914" spans="76:88" ht="20.100000000000001" customHeight="1" x14ac:dyDescent="0.25">
      <c r="BX5914" s="190"/>
      <c r="BY5914" s="191"/>
      <c r="BZ5914" s="188"/>
      <c r="CA5914" s="188"/>
      <c r="CB5914" s="174" t="str">
        <f t="shared" si="832"/>
        <v/>
      </c>
      <c r="CC5914" s="174" t="str">
        <f t="shared" si="833"/>
        <v/>
      </c>
      <c r="CH5914" s="139"/>
      <c r="CI5914" s="139"/>
      <c r="CJ5914" s="174"/>
    </row>
    <row r="5915" spans="76:88" ht="20.100000000000001" customHeight="1" x14ac:dyDescent="0.25">
      <c r="BX5915" s="190"/>
      <c r="BY5915" s="191"/>
      <c r="BZ5915" s="188"/>
      <c r="CA5915" s="188"/>
      <c r="CB5915" s="174" t="str">
        <f t="shared" si="832"/>
        <v/>
      </c>
      <c r="CC5915" s="174" t="str">
        <f t="shared" si="833"/>
        <v/>
      </c>
      <c r="CH5915" s="139"/>
      <c r="CI5915" s="139"/>
      <c r="CJ5915" s="174"/>
    </row>
    <row r="5916" spans="76:88" ht="20.100000000000001" customHeight="1" x14ac:dyDescent="0.25">
      <c r="BX5916" s="190"/>
      <c r="BY5916" s="191"/>
      <c r="BZ5916" s="188"/>
      <c r="CA5916" s="188"/>
      <c r="CB5916" s="174" t="str">
        <f t="shared" si="832"/>
        <v/>
      </c>
      <c r="CC5916" s="174" t="str">
        <f t="shared" si="833"/>
        <v/>
      </c>
      <c r="CH5916" s="139"/>
      <c r="CI5916" s="139"/>
      <c r="CJ5916" s="174"/>
    </row>
    <row r="5917" spans="76:88" ht="20.100000000000001" customHeight="1" x14ac:dyDescent="0.25">
      <c r="BX5917" s="190"/>
      <c r="BY5917" s="191"/>
      <c r="BZ5917" s="188"/>
      <c r="CA5917" s="188"/>
      <c r="CB5917" s="174" t="str">
        <f t="shared" si="832"/>
        <v/>
      </c>
      <c r="CC5917" s="174" t="str">
        <f t="shared" si="833"/>
        <v/>
      </c>
      <c r="CH5917" s="139"/>
      <c r="CI5917" s="139"/>
      <c r="CJ5917" s="174"/>
    </row>
    <row r="5918" spans="76:88" ht="20.100000000000001" customHeight="1" x14ac:dyDescent="0.25">
      <c r="BX5918" s="190"/>
      <c r="BY5918" s="191"/>
      <c r="BZ5918" s="188"/>
      <c r="CA5918" s="188"/>
      <c r="CB5918" s="174" t="str">
        <f t="shared" si="832"/>
        <v/>
      </c>
      <c r="CC5918" s="174" t="str">
        <f t="shared" si="833"/>
        <v/>
      </c>
      <c r="CH5918" s="139"/>
      <c r="CI5918" s="139"/>
      <c r="CJ5918" s="174"/>
    </row>
    <row r="5919" spans="76:88" ht="20.100000000000001" customHeight="1" x14ac:dyDescent="0.25">
      <c r="BX5919" s="190"/>
      <c r="BY5919" s="191"/>
      <c r="BZ5919" s="188"/>
      <c r="CA5919" s="188"/>
      <c r="CB5919" s="174" t="str">
        <f t="shared" si="832"/>
        <v/>
      </c>
      <c r="CC5919" s="174" t="str">
        <f t="shared" si="833"/>
        <v/>
      </c>
      <c r="CH5919" s="139"/>
      <c r="CI5919" s="139"/>
      <c r="CJ5919" s="174"/>
    </row>
    <row r="5920" spans="76:88" ht="20.100000000000001" customHeight="1" x14ac:dyDescent="0.25">
      <c r="BX5920" s="190"/>
      <c r="BY5920" s="191"/>
      <c r="BZ5920" s="188"/>
      <c r="CA5920" s="188"/>
      <c r="CB5920" s="174" t="str">
        <f t="shared" si="832"/>
        <v/>
      </c>
      <c r="CC5920" s="174" t="str">
        <f t="shared" si="833"/>
        <v/>
      </c>
      <c r="CH5920" s="139"/>
      <c r="CI5920" s="139"/>
      <c r="CJ5920" s="174"/>
    </row>
    <row r="5921" spans="76:88" ht="20.100000000000001" customHeight="1" x14ac:dyDescent="0.25">
      <c r="BX5921" s="190"/>
      <c r="BY5921" s="191"/>
      <c r="BZ5921" s="188"/>
      <c r="CA5921" s="188"/>
      <c r="CB5921" s="174" t="str">
        <f t="shared" si="832"/>
        <v/>
      </c>
      <c r="CC5921" s="174" t="str">
        <f t="shared" si="833"/>
        <v/>
      </c>
      <c r="CH5921" s="139"/>
      <c r="CI5921" s="139"/>
      <c r="CJ5921" s="174"/>
    </row>
    <row r="5922" spans="76:88" ht="20.100000000000001" customHeight="1" x14ac:dyDescent="0.25">
      <c r="BX5922" s="190"/>
      <c r="BY5922" s="191"/>
      <c r="BZ5922" s="188"/>
      <c r="CA5922" s="188"/>
      <c r="CB5922" s="174" t="str">
        <f t="shared" si="832"/>
        <v/>
      </c>
      <c r="CC5922" s="174" t="str">
        <f t="shared" si="833"/>
        <v/>
      </c>
      <c r="CH5922" s="139"/>
      <c r="CI5922" s="139"/>
      <c r="CJ5922" s="174"/>
    </row>
    <row r="5923" spans="76:88" ht="20.100000000000001" customHeight="1" x14ac:dyDescent="0.25">
      <c r="BX5923" s="190"/>
      <c r="BY5923" s="191"/>
      <c r="BZ5923" s="188"/>
      <c r="CA5923" s="188"/>
      <c r="CB5923" s="174" t="str">
        <f t="shared" si="832"/>
        <v/>
      </c>
      <c r="CC5923" s="174" t="str">
        <f t="shared" si="833"/>
        <v/>
      </c>
      <c r="CH5923" s="139"/>
      <c r="CI5923" s="139"/>
      <c r="CJ5923" s="174"/>
    </row>
    <row r="5924" spans="76:88" ht="20.100000000000001" customHeight="1" x14ac:dyDescent="0.25">
      <c r="BX5924" s="190"/>
      <c r="BY5924" s="191"/>
      <c r="BZ5924" s="188"/>
      <c r="CA5924" s="188"/>
      <c r="CB5924" s="174" t="str">
        <f t="shared" si="832"/>
        <v/>
      </c>
      <c r="CC5924" s="174" t="str">
        <f t="shared" si="833"/>
        <v/>
      </c>
      <c r="CH5924" s="139"/>
      <c r="CI5924" s="139"/>
      <c r="CJ5924" s="174"/>
    </row>
    <row r="5925" spans="76:88" ht="20.100000000000001" customHeight="1" x14ac:dyDescent="0.25">
      <c r="BX5925" s="190"/>
      <c r="BY5925" s="191"/>
      <c r="BZ5925" s="188"/>
      <c r="CA5925" s="188"/>
      <c r="CB5925" s="174" t="str">
        <f t="shared" si="832"/>
        <v/>
      </c>
      <c r="CC5925" s="174" t="str">
        <f t="shared" si="833"/>
        <v/>
      </c>
      <c r="CH5925" s="139"/>
      <c r="CI5925" s="139"/>
      <c r="CJ5925" s="174"/>
    </row>
    <row r="5926" spans="76:88" ht="20.100000000000001" customHeight="1" x14ac:dyDescent="0.25">
      <c r="BX5926" s="190"/>
      <c r="BY5926" s="191"/>
      <c r="BZ5926" s="188"/>
      <c r="CA5926" s="188"/>
      <c r="CB5926" s="174" t="str">
        <f t="shared" si="832"/>
        <v/>
      </c>
      <c r="CC5926" s="174" t="str">
        <f t="shared" si="833"/>
        <v/>
      </c>
      <c r="CH5926" s="139"/>
      <c r="CI5926" s="139"/>
      <c r="CJ5926" s="174"/>
    </row>
    <row r="5927" spans="76:88" ht="20.100000000000001" customHeight="1" x14ac:dyDescent="0.25">
      <c r="BX5927" s="190"/>
      <c r="BY5927" s="191"/>
      <c r="BZ5927" s="188"/>
      <c r="CA5927" s="188"/>
      <c r="CB5927" s="174" t="str">
        <f t="shared" si="832"/>
        <v/>
      </c>
      <c r="CC5927" s="174" t="str">
        <f t="shared" si="833"/>
        <v/>
      </c>
      <c r="CH5927" s="139"/>
      <c r="CI5927" s="139"/>
      <c r="CJ5927" s="174"/>
    </row>
    <row r="5928" spans="76:88" ht="20.100000000000001" customHeight="1" x14ac:dyDescent="0.25">
      <c r="BX5928" s="190"/>
      <c r="BY5928" s="191"/>
      <c r="BZ5928" s="188"/>
      <c r="CA5928" s="188"/>
      <c r="CB5928" s="174" t="str">
        <f t="shared" si="832"/>
        <v/>
      </c>
      <c r="CC5928" s="174" t="str">
        <f t="shared" si="833"/>
        <v/>
      </c>
      <c r="CH5928" s="139"/>
      <c r="CI5928" s="139"/>
      <c r="CJ5928" s="174"/>
    </row>
    <row r="5929" spans="76:88" ht="20.100000000000001" customHeight="1" x14ac:dyDescent="0.25">
      <c r="BX5929" s="190"/>
      <c r="BY5929" s="191"/>
      <c r="BZ5929" s="188"/>
      <c r="CA5929" s="188"/>
      <c r="CB5929" s="174" t="str">
        <f t="shared" si="832"/>
        <v/>
      </c>
      <c r="CC5929" s="174" t="str">
        <f t="shared" si="833"/>
        <v/>
      </c>
      <c r="CH5929" s="139"/>
      <c r="CI5929" s="139"/>
      <c r="CJ5929" s="174"/>
    </row>
    <row r="5930" spans="76:88" ht="20.100000000000001" customHeight="1" x14ac:dyDescent="0.25">
      <c r="BX5930" s="190"/>
      <c r="BY5930" s="191"/>
      <c r="BZ5930" s="188"/>
      <c r="CA5930" s="188"/>
      <c r="CB5930" s="174" t="str">
        <f t="shared" si="832"/>
        <v/>
      </c>
      <c r="CC5930" s="174" t="str">
        <f t="shared" si="833"/>
        <v/>
      </c>
      <c r="CH5930" s="139"/>
      <c r="CI5930" s="139"/>
      <c r="CJ5930" s="174"/>
    </row>
    <row r="5931" spans="76:88" ht="20.100000000000001" customHeight="1" x14ac:dyDescent="0.25">
      <c r="BX5931" s="190"/>
      <c r="BY5931" s="191"/>
      <c r="BZ5931" s="188"/>
      <c r="CA5931" s="188"/>
      <c r="CB5931" s="174" t="str">
        <f t="shared" si="832"/>
        <v/>
      </c>
      <c r="CC5931" s="174" t="str">
        <f t="shared" si="833"/>
        <v/>
      </c>
      <c r="CH5931" s="139"/>
      <c r="CI5931" s="139"/>
      <c r="CJ5931" s="174"/>
    </row>
    <row r="5932" spans="76:88" ht="20.100000000000001" customHeight="1" x14ac:dyDescent="0.25">
      <c r="BX5932" s="190"/>
      <c r="BY5932" s="191"/>
      <c r="BZ5932" s="188"/>
      <c r="CA5932" s="188"/>
      <c r="CB5932" s="174" t="str">
        <f t="shared" si="832"/>
        <v/>
      </c>
      <c r="CC5932" s="174" t="str">
        <f t="shared" si="833"/>
        <v/>
      </c>
      <c r="CH5932" s="139"/>
      <c r="CI5932" s="139"/>
      <c r="CJ5932" s="174"/>
    </row>
    <row r="5933" spans="76:88" ht="20.100000000000001" customHeight="1" x14ac:dyDescent="0.25">
      <c r="BX5933" s="190"/>
      <c r="BY5933" s="191"/>
      <c r="BZ5933" s="188"/>
      <c r="CA5933" s="188"/>
      <c r="CB5933" s="174" t="str">
        <f t="shared" si="832"/>
        <v/>
      </c>
      <c r="CC5933" s="174" t="str">
        <f t="shared" si="833"/>
        <v/>
      </c>
      <c r="CH5933" s="139"/>
      <c r="CI5933" s="139"/>
      <c r="CJ5933" s="174"/>
    </row>
    <row r="5934" spans="76:88" ht="20.100000000000001" customHeight="1" x14ac:dyDescent="0.25">
      <c r="BX5934" s="190"/>
      <c r="BY5934" s="191"/>
      <c r="BZ5934" s="188"/>
      <c r="CA5934" s="188"/>
      <c r="CB5934" s="174" t="str">
        <f t="shared" si="832"/>
        <v/>
      </c>
      <c r="CC5934" s="174" t="str">
        <f t="shared" si="833"/>
        <v/>
      </c>
      <c r="CH5934" s="139"/>
      <c r="CI5934" s="139"/>
      <c r="CJ5934" s="174"/>
    </row>
    <row r="5935" spans="76:88" ht="20.100000000000001" customHeight="1" x14ac:dyDescent="0.25">
      <c r="BX5935" s="190"/>
      <c r="BY5935" s="191"/>
      <c r="BZ5935" s="188"/>
      <c r="CA5935" s="188"/>
      <c r="CB5935" s="174" t="str">
        <f t="shared" si="832"/>
        <v/>
      </c>
      <c r="CC5935" s="174" t="str">
        <f t="shared" si="833"/>
        <v/>
      </c>
      <c r="CH5935" s="139"/>
      <c r="CI5935" s="139"/>
      <c r="CJ5935" s="174"/>
    </row>
    <row r="5936" spans="76:88" ht="20.100000000000001" customHeight="1" x14ac:dyDescent="0.25">
      <c r="BX5936" s="190"/>
      <c r="BY5936" s="191"/>
      <c r="BZ5936" s="188"/>
      <c r="CA5936" s="188"/>
      <c r="CB5936" s="174" t="str">
        <f t="shared" si="832"/>
        <v/>
      </c>
      <c r="CC5936" s="174" t="str">
        <f t="shared" si="833"/>
        <v/>
      </c>
      <c r="CH5936" s="139"/>
      <c r="CI5936" s="139"/>
      <c r="CJ5936" s="174"/>
    </row>
    <row r="5937" spans="76:88" ht="20.100000000000001" customHeight="1" x14ac:dyDescent="0.25">
      <c r="BX5937" s="190"/>
      <c r="BY5937" s="191"/>
      <c r="BZ5937" s="188"/>
      <c r="CA5937" s="188"/>
      <c r="CB5937" s="174" t="str">
        <f t="shared" si="832"/>
        <v/>
      </c>
      <c r="CC5937" s="174" t="str">
        <f t="shared" si="833"/>
        <v/>
      </c>
      <c r="CH5937" s="139"/>
      <c r="CI5937" s="139"/>
      <c r="CJ5937" s="174"/>
    </row>
    <row r="5938" spans="76:88" ht="20.100000000000001" customHeight="1" x14ac:dyDescent="0.25">
      <c r="BX5938" s="190"/>
      <c r="BY5938" s="191"/>
      <c r="BZ5938" s="188"/>
      <c r="CA5938" s="188"/>
      <c r="CB5938" s="174" t="str">
        <f t="shared" si="832"/>
        <v/>
      </c>
      <c r="CC5938" s="174" t="str">
        <f t="shared" si="833"/>
        <v/>
      </c>
      <c r="CH5938" s="139"/>
      <c r="CI5938" s="139"/>
      <c r="CJ5938" s="174"/>
    </row>
    <row r="5939" spans="76:88" ht="20.100000000000001" customHeight="1" x14ac:dyDescent="0.25">
      <c r="BX5939" s="190"/>
      <c r="BY5939" s="191"/>
      <c r="BZ5939" s="188"/>
      <c r="CA5939" s="188"/>
      <c r="CB5939" s="174" t="str">
        <f t="shared" si="832"/>
        <v/>
      </c>
      <c r="CC5939" s="174" t="str">
        <f t="shared" si="833"/>
        <v/>
      </c>
      <c r="CH5939" s="139"/>
      <c r="CI5939" s="139"/>
      <c r="CJ5939" s="174"/>
    </row>
    <row r="5940" spans="76:88" ht="20.100000000000001" customHeight="1" x14ac:dyDescent="0.25">
      <c r="BX5940" s="190"/>
      <c r="BY5940" s="191"/>
      <c r="BZ5940" s="188"/>
      <c r="CA5940" s="188"/>
      <c r="CB5940" s="174" t="str">
        <f t="shared" si="832"/>
        <v/>
      </c>
      <c r="CC5940" s="174" t="str">
        <f t="shared" si="833"/>
        <v/>
      </c>
      <c r="CH5940" s="139"/>
      <c r="CI5940" s="139"/>
      <c r="CJ5940" s="174"/>
    </row>
    <row r="5941" spans="76:88" ht="20.100000000000001" customHeight="1" x14ac:dyDescent="0.25">
      <c r="BX5941" s="190"/>
      <c r="BY5941" s="191"/>
      <c r="BZ5941" s="188"/>
      <c r="CA5941" s="188"/>
      <c r="CB5941" s="174" t="str">
        <f t="shared" si="832"/>
        <v/>
      </c>
      <c r="CC5941" s="174" t="str">
        <f t="shared" si="833"/>
        <v/>
      </c>
      <c r="CH5941" s="139"/>
      <c r="CI5941" s="139"/>
      <c r="CJ5941" s="174"/>
    </row>
    <row r="5942" spans="76:88" ht="20.100000000000001" customHeight="1" x14ac:dyDescent="0.25">
      <c r="BX5942" s="190"/>
      <c r="BY5942" s="191"/>
      <c r="BZ5942" s="188"/>
      <c r="CA5942" s="188"/>
      <c r="CB5942" s="174" t="str">
        <f t="shared" si="832"/>
        <v/>
      </c>
      <c r="CC5942" s="174" t="str">
        <f t="shared" si="833"/>
        <v/>
      </c>
      <c r="CH5942" s="139"/>
      <c r="CI5942" s="139"/>
      <c r="CJ5942" s="174"/>
    </row>
    <row r="5943" spans="76:88" ht="20.100000000000001" customHeight="1" x14ac:dyDescent="0.25">
      <c r="BX5943" s="190"/>
      <c r="BY5943" s="191"/>
      <c r="BZ5943" s="188"/>
      <c r="CA5943" s="188"/>
      <c r="CB5943" s="174" t="str">
        <f t="shared" si="832"/>
        <v/>
      </c>
      <c r="CC5943" s="174" t="str">
        <f t="shared" si="833"/>
        <v/>
      </c>
      <c r="CH5943" s="139"/>
      <c r="CI5943" s="139"/>
      <c r="CJ5943" s="174"/>
    </row>
    <row r="5944" spans="76:88" ht="20.100000000000001" customHeight="1" x14ac:dyDescent="0.25">
      <c r="BX5944" s="190"/>
      <c r="BY5944" s="191"/>
      <c r="BZ5944" s="188"/>
      <c r="CA5944" s="188"/>
      <c r="CB5944" s="174" t="str">
        <f t="shared" si="832"/>
        <v/>
      </c>
      <c r="CC5944" s="174" t="str">
        <f t="shared" si="833"/>
        <v/>
      </c>
      <c r="CH5944" s="139"/>
      <c r="CI5944" s="139"/>
      <c r="CJ5944" s="174"/>
    </row>
    <row r="5945" spans="76:88" ht="20.100000000000001" customHeight="1" x14ac:dyDescent="0.25">
      <c r="BX5945" s="190"/>
      <c r="BY5945" s="191"/>
      <c r="BZ5945" s="188"/>
      <c r="CA5945" s="188"/>
      <c r="CB5945" s="174" t="str">
        <f t="shared" si="832"/>
        <v/>
      </c>
      <c r="CC5945" s="174" t="str">
        <f t="shared" si="833"/>
        <v/>
      </c>
      <c r="CH5945" s="139"/>
      <c r="CI5945" s="139"/>
      <c r="CJ5945" s="174"/>
    </row>
    <row r="5946" spans="76:88" ht="20.100000000000001" customHeight="1" x14ac:dyDescent="0.25">
      <c r="BX5946" s="190"/>
      <c r="BY5946" s="191"/>
      <c r="BZ5946" s="188"/>
      <c r="CA5946" s="188"/>
      <c r="CB5946" s="174" t="str">
        <f t="shared" si="832"/>
        <v/>
      </c>
      <c r="CC5946" s="174" t="str">
        <f t="shared" si="833"/>
        <v/>
      </c>
      <c r="CH5946" s="139"/>
      <c r="CI5946" s="139"/>
      <c r="CJ5946" s="174"/>
    </row>
    <row r="5947" spans="76:88" ht="20.100000000000001" customHeight="1" x14ac:dyDescent="0.25">
      <c r="BX5947" s="190"/>
      <c r="BY5947" s="191"/>
      <c r="BZ5947" s="188"/>
      <c r="CA5947" s="188"/>
      <c r="CB5947" s="174" t="str">
        <f t="shared" si="832"/>
        <v/>
      </c>
      <c r="CC5947" s="174" t="str">
        <f t="shared" si="833"/>
        <v/>
      </c>
      <c r="CH5947" s="139"/>
      <c r="CI5947" s="139"/>
      <c r="CJ5947" s="174"/>
    </row>
    <row r="5948" spans="76:88" ht="20.100000000000001" customHeight="1" x14ac:dyDescent="0.25">
      <c r="BX5948" s="190"/>
      <c r="BY5948" s="191"/>
      <c r="BZ5948" s="188"/>
      <c r="CA5948" s="188"/>
      <c r="CB5948" s="174" t="str">
        <f t="shared" si="832"/>
        <v/>
      </c>
      <c r="CC5948" s="174" t="str">
        <f t="shared" si="833"/>
        <v/>
      </c>
      <c r="CH5948" s="139"/>
      <c r="CI5948" s="139"/>
      <c r="CJ5948" s="174"/>
    </row>
    <row r="5949" spans="76:88" ht="20.100000000000001" customHeight="1" x14ac:dyDescent="0.25">
      <c r="BX5949" s="190"/>
      <c r="BY5949" s="191"/>
      <c r="BZ5949" s="188"/>
      <c r="CA5949" s="188"/>
      <c r="CB5949" s="174" t="str">
        <f t="shared" si="832"/>
        <v/>
      </c>
      <c r="CC5949" s="174" t="str">
        <f t="shared" si="833"/>
        <v/>
      </c>
      <c r="CH5949" s="139"/>
      <c r="CI5949" s="139"/>
      <c r="CJ5949" s="174"/>
    </row>
    <row r="5950" spans="76:88" ht="20.100000000000001" customHeight="1" x14ac:dyDescent="0.25">
      <c r="BX5950" s="190"/>
      <c r="BY5950" s="191"/>
      <c r="BZ5950" s="188"/>
      <c r="CA5950" s="188"/>
      <c r="CB5950" s="174" t="str">
        <f t="shared" si="832"/>
        <v/>
      </c>
      <c r="CC5950" s="174" t="str">
        <f t="shared" si="833"/>
        <v/>
      </c>
      <c r="CH5950" s="139"/>
      <c r="CI5950" s="139"/>
      <c r="CJ5950" s="174"/>
    </row>
    <row r="5951" spans="76:88" ht="20.100000000000001" customHeight="1" x14ac:dyDescent="0.25">
      <c r="BX5951" s="190"/>
      <c r="BY5951" s="191"/>
      <c r="BZ5951" s="188"/>
      <c r="CA5951" s="188"/>
      <c r="CB5951" s="174" t="str">
        <f t="shared" si="832"/>
        <v/>
      </c>
      <c r="CC5951" s="174" t="str">
        <f t="shared" si="833"/>
        <v/>
      </c>
      <c r="CH5951" s="139"/>
      <c r="CI5951" s="139"/>
      <c r="CJ5951" s="174"/>
    </row>
    <row r="5952" spans="76:88" ht="20.100000000000001" customHeight="1" x14ac:dyDescent="0.25">
      <c r="BX5952" s="190"/>
      <c r="BY5952" s="191"/>
      <c r="BZ5952" s="188"/>
      <c r="CA5952" s="188"/>
      <c r="CB5952" s="174" t="str">
        <f t="shared" si="832"/>
        <v/>
      </c>
      <c r="CC5952" s="174" t="str">
        <f t="shared" si="833"/>
        <v/>
      </c>
      <c r="CH5952" s="139"/>
      <c r="CI5952" s="139"/>
      <c r="CJ5952" s="174"/>
    </row>
    <row r="5953" spans="76:88" ht="20.100000000000001" customHeight="1" x14ac:dyDescent="0.25">
      <c r="BX5953" s="190"/>
      <c r="BY5953" s="191"/>
      <c r="BZ5953" s="188"/>
      <c r="CA5953" s="188"/>
      <c r="CB5953" s="174" t="str">
        <f t="shared" si="832"/>
        <v/>
      </c>
      <c r="CC5953" s="174" t="str">
        <f t="shared" si="833"/>
        <v/>
      </c>
      <c r="CH5953" s="139"/>
      <c r="CI5953" s="139"/>
      <c r="CJ5953" s="174"/>
    </row>
    <row r="5954" spans="76:88" ht="20.100000000000001" customHeight="1" x14ac:dyDescent="0.25">
      <c r="BX5954" s="190"/>
      <c r="BY5954" s="191"/>
      <c r="BZ5954" s="188"/>
      <c r="CA5954" s="188"/>
      <c r="CB5954" s="174" t="str">
        <f t="shared" si="832"/>
        <v/>
      </c>
      <c r="CC5954" s="174" t="str">
        <f t="shared" si="833"/>
        <v/>
      </c>
      <c r="CH5954" s="139"/>
      <c r="CI5954" s="139"/>
      <c r="CJ5954" s="174"/>
    </row>
    <row r="5955" spans="76:88" ht="20.100000000000001" customHeight="1" x14ac:dyDescent="0.25">
      <c r="BX5955" s="190"/>
      <c r="BY5955" s="191"/>
      <c r="BZ5955" s="188"/>
      <c r="CA5955" s="188"/>
      <c r="CB5955" s="174" t="str">
        <f t="shared" si="832"/>
        <v/>
      </c>
      <c r="CC5955" s="174" t="str">
        <f t="shared" si="833"/>
        <v/>
      </c>
      <c r="CH5955" s="139"/>
      <c r="CI5955" s="139"/>
      <c r="CJ5955" s="174"/>
    </row>
    <row r="5956" spans="76:88" ht="20.100000000000001" customHeight="1" x14ac:dyDescent="0.25">
      <c r="BX5956" s="190"/>
      <c r="BY5956" s="191"/>
      <c r="BZ5956" s="188"/>
      <c r="CA5956" s="188"/>
      <c r="CB5956" s="174" t="str">
        <f t="shared" si="832"/>
        <v/>
      </c>
      <c r="CC5956" s="174" t="str">
        <f t="shared" si="833"/>
        <v/>
      </c>
      <c r="CH5956" s="139"/>
      <c r="CI5956" s="139"/>
      <c r="CJ5956" s="174"/>
    </row>
    <row r="5957" spans="76:88" ht="20.100000000000001" customHeight="1" x14ac:dyDescent="0.25">
      <c r="BX5957" s="190"/>
      <c r="BY5957" s="191"/>
      <c r="BZ5957" s="188"/>
      <c r="CA5957" s="188"/>
      <c r="CB5957" s="174" t="str">
        <f t="shared" si="832"/>
        <v/>
      </c>
      <c r="CC5957" s="174" t="str">
        <f t="shared" si="833"/>
        <v/>
      </c>
      <c r="CH5957" s="139"/>
      <c r="CI5957" s="139"/>
      <c r="CJ5957" s="174"/>
    </row>
    <row r="5958" spans="76:88" ht="20.100000000000001" customHeight="1" x14ac:dyDescent="0.25">
      <c r="BX5958" s="190"/>
      <c r="BY5958" s="191"/>
      <c r="BZ5958" s="188"/>
      <c r="CA5958" s="188"/>
      <c r="CB5958" s="174" t="str">
        <f t="shared" si="832"/>
        <v/>
      </c>
      <c r="CC5958" s="174" t="str">
        <f t="shared" si="833"/>
        <v/>
      </c>
      <c r="CH5958" s="139"/>
      <c r="CI5958" s="139"/>
      <c r="CJ5958" s="174"/>
    </row>
    <row r="5959" spans="76:88" ht="20.100000000000001" customHeight="1" x14ac:dyDescent="0.25">
      <c r="BX5959" s="190"/>
      <c r="BY5959" s="191"/>
      <c r="BZ5959" s="188"/>
      <c r="CA5959" s="188"/>
      <c r="CB5959" s="174" t="str">
        <f t="shared" si="832"/>
        <v/>
      </c>
      <c r="CC5959" s="174" t="str">
        <f t="shared" si="833"/>
        <v/>
      </c>
      <c r="CH5959" s="139"/>
      <c r="CI5959" s="139"/>
      <c r="CJ5959" s="174"/>
    </row>
    <row r="5960" spans="76:88" ht="20.100000000000001" customHeight="1" x14ac:dyDescent="0.25">
      <c r="BX5960" s="190"/>
      <c r="BY5960" s="191"/>
      <c r="BZ5960" s="188"/>
      <c r="CA5960" s="188"/>
      <c r="CB5960" s="174" t="str">
        <f t="shared" si="832"/>
        <v/>
      </c>
      <c r="CC5960" s="174" t="str">
        <f t="shared" si="833"/>
        <v/>
      </c>
      <c r="CH5960" s="139"/>
      <c r="CI5960" s="139"/>
      <c r="CJ5960" s="174"/>
    </row>
    <row r="5961" spans="76:88" ht="20.100000000000001" customHeight="1" x14ac:dyDescent="0.25">
      <c r="BX5961" s="190"/>
      <c r="BY5961" s="191"/>
      <c r="BZ5961" s="188"/>
      <c r="CA5961" s="188"/>
      <c r="CB5961" s="174" t="str">
        <f t="shared" si="832"/>
        <v/>
      </c>
      <c r="CC5961" s="174" t="str">
        <f t="shared" si="833"/>
        <v/>
      </c>
      <c r="CH5961" s="139"/>
      <c r="CI5961" s="139"/>
      <c r="CJ5961" s="174"/>
    </row>
    <row r="5962" spans="76:88" ht="20.100000000000001" customHeight="1" x14ac:dyDescent="0.25">
      <c r="BX5962" s="190"/>
      <c r="BY5962" s="191"/>
      <c r="BZ5962" s="188"/>
      <c r="CA5962" s="188"/>
      <c r="CB5962" s="174" t="str">
        <f t="shared" si="832"/>
        <v/>
      </c>
      <c r="CC5962" s="174" t="str">
        <f t="shared" si="833"/>
        <v/>
      </c>
      <c r="CH5962" s="139"/>
      <c r="CI5962" s="139"/>
      <c r="CJ5962" s="174"/>
    </row>
    <row r="5963" spans="76:88" ht="20.100000000000001" customHeight="1" x14ac:dyDescent="0.25">
      <c r="BX5963" s="190"/>
      <c r="BY5963" s="191"/>
      <c r="BZ5963" s="188"/>
      <c r="CA5963" s="188"/>
      <c r="CB5963" s="174" t="str">
        <f t="shared" si="832"/>
        <v/>
      </c>
      <c r="CC5963" s="174" t="str">
        <f t="shared" si="833"/>
        <v/>
      </c>
      <c r="CH5963" s="139"/>
      <c r="CI5963" s="139"/>
      <c r="CJ5963" s="174"/>
    </row>
    <row r="5964" spans="76:88" ht="20.100000000000001" customHeight="1" x14ac:dyDescent="0.25">
      <c r="BX5964" s="190"/>
      <c r="BY5964" s="191"/>
      <c r="BZ5964" s="188"/>
      <c r="CA5964" s="188"/>
      <c r="CB5964" s="174" t="str">
        <f t="shared" si="832"/>
        <v/>
      </c>
      <c r="CC5964" s="174" t="str">
        <f t="shared" si="833"/>
        <v/>
      </c>
      <c r="CH5964" s="139"/>
      <c r="CI5964" s="139"/>
      <c r="CJ5964" s="174"/>
    </row>
    <row r="5965" spans="76:88" ht="20.100000000000001" customHeight="1" x14ac:dyDescent="0.25">
      <c r="BX5965" s="190"/>
      <c r="BY5965" s="191"/>
      <c r="BZ5965" s="188"/>
      <c r="CA5965" s="188"/>
      <c r="CB5965" s="174" t="str">
        <f t="shared" si="832"/>
        <v/>
      </c>
      <c r="CC5965" s="174" t="str">
        <f t="shared" si="833"/>
        <v/>
      </c>
      <c r="CH5965" s="139"/>
      <c r="CI5965" s="139"/>
      <c r="CJ5965" s="174"/>
    </row>
    <row r="5966" spans="76:88" ht="20.100000000000001" customHeight="1" x14ac:dyDescent="0.25">
      <c r="BX5966" s="190"/>
      <c r="BY5966" s="191"/>
      <c r="BZ5966" s="188"/>
      <c r="CA5966" s="188"/>
      <c r="CB5966" s="174" t="str">
        <f t="shared" si="832"/>
        <v/>
      </c>
      <c r="CC5966" s="174" t="str">
        <f t="shared" si="833"/>
        <v/>
      </c>
      <c r="CH5966" s="139"/>
      <c r="CI5966" s="139"/>
      <c r="CJ5966" s="174"/>
    </row>
    <row r="5967" spans="76:88" ht="20.100000000000001" customHeight="1" x14ac:dyDescent="0.25">
      <c r="BX5967" s="190"/>
      <c r="BY5967" s="191"/>
      <c r="BZ5967" s="188"/>
      <c r="CA5967" s="188"/>
      <c r="CB5967" s="174" t="str">
        <f t="shared" si="832"/>
        <v/>
      </c>
      <c r="CC5967" s="174" t="str">
        <f t="shared" si="833"/>
        <v/>
      </c>
      <c r="CH5967" s="139"/>
      <c r="CI5967" s="139"/>
      <c r="CJ5967" s="174"/>
    </row>
    <row r="5968" spans="76:88" ht="20.100000000000001" customHeight="1" x14ac:dyDescent="0.25">
      <c r="BX5968" s="190"/>
      <c r="BY5968" s="191"/>
      <c r="BZ5968" s="188"/>
      <c r="CA5968" s="188"/>
      <c r="CB5968" s="174" t="str">
        <f t="shared" ref="CB5968:CB6031" si="834">IF($CA5968&gt;(Y$555),$BZ5968,"")</f>
        <v/>
      </c>
      <c r="CC5968" s="174" t="str">
        <f t="shared" ref="CC5968:CC6031" si="835">IF($CA5968&gt;(AA$557),$BZ5968,"")</f>
        <v/>
      </c>
      <c r="CH5968" s="139"/>
      <c r="CI5968" s="139"/>
      <c r="CJ5968" s="174"/>
    </row>
    <row r="5969" spans="76:88" ht="20.100000000000001" customHeight="1" x14ac:dyDescent="0.25">
      <c r="BX5969" s="190"/>
      <c r="BY5969" s="191"/>
      <c r="BZ5969" s="188"/>
      <c r="CA5969" s="188"/>
      <c r="CB5969" s="174" t="str">
        <f t="shared" si="834"/>
        <v/>
      </c>
      <c r="CC5969" s="174" t="str">
        <f t="shared" si="835"/>
        <v/>
      </c>
      <c r="CH5969" s="139"/>
      <c r="CI5969" s="139"/>
      <c r="CJ5969" s="174"/>
    </row>
    <row r="5970" spans="76:88" ht="20.100000000000001" customHeight="1" x14ac:dyDescent="0.25">
      <c r="BX5970" s="190"/>
      <c r="BY5970" s="191"/>
      <c r="BZ5970" s="188"/>
      <c r="CA5970" s="188"/>
      <c r="CB5970" s="174" t="str">
        <f t="shared" si="834"/>
        <v/>
      </c>
      <c r="CC5970" s="174" t="str">
        <f t="shared" si="835"/>
        <v/>
      </c>
      <c r="CH5970" s="139"/>
      <c r="CI5970" s="139"/>
      <c r="CJ5970" s="174"/>
    </row>
    <row r="5971" spans="76:88" ht="20.100000000000001" customHeight="1" x14ac:dyDescent="0.25">
      <c r="BX5971" s="190"/>
      <c r="BY5971" s="191"/>
      <c r="BZ5971" s="188"/>
      <c r="CA5971" s="188"/>
      <c r="CB5971" s="174" t="str">
        <f t="shared" si="834"/>
        <v/>
      </c>
      <c r="CC5971" s="174" t="str">
        <f t="shared" si="835"/>
        <v/>
      </c>
      <c r="CH5971" s="139"/>
      <c r="CI5971" s="139"/>
      <c r="CJ5971" s="174"/>
    </row>
    <row r="5972" spans="76:88" ht="20.100000000000001" customHeight="1" x14ac:dyDescent="0.25">
      <c r="BX5972" s="190"/>
      <c r="BY5972" s="191"/>
      <c r="BZ5972" s="188"/>
      <c r="CA5972" s="188"/>
      <c r="CB5972" s="174" t="str">
        <f t="shared" si="834"/>
        <v/>
      </c>
      <c r="CC5972" s="174" t="str">
        <f t="shared" si="835"/>
        <v/>
      </c>
      <c r="CH5972" s="139"/>
      <c r="CI5972" s="139"/>
      <c r="CJ5972" s="174"/>
    </row>
    <row r="5973" spans="76:88" ht="20.100000000000001" customHeight="1" x14ac:dyDescent="0.25">
      <c r="BX5973" s="190"/>
      <c r="BY5973" s="191"/>
      <c r="BZ5973" s="188"/>
      <c r="CA5973" s="188"/>
      <c r="CB5973" s="174" t="str">
        <f t="shared" si="834"/>
        <v/>
      </c>
      <c r="CC5973" s="174" t="str">
        <f t="shared" si="835"/>
        <v/>
      </c>
      <c r="CH5973" s="139"/>
      <c r="CI5973" s="139"/>
      <c r="CJ5973" s="174"/>
    </row>
    <row r="5974" spans="76:88" ht="20.100000000000001" customHeight="1" x14ac:dyDescent="0.25">
      <c r="BX5974" s="190"/>
      <c r="BY5974" s="191"/>
      <c r="BZ5974" s="188"/>
      <c r="CA5974" s="188"/>
      <c r="CB5974" s="174" t="str">
        <f t="shared" si="834"/>
        <v/>
      </c>
      <c r="CC5974" s="174" t="str">
        <f t="shared" si="835"/>
        <v/>
      </c>
      <c r="CH5974" s="139"/>
      <c r="CI5974" s="139"/>
      <c r="CJ5974" s="174"/>
    </row>
    <row r="5975" spans="76:88" ht="20.100000000000001" customHeight="1" x14ac:dyDescent="0.25">
      <c r="BX5975" s="190"/>
      <c r="BY5975" s="191"/>
      <c r="BZ5975" s="188"/>
      <c r="CA5975" s="188"/>
      <c r="CB5975" s="174" t="str">
        <f t="shared" si="834"/>
        <v/>
      </c>
      <c r="CC5975" s="174" t="str">
        <f t="shared" si="835"/>
        <v/>
      </c>
      <c r="CH5975" s="139"/>
      <c r="CI5975" s="139"/>
      <c r="CJ5975" s="174"/>
    </row>
    <row r="5976" spans="76:88" ht="20.100000000000001" customHeight="1" x14ac:dyDescent="0.25">
      <c r="BX5976" s="190"/>
      <c r="BY5976" s="191"/>
      <c r="BZ5976" s="188"/>
      <c r="CA5976" s="188"/>
      <c r="CB5976" s="174" t="str">
        <f t="shared" si="834"/>
        <v/>
      </c>
      <c r="CC5976" s="174" t="str">
        <f t="shared" si="835"/>
        <v/>
      </c>
      <c r="CH5976" s="139"/>
      <c r="CI5976" s="139"/>
      <c r="CJ5976" s="174"/>
    </row>
    <row r="5977" spans="76:88" ht="20.100000000000001" customHeight="1" x14ac:dyDescent="0.25">
      <c r="BX5977" s="190"/>
      <c r="BY5977" s="191"/>
      <c r="BZ5977" s="188"/>
      <c r="CA5977" s="188"/>
      <c r="CB5977" s="174" t="str">
        <f t="shared" si="834"/>
        <v/>
      </c>
      <c r="CC5977" s="174" t="str">
        <f t="shared" si="835"/>
        <v/>
      </c>
      <c r="CH5977" s="139"/>
      <c r="CI5977" s="139"/>
      <c r="CJ5977" s="174"/>
    </row>
    <row r="5978" spans="76:88" ht="20.100000000000001" customHeight="1" x14ac:dyDescent="0.25">
      <c r="BX5978" s="190"/>
      <c r="BY5978" s="191"/>
      <c r="BZ5978" s="188"/>
      <c r="CA5978" s="188"/>
      <c r="CB5978" s="174" t="str">
        <f t="shared" si="834"/>
        <v/>
      </c>
      <c r="CC5978" s="174" t="str">
        <f t="shared" si="835"/>
        <v/>
      </c>
      <c r="CH5978" s="139"/>
      <c r="CI5978" s="139"/>
      <c r="CJ5978" s="174"/>
    </row>
    <row r="5979" spans="76:88" ht="20.100000000000001" customHeight="1" x14ac:dyDescent="0.25">
      <c r="BX5979" s="190"/>
      <c r="BY5979" s="191"/>
      <c r="BZ5979" s="188"/>
      <c r="CA5979" s="188"/>
      <c r="CB5979" s="174" t="str">
        <f t="shared" si="834"/>
        <v/>
      </c>
      <c r="CC5979" s="174" t="str">
        <f t="shared" si="835"/>
        <v/>
      </c>
      <c r="CH5979" s="139"/>
      <c r="CI5979" s="139"/>
      <c r="CJ5979" s="174"/>
    </row>
    <row r="5980" spans="76:88" ht="20.100000000000001" customHeight="1" x14ac:dyDescent="0.25">
      <c r="BX5980" s="190"/>
      <c r="BY5980" s="191"/>
      <c r="BZ5980" s="188"/>
      <c r="CA5980" s="188"/>
      <c r="CB5980" s="174" t="str">
        <f t="shared" si="834"/>
        <v/>
      </c>
      <c r="CC5980" s="174" t="str">
        <f t="shared" si="835"/>
        <v/>
      </c>
      <c r="CH5980" s="139"/>
      <c r="CI5980" s="139"/>
      <c r="CJ5980" s="174"/>
    </row>
    <row r="5981" spans="76:88" ht="20.100000000000001" customHeight="1" x14ac:dyDescent="0.25">
      <c r="BX5981" s="190"/>
      <c r="BY5981" s="191"/>
      <c r="BZ5981" s="188"/>
      <c r="CA5981" s="188"/>
      <c r="CB5981" s="174" t="str">
        <f t="shared" si="834"/>
        <v/>
      </c>
      <c r="CC5981" s="174" t="str">
        <f t="shared" si="835"/>
        <v/>
      </c>
      <c r="CH5981" s="139"/>
      <c r="CI5981" s="139"/>
      <c r="CJ5981" s="174"/>
    </row>
    <row r="5982" spans="76:88" ht="20.100000000000001" customHeight="1" x14ac:dyDescent="0.25">
      <c r="BX5982" s="190"/>
      <c r="BY5982" s="191"/>
      <c r="BZ5982" s="188"/>
      <c r="CA5982" s="188"/>
      <c r="CB5982" s="174" t="str">
        <f t="shared" si="834"/>
        <v/>
      </c>
      <c r="CC5982" s="174" t="str">
        <f t="shared" si="835"/>
        <v/>
      </c>
      <c r="CH5982" s="139"/>
      <c r="CI5982" s="139"/>
      <c r="CJ5982" s="174"/>
    </row>
    <row r="5983" spans="76:88" ht="20.100000000000001" customHeight="1" x14ac:dyDescent="0.25">
      <c r="BX5983" s="190"/>
      <c r="BY5983" s="191"/>
      <c r="BZ5983" s="188"/>
      <c r="CA5983" s="188"/>
      <c r="CB5983" s="174" t="str">
        <f t="shared" si="834"/>
        <v/>
      </c>
      <c r="CC5983" s="174" t="str">
        <f t="shared" si="835"/>
        <v/>
      </c>
      <c r="CH5983" s="139"/>
      <c r="CI5983" s="139"/>
      <c r="CJ5983" s="174"/>
    </row>
    <row r="5984" spans="76:88" ht="20.100000000000001" customHeight="1" x14ac:dyDescent="0.25">
      <c r="BX5984" s="190"/>
      <c r="BY5984" s="191"/>
      <c r="BZ5984" s="188"/>
      <c r="CA5984" s="188"/>
      <c r="CB5984" s="174" t="str">
        <f t="shared" si="834"/>
        <v/>
      </c>
      <c r="CC5984" s="174" t="str">
        <f t="shared" si="835"/>
        <v/>
      </c>
      <c r="CH5984" s="139"/>
      <c r="CI5984" s="139"/>
      <c r="CJ5984" s="174"/>
    </row>
    <row r="5985" spans="76:88" ht="20.100000000000001" customHeight="1" x14ac:dyDescent="0.25">
      <c r="BX5985" s="190"/>
      <c r="BY5985" s="191"/>
      <c r="BZ5985" s="188"/>
      <c r="CA5985" s="188"/>
      <c r="CB5985" s="174" t="str">
        <f t="shared" si="834"/>
        <v/>
      </c>
      <c r="CC5985" s="174" t="str">
        <f t="shared" si="835"/>
        <v/>
      </c>
      <c r="CH5985" s="139"/>
      <c r="CI5985" s="139"/>
      <c r="CJ5985" s="174"/>
    </row>
    <row r="5986" spans="76:88" ht="20.100000000000001" customHeight="1" x14ac:dyDescent="0.25">
      <c r="BX5986" s="190"/>
      <c r="BY5986" s="191"/>
      <c r="BZ5986" s="188"/>
      <c r="CA5986" s="188"/>
      <c r="CB5986" s="174" t="str">
        <f t="shared" si="834"/>
        <v/>
      </c>
      <c r="CC5986" s="174" t="str">
        <f t="shared" si="835"/>
        <v/>
      </c>
      <c r="CH5986" s="139"/>
      <c r="CI5986" s="139"/>
      <c r="CJ5986" s="174"/>
    </row>
    <row r="5987" spans="76:88" ht="20.100000000000001" customHeight="1" x14ac:dyDescent="0.25">
      <c r="BX5987" s="190"/>
      <c r="BY5987" s="191"/>
      <c r="BZ5987" s="188"/>
      <c r="CA5987" s="188"/>
      <c r="CB5987" s="174" t="str">
        <f t="shared" si="834"/>
        <v/>
      </c>
      <c r="CC5987" s="174" t="str">
        <f t="shared" si="835"/>
        <v/>
      </c>
      <c r="CH5987" s="139"/>
      <c r="CI5987" s="139"/>
      <c r="CJ5987" s="174"/>
    </row>
    <row r="5988" spans="76:88" ht="20.100000000000001" customHeight="1" x14ac:dyDescent="0.25">
      <c r="BX5988" s="190"/>
      <c r="BY5988" s="191"/>
      <c r="BZ5988" s="188"/>
      <c r="CA5988" s="188"/>
      <c r="CB5988" s="174" t="str">
        <f t="shared" si="834"/>
        <v/>
      </c>
      <c r="CC5988" s="174" t="str">
        <f t="shared" si="835"/>
        <v/>
      </c>
      <c r="CH5988" s="139"/>
      <c r="CI5988" s="139"/>
      <c r="CJ5988" s="174"/>
    </row>
    <row r="5989" spans="76:88" ht="20.100000000000001" customHeight="1" x14ac:dyDescent="0.25">
      <c r="BX5989" s="190"/>
      <c r="BY5989" s="191"/>
      <c r="BZ5989" s="188"/>
      <c r="CA5989" s="188"/>
      <c r="CB5989" s="174" t="str">
        <f t="shared" si="834"/>
        <v/>
      </c>
      <c r="CC5989" s="174" t="str">
        <f t="shared" si="835"/>
        <v/>
      </c>
      <c r="CH5989" s="139"/>
      <c r="CI5989" s="139"/>
      <c r="CJ5989" s="174"/>
    </row>
    <row r="5990" spans="76:88" ht="20.100000000000001" customHeight="1" x14ac:dyDescent="0.25">
      <c r="BX5990" s="190"/>
      <c r="BY5990" s="191"/>
      <c r="BZ5990" s="188"/>
      <c r="CA5990" s="188"/>
      <c r="CB5990" s="174" t="str">
        <f t="shared" si="834"/>
        <v/>
      </c>
      <c r="CC5990" s="174" t="str">
        <f t="shared" si="835"/>
        <v/>
      </c>
      <c r="CH5990" s="139"/>
      <c r="CI5990" s="139"/>
      <c r="CJ5990" s="174"/>
    </row>
    <row r="5991" spans="76:88" ht="20.100000000000001" customHeight="1" x14ac:dyDescent="0.25">
      <c r="BX5991" s="190"/>
      <c r="BY5991" s="191"/>
      <c r="BZ5991" s="188"/>
      <c r="CA5991" s="188"/>
      <c r="CB5991" s="174" t="str">
        <f t="shared" si="834"/>
        <v/>
      </c>
      <c r="CC5991" s="174" t="str">
        <f t="shared" si="835"/>
        <v/>
      </c>
      <c r="CH5991" s="139"/>
      <c r="CI5991" s="139"/>
      <c r="CJ5991" s="174"/>
    </row>
    <row r="5992" spans="76:88" ht="20.100000000000001" customHeight="1" x14ac:dyDescent="0.25">
      <c r="BX5992" s="190"/>
      <c r="BY5992" s="191"/>
      <c r="BZ5992" s="188"/>
      <c r="CA5992" s="188"/>
      <c r="CB5992" s="174" t="str">
        <f t="shared" si="834"/>
        <v/>
      </c>
      <c r="CC5992" s="174" t="str">
        <f t="shared" si="835"/>
        <v/>
      </c>
      <c r="CH5992" s="139"/>
      <c r="CI5992" s="139"/>
      <c r="CJ5992" s="174"/>
    </row>
    <row r="5993" spans="76:88" ht="20.100000000000001" customHeight="1" x14ac:dyDescent="0.25">
      <c r="BX5993" s="190"/>
      <c r="BY5993" s="191"/>
      <c r="BZ5993" s="188"/>
      <c r="CA5993" s="188"/>
      <c r="CB5993" s="174" t="str">
        <f t="shared" si="834"/>
        <v/>
      </c>
      <c r="CC5993" s="174" t="str">
        <f t="shared" si="835"/>
        <v/>
      </c>
      <c r="CH5993" s="139"/>
      <c r="CI5993" s="139"/>
      <c r="CJ5993" s="174"/>
    </row>
    <row r="5994" spans="76:88" ht="20.100000000000001" customHeight="1" x14ac:dyDescent="0.25">
      <c r="BX5994" s="190"/>
      <c r="BY5994" s="191"/>
      <c r="BZ5994" s="188"/>
      <c r="CA5994" s="188"/>
      <c r="CB5994" s="174" t="str">
        <f t="shared" si="834"/>
        <v/>
      </c>
      <c r="CC5994" s="174" t="str">
        <f t="shared" si="835"/>
        <v/>
      </c>
      <c r="CH5994" s="139"/>
      <c r="CI5994" s="139"/>
      <c r="CJ5994" s="174"/>
    </row>
    <row r="5995" spans="76:88" ht="20.100000000000001" customHeight="1" x14ac:dyDescent="0.25">
      <c r="BX5995" s="190"/>
      <c r="BY5995" s="191"/>
      <c r="BZ5995" s="188"/>
      <c r="CA5995" s="188"/>
      <c r="CB5995" s="174" t="str">
        <f t="shared" si="834"/>
        <v/>
      </c>
      <c r="CC5995" s="174" t="str">
        <f t="shared" si="835"/>
        <v/>
      </c>
      <c r="CH5995" s="139"/>
      <c r="CI5995" s="139"/>
      <c r="CJ5995" s="174"/>
    </row>
    <row r="5996" spans="76:88" ht="20.100000000000001" customHeight="1" x14ac:dyDescent="0.25">
      <c r="BX5996" s="190"/>
      <c r="BY5996" s="191"/>
      <c r="BZ5996" s="188"/>
      <c r="CA5996" s="188"/>
      <c r="CB5996" s="174" t="str">
        <f t="shared" si="834"/>
        <v/>
      </c>
      <c r="CC5996" s="174" t="str">
        <f t="shared" si="835"/>
        <v/>
      </c>
      <c r="CH5996" s="139"/>
      <c r="CI5996" s="139"/>
      <c r="CJ5996" s="174"/>
    </row>
    <row r="5997" spans="76:88" ht="20.100000000000001" customHeight="1" x14ac:dyDescent="0.25">
      <c r="BX5997" s="190"/>
      <c r="BY5997" s="191"/>
      <c r="BZ5997" s="188"/>
      <c r="CA5997" s="188"/>
      <c r="CB5997" s="174" t="str">
        <f t="shared" si="834"/>
        <v/>
      </c>
      <c r="CC5997" s="174" t="str">
        <f t="shared" si="835"/>
        <v/>
      </c>
      <c r="CH5997" s="139"/>
      <c r="CI5997" s="139"/>
      <c r="CJ5997" s="174"/>
    </row>
    <row r="5998" spans="76:88" ht="20.100000000000001" customHeight="1" x14ac:dyDescent="0.25">
      <c r="BX5998" s="190"/>
      <c r="BY5998" s="191"/>
      <c r="BZ5998" s="188"/>
      <c r="CA5998" s="188"/>
      <c r="CB5998" s="174" t="str">
        <f t="shared" si="834"/>
        <v/>
      </c>
      <c r="CC5998" s="174" t="str">
        <f t="shared" si="835"/>
        <v/>
      </c>
      <c r="CH5998" s="139"/>
      <c r="CI5998" s="139"/>
      <c r="CJ5998" s="174"/>
    </row>
    <row r="5999" spans="76:88" ht="20.100000000000001" customHeight="1" x14ac:dyDescent="0.25">
      <c r="BX5999" s="190"/>
      <c r="BY5999" s="191"/>
      <c r="BZ5999" s="188"/>
      <c r="CA5999" s="188"/>
      <c r="CB5999" s="174" t="str">
        <f t="shared" si="834"/>
        <v/>
      </c>
      <c r="CC5999" s="174" t="str">
        <f t="shared" si="835"/>
        <v/>
      </c>
      <c r="CH5999" s="139"/>
      <c r="CI5999" s="139"/>
      <c r="CJ5999" s="174"/>
    </row>
    <row r="6000" spans="76:88" ht="20.100000000000001" customHeight="1" x14ac:dyDescent="0.25">
      <c r="BX6000" s="190"/>
      <c r="BY6000" s="191"/>
      <c r="BZ6000" s="188"/>
      <c r="CA6000" s="188"/>
      <c r="CB6000" s="174" t="str">
        <f t="shared" si="834"/>
        <v/>
      </c>
      <c r="CC6000" s="174" t="str">
        <f t="shared" si="835"/>
        <v/>
      </c>
      <c r="CH6000" s="139"/>
      <c r="CI6000" s="139"/>
      <c r="CJ6000" s="174"/>
    </row>
    <row r="6001" spans="76:88" ht="20.100000000000001" customHeight="1" x14ac:dyDescent="0.25">
      <c r="BX6001" s="190"/>
      <c r="BY6001" s="191"/>
      <c r="BZ6001" s="188"/>
      <c r="CA6001" s="188"/>
      <c r="CB6001" s="174" t="str">
        <f t="shared" si="834"/>
        <v/>
      </c>
      <c r="CC6001" s="174" t="str">
        <f t="shared" si="835"/>
        <v/>
      </c>
      <c r="CH6001" s="139"/>
      <c r="CI6001" s="139"/>
      <c r="CJ6001" s="174"/>
    </row>
    <row r="6002" spans="76:88" ht="20.100000000000001" customHeight="1" x14ac:dyDescent="0.25">
      <c r="BX6002" s="190"/>
      <c r="BY6002" s="191"/>
      <c r="BZ6002" s="188"/>
      <c r="CA6002" s="188"/>
      <c r="CB6002" s="174" t="str">
        <f t="shared" si="834"/>
        <v/>
      </c>
      <c r="CC6002" s="174" t="str">
        <f t="shared" si="835"/>
        <v/>
      </c>
      <c r="CH6002" s="139"/>
      <c r="CI6002" s="139"/>
      <c r="CJ6002" s="174"/>
    </row>
    <row r="6003" spans="76:88" ht="20.100000000000001" customHeight="1" x14ac:dyDescent="0.25">
      <c r="BX6003" s="190"/>
      <c r="BY6003" s="191"/>
      <c r="BZ6003" s="188"/>
      <c r="CA6003" s="188"/>
      <c r="CB6003" s="174" t="str">
        <f t="shared" si="834"/>
        <v/>
      </c>
      <c r="CC6003" s="174" t="str">
        <f t="shared" si="835"/>
        <v/>
      </c>
      <c r="CH6003" s="139"/>
      <c r="CI6003" s="139"/>
      <c r="CJ6003" s="174"/>
    </row>
    <row r="6004" spans="76:88" ht="20.100000000000001" customHeight="1" x14ac:dyDescent="0.25">
      <c r="BX6004" s="190"/>
      <c r="BY6004" s="191"/>
      <c r="BZ6004" s="188"/>
      <c r="CA6004" s="188"/>
      <c r="CB6004" s="174" t="str">
        <f t="shared" si="834"/>
        <v/>
      </c>
      <c r="CC6004" s="174" t="str">
        <f t="shared" si="835"/>
        <v/>
      </c>
      <c r="CH6004" s="139"/>
      <c r="CI6004" s="139"/>
      <c r="CJ6004" s="174"/>
    </row>
    <row r="6005" spans="76:88" ht="20.100000000000001" customHeight="1" x14ac:dyDescent="0.25">
      <c r="BX6005" s="190"/>
      <c r="BY6005" s="191"/>
      <c r="BZ6005" s="188"/>
      <c r="CA6005" s="188"/>
      <c r="CB6005" s="174" t="str">
        <f t="shared" si="834"/>
        <v/>
      </c>
      <c r="CC6005" s="174" t="str">
        <f t="shared" si="835"/>
        <v/>
      </c>
      <c r="CH6005" s="139"/>
      <c r="CI6005" s="139"/>
      <c r="CJ6005" s="174"/>
    </row>
    <row r="6006" spans="76:88" ht="20.100000000000001" customHeight="1" x14ac:dyDescent="0.25">
      <c r="BX6006" s="190"/>
      <c r="BY6006" s="191"/>
      <c r="BZ6006" s="188"/>
      <c r="CA6006" s="188"/>
      <c r="CB6006" s="174" t="str">
        <f t="shared" si="834"/>
        <v/>
      </c>
      <c r="CC6006" s="174" t="str">
        <f t="shared" si="835"/>
        <v/>
      </c>
      <c r="CH6006" s="139"/>
      <c r="CI6006" s="139"/>
      <c r="CJ6006" s="174"/>
    </row>
    <row r="6007" spans="76:88" ht="20.100000000000001" customHeight="1" x14ac:dyDescent="0.25">
      <c r="BX6007" s="190"/>
      <c r="BY6007" s="191"/>
      <c r="BZ6007" s="188"/>
      <c r="CA6007" s="188"/>
      <c r="CB6007" s="174" t="str">
        <f t="shared" si="834"/>
        <v/>
      </c>
      <c r="CC6007" s="174" t="str">
        <f t="shared" si="835"/>
        <v/>
      </c>
      <c r="CH6007" s="139"/>
      <c r="CI6007" s="139"/>
      <c r="CJ6007" s="174"/>
    </row>
    <row r="6008" spans="76:88" ht="20.100000000000001" customHeight="1" x14ac:dyDescent="0.25">
      <c r="BX6008" s="190"/>
      <c r="BY6008" s="191"/>
      <c r="BZ6008" s="188"/>
      <c r="CA6008" s="188"/>
      <c r="CB6008" s="174" t="str">
        <f t="shared" si="834"/>
        <v/>
      </c>
      <c r="CC6008" s="174" t="str">
        <f t="shared" si="835"/>
        <v/>
      </c>
      <c r="CH6008" s="139"/>
      <c r="CI6008" s="139"/>
      <c r="CJ6008" s="174"/>
    </row>
    <row r="6009" spans="76:88" ht="20.100000000000001" customHeight="1" x14ac:dyDescent="0.25">
      <c r="BX6009" s="190"/>
      <c r="BY6009" s="191"/>
      <c r="BZ6009" s="188"/>
      <c r="CA6009" s="188"/>
      <c r="CB6009" s="174" t="str">
        <f t="shared" si="834"/>
        <v/>
      </c>
      <c r="CC6009" s="174" t="str">
        <f t="shared" si="835"/>
        <v/>
      </c>
      <c r="CH6009" s="139"/>
      <c r="CI6009" s="139"/>
      <c r="CJ6009" s="174"/>
    </row>
    <row r="6010" spans="76:88" ht="20.100000000000001" customHeight="1" x14ac:dyDescent="0.25">
      <c r="BX6010" s="190"/>
      <c r="BY6010" s="191"/>
      <c r="BZ6010" s="188"/>
      <c r="CA6010" s="188"/>
      <c r="CB6010" s="174" t="str">
        <f t="shared" si="834"/>
        <v/>
      </c>
      <c r="CC6010" s="174" t="str">
        <f t="shared" si="835"/>
        <v/>
      </c>
      <c r="CH6010" s="139"/>
      <c r="CI6010" s="139"/>
      <c r="CJ6010" s="174"/>
    </row>
    <row r="6011" spans="76:88" ht="20.100000000000001" customHeight="1" x14ac:dyDescent="0.25">
      <c r="BX6011" s="190"/>
      <c r="BY6011" s="191"/>
      <c r="BZ6011" s="188"/>
      <c r="CA6011" s="188"/>
      <c r="CB6011" s="174" t="str">
        <f t="shared" si="834"/>
        <v/>
      </c>
      <c r="CC6011" s="174" t="str">
        <f t="shared" si="835"/>
        <v/>
      </c>
      <c r="CH6011" s="139"/>
      <c r="CI6011" s="139"/>
      <c r="CJ6011" s="174"/>
    </row>
    <row r="6012" spans="76:88" ht="20.100000000000001" customHeight="1" x14ac:dyDescent="0.25">
      <c r="BX6012" s="190"/>
      <c r="BY6012" s="191"/>
      <c r="BZ6012" s="188"/>
      <c r="CA6012" s="188"/>
      <c r="CB6012" s="174" t="str">
        <f t="shared" si="834"/>
        <v/>
      </c>
      <c r="CC6012" s="174" t="str">
        <f t="shared" si="835"/>
        <v/>
      </c>
      <c r="CH6012" s="139"/>
      <c r="CI6012" s="139"/>
      <c r="CJ6012" s="174"/>
    </row>
    <row r="6013" spans="76:88" ht="20.100000000000001" customHeight="1" x14ac:dyDescent="0.25">
      <c r="BX6013" s="190"/>
      <c r="BY6013" s="191"/>
      <c r="BZ6013" s="188"/>
      <c r="CA6013" s="188"/>
      <c r="CB6013" s="174" t="str">
        <f t="shared" si="834"/>
        <v/>
      </c>
      <c r="CC6013" s="174" t="str">
        <f t="shared" si="835"/>
        <v/>
      </c>
      <c r="CH6013" s="139"/>
      <c r="CI6013" s="139"/>
      <c r="CJ6013" s="174"/>
    </row>
    <row r="6014" spans="76:88" ht="20.100000000000001" customHeight="1" x14ac:dyDescent="0.25">
      <c r="BX6014" s="190"/>
      <c r="BY6014" s="191"/>
      <c r="BZ6014" s="188"/>
      <c r="CA6014" s="188"/>
      <c r="CB6014" s="174" t="str">
        <f t="shared" si="834"/>
        <v/>
      </c>
      <c r="CC6014" s="174" t="str">
        <f t="shared" si="835"/>
        <v/>
      </c>
      <c r="CH6014" s="139"/>
      <c r="CI6014" s="139"/>
      <c r="CJ6014" s="174"/>
    </row>
    <row r="6015" spans="76:88" ht="20.100000000000001" customHeight="1" x14ac:dyDescent="0.25">
      <c r="BX6015" s="190"/>
      <c r="BY6015" s="191"/>
      <c r="BZ6015" s="188"/>
      <c r="CA6015" s="188"/>
      <c r="CB6015" s="174" t="str">
        <f t="shared" si="834"/>
        <v/>
      </c>
      <c r="CC6015" s="174" t="str">
        <f t="shared" si="835"/>
        <v/>
      </c>
      <c r="CH6015" s="139"/>
      <c r="CI6015" s="139"/>
      <c r="CJ6015" s="174"/>
    </row>
    <row r="6016" spans="76:88" ht="20.100000000000001" customHeight="1" x14ac:dyDescent="0.25">
      <c r="BX6016" s="190"/>
      <c r="BY6016" s="191"/>
      <c r="BZ6016" s="188"/>
      <c r="CA6016" s="188"/>
      <c r="CB6016" s="174" t="str">
        <f t="shared" si="834"/>
        <v/>
      </c>
      <c r="CC6016" s="174" t="str">
        <f t="shared" si="835"/>
        <v/>
      </c>
      <c r="CH6016" s="139"/>
      <c r="CI6016" s="139"/>
      <c r="CJ6016" s="174"/>
    </row>
    <row r="6017" spans="76:88" ht="20.100000000000001" customHeight="1" x14ac:dyDescent="0.25">
      <c r="BX6017" s="190"/>
      <c r="BY6017" s="191"/>
      <c r="BZ6017" s="188"/>
      <c r="CA6017" s="188"/>
      <c r="CB6017" s="174" t="str">
        <f t="shared" si="834"/>
        <v/>
      </c>
      <c r="CC6017" s="174" t="str">
        <f t="shared" si="835"/>
        <v/>
      </c>
      <c r="CH6017" s="139"/>
      <c r="CI6017" s="139"/>
      <c r="CJ6017" s="174"/>
    </row>
    <row r="6018" spans="76:88" ht="20.100000000000001" customHeight="1" x14ac:dyDescent="0.25">
      <c r="BX6018" s="190"/>
      <c r="BY6018" s="191"/>
      <c r="BZ6018" s="188"/>
      <c r="CA6018" s="188"/>
      <c r="CB6018" s="174" t="str">
        <f t="shared" si="834"/>
        <v/>
      </c>
      <c r="CC6018" s="174" t="str">
        <f t="shared" si="835"/>
        <v/>
      </c>
      <c r="CH6018" s="139"/>
      <c r="CI6018" s="139"/>
      <c r="CJ6018" s="174"/>
    </row>
    <row r="6019" spans="76:88" ht="20.100000000000001" customHeight="1" x14ac:dyDescent="0.25">
      <c r="BX6019" s="190"/>
      <c r="BY6019" s="191"/>
      <c r="BZ6019" s="188"/>
      <c r="CA6019" s="188"/>
      <c r="CB6019" s="174" t="str">
        <f t="shared" si="834"/>
        <v/>
      </c>
      <c r="CC6019" s="174" t="str">
        <f t="shared" si="835"/>
        <v/>
      </c>
      <c r="CH6019" s="139"/>
      <c r="CI6019" s="139"/>
      <c r="CJ6019" s="174"/>
    </row>
    <row r="6020" spans="76:88" ht="20.100000000000001" customHeight="1" x14ac:dyDescent="0.25">
      <c r="BX6020" s="190"/>
      <c r="BY6020" s="191"/>
      <c r="BZ6020" s="188"/>
      <c r="CA6020" s="188"/>
      <c r="CB6020" s="174" t="str">
        <f t="shared" si="834"/>
        <v/>
      </c>
      <c r="CC6020" s="174" t="str">
        <f t="shared" si="835"/>
        <v/>
      </c>
      <c r="CH6020" s="139"/>
      <c r="CI6020" s="139"/>
      <c r="CJ6020" s="174"/>
    </row>
    <row r="6021" spans="76:88" ht="20.100000000000001" customHeight="1" x14ac:dyDescent="0.25">
      <c r="BX6021" s="190"/>
      <c r="BY6021" s="191"/>
      <c r="BZ6021" s="188"/>
      <c r="CA6021" s="188"/>
      <c r="CB6021" s="174" t="str">
        <f t="shared" si="834"/>
        <v/>
      </c>
      <c r="CC6021" s="174" t="str">
        <f t="shared" si="835"/>
        <v/>
      </c>
      <c r="CH6021" s="139"/>
      <c r="CI6021" s="139"/>
      <c r="CJ6021" s="174"/>
    </row>
    <row r="6022" spans="76:88" ht="20.100000000000001" customHeight="1" x14ac:dyDescent="0.25">
      <c r="BX6022" s="190"/>
      <c r="BY6022" s="191"/>
      <c r="BZ6022" s="188"/>
      <c r="CA6022" s="188"/>
      <c r="CB6022" s="174" t="str">
        <f t="shared" si="834"/>
        <v/>
      </c>
      <c r="CC6022" s="174" t="str">
        <f t="shared" si="835"/>
        <v/>
      </c>
      <c r="CH6022" s="139"/>
      <c r="CI6022" s="139"/>
      <c r="CJ6022" s="174"/>
    </row>
    <row r="6023" spans="76:88" ht="20.100000000000001" customHeight="1" x14ac:dyDescent="0.25">
      <c r="BX6023" s="190"/>
      <c r="BY6023" s="191"/>
      <c r="BZ6023" s="188"/>
      <c r="CA6023" s="188"/>
      <c r="CB6023" s="174" t="str">
        <f t="shared" si="834"/>
        <v/>
      </c>
      <c r="CC6023" s="174" t="str">
        <f t="shared" si="835"/>
        <v/>
      </c>
      <c r="CH6023" s="139"/>
      <c r="CI6023" s="139"/>
      <c r="CJ6023" s="174"/>
    </row>
    <row r="6024" spans="76:88" ht="20.100000000000001" customHeight="1" x14ac:dyDescent="0.25">
      <c r="BX6024" s="190"/>
      <c r="BY6024" s="191"/>
      <c r="BZ6024" s="188"/>
      <c r="CA6024" s="188"/>
      <c r="CB6024" s="174" t="str">
        <f t="shared" si="834"/>
        <v/>
      </c>
      <c r="CC6024" s="174" t="str">
        <f t="shared" si="835"/>
        <v/>
      </c>
      <c r="CH6024" s="139"/>
      <c r="CI6024" s="139"/>
      <c r="CJ6024" s="174"/>
    </row>
    <row r="6025" spans="76:88" ht="20.100000000000001" customHeight="1" x14ac:dyDescent="0.25">
      <c r="BX6025" s="190"/>
      <c r="BY6025" s="191"/>
      <c r="BZ6025" s="188"/>
      <c r="CA6025" s="188"/>
      <c r="CB6025" s="174" t="str">
        <f t="shared" si="834"/>
        <v/>
      </c>
      <c r="CC6025" s="174" t="str">
        <f t="shared" si="835"/>
        <v/>
      </c>
      <c r="CH6025" s="139"/>
      <c r="CI6025" s="139"/>
      <c r="CJ6025" s="174"/>
    </row>
    <row r="6026" spans="76:88" ht="20.100000000000001" customHeight="1" x14ac:dyDescent="0.25">
      <c r="BX6026" s="190"/>
      <c r="BY6026" s="191"/>
      <c r="BZ6026" s="188"/>
      <c r="CA6026" s="188"/>
      <c r="CB6026" s="174" t="str">
        <f t="shared" si="834"/>
        <v/>
      </c>
      <c r="CC6026" s="174" t="str">
        <f t="shared" si="835"/>
        <v/>
      </c>
      <c r="CH6026" s="139"/>
      <c r="CI6026" s="139"/>
      <c r="CJ6026" s="174"/>
    </row>
    <row r="6027" spans="76:88" ht="20.100000000000001" customHeight="1" x14ac:dyDescent="0.25">
      <c r="BX6027" s="190"/>
      <c r="BY6027" s="191"/>
      <c r="BZ6027" s="188"/>
      <c r="CA6027" s="188"/>
      <c r="CB6027" s="174" t="str">
        <f t="shared" si="834"/>
        <v/>
      </c>
      <c r="CC6027" s="174" t="str">
        <f t="shared" si="835"/>
        <v/>
      </c>
      <c r="CH6027" s="139"/>
      <c r="CI6027" s="139"/>
      <c r="CJ6027" s="174"/>
    </row>
    <row r="6028" spans="76:88" ht="20.100000000000001" customHeight="1" x14ac:dyDescent="0.25">
      <c r="BX6028" s="190"/>
      <c r="BY6028" s="191"/>
      <c r="BZ6028" s="188"/>
      <c r="CA6028" s="188"/>
      <c r="CB6028" s="174" t="str">
        <f t="shared" si="834"/>
        <v/>
      </c>
      <c r="CC6028" s="174" t="str">
        <f t="shared" si="835"/>
        <v/>
      </c>
      <c r="CH6028" s="139"/>
      <c r="CI6028" s="139"/>
      <c r="CJ6028" s="174"/>
    </row>
    <row r="6029" spans="76:88" ht="20.100000000000001" customHeight="1" x14ac:dyDescent="0.25">
      <c r="BX6029" s="190"/>
      <c r="BY6029" s="191"/>
      <c r="BZ6029" s="188"/>
      <c r="CA6029" s="188"/>
      <c r="CB6029" s="174" t="str">
        <f t="shared" si="834"/>
        <v/>
      </c>
      <c r="CC6029" s="174" t="str">
        <f t="shared" si="835"/>
        <v/>
      </c>
      <c r="CH6029" s="139"/>
      <c r="CI6029" s="139"/>
      <c r="CJ6029" s="174"/>
    </row>
    <row r="6030" spans="76:88" ht="20.100000000000001" customHeight="1" x14ac:dyDescent="0.25">
      <c r="BX6030" s="190"/>
      <c r="BY6030" s="191"/>
      <c r="BZ6030" s="188"/>
      <c r="CA6030" s="188"/>
      <c r="CB6030" s="174" t="str">
        <f t="shared" si="834"/>
        <v/>
      </c>
      <c r="CC6030" s="174" t="str">
        <f t="shared" si="835"/>
        <v/>
      </c>
      <c r="CH6030" s="139"/>
      <c r="CI6030" s="139"/>
      <c r="CJ6030" s="174"/>
    </row>
    <row r="6031" spans="76:88" ht="20.100000000000001" customHeight="1" x14ac:dyDescent="0.25">
      <c r="BX6031" s="190"/>
      <c r="BY6031" s="191"/>
      <c r="BZ6031" s="188"/>
      <c r="CA6031" s="188"/>
      <c r="CB6031" s="174" t="str">
        <f t="shared" si="834"/>
        <v/>
      </c>
      <c r="CC6031" s="174" t="str">
        <f t="shared" si="835"/>
        <v/>
      </c>
      <c r="CH6031" s="139"/>
      <c r="CI6031" s="139"/>
      <c r="CJ6031" s="174"/>
    </row>
    <row r="6032" spans="76:88" ht="20.100000000000001" customHeight="1" x14ac:dyDescent="0.25">
      <c r="BX6032" s="190"/>
      <c r="BY6032" s="191"/>
      <c r="BZ6032" s="188"/>
      <c r="CA6032" s="188"/>
      <c r="CB6032" s="174" t="str">
        <f t="shared" ref="CB6032:CB6095" si="836">IF($CA6032&gt;(Y$555),$BZ6032,"")</f>
        <v/>
      </c>
      <c r="CC6032" s="174" t="str">
        <f t="shared" ref="CC6032:CC6095" si="837">IF($CA6032&gt;(AA$557),$BZ6032,"")</f>
        <v/>
      </c>
      <c r="CH6032" s="139"/>
      <c r="CI6032" s="139"/>
      <c r="CJ6032" s="174"/>
    </row>
    <row r="6033" spans="76:88" ht="20.100000000000001" customHeight="1" x14ac:dyDescent="0.25">
      <c r="BX6033" s="190"/>
      <c r="BY6033" s="191"/>
      <c r="BZ6033" s="188"/>
      <c r="CA6033" s="188"/>
      <c r="CB6033" s="174" t="str">
        <f t="shared" si="836"/>
        <v/>
      </c>
      <c r="CC6033" s="174" t="str">
        <f t="shared" si="837"/>
        <v/>
      </c>
      <c r="CH6033" s="139"/>
      <c r="CI6033" s="139"/>
      <c r="CJ6033" s="174"/>
    </row>
    <row r="6034" spans="76:88" ht="20.100000000000001" customHeight="1" x14ac:dyDescent="0.25">
      <c r="BX6034" s="190"/>
      <c r="BY6034" s="191"/>
      <c r="BZ6034" s="188"/>
      <c r="CA6034" s="188"/>
      <c r="CB6034" s="174" t="str">
        <f t="shared" si="836"/>
        <v/>
      </c>
      <c r="CC6034" s="174" t="str">
        <f t="shared" si="837"/>
        <v/>
      </c>
      <c r="CH6034" s="139"/>
      <c r="CI6034" s="139"/>
      <c r="CJ6034" s="174"/>
    </row>
    <row r="6035" spans="76:88" ht="20.100000000000001" customHeight="1" x14ac:dyDescent="0.25">
      <c r="BX6035" s="190"/>
      <c r="BY6035" s="191"/>
      <c r="BZ6035" s="188"/>
      <c r="CA6035" s="188"/>
      <c r="CB6035" s="174" t="str">
        <f t="shared" si="836"/>
        <v/>
      </c>
      <c r="CC6035" s="174" t="str">
        <f t="shared" si="837"/>
        <v/>
      </c>
      <c r="CH6035" s="139"/>
      <c r="CI6035" s="139"/>
      <c r="CJ6035" s="174"/>
    </row>
    <row r="6036" spans="76:88" ht="20.100000000000001" customHeight="1" x14ac:dyDescent="0.25">
      <c r="BX6036" s="190"/>
      <c r="BY6036" s="191"/>
      <c r="BZ6036" s="188"/>
      <c r="CA6036" s="188"/>
      <c r="CB6036" s="174" t="str">
        <f t="shared" si="836"/>
        <v/>
      </c>
      <c r="CC6036" s="174" t="str">
        <f t="shared" si="837"/>
        <v/>
      </c>
      <c r="CH6036" s="139"/>
      <c r="CI6036" s="139"/>
      <c r="CJ6036" s="174"/>
    </row>
    <row r="6037" spans="76:88" ht="20.100000000000001" customHeight="1" x14ac:dyDescent="0.25">
      <c r="BX6037" s="190"/>
      <c r="BY6037" s="191"/>
      <c r="BZ6037" s="188"/>
      <c r="CA6037" s="188"/>
      <c r="CB6037" s="174" t="str">
        <f t="shared" si="836"/>
        <v/>
      </c>
      <c r="CC6037" s="174" t="str">
        <f t="shared" si="837"/>
        <v/>
      </c>
      <c r="CH6037" s="139"/>
      <c r="CI6037" s="139"/>
      <c r="CJ6037" s="174"/>
    </row>
    <row r="6038" spans="76:88" ht="20.100000000000001" customHeight="1" x14ac:dyDescent="0.25">
      <c r="BX6038" s="190"/>
      <c r="BY6038" s="191"/>
      <c r="BZ6038" s="188"/>
      <c r="CA6038" s="188"/>
      <c r="CB6038" s="174" t="str">
        <f t="shared" si="836"/>
        <v/>
      </c>
      <c r="CC6038" s="174" t="str">
        <f t="shared" si="837"/>
        <v/>
      </c>
      <c r="CH6038" s="139"/>
      <c r="CI6038" s="139"/>
      <c r="CJ6038" s="174"/>
    </row>
    <row r="6039" spans="76:88" ht="20.100000000000001" customHeight="1" x14ac:dyDescent="0.25">
      <c r="BX6039" s="190"/>
      <c r="BY6039" s="191"/>
      <c r="BZ6039" s="188"/>
      <c r="CA6039" s="188"/>
      <c r="CB6039" s="174" t="str">
        <f t="shared" si="836"/>
        <v/>
      </c>
      <c r="CC6039" s="174" t="str">
        <f t="shared" si="837"/>
        <v/>
      </c>
      <c r="CH6039" s="139"/>
      <c r="CI6039" s="139"/>
      <c r="CJ6039" s="174"/>
    </row>
    <row r="6040" spans="76:88" ht="20.100000000000001" customHeight="1" x14ac:dyDescent="0.25">
      <c r="BX6040" s="190"/>
      <c r="BY6040" s="191"/>
      <c r="BZ6040" s="188"/>
      <c r="CA6040" s="188"/>
      <c r="CB6040" s="174" t="str">
        <f t="shared" si="836"/>
        <v/>
      </c>
      <c r="CC6040" s="174" t="str">
        <f t="shared" si="837"/>
        <v/>
      </c>
      <c r="CH6040" s="139"/>
      <c r="CI6040" s="139"/>
      <c r="CJ6040" s="174"/>
    </row>
    <row r="6041" spans="76:88" ht="20.100000000000001" customHeight="1" x14ac:dyDescent="0.25">
      <c r="BX6041" s="190"/>
      <c r="BY6041" s="191"/>
      <c r="BZ6041" s="188"/>
      <c r="CA6041" s="188"/>
      <c r="CB6041" s="174" t="str">
        <f t="shared" si="836"/>
        <v/>
      </c>
      <c r="CC6041" s="174" t="str">
        <f t="shared" si="837"/>
        <v/>
      </c>
      <c r="CH6041" s="139"/>
      <c r="CI6041" s="139"/>
      <c r="CJ6041" s="174"/>
    </row>
    <row r="6042" spans="76:88" ht="20.100000000000001" customHeight="1" x14ac:dyDescent="0.25">
      <c r="BX6042" s="190"/>
      <c r="BY6042" s="191"/>
      <c r="BZ6042" s="188"/>
      <c r="CA6042" s="188"/>
      <c r="CB6042" s="174" t="str">
        <f t="shared" si="836"/>
        <v/>
      </c>
      <c r="CC6042" s="174" t="str">
        <f t="shared" si="837"/>
        <v/>
      </c>
      <c r="CH6042" s="139"/>
      <c r="CI6042" s="139"/>
      <c r="CJ6042" s="174"/>
    </row>
    <row r="6043" spans="76:88" ht="20.100000000000001" customHeight="1" x14ac:dyDescent="0.25">
      <c r="BX6043" s="190"/>
      <c r="BY6043" s="191"/>
      <c r="BZ6043" s="188"/>
      <c r="CA6043" s="188"/>
      <c r="CB6043" s="174" t="str">
        <f t="shared" si="836"/>
        <v/>
      </c>
      <c r="CC6043" s="174" t="str">
        <f t="shared" si="837"/>
        <v/>
      </c>
      <c r="CH6043" s="139"/>
      <c r="CI6043" s="139"/>
      <c r="CJ6043" s="174"/>
    </row>
    <row r="6044" spans="76:88" ht="20.100000000000001" customHeight="1" x14ac:dyDescent="0.25">
      <c r="BX6044" s="190"/>
      <c r="BY6044" s="191"/>
      <c r="BZ6044" s="188"/>
      <c r="CA6044" s="188"/>
      <c r="CB6044" s="174" t="str">
        <f t="shared" si="836"/>
        <v/>
      </c>
      <c r="CC6044" s="174" t="str">
        <f t="shared" si="837"/>
        <v/>
      </c>
      <c r="CH6044" s="139"/>
      <c r="CI6044" s="139"/>
      <c r="CJ6044" s="174"/>
    </row>
    <row r="6045" spans="76:88" ht="20.100000000000001" customHeight="1" x14ac:dyDescent="0.25">
      <c r="BX6045" s="190"/>
      <c r="BY6045" s="191"/>
      <c r="BZ6045" s="188"/>
      <c r="CA6045" s="188"/>
      <c r="CB6045" s="174" t="str">
        <f t="shared" si="836"/>
        <v/>
      </c>
      <c r="CC6045" s="174" t="str">
        <f t="shared" si="837"/>
        <v/>
      </c>
      <c r="CH6045" s="139"/>
      <c r="CI6045" s="139"/>
      <c r="CJ6045" s="174"/>
    </row>
    <row r="6046" spans="76:88" ht="20.100000000000001" customHeight="1" x14ac:dyDescent="0.25">
      <c r="BX6046" s="190"/>
      <c r="BY6046" s="191"/>
      <c r="BZ6046" s="188"/>
      <c r="CA6046" s="188"/>
      <c r="CB6046" s="174" t="str">
        <f t="shared" si="836"/>
        <v/>
      </c>
      <c r="CC6046" s="174" t="str">
        <f t="shared" si="837"/>
        <v/>
      </c>
      <c r="CH6046" s="139"/>
      <c r="CI6046" s="139"/>
      <c r="CJ6046" s="174"/>
    </row>
    <row r="6047" spans="76:88" ht="20.100000000000001" customHeight="1" x14ac:dyDescent="0.25">
      <c r="BX6047" s="190"/>
      <c r="BY6047" s="191"/>
      <c r="BZ6047" s="188"/>
      <c r="CA6047" s="188"/>
      <c r="CB6047" s="174" t="str">
        <f t="shared" si="836"/>
        <v/>
      </c>
      <c r="CC6047" s="174" t="str">
        <f t="shared" si="837"/>
        <v/>
      </c>
      <c r="CH6047" s="139"/>
      <c r="CI6047" s="139"/>
      <c r="CJ6047" s="174"/>
    </row>
    <row r="6048" spans="76:88" ht="20.100000000000001" customHeight="1" x14ac:dyDescent="0.25">
      <c r="BX6048" s="190"/>
      <c r="BY6048" s="191"/>
      <c r="BZ6048" s="188"/>
      <c r="CA6048" s="188"/>
      <c r="CB6048" s="174" t="str">
        <f t="shared" si="836"/>
        <v/>
      </c>
      <c r="CC6048" s="174" t="str">
        <f t="shared" si="837"/>
        <v/>
      </c>
      <c r="CH6048" s="139"/>
      <c r="CI6048" s="139"/>
      <c r="CJ6048" s="174"/>
    </row>
    <row r="6049" spans="76:88" ht="20.100000000000001" customHeight="1" x14ac:dyDescent="0.25">
      <c r="BX6049" s="190"/>
      <c r="BY6049" s="191"/>
      <c r="BZ6049" s="188"/>
      <c r="CA6049" s="188"/>
      <c r="CB6049" s="174" t="str">
        <f t="shared" si="836"/>
        <v/>
      </c>
      <c r="CC6049" s="174" t="str">
        <f t="shared" si="837"/>
        <v/>
      </c>
      <c r="CH6049" s="139"/>
      <c r="CI6049" s="139"/>
      <c r="CJ6049" s="174"/>
    </row>
    <row r="6050" spans="76:88" ht="20.100000000000001" customHeight="1" x14ac:dyDescent="0.25">
      <c r="BX6050" s="190"/>
      <c r="BY6050" s="191"/>
      <c r="BZ6050" s="188"/>
      <c r="CA6050" s="188"/>
      <c r="CB6050" s="174" t="str">
        <f t="shared" si="836"/>
        <v/>
      </c>
      <c r="CC6050" s="174" t="str">
        <f t="shared" si="837"/>
        <v/>
      </c>
      <c r="CH6050" s="139"/>
      <c r="CI6050" s="139"/>
      <c r="CJ6050" s="174"/>
    </row>
    <row r="6051" spans="76:88" ht="20.100000000000001" customHeight="1" x14ac:dyDescent="0.25">
      <c r="BX6051" s="190"/>
      <c r="BY6051" s="191"/>
      <c r="BZ6051" s="188"/>
      <c r="CA6051" s="188"/>
      <c r="CB6051" s="174" t="str">
        <f t="shared" si="836"/>
        <v/>
      </c>
      <c r="CC6051" s="174" t="str">
        <f t="shared" si="837"/>
        <v/>
      </c>
      <c r="CH6051" s="139"/>
      <c r="CI6051" s="139"/>
      <c r="CJ6051" s="174"/>
    </row>
    <row r="6052" spans="76:88" ht="20.100000000000001" customHeight="1" x14ac:dyDescent="0.25">
      <c r="BX6052" s="190"/>
      <c r="BY6052" s="191"/>
      <c r="BZ6052" s="188"/>
      <c r="CA6052" s="188"/>
      <c r="CB6052" s="174" t="str">
        <f t="shared" si="836"/>
        <v/>
      </c>
      <c r="CC6052" s="174" t="str">
        <f t="shared" si="837"/>
        <v/>
      </c>
      <c r="CH6052" s="139"/>
      <c r="CI6052" s="139"/>
      <c r="CJ6052" s="174"/>
    </row>
    <row r="6053" spans="76:88" ht="20.100000000000001" customHeight="1" x14ac:dyDescent="0.25">
      <c r="BX6053" s="190"/>
      <c r="BY6053" s="191"/>
      <c r="BZ6053" s="188"/>
      <c r="CA6053" s="188"/>
      <c r="CB6053" s="174" t="str">
        <f t="shared" si="836"/>
        <v/>
      </c>
      <c r="CC6053" s="174" t="str">
        <f t="shared" si="837"/>
        <v/>
      </c>
      <c r="CH6053" s="139"/>
      <c r="CI6053" s="139"/>
      <c r="CJ6053" s="174"/>
    </row>
    <row r="6054" spans="76:88" ht="20.100000000000001" customHeight="1" x14ac:dyDescent="0.25">
      <c r="BX6054" s="190"/>
      <c r="BY6054" s="191"/>
      <c r="BZ6054" s="188"/>
      <c r="CA6054" s="188"/>
      <c r="CB6054" s="174" t="str">
        <f t="shared" si="836"/>
        <v/>
      </c>
      <c r="CC6054" s="174" t="str">
        <f t="shared" si="837"/>
        <v/>
      </c>
      <c r="CH6054" s="139"/>
      <c r="CI6054" s="139"/>
      <c r="CJ6054" s="174"/>
    </row>
    <row r="6055" spans="76:88" ht="20.100000000000001" customHeight="1" x14ac:dyDescent="0.25">
      <c r="BX6055" s="190"/>
      <c r="BY6055" s="191"/>
      <c r="BZ6055" s="188"/>
      <c r="CA6055" s="188"/>
      <c r="CB6055" s="174" t="str">
        <f t="shared" si="836"/>
        <v/>
      </c>
      <c r="CC6055" s="174" t="str">
        <f t="shared" si="837"/>
        <v/>
      </c>
      <c r="CH6055" s="139"/>
      <c r="CI6055" s="139"/>
      <c r="CJ6055" s="174"/>
    </row>
    <row r="6056" spans="76:88" ht="20.100000000000001" customHeight="1" x14ac:dyDescent="0.25">
      <c r="BX6056" s="190"/>
      <c r="BY6056" s="191"/>
      <c r="BZ6056" s="188"/>
      <c r="CA6056" s="188"/>
      <c r="CB6056" s="174" t="str">
        <f t="shared" si="836"/>
        <v/>
      </c>
      <c r="CC6056" s="174" t="str">
        <f t="shared" si="837"/>
        <v/>
      </c>
      <c r="CH6056" s="139"/>
      <c r="CI6056" s="139"/>
      <c r="CJ6056" s="174"/>
    </row>
    <row r="6057" spans="76:88" ht="20.100000000000001" customHeight="1" x14ac:dyDescent="0.25">
      <c r="BX6057" s="190"/>
      <c r="BY6057" s="191"/>
      <c r="BZ6057" s="188"/>
      <c r="CA6057" s="188"/>
      <c r="CB6057" s="174" t="str">
        <f t="shared" si="836"/>
        <v/>
      </c>
      <c r="CC6057" s="174" t="str">
        <f t="shared" si="837"/>
        <v/>
      </c>
      <c r="CH6057" s="139"/>
      <c r="CI6057" s="139"/>
      <c r="CJ6057" s="174"/>
    </row>
    <row r="6058" spans="76:88" ht="20.100000000000001" customHeight="1" x14ac:dyDescent="0.25">
      <c r="BX6058" s="190"/>
      <c r="BY6058" s="191"/>
      <c r="BZ6058" s="188"/>
      <c r="CA6058" s="188"/>
      <c r="CB6058" s="174" t="str">
        <f t="shared" si="836"/>
        <v/>
      </c>
      <c r="CC6058" s="174" t="str">
        <f t="shared" si="837"/>
        <v/>
      </c>
      <c r="CH6058" s="139"/>
      <c r="CI6058" s="139"/>
      <c r="CJ6058" s="174"/>
    </row>
    <row r="6059" spans="76:88" ht="20.100000000000001" customHeight="1" x14ac:dyDescent="0.25">
      <c r="BX6059" s="190"/>
      <c r="BY6059" s="191"/>
      <c r="BZ6059" s="188"/>
      <c r="CA6059" s="188"/>
      <c r="CB6059" s="174" t="str">
        <f t="shared" si="836"/>
        <v/>
      </c>
      <c r="CC6059" s="174" t="str">
        <f t="shared" si="837"/>
        <v/>
      </c>
      <c r="CH6059" s="139"/>
      <c r="CI6059" s="139"/>
      <c r="CJ6059" s="174"/>
    </row>
    <row r="6060" spans="76:88" ht="20.100000000000001" customHeight="1" x14ac:dyDescent="0.25">
      <c r="BX6060" s="190"/>
      <c r="BY6060" s="191"/>
      <c r="BZ6060" s="188"/>
      <c r="CA6060" s="188"/>
      <c r="CB6060" s="174" t="str">
        <f t="shared" si="836"/>
        <v/>
      </c>
      <c r="CC6060" s="174" t="str">
        <f t="shared" si="837"/>
        <v/>
      </c>
      <c r="CH6060" s="139"/>
      <c r="CI6060" s="139"/>
      <c r="CJ6060" s="174"/>
    </row>
    <row r="6061" spans="76:88" ht="20.100000000000001" customHeight="1" x14ac:dyDescent="0.25">
      <c r="BX6061" s="190"/>
      <c r="BY6061" s="191"/>
      <c r="BZ6061" s="188"/>
      <c r="CA6061" s="188"/>
      <c r="CB6061" s="174" t="str">
        <f t="shared" si="836"/>
        <v/>
      </c>
      <c r="CC6061" s="174" t="str">
        <f t="shared" si="837"/>
        <v/>
      </c>
      <c r="CH6061" s="139"/>
      <c r="CI6061" s="139"/>
      <c r="CJ6061" s="174"/>
    </row>
    <row r="6062" spans="76:88" ht="20.100000000000001" customHeight="1" x14ac:dyDescent="0.25">
      <c r="BX6062" s="190"/>
      <c r="BY6062" s="191"/>
      <c r="BZ6062" s="188"/>
      <c r="CA6062" s="188"/>
      <c r="CB6062" s="174" t="str">
        <f t="shared" si="836"/>
        <v/>
      </c>
      <c r="CC6062" s="174" t="str">
        <f t="shared" si="837"/>
        <v/>
      </c>
      <c r="CH6062" s="139"/>
      <c r="CI6062" s="139"/>
      <c r="CJ6062" s="174"/>
    </row>
    <row r="6063" spans="76:88" ht="20.100000000000001" customHeight="1" x14ac:dyDescent="0.25">
      <c r="BX6063" s="190"/>
      <c r="BY6063" s="191"/>
      <c r="BZ6063" s="188"/>
      <c r="CA6063" s="188"/>
      <c r="CB6063" s="174" t="str">
        <f t="shared" si="836"/>
        <v/>
      </c>
      <c r="CC6063" s="174" t="str">
        <f t="shared" si="837"/>
        <v/>
      </c>
      <c r="CH6063" s="139"/>
      <c r="CI6063" s="139"/>
      <c r="CJ6063" s="174"/>
    </row>
    <row r="6064" spans="76:88" ht="20.100000000000001" customHeight="1" x14ac:dyDescent="0.25">
      <c r="BX6064" s="190"/>
      <c r="BY6064" s="191"/>
      <c r="BZ6064" s="188"/>
      <c r="CA6064" s="188"/>
      <c r="CB6064" s="174" t="str">
        <f t="shared" si="836"/>
        <v/>
      </c>
      <c r="CC6064" s="174" t="str">
        <f t="shared" si="837"/>
        <v/>
      </c>
      <c r="CH6064" s="139"/>
      <c r="CI6064" s="139"/>
      <c r="CJ6064" s="174"/>
    </row>
    <row r="6065" spans="76:88" ht="20.100000000000001" customHeight="1" x14ac:dyDescent="0.25">
      <c r="BX6065" s="190"/>
      <c r="BY6065" s="191"/>
      <c r="BZ6065" s="188"/>
      <c r="CA6065" s="188"/>
      <c r="CB6065" s="174" t="str">
        <f t="shared" si="836"/>
        <v/>
      </c>
      <c r="CC6065" s="174" t="str">
        <f t="shared" si="837"/>
        <v/>
      </c>
      <c r="CH6065" s="139"/>
      <c r="CI6065" s="139"/>
      <c r="CJ6065" s="174"/>
    </row>
    <row r="6066" spans="76:88" ht="20.100000000000001" customHeight="1" x14ac:dyDescent="0.25">
      <c r="BX6066" s="190"/>
      <c r="BY6066" s="191"/>
      <c r="BZ6066" s="188"/>
      <c r="CA6066" s="188"/>
      <c r="CB6066" s="174" t="str">
        <f t="shared" si="836"/>
        <v/>
      </c>
      <c r="CC6066" s="174" t="str">
        <f t="shared" si="837"/>
        <v/>
      </c>
      <c r="CH6066" s="139"/>
      <c r="CI6066" s="139"/>
      <c r="CJ6066" s="174"/>
    </row>
    <row r="6067" spans="76:88" ht="20.100000000000001" customHeight="1" x14ac:dyDescent="0.25">
      <c r="BX6067" s="190"/>
      <c r="BY6067" s="191"/>
      <c r="BZ6067" s="188"/>
      <c r="CA6067" s="188"/>
      <c r="CB6067" s="174" t="str">
        <f t="shared" si="836"/>
        <v/>
      </c>
      <c r="CC6067" s="174" t="str">
        <f t="shared" si="837"/>
        <v/>
      </c>
      <c r="CH6067" s="139"/>
      <c r="CI6067" s="139"/>
      <c r="CJ6067" s="174"/>
    </row>
    <row r="6068" spans="76:88" ht="20.100000000000001" customHeight="1" x14ac:dyDescent="0.25">
      <c r="BX6068" s="190"/>
      <c r="BY6068" s="191"/>
      <c r="BZ6068" s="188"/>
      <c r="CA6068" s="188"/>
      <c r="CB6068" s="174" t="str">
        <f t="shared" si="836"/>
        <v/>
      </c>
      <c r="CC6068" s="174" t="str">
        <f t="shared" si="837"/>
        <v/>
      </c>
      <c r="CH6068" s="139"/>
      <c r="CI6068" s="139"/>
      <c r="CJ6068" s="174"/>
    </row>
    <row r="6069" spans="76:88" ht="20.100000000000001" customHeight="1" x14ac:dyDescent="0.25">
      <c r="BX6069" s="190"/>
      <c r="BY6069" s="191"/>
      <c r="BZ6069" s="188"/>
      <c r="CA6069" s="188"/>
      <c r="CB6069" s="174" t="str">
        <f t="shared" si="836"/>
        <v/>
      </c>
      <c r="CC6069" s="174" t="str">
        <f t="shared" si="837"/>
        <v/>
      </c>
      <c r="CH6069" s="139"/>
      <c r="CI6069" s="139"/>
      <c r="CJ6069" s="174"/>
    </row>
    <row r="6070" spans="76:88" ht="20.100000000000001" customHeight="1" x14ac:dyDescent="0.25">
      <c r="BX6070" s="190"/>
      <c r="BY6070" s="191"/>
      <c r="BZ6070" s="188"/>
      <c r="CA6070" s="188"/>
      <c r="CB6070" s="174" t="str">
        <f t="shared" si="836"/>
        <v/>
      </c>
      <c r="CC6070" s="174" t="str">
        <f t="shared" si="837"/>
        <v/>
      </c>
      <c r="CH6070" s="139"/>
      <c r="CI6070" s="139"/>
      <c r="CJ6070" s="174"/>
    </row>
    <row r="6071" spans="76:88" ht="20.100000000000001" customHeight="1" x14ac:dyDescent="0.25">
      <c r="BX6071" s="190"/>
      <c r="BY6071" s="191"/>
      <c r="BZ6071" s="188"/>
      <c r="CA6071" s="188"/>
      <c r="CB6071" s="174" t="str">
        <f t="shared" si="836"/>
        <v/>
      </c>
      <c r="CC6071" s="174" t="str">
        <f t="shared" si="837"/>
        <v/>
      </c>
      <c r="CH6071" s="139"/>
      <c r="CI6071" s="139"/>
      <c r="CJ6071" s="174"/>
    </row>
    <row r="6072" spans="76:88" ht="20.100000000000001" customHeight="1" x14ac:dyDescent="0.25">
      <c r="BX6072" s="190"/>
      <c r="BY6072" s="191"/>
      <c r="BZ6072" s="188"/>
      <c r="CA6072" s="188"/>
      <c r="CB6072" s="174" t="str">
        <f t="shared" si="836"/>
        <v/>
      </c>
      <c r="CC6072" s="174" t="str">
        <f t="shared" si="837"/>
        <v/>
      </c>
      <c r="CH6072" s="139"/>
      <c r="CI6072" s="139"/>
      <c r="CJ6072" s="174"/>
    </row>
    <row r="6073" spans="76:88" ht="20.100000000000001" customHeight="1" x14ac:dyDescent="0.25">
      <c r="BX6073" s="190"/>
      <c r="BY6073" s="191"/>
      <c r="BZ6073" s="188"/>
      <c r="CA6073" s="188"/>
      <c r="CB6073" s="174" t="str">
        <f t="shared" si="836"/>
        <v/>
      </c>
      <c r="CC6073" s="174" t="str">
        <f t="shared" si="837"/>
        <v/>
      </c>
      <c r="CH6073" s="139"/>
      <c r="CI6073" s="139"/>
      <c r="CJ6073" s="174"/>
    </row>
    <row r="6074" spans="76:88" ht="20.100000000000001" customHeight="1" x14ac:dyDescent="0.25">
      <c r="BX6074" s="190"/>
      <c r="BY6074" s="191"/>
      <c r="BZ6074" s="188"/>
      <c r="CA6074" s="188"/>
      <c r="CB6074" s="174" t="str">
        <f t="shared" si="836"/>
        <v/>
      </c>
      <c r="CC6074" s="174" t="str">
        <f t="shared" si="837"/>
        <v/>
      </c>
      <c r="CH6074" s="139"/>
      <c r="CI6074" s="139"/>
      <c r="CJ6074" s="174"/>
    </row>
    <row r="6075" spans="76:88" ht="20.100000000000001" customHeight="1" x14ac:dyDescent="0.25">
      <c r="BX6075" s="190"/>
      <c r="BY6075" s="191"/>
      <c r="BZ6075" s="188"/>
      <c r="CA6075" s="188"/>
      <c r="CB6075" s="174" t="str">
        <f t="shared" si="836"/>
        <v/>
      </c>
      <c r="CC6075" s="174" t="str">
        <f t="shared" si="837"/>
        <v/>
      </c>
      <c r="CH6075" s="139"/>
      <c r="CI6075" s="139"/>
      <c r="CJ6075" s="174"/>
    </row>
    <row r="6076" spans="76:88" ht="20.100000000000001" customHeight="1" x14ac:dyDescent="0.25">
      <c r="BX6076" s="190"/>
      <c r="BY6076" s="191"/>
      <c r="BZ6076" s="188"/>
      <c r="CA6076" s="188"/>
      <c r="CB6076" s="174" t="str">
        <f t="shared" si="836"/>
        <v/>
      </c>
      <c r="CC6076" s="174" t="str">
        <f t="shared" si="837"/>
        <v/>
      </c>
      <c r="CH6076" s="139"/>
      <c r="CI6076" s="139"/>
      <c r="CJ6076" s="174"/>
    </row>
    <row r="6077" spans="76:88" ht="20.100000000000001" customHeight="1" x14ac:dyDescent="0.25">
      <c r="BX6077" s="190"/>
      <c r="BY6077" s="191"/>
      <c r="BZ6077" s="188"/>
      <c r="CA6077" s="188"/>
      <c r="CB6077" s="174" t="str">
        <f t="shared" si="836"/>
        <v/>
      </c>
      <c r="CC6077" s="174" t="str">
        <f t="shared" si="837"/>
        <v/>
      </c>
      <c r="CH6077" s="139"/>
      <c r="CI6077" s="139"/>
      <c r="CJ6077" s="174"/>
    </row>
    <row r="6078" spans="76:88" ht="20.100000000000001" customHeight="1" x14ac:dyDescent="0.25">
      <c r="BX6078" s="190"/>
      <c r="BY6078" s="191"/>
      <c r="BZ6078" s="188"/>
      <c r="CA6078" s="188"/>
      <c r="CB6078" s="174" t="str">
        <f t="shared" si="836"/>
        <v/>
      </c>
      <c r="CC6078" s="174" t="str">
        <f t="shared" si="837"/>
        <v/>
      </c>
      <c r="CH6078" s="139"/>
      <c r="CI6078" s="139"/>
      <c r="CJ6078" s="174"/>
    </row>
    <row r="6079" spans="76:88" ht="20.100000000000001" customHeight="1" x14ac:dyDescent="0.25">
      <c r="BX6079" s="190"/>
      <c r="BY6079" s="191"/>
      <c r="BZ6079" s="188"/>
      <c r="CA6079" s="188"/>
      <c r="CB6079" s="174" t="str">
        <f t="shared" si="836"/>
        <v/>
      </c>
      <c r="CC6079" s="174" t="str">
        <f t="shared" si="837"/>
        <v/>
      </c>
      <c r="CH6079" s="139"/>
      <c r="CI6079" s="139"/>
      <c r="CJ6079" s="174"/>
    </row>
    <row r="6080" spans="76:88" ht="20.100000000000001" customHeight="1" x14ac:dyDescent="0.25">
      <c r="BX6080" s="190"/>
      <c r="BY6080" s="191"/>
      <c r="BZ6080" s="188"/>
      <c r="CA6080" s="188"/>
      <c r="CB6080" s="174" t="str">
        <f t="shared" si="836"/>
        <v/>
      </c>
      <c r="CC6080" s="174" t="str">
        <f t="shared" si="837"/>
        <v/>
      </c>
      <c r="CH6080" s="139"/>
      <c r="CI6080" s="139"/>
      <c r="CJ6080" s="174"/>
    </row>
    <row r="6081" spans="76:88" ht="20.100000000000001" customHeight="1" x14ac:dyDescent="0.25">
      <c r="BX6081" s="190"/>
      <c r="BY6081" s="191"/>
      <c r="BZ6081" s="188"/>
      <c r="CA6081" s="188"/>
      <c r="CB6081" s="174" t="str">
        <f t="shared" si="836"/>
        <v/>
      </c>
      <c r="CC6081" s="174" t="str">
        <f t="shared" si="837"/>
        <v/>
      </c>
      <c r="CH6081" s="139"/>
      <c r="CI6081" s="139"/>
      <c r="CJ6081" s="174"/>
    </row>
    <row r="6082" spans="76:88" ht="20.100000000000001" customHeight="1" x14ac:dyDescent="0.25">
      <c r="BX6082" s="190"/>
      <c r="BY6082" s="191"/>
      <c r="BZ6082" s="188"/>
      <c r="CA6082" s="188"/>
      <c r="CB6082" s="174" t="str">
        <f t="shared" si="836"/>
        <v/>
      </c>
      <c r="CC6082" s="174" t="str">
        <f t="shared" si="837"/>
        <v/>
      </c>
      <c r="CH6082" s="139"/>
      <c r="CI6082" s="139"/>
      <c r="CJ6082" s="174"/>
    </row>
    <row r="6083" spans="76:88" ht="20.100000000000001" customHeight="1" x14ac:dyDescent="0.25">
      <c r="BX6083" s="190"/>
      <c r="BY6083" s="191"/>
      <c r="BZ6083" s="188"/>
      <c r="CA6083" s="188"/>
      <c r="CB6083" s="174" t="str">
        <f t="shared" si="836"/>
        <v/>
      </c>
      <c r="CC6083" s="174" t="str">
        <f t="shared" si="837"/>
        <v/>
      </c>
      <c r="CH6083" s="139"/>
      <c r="CI6083" s="139"/>
      <c r="CJ6083" s="174"/>
    </row>
    <row r="6084" spans="76:88" ht="20.100000000000001" customHeight="1" x14ac:dyDescent="0.25">
      <c r="BX6084" s="190"/>
      <c r="BY6084" s="191"/>
      <c r="BZ6084" s="188"/>
      <c r="CA6084" s="188"/>
      <c r="CB6084" s="174" t="str">
        <f t="shared" si="836"/>
        <v/>
      </c>
      <c r="CC6084" s="174" t="str">
        <f t="shared" si="837"/>
        <v/>
      </c>
      <c r="CH6084" s="139"/>
      <c r="CI6084" s="139"/>
      <c r="CJ6084" s="174"/>
    </row>
    <row r="6085" spans="76:88" ht="20.100000000000001" customHeight="1" x14ac:dyDescent="0.25">
      <c r="BX6085" s="190"/>
      <c r="BY6085" s="191"/>
      <c r="BZ6085" s="188"/>
      <c r="CA6085" s="188"/>
      <c r="CB6085" s="174" t="str">
        <f t="shared" si="836"/>
        <v/>
      </c>
      <c r="CC6085" s="174" t="str">
        <f t="shared" si="837"/>
        <v/>
      </c>
      <c r="CH6085" s="139"/>
      <c r="CI6085" s="139"/>
      <c r="CJ6085" s="174"/>
    </row>
    <row r="6086" spans="76:88" ht="20.100000000000001" customHeight="1" x14ac:dyDescent="0.25">
      <c r="BX6086" s="190"/>
      <c r="BY6086" s="191"/>
      <c r="BZ6086" s="188"/>
      <c r="CA6086" s="188"/>
      <c r="CB6086" s="174" t="str">
        <f t="shared" si="836"/>
        <v/>
      </c>
      <c r="CC6086" s="174" t="str">
        <f t="shared" si="837"/>
        <v/>
      </c>
      <c r="CH6086" s="139"/>
      <c r="CI6086" s="139"/>
      <c r="CJ6086" s="174"/>
    </row>
    <row r="6087" spans="76:88" ht="20.100000000000001" customHeight="1" x14ac:dyDescent="0.25">
      <c r="BX6087" s="190"/>
      <c r="BY6087" s="191"/>
      <c r="BZ6087" s="188"/>
      <c r="CA6087" s="188"/>
      <c r="CB6087" s="174" t="str">
        <f t="shared" si="836"/>
        <v/>
      </c>
      <c r="CC6087" s="174" t="str">
        <f t="shared" si="837"/>
        <v/>
      </c>
      <c r="CH6087" s="139"/>
      <c r="CI6087" s="139"/>
      <c r="CJ6087" s="174"/>
    </row>
    <row r="6088" spans="76:88" ht="20.100000000000001" customHeight="1" x14ac:dyDescent="0.25">
      <c r="BX6088" s="190"/>
      <c r="BY6088" s="191"/>
      <c r="BZ6088" s="188"/>
      <c r="CA6088" s="188"/>
      <c r="CB6088" s="174" t="str">
        <f t="shared" si="836"/>
        <v/>
      </c>
      <c r="CC6088" s="174" t="str">
        <f t="shared" si="837"/>
        <v/>
      </c>
      <c r="CH6088" s="139"/>
      <c r="CI6088" s="139"/>
      <c r="CJ6088" s="174"/>
    </row>
    <row r="6089" spans="76:88" ht="20.100000000000001" customHeight="1" x14ac:dyDescent="0.25">
      <c r="BX6089" s="190"/>
      <c r="BY6089" s="191"/>
      <c r="BZ6089" s="188"/>
      <c r="CA6089" s="188"/>
      <c r="CB6089" s="174" t="str">
        <f t="shared" si="836"/>
        <v/>
      </c>
      <c r="CC6089" s="174" t="str">
        <f t="shared" si="837"/>
        <v/>
      </c>
      <c r="CH6089" s="139"/>
      <c r="CI6089" s="139"/>
      <c r="CJ6089" s="174"/>
    </row>
    <row r="6090" spans="76:88" ht="20.100000000000001" customHeight="1" x14ac:dyDescent="0.25">
      <c r="BX6090" s="190"/>
      <c r="BY6090" s="191"/>
      <c r="BZ6090" s="188"/>
      <c r="CA6090" s="188"/>
      <c r="CB6090" s="174" t="str">
        <f t="shared" si="836"/>
        <v/>
      </c>
      <c r="CC6090" s="174" t="str">
        <f t="shared" si="837"/>
        <v/>
      </c>
      <c r="CH6090" s="139"/>
      <c r="CI6090" s="139"/>
      <c r="CJ6090" s="174"/>
    </row>
    <row r="6091" spans="76:88" ht="20.100000000000001" customHeight="1" x14ac:dyDescent="0.25">
      <c r="BX6091" s="190"/>
      <c r="BY6091" s="191"/>
      <c r="BZ6091" s="188"/>
      <c r="CA6091" s="188"/>
      <c r="CB6091" s="174" t="str">
        <f t="shared" si="836"/>
        <v/>
      </c>
      <c r="CC6091" s="174" t="str">
        <f t="shared" si="837"/>
        <v/>
      </c>
      <c r="CH6091" s="139"/>
      <c r="CI6091" s="139"/>
      <c r="CJ6091" s="174"/>
    </row>
    <row r="6092" spans="76:88" ht="20.100000000000001" customHeight="1" x14ac:dyDescent="0.25">
      <c r="BX6092" s="190"/>
      <c r="BY6092" s="191"/>
      <c r="BZ6092" s="188"/>
      <c r="CA6092" s="188"/>
      <c r="CB6092" s="174" t="str">
        <f t="shared" si="836"/>
        <v/>
      </c>
      <c r="CC6092" s="174" t="str">
        <f t="shared" si="837"/>
        <v/>
      </c>
      <c r="CH6092" s="139"/>
      <c r="CI6092" s="139"/>
      <c r="CJ6092" s="174"/>
    </row>
    <row r="6093" spans="76:88" ht="20.100000000000001" customHeight="1" x14ac:dyDescent="0.25">
      <c r="BX6093" s="190"/>
      <c r="BY6093" s="191"/>
      <c r="BZ6093" s="188"/>
      <c r="CA6093" s="188"/>
      <c r="CB6093" s="174" t="str">
        <f t="shared" si="836"/>
        <v/>
      </c>
      <c r="CC6093" s="174" t="str">
        <f t="shared" si="837"/>
        <v/>
      </c>
      <c r="CH6093" s="139"/>
      <c r="CI6093" s="139"/>
      <c r="CJ6093" s="174"/>
    </row>
    <row r="6094" spans="76:88" ht="20.100000000000001" customHeight="1" x14ac:dyDescent="0.25">
      <c r="BX6094" s="190"/>
      <c r="BY6094" s="191"/>
      <c r="BZ6094" s="188"/>
      <c r="CA6094" s="188"/>
      <c r="CB6094" s="174" t="str">
        <f t="shared" si="836"/>
        <v/>
      </c>
      <c r="CC6094" s="174" t="str">
        <f t="shared" si="837"/>
        <v/>
      </c>
      <c r="CH6094" s="139"/>
      <c r="CI6094" s="139"/>
      <c r="CJ6094" s="174"/>
    </row>
    <row r="6095" spans="76:88" ht="20.100000000000001" customHeight="1" x14ac:dyDescent="0.25">
      <c r="BX6095" s="190"/>
      <c r="BY6095" s="191"/>
      <c r="BZ6095" s="188"/>
      <c r="CA6095" s="188"/>
      <c r="CB6095" s="174" t="str">
        <f t="shared" si="836"/>
        <v/>
      </c>
      <c r="CC6095" s="174" t="str">
        <f t="shared" si="837"/>
        <v/>
      </c>
      <c r="CH6095" s="139"/>
      <c r="CI6095" s="139"/>
      <c r="CJ6095" s="174"/>
    </row>
    <row r="6096" spans="76:88" ht="20.100000000000001" customHeight="1" x14ac:dyDescent="0.25">
      <c r="BX6096" s="190"/>
      <c r="BY6096" s="191"/>
      <c r="BZ6096" s="188"/>
      <c r="CA6096" s="188"/>
      <c r="CB6096" s="174" t="str">
        <f t="shared" ref="CB6096:CB6159" si="838">IF($CA6096&gt;(Y$555),$BZ6096,"")</f>
        <v/>
      </c>
      <c r="CC6096" s="174" t="str">
        <f t="shared" ref="CC6096:CC6159" si="839">IF($CA6096&gt;(AA$557),$BZ6096,"")</f>
        <v/>
      </c>
      <c r="CH6096" s="139"/>
      <c r="CI6096" s="139"/>
      <c r="CJ6096" s="174"/>
    </row>
    <row r="6097" spans="76:88" ht="20.100000000000001" customHeight="1" x14ac:dyDescent="0.25">
      <c r="BX6097" s="190"/>
      <c r="BY6097" s="191"/>
      <c r="BZ6097" s="188"/>
      <c r="CA6097" s="188"/>
      <c r="CB6097" s="174" t="str">
        <f t="shared" si="838"/>
        <v/>
      </c>
      <c r="CC6097" s="174" t="str">
        <f t="shared" si="839"/>
        <v/>
      </c>
      <c r="CH6097" s="139"/>
      <c r="CI6097" s="139"/>
      <c r="CJ6097" s="174"/>
    </row>
    <row r="6098" spans="76:88" ht="20.100000000000001" customHeight="1" x14ac:dyDescent="0.25">
      <c r="BX6098" s="190"/>
      <c r="BY6098" s="191"/>
      <c r="BZ6098" s="188"/>
      <c r="CA6098" s="188"/>
      <c r="CB6098" s="174" t="str">
        <f t="shared" si="838"/>
        <v/>
      </c>
      <c r="CC6098" s="174" t="str">
        <f t="shared" si="839"/>
        <v/>
      </c>
      <c r="CH6098" s="139"/>
      <c r="CI6098" s="139"/>
      <c r="CJ6098" s="174"/>
    </row>
    <row r="6099" spans="76:88" ht="20.100000000000001" customHeight="1" x14ac:dyDescent="0.25">
      <c r="BX6099" s="190"/>
      <c r="BY6099" s="191"/>
      <c r="BZ6099" s="188"/>
      <c r="CA6099" s="188"/>
      <c r="CB6099" s="174" t="str">
        <f t="shared" si="838"/>
        <v/>
      </c>
      <c r="CC6099" s="174" t="str">
        <f t="shared" si="839"/>
        <v/>
      </c>
      <c r="CH6099" s="139"/>
      <c r="CI6099" s="139"/>
      <c r="CJ6099" s="174"/>
    </row>
    <row r="6100" spans="76:88" ht="20.100000000000001" customHeight="1" x14ac:dyDescent="0.25">
      <c r="BX6100" s="190"/>
      <c r="BY6100" s="191"/>
      <c r="BZ6100" s="188"/>
      <c r="CA6100" s="188"/>
      <c r="CB6100" s="174" t="str">
        <f t="shared" si="838"/>
        <v/>
      </c>
      <c r="CC6100" s="174" t="str">
        <f t="shared" si="839"/>
        <v/>
      </c>
      <c r="CH6100" s="139"/>
      <c r="CI6100" s="139"/>
      <c r="CJ6100" s="174"/>
    </row>
    <row r="6101" spans="76:88" ht="20.100000000000001" customHeight="1" x14ac:dyDescent="0.25">
      <c r="BX6101" s="190"/>
      <c r="BY6101" s="191"/>
      <c r="BZ6101" s="188"/>
      <c r="CA6101" s="188"/>
      <c r="CB6101" s="174" t="str">
        <f t="shared" si="838"/>
        <v/>
      </c>
      <c r="CC6101" s="174" t="str">
        <f t="shared" si="839"/>
        <v/>
      </c>
      <c r="CH6101" s="139"/>
      <c r="CI6101" s="139"/>
      <c r="CJ6101" s="174"/>
    </row>
    <row r="6102" spans="76:88" ht="20.100000000000001" customHeight="1" x14ac:dyDescent="0.25">
      <c r="BX6102" s="190"/>
      <c r="BY6102" s="191"/>
      <c r="BZ6102" s="188"/>
      <c r="CA6102" s="188"/>
      <c r="CB6102" s="174" t="str">
        <f t="shared" si="838"/>
        <v/>
      </c>
      <c r="CC6102" s="174" t="str">
        <f t="shared" si="839"/>
        <v/>
      </c>
      <c r="CH6102" s="139"/>
      <c r="CI6102" s="139"/>
      <c r="CJ6102" s="174"/>
    </row>
    <row r="6103" spans="76:88" ht="20.100000000000001" customHeight="1" x14ac:dyDescent="0.25">
      <c r="BX6103" s="190"/>
      <c r="BY6103" s="191"/>
      <c r="BZ6103" s="188"/>
      <c r="CA6103" s="188"/>
      <c r="CB6103" s="174" t="str">
        <f t="shared" si="838"/>
        <v/>
      </c>
      <c r="CC6103" s="174" t="str">
        <f t="shared" si="839"/>
        <v/>
      </c>
      <c r="CH6103" s="139"/>
      <c r="CI6103" s="139"/>
      <c r="CJ6103" s="174"/>
    </row>
    <row r="6104" spans="76:88" ht="20.100000000000001" customHeight="1" x14ac:dyDescent="0.25">
      <c r="BX6104" s="190"/>
      <c r="BY6104" s="191"/>
      <c r="BZ6104" s="188"/>
      <c r="CA6104" s="188"/>
      <c r="CB6104" s="174" t="str">
        <f t="shared" si="838"/>
        <v/>
      </c>
      <c r="CC6104" s="174" t="str">
        <f t="shared" si="839"/>
        <v/>
      </c>
      <c r="CH6104" s="139"/>
      <c r="CI6104" s="139"/>
      <c r="CJ6104" s="174"/>
    </row>
    <row r="6105" spans="76:88" ht="20.100000000000001" customHeight="1" x14ac:dyDescent="0.25">
      <c r="BX6105" s="190"/>
      <c r="BY6105" s="191"/>
      <c r="BZ6105" s="188"/>
      <c r="CA6105" s="188"/>
      <c r="CB6105" s="174" t="str">
        <f t="shared" si="838"/>
        <v/>
      </c>
      <c r="CC6105" s="174" t="str">
        <f t="shared" si="839"/>
        <v/>
      </c>
      <c r="CH6105" s="139"/>
      <c r="CI6105" s="139"/>
      <c r="CJ6105" s="174"/>
    </row>
    <row r="6106" spans="76:88" ht="20.100000000000001" customHeight="1" x14ac:dyDescent="0.25">
      <c r="BX6106" s="190"/>
      <c r="BY6106" s="191"/>
      <c r="BZ6106" s="188"/>
      <c r="CA6106" s="188"/>
      <c r="CB6106" s="174" t="str">
        <f t="shared" si="838"/>
        <v/>
      </c>
      <c r="CC6106" s="174" t="str">
        <f t="shared" si="839"/>
        <v/>
      </c>
      <c r="CH6106" s="139"/>
      <c r="CI6106" s="139"/>
      <c r="CJ6106" s="174"/>
    </row>
    <row r="6107" spans="76:88" ht="20.100000000000001" customHeight="1" x14ac:dyDescent="0.25">
      <c r="BX6107" s="190"/>
      <c r="BY6107" s="191"/>
      <c r="BZ6107" s="188"/>
      <c r="CA6107" s="188"/>
      <c r="CB6107" s="174" t="str">
        <f t="shared" si="838"/>
        <v/>
      </c>
      <c r="CC6107" s="174" t="str">
        <f t="shared" si="839"/>
        <v/>
      </c>
      <c r="CH6107" s="139"/>
      <c r="CI6107" s="139"/>
      <c r="CJ6107" s="174"/>
    </row>
    <row r="6108" spans="76:88" ht="20.100000000000001" customHeight="1" x14ac:dyDescent="0.25">
      <c r="BX6108" s="190"/>
      <c r="BY6108" s="191"/>
      <c r="BZ6108" s="188"/>
      <c r="CA6108" s="188"/>
      <c r="CB6108" s="174" t="str">
        <f t="shared" si="838"/>
        <v/>
      </c>
      <c r="CC6108" s="174" t="str">
        <f t="shared" si="839"/>
        <v/>
      </c>
      <c r="CH6108" s="139"/>
      <c r="CI6108" s="139"/>
      <c r="CJ6108" s="174"/>
    </row>
    <row r="6109" spans="76:88" ht="20.100000000000001" customHeight="1" x14ac:dyDescent="0.25">
      <c r="BX6109" s="190"/>
      <c r="BY6109" s="191"/>
      <c r="BZ6109" s="188"/>
      <c r="CA6109" s="188"/>
      <c r="CB6109" s="174" t="str">
        <f t="shared" si="838"/>
        <v/>
      </c>
      <c r="CC6109" s="174" t="str">
        <f t="shared" si="839"/>
        <v/>
      </c>
      <c r="CH6109" s="139"/>
      <c r="CI6109" s="139"/>
      <c r="CJ6109" s="174"/>
    </row>
    <row r="6110" spans="76:88" ht="20.100000000000001" customHeight="1" x14ac:dyDescent="0.25">
      <c r="BX6110" s="190"/>
      <c r="BY6110" s="191"/>
      <c r="BZ6110" s="188"/>
      <c r="CA6110" s="188"/>
      <c r="CB6110" s="174" t="str">
        <f t="shared" si="838"/>
        <v/>
      </c>
      <c r="CC6110" s="174" t="str">
        <f t="shared" si="839"/>
        <v/>
      </c>
      <c r="CH6110" s="139"/>
      <c r="CI6110" s="139"/>
      <c r="CJ6110" s="174"/>
    </row>
    <row r="6111" spans="76:88" ht="20.100000000000001" customHeight="1" x14ac:dyDescent="0.25">
      <c r="BX6111" s="190"/>
      <c r="BY6111" s="191"/>
      <c r="BZ6111" s="188"/>
      <c r="CA6111" s="188"/>
      <c r="CB6111" s="174" t="str">
        <f t="shared" si="838"/>
        <v/>
      </c>
      <c r="CC6111" s="174" t="str">
        <f t="shared" si="839"/>
        <v/>
      </c>
      <c r="CH6111" s="139"/>
      <c r="CI6111" s="139"/>
      <c r="CJ6111" s="174"/>
    </row>
    <row r="6112" spans="76:88" ht="20.100000000000001" customHeight="1" x14ac:dyDescent="0.25">
      <c r="BX6112" s="190"/>
      <c r="BY6112" s="191"/>
      <c r="BZ6112" s="188"/>
      <c r="CA6112" s="188"/>
      <c r="CB6112" s="174" t="str">
        <f t="shared" si="838"/>
        <v/>
      </c>
      <c r="CC6112" s="174" t="str">
        <f t="shared" si="839"/>
        <v/>
      </c>
      <c r="CH6112" s="139"/>
      <c r="CI6112" s="139"/>
      <c r="CJ6112" s="174"/>
    </row>
    <row r="6113" spans="76:88" ht="20.100000000000001" customHeight="1" x14ac:dyDescent="0.25">
      <c r="BX6113" s="190"/>
      <c r="BY6113" s="191"/>
      <c r="BZ6113" s="188"/>
      <c r="CA6113" s="188"/>
      <c r="CB6113" s="174" t="str">
        <f t="shared" si="838"/>
        <v/>
      </c>
      <c r="CC6113" s="174" t="str">
        <f t="shared" si="839"/>
        <v/>
      </c>
      <c r="CH6113" s="139"/>
      <c r="CI6113" s="139"/>
      <c r="CJ6113" s="174"/>
    </row>
    <row r="6114" spans="76:88" ht="20.100000000000001" customHeight="1" x14ac:dyDescent="0.25">
      <c r="BX6114" s="190"/>
      <c r="BY6114" s="191"/>
      <c r="BZ6114" s="188"/>
      <c r="CA6114" s="188"/>
      <c r="CB6114" s="174" t="str">
        <f t="shared" si="838"/>
        <v/>
      </c>
      <c r="CC6114" s="174" t="str">
        <f t="shared" si="839"/>
        <v/>
      </c>
      <c r="CH6114" s="139"/>
      <c r="CI6114" s="139"/>
      <c r="CJ6114" s="174"/>
    </row>
    <row r="6115" spans="76:88" ht="20.100000000000001" customHeight="1" x14ac:dyDescent="0.25">
      <c r="BX6115" s="190"/>
      <c r="BY6115" s="191"/>
      <c r="BZ6115" s="188"/>
      <c r="CA6115" s="188"/>
      <c r="CB6115" s="174" t="str">
        <f t="shared" si="838"/>
        <v/>
      </c>
      <c r="CC6115" s="174" t="str">
        <f t="shared" si="839"/>
        <v/>
      </c>
      <c r="CH6115" s="139"/>
      <c r="CI6115" s="139"/>
      <c r="CJ6115" s="174"/>
    </row>
    <row r="6116" spans="76:88" ht="20.100000000000001" customHeight="1" x14ac:dyDescent="0.25">
      <c r="BX6116" s="190"/>
      <c r="BY6116" s="191"/>
      <c r="BZ6116" s="188"/>
      <c r="CA6116" s="188"/>
      <c r="CB6116" s="174" t="str">
        <f t="shared" si="838"/>
        <v/>
      </c>
      <c r="CC6116" s="174" t="str">
        <f t="shared" si="839"/>
        <v/>
      </c>
      <c r="CH6116" s="139"/>
      <c r="CI6116" s="139"/>
      <c r="CJ6116" s="174"/>
    </row>
    <row r="6117" spans="76:88" ht="20.100000000000001" customHeight="1" x14ac:dyDescent="0.25">
      <c r="BX6117" s="190"/>
      <c r="BY6117" s="191"/>
      <c r="BZ6117" s="188"/>
      <c r="CA6117" s="188"/>
      <c r="CB6117" s="174" t="str">
        <f t="shared" si="838"/>
        <v/>
      </c>
      <c r="CC6117" s="174" t="str">
        <f t="shared" si="839"/>
        <v/>
      </c>
      <c r="CH6117" s="139"/>
      <c r="CI6117" s="139"/>
      <c r="CJ6117" s="174"/>
    </row>
    <row r="6118" spans="76:88" ht="20.100000000000001" customHeight="1" x14ac:dyDescent="0.25">
      <c r="BX6118" s="190"/>
      <c r="BY6118" s="191"/>
      <c r="BZ6118" s="188"/>
      <c r="CA6118" s="188"/>
      <c r="CB6118" s="174" t="str">
        <f t="shared" si="838"/>
        <v/>
      </c>
      <c r="CC6118" s="174" t="str">
        <f t="shared" si="839"/>
        <v/>
      </c>
      <c r="CH6118" s="139"/>
      <c r="CI6118" s="139"/>
      <c r="CJ6118" s="174"/>
    </row>
    <row r="6119" spans="76:88" ht="20.100000000000001" customHeight="1" x14ac:dyDescent="0.25">
      <c r="BX6119" s="190"/>
      <c r="BY6119" s="191"/>
      <c r="BZ6119" s="188"/>
      <c r="CA6119" s="188"/>
      <c r="CB6119" s="174" t="str">
        <f t="shared" si="838"/>
        <v/>
      </c>
      <c r="CC6119" s="174" t="str">
        <f t="shared" si="839"/>
        <v/>
      </c>
      <c r="CH6119" s="139"/>
      <c r="CI6119" s="139"/>
      <c r="CJ6119" s="174"/>
    </row>
    <row r="6120" spans="76:88" ht="20.100000000000001" customHeight="1" x14ac:dyDescent="0.25">
      <c r="BX6120" s="190"/>
      <c r="BY6120" s="191"/>
      <c r="BZ6120" s="188"/>
      <c r="CA6120" s="188"/>
      <c r="CB6120" s="174" t="str">
        <f t="shared" si="838"/>
        <v/>
      </c>
      <c r="CC6120" s="174" t="str">
        <f t="shared" si="839"/>
        <v/>
      </c>
      <c r="CH6120" s="139"/>
      <c r="CI6120" s="139"/>
      <c r="CJ6120" s="174"/>
    </row>
    <row r="6121" spans="76:88" ht="20.100000000000001" customHeight="1" x14ac:dyDescent="0.25">
      <c r="BX6121" s="190"/>
      <c r="BY6121" s="191"/>
      <c r="BZ6121" s="188"/>
      <c r="CA6121" s="188"/>
      <c r="CB6121" s="174" t="str">
        <f t="shared" si="838"/>
        <v/>
      </c>
      <c r="CC6121" s="174" t="str">
        <f t="shared" si="839"/>
        <v/>
      </c>
      <c r="CH6121" s="139"/>
      <c r="CI6121" s="139"/>
      <c r="CJ6121" s="174"/>
    </row>
    <row r="6122" spans="76:88" ht="20.100000000000001" customHeight="1" x14ac:dyDescent="0.25">
      <c r="BX6122" s="190"/>
      <c r="BY6122" s="191"/>
      <c r="BZ6122" s="188"/>
      <c r="CA6122" s="188"/>
      <c r="CB6122" s="174" t="str">
        <f t="shared" si="838"/>
        <v/>
      </c>
      <c r="CC6122" s="174" t="str">
        <f t="shared" si="839"/>
        <v/>
      </c>
      <c r="CH6122" s="139"/>
      <c r="CI6122" s="139"/>
      <c r="CJ6122" s="174"/>
    </row>
    <row r="6123" spans="76:88" ht="20.100000000000001" customHeight="1" x14ac:dyDescent="0.25">
      <c r="BX6123" s="190"/>
      <c r="BY6123" s="191"/>
      <c r="BZ6123" s="188"/>
      <c r="CA6123" s="188"/>
      <c r="CB6123" s="174" t="str">
        <f t="shared" si="838"/>
        <v/>
      </c>
      <c r="CC6123" s="174" t="str">
        <f t="shared" si="839"/>
        <v/>
      </c>
      <c r="CH6123" s="139"/>
      <c r="CI6123" s="139"/>
      <c r="CJ6123" s="174"/>
    </row>
    <row r="6124" spans="76:88" ht="20.100000000000001" customHeight="1" x14ac:dyDescent="0.25">
      <c r="BX6124" s="190"/>
      <c r="BY6124" s="191"/>
      <c r="BZ6124" s="188"/>
      <c r="CA6124" s="188"/>
      <c r="CB6124" s="174" t="str">
        <f t="shared" si="838"/>
        <v/>
      </c>
      <c r="CC6124" s="174" t="str">
        <f t="shared" si="839"/>
        <v/>
      </c>
      <c r="CH6124" s="139"/>
      <c r="CI6124" s="139"/>
      <c r="CJ6124" s="174"/>
    </row>
    <row r="6125" spans="76:88" ht="20.100000000000001" customHeight="1" x14ac:dyDescent="0.25">
      <c r="BX6125" s="190"/>
      <c r="BY6125" s="191"/>
      <c r="BZ6125" s="188"/>
      <c r="CA6125" s="188"/>
      <c r="CB6125" s="174" t="str">
        <f t="shared" si="838"/>
        <v/>
      </c>
      <c r="CC6125" s="174" t="str">
        <f t="shared" si="839"/>
        <v/>
      </c>
      <c r="CH6125" s="139"/>
      <c r="CI6125" s="139"/>
      <c r="CJ6125" s="174"/>
    </row>
    <row r="6126" spans="76:88" ht="20.100000000000001" customHeight="1" x14ac:dyDescent="0.25">
      <c r="BX6126" s="190"/>
      <c r="BY6126" s="191"/>
      <c r="BZ6126" s="188"/>
      <c r="CA6126" s="188"/>
      <c r="CB6126" s="174" t="str">
        <f t="shared" si="838"/>
        <v/>
      </c>
      <c r="CC6126" s="174" t="str">
        <f t="shared" si="839"/>
        <v/>
      </c>
      <c r="CH6126" s="139"/>
      <c r="CI6126" s="139"/>
      <c r="CJ6126" s="174"/>
    </row>
    <row r="6127" spans="76:88" ht="20.100000000000001" customHeight="1" x14ac:dyDescent="0.25">
      <c r="BX6127" s="190"/>
      <c r="BY6127" s="191"/>
      <c r="BZ6127" s="188"/>
      <c r="CA6127" s="188"/>
      <c r="CB6127" s="174" t="str">
        <f t="shared" si="838"/>
        <v/>
      </c>
      <c r="CC6127" s="174" t="str">
        <f t="shared" si="839"/>
        <v/>
      </c>
      <c r="CH6127" s="139"/>
      <c r="CI6127" s="139"/>
      <c r="CJ6127" s="174"/>
    </row>
    <row r="6128" spans="76:88" ht="20.100000000000001" customHeight="1" x14ac:dyDescent="0.25">
      <c r="BX6128" s="190"/>
      <c r="BY6128" s="191"/>
      <c r="BZ6128" s="188"/>
      <c r="CA6128" s="188"/>
      <c r="CB6128" s="174" t="str">
        <f t="shared" si="838"/>
        <v/>
      </c>
      <c r="CC6128" s="174" t="str">
        <f t="shared" si="839"/>
        <v/>
      </c>
      <c r="CH6128" s="139"/>
      <c r="CI6128" s="139"/>
      <c r="CJ6128" s="174"/>
    </row>
    <row r="6129" spans="76:88" ht="20.100000000000001" customHeight="1" x14ac:dyDescent="0.25">
      <c r="BX6129" s="190"/>
      <c r="BY6129" s="191"/>
      <c r="BZ6129" s="188"/>
      <c r="CA6129" s="188"/>
      <c r="CB6129" s="174" t="str">
        <f t="shared" si="838"/>
        <v/>
      </c>
      <c r="CC6129" s="174" t="str">
        <f t="shared" si="839"/>
        <v/>
      </c>
      <c r="CH6129" s="139"/>
      <c r="CI6129" s="139"/>
      <c r="CJ6129" s="174"/>
    </row>
    <row r="6130" spans="76:88" ht="20.100000000000001" customHeight="1" x14ac:dyDescent="0.25">
      <c r="BX6130" s="190"/>
      <c r="BY6130" s="191"/>
      <c r="BZ6130" s="188"/>
      <c r="CA6130" s="188"/>
      <c r="CB6130" s="174" t="str">
        <f t="shared" si="838"/>
        <v/>
      </c>
      <c r="CC6130" s="174" t="str">
        <f t="shared" si="839"/>
        <v/>
      </c>
      <c r="CH6130" s="139"/>
      <c r="CI6130" s="139"/>
      <c r="CJ6130" s="174"/>
    </row>
    <row r="6131" spans="76:88" ht="20.100000000000001" customHeight="1" x14ac:dyDescent="0.25">
      <c r="BX6131" s="190"/>
      <c r="BY6131" s="191"/>
      <c r="BZ6131" s="188"/>
      <c r="CA6131" s="188"/>
      <c r="CB6131" s="174" t="str">
        <f t="shared" si="838"/>
        <v/>
      </c>
      <c r="CC6131" s="174" t="str">
        <f t="shared" si="839"/>
        <v/>
      </c>
      <c r="CH6131" s="139"/>
      <c r="CI6131" s="139"/>
      <c r="CJ6131" s="174"/>
    </row>
    <row r="6132" spans="76:88" ht="20.100000000000001" customHeight="1" x14ac:dyDescent="0.25">
      <c r="BX6132" s="190"/>
      <c r="BY6132" s="191"/>
      <c r="BZ6132" s="188"/>
      <c r="CA6132" s="188"/>
      <c r="CB6132" s="174" t="str">
        <f t="shared" si="838"/>
        <v/>
      </c>
      <c r="CC6132" s="174" t="str">
        <f t="shared" si="839"/>
        <v/>
      </c>
      <c r="CH6132" s="139"/>
      <c r="CI6132" s="139"/>
      <c r="CJ6132" s="174"/>
    </row>
    <row r="6133" spans="76:88" ht="20.100000000000001" customHeight="1" x14ac:dyDescent="0.25">
      <c r="BX6133" s="190"/>
      <c r="BY6133" s="191"/>
      <c r="BZ6133" s="188"/>
      <c r="CA6133" s="188"/>
      <c r="CB6133" s="174" t="str">
        <f t="shared" si="838"/>
        <v/>
      </c>
      <c r="CC6133" s="174" t="str">
        <f t="shared" si="839"/>
        <v/>
      </c>
      <c r="CH6133" s="139"/>
      <c r="CI6133" s="139"/>
      <c r="CJ6133" s="174"/>
    </row>
    <row r="6134" spans="76:88" ht="20.100000000000001" customHeight="1" x14ac:dyDescent="0.25">
      <c r="BX6134" s="190"/>
      <c r="BY6134" s="191"/>
      <c r="BZ6134" s="188"/>
      <c r="CA6134" s="188"/>
      <c r="CB6134" s="174" t="str">
        <f t="shared" si="838"/>
        <v/>
      </c>
      <c r="CC6134" s="174" t="str">
        <f t="shared" si="839"/>
        <v/>
      </c>
      <c r="CH6134" s="139"/>
      <c r="CI6134" s="139"/>
      <c r="CJ6134" s="174"/>
    </row>
    <row r="6135" spans="76:88" ht="20.100000000000001" customHeight="1" x14ac:dyDescent="0.25">
      <c r="BX6135" s="190"/>
      <c r="BY6135" s="191"/>
      <c r="BZ6135" s="188"/>
      <c r="CA6135" s="188"/>
      <c r="CB6135" s="174" t="str">
        <f t="shared" si="838"/>
        <v/>
      </c>
      <c r="CC6135" s="174" t="str">
        <f t="shared" si="839"/>
        <v/>
      </c>
      <c r="CH6135" s="139"/>
      <c r="CI6135" s="139"/>
      <c r="CJ6135" s="174"/>
    </row>
    <row r="6136" spans="76:88" ht="20.100000000000001" customHeight="1" x14ac:dyDescent="0.25">
      <c r="BX6136" s="190"/>
      <c r="BY6136" s="191"/>
      <c r="BZ6136" s="188"/>
      <c r="CA6136" s="188"/>
      <c r="CB6136" s="174" t="str">
        <f t="shared" si="838"/>
        <v/>
      </c>
      <c r="CC6136" s="174" t="str">
        <f t="shared" si="839"/>
        <v/>
      </c>
      <c r="CH6136" s="139"/>
      <c r="CI6136" s="139"/>
      <c r="CJ6136" s="174"/>
    </row>
    <row r="6137" spans="76:88" ht="20.100000000000001" customHeight="1" x14ac:dyDescent="0.25">
      <c r="BX6137" s="190"/>
      <c r="BY6137" s="191"/>
      <c r="BZ6137" s="188"/>
      <c r="CA6137" s="188"/>
      <c r="CB6137" s="174" t="str">
        <f t="shared" si="838"/>
        <v/>
      </c>
      <c r="CC6137" s="174" t="str">
        <f t="shared" si="839"/>
        <v/>
      </c>
      <c r="CH6137" s="139"/>
      <c r="CI6137" s="139"/>
      <c r="CJ6137" s="174"/>
    </row>
    <row r="6138" spans="76:88" ht="20.100000000000001" customHeight="1" x14ac:dyDescent="0.25">
      <c r="BX6138" s="190"/>
      <c r="BY6138" s="191"/>
      <c r="BZ6138" s="188"/>
      <c r="CA6138" s="188"/>
      <c r="CB6138" s="174" t="str">
        <f t="shared" si="838"/>
        <v/>
      </c>
      <c r="CC6138" s="174" t="str">
        <f t="shared" si="839"/>
        <v/>
      </c>
      <c r="CH6138" s="139"/>
      <c r="CI6138" s="139"/>
      <c r="CJ6138" s="174"/>
    </row>
    <row r="6139" spans="76:88" ht="20.100000000000001" customHeight="1" x14ac:dyDescent="0.25">
      <c r="BX6139" s="190"/>
      <c r="BY6139" s="191"/>
      <c r="BZ6139" s="188"/>
      <c r="CA6139" s="188"/>
      <c r="CB6139" s="174" t="str">
        <f t="shared" si="838"/>
        <v/>
      </c>
      <c r="CC6139" s="174" t="str">
        <f t="shared" si="839"/>
        <v/>
      </c>
      <c r="CH6139" s="139"/>
      <c r="CI6139" s="139"/>
      <c r="CJ6139" s="174"/>
    </row>
    <row r="6140" spans="76:88" ht="20.100000000000001" customHeight="1" x14ac:dyDescent="0.25">
      <c r="BX6140" s="190"/>
      <c r="BY6140" s="191"/>
      <c r="BZ6140" s="188"/>
      <c r="CA6140" s="188"/>
      <c r="CB6140" s="174" t="str">
        <f t="shared" si="838"/>
        <v/>
      </c>
      <c r="CC6140" s="174" t="str">
        <f t="shared" si="839"/>
        <v/>
      </c>
      <c r="CH6140" s="139"/>
      <c r="CI6140" s="139"/>
      <c r="CJ6140" s="174"/>
    </row>
    <row r="6141" spans="76:88" ht="20.100000000000001" customHeight="1" x14ac:dyDescent="0.25">
      <c r="BX6141" s="190"/>
      <c r="BY6141" s="191"/>
      <c r="BZ6141" s="188"/>
      <c r="CA6141" s="188"/>
      <c r="CB6141" s="174" t="str">
        <f t="shared" si="838"/>
        <v/>
      </c>
      <c r="CC6141" s="174" t="str">
        <f t="shared" si="839"/>
        <v/>
      </c>
      <c r="CH6141" s="139"/>
      <c r="CI6141" s="139"/>
      <c r="CJ6141" s="174"/>
    </row>
    <row r="6142" spans="76:88" ht="20.100000000000001" customHeight="1" x14ac:dyDescent="0.25">
      <c r="BX6142" s="190"/>
      <c r="BY6142" s="191"/>
      <c r="BZ6142" s="188"/>
      <c r="CA6142" s="188"/>
      <c r="CB6142" s="174" t="str">
        <f t="shared" si="838"/>
        <v/>
      </c>
      <c r="CC6142" s="174" t="str">
        <f t="shared" si="839"/>
        <v/>
      </c>
      <c r="CH6142" s="139"/>
      <c r="CI6142" s="139"/>
      <c r="CJ6142" s="174"/>
    </row>
    <row r="6143" spans="76:88" ht="20.100000000000001" customHeight="1" x14ac:dyDescent="0.25">
      <c r="BX6143" s="190"/>
      <c r="BY6143" s="191"/>
      <c r="BZ6143" s="188"/>
      <c r="CA6143" s="188"/>
      <c r="CB6143" s="174" t="str">
        <f t="shared" si="838"/>
        <v/>
      </c>
      <c r="CC6143" s="174" t="str">
        <f t="shared" si="839"/>
        <v/>
      </c>
      <c r="CH6143" s="139"/>
      <c r="CI6143" s="139"/>
      <c r="CJ6143" s="174"/>
    </row>
    <row r="6144" spans="76:88" ht="20.100000000000001" customHeight="1" x14ac:dyDescent="0.25">
      <c r="BX6144" s="190"/>
      <c r="BY6144" s="191"/>
      <c r="BZ6144" s="188"/>
      <c r="CA6144" s="188"/>
      <c r="CB6144" s="174" t="str">
        <f t="shared" si="838"/>
        <v/>
      </c>
      <c r="CC6144" s="174" t="str">
        <f t="shared" si="839"/>
        <v/>
      </c>
      <c r="CH6144" s="139"/>
      <c r="CI6144" s="139"/>
      <c r="CJ6144" s="174"/>
    </row>
    <row r="6145" spans="76:88" ht="20.100000000000001" customHeight="1" x14ac:dyDescent="0.25">
      <c r="BX6145" s="190"/>
      <c r="BY6145" s="191"/>
      <c r="BZ6145" s="188"/>
      <c r="CA6145" s="188"/>
      <c r="CB6145" s="174" t="str">
        <f t="shared" si="838"/>
        <v/>
      </c>
      <c r="CC6145" s="174" t="str">
        <f t="shared" si="839"/>
        <v/>
      </c>
      <c r="CH6145" s="139"/>
      <c r="CI6145" s="139"/>
      <c r="CJ6145" s="174"/>
    </row>
    <row r="6146" spans="76:88" ht="20.100000000000001" customHeight="1" x14ac:dyDescent="0.25">
      <c r="BX6146" s="190"/>
      <c r="BY6146" s="191"/>
      <c r="BZ6146" s="188"/>
      <c r="CA6146" s="188"/>
      <c r="CB6146" s="174" t="str">
        <f t="shared" si="838"/>
        <v/>
      </c>
      <c r="CC6146" s="174" t="str">
        <f t="shared" si="839"/>
        <v/>
      </c>
      <c r="CH6146" s="139"/>
      <c r="CI6146" s="139"/>
      <c r="CJ6146" s="174"/>
    </row>
    <row r="6147" spans="76:88" ht="20.100000000000001" customHeight="1" x14ac:dyDescent="0.25">
      <c r="BX6147" s="190"/>
      <c r="BY6147" s="191"/>
      <c r="BZ6147" s="188"/>
      <c r="CA6147" s="188"/>
      <c r="CB6147" s="174" t="str">
        <f t="shared" si="838"/>
        <v/>
      </c>
      <c r="CC6147" s="174" t="str">
        <f t="shared" si="839"/>
        <v/>
      </c>
      <c r="CH6147" s="139"/>
      <c r="CI6147" s="139"/>
      <c r="CJ6147" s="174"/>
    </row>
    <row r="6148" spans="76:88" ht="20.100000000000001" customHeight="1" x14ac:dyDescent="0.25">
      <c r="BX6148" s="190"/>
      <c r="BY6148" s="191"/>
      <c r="BZ6148" s="188"/>
      <c r="CA6148" s="188"/>
      <c r="CB6148" s="174" t="str">
        <f t="shared" si="838"/>
        <v/>
      </c>
      <c r="CC6148" s="174" t="str">
        <f t="shared" si="839"/>
        <v/>
      </c>
      <c r="CH6148" s="139"/>
      <c r="CI6148" s="139"/>
      <c r="CJ6148" s="174"/>
    </row>
    <row r="6149" spans="76:88" ht="20.100000000000001" customHeight="1" x14ac:dyDescent="0.25">
      <c r="BX6149" s="190"/>
      <c r="BY6149" s="191"/>
      <c r="BZ6149" s="188"/>
      <c r="CA6149" s="188"/>
      <c r="CB6149" s="174" t="str">
        <f t="shared" si="838"/>
        <v/>
      </c>
      <c r="CC6149" s="174" t="str">
        <f t="shared" si="839"/>
        <v/>
      </c>
      <c r="CH6149" s="139"/>
      <c r="CI6149" s="139"/>
      <c r="CJ6149" s="174"/>
    </row>
    <row r="6150" spans="76:88" ht="20.100000000000001" customHeight="1" x14ac:dyDescent="0.25">
      <c r="BX6150" s="190"/>
      <c r="BY6150" s="191"/>
      <c r="BZ6150" s="188"/>
      <c r="CA6150" s="188"/>
      <c r="CB6150" s="174" t="str">
        <f t="shared" si="838"/>
        <v/>
      </c>
      <c r="CC6150" s="174" t="str">
        <f t="shared" si="839"/>
        <v/>
      </c>
      <c r="CH6150" s="139"/>
      <c r="CI6150" s="139"/>
      <c r="CJ6150" s="174"/>
    </row>
    <row r="6151" spans="76:88" ht="20.100000000000001" customHeight="1" x14ac:dyDescent="0.25">
      <c r="BX6151" s="190"/>
      <c r="BY6151" s="191"/>
      <c r="BZ6151" s="188"/>
      <c r="CA6151" s="188"/>
      <c r="CB6151" s="174" t="str">
        <f t="shared" si="838"/>
        <v/>
      </c>
      <c r="CC6151" s="174" t="str">
        <f t="shared" si="839"/>
        <v/>
      </c>
      <c r="CH6151" s="139"/>
      <c r="CI6151" s="139"/>
      <c r="CJ6151" s="174"/>
    </row>
    <row r="6152" spans="76:88" ht="20.100000000000001" customHeight="1" x14ac:dyDescent="0.25">
      <c r="BX6152" s="190"/>
      <c r="BY6152" s="191"/>
      <c r="BZ6152" s="188"/>
      <c r="CA6152" s="188"/>
      <c r="CB6152" s="174" t="str">
        <f t="shared" si="838"/>
        <v/>
      </c>
      <c r="CC6152" s="174" t="str">
        <f t="shared" si="839"/>
        <v/>
      </c>
      <c r="CH6152" s="139"/>
      <c r="CI6152" s="139"/>
      <c r="CJ6152" s="174"/>
    </row>
    <row r="6153" spans="76:88" ht="20.100000000000001" customHeight="1" x14ac:dyDescent="0.25">
      <c r="BX6153" s="190"/>
      <c r="BY6153" s="191"/>
      <c r="BZ6153" s="188"/>
      <c r="CA6153" s="188"/>
      <c r="CB6153" s="174" t="str">
        <f t="shared" si="838"/>
        <v/>
      </c>
      <c r="CC6153" s="174" t="str">
        <f t="shared" si="839"/>
        <v/>
      </c>
      <c r="CH6153" s="139"/>
      <c r="CI6153" s="139"/>
      <c r="CJ6153" s="174"/>
    </row>
    <row r="6154" spans="76:88" ht="20.100000000000001" customHeight="1" x14ac:dyDescent="0.25">
      <c r="BX6154" s="190"/>
      <c r="BY6154" s="191"/>
      <c r="BZ6154" s="188"/>
      <c r="CA6154" s="188"/>
      <c r="CB6154" s="174" t="str">
        <f t="shared" si="838"/>
        <v/>
      </c>
      <c r="CC6154" s="174" t="str">
        <f t="shared" si="839"/>
        <v/>
      </c>
      <c r="CH6154" s="139"/>
      <c r="CI6154" s="139"/>
      <c r="CJ6154" s="174"/>
    </row>
    <row r="6155" spans="76:88" ht="20.100000000000001" customHeight="1" x14ac:dyDescent="0.25">
      <c r="BX6155" s="190"/>
      <c r="BY6155" s="191"/>
      <c r="BZ6155" s="188"/>
      <c r="CA6155" s="188"/>
      <c r="CB6155" s="174" t="str">
        <f t="shared" si="838"/>
        <v/>
      </c>
      <c r="CC6155" s="174" t="str">
        <f t="shared" si="839"/>
        <v/>
      </c>
      <c r="CH6155" s="139"/>
      <c r="CI6155" s="139"/>
      <c r="CJ6155" s="174"/>
    </row>
    <row r="6156" spans="76:88" ht="20.100000000000001" customHeight="1" x14ac:dyDescent="0.25">
      <c r="BX6156" s="190"/>
      <c r="BY6156" s="191"/>
      <c r="BZ6156" s="188"/>
      <c r="CA6156" s="188"/>
      <c r="CB6156" s="174" t="str">
        <f t="shared" si="838"/>
        <v/>
      </c>
      <c r="CC6156" s="174" t="str">
        <f t="shared" si="839"/>
        <v/>
      </c>
      <c r="CH6156" s="139"/>
      <c r="CI6156" s="139"/>
      <c r="CJ6156" s="174"/>
    </row>
    <row r="6157" spans="76:88" ht="20.100000000000001" customHeight="1" x14ac:dyDescent="0.25">
      <c r="BX6157" s="190"/>
      <c r="BY6157" s="191"/>
      <c r="BZ6157" s="188"/>
      <c r="CA6157" s="188"/>
      <c r="CB6157" s="174" t="str">
        <f t="shared" si="838"/>
        <v/>
      </c>
      <c r="CC6157" s="174" t="str">
        <f t="shared" si="839"/>
        <v/>
      </c>
      <c r="CH6157" s="139"/>
      <c r="CI6157" s="139"/>
      <c r="CJ6157" s="174"/>
    </row>
    <row r="6158" spans="76:88" ht="20.100000000000001" customHeight="1" x14ac:dyDescent="0.25">
      <c r="BX6158" s="190"/>
      <c r="BY6158" s="191"/>
      <c r="BZ6158" s="188"/>
      <c r="CA6158" s="188"/>
      <c r="CB6158" s="174" t="str">
        <f t="shared" si="838"/>
        <v/>
      </c>
      <c r="CC6158" s="174" t="str">
        <f t="shared" si="839"/>
        <v/>
      </c>
      <c r="CH6158" s="139"/>
      <c r="CI6158" s="139"/>
      <c r="CJ6158" s="174"/>
    </row>
    <row r="6159" spans="76:88" ht="20.100000000000001" customHeight="1" x14ac:dyDescent="0.25">
      <c r="BX6159" s="190"/>
      <c r="BY6159" s="191"/>
      <c r="BZ6159" s="188"/>
      <c r="CA6159" s="188"/>
      <c r="CB6159" s="174" t="str">
        <f t="shared" si="838"/>
        <v/>
      </c>
      <c r="CC6159" s="174" t="str">
        <f t="shared" si="839"/>
        <v/>
      </c>
      <c r="CH6159" s="139"/>
      <c r="CI6159" s="139"/>
      <c r="CJ6159" s="174"/>
    </row>
    <row r="6160" spans="76:88" ht="20.100000000000001" customHeight="1" x14ac:dyDescent="0.25">
      <c r="BX6160" s="190"/>
      <c r="BY6160" s="191"/>
      <c r="BZ6160" s="188"/>
      <c r="CA6160" s="188"/>
      <c r="CB6160" s="174" t="str">
        <f t="shared" ref="CB6160:CB6223" si="840">IF($CA6160&gt;(Y$555),$BZ6160,"")</f>
        <v/>
      </c>
      <c r="CC6160" s="174" t="str">
        <f t="shared" ref="CC6160:CC6223" si="841">IF($CA6160&gt;(AA$557),$BZ6160,"")</f>
        <v/>
      </c>
      <c r="CH6160" s="139"/>
      <c r="CI6160" s="139"/>
      <c r="CJ6160" s="174"/>
    </row>
    <row r="6161" spans="76:88" ht="20.100000000000001" customHeight="1" x14ac:dyDescent="0.25">
      <c r="BX6161" s="190"/>
      <c r="BY6161" s="191"/>
      <c r="BZ6161" s="188"/>
      <c r="CA6161" s="188"/>
      <c r="CB6161" s="174" t="str">
        <f t="shared" si="840"/>
        <v/>
      </c>
      <c r="CC6161" s="174" t="str">
        <f t="shared" si="841"/>
        <v/>
      </c>
      <c r="CH6161" s="139"/>
      <c r="CI6161" s="139"/>
      <c r="CJ6161" s="174"/>
    </row>
    <row r="6162" spans="76:88" ht="20.100000000000001" customHeight="1" x14ac:dyDescent="0.25">
      <c r="BX6162" s="190"/>
      <c r="BY6162" s="191"/>
      <c r="BZ6162" s="188"/>
      <c r="CA6162" s="188"/>
      <c r="CB6162" s="174" t="str">
        <f t="shared" si="840"/>
        <v/>
      </c>
      <c r="CC6162" s="174" t="str">
        <f t="shared" si="841"/>
        <v/>
      </c>
      <c r="CH6162" s="139"/>
      <c r="CI6162" s="139"/>
      <c r="CJ6162" s="174"/>
    </row>
    <row r="6163" spans="76:88" ht="20.100000000000001" customHeight="1" x14ac:dyDescent="0.25">
      <c r="BX6163" s="190"/>
      <c r="BY6163" s="191"/>
      <c r="BZ6163" s="188"/>
      <c r="CA6163" s="188"/>
      <c r="CB6163" s="174" t="str">
        <f t="shared" si="840"/>
        <v/>
      </c>
      <c r="CC6163" s="174" t="str">
        <f t="shared" si="841"/>
        <v/>
      </c>
      <c r="CH6163" s="139"/>
      <c r="CI6163" s="139"/>
      <c r="CJ6163" s="174"/>
    </row>
    <row r="6164" spans="76:88" ht="20.100000000000001" customHeight="1" x14ac:dyDescent="0.25">
      <c r="BX6164" s="190"/>
      <c r="BY6164" s="191"/>
      <c r="BZ6164" s="188"/>
      <c r="CA6164" s="188"/>
      <c r="CB6164" s="174" t="str">
        <f t="shared" si="840"/>
        <v/>
      </c>
      <c r="CC6164" s="174" t="str">
        <f t="shared" si="841"/>
        <v/>
      </c>
      <c r="CH6164" s="139"/>
      <c r="CI6164" s="139"/>
      <c r="CJ6164" s="174"/>
    </row>
    <row r="6165" spans="76:88" ht="20.100000000000001" customHeight="1" x14ac:dyDescent="0.25">
      <c r="BX6165" s="190"/>
      <c r="BY6165" s="191"/>
      <c r="BZ6165" s="188"/>
      <c r="CA6165" s="188"/>
      <c r="CB6165" s="174" t="str">
        <f t="shared" si="840"/>
        <v/>
      </c>
      <c r="CC6165" s="174" t="str">
        <f t="shared" si="841"/>
        <v/>
      </c>
      <c r="CH6165" s="139"/>
      <c r="CI6165" s="139"/>
      <c r="CJ6165" s="174"/>
    </row>
    <row r="6166" spans="76:88" ht="20.100000000000001" customHeight="1" x14ac:dyDescent="0.25">
      <c r="BX6166" s="190"/>
      <c r="BY6166" s="191"/>
      <c r="BZ6166" s="188"/>
      <c r="CA6166" s="188"/>
      <c r="CB6166" s="174" t="str">
        <f t="shared" si="840"/>
        <v/>
      </c>
      <c r="CC6166" s="174" t="str">
        <f t="shared" si="841"/>
        <v/>
      </c>
      <c r="CH6166" s="139"/>
      <c r="CI6166" s="139"/>
      <c r="CJ6166" s="174"/>
    </row>
    <row r="6167" spans="76:88" ht="20.100000000000001" customHeight="1" x14ac:dyDescent="0.25">
      <c r="BX6167" s="190"/>
      <c r="BY6167" s="191"/>
      <c r="BZ6167" s="188"/>
      <c r="CA6167" s="188"/>
      <c r="CB6167" s="174" t="str">
        <f t="shared" si="840"/>
        <v/>
      </c>
      <c r="CC6167" s="174" t="str">
        <f t="shared" si="841"/>
        <v/>
      </c>
      <c r="CH6167" s="139"/>
      <c r="CI6167" s="139"/>
      <c r="CJ6167" s="174"/>
    </row>
    <row r="6168" spans="76:88" ht="20.100000000000001" customHeight="1" x14ac:dyDescent="0.25">
      <c r="BX6168" s="190"/>
      <c r="BY6168" s="191"/>
      <c r="BZ6168" s="188"/>
      <c r="CA6168" s="188"/>
      <c r="CB6168" s="174" t="str">
        <f t="shared" si="840"/>
        <v/>
      </c>
      <c r="CC6168" s="174" t="str">
        <f t="shared" si="841"/>
        <v/>
      </c>
      <c r="CH6168" s="139"/>
      <c r="CI6168" s="139"/>
      <c r="CJ6168" s="174"/>
    </row>
    <row r="6169" spans="76:88" ht="20.100000000000001" customHeight="1" x14ac:dyDescent="0.25">
      <c r="BX6169" s="190"/>
      <c r="BY6169" s="191"/>
      <c r="BZ6169" s="188"/>
      <c r="CA6169" s="188"/>
      <c r="CB6169" s="174" t="str">
        <f t="shared" si="840"/>
        <v/>
      </c>
      <c r="CC6169" s="174" t="str">
        <f t="shared" si="841"/>
        <v/>
      </c>
      <c r="CH6169" s="139"/>
      <c r="CI6169" s="139"/>
      <c r="CJ6169" s="174"/>
    </row>
    <row r="6170" spans="76:88" ht="20.100000000000001" customHeight="1" x14ac:dyDescent="0.25">
      <c r="BX6170" s="190"/>
      <c r="BY6170" s="191"/>
      <c r="BZ6170" s="188"/>
      <c r="CA6170" s="188"/>
      <c r="CB6170" s="174" t="str">
        <f t="shared" si="840"/>
        <v/>
      </c>
      <c r="CC6170" s="174" t="str">
        <f t="shared" si="841"/>
        <v/>
      </c>
      <c r="CH6170" s="139"/>
      <c r="CI6170" s="139"/>
      <c r="CJ6170" s="174"/>
    </row>
    <row r="6171" spans="76:88" ht="20.100000000000001" customHeight="1" x14ac:dyDescent="0.25">
      <c r="BX6171" s="190"/>
      <c r="BY6171" s="191"/>
      <c r="BZ6171" s="188"/>
      <c r="CA6171" s="188"/>
      <c r="CB6171" s="174" t="str">
        <f t="shared" si="840"/>
        <v/>
      </c>
      <c r="CC6171" s="174" t="str">
        <f t="shared" si="841"/>
        <v/>
      </c>
      <c r="CH6171" s="139"/>
      <c r="CI6171" s="139"/>
      <c r="CJ6171" s="174"/>
    </row>
    <row r="6172" spans="76:88" ht="20.100000000000001" customHeight="1" x14ac:dyDescent="0.25">
      <c r="BX6172" s="190"/>
      <c r="BY6172" s="191"/>
      <c r="BZ6172" s="188"/>
      <c r="CA6172" s="188"/>
      <c r="CB6172" s="174" t="str">
        <f t="shared" si="840"/>
        <v/>
      </c>
      <c r="CC6172" s="174" t="str">
        <f t="shared" si="841"/>
        <v/>
      </c>
      <c r="CH6172" s="139"/>
      <c r="CI6172" s="139"/>
      <c r="CJ6172" s="174"/>
    </row>
    <row r="6173" spans="76:88" ht="20.100000000000001" customHeight="1" x14ac:dyDescent="0.25">
      <c r="BX6173" s="190"/>
      <c r="BY6173" s="191"/>
      <c r="BZ6173" s="188"/>
      <c r="CA6173" s="188"/>
      <c r="CB6173" s="174" t="str">
        <f t="shared" si="840"/>
        <v/>
      </c>
      <c r="CC6173" s="174" t="str">
        <f t="shared" si="841"/>
        <v/>
      </c>
      <c r="CH6173" s="139"/>
      <c r="CI6173" s="139"/>
      <c r="CJ6173" s="174"/>
    </row>
    <row r="6174" spans="76:88" ht="20.100000000000001" customHeight="1" x14ac:dyDescent="0.25">
      <c r="BX6174" s="190"/>
      <c r="BY6174" s="191"/>
      <c r="BZ6174" s="188"/>
      <c r="CA6174" s="188"/>
      <c r="CB6174" s="174" t="str">
        <f t="shared" si="840"/>
        <v/>
      </c>
      <c r="CC6174" s="174" t="str">
        <f t="shared" si="841"/>
        <v/>
      </c>
      <c r="CH6174" s="139"/>
      <c r="CI6174" s="139"/>
      <c r="CJ6174" s="174"/>
    </row>
    <row r="6175" spans="76:88" ht="20.100000000000001" customHeight="1" x14ac:dyDescent="0.25">
      <c r="BX6175" s="190"/>
      <c r="BY6175" s="191"/>
      <c r="BZ6175" s="188"/>
      <c r="CA6175" s="188"/>
      <c r="CB6175" s="174" t="str">
        <f t="shared" si="840"/>
        <v/>
      </c>
      <c r="CC6175" s="174" t="str">
        <f t="shared" si="841"/>
        <v/>
      </c>
      <c r="CH6175" s="139"/>
      <c r="CI6175" s="139"/>
      <c r="CJ6175" s="174"/>
    </row>
    <row r="6176" spans="76:88" ht="20.100000000000001" customHeight="1" x14ac:dyDescent="0.25">
      <c r="BX6176" s="190"/>
      <c r="BY6176" s="191"/>
      <c r="BZ6176" s="188"/>
      <c r="CA6176" s="188"/>
      <c r="CB6176" s="174" t="str">
        <f t="shared" si="840"/>
        <v/>
      </c>
      <c r="CC6176" s="174" t="str">
        <f t="shared" si="841"/>
        <v/>
      </c>
      <c r="CH6176" s="139"/>
      <c r="CI6176" s="139"/>
      <c r="CJ6176" s="174"/>
    </row>
    <row r="6177" spans="76:88" ht="20.100000000000001" customHeight="1" x14ac:dyDescent="0.25">
      <c r="BX6177" s="190"/>
      <c r="BY6177" s="191"/>
      <c r="BZ6177" s="188"/>
      <c r="CA6177" s="188"/>
      <c r="CB6177" s="174" t="str">
        <f t="shared" si="840"/>
        <v/>
      </c>
      <c r="CC6177" s="174" t="str">
        <f t="shared" si="841"/>
        <v/>
      </c>
      <c r="CH6177" s="139"/>
      <c r="CI6177" s="139"/>
      <c r="CJ6177" s="174"/>
    </row>
    <row r="6178" spans="76:88" ht="20.100000000000001" customHeight="1" x14ac:dyDescent="0.25">
      <c r="BX6178" s="190"/>
      <c r="BY6178" s="191"/>
      <c r="BZ6178" s="188"/>
      <c r="CA6178" s="188"/>
      <c r="CB6178" s="174" t="str">
        <f t="shared" si="840"/>
        <v/>
      </c>
      <c r="CC6178" s="174" t="str">
        <f t="shared" si="841"/>
        <v/>
      </c>
      <c r="CH6178" s="139"/>
      <c r="CI6178" s="139"/>
      <c r="CJ6178" s="174"/>
    </row>
    <row r="6179" spans="76:88" ht="20.100000000000001" customHeight="1" x14ac:dyDescent="0.25">
      <c r="BX6179" s="190"/>
      <c r="BY6179" s="191"/>
      <c r="BZ6179" s="188"/>
      <c r="CA6179" s="188"/>
      <c r="CB6179" s="174" t="str">
        <f t="shared" si="840"/>
        <v/>
      </c>
      <c r="CC6179" s="174" t="str">
        <f t="shared" si="841"/>
        <v/>
      </c>
      <c r="CH6179" s="139"/>
      <c r="CI6179" s="139"/>
      <c r="CJ6179" s="174"/>
    </row>
    <row r="6180" spans="76:88" ht="20.100000000000001" customHeight="1" x14ac:dyDescent="0.25">
      <c r="BX6180" s="190"/>
      <c r="BY6180" s="191"/>
      <c r="BZ6180" s="188"/>
      <c r="CA6180" s="188"/>
      <c r="CB6180" s="174" t="str">
        <f t="shared" si="840"/>
        <v/>
      </c>
      <c r="CC6180" s="174" t="str">
        <f t="shared" si="841"/>
        <v/>
      </c>
      <c r="CH6180" s="139"/>
      <c r="CI6180" s="139"/>
      <c r="CJ6180" s="174"/>
    </row>
    <row r="6181" spans="76:88" ht="20.100000000000001" customHeight="1" x14ac:dyDescent="0.25">
      <c r="BX6181" s="190"/>
      <c r="BY6181" s="191"/>
      <c r="BZ6181" s="188"/>
      <c r="CA6181" s="188"/>
      <c r="CB6181" s="174" t="str">
        <f t="shared" si="840"/>
        <v/>
      </c>
      <c r="CC6181" s="174" t="str">
        <f t="shared" si="841"/>
        <v/>
      </c>
      <c r="CH6181" s="139"/>
      <c r="CI6181" s="139"/>
      <c r="CJ6181" s="174"/>
    </row>
    <row r="6182" spans="76:88" ht="20.100000000000001" customHeight="1" x14ac:dyDescent="0.25">
      <c r="BX6182" s="190"/>
      <c r="BY6182" s="191"/>
      <c r="BZ6182" s="188"/>
      <c r="CA6182" s="188"/>
      <c r="CB6182" s="174" t="str">
        <f t="shared" si="840"/>
        <v/>
      </c>
      <c r="CC6182" s="174" t="str">
        <f t="shared" si="841"/>
        <v/>
      </c>
      <c r="CH6182" s="139"/>
      <c r="CI6182" s="139"/>
      <c r="CJ6182" s="174"/>
    </row>
    <row r="6183" spans="76:88" ht="20.100000000000001" customHeight="1" x14ac:dyDescent="0.25">
      <c r="BX6183" s="190"/>
      <c r="BY6183" s="191"/>
      <c r="BZ6183" s="188"/>
      <c r="CA6183" s="188"/>
      <c r="CB6183" s="174" t="str">
        <f t="shared" si="840"/>
        <v/>
      </c>
      <c r="CC6183" s="174" t="str">
        <f t="shared" si="841"/>
        <v/>
      </c>
      <c r="CH6183" s="139"/>
      <c r="CI6183" s="139"/>
      <c r="CJ6183" s="174"/>
    </row>
    <row r="6184" spans="76:88" ht="20.100000000000001" customHeight="1" x14ac:dyDescent="0.25">
      <c r="BX6184" s="190"/>
      <c r="BY6184" s="191"/>
      <c r="BZ6184" s="188"/>
      <c r="CA6184" s="188"/>
      <c r="CB6184" s="174" t="str">
        <f t="shared" si="840"/>
        <v/>
      </c>
      <c r="CC6184" s="174" t="str">
        <f t="shared" si="841"/>
        <v/>
      </c>
      <c r="CH6184" s="139"/>
      <c r="CI6184" s="139"/>
      <c r="CJ6184" s="174"/>
    </row>
    <row r="6185" spans="76:88" ht="20.100000000000001" customHeight="1" x14ac:dyDescent="0.25">
      <c r="BX6185" s="190"/>
      <c r="BY6185" s="191"/>
      <c r="BZ6185" s="188"/>
      <c r="CA6185" s="188"/>
      <c r="CB6185" s="174" t="str">
        <f t="shared" si="840"/>
        <v/>
      </c>
      <c r="CC6185" s="174" t="str">
        <f t="shared" si="841"/>
        <v/>
      </c>
      <c r="CH6185" s="139"/>
      <c r="CI6185" s="139"/>
      <c r="CJ6185" s="174"/>
    </row>
    <row r="6186" spans="76:88" ht="20.100000000000001" customHeight="1" x14ac:dyDescent="0.25">
      <c r="BX6186" s="190"/>
      <c r="BY6186" s="191"/>
      <c r="BZ6186" s="188"/>
      <c r="CA6186" s="188"/>
      <c r="CB6186" s="174" t="str">
        <f t="shared" si="840"/>
        <v/>
      </c>
      <c r="CC6186" s="174" t="str">
        <f t="shared" si="841"/>
        <v/>
      </c>
      <c r="CH6186" s="139"/>
      <c r="CI6186" s="139"/>
      <c r="CJ6186" s="174"/>
    </row>
    <row r="6187" spans="76:88" ht="20.100000000000001" customHeight="1" x14ac:dyDescent="0.25">
      <c r="BX6187" s="190"/>
      <c r="BY6187" s="191"/>
      <c r="BZ6187" s="188"/>
      <c r="CA6187" s="188"/>
      <c r="CB6187" s="174" t="str">
        <f t="shared" si="840"/>
        <v/>
      </c>
      <c r="CC6187" s="174" t="str">
        <f t="shared" si="841"/>
        <v/>
      </c>
      <c r="CH6187" s="139"/>
      <c r="CI6187" s="139"/>
      <c r="CJ6187" s="174"/>
    </row>
    <row r="6188" spans="76:88" ht="20.100000000000001" customHeight="1" x14ac:dyDescent="0.25">
      <c r="BX6188" s="190"/>
      <c r="BY6188" s="191"/>
      <c r="BZ6188" s="188"/>
      <c r="CA6188" s="188"/>
      <c r="CB6188" s="174" t="str">
        <f t="shared" si="840"/>
        <v/>
      </c>
      <c r="CC6188" s="174" t="str">
        <f t="shared" si="841"/>
        <v/>
      </c>
      <c r="CH6188" s="139"/>
      <c r="CI6188" s="139"/>
      <c r="CJ6188" s="174"/>
    </row>
    <row r="6189" spans="76:88" ht="20.100000000000001" customHeight="1" x14ac:dyDescent="0.25">
      <c r="BX6189" s="190"/>
      <c r="BY6189" s="191"/>
      <c r="BZ6189" s="188"/>
      <c r="CA6189" s="188"/>
      <c r="CB6189" s="174" t="str">
        <f t="shared" si="840"/>
        <v/>
      </c>
      <c r="CC6189" s="174" t="str">
        <f t="shared" si="841"/>
        <v/>
      </c>
      <c r="CH6189" s="139"/>
      <c r="CI6189" s="139"/>
      <c r="CJ6189" s="174"/>
    </row>
    <row r="6190" spans="76:88" ht="20.100000000000001" customHeight="1" x14ac:dyDescent="0.25">
      <c r="BX6190" s="190"/>
      <c r="BY6190" s="191"/>
      <c r="BZ6190" s="188"/>
      <c r="CA6190" s="188"/>
      <c r="CB6190" s="174" t="str">
        <f t="shared" si="840"/>
        <v/>
      </c>
      <c r="CC6190" s="174" t="str">
        <f t="shared" si="841"/>
        <v/>
      </c>
      <c r="CH6190" s="139"/>
      <c r="CI6190" s="139"/>
      <c r="CJ6190" s="174"/>
    </row>
    <row r="6191" spans="76:88" ht="20.100000000000001" customHeight="1" x14ac:dyDescent="0.25">
      <c r="BX6191" s="190"/>
      <c r="BY6191" s="191"/>
      <c r="BZ6191" s="188"/>
      <c r="CA6191" s="188"/>
      <c r="CB6191" s="174" t="str">
        <f t="shared" si="840"/>
        <v/>
      </c>
      <c r="CC6191" s="174" t="str">
        <f t="shared" si="841"/>
        <v/>
      </c>
      <c r="CH6191" s="139"/>
      <c r="CI6191" s="139"/>
      <c r="CJ6191" s="174"/>
    </row>
    <row r="6192" spans="76:88" ht="20.100000000000001" customHeight="1" x14ac:dyDescent="0.25">
      <c r="BX6192" s="190"/>
      <c r="BY6192" s="191"/>
      <c r="BZ6192" s="188"/>
      <c r="CA6192" s="188"/>
      <c r="CB6192" s="174" t="str">
        <f t="shared" si="840"/>
        <v/>
      </c>
      <c r="CC6192" s="174" t="str">
        <f t="shared" si="841"/>
        <v/>
      </c>
      <c r="CH6192" s="139"/>
      <c r="CI6192" s="139"/>
      <c r="CJ6192" s="174"/>
    </row>
    <row r="6193" spans="76:88" ht="20.100000000000001" customHeight="1" x14ac:dyDescent="0.25">
      <c r="BX6193" s="190"/>
      <c r="BY6193" s="191"/>
      <c r="BZ6193" s="188"/>
      <c r="CA6193" s="188"/>
      <c r="CB6193" s="174" t="str">
        <f t="shared" si="840"/>
        <v/>
      </c>
      <c r="CC6193" s="174" t="str">
        <f t="shared" si="841"/>
        <v/>
      </c>
      <c r="CH6193" s="139"/>
      <c r="CI6193" s="139"/>
      <c r="CJ6193" s="174"/>
    </row>
    <row r="6194" spans="76:88" ht="20.100000000000001" customHeight="1" x14ac:dyDescent="0.25">
      <c r="BX6194" s="190"/>
      <c r="BY6194" s="191"/>
      <c r="BZ6194" s="188"/>
      <c r="CA6194" s="188"/>
      <c r="CB6194" s="174" t="str">
        <f t="shared" si="840"/>
        <v/>
      </c>
      <c r="CC6194" s="174" t="str">
        <f t="shared" si="841"/>
        <v/>
      </c>
      <c r="CH6194" s="139"/>
      <c r="CI6194" s="139"/>
      <c r="CJ6194" s="174"/>
    </row>
    <row r="6195" spans="76:88" ht="20.100000000000001" customHeight="1" x14ac:dyDescent="0.25">
      <c r="BX6195" s="190"/>
      <c r="BY6195" s="191"/>
      <c r="BZ6195" s="188"/>
      <c r="CA6195" s="188"/>
      <c r="CB6195" s="174" t="str">
        <f t="shared" si="840"/>
        <v/>
      </c>
      <c r="CC6195" s="174" t="str">
        <f t="shared" si="841"/>
        <v/>
      </c>
      <c r="CH6195" s="139"/>
      <c r="CI6195" s="139"/>
      <c r="CJ6195" s="174"/>
    </row>
    <row r="6196" spans="76:88" ht="20.100000000000001" customHeight="1" x14ac:dyDescent="0.25">
      <c r="BX6196" s="190"/>
      <c r="BY6196" s="191"/>
      <c r="BZ6196" s="188"/>
      <c r="CA6196" s="188"/>
      <c r="CB6196" s="174" t="str">
        <f t="shared" si="840"/>
        <v/>
      </c>
      <c r="CC6196" s="174" t="str">
        <f t="shared" si="841"/>
        <v/>
      </c>
      <c r="CH6196" s="139"/>
      <c r="CI6196" s="139"/>
      <c r="CJ6196" s="174"/>
    </row>
    <row r="6197" spans="76:88" ht="20.100000000000001" customHeight="1" x14ac:dyDescent="0.25">
      <c r="BX6197" s="190"/>
      <c r="BY6197" s="191"/>
      <c r="BZ6197" s="188"/>
      <c r="CA6197" s="188"/>
      <c r="CB6197" s="174" t="str">
        <f t="shared" si="840"/>
        <v/>
      </c>
      <c r="CC6197" s="174" t="str">
        <f t="shared" si="841"/>
        <v/>
      </c>
      <c r="CH6197" s="139"/>
      <c r="CI6197" s="139"/>
      <c r="CJ6197" s="174"/>
    </row>
    <row r="6198" spans="76:88" ht="20.100000000000001" customHeight="1" x14ac:dyDescent="0.25">
      <c r="BX6198" s="190"/>
      <c r="BY6198" s="191"/>
      <c r="BZ6198" s="188"/>
      <c r="CA6198" s="188"/>
      <c r="CB6198" s="174" t="str">
        <f t="shared" si="840"/>
        <v/>
      </c>
      <c r="CC6198" s="174" t="str">
        <f t="shared" si="841"/>
        <v/>
      </c>
      <c r="CH6198" s="139"/>
      <c r="CI6198" s="139"/>
      <c r="CJ6198" s="174"/>
    </row>
    <row r="6199" spans="76:88" ht="20.100000000000001" customHeight="1" x14ac:dyDescent="0.25">
      <c r="BX6199" s="190"/>
      <c r="BY6199" s="191"/>
      <c r="BZ6199" s="188"/>
      <c r="CA6199" s="188"/>
      <c r="CB6199" s="174" t="str">
        <f t="shared" si="840"/>
        <v/>
      </c>
      <c r="CC6199" s="174" t="str">
        <f t="shared" si="841"/>
        <v/>
      </c>
      <c r="CH6199" s="139"/>
      <c r="CI6199" s="139"/>
      <c r="CJ6199" s="174"/>
    </row>
    <row r="6200" spans="76:88" ht="20.100000000000001" customHeight="1" x14ac:dyDescent="0.25">
      <c r="BX6200" s="190"/>
      <c r="BY6200" s="191"/>
      <c r="BZ6200" s="188"/>
      <c r="CA6200" s="188"/>
      <c r="CB6200" s="174" t="str">
        <f t="shared" si="840"/>
        <v/>
      </c>
      <c r="CC6200" s="174" t="str">
        <f t="shared" si="841"/>
        <v/>
      </c>
      <c r="CH6200" s="139"/>
      <c r="CI6200" s="139"/>
      <c r="CJ6200" s="174"/>
    </row>
    <row r="6201" spans="76:88" ht="20.100000000000001" customHeight="1" x14ac:dyDescent="0.25">
      <c r="BX6201" s="190"/>
      <c r="BY6201" s="191"/>
      <c r="BZ6201" s="188"/>
      <c r="CA6201" s="188"/>
      <c r="CB6201" s="174" t="str">
        <f t="shared" si="840"/>
        <v/>
      </c>
      <c r="CC6201" s="174" t="str">
        <f t="shared" si="841"/>
        <v/>
      </c>
      <c r="CH6201" s="139"/>
      <c r="CI6201" s="139"/>
      <c r="CJ6201" s="174"/>
    </row>
    <row r="6202" spans="76:88" ht="20.100000000000001" customHeight="1" x14ac:dyDescent="0.25">
      <c r="BX6202" s="190"/>
      <c r="BY6202" s="191"/>
      <c r="BZ6202" s="188"/>
      <c r="CA6202" s="188"/>
      <c r="CB6202" s="174" t="str">
        <f t="shared" si="840"/>
        <v/>
      </c>
      <c r="CC6202" s="174" t="str">
        <f t="shared" si="841"/>
        <v/>
      </c>
      <c r="CH6202" s="139"/>
      <c r="CI6202" s="139"/>
      <c r="CJ6202" s="174"/>
    </row>
    <row r="6203" spans="76:88" ht="20.100000000000001" customHeight="1" x14ac:dyDescent="0.25">
      <c r="BX6203" s="190"/>
      <c r="BY6203" s="191"/>
      <c r="BZ6203" s="188"/>
      <c r="CA6203" s="188"/>
      <c r="CB6203" s="174" t="str">
        <f t="shared" si="840"/>
        <v/>
      </c>
      <c r="CC6203" s="174" t="str">
        <f t="shared" si="841"/>
        <v/>
      </c>
      <c r="CH6203" s="139"/>
      <c r="CI6203" s="139"/>
      <c r="CJ6203" s="174"/>
    </row>
    <row r="6204" spans="76:88" ht="20.100000000000001" customHeight="1" x14ac:dyDescent="0.25">
      <c r="BX6204" s="190"/>
      <c r="BY6204" s="191"/>
      <c r="BZ6204" s="188"/>
      <c r="CA6204" s="188"/>
      <c r="CB6204" s="174" t="str">
        <f t="shared" si="840"/>
        <v/>
      </c>
      <c r="CC6204" s="174" t="str">
        <f t="shared" si="841"/>
        <v/>
      </c>
      <c r="CH6204" s="139"/>
      <c r="CI6204" s="139"/>
      <c r="CJ6204" s="174"/>
    </row>
    <row r="6205" spans="76:88" ht="20.100000000000001" customHeight="1" x14ac:dyDescent="0.25">
      <c r="BX6205" s="190"/>
      <c r="BY6205" s="191"/>
      <c r="BZ6205" s="188"/>
      <c r="CA6205" s="188"/>
      <c r="CB6205" s="174" t="str">
        <f t="shared" si="840"/>
        <v/>
      </c>
      <c r="CC6205" s="174" t="str">
        <f t="shared" si="841"/>
        <v/>
      </c>
      <c r="CH6205" s="139"/>
      <c r="CI6205" s="139"/>
      <c r="CJ6205" s="174"/>
    </row>
    <row r="6206" spans="76:88" ht="20.100000000000001" customHeight="1" x14ac:dyDescent="0.25">
      <c r="BX6206" s="190"/>
      <c r="BY6206" s="191"/>
      <c r="BZ6206" s="188"/>
      <c r="CA6206" s="188"/>
      <c r="CB6206" s="174" t="str">
        <f t="shared" si="840"/>
        <v/>
      </c>
      <c r="CC6206" s="174" t="str">
        <f t="shared" si="841"/>
        <v/>
      </c>
      <c r="CH6206" s="139"/>
      <c r="CI6206" s="139"/>
      <c r="CJ6206" s="174"/>
    </row>
    <row r="6207" spans="76:88" ht="20.100000000000001" customHeight="1" x14ac:dyDescent="0.25">
      <c r="BX6207" s="190"/>
      <c r="BY6207" s="191"/>
      <c r="BZ6207" s="188"/>
      <c r="CA6207" s="188"/>
      <c r="CB6207" s="174" t="str">
        <f t="shared" si="840"/>
        <v/>
      </c>
      <c r="CC6207" s="174" t="str">
        <f t="shared" si="841"/>
        <v/>
      </c>
      <c r="CH6207" s="139"/>
      <c r="CI6207" s="139"/>
      <c r="CJ6207" s="174"/>
    </row>
    <row r="6208" spans="76:88" ht="20.100000000000001" customHeight="1" x14ac:dyDescent="0.25">
      <c r="BX6208" s="190"/>
      <c r="BY6208" s="191"/>
      <c r="BZ6208" s="188"/>
      <c r="CA6208" s="188"/>
      <c r="CB6208" s="174" t="str">
        <f t="shared" si="840"/>
        <v/>
      </c>
      <c r="CC6208" s="174" t="str">
        <f t="shared" si="841"/>
        <v/>
      </c>
      <c r="CH6208" s="139"/>
      <c r="CI6208" s="139"/>
      <c r="CJ6208" s="174"/>
    </row>
    <row r="6209" spans="76:88" ht="20.100000000000001" customHeight="1" x14ac:dyDescent="0.25">
      <c r="BX6209" s="190"/>
      <c r="BY6209" s="191"/>
      <c r="BZ6209" s="188"/>
      <c r="CA6209" s="188"/>
      <c r="CB6209" s="174" t="str">
        <f t="shared" si="840"/>
        <v/>
      </c>
      <c r="CC6209" s="174" t="str">
        <f t="shared" si="841"/>
        <v/>
      </c>
      <c r="CH6209" s="139"/>
      <c r="CI6209" s="139"/>
      <c r="CJ6209" s="174"/>
    </row>
    <row r="6210" spans="76:88" ht="20.100000000000001" customHeight="1" x14ac:dyDescent="0.25">
      <c r="BX6210" s="190"/>
      <c r="BY6210" s="191"/>
      <c r="BZ6210" s="188"/>
      <c r="CA6210" s="188"/>
      <c r="CB6210" s="174" t="str">
        <f t="shared" si="840"/>
        <v/>
      </c>
      <c r="CC6210" s="174" t="str">
        <f t="shared" si="841"/>
        <v/>
      </c>
      <c r="CH6210" s="139"/>
      <c r="CI6210" s="139"/>
      <c r="CJ6210" s="174"/>
    </row>
    <row r="6211" spans="76:88" ht="20.100000000000001" customHeight="1" x14ac:dyDescent="0.25">
      <c r="BX6211" s="190"/>
      <c r="BY6211" s="191"/>
      <c r="BZ6211" s="188"/>
      <c r="CA6211" s="188"/>
      <c r="CB6211" s="174" t="str">
        <f t="shared" si="840"/>
        <v/>
      </c>
      <c r="CC6211" s="174" t="str">
        <f t="shared" si="841"/>
        <v/>
      </c>
      <c r="CH6211" s="139"/>
      <c r="CI6211" s="139"/>
      <c r="CJ6211" s="174"/>
    </row>
    <row r="6212" spans="76:88" ht="20.100000000000001" customHeight="1" x14ac:dyDescent="0.25">
      <c r="BX6212" s="190"/>
      <c r="BY6212" s="191"/>
      <c r="BZ6212" s="188"/>
      <c r="CA6212" s="188"/>
      <c r="CB6212" s="174" t="str">
        <f t="shared" si="840"/>
        <v/>
      </c>
      <c r="CC6212" s="174" t="str">
        <f t="shared" si="841"/>
        <v/>
      </c>
      <c r="CH6212" s="139"/>
      <c r="CI6212" s="139"/>
      <c r="CJ6212" s="174"/>
    </row>
    <row r="6213" spans="76:88" ht="20.100000000000001" customHeight="1" x14ac:dyDescent="0.25">
      <c r="BX6213" s="190"/>
      <c r="BY6213" s="191"/>
      <c r="BZ6213" s="188"/>
      <c r="CA6213" s="188"/>
      <c r="CB6213" s="174" t="str">
        <f t="shared" si="840"/>
        <v/>
      </c>
      <c r="CC6213" s="174" t="str">
        <f t="shared" si="841"/>
        <v/>
      </c>
      <c r="CH6213" s="139"/>
      <c r="CI6213" s="139"/>
      <c r="CJ6213" s="174"/>
    </row>
    <row r="6214" spans="76:88" ht="20.100000000000001" customHeight="1" x14ac:dyDescent="0.25">
      <c r="BX6214" s="190"/>
      <c r="BY6214" s="191"/>
      <c r="BZ6214" s="188"/>
      <c r="CA6214" s="188"/>
      <c r="CB6214" s="174" t="str">
        <f t="shared" si="840"/>
        <v/>
      </c>
      <c r="CC6214" s="174" t="str">
        <f t="shared" si="841"/>
        <v/>
      </c>
      <c r="CH6214" s="139"/>
      <c r="CI6214" s="139"/>
      <c r="CJ6214" s="174"/>
    </row>
    <row r="6215" spans="76:88" ht="20.100000000000001" customHeight="1" x14ac:dyDescent="0.25">
      <c r="BX6215" s="190"/>
      <c r="BY6215" s="191"/>
      <c r="BZ6215" s="188"/>
      <c r="CA6215" s="188"/>
      <c r="CB6215" s="174" t="str">
        <f t="shared" si="840"/>
        <v/>
      </c>
      <c r="CC6215" s="174" t="str">
        <f t="shared" si="841"/>
        <v/>
      </c>
      <c r="CH6215" s="139"/>
      <c r="CI6215" s="139"/>
      <c r="CJ6215" s="174"/>
    </row>
    <row r="6216" spans="76:88" ht="20.100000000000001" customHeight="1" x14ac:dyDescent="0.25">
      <c r="BX6216" s="190"/>
      <c r="BY6216" s="191"/>
      <c r="BZ6216" s="188"/>
      <c r="CA6216" s="188"/>
      <c r="CB6216" s="174" t="str">
        <f t="shared" si="840"/>
        <v/>
      </c>
      <c r="CC6216" s="174" t="str">
        <f t="shared" si="841"/>
        <v/>
      </c>
      <c r="CH6216" s="139"/>
      <c r="CI6216" s="139"/>
      <c r="CJ6216" s="174"/>
    </row>
    <row r="6217" spans="76:88" ht="20.100000000000001" customHeight="1" x14ac:dyDescent="0.25">
      <c r="BX6217" s="190"/>
      <c r="BY6217" s="191"/>
      <c r="BZ6217" s="188"/>
      <c r="CA6217" s="188"/>
      <c r="CB6217" s="174" t="str">
        <f t="shared" si="840"/>
        <v/>
      </c>
      <c r="CC6217" s="174" t="str">
        <f t="shared" si="841"/>
        <v/>
      </c>
      <c r="CH6217" s="139"/>
      <c r="CI6217" s="139"/>
      <c r="CJ6217" s="174"/>
    </row>
    <row r="6218" spans="76:88" ht="20.100000000000001" customHeight="1" x14ac:dyDescent="0.25">
      <c r="BX6218" s="190"/>
      <c r="BY6218" s="191"/>
      <c r="BZ6218" s="188"/>
      <c r="CA6218" s="188"/>
      <c r="CB6218" s="174" t="str">
        <f t="shared" si="840"/>
        <v/>
      </c>
      <c r="CC6218" s="174" t="str">
        <f t="shared" si="841"/>
        <v/>
      </c>
      <c r="CH6218" s="139"/>
      <c r="CI6218" s="139"/>
      <c r="CJ6218" s="174"/>
    </row>
    <row r="6219" spans="76:88" ht="20.100000000000001" customHeight="1" x14ac:dyDescent="0.25">
      <c r="BX6219" s="190"/>
      <c r="BY6219" s="191"/>
      <c r="BZ6219" s="188"/>
      <c r="CA6219" s="188"/>
      <c r="CB6219" s="174" t="str">
        <f t="shared" si="840"/>
        <v/>
      </c>
      <c r="CC6219" s="174" t="str">
        <f t="shared" si="841"/>
        <v/>
      </c>
      <c r="CH6219" s="139"/>
      <c r="CI6219" s="139"/>
      <c r="CJ6219" s="174"/>
    </row>
    <row r="6220" spans="76:88" ht="20.100000000000001" customHeight="1" x14ac:dyDescent="0.25">
      <c r="BX6220" s="190"/>
      <c r="BY6220" s="191"/>
      <c r="BZ6220" s="188"/>
      <c r="CA6220" s="188"/>
      <c r="CB6220" s="174" t="str">
        <f t="shared" si="840"/>
        <v/>
      </c>
      <c r="CC6220" s="174" t="str">
        <f t="shared" si="841"/>
        <v/>
      </c>
      <c r="CH6220" s="139"/>
      <c r="CI6220" s="139"/>
      <c r="CJ6220" s="174"/>
    </row>
    <row r="6221" spans="76:88" ht="20.100000000000001" customHeight="1" x14ac:dyDescent="0.25">
      <c r="BX6221" s="190"/>
      <c r="BY6221" s="191"/>
      <c r="BZ6221" s="188"/>
      <c r="CA6221" s="188"/>
      <c r="CB6221" s="174" t="str">
        <f t="shared" si="840"/>
        <v/>
      </c>
      <c r="CC6221" s="174" t="str">
        <f t="shared" si="841"/>
        <v/>
      </c>
      <c r="CH6221" s="139"/>
      <c r="CI6221" s="139"/>
      <c r="CJ6221" s="174"/>
    </row>
    <row r="6222" spans="76:88" ht="20.100000000000001" customHeight="1" x14ac:dyDescent="0.25">
      <c r="BX6222" s="190"/>
      <c r="BY6222" s="191"/>
      <c r="BZ6222" s="188"/>
      <c r="CA6222" s="188"/>
      <c r="CB6222" s="174" t="str">
        <f t="shared" si="840"/>
        <v/>
      </c>
      <c r="CC6222" s="174" t="str">
        <f t="shared" si="841"/>
        <v/>
      </c>
      <c r="CH6222" s="139"/>
      <c r="CI6222" s="139"/>
      <c r="CJ6222" s="174"/>
    </row>
    <row r="6223" spans="76:88" ht="20.100000000000001" customHeight="1" x14ac:dyDescent="0.25">
      <c r="BX6223" s="190"/>
      <c r="BY6223" s="191"/>
      <c r="BZ6223" s="188"/>
      <c r="CA6223" s="188"/>
      <c r="CB6223" s="174" t="str">
        <f t="shared" si="840"/>
        <v/>
      </c>
      <c r="CC6223" s="174" t="str">
        <f t="shared" si="841"/>
        <v/>
      </c>
      <c r="CH6223" s="139"/>
      <c r="CI6223" s="139"/>
      <c r="CJ6223" s="174"/>
    </row>
    <row r="6224" spans="76:88" ht="20.100000000000001" customHeight="1" x14ac:dyDescent="0.25">
      <c r="BX6224" s="190"/>
      <c r="BY6224" s="191"/>
      <c r="BZ6224" s="188"/>
      <c r="CA6224" s="188"/>
      <c r="CB6224" s="174" t="str">
        <f t="shared" ref="CB6224:CB6287" si="842">IF($CA6224&gt;(Y$555),$BZ6224,"")</f>
        <v/>
      </c>
      <c r="CC6224" s="174" t="str">
        <f t="shared" ref="CC6224:CC6287" si="843">IF($CA6224&gt;(AA$557),$BZ6224,"")</f>
        <v/>
      </c>
      <c r="CH6224" s="139"/>
      <c r="CI6224" s="139"/>
      <c r="CJ6224" s="174"/>
    </row>
    <row r="6225" spans="76:88" ht="20.100000000000001" customHeight="1" x14ac:dyDescent="0.25">
      <c r="BX6225" s="190"/>
      <c r="BY6225" s="191"/>
      <c r="BZ6225" s="188"/>
      <c r="CA6225" s="188"/>
      <c r="CB6225" s="174" t="str">
        <f t="shared" si="842"/>
        <v/>
      </c>
      <c r="CC6225" s="174" t="str">
        <f t="shared" si="843"/>
        <v/>
      </c>
      <c r="CH6225" s="139"/>
      <c r="CI6225" s="139"/>
      <c r="CJ6225" s="174"/>
    </row>
    <row r="6226" spans="76:88" ht="20.100000000000001" customHeight="1" x14ac:dyDescent="0.25">
      <c r="BX6226" s="190"/>
      <c r="BY6226" s="191"/>
      <c r="BZ6226" s="188"/>
      <c r="CA6226" s="188"/>
      <c r="CB6226" s="174" t="str">
        <f t="shared" si="842"/>
        <v/>
      </c>
      <c r="CC6226" s="174" t="str">
        <f t="shared" si="843"/>
        <v/>
      </c>
      <c r="CH6226" s="139"/>
      <c r="CI6226" s="139"/>
      <c r="CJ6226" s="174"/>
    </row>
    <row r="6227" spans="76:88" ht="20.100000000000001" customHeight="1" x14ac:dyDescent="0.25">
      <c r="BX6227" s="190"/>
      <c r="BY6227" s="191"/>
      <c r="BZ6227" s="188"/>
      <c r="CA6227" s="188"/>
      <c r="CB6227" s="174" t="str">
        <f t="shared" si="842"/>
        <v/>
      </c>
      <c r="CC6227" s="174" t="str">
        <f t="shared" si="843"/>
        <v/>
      </c>
      <c r="CH6227" s="139"/>
      <c r="CI6227" s="139"/>
      <c r="CJ6227" s="174"/>
    </row>
    <row r="6228" spans="76:88" ht="20.100000000000001" customHeight="1" x14ac:dyDescent="0.25">
      <c r="BX6228" s="190"/>
      <c r="BY6228" s="191"/>
      <c r="BZ6228" s="188"/>
      <c r="CA6228" s="188"/>
      <c r="CB6228" s="174" t="str">
        <f t="shared" si="842"/>
        <v/>
      </c>
      <c r="CC6228" s="174" t="str">
        <f t="shared" si="843"/>
        <v/>
      </c>
      <c r="CH6228" s="139"/>
      <c r="CI6228" s="139"/>
      <c r="CJ6228" s="174"/>
    </row>
    <row r="6229" spans="76:88" ht="20.100000000000001" customHeight="1" x14ac:dyDescent="0.25">
      <c r="BX6229" s="190"/>
      <c r="BY6229" s="191"/>
      <c r="BZ6229" s="188"/>
      <c r="CA6229" s="188"/>
      <c r="CB6229" s="174" t="str">
        <f t="shared" si="842"/>
        <v/>
      </c>
      <c r="CC6229" s="174" t="str">
        <f t="shared" si="843"/>
        <v/>
      </c>
      <c r="CH6229" s="139"/>
      <c r="CI6229" s="139"/>
      <c r="CJ6229" s="174"/>
    </row>
    <row r="6230" spans="76:88" ht="20.100000000000001" customHeight="1" x14ac:dyDescent="0.25">
      <c r="BX6230" s="190"/>
      <c r="BY6230" s="191"/>
      <c r="BZ6230" s="188"/>
      <c r="CA6230" s="188"/>
      <c r="CB6230" s="174" t="str">
        <f t="shared" si="842"/>
        <v/>
      </c>
      <c r="CC6230" s="174" t="str">
        <f t="shared" si="843"/>
        <v/>
      </c>
      <c r="CH6230" s="139"/>
      <c r="CI6230" s="139"/>
      <c r="CJ6230" s="174"/>
    </row>
    <row r="6231" spans="76:88" ht="20.100000000000001" customHeight="1" x14ac:dyDescent="0.25">
      <c r="BX6231" s="190"/>
      <c r="BY6231" s="191"/>
      <c r="BZ6231" s="188"/>
      <c r="CA6231" s="188"/>
      <c r="CB6231" s="174" t="str">
        <f t="shared" si="842"/>
        <v/>
      </c>
      <c r="CC6231" s="174" t="str">
        <f t="shared" si="843"/>
        <v/>
      </c>
      <c r="CH6231" s="139"/>
      <c r="CI6231" s="139"/>
      <c r="CJ6231" s="174"/>
    </row>
    <row r="6232" spans="76:88" ht="20.100000000000001" customHeight="1" x14ac:dyDescent="0.25">
      <c r="BX6232" s="190"/>
      <c r="BY6232" s="191"/>
      <c r="BZ6232" s="188"/>
      <c r="CA6232" s="188"/>
      <c r="CB6232" s="174" t="str">
        <f t="shared" si="842"/>
        <v/>
      </c>
      <c r="CC6232" s="174" t="str">
        <f t="shared" si="843"/>
        <v/>
      </c>
      <c r="CH6232" s="139"/>
      <c r="CI6232" s="139"/>
      <c r="CJ6232" s="174"/>
    </row>
    <row r="6233" spans="76:88" ht="20.100000000000001" customHeight="1" x14ac:dyDescent="0.25">
      <c r="BX6233" s="190"/>
      <c r="BY6233" s="191"/>
      <c r="BZ6233" s="188"/>
      <c r="CA6233" s="188"/>
      <c r="CB6233" s="174" t="str">
        <f t="shared" si="842"/>
        <v/>
      </c>
      <c r="CC6233" s="174" t="str">
        <f t="shared" si="843"/>
        <v/>
      </c>
      <c r="CH6233" s="139"/>
      <c r="CI6233" s="139"/>
      <c r="CJ6233" s="174"/>
    </row>
    <row r="6234" spans="76:88" ht="20.100000000000001" customHeight="1" x14ac:dyDescent="0.25">
      <c r="BX6234" s="190"/>
      <c r="BY6234" s="191"/>
      <c r="BZ6234" s="188"/>
      <c r="CA6234" s="188"/>
      <c r="CB6234" s="174" t="str">
        <f t="shared" si="842"/>
        <v/>
      </c>
      <c r="CC6234" s="174" t="str">
        <f t="shared" si="843"/>
        <v/>
      </c>
      <c r="CH6234" s="139"/>
      <c r="CI6234" s="139"/>
      <c r="CJ6234" s="174"/>
    </row>
    <row r="6235" spans="76:88" ht="20.100000000000001" customHeight="1" x14ac:dyDescent="0.25">
      <c r="BX6235" s="190"/>
      <c r="BY6235" s="191"/>
      <c r="BZ6235" s="188"/>
      <c r="CA6235" s="188"/>
      <c r="CB6235" s="174" t="str">
        <f t="shared" si="842"/>
        <v/>
      </c>
      <c r="CC6235" s="174" t="str">
        <f t="shared" si="843"/>
        <v/>
      </c>
      <c r="CH6235" s="139"/>
      <c r="CI6235" s="139"/>
      <c r="CJ6235" s="174"/>
    </row>
    <row r="6236" spans="76:88" ht="20.100000000000001" customHeight="1" x14ac:dyDescent="0.25">
      <c r="BX6236" s="190"/>
      <c r="BY6236" s="191"/>
      <c r="BZ6236" s="188"/>
      <c r="CA6236" s="188"/>
      <c r="CB6236" s="174" t="str">
        <f t="shared" si="842"/>
        <v/>
      </c>
      <c r="CC6236" s="174" t="str">
        <f t="shared" si="843"/>
        <v/>
      </c>
      <c r="CH6236" s="139"/>
      <c r="CI6236" s="139"/>
      <c r="CJ6236" s="174"/>
    </row>
    <row r="6237" spans="76:88" ht="20.100000000000001" customHeight="1" x14ac:dyDescent="0.25">
      <c r="BX6237" s="190"/>
      <c r="BY6237" s="191"/>
      <c r="BZ6237" s="188"/>
      <c r="CA6237" s="188"/>
      <c r="CB6237" s="174" t="str">
        <f t="shared" si="842"/>
        <v/>
      </c>
      <c r="CC6237" s="174" t="str">
        <f t="shared" si="843"/>
        <v/>
      </c>
      <c r="CH6237" s="139"/>
      <c r="CI6237" s="139"/>
      <c r="CJ6237" s="174"/>
    </row>
    <row r="6238" spans="76:88" ht="20.100000000000001" customHeight="1" x14ac:dyDescent="0.25">
      <c r="BX6238" s="190"/>
      <c r="BY6238" s="191"/>
      <c r="BZ6238" s="188"/>
      <c r="CA6238" s="188"/>
      <c r="CB6238" s="174" t="str">
        <f t="shared" si="842"/>
        <v/>
      </c>
      <c r="CC6238" s="174" t="str">
        <f t="shared" si="843"/>
        <v/>
      </c>
      <c r="CH6238" s="139"/>
      <c r="CI6238" s="139"/>
      <c r="CJ6238" s="174"/>
    </row>
    <row r="6239" spans="76:88" ht="20.100000000000001" customHeight="1" x14ac:dyDescent="0.25">
      <c r="BX6239" s="190"/>
      <c r="BY6239" s="191"/>
      <c r="BZ6239" s="188"/>
      <c r="CA6239" s="188"/>
      <c r="CB6239" s="174" t="str">
        <f t="shared" si="842"/>
        <v/>
      </c>
      <c r="CC6239" s="174" t="str">
        <f t="shared" si="843"/>
        <v/>
      </c>
      <c r="CH6239" s="139"/>
      <c r="CI6239" s="139"/>
      <c r="CJ6239" s="174"/>
    </row>
    <row r="6240" spans="76:88" ht="20.100000000000001" customHeight="1" x14ac:dyDescent="0.25">
      <c r="BX6240" s="190"/>
      <c r="BY6240" s="191"/>
      <c r="BZ6240" s="188"/>
      <c r="CA6240" s="188"/>
      <c r="CB6240" s="174" t="str">
        <f t="shared" si="842"/>
        <v/>
      </c>
      <c r="CC6240" s="174" t="str">
        <f t="shared" si="843"/>
        <v/>
      </c>
      <c r="CH6240" s="139"/>
      <c r="CI6240" s="139"/>
      <c r="CJ6240" s="174"/>
    </row>
    <row r="6241" spans="76:88" ht="20.100000000000001" customHeight="1" x14ac:dyDescent="0.25">
      <c r="BX6241" s="190"/>
      <c r="BY6241" s="191"/>
      <c r="BZ6241" s="188"/>
      <c r="CA6241" s="188"/>
      <c r="CB6241" s="174" t="str">
        <f t="shared" si="842"/>
        <v/>
      </c>
      <c r="CC6241" s="174" t="str">
        <f t="shared" si="843"/>
        <v/>
      </c>
      <c r="CH6241" s="139"/>
      <c r="CI6241" s="139"/>
      <c r="CJ6241" s="174"/>
    </row>
    <row r="6242" spans="76:88" ht="20.100000000000001" customHeight="1" x14ac:dyDescent="0.25">
      <c r="BX6242" s="190"/>
      <c r="BY6242" s="191"/>
      <c r="BZ6242" s="188"/>
      <c r="CA6242" s="188"/>
      <c r="CB6242" s="174" t="str">
        <f t="shared" si="842"/>
        <v/>
      </c>
      <c r="CC6242" s="174" t="str">
        <f t="shared" si="843"/>
        <v/>
      </c>
      <c r="CH6242" s="139"/>
      <c r="CI6242" s="139"/>
      <c r="CJ6242" s="174"/>
    </row>
    <row r="6243" spans="76:88" ht="20.100000000000001" customHeight="1" x14ac:dyDescent="0.25">
      <c r="BX6243" s="190"/>
      <c r="BY6243" s="191"/>
      <c r="BZ6243" s="188"/>
      <c r="CA6243" s="188"/>
      <c r="CB6243" s="174" t="str">
        <f t="shared" si="842"/>
        <v/>
      </c>
      <c r="CC6243" s="174" t="str">
        <f t="shared" si="843"/>
        <v/>
      </c>
      <c r="CH6243" s="139"/>
      <c r="CI6243" s="139"/>
      <c r="CJ6243" s="174"/>
    </row>
    <row r="6244" spans="76:88" ht="20.100000000000001" customHeight="1" x14ac:dyDescent="0.25">
      <c r="BX6244" s="190"/>
      <c r="BY6244" s="191"/>
      <c r="BZ6244" s="188"/>
      <c r="CA6244" s="188"/>
      <c r="CB6244" s="174" t="str">
        <f t="shared" si="842"/>
        <v/>
      </c>
      <c r="CC6244" s="174" t="str">
        <f t="shared" si="843"/>
        <v/>
      </c>
      <c r="CH6244" s="139"/>
      <c r="CI6244" s="139"/>
      <c r="CJ6244" s="174"/>
    </row>
    <row r="6245" spans="76:88" ht="20.100000000000001" customHeight="1" x14ac:dyDescent="0.25">
      <c r="BX6245" s="190"/>
      <c r="BY6245" s="191"/>
      <c r="BZ6245" s="188"/>
      <c r="CA6245" s="188"/>
      <c r="CB6245" s="174" t="str">
        <f t="shared" si="842"/>
        <v/>
      </c>
      <c r="CC6245" s="174" t="str">
        <f t="shared" si="843"/>
        <v/>
      </c>
      <c r="CH6245" s="139"/>
      <c r="CI6245" s="139"/>
      <c r="CJ6245" s="174"/>
    </row>
    <row r="6246" spans="76:88" ht="20.100000000000001" customHeight="1" x14ac:dyDescent="0.25">
      <c r="BX6246" s="190"/>
      <c r="BY6246" s="191"/>
      <c r="BZ6246" s="188"/>
      <c r="CA6246" s="188"/>
      <c r="CB6246" s="174" t="str">
        <f t="shared" si="842"/>
        <v/>
      </c>
      <c r="CC6246" s="174" t="str">
        <f t="shared" si="843"/>
        <v/>
      </c>
      <c r="CH6246" s="139"/>
      <c r="CI6246" s="139"/>
      <c r="CJ6246" s="174"/>
    </row>
    <row r="6247" spans="76:88" ht="20.100000000000001" customHeight="1" x14ac:dyDescent="0.25">
      <c r="BX6247" s="190"/>
      <c r="BY6247" s="191"/>
      <c r="BZ6247" s="188"/>
      <c r="CA6247" s="188"/>
      <c r="CB6247" s="174" t="str">
        <f t="shared" si="842"/>
        <v/>
      </c>
      <c r="CC6247" s="174" t="str">
        <f t="shared" si="843"/>
        <v/>
      </c>
      <c r="CH6247" s="139"/>
      <c r="CI6247" s="139"/>
      <c r="CJ6247" s="174"/>
    </row>
    <row r="6248" spans="76:88" ht="20.100000000000001" customHeight="1" x14ac:dyDescent="0.25">
      <c r="BX6248" s="190"/>
      <c r="BY6248" s="191"/>
      <c r="BZ6248" s="188"/>
      <c r="CA6248" s="188"/>
      <c r="CB6248" s="174" t="str">
        <f t="shared" si="842"/>
        <v/>
      </c>
      <c r="CC6248" s="174" t="str">
        <f t="shared" si="843"/>
        <v/>
      </c>
      <c r="CH6248" s="139"/>
      <c r="CI6248" s="139"/>
      <c r="CJ6248" s="174"/>
    </row>
    <row r="6249" spans="76:88" ht="20.100000000000001" customHeight="1" x14ac:dyDescent="0.25">
      <c r="BX6249" s="190"/>
      <c r="BY6249" s="191"/>
      <c r="BZ6249" s="188"/>
      <c r="CA6249" s="188"/>
      <c r="CB6249" s="174" t="str">
        <f t="shared" si="842"/>
        <v/>
      </c>
      <c r="CC6249" s="174" t="str">
        <f t="shared" si="843"/>
        <v/>
      </c>
      <c r="CH6249" s="139"/>
      <c r="CI6249" s="139"/>
      <c r="CJ6249" s="174"/>
    </row>
    <row r="6250" spans="76:88" ht="20.100000000000001" customHeight="1" x14ac:dyDescent="0.25">
      <c r="BX6250" s="190"/>
      <c r="BY6250" s="191"/>
      <c r="BZ6250" s="188"/>
      <c r="CA6250" s="188"/>
      <c r="CB6250" s="174" t="str">
        <f t="shared" si="842"/>
        <v/>
      </c>
      <c r="CC6250" s="174" t="str">
        <f t="shared" si="843"/>
        <v/>
      </c>
      <c r="CH6250" s="139"/>
      <c r="CI6250" s="139"/>
      <c r="CJ6250" s="174"/>
    </row>
    <row r="6251" spans="76:88" ht="20.100000000000001" customHeight="1" x14ac:dyDescent="0.25">
      <c r="BX6251" s="190"/>
      <c r="BY6251" s="191"/>
      <c r="BZ6251" s="188"/>
      <c r="CA6251" s="188"/>
      <c r="CB6251" s="174" t="str">
        <f t="shared" si="842"/>
        <v/>
      </c>
      <c r="CC6251" s="174" t="str">
        <f t="shared" si="843"/>
        <v/>
      </c>
      <c r="CH6251" s="139"/>
      <c r="CI6251" s="139"/>
      <c r="CJ6251" s="174"/>
    </row>
    <row r="6252" spans="76:88" ht="20.100000000000001" customHeight="1" x14ac:dyDescent="0.25">
      <c r="BX6252" s="190"/>
      <c r="BY6252" s="191"/>
      <c r="BZ6252" s="188"/>
      <c r="CA6252" s="188"/>
      <c r="CB6252" s="174" t="str">
        <f t="shared" si="842"/>
        <v/>
      </c>
      <c r="CC6252" s="174" t="str">
        <f t="shared" si="843"/>
        <v/>
      </c>
      <c r="CH6252" s="139"/>
      <c r="CI6252" s="139"/>
      <c r="CJ6252" s="174"/>
    </row>
    <row r="6253" spans="76:88" ht="20.100000000000001" customHeight="1" x14ac:dyDescent="0.25">
      <c r="BX6253" s="190"/>
      <c r="BY6253" s="191"/>
      <c r="BZ6253" s="188"/>
      <c r="CA6253" s="188"/>
      <c r="CB6253" s="174" t="str">
        <f t="shared" si="842"/>
        <v/>
      </c>
      <c r="CC6253" s="174" t="str">
        <f t="shared" si="843"/>
        <v/>
      </c>
      <c r="CH6253" s="139"/>
      <c r="CI6253" s="139"/>
      <c r="CJ6253" s="174"/>
    </row>
    <row r="6254" spans="76:88" ht="20.100000000000001" customHeight="1" x14ac:dyDescent="0.25">
      <c r="BX6254" s="190"/>
      <c r="BY6254" s="191"/>
      <c r="BZ6254" s="188"/>
      <c r="CA6254" s="188"/>
      <c r="CB6254" s="174" t="str">
        <f t="shared" si="842"/>
        <v/>
      </c>
      <c r="CC6254" s="174" t="str">
        <f t="shared" si="843"/>
        <v/>
      </c>
      <c r="CH6254" s="139"/>
      <c r="CI6254" s="139"/>
      <c r="CJ6254" s="174"/>
    </row>
    <row r="6255" spans="76:88" ht="20.100000000000001" customHeight="1" x14ac:dyDescent="0.25">
      <c r="BX6255" s="190"/>
      <c r="BY6255" s="191"/>
      <c r="BZ6255" s="188"/>
      <c r="CA6255" s="188"/>
      <c r="CB6255" s="174" t="str">
        <f t="shared" si="842"/>
        <v/>
      </c>
      <c r="CC6255" s="174" t="str">
        <f t="shared" si="843"/>
        <v/>
      </c>
      <c r="CH6255" s="139"/>
      <c r="CI6255" s="139"/>
      <c r="CJ6255" s="174"/>
    </row>
    <row r="6256" spans="76:88" ht="20.100000000000001" customHeight="1" x14ac:dyDescent="0.25">
      <c r="BX6256" s="190"/>
      <c r="BY6256" s="191"/>
      <c r="BZ6256" s="188"/>
      <c r="CA6256" s="188"/>
      <c r="CB6256" s="174" t="str">
        <f t="shared" si="842"/>
        <v/>
      </c>
      <c r="CC6256" s="174" t="str">
        <f t="shared" si="843"/>
        <v/>
      </c>
      <c r="CH6256" s="139"/>
      <c r="CI6256" s="139"/>
      <c r="CJ6256" s="174"/>
    </row>
    <row r="6257" spans="76:88" ht="20.100000000000001" customHeight="1" x14ac:dyDescent="0.25">
      <c r="BX6257" s="190"/>
      <c r="BY6257" s="191"/>
      <c r="BZ6257" s="188"/>
      <c r="CA6257" s="188"/>
      <c r="CB6257" s="174" t="str">
        <f t="shared" si="842"/>
        <v/>
      </c>
      <c r="CC6257" s="174" t="str">
        <f t="shared" si="843"/>
        <v/>
      </c>
      <c r="CH6257" s="139"/>
      <c r="CI6257" s="139"/>
      <c r="CJ6257" s="174"/>
    </row>
    <row r="6258" spans="76:88" ht="20.100000000000001" customHeight="1" x14ac:dyDescent="0.25">
      <c r="BX6258" s="190"/>
      <c r="BY6258" s="191"/>
      <c r="BZ6258" s="188"/>
      <c r="CA6258" s="188"/>
      <c r="CB6258" s="174" t="str">
        <f t="shared" si="842"/>
        <v/>
      </c>
      <c r="CC6258" s="174" t="str">
        <f t="shared" si="843"/>
        <v/>
      </c>
      <c r="CH6258" s="139"/>
      <c r="CI6258" s="139"/>
      <c r="CJ6258" s="174"/>
    </row>
    <row r="6259" spans="76:88" ht="20.100000000000001" customHeight="1" x14ac:dyDescent="0.25">
      <c r="BX6259" s="190"/>
      <c r="BY6259" s="191"/>
      <c r="BZ6259" s="188"/>
      <c r="CA6259" s="188"/>
      <c r="CB6259" s="174" t="str">
        <f t="shared" si="842"/>
        <v/>
      </c>
      <c r="CC6259" s="174" t="str">
        <f t="shared" si="843"/>
        <v/>
      </c>
      <c r="CH6259" s="139"/>
      <c r="CI6259" s="139"/>
      <c r="CJ6259" s="174"/>
    </row>
    <row r="6260" spans="76:88" ht="20.100000000000001" customHeight="1" x14ac:dyDescent="0.25">
      <c r="BX6260" s="190"/>
      <c r="BY6260" s="191"/>
      <c r="BZ6260" s="188"/>
      <c r="CA6260" s="188"/>
      <c r="CB6260" s="174" t="str">
        <f t="shared" si="842"/>
        <v/>
      </c>
      <c r="CC6260" s="174" t="str">
        <f t="shared" si="843"/>
        <v/>
      </c>
      <c r="CH6260" s="139"/>
      <c r="CI6260" s="139"/>
      <c r="CJ6260" s="174"/>
    </row>
    <row r="6261" spans="76:88" ht="20.100000000000001" customHeight="1" x14ac:dyDescent="0.25">
      <c r="BX6261" s="190"/>
      <c r="BY6261" s="191"/>
      <c r="BZ6261" s="188"/>
      <c r="CA6261" s="188"/>
      <c r="CB6261" s="174" t="str">
        <f t="shared" si="842"/>
        <v/>
      </c>
      <c r="CC6261" s="174" t="str">
        <f t="shared" si="843"/>
        <v/>
      </c>
      <c r="CH6261" s="139"/>
      <c r="CI6261" s="139"/>
      <c r="CJ6261" s="174"/>
    </row>
    <row r="6262" spans="76:88" ht="20.100000000000001" customHeight="1" x14ac:dyDescent="0.25">
      <c r="BX6262" s="190"/>
      <c r="BY6262" s="191"/>
      <c r="BZ6262" s="188"/>
      <c r="CA6262" s="188"/>
      <c r="CB6262" s="174" t="str">
        <f t="shared" si="842"/>
        <v/>
      </c>
      <c r="CC6262" s="174" t="str">
        <f t="shared" si="843"/>
        <v/>
      </c>
      <c r="CH6262" s="139"/>
      <c r="CI6262" s="139"/>
      <c r="CJ6262" s="174"/>
    </row>
    <row r="6263" spans="76:88" ht="20.100000000000001" customHeight="1" x14ac:dyDescent="0.25">
      <c r="BX6263" s="190"/>
      <c r="BY6263" s="191"/>
      <c r="BZ6263" s="188"/>
      <c r="CA6263" s="188"/>
      <c r="CB6263" s="174" t="str">
        <f t="shared" si="842"/>
        <v/>
      </c>
      <c r="CC6263" s="174" t="str">
        <f t="shared" si="843"/>
        <v/>
      </c>
      <c r="CH6263" s="139"/>
      <c r="CI6263" s="139"/>
      <c r="CJ6263" s="174"/>
    </row>
    <row r="6264" spans="76:88" ht="20.100000000000001" customHeight="1" x14ac:dyDescent="0.25">
      <c r="BX6264" s="190"/>
      <c r="BY6264" s="191"/>
      <c r="BZ6264" s="188"/>
      <c r="CA6264" s="188"/>
      <c r="CB6264" s="174" t="str">
        <f t="shared" si="842"/>
        <v/>
      </c>
      <c r="CC6264" s="174" t="str">
        <f t="shared" si="843"/>
        <v/>
      </c>
      <c r="CH6264" s="139"/>
      <c r="CI6264" s="139"/>
      <c r="CJ6264" s="174"/>
    </row>
    <row r="6265" spans="76:88" ht="20.100000000000001" customHeight="1" x14ac:dyDescent="0.25">
      <c r="BX6265" s="190"/>
      <c r="BY6265" s="191"/>
      <c r="BZ6265" s="188"/>
      <c r="CA6265" s="188"/>
      <c r="CB6265" s="174" t="str">
        <f t="shared" si="842"/>
        <v/>
      </c>
      <c r="CC6265" s="174" t="str">
        <f t="shared" si="843"/>
        <v/>
      </c>
      <c r="CH6265" s="139"/>
      <c r="CI6265" s="139"/>
      <c r="CJ6265" s="174"/>
    </row>
    <row r="6266" spans="76:88" ht="20.100000000000001" customHeight="1" x14ac:dyDescent="0.25">
      <c r="BX6266" s="190"/>
      <c r="BY6266" s="191"/>
      <c r="BZ6266" s="188"/>
      <c r="CA6266" s="188"/>
      <c r="CB6266" s="174" t="str">
        <f t="shared" si="842"/>
        <v/>
      </c>
      <c r="CC6266" s="174" t="str">
        <f t="shared" si="843"/>
        <v/>
      </c>
      <c r="CH6266" s="139"/>
      <c r="CI6266" s="139"/>
      <c r="CJ6266" s="174"/>
    </row>
    <row r="6267" spans="76:88" ht="20.100000000000001" customHeight="1" x14ac:dyDescent="0.25">
      <c r="BX6267" s="190"/>
      <c r="BY6267" s="191"/>
      <c r="BZ6267" s="188"/>
      <c r="CA6267" s="188"/>
      <c r="CB6267" s="174" t="str">
        <f t="shared" si="842"/>
        <v/>
      </c>
      <c r="CC6267" s="174" t="str">
        <f t="shared" si="843"/>
        <v/>
      </c>
      <c r="CH6267" s="139"/>
      <c r="CI6267" s="139"/>
      <c r="CJ6267" s="174"/>
    </row>
    <row r="6268" spans="76:88" ht="20.100000000000001" customHeight="1" x14ac:dyDescent="0.25">
      <c r="BX6268" s="190"/>
      <c r="BY6268" s="191"/>
      <c r="BZ6268" s="188"/>
      <c r="CA6268" s="188"/>
      <c r="CB6268" s="174" t="str">
        <f t="shared" si="842"/>
        <v/>
      </c>
      <c r="CC6268" s="174" t="str">
        <f t="shared" si="843"/>
        <v/>
      </c>
      <c r="CH6268" s="139"/>
      <c r="CI6268" s="139"/>
      <c r="CJ6268" s="174"/>
    </row>
    <row r="6269" spans="76:88" ht="20.100000000000001" customHeight="1" x14ac:dyDescent="0.25">
      <c r="BX6269" s="190"/>
      <c r="BY6269" s="191"/>
      <c r="BZ6269" s="188"/>
      <c r="CA6269" s="188"/>
      <c r="CB6269" s="174" t="str">
        <f t="shared" si="842"/>
        <v/>
      </c>
      <c r="CC6269" s="174" t="str">
        <f t="shared" si="843"/>
        <v/>
      </c>
      <c r="CH6269" s="139"/>
      <c r="CI6269" s="139"/>
      <c r="CJ6269" s="174"/>
    </row>
    <row r="6270" spans="76:88" ht="20.100000000000001" customHeight="1" x14ac:dyDescent="0.25">
      <c r="BX6270" s="190"/>
      <c r="BY6270" s="191"/>
      <c r="BZ6270" s="188"/>
      <c r="CA6270" s="188"/>
      <c r="CB6270" s="174" t="str">
        <f t="shared" si="842"/>
        <v/>
      </c>
      <c r="CC6270" s="174" t="str">
        <f t="shared" si="843"/>
        <v/>
      </c>
      <c r="CH6270" s="139"/>
      <c r="CI6270" s="139"/>
      <c r="CJ6270" s="174"/>
    </row>
    <row r="6271" spans="76:88" ht="20.100000000000001" customHeight="1" x14ac:dyDescent="0.25">
      <c r="BX6271" s="190"/>
      <c r="BY6271" s="191"/>
      <c r="BZ6271" s="188"/>
      <c r="CA6271" s="188"/>
      <c r="CB6271" s="174" t="str">
        <f t="shared" si="842"/>
        <v/>
      </c>
      <c r="CC6271" s="174" t="str">
        <f t="shared" si="843"/>
        <v/>
      </c>
      <c r="CH6271" s="139"/>
      <c r="CI6271" s="139"/>
      <c r="CJ6271" s="174"/>
    </row>
    <row r="6272" spans="76:88" ht="20.100000000000001" customHeight="1" x14ac:dyDescent="0.25">
      <c r="BX6272" s="190"/>
      <c r="BY6272" s="191"/>
      <c r="BZ6272" s="188"/>
      <c r="CA6272" s="188"/>
      <c r="CB6272" s="174" t="str">
        <f t="shared" si="842"/>
        <v/>
      </c>
      <c r="CC6272" s="174" t="str">
        <f t="shared" si="843"/>
        <v/>
      </c>
      <c r="CH6272" s="139"/>
      <c r="CI6272" s="139"/>
      <c r="CJ6272" s="174"/>
    </row>
    <row r="6273" spans="76:88" ht="20.100000000000001" customHeight="1" x14ac:dyDescent="0.25">
      <c r="BX6273" s="190"/>
      <c r="BY6273" s="191"/>
      <c r="BZ6273" s="188"/>
      <c r="CA6273" s="188"/>
      <c r="CB6273" s="174" t="str">
        <f t="shared" si="842"/>
        <v/>
      </c>
      <c r="CC6273" s="174" t="str">
        <f t="shared" si="843"/>
        <v/>
      </c>
      <c r="CH6273" s="139"/>
      <c r="CI6273" s="139"/>
      <c r="CJ6273" s="174"/>
    </row>
    <row r="6274" spans="76:88" ht="20.100000000000001" customHeight="1" x14ac:dyDescent="0.25">
      <c r="BX6274" s="190"/>
      <c r="BY6274" s="191"/>
      <c r="BZ6274" s="188"/>
      <c r="CA6274" s="188"/>
      <c r="CB6274" s="174" t="str">
        <f t="shared" si="842"/>
        <v/>
      </c>
      <c r="CC6274" s="174" t="str">
        <f t="shared" si="843"/>
        <v/>
      </c>
      <c r="CH6274" s="139"/>
      <c r="CI6274" s="139"/>
      <c r="CJ6274" s="174"/>
    </row>
    <row r="6275" spans="76:88" ht="20.100000000000001" customHeight="1" x14ac:dyDescent="0.25">
      <c r="BX6275" s="190"/>
      <c r="BY6275" s="191"/>
      <c r="BZ6275" s="188"/>
      <c r="CA6275" s="188"/>
      <c r="CB6275" s="174" t="str">
        <f t="shared" si="842"/>
        <v/>
      </c>
      <c r="CC6275" s="174" t="str">
        <f t="shared" si="843"/>
        <v/>
      </c>
      <c r="CH6275" s="139"/>
      <c r="CI6275" s="139"/>
      <c r="CJ6275" s="174"/>
    </row>
    <row r="6276" spans="76:88" ht="20.100000000000001" customHeight="1" x14ac:dyDescent="0.25">
      <c r="BX6276" s="190"/>
      <c r="BY6276" s="191"/>
      <c r="BZ6276" s="188"/>
      <c r="CA6276" s="188"/>
      <c r="CB6276" s="174" t="str">
        <f t="shared" si="842"/>
        <v/>
      </c>
      <c r="CC6276" s="174" t="str">
        <f t="shared" si="843"/>
        <v/>
      </c>
      <c r="CH6276" s="139"/>
      <c r="CI6276" s="139"/>
      <c r="CJ6276" s="174"/>
    </row>
    <row r="6277" spans="76:88" ht="20.100000000000001" customHeight="1" x14ac:dyDescent="0.25">
      <c r="BX6277" s="190"/>
      <c r="BY6277" s="191"/>
      <c r="BZ6277" s="188"/>
      <c r="CA6277" s="188"/>
      <c r="CB6277" s="174" t="str">
        <f t="shared" si="842"/>
        <v/>
      </c>
      <c r="CC6277" s="174" t="str">
        <f t="shared" si="843"/>
        <v/>
      </c>
      <c r="CH6277" s="139"/>
      <c r="CI6277" s="139"/>
      <c r="CJ6277" s="174"/>
    </row>
    <row r="6278" spans="76:88" ht="20.100000000000001" customHeight="1" x14ac:dyDescent="0.25">
      <c r="BX6278" s="190"/>
      <c r="BY6278" s="191"/>
      <c r="BZ6278" s="188"/>
      <c r="CA6278" s="188"/>
      <c r="CB6278" s="174" t="str">
        <f t="shared" si="842"/>
        <v/>
      </c>
      <c r="CC6278" s="174" t="str">
        <f t="shared" si="843"/>
        <v/>
      </c>
      <c r="CH6278" s="139"/>
      <c r="CI6278" s="139"/>
      <c r="CJ6278" s="174"/>
    </row>
    <row r="6279" spans="76:88" ht="20.100000000000001" customHeight="1" x14ac:dyDescent="0.25">
      <c r="BX6279" s="190"/>
      <c r="BY6279" s="191"/>
      <c r="BZ6279" s="188"/>
      <c r="CA6279" s="188"/>
      <c r="CB6279" s="174" t="str">
        <f t="shared" si="842"/>
        <v/>
      </c>
      <c r="CC6279" s="174" t="str">
        <f t="shared" si="843"/>
        <v/>
      </c>
      <c r="CH6279" s="139"/>
      <c r="CI6279" s="139"/>
      <c r="CJ6279" s="174"/>
    </row>
    <row r="6280" spans="76:88" ht="20.100000000000001" customHeight="1" x14ac:dyDescent="0.25">
      <c r="BX6280" s="190"/>
      <c r="BY6280" s="191"/>
      <c r="BZ6280" s="188"/>
      <c r="CA6280" s="188"/>
      <c r="CB6280" s="174" t="str">
        <f t="shared" si="842"/>
        <v/>
      </c>
      <c r="CC6280" s="174" t="str">
        <f t="shared" si="843"/>
        <v/>
      </c>
      <c r="CH6280" s="139"/>
      <c r="CI6280" s="139"/>
      <c r="CJ6280" s="174"/>
    </row>
    <row r="6281" spans="76:88" ht="20.100000000000001" customHeight="1" x14ac:dyDescent="0.25">
      <c r="BX6281" s="190"/>
      <c r="BY6281" s="191"/>
      <c r="BZ6281" s="188"/>
      <c r="CA6281" s="188"/>
      <c r="CB6281" s="174" t="str">
        <f t="shared" si="842"/>
        <v/>
      </c>
      <c r="CC6281" s="174" t="str">
        <f t="shared" si="843"/>
        <v/>
      </c>
      <c r="CH6281" s="139"/>
      <c r="CI6281" s="139"/>
      <c r="CJ6281" s="174"/>
    </row>
    <row r="6282" spans="76:88" ht="20.100000000000001" customHeight="1" x14ac:dyDescent="0.25">
      <c r="BX6282" s="190"/>
      <c r="BY6282" s="191"/>
      <c r="BZ6282" s="188"/>
      <c r="CA6282" s="188"/>
      <c r="CB6282" s="174" t="str">
        <f t="shared" si="842"/>
        <v/>
      </c>
      <c r="CC6282" s="174" t="str">
        <f t="shared" si="843"/>
        <v/>
      </c>
      <c r="CH6282" s="139"/>
      <c r="CI6282" s="139"/>
      <c r="CJ6282" s="174"/>
    </row>
    <row r="6283" spans="76:88" ht="20.100000000000001" customHeight="1" x14ac:dyDescent="0.25">
      <c r="BX6283" s="190"/>
      <c r="BY6283" s="191"/>
      <c r="BZ6283" s="188"/>
      <c r="CA6283" s="188"/>
      <c r="CB6283" s="174" t="str">
        <f t="shared" si="842"/>
        <v/>
      </c>
      <c r="CC6283" s="174" t="str">
        <f t="shared" si="843"/>
        <v/>
      </c>
      <c r="CH6283" s="139"/>
      <c r="CI6283" s="139"/>
      <c r="CJ6283" s="174"/>
    </row>
    <row r="6284" spans="76:88" ht="20.100000000000001" customHeight="1" x14ac:dyDescent="0.25">
      <c r="BX6284" s="190"/>
      <c r="BY6284" s="191"/>
      <c r="BZ6284" s="188"/>
      <c r="CA6284" s="188"/>
      <c r="CB6284" s="174" t="str">
        <f t="shared" si="842"/>
        <v/>
      </c>
      <c r="CC6284" s="174" t="str">
        <f t="shared" si="843"/>
        <v/>
      </c>
      <c r="CH6284" s="139"/>
      <c r="CI6284" s="139"/>
      <c r="CJ6284" s="174"/>
    </row>
    <row r="6285" spans="76:88" ht="20.100000000000001" customHeight="1" x14ac:dyDescent="0.25">
      <c r="BX6285" s="190"/>
      <c r="BY6285" s="191"/>
      <c r="BZ6285" s="188"/>
      <c r="CA6285" s="188"/>
      <c r="CB6285" s="174" t="str">
        <f t="shared" si="842"/>
        <v/>
      </c>
      <c r="CC6285" s="174" t="str">
        <f t="shared" si="843"/>
        <v/>
      </c>
      <c r="CH6285" s="139"/>
      <c r="CI6285" s="139"/>
      <c r="CJ6285" s="174"/>
    </row>
    <row r="6286" spans="76:88" ht="20.100000000000001" customHeight="1" x14ac:dyDescent="0.25">
      <c r="BX6286" s="190"/>
      <c r="BY6286" s="191"/>
      <c r="BZ6286" s="188"/>
      <c r="CA6286" s="188"/>
      <c r="CB6286" s="174" t="str">
        <f t="shared" si="842"/>
        <v/>
      </c>
      <c r="CC6286" s="174" t="str">
        <f t="shared" si="843"/>
        <v/>
      </c>
      <c r="CH6286" s="139"/>
      <c r="CI6286" s="139"/>
      <c r="CJ6286" s="174"/>
    </row>
    <row r="6287" spans="76:88" ht="20.100000000000001" customHeight="1" x14ac:dyDescent="0.25">
      <c r="BX6287" s="190"/>
      <c r="BY6287" s="191"/>
      <c r="BZ6287" s="188"/>
      <c r="CA6287" s="188"/>
      <c r="CB6287" s="174" t="str">
        <f t="shared" si="842"/>
        <v/>
      </c>
      <c r="CC6287" s="174" t="str">
        <f t="shared" si="843"/>
        <v/>
      </c>
      <c r="CH6287" s="139"/>
      <c r="CI6287" s="139"/>
      <c r="CJ6287" s="174"/>
    </row>
    <row r="6288" spans="76:88" ht="20.100000000000001" customHeight="1" x14ac:dyDescent="0.25">
      <c r="BX6288" s="190"/>
      <c r="BY6288" s="191"/>
      <c r="BZ6288" s="188"/>
      <c r="CA6288" s="188"/>
      <c r="CB6288" s="174" t="str">
        <f t="shared" ref="CB6288:CB6351" si="844">IF($CA6288&gt;(Y$555),$BZ6288,"")</f>
        <v/>
      </c>
      <c r="CC6288" s="174" t="str">
        <f t="shared" ref="CC6288:CC6351" si="845">IF($CA6288&gt;(AA$557),$BZ6288,"")</f>
        <v/>
      </c>
      <c r="CH6288" s="139"/>
      <c r="CI6288" s="139"/>
      <c r="CJ6288" s="174"/>
    </row>
    <row r="6289" spans="76:88" ht="20.100000000000001" customHeight="1" x14ac:dyDescent="0.25">
      <c r="BX6289" s="190"/>
      <c r="BY6289" s="191"/>
      <c r="BZ6289" s="188"/>
      <c r="CA6289" s="188"/>
      <c r="CB6289" s="174" t="str">
        <f t="shared" si="844"/>
        <v/>
      </c>
      <c r="CC6289" s="174" t="str">
        <f t="shared" si="845"/>
        <v/>
      </c>
      <c r="CH6289" s="139"/>
      <c r="CI6289" s="139"/>
      <c r="CJ6289" s="174"/>
    </row>
    <row r="6290" spans="76:88" ht="20.100000000000001" customHeight="1" x14ac:dyDescent="0.25">
      <c r="BX6290" s="190"/>
      <c r="BY6290" s="191"/>
      <c r="BZ6290" s="188"/>
      <c r="CA6290" s="188"/>
      <c r="CB6290" s="174" t="str">
        <f t="shared" si="844"/>
        <v/>
      </c>
      <c r="CC6290" s="174" t="str">
        <f t="shared" si="845"/>
        <v/>
      </c>
      <c r="CH6290" s="139"/>
      <c r="CI6290" s="139"/>
      <c r="CJ6290" s="174"/>
    </row>
    <row r="6291" spans="76:88" ht="20.100000000000001" customHeight="1" x14ac:dyDescent="0.25">
      <c r="BX6291" s="190"/>
      <c r="BY6291" s="191"/>
      <c r="BZ6291" s="188"/>
      <c r="CA6291" s="188"/>
      <c r="CB6291" s="174" t="str">
        <f t="shared" si="844"/>
        <v/>
      </c>
      <c r="CC6291" s="174" t="str">
        <f t="shared" si="845"/>
        <v/>
      </c>
      <c r="CH6291" s="139"/>
      <c r="CI6291" s="139"/>
      <c r="CJ6291" s="174"/>
    </row>
    <row r="6292" spans="76:88" ht="20.100000000000001" customHeight="1" x14ac:dyDescent="0.25">
      <c r="BX6292" s="190"/>
      <c r="BY6292" s="191"/>
      <c r="BZ6292" s="188"/>
      <c r="CA6292" s="188"/>
      <c r="CB6292" s="174" t="str">
        <f t="shared" si="844"/>
        <v/>
      </c>
      <c r="CC6292" s="174" t="str">
        <f t="shared" si="845"/>
        <v/>
      </c>
      <c r="CH6292" s="139"/>
      <c r="CI6292" s="139"/>
      <c r="CJ6292" s="174"/>
    </row>
    <row r="6293" spans="76:88" ht="20.100000000000001" customHeight="1" x14ac:dyDescent="0.25">
      <c r="BX6293" s="190"/>
      <c r="BY6293" s="191"/>
      <c r="BZ6293" s="188"/>
      <c r="CA6293" s="188"/>
      <c r="CB6293" s="174" t="str">
        <f t="shared" si="844"/>
        <v/>
      </c>
      <c r="CC6293" s="174" t="str">
        <f t="shared" si="845"/>
        <v/>
      </c>
      <c r="CH6293" s="139"/>
      <c r="CI6293" s="139"/>
      <c r="CJ6293" s="174"/>
    </row>
    <row r="6294" spans="76:88" ht="20.100000000000001" customHeight="1" x14ac:dyDescent="0.25">
      <c r="BX6294" s="190"/>
      <c r="BY6294" s="191"/>
      <c r="BZ6294" s="188"/>
      <c r="CA6294" s="188"/>
      <c r="CB6294" s="174" t="str">
        <f t="shared" si="844"/>
        <v/>
      </c>
      <c r="CC6294" s="174" t="str">
        <f t="shared" si="845"/>
        <v/>
      </c>
      <c r="CH6294" s="139"/>
      <c r="CI6294" s="139"/>
      <c r="CJ6294" s="174"/>
    </row>
    <row r="6295" spans="76:88" ht="20.100000000000001" customHeight="1" x14ac:dyDescent="0.25">
      <c r="BX6295" s="190"/>
      <c r="BY6295" s="191"/>
      <c r="BZ6295" s="188"/>
      <c r="CA6295" s="188"/>
      <c r="CB6295" s="174" t="str">
        <f t="shared" si="844"/>
        <v/>
      </c>
      <c r="CC6295" s="174" t="str">
        <f t="shared" si="845"/>
        <v/>
      </c>
      <c r="CH6295" s="139"/>
      <c r="CI6295" s="139"/>
      <c r="CJ6295" s="174"/>
    </row>
    <row r="6296" spans="76:88" ht="20.100000000000001" customHeight="1" x14ac:dyDescent="0.25">
      <c r="BX6296" s="190"/>
      <c r="BY6296" s="191"/>
      <c r="BZ6296" s="188"/>
      <c r="CA6296" s="188"/>
      <c r="CB6296" s="174" t="str">
        <f t="shared" si="844"/>
        <v/>
      </c>
      <c r="CC6296" s="174" t="str">
        <f t="shared" si="845"/>
        <v/>
      </c>
      <c r="CH6296" s="139"/>
      <c r="CI6296" s="139"/>
      <c r="CJ6296" s="174"/>
    </row>
    <row r="6297" spans="76:88" ht="20.100000000000001" customHeight="1" x14ac:dyDescent="0.25">
      <c r="BX6297" s="190"/>
      <c r="BY6297" s="191"/>
      <c r="BZ6297" s="188"/>
      <c r="CA6297" s="188"/>
      <c r="CB6297" s="174" t="str">
        <f t="shared" si="844"/>
        <v/>
      </c>
      <c r="CC6297" s="174" t="str">
        <f t="shared" si="845"/>
        <v/>
      </c>
      <c r="CH6297" s="139"/>
      <c r="CI6297" s="139"/>
      <c r="CJ6297" s="174"/>
    </row>
    <row r="6298" spans="76:88" ht="20.100000000000001" customHeight="1" x14ac:dyDescent="0.25">
      <c r="BX6298" s="190"/>
      <c r="BY6298" s="191"/>
      <c r="BZ6298" s="188"/>
      <c r="CA6298" s="188"/>
      <c r="CB6298" s="174" t="str">
        <f t="shared" si="844"/>
        <v/>
      </c>
      <c r="CC6298" s="174" t="str">
        <f t="shared" si="845"/>
        <v/>
      </c>
      <c r="CH6298" s="139"/>
      <c r="CI6298" s="139"/>
      <c r="CJ6298" s="174"/>
    </row>
    <row r="6299" spans="76:88" ht="20.100000000000001" customHeight="1" x14ac:dyDescent="0.25">
      <c r="BX6299" s="190"/>
      <c r="BY6299" s="191"/>
      <c r="BZ6299" s="188"/>
      <c r="CA6299" s="188"/>
      <c r="CB6299" s="174" t="str">
        <f t="shared" si="844"/>
        <v/>
      </c>
      <c r="CC6299" s="174" t="str">
        <f t="shared" si="845"/>
        <v/>
      </c>
      <c r="CH6299" s="139"/>
      <c r="CI6299" s="139"/>
      <c r="CJ6299" s="174"/>
    </row>
    <row r="6300" spans="76:88" ht="20.100000000000001" customHeight="1" x14ac:dyDescent="0.25">
      <c r="BX6300" s="190"/>
      <c r="BY6300" s="191"/>
      <c r="BZ6300" s="188"/>
      <c r="CA6300" s="188"/>
      <c r="CB6300" s="174" t="str">
        <f t="shared" si="844"/>
        <v/>
      </c>
      <c r="CC6300" s="174" t="str">
        <f t="shared" si="845"/>
        <v/>
      </c>
      <c r="CH6300" s="139"/>
      <c r="CI6300" s="139"/>
      <c r="CJ6300" s="174"/>
    </row>
    <row r="6301" spans="76:88" ht="20.100000000000001" customHeight="1" x14ac:dyDescent="0.25">
      <c r="BX6301" s="190"/>
      <c r="BY6301" s="191"/>
      <c r="BZ6301" s="188"/>
      <c r="CA6301" s="188"/>
      <c r="CB6301" s="174" t="str">
        <f t="shared" si="844"/>
        <v/>
      </c>
      <c r="CC6301" s="174" t="str">
        <f t="shared" si="845"/>
        <v/>
      </c>
      <c r="CH6301" s="139"/>
      <c r="CI6301" s="139"/>
      <c r="CJ6301" s="174"/>
    </row>
    <row r="6302" spans="76:88" ht="20.100000000000001" customHeight="1" x14ac:dyDescent="0.25">
      <c r="BX6302" s="190"/>
      <c r="BY6302" s="191"/>
      <c r="BZ6302" s="188"/>
      <c r="CA6302" s="188"/>
      <c r="CB6302" s="174" t="str">
        <f t="shared" si="844"/>
        <v/>
      </c>
      <c r="CC6302" s="174" t="str">
        <f t="shared" si="845"/>
        <v/>
      </c>
      <c r="CH6302" s="139"/>
      <c r="CI6302" s="139"/>
      <c r="CJ6302" s="174"/>
    </row>
    <row r="6303" spans="76:88" ht="20.100000000000001" customHeight="1" x14ac:dyDescent="0.25">
      <c r="BX6303" s="190"/>
      <c r="BY6303" s="191"/>
      <c r="BZ6303" s="188"/>
      <c r="CA6303" s="188"/>
      <c r="CB6303" s="174" t="str">
        <f t="shared" si="844"/>
        <v/>
      </c>
      <c r="CC6303" s="174" t="str">
        <f t="shared" si="845"/>
        <v/>
      </c>
      <c r="CH6303" s="139"/>
      <c r="CI6303" s="139"/>
      <c r="CJ6303" s="174"/>
    </row>
    <row r="6304" spans="76:88" ht="20.100000000000001" customHeight="1" x14ac:dyDescent="0.25">
      <c r="BX6304" s="190"/>
      <c r="BY6304" s="191"/>
      <c r="BZ6304" s="188"/>
      <c r="CA6304" s="188"/>
      <c r="CB6304" s="174" t="str">
        <f t="shared" si="844"/>
        <v/>
      </c>
      <c r="CC6304" s="174" t="str">
        <f t="shared" si="845"/>
        <v/>
      </c>
      <c r="CH6304" s="139"/>
      <c r="CI6304" s="139"/>
      <c r="CJ6304" s="174"/>
    </row>
    <row r="6305" spans="76:88" ht="20.100000000000001" customHeight="1" x14ac:dyDescent="0.25">
      <c r="BX6305" s="190"/>
      <c r="BY6305" s="191"/>
      <c r="BZ6305" s="188"/>
      <c r="CA6305" s="188"/>
      <c r="CB6305" s="174" t="str">
        <f t="shared" si="844"/>
        <v/>
      </c>
      <c r="CC6305" s="174" t="str">
        <f t="shared" si="845"/>
        <v/>
      </c>
      <c r="CH6305" s="139"/>
      <c r="CI6305" s="139"/>
      <c r="CJ6305" s="174"/>
    </row>
    <row r="6306" spans="76:88" ht="20.100000000000001" customHeight="1" x14ac:dyDescent="0.25">
      <c r="BX6306" s="190"/>
      <c r="BY6306" s="191"/>
      <c r="BZ6306" s="188"/>
      <c r="CA6306" s="188"/>
      <c r="CB6306" s="174" t="str">
        <f t="shared" si="844"/>
        <v/>
      </c>
      <c r="CC6306" s="174" t="str">
        <f t="shared" si="845"/>
        <v/>
      </c>
      <c r="CH6306" s="139"/>
      <c r="CI6306" s="139"/>
      <c r="CJ6306" s="174"/>
    </row>
    <row r="6307" spans="76:88" ht="20.100000000000001" customHeight="1" x14ac:dyDescent="0.25">
      <c r="BX6307" s="190"/>
      <c r="BY6307" s="191"/>
      <c r="BZ6307" s="188"/>
      <c r="CA6307" s="188"/>
      <c r="CB6307" s="174" t="str">
        <f t="shared" si="844"/>
        <v/>
      </c>
      <c r="CC6307" s="174" t="str">
        <f t="shared" si="845"/>
        <v/>
      </c>
      <c r="CH6307" s="139"/>
      <c r="CI6307" s="139"/>
      <c r="CJ6307" s="174"/>
    </row>
    <row r="6308" spans="76:88" ht="20.100000000000001" customHeight="1" x14ac:dyDescent="0.25">
      <c r="BX6308" s="190"/>
      <c r="BY6308" s="191"/>
      <c r="BZ6308" s="188"/>
      <c r="CA6308" s="188"/>
      <c r="CB6308" s="174" t="str">
        <f t="shared" si="844"/>
        <v/>
      </c>
      <c r="CC6308" s="174" t="str">
        <f t="shared" si="845"/>
        <v/>
      </c>
      <c r="CH6308" s="139"/>
      <c r="CI6308" s="139"/>
      <c r="CJ6308" s="174"/>
    </row>
    <row r="6309" spans="76:88" ht="20.100000000000001" customHeight="1" x14ac:dyDescent="0.25">
      <c r="BX6309" s="190"/>
      <c r="BY6309" s="191"/>
      <c r="BZ6309" s="188"/>
      <c r="CA6309" s="188"/>
      <c r="CB6309" s="174" t="str">
        <f t="shared" si="844"/>
        <v/>
      </c>
      <c r="CC6309" s="174" t="str">
        <f t="shared" si="845"/>
        <v/>
      </c>
      <c r="CH6309" s="139"/>
      <c r="CI6309" s="139"/>
      <c r="CJ6309" s="174"/>
    </row>
    <row r="6310" spans="76:88" ht="20.100000000000001" customHeight="1" x14ac:dyDescent="0.25">
      <c r="BX6310" s="190"/>
      <c r="BY6310" s="191"/>
      <c r="BZ6310" s="188"/>
      <c r="CA6310" s="188"/>
      <c r="CB6310" s="174" t="str">
        <f t="shared" si="844"/>
        <v/>
      </c>
      <c r="CC6310" s="174" t="str">
        <f t="shared" si="845"/>
        <v/>
      </c>
      <c r="CH6310" s="139"/>
      <c r="CI6310" s="139"/>
      <c r="CJ6310" s="174"/>
    </row>
    <row r="6311" spans="76:88" ht="20.100000000000001" customHeight="1" x14ac:dyDescent="0.25">
      <c r="BX6311" s="190"/>
      <c r="BY6311" s="191"/>
      <c r="BZ6311" s="188"/>
      <c r="CA6311" s="188"/>
      <c r="CB6311" s="174" t="str">
        <f t="shared" si="844"/>
        <v/>
      </c>
      <c r="CC6311" s="174" t="str">
        <f t="shared" si="845"/>
        <v/>
      </c>
      <c r="CH6311" s="139"/>
      <c r="CI6311" s="139"/>
      <c r="CJ6311" s="174"/>
    </row>
    <row r="6312" spans="76:88" ht="20.100000000000001" customHeight="1" x14ac:dyDescent="0.25">
      <c r="BX6312" s="190"/>
      <c r="BY6312" s="191"/>
      <c r="BZ6312" s="188"/>
      <c r="CA6312" s="188"/>
      <c r="CB6312" s="174" t="str">
        <f t="shared" si="844"/>
        <v/>
      </c>
      <c r="CC6312" s="174" t="str">
        <f t="shared" si="845"/>
        <v/>
      </c>
      <c r="CH6312" s="139"/>
      <c r="CI6312" s="139"/>
      <c r="CJ6312" s="174"/>
    </row>
    <row r="6313" spans="76:88" ht="20.100000000000001" customHeight="1" x14ac:dyDescent="0.25">
      <c r="BX6313" s="190"/>
      <c r="BY6313" s="191"/>
      <c r="BZ6313" s="188"/>
      <c r="CA6313" s="188"/>
      <c r="CB6313" s="174" t="str">
        <f t="shared" si="844"/>
        <v/>
      </c>
      <c r="CC6313" s="174" t="str">
        <f t="shared" si="845"/>
        <v/>
      </c>
      <c r="CH6313" s="139"/>
      <c r="CI6313" s="139"/>
      <c r="CJ6313" s="174"/>
    </row>
    <row r="6314" spans="76:88" ht="20.100000000000001" customHeight="1" x14ac:dyDescent="0.25">
      <c r="BX6314" s="190"/>
      <c r="BY6314" s="191"/>
      <c r="BZ6314" s="188"/>
      <c r="CA6314" s="188"/>
      <c r="CB6314" s="174" t="str">
        <f t="shared" si="844"/>
        <v/>
      </c>
      <c r="CC6314" s="174" t="str">
        <f t="shared" si="845"/>
        <v/>
      </c>
      <c r="CH6314" s="139"/>
      <c r="CI6314" s="139"/>
      <c r="CJ6314" s="174"/>
    </row>
    <row r="6315" spans="76:88" ht="20.100000000000001" customHeight="1" x14ac:dyDescent="0.25">
      <c r="BX6315" s="190"/>
      <c r="BY6315" s="191"/>
      <c r="BZ6315" s="188"/>
      <c r="CA6315" s="188"/>
      <c r="CB6315" s="174" t="str">
        <f t="shared" si="844"/>
        <v/>
      </c>
      <c r="CC6315" s="174" t="str">
        <f t="shared" si="845"/>
        <v/>
      </c>
      <c r="CH6315" s="139"/>
      <c r="CI6315" s="139"/>
      <c r="CJ6315" s="174"/>
    </row>
    <row r="6316" spans="76:88" ht="20.100000000000001" customHeight="1" x14ac:dyDescent="0.25">
      <c r="BX6316" s="190"/>
      <c r="BY6316" s="191"/>
      <c r="BZ6316" s="188"/>
      <c r="CA6316" s="188"/>
      <c r="CB6316" s="174" t="str">
        <f t="shared" si="844"/>
        <v/>
      </c>
      <c r="CC6316" s="174" t="str">
        <f t="shared" si="845"/>
        <v/>
      </c>
      <c r="CH6316" s="139"/>
      <c r="CI6316" s="139"/>
      <c r="CJ6316" s="174"/>
    </row>
    <row r="6317" spans="76:88" ht="20.100000000000001" customHeight="1" x14ac:dyDescent="0.25">
      <c r="BX6317" s="190"/>
      <c r="BY6317" s="191"/>
      <c r="BZ6317" s="188"/>
      <c r="CA6317" s="188"/>
      <c r="CB6317" s="174" t="str">
        <f t="shared" si="844"/>
        <v/>
      </c>
      <c r="CC6317" s="174" t="str">
        <f t="shared" si="845"/>
        <v/>
      </c>
      <c r="CH6317" s="139"/>
      <c r="CI6317" s="139"/>
      <c r="CJ6317" s="174"/>
    </row>
    <row r="6318" spans="76:88" ht="20.100000000000001" customHeight="1" x14ac:dyDescent="0.25">
      <c r="BX6318" s="190"/>
      <c r="BY6318" s="191"/>
      <c r="BZ6318" s="188"/>
      <c r="CA6318" s="188"/>
      <c r="CB6318" s="174" t="str">
        <f t="shared" si="844"/>
        <v/>
      </c>
      <c r="CC6318" s="174" t="str">
        <f t="shared" si="845"/>
        <v/>
      </c>
      <c r="CH6318" s="139"/>
      <c r="CI6318" s="139"/>
      <c r="CJ6318" s="174"/>
    </row>
    <row r="6319" spans="76:88" ht="20.100000000000001" customHeight="1" x14ac:dyDescent="0.25">
      <c r="BX6319" s="190"/>
      <c r="BY6319" s="191"/>
      <c r="BZ6319" s="188"/>
      <c r="CA6319" s="188"/>
      <c r="CB6319" s="174" t="str">
        <f t="shared" si="844"/>
        <v/>
      </c>
      <c r="CC6319" s="174" t="str">
        <f t="shared" si="845"/>
        <v/>
      </c>
      <c r="CH6319" s="139"/>
      <c r="CI6319" s="139"/>
      <c r="CJ6319" s="174"/>
    </row>
    <row r="6320" spans="76:88" ht="20.100000000000001" customHeight="1" x14ac:dyDescent="0.25">
      <c r="BX6320" s="190"/>
      <c r="BY6320" s="191"/>
      <c r="BZ6320" s="188"/>
      <c r="CA6320" s="188"/>
      <c r="CB6320" s="174" t="str">
        <f t="shared" si="844"/>
        <v/>
      </c>
      <c r="CC6320" s="174" t="str">
        <f t="shared" si="845"/>
        <v/>
      </c>
      <c r="CH6320" s="139"/>
      <c r="CI6320" s="139"/>
      <c r="CJ6320" s="174"/>
    </row>
    <row r="6321" spans="76:88" ht="20.100000000000001" customHeight="1" x14ac:dyDescent="0.25">
      <c r="BX6321" s="190"/>
      <c r="BY6321" s="191"/>
      <c r="BZ6321" s="188"/>
      <c r="CA6321" s="188"/>
      <c r="CB6321" s="174" t="str">
        <f t="shared" si="844"/>
        <v/>
      </c>
      <c r="CC6321" s="174" t="str">
        <f t="shared" si="845"/>
        <v/>
      </c>
      <c r="CH6321" s="139"/>
      <c r="CI6321" s="139"/>
      <c r="CJ6321" s="174"/>
    </row>
    <row r="6322" spans="76:88" ht="20.100000000000001" customHeight="1" x14ac:dyDescent="0.25">
      <c r="BX6322" s="190"/>
      <c r="BY6322" s="191"/>
      <c r="BZ6322" s="188"/>
      <c r="CA6322" s="188"/>
      <c r="CB6322" s="174" t="str">
        <f t="shared" si="844"/>
        <v/>
      </c>
      <c r="CC6322" s="174" t="str">
        <f t="shared" si="845"/>
        <v/>
      </c>
      <c r="CH6322" s="139"/>
      <c r="CI6322" s="139"/>
      <c r="CJ6322" s="174"/>
    </row>
    <row r="6323" spans="76:88" ht="20.100000000000001" customHeight="1" x14ac:dyDescent="0.25">
      <c r="BX6323" s="190"/>
      <c r="BY6323" s="191"/>
      <c r="BZ6323" s="188"/>
      <c r="CA6323" s="188"/>
      <c r="CB6323" s="174" t="str">
        <f t="shared" si="844"/>
        <v/>
      </c>
      <c r="CC6323" s="174" t="str">
        <f t="shared" si="845"/>
        <v/>
      </c>
      <c r="CH6323" s="139"/>
      <c r="CI6323" s="139"/>
      <c r="CJ6323" s="174"/>
    </row>
    <row r="6324" spans="76:88" ht="20.100000000000001" customHeight="1" x14ac:dyDescent="0.25">
      <c r="BX6324" s="190"/>
      <c r="BY6324" s="191"/>
      <c r="BZ6324" s="188"/>
      <c r="CA6324" s="188"/>
      <c r="CB6324" s="174" t="str">
        <f t="shared" si="844"/>
        <v/>
      </c>
      <c r="CC6324" s="174" t="str">
        <f t="shared" si="845"/>
        <v/>
      </c>
      <c r="CH6324" s="139"/>
      <c r="CI6324" s="139"/>
      <c r="CJ6324" s="174"/>
    </row>
    <row r="6325" spans="76:88" ht="20.100000000000001" customHeight="1" x14ac:dyDescent="0.25">
      <c r="BX6325" s="190"/>
      <c r="BY6325" s="191"/>
      <c r="BZ6325" s="188"/>
      <c r="CA6325" s="188"/>
      <c r="CB6325" s="174" t="str">
        <f t="shared" si="844"/>
        <v/>
      </c>
      <c r="CC6325" s="174" t="str">
        <f t="shared" si="845"/>
        <v/>
      </c>
      <c r="CH6325" s="139"/>
      <c r="CI6325" s="139"/>
      <c r="CJ6325" s="174"/>
    </row>
    <row r="6326" spans="76:88" ht="20.100000000000001" customHeight="1" x14ac:dyDescent="0.25">
      <c r="BX6326" s="190"/>
      <c r="BY6326" s="191"/>
      <c r="BZ6326" s="188"/>
      <c r="CA6326" s="188"/>
      <c r="CB6326" s="174" t="str">
        <f t="shared" si="844"/>
        <v/>
      </c>
      <c r="CC6326" s="174" t="str">
        <f t="shared" si="845"/>
        <v/>
      </c>
      <c r="CH6326" s="139"/>
      <c r="CI6326" s="139"/>
      <c r="CJ6326" s="174"/>
    </row>
    <row r="6327" spans="76:88" ht="20.100000000000001" customHeight="1" x14ac:dyDescent="0.25">
      <c r="BX6327" s="190"/>
      <c r="BY6327" s="191"/>
      <c r="BZ6327" s="188"/>
      <c r="CA6327" s="188"/>
      <c r="CB6327" s="174" t="str">
        <f t="shared" si="844"/>
        <v/>
      </c>
      <c r="CC6327" s="174" t="str">
        <f t="shared" si="845"/>
        <v/>
      </c>
      <c r="CH6327" s="139"/>
      <c r="CI6327" s="139"/>
      <c r="CJ6327" s="174"/>
    </row>
    <row r="6328" spans="76:88" ht="20.100000000000001" customHeight="1" x14ac:dyDescent="0.25">
      <c r="BX6328" s="190"/>
      <c r="BY6328" s="191"/>
      <c r="BZ6328" s="188"/>
      <c r="CA6328" s="188"/>
      <c r="CB6328" s="174" t="str">
        <f t="shared" si="844"/>
        <v/>
      </c>
      <c r="CC6328" s="174" t="str">
        <f t="shared" si="845"/>
        <v/>
      </c>
      <c r="CH6328" s="139"/>
      <c r="CI6328" s="139"/>
      <c r="CJ6328" s="174"/>
    </row>
    <row r="6329" spans="76:88" ht="20.100000000000001" customHeight="1" x14ac:dyDescent="0.25">
      <c r="BX6329" s="190"/>
      <c r="BY6329" s="191"/>
      <c r="BZ6329" s="188"/>
      <c r="CA6329" s="188"/>
      <c r="CB6329" s="174" t="str">
        <f t="shared" si="844"/>
        <v/>
      </c>
      <c r="CC6329" s="174" t="str">
        <f t="shared" si="845"/>
        <v/>
      </c>
      <c r="CH6329" s="139"/>
      <c r="CI6329" s="139"/>
      <c r="CJ6329" s="174"/>
    </row>
    <row r="6330" spans="76:88" ht="20.100000000000001" customHeight="1" x14ac:dyDescent="0.25">
      <c r="BX6330" s="190"/>
      <c r="BY6330" s="191"/>
      <c r="BZ6330" s="188"/>
      <c r="CA6330" s="188"/>
      <c r="CB6330" s="174" t="str">
        <f t="shared" si="844"/>
        <v/>
      </c>
      <c r="CC6330" s="174" t="str">
        <f t="shared" si="845"/>
        <v/>
      </c>
      <c r="CH6330" s="139"/>
      <c r="CI6330" s="139"/>
      <c r="CJ6330" s="174"/>
    </row>
    <row r="6331" spans="76:88" ht="20.100000000000001" customHeight="1" x14ac:dyDescent="0.25">
      <c r="BX6331" s="190"/>
      <c r="BY6331" s="191"/>
      <c r="BZ6331" s="188"/>
      <c r="CA6331" s="188"/>
      <c r="CB6331" s="174" t="str">
        <f t="shared" si="844"/>
        <v/>
      </c>
      <c r="CC6331" s="174" t="str">
        <f t="shared" si="845"/>
        <v/>
      </c>
      <c r="CH6331" s="139"/>
      <c r="CI6331" s="139"/>
      <c r="CJ6331" s="174"/>
    </row>
    <row r="6332" spans="76:88" ht="20.100000000000001" customHeight="1" x14ac:dyDescent="0.25">
      <c r="BX6332" s="190"/>
      <c r="BY6332" s="191"/>
      <c r="BZ6332" s="188"/>
      <c r="CA6332" s="188"/>
      <c r="CB6332" s="174" t="str">
        <f t="shared" si="844"/>
        <v/>
      </c>
      <c r="CC6332" s="174" t="str">
        <f t="shared" si="845"/>
        <v/>
      </c>
      <c r="CH6332" s="139"/>
      <c r="CI6332" s="139"/>
      <c r="CJ6332" s="174"/>
    </row>
    <row r="6333" spans="76:88" ht="20.100000000000001" customHeight="1" x14ac:dyDescent="0.25">
      <c r="BX6333" s="190"/>
      <c r="BY6333" s="191"/>
      <c r="BZ6333" s="188"/>
      <c r="CA6333" s="188"/>
      <c r="CB6333" s="174" t="str">
        <f t="shared" si="844"/>
        <v/>
      </c>
      <c r="CC6333" s="174" t="str">
        <f t="shared" si="845"/>
        <v/>
      </c>
      <c r="CH6333" s="139"/>
      <c r="CI6333" s="139"/>
      <c r="CJ6333" s="174"/>
    </row>
    <row r="6334" spans="76:88" ht="20.100000000000001" customHeight="1" x14ac:dyDescent="0.25">
      <c r="BX6334" s="190"/>
      <c r="BY6334" s="191"/>
      <c r="BZ6334" s="188"/>
      <c r="CA6334" s="188"/>
      <c r="CB6334" s="174" t="str">
        <f t="shared" si="844"/>
        <v/>
      </c>
      <c r="CC6334" s="174" t="str">
        <f t="shared" si="845"/>
        <v/>
      </c>
      <c r="CH6334" s="139"/>
      <c r="CI6334" s="139"/>
      <c r="CJ6334" s="174"/>
    </row>
    <row r="6335" spans="76:88" ht="20.100000000000001" customHeight="1" x14ac:dyDescent="0.25">
      <c r="BX6335" s="190"/>
      <c r="BY6335" s="191"/>
      <c r="BZ6335" s="188"/>
      <c r="CA6335" s="188"/>
      <c r="CB6335" s="174" t="str">
        <f t="shared" si="844"/>
        <v/>
      </c>
      <c r="CC6335" s="174" t="str">
        <f t="shared" si="845"/>
        <v/>
      </c>
      <c r="CH6335" s="139"/>
      <c r="CI6335" s="139"/>
      <c r="CJ6335" s="174"/>
    </row>
    <row r="6336" spans="76:88" ht="20.100000000000001" customHeight="1" x14ac:dyDescent="0.25">
      <c r="BX6336" s="190"/>
      <c r="BY6336" s="191"/>
      <c r="BZ6336" s="188"/>
      <c r="CA6336" s="188"/>
      <c r="CB6336" s="174" t="str">
        <f t="shared" si="844"/>
        <v/>
      </c>
      <c r="CC6336" s="174" t="str">
        <f t="shared" si="845"/>
        <v/>
      </c>
      <c r="CH6336" s="139"/>
      <c r="CI6336" s="139"/>
      <c r="CJ6336" s="174"/>
    </row>
    <row r="6337" spans="76:88" ht="20.100000000000001" customHeight="1" x14ac:dyDescent="0.25">
      <c r="BX6337" s="190"/>
      <c r="BY6337" s="191"/>
      <c r="BZ6337" s="188"/>
      <c r="CA6337" s="188"/>
      <c r="CB6337" s="174" t="str">
        <f t="shared" si="844"/>
        <v/>
      </c>
      <c r="CC6337" s="174" t="str">
        <f t="shared" si="845"/>
        <v/>
      </c>
      <c r="CH6337" s="139"/>
      <c r="CI6337" s="139"/>
      <c r="CJ6337" s="174"/>
    </row>
    <row r="6338" spans="76:88" ht="20.100000000000001" customHeight="1" x14ac:dyDescent="0.25">
      <c r="BX6338" s="190"/>
      <c r="BY6338" s="191"/>
      <c r="BZ6338" s="188"/>
      <c r="CA6338" s="188"/>
      <c r="CB6338" s="174" t="str">
        <f t="shared" si="844"/>
        <v/>
      </c>
      <c r="CC6338" s="174" t="str">
        <f t="shared" si="845"/>
        <v/>
      </c>
      <c r="CH6338" s="139"/>
      <c r="CI6338" s="139"/>
      <c r="CJ6338" s="174"/>
    </row>
    <row r="6339" spans="76:88" ht="20.100000000000001" customHeight="1" x14ac:dyDescent="0.25">
      <c r="BX6339" s="190"/>
      <c r="BY6339" s="191"/>
      <c r="BZ6339" s="188"/>
      <c r="CA6339" s="188"/>
      <c r="CB6339" s="174" t="str">
        <f t="shared" si="844"/>
        <v/>
      </c>
      <c r="CC6339" s="174" t="str">
        <f t="shared" si="845"/>
        <v/>
      </c>
      <c r="CH6339" s="139"/>
      <c r="CI6339" s="139"/>
      <c r="CJ6339" s="174"/>
    </row>
    <row r="6340" spans="76:88" ht="20.100000000000001" customHeight="1" x14ac:dyDescent="0.25">
      <c r="BX6340" s="190"/>
      <c r="BY6340" s="191"/>
      <c r="BZ6340" s="188"/>
      <c r="CA6340" s="188"/>
      <c r="CB6340" s="174" t="str">
        <f t="shared" si="844"/>
        <v/>
      </c>
      <c r="CC6340" s="174" t="str">
        <f t="shared" si="845"/>
        <v/>
      </c>
      <c r="CH6340" s="139"/>
      <c r="CI6340" s="139"/>
      <c r="CJ6340" s="174"/>
    </row>
    <row r="6341" spans="76:88" ht="20.100000000000001" customHeight="1" x14ac:dyDescent="0.25">
      <c r="BX6341" s="190"/>
      <c r="BY6341" s="191"/>
      <c r="BZ6341" s="188"/>
      <c r="CA6341" s="188"/>
      <c r="CB6341" s="174" t="str">
        <f t="shared" si="844"/>
        <v/>
      </c>
      <c r="CC6341" s="174" t="str">
        <f t="shared" si="845"/>
        <v/>
      </c>
      <c r="CH6341" s="139"/>
      <c r="CI6341" s="139"/>
      <c r="CJ6341" s="174"/>
    </row>
    <row r="6342" spans="76:88" ht="20.100000000000001" customHeight="1" x14ac:dyDescent="0.25">
      <c r="BX6342" s="190"/>
      <c r="BY6342" s="191"/>
      <c r="BZ6342" s="188"/>
      <c r="CA6342" s="188"/>
      <c r="CB6342" s="174" t="str">
        <f t="shared" si="844"/>
        <v/>
      </c>
      <c r="CC6342" s="174" t="str">
        <f t="shared" si="845"/>
        <v/>
      </c>
      <c r="CH6342" s="139"/>
      <c r="CI6342" s="139"/>
      <c r="CJ6342" s="174"/>
    </row>
    <row r="6343" spans="76:88" ht="20.100000000000001" customHeight="1" x14ac:dyDescent="0.25">
      <c r="BX6343" s="190"/>
      <c r="BY6343" s="191"/>
      <c r="BZ6343" s="188"/>
      <c r="CA6343" s="188"/>
      <c r="CB6343" s="174" t="str">
        <f t="shared" si="844"/>
        <v/>
      </c>
      <c r="CC6343" s="174" t="str">
        <f t="shared" si="845"/>
        <v/>
      </c>
      <c r="CH6343" s="139"/>
      <c r="CI6343" s="139"/>
      <c r="CJ6343" s="174"/>
    </row>
    <row r="6344" spans="76:88" ht="20.100000000000001" customHeight="1" x14ac:dyDescent="0.25">
      <c r="BX6344" s="190"/>
      <c r="BY6344" s="191"/>
      <c r="BZ6344" s="188"/>
      <c r="CA6344" s="188"/>
      <c r="CB6344" s="174" t="str">
        <f t="shared" si="844"/>
        <v/>
      </c>
      <c r="CC6344" s="174" t="str">
        <f t="shared" si="845"/>
        <v/>
      </c>
      <c r="CH6344" s="139"/>
      <c r="CI6344" s="139"/>
      <c r="CJ6344" s="174"/>
    </row>
    <row r="6345" spans="76:88" ht="20.100000000000001" customHeight="1" x14ac:dyDescent="0.25">
      <c r="BX6345" s="190"/>
      <c r="BY6345" s="191"/>
      <c r="BZ6345" s="188"/>
      <c r="CA6345" s="188"/>
      <c r="CB6345" s="174" t="str">
        <f t="shared" si="844"/>
        <v/>
      </c>
      <c r="CC6345" s="174" t="str">
        <f t="shared" si="845"/>
        <v/>
      </c>
      <c r="CH6345" s="139"/>
      <c r="CI6345" s="139"/>
      <c r="CJ6345" s="174"/>
    </row>
    <row r="6346" spans="76:88" ht="20.100000000000001" customHeight="1" x14ac:dyDescent="0.25">
      <c r="BX6346" s="190"/>
      <c r="BY6346" s="191"/>
      <c r="BZ6346" s="188"/>
      <c r="CA6346" s="188"/>
      <c r="CB6346" s="174" t="str">
        <f t="shared" si="844"/>
        <v/>
      </c>
      <c r="CC6346" s="174" t="str">
        <f t="shared" si="845"/>
        <v/>
      </c>
      <c r="CH6346" s="139"/>
      <c r="CI6346" s="139"/>
      <c r="CJ6346" s="174"/>
    </row>
    <row r="6347" spans="76:88" ht="20.100000000000001" customHeight="1" x14ac:dyDescent="0.25">
      <c r="BX6347" s="190"/>
      <c r="BY6347" s="191"/>
      <c r="BZ6347" s="188"/>
      <c r="CA6347" s="188"/>
      <c r="CB6347" s="174" t="str">
        <f t="shared" si="844"/>
        <v/>
      </c>
      <c r="CC6347" s="174" t="str">
        <f t="shared" si="845"/>
        <v/>
      </c>
      <c r="CH6347" s="139"/>
      <c r="CI6347" s="139"/>
      <c r="CJ6347" s="174"/>
    </row>
    <row r="6348" spans="76:88" ht="20.100000000000001" customHeight="1" x14ac:dyDescent="0.25">
      <c r="BX6348" s="190"/>
      <c r="BY6348" s="191"/>
      <c r="BZ6348" s="188"/>
      <c r="CA6348" s="188"/>
      <c r="CB6348" s="174" t="str">
        <f t="shared" si="844"/>
        <v/>
      </c>
      <c r="CC6348" s="174" t="str">
        <f t="shared" si="845"/>
        <v/>
      </c>
      <c r="CH6348" s="139"/>
      <c r="CI6348" s="139"/>
      <c r="CJ6348" s="174"/>
    </row>
    <row r="6349" spans="76:88" ht="20.100000000000001" customHeight="1" x14ac:dyDescent="0.25">
      <c r="BX6349" s="190"/>
      <c r="BY6349" s="191"/>
      <c r="BZ6349" s="188"/>
      <c r="CA6349" s="188"/>
      <c r="CB6349" s="174" t="str">
        <f t="shared" si="844"/>
        <v/>
      </c>
      <c r="CC6349" s="174" t="str">
        <f t="shared" si="845"/>
        <v/>
      </c>
      <c r="CH6349" s="139"/>
      <c r="CI6349" s="139"/>
      <c r="CJ6349" s="174"/>
    </row>
    <row r="6350" spans="76:88" ht="20.100000000000001" customHeight="1" x14ac:dyDescent="0.25">
      <c r="BX6350" s="190"/>
      <c r="BY6350" s="191"/>
      <c r="BZ6350" s="188"/>
      <c r="CA6350" s="188"/>
      <c r="CB6350" s="174" t="str">
        <f t="shared" si="844"/>
        <v/>
      </c>
      <c r="CC6350" s="174" t="str">
        <f t="shared" si="845"/>
        <v/>
      </c>
      <c r="CH6350" s="139"/>
      <c r="CI6350" s="139"/>
      <c r="CJ6350" s="174"/>
    </row>
    <row r="6351" spans="76:88" ht="20.100000000000001" customHeight="1" x14ac:dyDescent="0.25">
      <c r="BX6351" s="190"/>
      <c r="BY6351" s="191"/>
      <c r="BZ6351" s="188"/>
      <c r="CA6351" s="188"/>
      <c r="CB6351" s="174" t="str">
        <f t="shared" si="844"/>
        <v/>
      </c>
      <c r="CC6351" s="174" t="str">
        <f t="shared" si="845"/>
        <v/>
      </c>
      <c r="CH6351" s="139"/>
      <c r="CI6351" s="139"/>
      <c r="CJ6351" s="174"/>
    </row>
    <row r="6352" spans="76:88" ht="20.100000000000001" customHeight="1" x14ac:dyDescent="0.25">
      <c r="BX6352" s="190"/>
      <c r="BY6352" s="191"/>
      <c r="BZ6352" s="188"/>
      <c r="CA6352" s="188"/>
      <c r="CB6352" s="174" t="str">
        <f t="shared" ref="CB6352:CB6415" si="846">IF($CA6352&gt;(Y$555),$BZ6352,"")</f>
        <v/>
      </c>
      <c r="CC6352" s="174" t="str">
        <f t="shared" ref="CC6352:CC6415" si="847">IF($CA6352&gt;(AA$557),$BZ6352,"")</f>
        <v/>
      </c>
      <c r="CH6352" s="139"/>
      <c r="CI6352" s="139"/>
      <c r="CJ6352" s="174"/>
    </row>
    <row r="6353" spans="76:88" ht="20.100000000000001" customHeight="1" x14ac:dyDescent="0.25">
      <c r="BX6353" s="190"/>
      <c r="BY6353" s="191"/>
      <c r="BZ6353" s="188"/>
      <c r="CA6353" s="188"/>
      <c r="CB6353" s="174" t="str">
        <f t="shared" si="846"/>
        <v/>
      </c>
      <c r="CC6353" s="174" t="str">
        <f t="shared" si="847"/>
        <v/>
      </c>
      <c r="CH6353" s="139"/>
      <c r="CI6353" s="139"/>
      <c r="CJ6353" s="174"/>
    </row>
    <row r="6354" spans="76:88" ht="20.100000000000001" customHeight="1" x14ac:dyDescent="0.25">
      <c r="BX6354" s="190"/>
      <c r="BY6354" s="191"/>
      <c r="BZ6354" s="188"/>
      <c r="CA6354" s="188"/>
      <c r="CB6354" s="174" t="str">
        <f t="shared" si="846"/>
        <v/>
      </c>
      <c r="CC6354" s="174" t="str">
        <f t="shared" si="847"/>
        <v/>
      </c>
      <c r="CH6354" s="139"/>
      <c r="CI6354" s="139"/>
      <c r="CJ6354" s="174"/>
    </row>
    <row r="6355" spans="76:88" ht="20.100000000000001" customHeight="1" x14ac:dyDescent="0.25">
      <c r="BX6355" s="190"/>
      <c r="BY6355" s="191"/>
      <c r="BZ6355" s="188"/>
      <c r="CA6355" s="188"/>
      <c r="CB6355" s="174" t="str">
        <f t="shared" si="846"/>
        <v/>
      </c>
      <c r="CC6355" s="174" t="str">
        <f t="shared" si="847"/>
        <v/>
      </c>
      <c r="CH6355" s="139"/>
      <c r="CI6355" s="139"/>
      <c r="CJ6355" s="174"/>
    </row>
    <row r="6356" spans="76:88" ht="20.100000000000001" customHeight="1" x14ac:dyDescent="0.25">
      <c r="BX6356" s="190"/>
      <c r="BY6356" s="191"/>
      <c r="BZ6356" s="188"/>
      <c r="CA6356" s="188"/>
      <c r="CB6356" s="174" t="str">
        <f t="shared" si="846"/>
        <v/>
      </c>
      <c r="CC6356" s="174" t="str">
        <f t="shared" si="847"/>
        <v/>
      </c>
      <c r="CH6356" s="139"/>
      <c r="CI6356" s="139"/>
      <c r="CJ6356" s="174"/>
    </row>
    <row r="6357" spans="76:88" ht="20.100000000000001" customHeight="1" x14ac:dyDescent="0.25">
      <c r="BX6357" s="190"/>
      <c r="BY6357" s="191"/>
      <c r="BZ6357" s="188"/>
      <c r="CA6357" s="188"/>
      <c r="CB6357" s="174" t="str">
        <f t="shared" si="846"/>
        <v/>
      </c>
      <c r="CC6357" s="174" t="str">
        <f t="shared" si="847"/>
        <v/>
      </c>
      <c r="CH6357" s="139"/>
      <c r="CI6357" s="139"/>
      <c r="CJ6357" s="174"/>
    </row>
    <row r="6358" spans="76:88" ht="20.100000000000001" customHeight="1" x14ac:dyDescent="0.25">
      <c r="BX6358" s="190"/>
      <c r="BY6358" s="191"/>
      <c r="BZ6358" s="188"/>
      <c r="CA6358" s="188"/>
      <c r="CB6358" s="174" t="str">
        <f t="shared" si="846"/>
        <v/>
      </c>
      <c r="CC6358" s="174" t="str">
        <f t="shared" si="847"/>
        <v/>
      </c>
      <c r="CH6358" s="139"/>
      <c r="CI6358" s="139"/>
      <c r="CJ6358" s="174"/>
    </row>
    <row r="6359" spans="76:88" ht="20.100000000000001" customHeight="1" x14ac:dyDescent="0.25">
      <c r="BX6359" s="190"/>
      <c r="BY6359" s="191"/>
      <c r="BZ6359" s="188"/>
      <c r="CA6359" s="188"/>
      <c r="CB6359" s="174" t="str">
        <f t="shared" si="846"/>
        <v/>
      </c>
      <c r="CC6359" s="174" t="str">
        <f t="shared" si="847"/>
        <v/>
      </c>
      <c r="CH6359" s="139"/>
      <c r="CI6359" s="139"/>
      <c r="CJ6359" s="174"/>
    </row>
    <row r="6360" spans="76:88" ht="20.100000000000001" customHeight="1" x14ac:dyDescent="0.25">
      <c r="BX6360" s="190"/>
      <c r="BY6360" s="191"/>
      <c r="BZ6360" s="188"/>
      <c r="CA6360" s="188"/>
      <c r="CB6360" s="174" t="str">
        <f t="shared" si="846"/>
        <v/>
      </c>
      <c r="CC6360" s="174" t="str">
        <f t="shared" si="847"/>
        <v/>
      </c>
      <c r="CH6360" s="139"/>
      <c r="CI6360" s="139"/>
      <c r="CJ6360" s="174"/>
    </row>
    <row r="6361" spans="76:88" ht="20.100000000000001" customHeight="1" x14ac:dyDescent="0.25">
      <c r="BX6361" s="190"/>
      <c r="BY6361" s="191"/>
      <c r="BZ6361" s="188"/>
      <c r="CA6361" s="188"/>
      <c r="CB6361" s="174" t="str">
        <f t="shared" si="846"/>
        <v/>
      </c>
      <c r="CC6361" s="174" t="str">
        <f t="shared" si="847"/>
        <v/>
      </c>
      <c r="CH6361" s="139"/>
      <c r="CI6361" s="139"/>
      <c r="CJ6361" s="174"/>
    </row>
    <row r="6362" spans="76:88" ht="20.100000000000001" customHeight="1" x14ac:dyDescent="0.25">
      <c r="BX6362" s="190"/>
      <c r="BY6362" s="191"/>
      <c r="BZ6362" s="188"/>
      <c r="CA6362" s="188"/>
      <c r="CB6362" s="174" t="str">
        <f t="shared" si="846"/>
        <v/>
      </c>
      <c r="CC6362" s="174" t="str">
        <f t="shared" si="847"/>
        <v/>
      </c>
      <c r="CH6362" s="139"/>
      <c r="CI6362" s="139"/>
      <c r="CJ6362" s="174"/>
    </row>
    <row r="6363" spans="76:88" ht="20.100000000000001" customHeight="1" x14ac:dyDescent="0.25">
      <c r="BX6363" s="190"/>
      <c r="BY6363" s="191"/>
      <c r="BZ6363" s="188"/>
      <c r="CA6363" s="188"/>
      <c r="CB6363" s="174" t="str">
        <f t="shared" si="846"/>
        <v/>
      </c>
      <c r="CC6363" s="174" t="str">
        <f t="shared" si="847"/>
        <v/>
      </c>
      <c r="CH6363" s="139"/>
      <c r="CI6363" s="139"/>
      <c r="CJ6363" s="174"/>
    </row>
    <row r="6364" spans="76:88" ht="20.100000000000001" customHeight="1" x14ac:dyDescent="0.25">
      <c r="BX6364" s="190"/>
      <c r="BY6364" s="191"/>
      <c r="BZ6364" s="188"/>
      <c r="CA6364" s="188"/>
      <c r="CB6364" s="174" t="str">
        <f t="shared" si="846"/>
        <v/>
      </c>
      <c r="CC6364" s="174" t="str">
        <f t="shared" si="847"/>
        <v/>
      </c>
      <c r="CH6364" s="139"/>
      <c r="CI6364" s="139"/>
      <c r="CJ6364" s="174"/>
    </row>
    <row r="6365" spans="76:88" ht="20.100000000000001" customHeight="1" x14ac:dyDescent="0.25">
      <c r="BX6365" s="190"/>
      <c r="BY6365" s="191"/>
      <c r="BZ6365" s="188"/>
      <c r="CA6365" s="188"/>
      <c r="CB6365" s="174" t="str">
        <f t="shared" si="846"/>
        <v/>
      </c>
      <c r="CC6365" s="174" t="str">
        <f t="shared" si="847"/>
        <v/>
      </c>
      <c r="CH6365" s="139"/>
      <c r="CI6365" s="139"/>
      <c r="CJ6365" s="174"/>
    </row>
    <row r="6366" spans="76:88" ht="20.100000000000001" customHeight="1" x14ac:dyDescent="0.25">
      <c r="BX6366" s="190"/>
      <c r="BY6366" s="191"/>
      <c r="BZ6366" s="188"/>
      <c r="CA6366" s="188"/>
      <c r="CB6366" s="174" t="str">
        <f t="shared" si="846"/>
        <v/>
      </c>
      <c r="CC6366" s="174" t="str">
        <f t="shared" si="847"/>
        <v/>
      </c>
      <c r="CH6366" s="139"/>
      <c r="CI6366" s="139"/>
      <c r="CJ6366" s="174"/>
    </row>
    <row r="6367" spans="76:88" ht="20.100000000000001" customHeight="1" x14ac:dyDescent="0.25">
      <c r="BX6367" s="190"/>
      <c r="BY6367" s="191"/>
      <c r="BZ6367" s="188"/>
      <c r="CA6367" s="188"/>
      <c r="CB6367" s="174" t="str">
        <f t="shared" si="846"/>
        <v/>
      </c>
      <c r="CC6367" s="174" t="str">
        <f t="shared" si="847"/>
        <v/>
      </c>
      <c r="CH6367" s="139"/>
      <c r="CI6367" s="139"/>
      <c r="CJ6367" s="174"/>
    </row>
    <row r="6368" spans="76:88" ht="20.100000000000001" customHeight="1" x14ac:dyDescent="0.25">
      <c r="BX6368" s="190"/>
      <c r="BY6368" s="191"/>
      <c r="BZ6368" s="188"/>
      <c r="CA6368" s="188"/>
      <c r="CB6368" s="174" t="str">
        <f t="shared" si="846"/>
        <v/>
      </c>
      <c r="CC6368" s="174" t="str">
        <f t="shared" si="847"/>
        <v/>
      </c>
      <c r="CH6368" s="139"/>
      <c r="CI6368" s="139"/>
      <c r="CJ6368" s="174"/>
    </row>
    <row r="6369" spans="76:88" ht="20.100000000000001" customHeight="1" x14ac:dyDescent="0.25">
      <c r="BX6369" s="190"/>
      <c r="BY6369" s="191"/>
      <c r="BZ6369" s="188"/>
      <c r="CA6369" s="188"/>
      <c r="CB6369" s="174" t="str">
        <f t="shared" si="846"/>
        <v/>
      </c>
      <c r="CC6369" s="174" t="str">
        <f t="shared" si="847"/>
        <v/>
      </c>
      <c r="CH6369" s="139"/>
      <c r="CI6369" s="139"/>
      <c r="CJ6369" s="174"/>
    </row>
    <row r="6370" spans="76:88" ht="20.100000000000001" customHeight="1" x14ac:dyDescent="0.25">
      <c r="BX6370" s="190"/>
      <c r="BY6370" s="191"/>
      <c r="BZ6370" s="188"/>
      <c r="CA6370" s="188"/>
      <c r="CB6370" s="174" t="str">
        <f t="shared" si="846"/>
        <v/>
      </c>
      <c r="CC6370" s="174" t="str">
        <f t="shared" si="847"/>
        <v/>
      </c>
      <c r="CH6370" s="139"/>
      <c r="CI6370" s="139"/>
      <c r="CJ6370" s="174"/>
    </row>
    <row r="6371" spans="76:88" ht="20.100000000000001" customHeight="1" x14ac:dyDescent="0.25">
      <c r="BX6371" s="190"/>
      <c r="BY6371" s="191"/>
      <c r="BZ6371" s="188"/>
      <c r="CA6371" s="188"/>
      <c r="CB6371" s="174" t="str">
        <f t="shared" si="846"/>
        <v/>
      </c>
      <c r="CC6371" s="174" t="str">
        <f t="shared" si="847"/>
        <v/>
      </c>
      <c r="CH6371" s="139"/>
      <c r="CI6371" s="139"/>
      <c r="CJ6371" s="174"/>
    </row>
    <row r="6372" spans="76:88" ht="20.100000000000001" customHeight="1" x14ac:dyDescent="0.25">
      <c r="BX6372" s="190"/>
      <c r="BY6372" s="191"/>
      <c r="BZ6372" s="188"/>
      <c r="CA6372" s="188"/>
      <c r="CB6372" s="174" t="str">
        <f t="shared" si="846"/>
        <v/>
      </c>
      <c r="CC6372" s="174" t="str">
        <f t="shared" si="847"/>
        <v/>
      </c>
      <c r="CH6372" s="139"/>
      <c r="CI6372" s="139"/>
      <c r="CJ6372" s="174"/>
    </row>
    <row r="6373" spans="76:88" ht="20.100000000000001" customHeight="1" x14ac:dyDescent="0.25">
      <c r="BX6373" s="190"/>
      <c r="BY6373" s="191"/>
      <c r="BZ6373" s="188"/>
      <c r="CA6373" s="188"/>
      <c r="CB6373" s="174" t="str">
        <f t="shared" si="846"/>
        <v/>
      </c>
      <c r="CC6373" s="174" t="str">
        <f t="shared" si="847"/>
        <v/>
      </c>
      <c r="CH6373" s="139"/>
      <c r="CI6373" s="139"/>
      <c r="CJ6373" s="174"/>
    </row>
    <row r="6374" spans="76:88" ht="20.100000000000001" customHeight="1" x14ac:dyDescent="0.25">
      <c r="BX6374" s="190"/>
      <c r="BY6374" s="191"/>
      <c r="BZ6374" s="188"/>
      <c r="CA6374" s="188"/>
      <c r="CB6374" s="174" t="str">
        <f t="shared" si="846"/>
        <v/>
      </c>
      <c r="CC6374" s="174" t="str">
        <f t="shared" si="847"/>
        <v/>
      </c>
      <c r="CH6374" s="139"/>
      <c r="CI6374" s="139"/>
      <c r="CJ6374" s="174"/>
    </row>
    <row r="6375" spans="76:88" ht="20.100000000000001" customHeight="1" x14ac:dyDescent="0.25">
      <c r="BX6375" s="190"/>
      <c r="BY6375" s="191"/>
      <c r="BZ6375" s="188"/>
      <c r="CA6375" s="188"/>
      <c r="CB6375" s="174" t="str">
        <f t="shared" si="846"/>
        <v/>
      </c>
      <c r="CC6375" s="174" t="str">
        <f t="shared" si="847"/>
        <v/>
      </c>
      <c r="CH6375" s="139"/>
      <c r="CI6375" s="139"/>
      <c r="CJ6375" s="174"/>
    </row>
    <row r="6376" spans="76:88" ht="20.100000000000001" customHeight="1" x14ac:dyDescent="0.25">
      <c r="BX6376" s="190"/>
      <c r="BY6376" s="191"/>
      <c r="BZ6376" s="188"/>
      <c r="CA6376" s="188"/>
      <c r="CB6376" s="174" t="str">
        <f t="shared" si="846"/>
        <v/>
      </c>
      <c r="CC6376" s="174" t="str">
        <f t="shared" si="847"/>
        <v/>
      </c>
      <c r="CH6376" s="139"/>
      <c r="CI6376" s="139"/>
      <c r="CJ6376" s="174"/>
    </row>
    <row r="6377" spans="76:88" ht="20.100000000000001" customHeight="1" x14ac:dyDescent="0.25">
      <c r="BX6377" s="190"/>
      <c r="BY6377" s="191"/>
      <c r="BZ6377" s="188"/>
      <c r="CA6377" s="188"/>
      <c r="CB6377" s="174" t="str">
        <f t="shared" si="846"/>
        <v/>
      </c>
      <c r="CC6377" s="174" t="str">
        <f t="shared" si="847"/>
        <v/>
      </c>
      <c r="CH6377" s="139"/>
      <c r="CI6377" s="139"/>
      <c r="CJ6377" s="174"/>
    </row>
    <row r="6378" spans="76:88" ht="20.100000000000001" customHeight="1" x14ac:dyDescent="0.25">
      <c r="BX6378" s="190"/>
      <c r="BY6378" s="191"/>
      <c r="BZ6378" s="188"/>
      <c r="CA6378" s="188"/>
      <c r="CB6378" s="174" t="str">
        <f t="shared" si="846"/>
        <v/>
      </c>
      <c r="CC6378" s="174" t="str">
        <f t="shared" si="847"/>
        <v/>
      </c>
      <c r="CH6378" s="139"/>
      <c r="CI6378" s="139"/>
      <c r="CJ6378" s="174"/>
    </row>
    <row r="6379" spans="76:88" ht="20.100000000000001" customHeight="1" x14ac:dyDescent="0.25">
      <c r="BX6379" s="190"/>
      <c r="BY6379" s="191"/>
      <c r="BZ6379" s="188"/>
      <c r="CA6379" s="188"/>
      <c r="CB6379" s="174" t="str">
        <f t="shared" si="846"/>
        <v/>
      </c>
      <c r="CC6379" s="174" t="str">
        <f t="shared" si="847"/>
        <v/>
      </c>
      <c r="CH6379" s="139"/>
      <c r="CI6379" s="139"/>
      <c r="CJ6379" s="174"/>
    </row>
    <row r="6380" spans="76:88" ht="20.100000000000001" customHeight="1" x14ac:dyDescent="0.25">
      <c r="BX6380" s="190"/>
      <c r="BY6380" s="191"/>
      <c r="BZ6380" s="188"/>
      <c r="CA6380" s="188"/>
      <c r="CB6380" s="174" t="str">
        <f t="shared" si="846"/>
        <v/>
      </c>
      <c r="CC6380" s="174" t="str">
        <f t="shared" si="847"/>
        <v/>
      </c>
      <c r="CH6380" s="139"/>
      <c r="CI6380" s="139"/>
      <c r="CJ6380" s="174"/>
    </row>
    <row r="6381" spans="76:88" ht="20.100000000000001" customHeight="1" x14ac:dyDescent="0.25">
      <c r="BX6381" s="190"/>
      <c r="BY6381" s="191"/>
      <c r="BZ6381" s="188"/>
      <c r="CA6381" s="188"/>
      <c r="CB6381" s="174" t="str">
        <f t="shared" si="846"/>
        <v/>
      </c>
      <c r="CC6381" s="174" t="str">
        <f t="shared" si="847"/>
        <v/>
      </c>
      <c r="CH6381" s="139"/>
      <c r="CI6381" s="139"/>
      <c r="CJ6381" s="174"/>
    </row>
    <row r="6382" spans="76:88" ht="20.100000000000001" customHeight="1" x14ac:dyDescent="0.25">
      <c r="BX6382" s="190"/>
      <c r="BY6382" s="191"/>
      <c r="BZ6382" s="188"/>
      <c r="CA6382" s="188"/>
      <c r="CB6382" s="174" t="str">
        <f t="shared" si="846"/>
        <v/>
      </c>
      <c r="CC6382" s="174" t="str">
        <f t="shared" si="847"/>
        <v/>
      </c>
      <c r="CH6382" s="139"/>
      <c r="CI6382" s="139"/>
      <c r="CJ6382" s="174"/>
    </row>
    <row r="6383" spans="76:88" ht="20.100000000000001" customHeight="1" x14ac:dyDescent="0.25">
      <c r="BX6383" s="190"/>
      <c r="BY6383" s="191"/>
      <c r="BZ6383" s="188"/>
      <c r="CA6383" s="188"/>
      <c r="CB6383" s="174" t="str">
        <f t="shared" si="846"/>
        <v/>
      </c>
      <c r="CC6383" s="174" t="str">
        <f t="shared" si="847"/>
        <v/>
      </c>
      <c r="CH6383" s="139"/>
      <c r="CI6383" s="139"/>
      <c r="CJ6383" s="174"/>
    </row>
    <row r="6384" spans="76:88" ht="20.100000000000001" customHeight="1" x14ac:dyDescent="0.25">
      <c r="BX6384" s="190"/>
      <c r="BY6384" s="191"/>
      <c r="BZ6384" s="188"/>
      <c r="CA6384" s="188"/>
      <c r="CB6384" s="174" t="str">
        <f t="shared" si="846"/>
        <v/>
      </c>
      <c r="CC6384" s="174" t="str">
        <f t="shared" si="847"/>
        <v/>
      </c>
      <c r="CH6384" s="139"/>
      <c r="CI6384" s="139"/>
      <c r="CJ6384" s="174"/>
    </row>
    <row r="6385" spans="76:88" ht="20.100000000000001" customHeight="1" x14ac:dyDescent="0.25">
      <c r="BX6385" s="190"/>
      <c r="BY6385" s="191"/>
      <c r="BZ6385" s="188"/>
      <c r="CA6385" s="188"/>
      <c r="CB6385" s="174" t="str">
        <f t="shared" si="846"/>
        <v/>
      </c>
      <c r="CC6385" s="174" t="str">
        <f t="shared" si="847"/>
        <v/>
      </c>
      <c r="CH6385" s="139"/>
      <c r="CI6385" s="139"/>
      <c r="CJ6385" s="174"/>
    </row>
    <row r="6386" spans="76:88" ht="20.100000000000001" customHeight="1" x14ac:dyDescent="0.25">
      <c r="BX6386" s="190"/>
      <c r="BY6386" s="191"/>
      <c r="BZ6386" s="188"/>
      <c r="CA6386" s="188"/>
      <c r="CB6386" s="174" t="str">
        <f t="shared" si="846"/>
        <v/>
      </c>
      <c r="CC6386" s="174" t="str">
        <f t="shared" si="847"/>
        <v/>
      </c>
      <c r="CH6386" s="139"/>
      <c r="CI6386" s="139"/>
      <c r="CJ6386" s="174"/>
    </row>
    <row r="6387" spans="76:88" ht="20.100000000000001" customHeight="1" x14ac:dyDescent="0.25">
      <c r="BX6387" s="190"/>
      <c r="BY6387" s="191"/>
      <c r="BZ6387" s="188"/>
      <c r="CA6387" s="188"/>
      <c r="CB6387" s="174" t="str">
        <f t="shared" si="846"/>
        <v/>
      </c>
      <c r="CC6387" s="174" t="str">
        <f t="shared" si="847"/>
        <v/>
      </c>
      <c r="CH6387" s="139"/>
      <c r="CI6387" s="139"/>
      <c r="CJ6387" s="174"/>
    </row>
    <row r="6388" spans="76:88" ht="20.100000000000001" customHeight="1" x14ac:dyDescent="0.25">
      <c r="BX6388" s="190"/>
      <c r="BY6388" s="191"/>
      <c r="BZ6388" s="188"/>
      <c r="CA6388" s="188"/>
      <c r="CB6388" s="174" t="str">
        <f t="shared" si="846"/>
        <v/>
      </c>
      <c r="CC6388" s="174" t="str">
        <f t="shared" si="847"/>
        <v/>
      </c>
      <c r="CH6388" s="139"/>
      <c r="CI6388" s="139"/>
      <c r="CJ6388" s="174"/>
    </row>
    <row r="6389" spans="76:88" ht="20.100000000000001" customHeight="1" x14ac:dyDescent="0.25">
      <c r="BX6389" s="190"/>
      <c r="BY6389" s="191"/>
      <c r="BZ6389" s="188"/>
      <c r="CA6389" s="188"/>
      <c r="CB6389" s="174" t="str">
        <f t="shared" si="846"/>
        <v/>
      </c>
      <c r="CC6389" s="174" t="str">
        <f t="shared" si="847"/>
        <v/>
      </c>
      <c r="CH6389" s="139"/>
      <c r="CI6389" s="139"/>
      <c r="CJ6389" s="174"/>
    </row>
    <row r="6390" spans="76:88" ht="20.100000000000001" customHeight="1" x14ac:dyDescent="0.25">
      <c r="BX6390" s="190"/>
      <c r="BY6390" s="191"/>
      <c r="BZ6390" s="188"/>
      <c r="CA6390" s="188"/>
      <c r="CB6390" s="174" t="str">
        <f t="shared" si="846"/>
        <v/>
      </c>
      <c r="CC6390" s="174" t="str">
        <f t="shared" si="847"/>
        <v/>
      </c>
      <c r="CH6390" s="139"/>
      <c r="CI6390" s="139"/>
      <c r="CJ6390" s="174"/>
    </row>
    <row r="6391" spans="76:88" ht="20.100000000000001" customHeight="1" x14ac:dyDescent="0.25">
      <c r="BX6391" s="190"/>
      <c r="BY6391" s="191"/>
      <c r="BZ6391" s="188"/>
      <c r="CA6391" s="188"/>
      <c r="CB6391" s="174" t="str">
        <f t="shared" si="846"/>
        <v/>
      </c>
      <c r="CC6391" s="174" t="str">
        <f t="shared" si="847"/>
        <v/>
      </c>
      <c r="CH6391" s="139"/>
      <c r="CI6391" s="139"/>
      <c r="CJ6391" s="174"/>
    </row>
    <row r="6392" spans="76:88" ht="20.100000000000001" customHeight="1" x14ac:dyDescent="0.25">
      <c r="BX6392" s="190"/>
      <c r="BY6392" s="191"/>
      <c r="BZ6392" s="188"/>
      <c r="CA6392" s="188"/>
      <c r="CB6392" s="174" t="str">
        <f t="shared" si="846"/>
        <v/>
      </c>
      <c r="CC6392" s="174" t="str">
        <f t="shared" si="847"/>
        <v/>
      </c>
      <c r="CH6392" s="139"/>
      <c r="CI6392" s="139"/>
      <c r="CJ6392" s="174"/>
    </row>
    <row r="6393" spans="76:88" ht="20.100000000000001" customHeight="1" x14ac:dyDescent="0.25">
      <c r="BX6393" s="190"/>
      <c r="BY6393" s="191"/>
      <c r="BZ6393" s="188"/>
      <c r="CA6393" s="188"/>
      <c r="CB6393" s="174" t="str">
        <f t="shared" si="846"/>
        <v/>
      </c>
      <c r="CC6393" s="174" t="str">
        <f t="shared" si="847"/>
        <v/>
      </c>
      <c r="CH6393" s="139"/>
      <c r="CI6393" s="139"/>
      <c r="CJ6393" s="174"/>
    </row>
    <row r="6394" spans="76:88" ht="20.100000000000001" customHeight="1" x14ac:dyDescent="0.25">
      <c r="BX6394" s="190"/>
      <c r="BY6394" s="191"/>
      <c r="BZ6394" s="188"/>
      <c r="CA6394" s="188"/>
      <c r="CB6394" s="174" t="str">
        <f t="shared" si="846"/>
        <v/>
      </c>
      <c r="CC6394" s="174" t="str">
        <f t="shared" si="847"/>
        <v/>
      </c>
      <c r="CH6394" s="139"/>
      <c r="CI6394" s="139"/>
      <c r="CJ6394" s="174"/>
    </row>
    <row r="6395" spans="76:88" ht="20.100000000000001" customHeight="1" x14ac:dyDescent="0.25">
      <c r="BX6395" s="190"/>
      <c r="BY6395" s="191"/>
      <c r="BZ6395" s="188"/>
      <c r="CA6395" s="188"/>
      <c r="CB6395" s="174" t="str">
        <f t="shared" si="846"/>
        <v/>
      </c>
      <c r="CC6395" s="174" t="str">
        <f t="shared" si="847"/>
        <v/>
      </c>
      <c r="CH6395" s="139"/>
      <c r="CI6395" s="139"/>
      <c r="CJ6395" s="174"/>
    </row>
    <row r="6396" spans="76:88" ht="20.100000000000001" customHeight="1" x14ac:dyDescent="0.25">
      <c r="BX6396" s="190"/>
      <c r="BY6396" s="191"/>
      <c r="BZ6396" s="188"/>
      <c r="CA6396" s="188"/>
      <c r="CB6396" s="174" t="str">
        <f t="shared" si="846"/>
        <v/>
      </c>
      <c r="CC6396" s="174" t="str">
        <f t="shared" si="847"/>
        <v/>
      </c>
      <c r="CH6396" s="139"/>
      <c r="CI6396" s="139"/>
      <c r="CJ6396" s="174"/>
    </row>
    <row r="6397" spans="76:88" ht="20.100000000000001" customHeight="1" x14ac:dyDescent="0.25">
      <c r="BX6397" s="190"/>
      <c r="BY6397" s="191"/>
      <c r="BZ6397" s="188"/>
      <c r="CA6397" s="188"/>
      <c r="CB6397" s="174" t="str">
        <f t="shared" si="846"/>
        <v/>
      </c>
      <c r="CC6397" s="174" t="str">
        <f t="shared" si="847"/>
        <v/>
      </c>
      <c r="CH6397" s="139"/>
      <c r="CI6397" s="139"/>
      <c r="CJ6397" s="174"/>
    </row>
    <row r="6398" spans="76:88" ht="20.100000000000001" customHeight="1" x14ac:dyDescent="0.25">
      <c r="BX6398" s="190"/>
      <c r="BY6398" s="191"/>
      <c r="BZ6398" s="188"/>
      <c r="CA6398" s="188"/>
      <c r="CB6398" s="174" t="str">
        <f t="shared" si="846"/>
        <v/>
      </c>
      <c r="CC6398" s="174" t="str">
        <f t="shared" si="847"/>
        <v/>
      </c>
      <c r="CH6398" s="139"/>
      <c r="CI6398" s="139"/>
      <c r="CJ6398" s="174"/>
    </row>
    <row r="6399" spans="76:88" ht="20.100000000000001" customHeight="1" x14ac:dyDescent="0.25">
      <c r="BX6399" s="190"/>
      <c r="BY6399" s="191"/>
      <c r="BZ6399" s="188"/>
      <c r="CA6399" s="188"/>
      <c r="CB6399" s="174" t="str">
        <f t="shared" si="846"/>
        <v/>
      </c>
      <c r="CC6399" s="174" t="str">
        <f t="shared" si="847"/>
        <v/>
      </c>
      <c r="CH6399" s="139"/>
      <c r="CI6399" s="139"/>
      <c r="CJ6399" s="174"/>
    </row>
    <row r="6400" spans="76:88" ht="20.100000000000001" customHeight="1" x14ac:dyDescent="0.25">
      <c r="BX6400" s="190"/>
      <c r="BY6400" s="191"/>
      <c r="BZ6400" s="188"/>
      <c r="CA6400" s="188"/>
      <c r="CB6400" s="174" t="str">
        <f t="shared" si="846"/>
        <v/>
      </c>
      <c r="CC6400" s="174" t="str">
        <f t="shared" si="847"/>
        <v/>
      </c>
      <c r="CH6400" s="139"/>
      <c r="CI6400" s="139"/>
      <c r="CJ6400" s="174"/>
    </row>
    <row r="6401" spans="76:88" ht="20.100000000000001" customHeight="1" x14ac:dyDescent="0.25">
      <c r="BX6401" s="190"/>
      <c r="BY6401" s="191"/>
      <c r="BZ6401" s="188"/>
      <c r="CA6401" s="188"/>
      <c r="CB6401" s="174" t="str">
        <f t="shared" si="846"/>
        <v/>
      </c>
      <c r="CC6401" s="174" t="str">
        <f t="shared" si="847"/>
        <v/>
      </c>
      <c r="CH6401" s="139"/>
      <c r="CI6401" s="139"/>
      <c r="CJ6401" s="174"/>
    </row>
    <row r="6402" spans="76:88" ht="20.100000000000001" customHeight="1" x14ac:dyDescent="0.25">
      <c r="BX6402" s="190"/>
      <c r="BY6402" s="191"/>
      <c r="BZ6402" s="188"/>
      <c r="CA6402" s="188"/>
      <c r="CB6402" s="174" t="str">
        <f t="shared" si="846"/>
        <v/>
      </c>
      <c r="CC6402" s="174" t="str">
        <f t="shared" si="847"/>
        <v/>
      </c>
      <c r="CH6402" s="139"/>
      <c r="CI6402" s="139"/>
      <c r="CJ6402" s="174"/>
    </row>
    <row r="6403" spans="76:88" ht="20.100000000000001" customHeight="1" x14ac:dyDescent="0.25">
      <c r="BX6403" s="190"/>
      <c r="BY6403" s="191"/>
      <c r="BZ6403" s="188"/>
      <c r="CA6403" s="188"/>
      <c r="CB6403" s="174" t="str">
        <f t="shared" si="846"/>
        <v/>
      </c>
      <c r="CC6403" s="174" t="str">
        <f t="shared" si="847"/>
        <v/>
      </c>
      <c r="CH6403" s="139"/>
      <c r="CI6403" s="139"/>
      <c r="CJ6403" s="174"/>
    </row>
    <row r="6404" spans="76:88" ht="20.100000000000001" customHeight="1" x14ac:dyDescent="0.25">
      <c r="BX6404" s="190"/>
      <c r="BY6404" s="191"/>
      <c r="BZ6404" s="188"/>
      <c r="CA6404" s="188"/>
      <c r="CB6404" s="174" t="str">
        <f t="shared" si="846"/>
        <v/>
      </c>
      <c r="CC6404" s="174" t="str">
        <f t="shared" si="847"/>
        <v/>
      </c>
      <c r="CH6404" s="139"/>
      <c r="CI6404" s="139"/>
      <c r="CJ6404" s="174"/>
    </row>
    <row r="6405" spans="76:88" ht="20.100000000000001" customHeight="1" x14ac:dyDescent="0.25">
      <c r="BX6405" s="190"/>
      <c r="BY6405" s="191"/>
      <c r="BZ6405" s="188"/>
      <c r="CA6405" s="188"/>
      <c r="CB6405" s="174" t="str">
        <f t="shared" si="846"/>
        <v/>
      </c>
      <c r="CC6405" s="174" t="str">
        <f t="shared" si="847"/>
        <v/>
      </c>
      <c r="CH6405" s="139"/>
      <c r="CI6405" s="139"/>
      <c r="CJ6405" s="174"/>
    </row>
    <row r="6406" spans="76:88" ht="20.100000000000001" customHeight="1" x14ac:dyDescent="0.25">
      <c r="BX6406" s="190"/>
      <c r="BY6406" s="191"/>
      <c r="BZ6406" s="188"/>
      <c r="CA6406" s="188"/>
      <c r="CB6406" s="174" t="str">
        <f t="shared" si="846"/>
        <v/>
      </c>
      <c r="CC6406" s="174" t="str">
        <f t="shared" si="847"/>
        <v/>
      </c>
      <c r="CH6406" s="139"/>
      <c r="CI6406" s="139"/>
      <c r="CJ6406" s="174"/>
    </row>
    <row r="6407" spans="76:88" ht="20.100000000000001" customHeight="1" x14ac:dyDescent="0.25">
      <c r="BX6407" s="190"/>
      <c r="BY6407" s="191"/>
      <c r="BZ6407" s="188"/>
      <c r="CA6407" s="188"/>
      <c r="CB6407" s="174" t="str">
        <f t="shared" si="846"/>
        <v/>
      </c>
      <c r="CC6407" s="174" t="str">
        <f t="shared" si="847"/>
        <v/>
      </c>
      <c r="CH6407" s="139"/>
      <c r="CI6407" s="139"/>
      <c r="CJ6407" s="174"/>
    </row>
    <row r="6408" spans="76:88" ht="20.100000000000001" customHeight="1" x14ac:dyDescent="0.25">
      <c r="BX6408" s="190"/>
      <c r="BY6408" s="191"/>
      <c r="BZ6408" s="188"/>
      <c r="CA6408" s="188"/>
      <c r="CB6408" s="174" t="str">
        <f t="shared" si="846"/>
        <v/>
      </c>
      <c r="CC6408" s="174" t="str">
        <f t="shared" si="847"/>
        <v/>
      </c>
      <c r="CH6408" s="139"/>
      <c r="CI6408" s="139"/>
      <c r="CJ6408" s="174"/>
    </row>
    <row r="6409" spans="76:88" ht="20.100000000000001" customHeight="1" x14ac:dyDescent="0.25">
      <c r="BX6409" s="190"/>
      <c r="BY6409" s="191"/>
      <c r="BZ6409" s="188"/>
      <c r="CA6409" s="188"/>
      <c r="CB6409" s="174" t="str">
        <f t="shared" si="846"/>
        <v/>
      </c>
      <c r="CC6409" s="174" t="str">
        <f t="shared" si="847"/>
        <v/>
      </c>
      <c r="CH6409" s="139"/>
      <c r="CI6409" s="139"/>
      <c r="CJ6409" s="174"/>
    </row>
    <row r="6410" spans="76:88" ht="20.100000000000001" customHeight="1" x14ac:dyDescent="0.25">
      <c r="BX6410" s="190"/>
      <c r="BY6410" s="191"/>
      <c r="BZ6410" s="188"/>
      <c r="CA6410" s="188"/>
      <c r="CB6410" s="174" t="str">
        <f t="shared" si="846"/>
        <v/>
      </c>
      <c r="CC6410" s="174" t="str">
        <f t="shared" si="847"/>
        <v/>
      </c>
      <c r="CH6410" s="139"/>
      <c r="CI6410" s="139"/>
      <c r="CJ6410" s="174"/>
    </row>
    <row r="6411" spans="76:88" ht="20.100000000000001" customHeight="1" x14ac:dyDescent="0.25">
      <c r="BX6411" s="190"/>
      <c r="BY6411" s="191"/>
      <c r="BZ6411" s="188"/>
      <c r="CA6411" s="188"/>
      <c r="CB6411" s="174" t="str">
        <f t="shared" si="846"/>
        <v/>
      </c>
      <c r="CC6411" s="174" t="str">
        <f t="shared" si="847"/>
        <v/>
      </c>
      <c r="CH6411" s="139"/>
      <c r="CI6411" s="139"/>
      <c r="CJ6411" s="174"/>
    </row>
    <row r="6412" spans="76:88" ht="20.100000000000001" customHeight="1" x14ac:dyDescent="0.25">
      <c r="BX6412" s="190"/>
      <c r="BY6412" s="191"/>
      <c r="BZ6412" s="188"/>
      <c r="CA6412" s="188"/>
      <c r="CB6412" s="174" t="str">
        <f t="shared" si="846"/>
        <v/>
      </c>
      <c r="CC6412" s="174" t="str">
        <f t="shared" si="847"/>
        <v/>
      </c>
      <c r="CH6412" s="139"/>
      <c r="CI6412" s="139"/>
      <c r="CJ6412" s="174"/>
    </row>
    <row r="6413" spans="76:88" ht="20.100000000000001" customHeight="1" x14ac:dyDescent="0.25">
      <c r="BX6413" s="190"/>
      <c r="BY6413" s="191"/>
      <c r="BZ6413" s="188"/>
      <c r="CA6413" s="188"/>
      <c r="CB6413" s="174" t="str">
        <f t="shared" si="846"/>
        <v/>
      </c>
      <c r="CC6413" s="174" t="str">
        <f t="shared" si="847"/>
        <v/>
      </c>
      <c r="CH6413" s="139"/>
      <c r="CI6413" s="139"/>
      <c r="CJ6413" s="174"/>
    </row>
    <row r="6414" spans="76:88" ht="20.100000000000001" customHeight="1" x14ac:dyDescent="0.25">
      <c r="BX6414" s="190"/>
      <c r="BY6414" s="191"/>
      <c r="BZ6414" s="188"/>
      <c r="CA6414" s="188"/>
      <c r="CB6414" s="174" t="str">
        <f t="shared" si="846"/>
        <v/>
      </c>
      <c r="CC6414" s="174" t="str">
        <f t="shared" si="847"/>
        <v/>
      </c>
      <c r="CH6414" s="139"/>
      <c r="CI6414" s="139"/>
      <c r="CJ6414" s="174"/>
    </row>
    <row r="6415" spans="76:88" ht="20.100000000000001" customHeight="1" x14ac:dyDescent="0.25">
      <c r="BX6415" s="190"/>
      <c r="BY6415" s="191"/>
      <c r="BZ6415" s="188"/>
      <c r="CA6415" s="188"/>
      <c r="CB6415" s="174" t="str">
        <f t="shared" si="846"/>
        <v/>
      </c>
      <c r="CC6415" s="174" t="str">
        <f t="shared" si="847"/>
        <v/>
      </c>
      <c r="CH6415" s="139"/>
      <c r="CI6415" s="139"/>
      <c r="CJ6415" s="174"/>
    </row>
    <row r="6416" spans="76:88" ht="20.100000000000001" customHeight="1" x14ac:dyDescent="0.25">
      <c r="BX6416" s="190"/>
      <c r="BY6416" s="191"/>
      <c r="BZ6416" s="188"/>
      <c r="CA6416" s="188"/>
      <c r="CB6416" s="174" t="str">
        <f t="shared" ref="CB6416:CB6479" si="848">IF($CA6416&gt;(Y$555),$BZ6416,"")</f>
        <v/>
      </c>
      <c r="CC6416" s="174" t="str">
        <f t="shared" ref="CC6416:CC6479" si="849">IF($CA6416&gt;(AA$557),$BZ6416,"")</f>
        <v/>
      </c>
      <c r="CH6416" s="139"/>
      <c r="CI6416" s="139"/>
      <c r="CJ6416" s="174"/>
    </row>
    <row r="6417" spans="76:88" ht="20.100000000000001" customHeight="1" x14ac:dyDescent="0.25">
      <c r="BX6417" s="190"/>
      <c r="BY6417" s="191"/>
      <c r="BZ6417" s="188"/>
      <c r="CA6417" s="188"/>
      <c r="CB6417" s="174" t="str">
        <f t="shared" si="848"/>
        <v/>
      </c>
      <c r="CC6417" s="174" t="str">
        <f t="shared" si="849"/>
        <v/>
      </c>
      <c r="CH6417" s="139"/>
      <c r="CI6417" s="139"/>
      <c r="CJ6417" s="174"/>
    </row>
    <row r="6418" spans="76:88" ht="20.100000000000001" customHeight="1" x14ac:dyDescent="0.25">
      <c r="BX6418" s="190"/>
      <c r="BY6418" s="191"/>
      <c r="BZ6418" s="188"/>
      <c r="CA6418" s="188"/>
      <c r="CB6418" s="174" t="str">
        <f t="shared" si="848"/>
        <v/>
      </c>
      <c r="CC6418" s="174" t="str">
        <f t="shared" si="849"/>
        <v/>
      </c>
      <c r="CH6418" s="139"/>
      <c r="CI6418" s="139"/>
      <c r="CJ6418" s="174"/>
    </row>
    <row r="6419" spans="76:88" ht="20.100000000000001" customHeight="1" x14ac:dyDescent="0.25">
      <c r="BX6419" s="190"/>
      <c r="BY6419" s="191"/>
      <c r="BZ6419" s="188"/>
      <c r="CA6419" s="188"/>
      <c r="CB6419" s="174" t="str">
        <f t="shared" si="848"/>
        <v/>
      </c>
      <c r="CC6419" s="174" t="str">
        <f t="shared" si="849"/>
        <v/>
      </c>
      <c r="CH6419" s="139"/>
      <c r="CI6419" s="139"/>
      <c r="CJ6419" s="174"/>
    </row>
    <row r="6420" spans="76:88" ht="20.100000000000001" customHeight="1" x14ac:dyDescent="0.25">
      <c r="BX6420" s="190"/>
      <c r="BY6420" s="191"/>
      <c r="BZ6420" s="188"/>
      <c r="CA6420" s="188"/>
      <c r="CB6420" s="174" t="str">
        <f t="shared" si="848"/>
        <v/>
      </c>
      <c r="CC6420" s="174" t="str">
        <f t="shared" si="849"/>
        <v/>
      </c>
      <c r="CH6420" s="139"/>
      <c r="CI6420" s="139"/>
      <c r="CJ6420" s="174"/>
    </row>
    <row r="6421" spans="76:88" ht="20.100000000000001" customHeight="1" x14ac:dyDescent="0.25">
      <c r="BX6421" s="190"/>
      <c r="BY6421" s="191"/>
      <c r="BZ6421" s="188"/>
      <c r="CA6421" s="188"/>
      <c r="CB6421" s="174" t="str">
        <f t="shared" si="848"/>
        <v/>
      </c>
      <c r="CC6421" s="174" t="str">
        <f t="shared" si="849"/>
        <v/>
      </c>
      <c r="CH6421" s="139"/>
      <c r="CI6421" s="139"/>
      <c r="CJ6421" s="174"/>
    </row>
    <row r="6422" spans="76:88" ht="20.100000000000001" customHeight="1" x14ac:dyDescent="0.25">
      <c r="BX6422" s="190"/>
      <c r="BY6422" s="191"/>
      <c r="BZ6422" s="188"/>
      <c r="CA6422" s="188"/>
      <c r="CB6422" s="174" t="str">
        <f t="shared" si="848"/>
        <v/>
      </c>
      <c r="CC6422" s="174" t="str">
        <f t="shared" si="849"/>
        <v/>
      </c>
      <c r="CH6422" s="139"/>
      <c r="CI6422" s="139"/>
      <c r="CJ6422" s="174"/>
    </row>
    <row r="6423" spans="76:88" ht="20.100000000000001" customHeight="1" x14ac:dyDescent="0.25">
      <c r="BX6423" s="190"/>
      <c r="BY6423" s="191"/>
      <c r="BZ6423" s="188"/>
      <c r="CA6423" s="188"/>
      <c r="CB6423" s="174" t="str">
        <f t="shared" si="848"/>
        <v/>
      </c>
      <c r="CC6423" s="174" t="str">
        <f t="shared" si="849"/>
        <v/>
      </c>
      <c r="CH6423" s="139"/>
      <c r="CI6423" s="139"/>
      <c r="CJ6423" s="174"/>
    </row>
    <row r="6424" spans="76:88" ht="20.100000000000001" customHeight="1" x14ac:dyDescent="0.25">
      <c r="BX6424" s="190"/>
      <c r="BY6424" s="191"/>
      <c r="BZ6424" s="188"/>
      <c r="CA6424" s="188"/>
      <c r="CB6424" s="174" t="str">
        <f t="shared" si="848"/>
        <v/>
      </c>
      <c r="CC6424" s="174" t="str">
        <f t="shared" si="849"/>
        <v/>
      </c>
      <c r="CH6424" s="139"/>
      <c r="CI6424" s="139"/>
      <c r="CJ6424" s="174"/>
    </row>
    <row r="6425" spans="76:88" ht="20.100000000000001" customHeight="1" x14ac:dyDescent="0.25">
      <c r="BX6425" s="190"/>
      <c r="BY6425" s="191"/>
      <c r="BZ6425" s="188"/>
      <c r="CA6425" s="188"/>
      <c r="CB6425" s="174" t="str">
        <f t="shared" si="848"/>
        <v/>
      </c>
      <c r="CC6425" s="174" t="str">
        <f t="shared" si="849"/>
        <v/>
      </c>
      <c r="CH6425" s="139"/>
      <c r="CI6425" s="139"/>
      <c r="CJ6425" s="174"/>
    </row>
    <row r="6426" spans="76:88" ht="20.100000000000001" customHeight="1" x14ac:dyDescent="0.25">
      <c r="BX6426" s="190"/>
      <c r="BY6426" s="191"/>
      <c r="BZ6426" s="188"/>
      <c r="CA6426" s="188"/>
      <c r="CB6426" s="174" t="str">
        <f t="shared" si="848"/>
        <v/>
      </c>
      <c r="CC6426" s="174" t="str">
        <f t="shared" si="849"/>
        <v/>
      </c>
      <c r="CH6426" s="139"/>
      <c r="CI6426" s="139"/>
      <c r="CJ6426" s="174"/>
    </row>
    <row r="6427" spans="76:88" ht="20.100000000000001" customHeight="1" x14ac:dyDescent="0.25">
      <c r="BX6427" s="190"/>
      <c r="BY6427" s="191"/>
      <c r="BZ6427" s="188"/>
      <c r="CA6427" s="188"/>
      <c r="CB6427" s="174" t="str">
        <f t="shared" si="848"/>
        <v/>
      </c>
      <c r="CC6427" s="174" t="str">
        <f t="shared" si="849"/>
        <v/>
      </c>
      <c r="CH6427" s="139"/>
      <c r="CI6427" s="139"/>
      <c r="CJ6427" s="174"/>
    </row>
    <row r="6428" spans="76:88" ht="20.100000000000001" customHeight="1" x14ac:dyDescent="0.25">
      <c r="BX6428" s="190"/>
      <c r="BY6428" s="191"/>
      <c r="BZ6428" s="188"/>
      <c r="CA6428" s="188"/>
      <c r="CB6428" s="174" t="str">
        <f t="shared" si="848"/>
        <v/>
      </c>
      <c r="CC6428" s="174" t="str">
        <f t="shared" si="849"/>
        <v/>
      </c>
      <c r="CH6428" s="139"/>
      <c r="CI6428" s="139"/>
      <c r="CJ6428" s="174"/>
    </row>
    <row r="6429" spans="76:88" ht="20.100000000000001" customHeight="1" x14ac:dyDescent="0.25">
      <c r="BX6429" s="190"/>
      <c r="BY6429" s="191"/>
      <c r="BZ6429" s="188"/>
      <c r="CA6429" s="188"/>
      <c r="CB6429" s="174" t="str">
        <f t="shared" si="848"/>
        <v/>
      </c>
      <c r="CC6429" s="174" t="str">
        <f t="shared" si="849"/>
        <v/>
      </c>
      <c r="CH6429" s="139"/>
      <c r="CI6429" s="139"/>
      <c r="CJ6429" s="174"/>
    </row>
    <row r="6430" spans="76:88" ht="20.100000000000001" customHeight="1" x14ac:dyDescent="0.25">
      <c r="BX6430" s="190"/>
      <c r="BY6430" s="191"/>
      <c r="BZ6430" s="188"/>
      <c r="CA6430" s="188"/>
      <c r="CB6430" s="174" t="str">
        <f t="shared" si="848"/>
        <v/>
      </c>
      <c r="CC6430" s="174" t="str">
        <f t="shared" si="849"/>
        <v/>
      </c>
      <c r="CH6430" s="139"/>
      <c r="CI6430" s="139"/>
      <c r="CJ6430" s="174"/>
    </row>
    <row r="6431" spans="76:88" ht="20.100000000000001" customHeight="1" x14ac:dyDescent="0.25">
      <c r="BX6431" s="190"/>
      <c r="BY6431" s="191"/>
      <c r="BZ6431" s="188"/>
      <c r="CA6431" s="188"/>
      <c r="CB6431" s="174" t="str">
        <f t="shared" si="848"/>
        <v/>
      </c>
      <c r="CC6431" s="174" t="str">
        <f t="shared" si="849"/>
        <v/>
      </c>
      <c r="CH6431" s="139"/>
      <c r="CI6431" s="139"/>
      <c r="CJ6431" s="174"/>
    </row>
    <row r="6432" spans="76:88" ht="20.100000000000001" customHeight="1" x14ac:dyDescent="0.25">
      <c r="BX6432" s="190"/>
      <c r="BY6432" s="191"/>
      <c r="BZ6432" s="188"/>
      <c r="CA6432" s="188"/>
      <c r="CB6432" s="174" t="str">
        <f t="shared" si="848"/>
        <v/>
      </c>
      <c r="CC6432" s="174" t="str">
        <f t="shared" si="849"/>
        <v/>
      </c>
      <c r="CH6432" s="139"/>
      <c r="CI6432" s="139"/>
      <c r="CJ6432" s="174"/>
    </row>
    <row r="6433" spans="76:88" ht="20.100000000000001" customHeight="1" x14ac:dyDescent="0.25">
      <c r="BX6433" s="190"/>
      <c r="BY6433" s="191"/>
      <c r="BZ6433" s="188"/>
      <c r="CA6433" s="188"/>
      <c r="CB6433" s="174" t="str">
        <f t="shared" si="848"/>
        <v/>
      </c>
      <c r="CC6433" s="174" t="str">
        <f t="shared" si="849"/>
        <v/>
      </c>
      <c r="CH6433" s="139"/>
      <c r="CI6433" s="139"/>
      <c r="CJ6433" s="174"/>
    </row>
    <row r="6434" spans="76:88" ht="20.100000000000001" customHeight="1" x14ac:dyDescent="0.25">
      <c r="BX6434" s="190"/>
      <c r="BY6434" s="191"/>
      <c r="BZ6434" s="188"/>
      <c r="CA6434" s="188"/>
      <c r="CB6434" s="174" t="str">
        <f t="shared" si="848"/>
        <v/>
      </c>
      <c r="CC6434" s="174" t="str">
        <f t="shared" si="849"/>
        <v/>
      </c>
      <c r="CH6434" s="139"/>
      <c r="CI6434" s="139"/>
      <c r="CJ6434" s="174"/>
    </row>
    <row r="6435" spans="76:88" ht="20.100000000000001" customHeight="1" x14ac:dyDescent="0.25">
      <c r="BX6435" s="190"/>
      <c r="BY6435" s="191"/>
      <c r="BZ6435" s="188"/>
      <c r="CA6435" s="188"/>
      <c r="CB6435" s="174" t="str">
        <f t="shared" si="848"/>
        <v/>
      </c>
      <c r="CC6435" s="174" t="str">
        <f t="shared" si="849"/>
        <v/>
      </c>
      <c r="CH6435" s="139"/>
      <c r="CI6435" s="139"/>
      <c r="CJ6435" s="174"/>
    </row>
    <row r="6436" spans="76:88" ht="20.100000000000001" customHeight="1" x14ac:dyDescent="0.25">
      <c r="BX6436" s="190"/>
      <c r="BY6436" s="191"/>
      <c r="BZ6436" s="188"/>
      <c r="CA6436" s="188"/>
      <c r="CB6436" s="174" t="str">
        <f t="shared" si="848"/>
        <v/>
      </c>
      <c r="CC6436" s="174" t="str">
        <f t="shared" si="849"/>
        <v/>
      </c>
      <c r="CH6436" s="139"/>
      <c r="CI6436" s="139"/>
      <c r="CJ6436" s="174"/>
    </row>
    <row r="6437" spans="76:88" ht="20.100000000000001" customHeight="1" x14ac:dyDescent="0.25">
      <c r="BX6437" s="190"/>
      <c r="BY6437" s="191"/>
      <c r="BZ6437" s="188"/>
      <c r="CA6437" s="188"/>
      <c r="CB6437" s="174" t="str">
        <f t="shared" si="848"/>
        <v/>
      </c>
      <c r="CC6437" s="174" t="str">
        <f t="shared" si="849"/>
        <v/>
      </c>
      <c r="CH6437" s="139"/>
      <c r="CI6437" s="139"/>
      <c r="CJ6437" s="174"/>
    </row>
    <row r="6438" spans="76:88" ht="20.100000000000001" customHeight="1" x14ac:dyDescent="0.25">
      <c r="BX6438" s="190"/>
      <c r="BY6438" s="191"/>
      <c r="BZ6438" s="188"/>
      <c r="CA6438" s="188"/>
      <c r="CB6438" s="174" t="str">
        <f t="shared" si="848"/>
        <v/>
      </c>
      <c r="CC6438" s="174" t="str">
        <f t="shared" si="849"/>
        <v/>
      </c>
      <c r="CH6438" s="139"/>
      <c r="CI6438" s="139"/>
      <c r="CJ6438" s="174"/>
    </row>
    <row r="6439" spans="76:88" ht="20.100000000000001" customHeight="1" x14ac:dyDescent="0.25">
      <c r="BX6439" s="190"/>
      <c r="BY6439" s="191"/>
      <c r="BZ6439" s="188"/>
      <c r="CA6439" s="188"/>
      <c r="CB6439" s="174" t="str">
        <f t="shared" si="848"/>
        <v/>
      </c>
      <c r="CC6439" s="174" t="str">
        <f t="shared" si="849"/>
        <v/>
      </c>
      <c r="CH6439" s="139"/>
      <c r="CI6439" s="139"/>
      <c r="CJ6439" s="174"/>
    </row>
    <row r="6440" spans="76:88" ht="20.100000000000001" customHeight="1" x14ac:dyDescent="0.25">
      <c r="BX6440" s="190"/>
      <c r="BY6440" s="191"/>
      <c r="BZ6440" s="188"/>
      <c r="CA6440" s="188"/>
      <c r="CB6440" s="174" t="str">
        <f t="shared" si="848"/>
        <v/>
      </c>
      <c r="CC6440" s="174" t="str">
        <f t="shared" si="849"/>
        <v/>
      </c>
      <c r="CH6440" s="139"/>
      <c r="CI6440" s="139"/>
      <c r="CJ6440" s="174"/>
    </row>
    <row r="6441" spans="76:88" ht="20.100000000000001" customHeight="1" x14ac:dyDescent="0.25">
      <c r="BX6441" s="190"/>
      <c r="BY6441" s="191"/>
      <c r="BZ6441" s="188"/>
      <c r="CA6441" s="188"/>
      <c r="CB6441" s="174" t="str">
        <f t="shared" si="848"/>
        <v/>
      </c>
      <c r="CC6441" s="174" t="str">
        <f t="shared" si="849"/>
        <v/>
      </c>
      <c r="CH6441" s="139"/>
      <c r="CI6441" s="139"/>
      <c r="CJ6441" s="174"/>
    </row>
    <row r="6442" spans="76:88" ht="20.100000000000001" customHeight="1" x14ac:dyDescent="0.25">
      <c r="BX6442" s="190"/>
      <c r="BY6442" s="191"/>
      <c r="BZ6442" s="188"/>
      <c r="CA6442" s="188"/>
      <c r="CB6442" s="174" t="str">
        <f t="shared" si="848"/>
        <v/>
      </c>
      <c r="CC6442" s="174" t="str">
        <f t="shared" si="849"/>
        <v/>
      </c>
      <c r="CH6442" s="139"/>
      <c r="CI6442" s="139"/>
      <c r="CJ6442" s="174"/>
    </row>
    <row r="6443" spans="76:88" ht="20.100000000000001" customHeight="1" x14ac:dyDescent="0.25">
      <c r="BX6443" s="190"/>
      <c r="BY6443" s="191"/>
      <c r="BZ6443" s="188"/>
      <c r="CA6443" s="188"/>
      <c r="CB6443" s="174" t="str">
        <f t="shared" si="848"/>
        <v/>
      </c>
      <c r="CC6443" s="174" t="str">
        <f t="shared" si="849"/>
        <v/>
      </c>
      <c r="CH6443" s="139"/>
      <c r="CI6443" s="139"/>
      <c r="CJ6443" s="174"/>
    </row>
    <row r="6444" spans="76:88" ht="20.100000000000001" customHeight="1" x14ac:dyDescent="0.25">
      <c r="BX6444" s="190"/>
      <c r="BY6444" s="191"/>
      <c r="BZ6444" s="188"/>
      <c r="CA6444" s="188"/>
      <c r="CB6444" s="174" t="str">
        <f t="shared" si="848"/>
        <v/>
      </c>
      <c r="CC6444" s="174" t="str">
        <f t="shared" si="849"/>
        <v/>
      </c>
      <c r="CH6444" s="139"/>
      <c r="CI6444" s="139"/>
      <c r="CJ6444" s="174"/>
    </row>
    <row r="6445" spans="76:88" ht="20.100000000000001" customHeight="1" x14ac:dyDescent="0.25">
      <c r="BX6445" s="190"/>
      <c r="BY6445" s="191"/>
      <c r="BZ6445" s="188"/>
      <c r="CA6445" s="188"/>
      <c r="CB6445" s="174" t="str">
        <f t="shared" si="848"/>
        <v/>
      </c>
      <c r="CC6445" s="174" t="str">
        <f t="shared" si="849"/>
        <v/>
      </c>
      <c r="CH6445" s="139"/>
      <c r="CI6445" s="139"/>
      <c r="CJ6445" s="174"/>
    </row>
    <row r="6446" spans="76:88" ht="20.100000000000001" customHeight="1" x14ac:dyDescent="0.25">
      <c r="BX6446" s="190"/>
      <c r="BY6446" s="191"/>
      <c r="BZ6446" s="188"/>
      <c r="CA6446" s="188"/>
      <c r="CB6446" s="174" t="str">
        <f t="shared" si="848"/>
        <v/>
      </c>
      <c r="CC6446" s="174" t="str">
        <f t="shared" si="849"/>
        <v/>
      </c>
      <c r="CH6446" s="139"/>
      <c r="CI6446" s="139"/>
      <c r="CJ6446" s="174"/>
    </row>
    <row r="6447" spans="76:88" ht="20.100000000000001" customHeight="1" x14ac:dyDescent="0.25">
      <c r="BX6447" s="190"/>
      <c r="BY6447" s="191"/>
      <c r="BZ6447" s="188"/>
      <c r="CA6447" s="188"/>
      <c r="CB6447" s="174" t="str">
        <f t="shared" si="848"/>
        <v/>
      </c>
      <c r="CC6447" s="174" t="str">
        <f t="shared" si="849"/>
        <v/>
      </c>
      <c r="CH6447" s="139"/>
      <c r="CI6447" s="139"/>
      <c r="CJ6447" s="174"/>
    </row>
    <row r="6448" spans="76:88" ht="20.100000000000001" customHeight="1" x14ac:dyDescent="0.25">
      <c r="BX6448" s="190"/>
      <c r="BY6448" s="191"/>
      <c r="BZ6448" s="188"/>
      <c r="CA6448" s="188"/>
      <c r="CB6448" s="174" t="str">
        <f t="shared" si="848"/>
        <v/>
      </c>
      <c r="CC6448" s="174" t="str">
        <f t="shared" si="849"/>
        <v/>
      </c>
      <c r="CH6448" s="139"/>
      <c r="CI6448" s="139"/>
      <c r="CJ6448" s="174"/>
    </row>
    <row r="6449" spans="76:88" ht="20.100000000000001" customHeight="1" x14ac:dyDescent="0.25">
      <c r="BX6449" s="190"/>
      <c r="BY6449" s="191"/>
      <c r="BZ6449" s="188"/>
      <c r="CA6449" s="188"/>
      <c r="CB6449" s="174" t="str">
        <f t="shared" si="848"/>
        <v/>
      </c>
      <c r="CC6449" s="174" t="str">
        <f t="shared" si="849"/>
        <v/>
      </c>
      <c r="CH6449" s="139"/>
      <c r="CI6449" s="139"/>
      <c r="CJ6449" s="174"/>
    </row>
    <row r="6450" spans="76:88" ht="20.100000000000001" customHeight="1" x14ac:dyDescent="0.25">
      <c r="BX6450" s="190"/>
      <c r="BY6450" s="191"/>
      <c r="BZ6450" s="188"/>
      <c r="CA6450" s="188"/>
      <c r="CB6450" s="174" t="str">
        <f t="shared" si="848"/>
        <v/>
      </c>
      <c r="CC6450" s="174" t="str">
        <f t="shared" si="849"/>
        <v/>
      </c>
      <c r="CH6450" s="139"/>
      <c r="CI6450" s="139"/>
      <c r="CJ6450" s="174"/>
    </row>
    <row r="6451" spans="76:88" ht="20.100000000000001" customHeight="1" x14ac:dyDescent="0.25">
      <c r="BX6451" s="190"/>
      <c r="BY6451" s="191"/>
      <c r="BZ6451" s="188"/>
      <c r="CA6451" s="188"/>
      <c r="CB6451" s="174" t="str">
        <f t="shared" si="848"/>
        <v/>
      </c>
      <c r="CC6451" s="174" t="str">
        <f t="shared" si="849"/>
        <v/>
      </c>
      <c r="CH6451" s="139"/>
      <c r="CI6451" s="139"/>
      <c r="CJ6451" s="174"/>
    </row>
    <row r="6452" spans="76:88" ht="20.100000000000001" customHeight="1" x14ac:dyDescent="0.25">
      <c r="BX6452" s="190"/>
      <c r="BY6452" s="191"/>
      <c r="BZ6452" s="188"/>
      <c r="CA6452" s="188"/>
      <c r="CB6452" s="174" t="str">
        <f t="shared" si="848"/>
        <v/>
      </c>
      <c r="CC6452" s="174" t="str">
        <f t="shared" si="849"/>
        <v/>
      </c>
      <c r="CH6452" s="139"/>
      <c r="CI6452" s="139"/>
      <c r="CJ6452" s="174"/>
    </row>
    <row r="6453" spans="76:88" ht="20.100000000000001" customHeight="1" x14ac:dyDescent="0.25">
      <c r="BX6453" s="190"/>
      <c r="BY6453" s="191"/>
      <c r="BZ6453" s="188"/>
      <c r="CA6453" s="188"/>
      <c r="CB6453" s="174" t="str">
        <f t="shared" si="848"/>
        <v/>
      </c>
      <c r="CC6453" s="174" t="str">
        <f t="shared" si="849"/>
        <v/>
      </c>
      <c r="CH6453" s="139"/>
      <c r="CI6453" s="139"/>
      <c r="CJ6453" s="174"/>
    </row>
    <row r="6454" spans="76:88" ht="20.100000000000001" customHeight="1" x14ac:dyDescent="0.25">
      <c r="BX6454" s="190"/>
      <c r="BY6454" s="191"/>
      <c r="BZ6454" s="188"/>
      <c r="CA6454" s="188"/>
      <c r="CB6454" s="174" t="str">
        <f t="shared" si="848"/>
        <v/>
      </c>
      <c r="CC6454" s="174" t="str">
        <f t="shared" si="849"/>
        <v/>
      </c>
      <c r="CH6454" s="139"/>
      <c r="CI6454" s="139"/>
      <c r="CJ6454" s="174"/>
    </row>
    <row r="6455" spans="76:88" ht="20.100000000000001" customHeight="1" x14ac:dyDescent="0.25">
      <c r="BX6455" s="190"/>
      <c r="BY6455" s="191"/>
      <c r="BZ6455" s="188"/>
      <c r="CA6455" s="188"/>
      <c r="CB6455" s="174" t="str">
        <f t="shared" si="848"/>
        <v/>
      </c>
      <c r="CC6455" s="174" t="str">
        <f t="shared" si="849"/>
        <v/>
      </c>
      <c r="CH6455" s="139"/>
      <c r="CI6455" s="139"/>
      <c r="CJ6455" s="174"/>
    </row>
    <row r="6456" spans="76:88" ht="20.100000000000001" customHeight="1" x14ac:dyDescent="0.25">
      <c r="BX6456" s="190"/>
      <c r="BY6456" s="191"/>
      <c r="BZ6456" s="188"/>
      <c r="CA6456" s="188"/>
      <c r="CB6456" s="174" t="str">
        <f t="shared" si="848"/>
        <v/>
      </c>
      <c r="CC6456" s="174" t="str">
        <f t="shared" si="849"/>
        <v/>
      </c>
      <c r="CH6456" s="139"/>
      <c r="CI6456" s="139"/>
      <c r="CJ6456" s="174"/>
    </row>
    <row r="6457" spans="76:88" ht="20.100000000000001" customHeight="1" x14ac:dyDescent="0.25">
      <c r="BX6457" s="190"/>
      <c r="BY6457" s="191"/>
      <c r="BZ6457" s="188"/>
      <c r="CA6457" s="188"/>
      <c r="CB6457" s="174" t="str">
        <f t="shared" si="848"/>
        <v/>
      </c>
      <c r="CC6457" s="174" t="str">
        <f t="shared" si="849"/>
        <v/>
      </c>
      <c r="CH6457" s="139"/>
      <c r="CI6457" s="139"/>
      <c r="CJ6457" s="174"/>
    </row>
    <row r="6458" spans="76:88" ht="20.100000000000001" customHeight="1" x14ac:dyDescent="0.25">
      <c r="BX6458" s="190"/>
      <c r="BY6458" s="191"/>
      <c r="BZ6458" s="188"/>
      <c r="CA6458" s="188"/>
      <c r="CB6458" s="174" t="str">
        <f t="shared" si="848"/>
        <v/>
      </c>
      <c r="CC6458" s="174" t="str">
        <f t="shared" si="849"/>
        <v/>
      </c>
      <c r="CH6458" s="139"/>
      <c r="CI6458" s="139"/>
      <c r="CJ6458" s="174"/>
    </row>
    <row r="6459" spans="76:88" ht="20.100000000000001" customHeight="1" x14ac:dyDescent="0.25">
      <c r="BX6459" s="190"/>
      <c r="BY6459" s="191"/>
      <c r="BZ6459" s="188"/>
      <c r="CA6459" s="188"/>
      <c r="CB6459" s="174" t="str">
        <f t="shared" si="848"/>
        <v/>
      </c>
      <c r="CC6459" s="174" t="str">
        <f t="shared" si="849"/>
        <v/>
      </c>
      <c r="CH6459" s="139"/>
      <c r="CI6459" s="139"/>
      <c r="CJ6459" s="174"/>
    </row>
    <row r="6460" spans="76:88" ht="20.100000000000001" customHeight="1" x14ac:dyDescent="0.25">
      <c r="BX6460" s="190"/>
      <c r="BY6460" s="191"/>
      <c r="BZ6460" s="188"/>
      <c r="CA6460" s="188"/>
      <c r="CB6460" s="174" t="str">
        <f t="shared" si="848"/>
        <v/>
      </c>
      <c r="CC6460" s="174" t="str">
        <f t="shared" si="849"/>
        <v/>
      </c>
      <c r="CH6460" s="139"/>
      <c r="CI6460" s="139"/>
      <c r="CJ6460" s="174"/>
    </row>
    <row r="6461" spans="76:88" ht="20.100000000000001" customHeight="1" x14ac:dyDescent="0.25">
      <c r="BX6461" s="190"/>
      <c r="BY6461" s="191"/>
      <c r="BZ6461" s="188"/>
      <c r="CA6461" s="188"/>
      <c r="CB6461" s="174" t="str">
        <f t="shared" si="848"/>
        <v/>
      </c>
      <c r="CC6461" s="174" t="str">
        <f t="shared" si="849"/>
        <v/>
      </c>
      <c r="CH6461" s="139"/>
      <c r="CI6461" s="139"/>
      <c r="CJ6461" s="174"/>
    </row>
    <row r="6462" spans="76:88" ht="20.100000000000001" customHeight="1" x14ac:dyDescent="0.25">
      <c r="BX6462" s="190"/>
      <c r="BY6462" s="191"/>
      <c r="BZ6462" s="188"/>
      <c r="CA6462" s="188"/>
      <c r="CB6462" s="174" t="str">
        <f t="shared" si="848"/>
        <v/>
      </c>
      <c r="CC6462" s="174" t="str">
        <f t="shared" si="849"/>
        <v/>
      </c>
      <c r="CH6462" s="139"/>
      <c r="CI6462" s="139"/>
      <c r="CJ6462" s="174"/>
    </row>
    <row r="6463" spans="76:88" ht="20.100000000000001" customHeight="1" x14ac:dyDescent="0.25">
      <c r="BX6463" s="190"/>
      <c r="BY6463" s="191"/>
      <c r="BZ6463" s="188"/>
      <c r="CA6463" s="188"/>
      <c r="CB6463" s="174" t="str">
        <f t="shared" si="848"/>
        <v/>
      </c>
      <c r="CC6463" s="174" t="str">
        <f t="shared" si="849"/>
        <v/>
      </c>
      <c r="CH6463" s="139"/>
      <c r="CI6463" s="139"/>
      <c r="CJ6463" s="174"/>
    </row>
    <row r="6464" spans="76:88" ht="20.100000000000001" customHeight="1" x14ac:dyDescent="0.25">
      <c r="BX6464" s="190"/>
      <c r="BY6464" s="191"/>
      <c r="BZ6464" s="188"/>
      <c r="CA6464" s="188"/>
      <c r="CB6464" s="174" t="str">
        <f t="shared" si="848"/>
        <v/>
      </c>
      <c r="CC6464" s="174" t="str">
        <f t="shared" si="849"/>
        <v/>
      </c>
      <c r="CH6464" s="139"/>
      <c r="CI6464" s="139"/>
      <c r="CJ6464" s="174"/>
    </row>
    <row r="6465" spans="76:88" ht="20.100000000000001" customHeight="1" x14ac:dyDescent="0.25">
      <c r="BX6465" s="190"/>
      <c r="BY6465" s="191"/>
      <c r="BZ6465" s="188"/>
      <c r="CA6465" s="188"/>
      <c r="CB6465" s="174" t="str">
        <f t="shared" si="848"/>
        <v/>
      </c>
      <c r="CC6465" s="174" t="str">
        <f t="shared" si="849"/>
        <v/>
      </c>
      <c r="CH6465" s="139"/>
      <c r="CI6465" s="139"/>
      <c r="CJ6465" s="174"/>
    </row>
    <row r="6466" spans="76:88" ht="20.100000000000001" customHeight="1" x14ac:dyDescent="0.25">
      <c r="BX6466" s="190"/>
      <c r="BY6466" s="191"/>
      <c r="BZ6466" s="188"/>
      <c r="CA6466" s="188"/>
      <c r="CB6466" s="174" t="str">
        <f t="shared" si="848"/>
        <v/>
      </c>
      <c r="CC6466" s="174" t="str">
        <f t="shared" si="849"/>
        <v/>
      </c>
      <c r="CH6466" s="139"/>
      <c r="CI6466" s="139"/>
      <c r="CJ6466" s="174"/>
    </row>
    <row r="6467" spans="76:88" ht="20.100000000000001" customHeight="1" x14ac:dyDescent="0.25">
      <c r="BX6467" s="190"/>
      <c r="BY6467" s="191"/>
      <c r="BZ6467" s="188"/>
      <c r="CA6467" s="188"/>
      <c r="CB6467" s="174" t="str">
        <f t="shared" si="848"/>
        <v/>
      </c>
      <c r="CC6467" s="174" t="str">
        <f t="shared" si="849"/>
        <v/>
      </c>
      <c r="CH6467" s="139"/>
      <c r="CI6467" s="139"/>
      <c r="CJ6467" s="174"/>
    </row>
    <row r="6468" spans="76:88" ht="20.100000000000001" customHeight="1" x14ac:dyDescent="0.25">
      <c r="BX6468" s="190"/>
      <c r="BY6468" s="191"/>
      <c r="BZ6468" s="188"/>
      <c r="CA6468" s="188"/>
      <c r="CB6468" s="174" t="str">
        <f t="shared" si="848"/>
        <v/>
      </c>
      <c r="CC6468" s="174" t="str">
        <f t="shared" si="849"/>
        <v/>
      </c>
      <c r="CH6468" s="139"/>
      <c r="CI6468" s="139"/>
      <c r="CJ6468" s="174"/>
    </row>
    <row r="6469" spans="76:88" ht="20.100000000000001" customHeight="1" x14ac:dyDescent="0.25">
      <c r="BX6469" s="190"/>
      <c r="BY6469" s="191"/>
      <c r="BZ6469" s="188"/>
      <c r="CA6469" s="188"/>
      <c r="CB6469" s="174" t="str">
        <f t="shared" si="848"/>
        <v/>
      </c>
      <c r="CC6469" s="174" t="str">
        <f t="shared" si="849"/>
        <v/>
      </c>
      <c r="CH6469" s="139"/>
      <c r="CI6469" s="139"/>
      <c r="CJ6469" s="174"/>
    </row>
    <row r="6470" spans="76:88" ht="20.100000000000001" customHeight="1" x14ac:dyDescent="0.25">
      <c r="BX6470" s="190"/>
      <c r="BY6470" s="191"/>
      <c r="BZ6470" s="188"/>
      <c r="CA6470" s="188"/>
      <c r="CB6470" s="174" t="str">
        <f t="shared" si="848"/>
        <v/>
      </c>
      <c r="CC6470" s="174" t="str">
        <f t="shared" si="849"/>
        <v/>
      </c>
      <c r="CH6470" s="139"/>
      <c r="CI6470" s="139"/>
      <c r="CJ6470" s="174"/>
    </row>
    <row r="6471" spans="76:88" ht="20.100000000000001" customHeight="1" x14ac:dyDescent="0.25">
      <c r="BX6471" s="190"/>
      <c r="BY6471" s="191"/>
      <c r="BZ6471" s="188"/>
      <c r="CA6471" s="188"/>
      <c r="CB6471" s="174" t="str">
        <f t="shared" si="848"/>
        <v/>
      </c>
      <c r="CC6471" s="174" t="str">
        <f t="shared" si="849"/>
        <v/>
      </c>
      <c r="CH6471" s="139"/>
      <c r="CI6471" s="139"/>
      <c r="CJ6471" s="174"/>
    </row>
    <row r="6472" spans="76:88" ht="20.100000000000001" customHeight="1" x14ac:dyDescent="0.25">
      <c r="BX6472" s="190"/>
      <c r="BY6472" s="191"/>
      <c r="BZ6472" s="188"/>
      <c r="CA6472" s="188"/>
      <c r="CB6472" s="174" t="str">
        <f t="shared" si="848"/>
        <v/>
      </c>
      <c r="CC6472" s="174" t="str">
        <f t="shared" si="849"/>
        <v/>
      </c>
      <c r="CH6472" s="139"/>
      <c r="CI6472" s="139"/>
      <c r="CJ6472" s="174"/>
    </row>
    <row r="6473" spans="76:88" ht="20.100000000000001" customHeight="1" x14ac:dyDescent="0.25">
      <c r="BX6473" s="190"/>
      <c r="BY6473" s="191"/>
      <c r="BZ6473" s="188"/>
      <c r="CA6473" s="188"/>
      <c r="CB6473" s="174" t="str">
        <f t="shared" si="848"/>
        <v/>
      </c>
      <c r="CC6473" s="174" t="str">
        <f t="shared" si="849"/>
        <v/>
      </c>
      <c r="CH6473" s="139"/>
      <c r="CI6473" s="139"/>
      <c r="CJ6473" s="174"/>
    </row>
    <row r="6474" spans="76:88" ht="20.100000000000001" customHeight="1" x14ac:dyDescent="0.25">
      <c r="BX6474" s="190"/>
      <c r="BY6474" s="191"/>
      <c r="BZ6474" s="188"/>
      <c r="CA6474" s="188"/>
      <c r="CB6474" s="174" t="str">
        <f t="shared" si="848"/>
        <v/>
      </c>
      <c r="CC6474" s="174" t="str">
        <f t="shared" si="849"/>
        <v/>
      </c>
      <c r="CH6474" s="139"/>
      <c r="CI6474" s="139"/>
      <c r="CJ6474" s="174"/>
    </row>
    <row r="6475" spans="76:88" ht="20.100000000000001" customHeight="1" x14ac:dyDescent="0.25">
      <c r="BX6475" s="190"/>
      <c r="BY6475" s="191"/>
      <c r="BZ6475" s="188"/>
      <c r="CA6475" s="188"/>
      <c r="CB6475" s="174" t="str">
        <f t="shared" si="848"/>
        <v/>
      </c>
      <c r="CC6475" s="174" t="str">
        <f t="shared" si="849"/>
        <v/>
      </c>
      <c r="CH6475" s="139"/>
      <c r="CI6475" s="139"/>
      <c r="CJ6475" s="174"/>
    </row>
    <row r="6476" spans="76:88" ht="20.100000000000001" customHeight="1" x14ac:dyDescent="0.25">
      <c r="BX6476" s="190"/>
      <c r="BY6476" s="191"/>
      <c r="BZ6476" s="188"/>
      <c r="CA6476" s="188"/>
      <c r="CB6476" s="174" t="str">
        <f t="shared" si="848"/>
        <v/>
      </c>
      <c r="CC6476" s="174" t="str">
        <f t="shared" si="849"/>
        <v/>
      </c>
      <c r="CH6476" s="139"/>
      <c r="CI6476" s="139"/>
      <c r="CJ6476" s="174"/>
    </row>
    <row r="6477" spans="76:88" ht="20.100000000000001" customHeight="1" x14ac:dyDescent="0.25">
      <c r="BX6477" s="190"/>
      <c r="BY6477" s="191"/>
      <c r="BZ6477" s="188"/>
      <c r="CA6477" s="188"/>
      <c r="CB6477" s="174" t="str">
        <f t="shared" si="848"/>
        <v/>
      </c>
      <c r="CC6477" s="174" t="str">
        <f t="shared" si="849"/>
        <v/>
      </c>
      <c r="CH6477" s="139"/>
      <c r="CI6477" s="139"/>
      <c r="CJ6477" s="174"/>
    </row>
    <row r="6478" spans="76:88" ht="20.100000000000001" customHeight="1" x14ac:dyDescent="0.25">
      <c r="BX6478" s="190"/>
      <c r="BY6478" s="191"/>
      <c r="BZ6478" s="188"/>
      <c r="CA6478" s="188"/>
      <c r="CB6478" s="174" t="str">
        <f t="shared" si="848"/>
        <v/>
      </c>
      <c r="CC6478" s="174" t="str">
        <f t="shared" si="849"/>
        <v/>
      </c>
      <c r="CH6478" s="139"/>
      <c r="CI6478" s="139"/>
      <c r="CJ6478" s="174"/>
    </row>
    <row r="6479" spans="76:88" ht="20.100000000000001" customHeight="1" x14ac:dyDescent="0.25">
      <c r="BX6479" s="190"/>
      <c r="BY6479" s="191"/>
      <c r="BZ6479" s="188"/>
      <c r="CA6479" s="188"/>
      <c r="CB6479" s="174" t="str">
        <f t="shared" si="848"/>
        <v/>
      </c>
      <c r="CC6479" s="174" t="str">
        <f t="shared" si="849"/>
        <v/>
      </c>
      <c r="CH6479" s="139"/>
      <c r="CI6479" s="139"/>
      <c r="CJ6479" s="174"/>
    </row>
    <row r="6480" spans="76:88" ht="20.100000000000001" customHeight="1" x14ac:dyDescent="0.25">
      <c r="BX6480" s="190"/>
      <c r="BY6480" s="191"/>
      <c r="BZ6480" s="188"/>
      <c r="CA6480" s="188"/>
      <c r="CB6480" s="174" t="str">
        <f t="shared" ref="CB6480:CB6543" si="850">IF($CA6480&gt;(Y$555),$BZ6480,"")</f>
        <v/>
      </c>
      <c r="CC6480" s="174" t="str">
        <f t="shared" ref="CC6480:CC6543" si="851">IF($CA6480&gt;(AA$557),$BZ6480,"")</f>
        <v/>
      </c>
      <c r="CH6480" s="139"/>
      <c r="CI6480" s="139"/>
      <c r="CJ6480" s="174"/>
    </row>
    <row r="6481" spans="76:88" ht="20.100000000000001" customHeight="1" x14ac:dyDescent="0.25">
      <c r="BX6481" s="190"/>
      <c r="BY6481" s="191"/>
      <c r="BZ6481" s="188"/>
      <c r="CA6481" s="188"/>
      <c r="CB6481" s="174" t="str">
        <f t="shared" si="850"/>
        <v/>
      </c>
      <c r="CC6481" s="174" t="str">
        <f t="shared" si="851"/>
        <v/>
      </c>
      <c r="CH6481" s="139"/>
      <c r="CI6481" s="139"/>
      <c r="CJ6481" s="174"/>
    </row>
    <row r="6482" spans="76:88" ht="20.100000000000001" customHeight="1" x14ac:dyDescent="0.25">
      <c r="BX6482" s="190"/>
      <c r="BY6482" s="191"/>
      <c r="BZ6482" s="188"/>
      <c r="CA6482" s="188"/>
      <c r="CB6482" s="174" t="str">
        <f t="shared" si="850"/>
        <v/>
      </c>
      <c r="CC6482" s="174" t="str">
        <f t="shared" si="851"/>
        <v/>
      </c>
      <c r="CH6482" s="139"/>
      <c r="CI6482" s="139"/>
      <c r="CJ6482" s="174"/>
    </row>
    <row r="6483" spans="76:88" ht="20.100000000000001" customHeight="1" x14ac:dyDescent="0.25">
      <c r="BX6483" s="190"/>
      <c r="BY6483" s="191"/>
      <c r="BZ6483" s="188"/>
      <c r="CA6483" s="188"/>
      <c r="CB6483" s="174" t="str">
        <f t="shared" si="850"/>
        <v/>
      </c>
      <c r="CC6483" s="174" t="str">
        <f t="shared" si="851"/>
        <v/>
      </c>
      <c r="CH6483" s="139"/>
      <c r="CI6483" s="139"/>
      <c r="CJ6483" s="174"/>
    </row>
    <row r="6484" spans="76:88" ht="20.100000000000001" customHeight="1" x14ac:dyDescent="0.25">
      <c r="BX6484" s="190"/>
      <c r="BY6484" s="191"/>
      <c r="BZ6484" s="188"/>
      <c r="CA6484" s="188"/>
      <c r="CB6484" s="174" t="str">
        <f t="shared" si="850"/>
        <v/>
      </c>
      <c r="CC6484" s="174" t="str">
        <f t="shared" si="851"/>
        <v/>
      </c>
      <c r="CH6484" s="139"/>
      <c r="CI6484" s="139"/>
      <c r="CJ6484" s="174"/>
    </row>
    <row r="6485" spans="76:88" ht="20.100000000000001" customHeight="1" x14ac:dyDescent="0.25">
      <c r="BX6485" s="190"/>
      <c r="BY6485" s="191"/>
      <c r="BZ6485" s="188"/>
      <c r="CA6485" s="188"/>
      <c r="CB6485" s="174" t="str">
        <f t="shared" si="850"/>
        <v/>
      </c>
      <c r="CC6485" s="174" t="str">
        <f t="shared" si="851"/>
        <v/>
      </c>
      <c r="CH6485" s="139"/>
      <c r="CI6485" s="139"/>
      <c r="CJ6485" s="174"/>
    </row>
    <row r="6486" spans="76:88" ht="20.100000000000001" customHeight="1" x14ac:dyDescent="0.25">
      <c r="BX6486" s="190"/>
      <c r="BY6486" s="191"/>
      <c r="BZ6486" s="188"/>
      <c r="CA6486" s="188"/>
      <c r="CB6486" s="174" t="str">
        <f t="shared" si="850"/>
        <v/>
      </c>
      <c r="CC6486" s="174" t="str">
        <f t="shared" si="851"/>
        <v/>
      </c>
      <c r="CH6486" s="139"/>
      <c r="CI6486" s="139"/>
      <c r="CJ6486" s="174"/>
    </row>
    <row r="6487" spans="76:88" ht="20.100000000000001" customHeight="1" x14ac:dyDescent="0.25">
      <c r="BX6487" s="190"/>
      <c r="BY6487" s="191"/>
      <c r="BZ6487" s="188"/>
      <c r="CA6487" s="188"/>
      <c r="CB6487" s="174" t="str">
        <f t="shared" si="850"/>
        <v/>
      </c>
      <c r="CC6487" s="174" t="str">
        <f t="shared" si="851"/>
        <v/>
      </c>
      <c r="CH6487" s="139"/>
      <c r="CI6487" s="139"/>
      <c r="CJ6487" s="174"/>
    </row>
    <row r="6488" spans="76:88" ht="20.100000000000001" customHeight="1" x14ac:dyDescent="0.25">
      <c r="BX6488" s="190"/>
      <c r="BY6488" s="191"/>
      <c r="BZ6488" s="188"/>
      <c r="CA6488" s="188"/>
      <c r="CB6488" s="174" t="str">
        <f t="shared" si="850"/>
        <v/>
      </c>
      <c r="CC6488" s="174" t="str">
        <f t="shared" si="851"/>
        <v/>
      </c>
      <c r="CH6488" s="139"/>
      <c r="CI6488" s="139"/>
      <c r="CJ6488" s="174"/>
    </row>
    <row r="6489" spans="76:88" ht="20.100000000000001" customHeight="1" x14ac:dyDescent="0.25">
      <c r="BX6489" s="190"/>
      <c r="BY6489" s="191"/>
      <c r="BZ6489" s="188"/>
      <c r="CA6489" s="188"/>
      <c r="CB6489" s="174" t="str">
        <f t="shared" si="850"/>
        <v/>
      </c>
      <c r="CC6489" s="174" t="str">
        <f t="shared" si="851"/>
        <v/>
      </c>
      <c r="CH6489" s="139"/>
      <c r="CI6489" s="139"/>
      <c r="CJ6489" s="174"/>
    </row>
    <row r="6490" spans="76:88" ht="20.100000000000001" customHeight="1" x14ac:dyDescent="0.25">
      <c r="BX6490" s="190"/>
      <c r="BY6490" s="191"/>
      <c r="BZ6490" s="188"/>
      <c r="CA6490" s="188"/>
      <c r="CB6490" s="174" t="str">
        <f t="shared" si="850"/>
        <v/>
      </c>
      <c r="CC6490" s="174" t="str">
        <f t="shared" si="851"/>
        <v/>
      </c>
      <c r="CH6490" s="139"/>
      <c r="CI6490" s="139"/>
      <c r="CJ6490" s="174"/>
    </row>
    <row r="6491" spans="76:88" ht="20.100000000000001" customHeight="1" x14ac:dyDescent="0.25">
      <c r="BX6491" s="190"/>
      <c r="BY6491" s="191"/>
      <c r="BZ6491" s="188"/>
      <c r="CA6491" s="188"/>
      <c r="CB6491" s="174" t="str">
        <f t="shared" si="850"/>
        <v/>
      </c>
      <c r="CC6491" s="174" t="str">
        <f t="shared" si="851"/>
        <v/>
      </c>
      <c r="CH6491" s="139"/>
      <c r="CI6491" s="139"/>
      <c r="CJ6491" s="174"/>
    </row>
    <row r="6492" spans="76:88" ht="20.100000000000001" customHeight="1" x14ac:dyDescent="0.25">
      <c r="BX6492" s="190"/>
      <c r="BY6492" s="191"/>
      <c r="BZ6492" s="188"/>
      <c r="CA6492" s="188"/>
      <c r="CB6492" s="174" t="str">
        <f t="shared" si="850"/>
        <v/>
      </c>
      <c r="CC6492" s="174" t="str">
        <f t="shared" si="851"/>
        <v/>
      </c>
      <c r="CH6492" s="139"/>
      <c r="CI6492" s="139"/>
      <c r="CJ6492" s="174"/>
    </row>
    <row r="6493" spans="76:88" ht="20.100000000000001" customHeight="1" x14ac:dyDescent="0.25">
      <c r="BX6493" s="190"/>
      <c r="BY6493" s="191"/>
      <c r="BZ6493" s="188"/>
      <c r="CA6493" s="188"/>
      <c r="CB6493" s="174" t="str">
        <f t="shared" si="850"/>
        <v/>
      </c>
      <c r="CC6493" s="174" t="str">
        <f t="shared" si="851"/>
        <v/>
      </c>
      <c r="CH6493" s="139"/>
      <c r="CI6493" s="139"/>
      <c r="CJ6493" s="174"/>
    </row>
    <row r="6494" spans="76:88" ht="20.100000000000001" customHeight="1" x14ac:dyDescent="0.25">
      <c r="BX6494" s="190"/>
      <c r="BY6494" s="191"/>
      <c r="BZ6494" s="188"/>
      <c r="CA6494" s="188"/>
      <c r="CB6494" s="174" t="str">
        <f t="shared" si="850"/>
        <v/>
      </c>
      <c r="CC6494" s="174" t="str">
        <f t="shared" si="851"/>
        <v/>
      </c>
      <c r="CH6494" s="139"/>
      <c r="CI6494" s="139"/>
      <c r="CJ6494" s="174"/>
    </row>
    <row r="6495" spans="76:88" ht="20.100000000000001" customHeight="1" x14ac:dyDescent="0.25">
      <c r="BX6495" s="190"/>
      <c r="BY6495" s="191"/>
      <c r="BZ6495" s="188"/>
      <c r="CA6495" s="188"/>
      <c r="CB6495" s="174" t="str">
        <f t="shared" si="850"/>
        <v/>
      </c>
      <c r="CC6495" s="174" t="str">
        <f t="shared" si="851"/>
        <v/>
      </c>
      <c r="CH6495" s="139"/>
      <c r="CI6495" s="139"/>
      <c r="CJ6495" s="174"/>
    </row>
    <row r="6496" spans="76:88" ht="20.100000000000001" customHeight="1" x14ac:dyDescent="0.25">
      <c r="BX6496" s="190"/>
      <c r="BY6496" s="191"/>
      <c r="BZ6496" s="188"/>
      <c r="CA6496" s="188"/>
      <c r="CB6496" s="174" t="str">
        <f t="shared" si="850"/>
        <v/>
      </c>
      <c r="CC6496" s="174" t="str">
        <f t="shared" si="851"/>
        <v/>
      </c>
      <c r="CH6496" s="139"/>
      <c r="CI6496" s="139"/>
      <c r="CJ6496" s="174"/>
    </row>
    <row r="6497" spans="76:88" ht="20.100000000000001" customHeight="1" x14ac:dyDescent="0.25">
      <c r="BX6497" s="190"/>
      <c r="BY6497" s="191"/>
      <c r="BZ6497" s="188"/>
      <c r="CA6497" s="188"/>
      <c r="CB6497" s="174" t="str">
        <f t="shared" si="850"/>
        <v/>
      </c>
      <c r="CC6497" s="174" t="str">
        <f t="shared" si="851"/>
        <v/>
      </c>
      <c r="CH6497" s="139"/>
      <c r="CI6497" s="139"/>
      <c r="CJ6497" s="174"/>
    </row>
    <row r="6498" spans="76:88" ht="20.100000000000001" customHeight="1" x14ac:dyDescent="0.25">
      <c r="BX6498" s="190"/>
      <c r="BY6498" s="191"/>
      <c r="BZ6498" s="188"/>
      <c r="CA6498" s="188"/>
      <c r="CB6498" s="174" t="str">
        <f t="shared" si="850"/>
        <v/>
      </c>
      <c r="CC6498" s="174" t="str">
        <f t="shared" si="851"/>
        <v/>
      </c>
      <c r="CH6498" s="139"/>
      <c r="CI6498" s="139"/>
      <c r="CJ6498" s="174"/>
    </row>
    <row r="6499" spans="76:88" ht="20.100000000000001" customHeight="1" x14ac:dyDescent="0.25">
      <c r="BX6499" s="190"/>
      <c r="BY6499" s="191"/>
      <c r="BZ6499" s="188"/>
      <c r="CA6499" s="188"/>
      <c r="CB6499" s="174" t="str">
        <f t="shared" si="850"/>
        <v/>
      </c>
      <c r="CC6499" s="174" t="str">
        <f t="shared" si="851"/>
        <v/>
      </c>
      <c r="CH6499" s="139"/>
      <c r="CI6499" s="139"/>
      <c r="CJ6499" s="174"/>
    </row>
    <row r="6500" spans="76:88" ht="20.100000000000001" customHeight="1" x14ac:dyDescent="0.25">
      <c r="BX6500" s="190"/>
      <c r="BY6500" s="191"/>
      <c r="BZ6500" s="188"/>
      <c r="CA6500" s="188"/>
      <c r="CB6500" s="174" t="str">
        <f t="shared" si="850"/>
        <v/>
      </c>
      <c r="CC6500" s="174" t="str">
        <f t="shared" si="851"/>
        <v/>
      </c>
      <c r="CH6500" s="139"/>
      <c r="CI6500" s="139"/>
      <c r="CJ6500" s="174"/>
    </row>
    <row r="6501" spans="76:88" ht="20.100000000000001" customHeight="1" x14ac:dyDescent="0.25">
      <c r="BX6501" s="190"/>
      <c r="BY6501" s="191"/>
      <c r="BZ6501" s="188"/>
      <c r="CA6501" s="188"/>
      <c r="CB6501" s="174" t="str">
        <f t="shared" si="850"/>
        <v/>
      </c>
      <c r="CC6501" s="174" t="str">
        <f t="shared" si="851"/>
        <v/>
      </c>
      <c r="CH6501" s="139"/>
      <c r="CI6501" s="139"/>
      <c r="CJ6501" s="174"/>
    </row>
    <row r="6502" spans="76:88" ht="20.100000000000001" customHeight="1" x14ac:dyDescent="0.25">
      <c r="BX6502" s="190"/>
      <c r="BY6502" s="191"/>
      <c r="BZ6502" s="188"/>
      <c r="CA6502" s="188"/>
      <c r="CB6502" s="174" t="str">
        <f t="shared" si="850"/>
        <v/>
      </c>
      <c r="CC6502" s="174" t="str">
        <f t="shared" si="851"/>
        <v/>
      </c>
      <c r="CH6502" s="139"/>
      <c r="CI6502" s="139"/>
      <c r="CJ6502" s="174"/>
    </row>
    <row r="6503" spans="76:88" ht="20.100000000000001" customHeight="1" x14ac:dyDescent="0.25">
      <c r="BX6503" s="190"/>
      <c r="BY6503" s="191"/>
      <c r="BZ6503" s="188"/>
      <c r="CA6503" s="188"/>
      <c r="CB6503" s="174" t="str">
        <f t="shared" si="850"/>
        <v/>
      </c>
      <c r="CC6503" s="174" t="str">
        <f t="shared" si="851"/>
        <v/>
      </c>
      <c r="CH6503" s="139"/>
      <c r="CI6503" s="139"/>
      <c r="CJ6503" s="174"/>
    </row>
    <row r="6504" spans="76:88" ht="20.100000000000001" customHeight="1" x14ac:dyDescent="0.25">
      <c r="BX6504" s="190"/>
      <c r="BY6504" s="191"/>
      <c r="BZ6504" s="188"/>
      <c r="CA6504" s="188"/>
      <c r="CB6504" s="174" t="str">
        <f t="shared" si="850"/>
        <v/>
      </c>
      <c r="CC6504" s="174" t="str">
        <f t="shared" si="851"/>
        <v/>
      </c>
      <c r="CH6504" s="139"/>
      <c r="CI6504" s="139"/>
      <c r="CJ6504" s="174"/>
    </row>
    <row r="6505" spans="76:88" ht="20.100000000000001" customHeight="1" x14ac:dyDescent="0.25">
      <c r="BX6505" s="190"/>
      <c r="BY6505" s="191"/>
      <c r="BZ6505" s="188"/>
      <c r="CA6505" s="188"/>
      <c r="CB6505" s="174" t="str">
        <f t="shared" si="850"/>
        <v/>
      </c>
      <c r="CC6505" s="174" t="str">
        <f t="shared" si="851"/>
        <v/>
      </c>
      <c r="CH6505" s="139"/>
      <c r="CI6505" s="139"/>
      <c r="CJ6505" s="174"/>
    </row>
    <row r="6506" spans="76:88" ht="20.100000000000001" customHeight="1" x14ac:dyDescent="0.25">
      <c r="BX6506" s="190"/>
      <c r="BY6506" s="191"/>
      <c r="BZ6506" s="188"/>
      <c r="CA6506" s="188"/>
      <c r="CB6506" s="174" t="str">
        <f t="shared" si="850"/>
        <v/>
      </c>
      <c r="CC6506" s="174" t="str">
        <f t="shared" si="851"/>
        <v/>
      </c>
      <c r="CH6506" s="139"/>
      <c r="CI6506" s="139"/>
      <c r="CJ6506" s="174"/>
    </row>
    <row r="6507" spans="76:88" ht="20.100000000000001" customHeight="1" x14ac:dyDescent="0.25">
      <c r="BX6507" s="190"/>
      <c r="BY6507" s="191"/>
      <c r="BZ6507" s="188"/>
      <c r="CA6507" s="188"/>
      <c r="CB6507" s="174" t="str">
        <f t="shared" si="850"/>
        <v/>
      </c>
      <c r="CC6507" s="174" t="str">
        <f t="shared" si="851"/>
        <v/>
      </c>
      <c r="CH6507" s="139"/>
      <c r="CI6507" s="139"/>
      <c r="CJ6507" s="174"/>
    </row>
    <row r="6508" spans="76:88" ht="20.100000000000001" customHeight="1" x14ac:dyDescent="0.25">
      <c r="BX6508" s="190"/>
      <c r="BY6508" s="191"/>
      <c r="BZ6508" s="188"/>
      <c r="CA6508" s="188"/>
      <c r="CB6508" s="174" t="str">
        <f t="shared" si="850"/>
        <v/>
      </c>
      <c r="CC6508" s="174" t="str">
        <f t="shared" si="851"/>
        <v/>
      </c>
      <c r="CH6508" s="139"/>
      <c r="CI6508" s="139"/>
      <c r="CJ6508" s="174"/>
    </row>
    <row r="6509" spans="76:88" ht="20.100000000000001" customHeight="1" x14ac:dyDescent="0.25">
      <c r="BX6509" s="190"/>
      <c r="BY6509" s="191"/>
      <c r="BZ6509" s="188"/>
      <c r="CA6509" s="188"/>
      <c r="CB6509" s="174" t="str">
        <f t="shared" si="850"/>
        <v/>
      </c>
      <c r="CC6509" s="174" t="str">
        <f t="shared" si="851"/>
        <v/>
      </c>
      <c r="CH6509" s="139"/>
      <c r="CI6509" s="139"/>
      <c r="CJ6509" s="174"/>
    </row>
    <row r="6510" spans="76:88" ht="20.100000000000001" customHeight="1" x14ac:dyDescent="0.25">
      <c r="BX6510" s="190"/>
      <c r="BY6510" s="191"/>
      <c r="BZ6510" s="188"/>
      <c r="CA6510" s="188"/>
      <c r="CB6510" s="174" t="str">
        <f t="shared" si="850"/>
        <v/>
      </c>
      <c r="CC6510" s="174" t="str">
        <f t="shared" si="851"/>
        <v/>
      </c>
      <c r="CH6510" s="139"/>
      <c r="CI6510" s="139"/>
      <c r="CJ6510" s="174"/>
    </row>
    <row r="6511" spans="76:88" ht="20.100000000000001" customHeight="1" x14ac:dyDescent="0.25">
      <c r="BX6511" s="190"/>
      <c r="BY6511" s="191"/>
      <c r="BZ6511" s="188"/>
      <c r="CA6511" s="188"/>
      <c r="CB6511" s="174" t="str">
        <f t="shared" si="850"/>
        <v/>
      </c>
      <c r="CC6511" s="174" t="str">
        <f t="shared" si="851"/>
        <v/>
      </c>
      <c r="CH6511" s="139"/>
      <c r="CI6511" s="139"/>
      <c r="CJ6511" s="174"/>
    </row>
    <row r="6512" spans="76:88" ht="20.100000000000001" customHeight="1" x14ac:dyDescent="0.25">
      <c r="BX6512" s="190"/>
      <c r="BY6512" s="191"/>
      <c r="BZ6512" s="188"/>
      <c r="CA6512" s="188"/>
      <c r="CB6512" s="174" t="str">
        <f t="shared" si="850"/>
        <v/>
      </c>
      <c r="CC6512" s="174" t="str">
        <f t="shared" si="851"/>
        <v/>
      </c>
      <c r="CH6512" s="139"/>
      <c r="CI6512" s="139"/>
      <c r="CJ6512" s="174"/>
    </row>
    <row r="6513" spans="76:88" ht="20.100000000000001" customHeight="1" x14ac:dyDescent="0.25">
      <c r="BX6513" s="190"/>
      <c r="BY6513" s="191"/>
      <c r="BZ6513" s="188"/>
      <c r="CA6513" s="188"/>
      <c r="CB6513" s="174" t="str">
        <f t="shared" si="850"/>
        <v/>
      </c>
      <c r="CC6513" s="174" t="str">
        <f t="shared" si="851"/>
        <v/>
      </c>
      <c r="CH6513" s="139"/>
      <c r="CI6513" s="139"/>
      <c r="CJ6513" s="174"/>
    </row>
    <row r="6514" spans="76:88" ht="20.100000000000001" customHeight="1" x14ac:dyDescent="0.25">
      <c r="BX6514" s="190"/>
      <c r="BY6514" s="191"/>
      <c r="BZ6514" s="188"/>
      <c r="CA6514" s="188"/>
      <c r="CB6514" s="174" t="str">
        <f t="shared" si="850"/>
        <v/>
      </c>
      <c r="CC6514" s="174" t="str">
        <f t="shared" si="851"/>
        <v/>
      </c>
      <c r="CH6514" s="139"/>
      <c r="CI6514" s="139"/>
      <c r="CJ6514" s="174"/>
    </row>
    <row r="6515" spans="76:88" ht="20.100000000000001" customHeight="1" x14ac:dyDescent="0.25">
      <c r="BX6515" s="190"/>
      <c r="BY6515" s="191"/>
      <c r="BZ6515" s="188"/>
      <c r="CA6515" s="188"/>
      <c r="CB6515" s="174" t="str">
        <f t="shared" si="850"/>
        <v/>
      </c>
      <c r="CC6515" s="174" t="str">
        <f t="shared" si="851"/>
        <v/>
      </c>
      <c r="CH6515" s="139"/>
      <c r="CI6515" s="139"/>
      <c r="CJ6515" s="174"/>
    </row>
    <row r="6516" spans="76:88" ht="20.100000000000001" customHeight="1" x14ac:dyDescent="0.25">
      <c r="BX6516" s="190"/>
      <c r="BY6516" s="191"/>
      <c r="BZ6516" s="188"/>
      <c r="CA6516" s="188"/>
      <c r="CB6516" s="174" t="str">
        <f t="shared" si="850"/>
        <v/>
      </c>
      <c r="CC6516" s="174" t="str">
        <f t="shared" si="851"/>
        <v/>
      </c>
      <c r="CH6516" s="139"/>
      <c r="CI6516" s="139"/>
      <c r="CJ6516" s="174"/>
    </row>
    <row r="6517" spans="76:88" ht="20.100000000000001" customHeight="1" x14ac:dyDescent="0.25">
      <c r="BX6517" s="190"/>
      <c r="BY6517" s="191"/>
      <c r="BZ6517" s="188"/>
      <c r="CA6517" s="188"/>
      <c r="CB6517" s="174" t="str">
        <f t="shared" si="850"/>
        <v/>
      </c>
      <c r="CC6517" s="174" t="str">
        <f t="shared" si="851"/>
        <v/>
      </c>
      <c r="CH6517" s="139"/>
      <c r="CI6517" s="139"/>
      <c r="CJ6517" s="174"/>
    </row>
    <row r="6518" spans="76:88" ht="20.100000000000001" customHeight="1" x14ac:dyDescent="0.25">
      <c r="BX6518" s="190"/>
      <c r="BY6518" s="191"/>
      <c r="BZ6518" s="188"/>
      <c r="CA6518" s="188"/>
      <c r="CB6518" s="174" t="str">
        <f t="shared" si="850"/>
        <v/>
      </c>
      <c r="CC6518" s="174" t="str">
        <f t="shared" si="851"/>
        <v/>
      </c>
      <c r="CH6518" s="139"/>
      <c r="CI6518" s="139"/>
      <c r="CJ6518" s="174"/>
    </row>
    <row r="6519" spans="76:88" ht="20.100000000000001" customHeight="1" x14ac:dyDescent="0.25">
      <c r="BX6519" s="190"/>
      <c r="BY6519" s="191"/>
      <c r="BZ6519" s="188"/>
      <c r="CA6519" s="188"/>
      <c r="CB6519" s="174" t="str">
        <f t="shared" si="850"/>
        <v/>
      </c>
      <c r="CC6519" s="174" t="str">
        <f t="shared" si="851"/>
        <v/>
      </c>
      <c r="CH6519" s="139"/>
      <c r="CI6519" s="139"/>
      <c r="CJ6519" s="174"/>
    </row>
    <row r="6520" spans="76:88" ht="20.100000000000001" customHeight="1" x14ac:dyDescent="0.25">
      <c r="BX6520" s="190"/>
      <c r="BY6520" s="191"/>
      <c r="BZ6520" s="188"/>
      <c r="CA6520" s="188"/>
      <c r="CB6520" s="174" t="str">
        <f t="shared" si="850"/>
        <v/>
      </c>
      <c r="CC6520" s="174" t="str">
        <f t="shared" si="851"/>
        <v/>
      </c>
      <c r="CH6520" s="139"/>
      <c r="CI6520" s="139"/>
      <c r="CJ6520" s="174"/>
    </row>
    <row r="6521" spans="76:88" ht="20.100000000000001" customHeight="1" x14ac:dyDescent="0.25">
      <c r="BX6521" s="190"/>
      <c r="BY6521" s="191"/>
      <c r="BZ6521" s="188"/>
      <c r="CA6521" s="188"/>
      <c r="CB6521" s="174" t="str">
        <f t="shared" si="850"/>
        <v/>
      </c>
      <c r="CC6521" s="174" t="str">
        <f t="shared" si="851"/>
        <v/>
      </c>
      <c r="CH6521" s="139"/>
      <c r="CI6521" s="139"/>
      <c r="CJ6521" s="174"/>
    </row>
    <row r="6522" spans="76:88" ht="20.100000000000001" customHeight="1" x14ac:dyDescent="0.25">
      <c r="BX6522" s="190"/>
      <c r="BY6522" s="191"/>
      <c r="BZ6522" s="188"/>
      <c r="CA6522" s="188"/>
      <c r="CB6522" s="174" t="str">
        <f t="shared" si="850"/>
        <v/>
      </c>
      <c r="CC6522" s="174" t="str">
        <f t="shared" si="851"/>
        <v/>
      </c>
      <c r="CH6522" s="139"/>
      <c r="CI6522" s="139"/>
      <c r="CJ6522" s="174"/>
    </row>
    <row r="6523" spans="76:88" ht="20.100000000000001" customHeight="1" x14ac:dyDescent="0.25">
      <c r="BX6523" s="190"/>
      <c r="BY6523" s="191"/>
      <c r="BZ6523" s="188"/>
      <c r="CA6523" s="188"/>
      <c r="CB6523" s="174" t="str">
        <f t="shared" si="850"/>
        <v/>
      </c>
      <c r="CC6523" s="174" t="str">
        <f t="shared" si="851"/>
        <v/>
      </c>
      <c r="CH6523" s="139"/>
      <c r="CI6523" s="139"/>
      <c r="CJ6523" s="174"/>
    </row>
    <row r="6524" spans="76:88" ht="20.100000000000001" customHeight="1" x14ac:dyDescent="0.25">
      <c r="BX6524" s="190"/>
      <c r="BY6524" s="191"/>
      <c r="BZ6524" s="188"/>
      <c r="CA6524" s="188"/>
      <c r="CB6524" s="174" t="str">
        <f t="shared" si="850"/>
        <v/>
      </c>
      <c r="CC6524" s="174" t="str">
        <f t="shared" si="851"/>
        <v/>
      </c>
      <c r="CH6524" s="139"/>
      <c r="CI6524" s="139"/>
      <c r="CJ6524" s="174"/>
    </row>
    <row r="6525" spans="76:88" ht="20.100000000000001" customHeight="1" x14ac:dyDescent="0.25">
      <c r="BX6525" s="190"/>
      <c r="BY6525" s="191"/>
      <c r="BZ6525" s="188"/>
      <c r="CA6525" s="188"/>
      <c r="CB6525" s="174" t="str">
        <f t="shared" si="850"/>
        <v/>
      </c>
      <c r="CC6525" s="174" t="str">
        <f t="shared" si="851"/>
        <v/>
      </c>
      <c r="CH6525" s="139"/>
      <c r="CI6525" s="139"/>
      <c r="CJ6525" s="174"/>
    </row>
    <row r="6526" spans="76:88" ht="20.100000000000001" customHeight="1" x14ac:dyDescent="0.25">
      <c r="BX6526" s="190"/>
      <c r="BY6526" s="191"/>
      <c r="BZ6526" s="188"/>
      <c r="CA6526" s="188"/>
      <c r="CB6526" s="174" t="str">
        <f t="shared" si="850"/>
        <v/>
      </c>
      <c r="CC6526" s="174" t="str">
        <f t="shared" si="851"/>
        <v/>
      </c>
      <c r="CH6526" s="139"/>
      <c r="CI6526" s="139"/>
      <c r="CJ6526" s="174"/>
    </row>
    <row r="6527" spans="76:88" ht="20.100000000000001" customHeight="1" x14ac:dyDescent="0.25">
      <c r="BX6527" s="190"/>
      <c r="BY6527" s="191"/>
      <c r="BZ6527" s="188"/>
      <c r="CA6527" s="188"/>
      <c r="CB6527" s="174" t="str">
        <f t="shared" si="850"/>
        <v/>
      </c>
      <c r="CC6527" s="174" t="str">
        <f t="shared" si="851"/>
        <v/>
      </c>
      <c r="CH6527" s="139"/>
      <c r="CI6527" s="139"/>
      <c r="CJ6527" s="174"/>
    </row>
    <row r="6528" spans="76:88" ht="20.100000000000001" customHeight="1" x14ac:dyDescent="0.25">
      <c r="BX6528" s="190"/>
      <c r="BY6528" s="191"/>
      <c r="BZ6528" s="188"/>
      <c r="CA6528" s="188"/>
      <c r="CB6528" s="174" t="str">
        <f t="shared" si="850"/>
        <v/>
      </c>
      <c r="CC6528" s="174" t="str">
        <f t="shared" si="851"/>
        <v/>
      </c>
      <c r="CH6528" s="139"/>
      <c r="CI6528" s="139"/>
      <c r="CJ6528" s="174"/>
    </row>
    <row r="6529" spans="76:88" ht="20.100000000000001" customHeight="1" x14ac:dyDescent="0.25">
      <c r="BX6529" s="190"/>
      <c r="BY6529" s="191"/>
      <c r="BZ6529" s="188"/>
      <c r="CA6529" s="188"/>
      <c r="CB6529" s="174" t="str">
        <f t="shared" si="850"/>
        <v/>
      </c>
      <c r="CC6529" s="174" t="str">
        <f t="shared" si="851"/>
        <v/>
      </c>
      <c r="CH6529" s="139"/>
      <c r="CI6529" s="139"/>
      <c r="CJ6529" s="174"/>
    </row>
    <row r="6530" spans="76:88" ht="20.100000000000001" customHeight="1" x14ac:dyDescent="0.25">
      <c r="BX6530" s="190"/>
      <c r="BY6530" s="191"/>
      <c r="BZ6530" s="188"/>
      <c r="CA6530" s="188"/>
      <c r="CB6530" s="174" t="str">
        <f t="shared" si="850"/>
        <v/>
      </c>
      <c r="CC6530" s="174" t="str">
        <f t="shared" si="851"/>
        <v/>
      </c>
      <c r="CH6530" s="139"/>
      <c r="CI6530" s="139"/>
      <c r="CJ6530" s="174"/>
    </row>
    <row r="6531" spans="76:88" ht="20.100000000000001" customHeight="1" x14ac:dyDescent="0.25">
      <c r="BX6531" s="190"/>
      <c r="BY6531" s="191"/>
      <c r="BZ6531" s="188"/>
      <c r="CA6531" s="188"/>
      <c r="CB6531" s="174" t="str">
        <f t="shared" si="850"/>
        <v/>
      </c>
      <c r="CC6531" s="174" t="str">
        <f t="shared" si="851"/>
        <v/>
      </c>
      <c r="CH6531" s="139"/>
      <c r="CI6531" s="139"/>
      <c r="CJ6531" s="174"/>
    </row>
    <row r="6532" spans="76:88" ht="20.100000000000001" customHeight="1" x14ac:dyDescent="0.25">
      <c r="BX6532" s="190"/>
      <c r="BY6532" s="191"/>
      <c r="BZ6532" s="188"/>
      <c r="CA6532" s="188"/>
      <c r="CB6532" s="174" t="str">
        <f t="shared" si="850"/>
        <v/>
      </c>
      <c r="CC6532" s="174" t="str">
        <f t="shared" si="851"/>
        <v/>
      </c>
      <c r="CH6532" s="139"/>
      <c r="CI6532" s="139"/>
      <c r="CJ6532" s="174"/>
    </row>
    <row r="6533" spans="76:88" ht="20.100000000000001" customHeight="1" x14ac:dyDescent="0.25">
      <c r="BX6533" s="190"/>
      <c r="BY6533" s="191"/>
      <c r="BZ6533" s="188"/>
      <c r="CA6533" s="188"/>
      <c r="CB6533" s="174" t="str">
        <f t="shared" si="850"/>
        <v/>
      </c>
      <c r="CC6533" s="174" t="str">
        <f t="shared" si="851"/>
        <v/>
      </c>
      <c r="CH6533" s="139"/>
      <c r="CI6533" s="139"/>
      <c r="CJ6533" s="174"/>
    </row>
    <row r="6534" spans="76:88" ht="20.100000000000001" customHeight="1" x14ac:dyDescent="0.25">
      <c r="BX6534" s="190"/>
      <c r="BY6534" s="191"/>
      <c r="BZ6534" s="188"/>
      <c r="CA6534" s="188"/>
      <c r="CB6534" s="174" t="str">
        <f t="shared" si="850"/>
        <v/>
      </c>
      <c r="CC6534" s="174" t="str">
        <f t="shared" si="851"/>
        <v/>
      </c>
      <c r="CH6534" s="139"/>
      <c r="CI6534" s="139"/>
      <c r="CJ6534" s="174"/>
    </row>
    <row r="6535" spans="76:88" ht="20.100000000000001" customHeight="1" x14ac:dyDescent="0.25">
      <c r="BX6535" s="190"/>
      <c r="BY6535" s="191"/>
      <c r="BZ6535" s="188"/>
      <c r="CA6535" s="188"/>
      <c r="CB6535" s="174" t="str">
        <f t="shared" si="850"/>
        <v/>
      </c>
      <c r="CC6535" s="174" t="str">
        <f t="shared" si="851"/>
        <v/>
      </c>
      <c r="CH6535" s="139"/>
      <c r="CI6535" s="139"/>
      <c r="CJ6535" s="174"/>
    </row>
    <row r="6536" spans="76:88" ht="20.100000000000001" customHeight="1" x14ac:dyDescent="0.25">
      <c r="BX6536" s="190"/>
      <c r="BY6536" s="191"/>
      <c r="BZ6536" s="188"/>
      <c r="CA6536" s="188"/>
      <c r="CB6536" s="174" t="str">
        <f t="shared" si="850"/>
        <v/>
      </c>
      <c r="CC6536" s="174" t="str">
        <f t="shared" si="851"/>
        <v/>
      </c>
      <c r="CH6536" s="139"/>
      <c r="CI6536" s="139"/>
      <c r="CJ6536" s="174"/>
    </row>
    <row r="6537" spans="76:88" ht="20.100000000000001" customHeight="1" x14ac:dyDescent="0.25">
      <c r="BX6537" s="190"/>
      <c r="BY6537" s="191"/>
      <c r="BZ6537" s="188"/>
      <c r="CA6537" s="188"/>
      <c r="CB6537" s="174" t="str">
        <f t="shared" si="850"/>
        <v/>
      </c>
      <c r="CC6537" s="174" t="str">
        <f t="shared" si="851"/>
        <v/>
      </c>
      <c r="CH6537" s="139"/>
      <c r="CI6537" s="139"/>
      <c r="CJ6537" s="174"/>
    </row>
    <row r="6538" spans="76:88" ht="20.100000000000001" customHeight="1" x14ac:dyDescent="0.25">
      <c r="BX6538" s="190"/>
      <c r="BY6538" s="191"/>
      <c r="BZ6538" s="188"/>
      <c r="CA6538" s="188"/>
      <c r="CB6538" s="174" t="str">
        <f t="shared" si="850"/>
        <v/>
      </c>
      <c r="CC6538" s="174" t="str">
        <f t="shared" si="851"/>
        <v/>
      </c>
      <c r="CH6538" s="139"/>
      <c r="CI6538" s="139"/>
      <c r="CJ6538" s="174"/>
    </row>
    <row r="6539" spans="76:88" ht="20.100000000000001" customHeight="1" x14ac:dyDescent="0.25">
      <c r="BX6539" s="190"/>
      <c r="BY6539" s="191"/>
      <c r="BZ6539" s="188"/>
      <c r="CA6539" s="188"/>
      <c r="CB6539" s="174" t="str">
        <f t="shared" si="850"/>
        <v/>
      </c>
      <c r="CC6539" s="174" t="str">
        <f t="shared" si="851"/>
        <v/>
      </c>
      <c r="CH6539" s="139"/>
      <c r="CI6539" s="139"/>
      <c r="CJ6539" s="174"/>
    </row>
    <row r="6540" spans="76:88" ht="20.100000000000001" customHeight="1" x14ac:dyDescent="0.25">
      <c r="BX6540" s="190"/>
      <c r="BY6540" s="191"/>
      <c r="BZ6540" s="188"/>
      <c r="CA6540" s="188"/>
      <c r="CB6540" s="174" t="str">
        <f t="shared" si="850"/>
        <v/>
      </c>
      <c r="CC6540" s="174" t="str">
        <f t="shared" si="851"/>
        <v/>
      </c>
      <c r="CH6540" s="139"/>
      <c r="CI6540" s="139"/>
      <c r="CJ6540" s="174"/>
    </row>
    <row r="6541" spans="76:88" ht="20.100000000000001" customHeight="1" x14ac:dyDescent="0.25">
      <c r="BX6541" s="190"/>
      <c r="BY6541" s="191"/>
      <c r="BZ6541" s="188"/>
      <c r="CA6541" s="188"/>
      <c r="CB6541" s="174" t="str">
        <f t="shared" si="850"/>
        <v/>
      </c>
      <c r="CC6541" s="174" t="str">
        <f t="shared" si="851"/>
        <v/>
      </c>
      <c r="CH6541" s="139"/>
      <c r="CI6541" s="139"/>
      <c r="CJ6541" s="174"/>
    </row>
    <row r="6542" spans="76:88" ht="20.100000000000001" customHeight="1" x14ac:dyDescent="0.25">
      <c r="BX6542" s="190"/>
      <c r="BY6542" s="191"/>
      <c r="BZ6542" s="188"/>
      <c r="CA6542" s="188"/>
      <c r="CB6542" s="174" t="str">
        <f t="shared" si="850"/>
        <v/>
      </c>
      <c r="CC6542" s="174" t="str">
        <f t="shared" si="851"/>
        <v/>
      </c>
      <c r="CH6542" s="139"/>
      <c r="CI6542" s="139"/>
      <c r="CJ6542" s="174"/>
    </row>
    <row r="6543" spans="76:88" ht="20.100000000000001" customHeight="1" x14ac:dyDescent="0.25">
      <c r="BX6543" s="190"/>
      <c r="BY6543" s="191"/>
      <c r="BZ6543" s="188"/>
      <c r="CA6543" s="188"/>
      <c r="CB6543" s="174" t="str">
        <f t="shared" si="850"/>
        <v/>
      </c>
      <c r="CC6543" s="174" t="str">
        <f t="shared" si="851"/>
        <v/>
      </c>
      <c r="CH6543" s="139"/>
      <c r="CI6543" s="139"/>
      <c r="CJ6543" s="174"/>
    </row>
    <row r="6544" spans="76:88" ht="20.100000000000001" customHeight="1" x14ac:dyDescent="0.25">
      <c r="BX6544" s="190"/>
      <c r="BY6544" s="191"/>
      <c r="BZ6544" s="188"/>
      <c r="CA6544" s="188"/>
      <c r="CB6544" s="174" t="str">
        <f t="shared" ref="CB6544:CB6607" si="852">IF($CA6544&gt;(Y$555),$BZ6544,"")</f>
        <v/>
      </c>
      <c r="CC6544" s="174" t="str">
        <f t="shared" ref="CC6544:CC6607" si="853">IF($CA6544&gt;(AA$557),$BZ6544,"")</f>
        <v/>
      </c>
      <c r="CH6544" s="139"/>
      <c r="CI6544" s="139"/>
      <c r="CJ6544" s="174"/>
    </row>
    <row r="6545" spans="76:88" ht="20.100000000000001" customHeight="1" x14ac:dyDescent="0.25">
      <c r="BX6545" s="190"/>
      <c r="BY6545" s="191"/>
      <c r="BZ6545" s="188"/>
      <c r="CA6545" s="188"/>
      <c r="CB6545" s="174" t="str">
        <f t="shared" si="852"/>
        <v/>
      </c>
      <c r="CC6545" s="174" t="str">
        <f t="shared" si="853"/>
        <v/>
      </c>
      <c r="CH6545" s="139"/>
      <c r="CI6545" s="139"/>
      <c r="CJ6545" s="174"/>
    </row>
    <row r="6546" spans="76:88" ht="20.100000000000001" customHeight="1" x14ac:dyDescent="0.25">
      <c r="BX6546" s="190"/>
      <c r="BY6546" s="191"/>
      <c r="BZ6546" s="188"/>
      <c r="CA6546" s="188"/>
      <c r="CB6546" s="174" t="str">
        <f t="shared" si="852"/>
        <v/>
      </c>
      <c r="CC6546" s="174" t="str">
        <f t="shared" si="853"/>
        <v/>
      </c>
      <c r="CH6546" s="139"/>
      <c r="CI6546" s="139"/>
      <c r="CJ6546" s="174"/>
    </row>
    <row r="6547" spans="76:88" ht="20.100000000000001" customHeight="1" x14ac:dyDescent="0.25">
      <c r="BX6547" s="190"/>
      <c r="BY6547" s="191"/>
      <c r="BZ6547" s="188"/>
      <c r="CA6547" s="188"/>
      <c r="CB6547" s="174" t="str">
        <f t="shared" si="852"/>
        <v/>
      </c>
      <c r="CC6547" s="174" t="str">
        <f t="shared" si="853"/>
        <v/>
      </c>
      <c r="CH6547" s="139"/>
      <c r="CI6547" s="139"/>
      <c r="CJ6547" s="174"/>
    </row>
    <row r="6548" spans="76:88" ht="20.100000000000001" customHeight="1" x14ac:dyDescent="0.25">
      <c r="BX6548" s="190"/>
      <c r="BY6548" s="191"/>
      <c r="BZ6548" s="188"/>
      <c r="CA6548" s="188"/>
      <c r="CB6548" s="174" t="str">
        <f t="shared" si="852"/>
        <v/>
      </c>
      <c r="CC6548" s="174" t="str">
        <f t="shared" si="853"/>
        <v/>
      </c>
      <c r="CH6548" s="139"/>
      <c r="CI6548" s="139"/>
      <c r="CJ6548" s="174"/>
    </row>
    <row r="6549" spans="76:88" ht="20.100000000000001" customHeight="1" x14ac:dyDescent="0.25">
      <c r="BX6549" s="190"/>
      <c r="BY6549" s="191"/>
      <c r="BZ6549" s="188"/>
      <c r="CA6549" s="188"/>
      <c r="CB6549" s="174" t="str">
        <f t="shared" si="852"/>
        <v/>
      </c>
      <c r="CC6549" s="174" t="str">
        <f t="shared" si="853"/>
        <v/>
      </c>
      <c r="CH6549" s="139"/>
      <c r="CI6549" s="139"/>
      <c r="CJ6549" s="174"/>
    </row>
    <row r="6550" spans="76:88" ht="20.100000000000001" customHeight="1" x14ac:dyDescent="0.25">
      <c r="BX6550" s="190"/>
      <c r="BY6550" s="191"/>
      <c r="BZ6550" s="188"/>
      <c r="CA6550" s="188"/>
      <c r="CB6550" s="174" t="str">
        <f t="shared" si="852"/>
        <v/>
      </c>
      <c r="CC6550" s="174" t="str">
        <f t="shared" si="853"/>
        <v/>
      </c>
      <c r="CH6550" s="139"/>
      <c r="CI6550" s="139"/>
      <c r="CJ6550" s="174"/>
    </row>
    <row r="6551" spans="76:88" ht="20.100000000000001" customHeight="1" x14ac:dyDescent="0.25">
      <c r="BX6551" s="190"/>
      <c r="BY6551" s="191"/>
      <c r="BZ6551" s="188"/>
      <c r="CA6551" s="188"/>
      <c r="CB6551" s="174" t="str">
        <f t="shared" si="852"/>
        <v/>
      </c>
      <c r="CC6551" s="174" t="str">
        <f t="shared" si="853"/>
        <v/>
      </c>
      <c r="CH6551" s="139"/>
      <c r="CI6551" s="139"/>
      <c r="CJ6551" s="174"/>
    </row>
    <row r="6552" spans="76:88" ht="20.100000000000001" customHeight="1" x14ac:dyDescent="0.25">
      <c r="BX6552" s="190"/>
      <c r="BY6552" s="191"/>
      <c r="BZ6552" s="188"/>
      <c r="CA6552" s="188"/>
      <c r="CB6552" s="174" t="str">
        <f t="shared" si="852"/>
        <v/>
      </c>
      <c r="CC6552" s="174" t="str">
        <f t="shared" si="853"/>
        <v/>
      </c>
      <c r="CH6552" s="139"/>
      <c r="CI6552" s="139"/>
      <c r="CJ6552" s="174"/>
    </row>
    <row r="6553" spans="76:88" ht="20.100000000000001" customHeight="1" x14ac:dyDescent="0.25">
      <c r="BX6553" s="190"/>
      <c r="BY6553" s="191"/>
      <c r="BZ6553" s="188"/>
      <c r="CA6553" s="188"/>
      <c r="CB6553" s="174" t="str">
        <f t="shared" si="852"/>
        <v/>
      </c>
      <c r="CC6553" s="174" t="str">
        <f t="shared" si="853"/>
        <v/>
      </c>
      <c r="CH6553" s="139"/>
      <c r="CI6553" s="139"/>
      <c r="CJ6553" s="174"/>
    </row>
    <row r="6554" spans="76:88" ht="20.100000000000001" customHeight="1" x14ac:dyDescent="0.25">
      <c r="BX6554" s="190"/>
      <c r="BY6554" s="191"/>
      <c r="BZ6554" s="188"/>
      <c r="CA6554" s="188"/>
      <c r="CB6554" s="174" t="str">
        <f t="shared" si="852"/>
        <v/>
      </c>
      <c r="CC6554" s="174" t="str">
        <f t="shared" si="853"/>
        <v/>
      </c>
      <c r="CH6554" s="139"/>
      <c r="CI6554" s="139"/>
      <c r="CJ6554" s="174"/>
    </row>
    <row r="6555" spans="76:88" ht="20.100000000000001" customHeight="1" x14ac:dyDescent="0.25">
      <c r="BX6555" s="190"/>
      <c r="BY6555" s="191"/>
      <c r="BZ6555" s="188"/>
      <c r="CA6555" s="188"/>
      <c r="CB6555" s="174" t="str">
        <f t="shared" si="852"/>
        <v/>
      </c>
      <c r="CC6555" s="174" t="str">
        <f t="shared" si="853"/>
        <v/>
      </c>
      <c r="CH6555" s="139"/>
      <c r="CI6555" s="139"/>
      <c r="CJ6555" s="174"/>
    </row>
    <row r="6556" spans="76:88" ht="20.100000000000001" customHeight="1" x14ac:dyDescent="0.25">
      <c r="BX6556" s="190"/>
      <c r="BY6556" s="191"/>
      <c r="BZ6556" s="188"/>
      <c r="CA6556" s="188"/>
      <c r="CB6556" s="174" t="str">
        <f t="shared" si="852"/>
        <v/>
      </c>
      <c r="CC6556" s="174" t="str">
        <f t="shared" si="853"/>
        <v/>
      </c>
      <c r="CH6556" s="139"/>
      <c r="CI6556" s="139"/>
      <c r="CJ6556" s="174"/>
    </row>
    <row r="6557" spans="76:88" ht="20.100000000000001" customHeight="1" x14ac:dyDescent="0.25">
      <c r="BX6557" s="190"/>
      <c r="BY6557" s="191"/>
      <c r="BZ6557" s="188"/>
      <c r="CA6557" s="188"/>
      <c r="CB6557" s="174" t="str">
        <f t="shared" si="852"/>
        <v/>
      </c>
      <c r="CC6557" s="174" t="str">
        <f t="shared" si="853"/>
        <v/>
      </c>
      <c r="CH6557" s="139"/>
      <c r="CI6557" s="139"/>
      <c r="CJ6557" s="174"/>
    </row>
    <row r="6558" spans="76:88" ht="20.100000000000001" customHeight="1" x14ac:dyDescent="0.25">
      <c r="BX6558" s="190"/>
      <c r="BY6558" s="191"/>
      <c r="BZ6558" s="188"/>
      <c r="CA6558" s="188"/>
      <c r="CB6558" s="174" t="str">
        <f t="shared" si="852"/>
        <v/>
      </c>
      <c r="CC6558" s="174" t="str">
        <f t="shared" si="853"/>
        <v/>
      </c>
      <c r="CH6558" s="139"/>
      <c r="CI6558" s="139"/>
      <c r="CJ6558" s="174"/>
    </row>
    <row r="6559" spans="76:88" ht="20.100000000000001" customHeight="1" x14ac:dyDescent="0.25">
      <c r="BX6559" s="190"/>
      <c r="BY6559" s="191"/>
      <c r="BZ6559" s="188"/>
      <c r="CA6559" s="188"/>
      <c r="CB6559" s="174" t="str">
        <f t="shared" si="852"/>
        <v/>
      </c>
      <c r="CC6559" s="174" t="str">
        <f t="shared" si="853"/>
        <v/>
      </c>
      <c r="CH6559" s="139"/>
      <c r="CI6559" s="139"/>
      <c r="CJ6559" s="174"/>
    </row>
    <row r="6560" spans="76:88" ht="20.100000000000001" customHeight="1" x14ac:dyDescent="0.25">
      <c r="BX6560" s="190"/>
      <c r="BY6560" s="191"/>
      <c r="BZ6560" s="188"/>
      <c r="CA6560" s="188"/>
      <c r="CB6560" s="174" t="str">
        <f t="shared" si="852"/>
        <v/>
      </c>
      <c r="CC6560" s="174" t="str">
        <f t="shared" si="853"/>
        <v/>
      </c>
      <c r="CH6560" s="139"/>
      <c r="CI6560" s="139"/>
      <c r="CJ6560" s="174"/>
    </row>
    <row r="6561" spans="76:88" ht="20.100000000000001" customHeight="1" x14ac:dyDescent="0.25">
      <c r="BX6561" s="190"/>
      <c r="BY6561" s="191"/>
      <c r="BZ6561" s="188"/>
      <c r="CA6561" s="188"/>
      <c r="CB6561" s="174" t="str">
        <f t="shared" si="852"/>
        <v/>
      </c>
      <c r="CC6561" s="174" t="str">
        <f t="shared" si="853"/>
        <v/>
      </c>
      <c r="CH6561" s="139"/>
      <c r="CI6561" s="139"/>
      <c r="CJ6561" s="174"/>
    </row>
    <row r="6562" spans="76:88" ht="20.100000000000001" customHeight="1" x14ac:dyDescent="0.25">
      <c r="BX6562" s="190"/>
      <c r="BY6562" s="191"/>
      <c r="BZ6562" s="188"/>
      <c r="CA6562" s="188"/>
      <c r="CB6562" s="174" t="str">
        <f t="shared" si="852"/>
        <v/>
      </c>
      <c r="CC6562" s="174" t="str">
        <f t="shared" si="853"/>
        <v/>
      </c>
      <c r="CH6562" s="139"/>
      <c r="CI6562" s="139"/>
      <c r="CJ6562" s="174"/>
    </row>
    <row r="6563" spans="76:88" ht="20.100000000000001" customHeight="1" x14ac:dyDescent="0.25">
      <c r="BX6563" s="190"/>
      <c r="BY6563" s="191"/>
      <c r="BZ6563" s="188"/>
      <c r="CA6563" s="188"/>
      <c r="CB6563" s="174" t="str">
        <f t="shared" si="852"/>
        <v/>
      </c>
      <c r="CC6563" s="174" t="str">
        <f t="shared" si="853"/>
        <v/>
      </c>
      <c r="CH6563" s="139"/>
      <c r="CI6563" s="139"/>
      <c r="CJ6563" s="174"/>
    </row>
    <row r="6564" spans="76:88" ht="20.100000000000001" customHeight="1" x14ac:dyDescent="0.25">
      <c r="BX6564" s="190"/>
      <c r="BY6564" s="191"/>
      <c r="BZ6564" s="188"/>
      <c r="CA6564" s="188"/>
      <c r="CB6564" s="174" t="str">
        <f t="shared" si="852"/>
        <v/>
      </c>
      <c r="CC6564" s="174" t="str">
        <f t="shared" si="853"/>
        <v/>
      </c>
      <c r="CH6564" s="139"/>
      <c r="CI6564" s="139"/>
      <c r="CJ6564" s="174"/>
    </row>
    <row r="6565" spans="76:88" ht="20.100000000000001" customHeight="1" x14ac:dyDescent="0.25">
      <c r="BX6565" s="190"/>
      <c r="BY6565" s="191"/>
      <c r="BZ6565" s="188"/>
      <c r="CA6565" s="188"/>
      <c r="CB6565" s="174" t="str">
        <f t="shared" si="852"/>
        <v/>
      </c>
      <c r="CC6565" s="174" t="str">
        <f t="shared" si="853"/>
        <v/>
      </c>
      <c r="CH6565" s="139"/>
      <c r="CI6565" s="139"/>
      <c r="CJ6565" s="174"/>
    </row>
    <row r="6566" spans="76:88" ht="20.100000000000001" customHeight="1" x14ac:dyDescent="0.25">
      <c r="BX6566" s="190"/>
      <c r="BY6566" s="191"/>
      <c r="BZ6566" s="188"/>
      <c r="CA6566" s="188"/>
      <c r="CB6566" s="174" t="str">
        <f t="shared" si="852"/>
        <v/>
      </c>
      <c r="CC6566" s="174" t="str">
        <f t="shared" si="853"/>
        <v/>
      </c>
      <c r="CH6566" s="139"/>
      <c r="CI6566" s="139"/>
      <c r="CJ6566" s="174"/>
    </row>
    <row r="6567" spans="76:88" ht="20.100000000000001" customHeight="1" x14ac:dyDescent="0.25">
      <c r="BX6567" s="190"/>
      <c r="BY6567" s="191"/>
      <c r="BZ6567" s="188"/>
      <c r="CA6567" s="188"/>
      <c r="CB6567" s="174" t="str">
        <f t="shared" si="852"/>
        <v/>
      </c>
      <c r="CC6567" s="174" t="str">
        <f t="shared" si="853"/>
        <v/>
      </c>
      <c r="CH6567" s="139"/>
      <c r="CI6567" s="139"/>
      <c r="CJ6567" s="174"/>
    </row>
    <row r="6568" spans="76:88" ht="20.100000000000001" customHeight="1" x14ac:dyDescent="0.25">
      <c r="BX6568" s="190"/>
      <c r="BY6568" s="191"/>
      <c r="BZ6568" s="188"/>
      <c r="CA6568" s="188"/>
      <c r="CB6568" s="174" t="str">
        <f t="shared" si="852"/>
        <v/>
      </c>
      <c r="CC6568" s="174" t="str">
        <f t="shared" si="853"/>
        <v/>
      </c>
      <c r="CH6568" s="139"/>
      <c r="CI6568" s="139"/>
      <c r="CJ6568" s="174"/>
    </row>
    <row r="6569" spans="76:88" ht="20.100000000000001" customHeight="1" x14ac:dyDescent="0.25">
      <c r="BX6569" s="190"/>
      <c r="BY6569" s="191"/>
      <c r="BZ6569" s="188"/>
      <c r="CA6569" s="188"/>
      <c r="CB6569" s="174" t="str">
        <f t="shared" si="852"/>
        <v/>
      </c>
      <c r="CC6569" s="174" t="str">
        <f t="shared" si="853"/>
        <v/>
      </c>
      <c r="CH6569" s="139"/>
      <c r="CI6569" s="139"/>
      <c r="CJ6569" s="174"/>
    </row>
    <row r="6570" spans="76:88" ht="20.100000000000001" customHeight="1" x14ac:dyDescent="0.25">
      <c r="BX6570" s="190"/>
      <c r="BY6570" s="191"/>
      <c r="BZ6570" s="188"/>
      <c r="CA6570" s="188"/>
      <c r="CB6570" s="174" t="str">
        <f t="shared" si="852"/>
        <v/>
      </c>
      <c r="CC6570" s="174" t="str">
        <f t="shared" si="853"/>
        <v/>
      </c>
      <c r="CH6570" s="139"/>
      <c r="CI6570" s="139"/>
      <c r="CJ6570" s="174"/>
    </row>
    <row r="6571" spans="76:88" ht="20.100000000000001" customHeight="1" x14ac:dyDescent="0.25">
      <c r="BX6571" s="190"/>
      <c r="BY6571" s="191"/>
      <c r="BZ6571" s="188"/>
      <c r="CA6571" s="188"/>
      <c r="CB6571" s="174" t="str">
        <f t="shared" si="852"/>
        <v/>
      </c>
      <c r="CC6571" s="174" t="str">
        <f t="shared" si="853"/>
        <v/>
      </c>
      <c r="CH6571" s="139"/>
      <c r="CI6571" s="139"/>
      <c r="CJ6571" s="174"/>
    </row>
    <row r="6572" spans="76:88" ht="20.100000000000001" customHeight="1" x14ac:dyDescent="0.25">
      <c r="BX6572" s="190"/>
      <c r="BY6572" s="191"/>
      <c r="BZ6572" s="188"/>
      <c r="CA6572" s="188"/>
      <c r="CB6572" s="174" t="str">
        <f t="shared" si="852"/>
        <v/>
      </c>
      <c r="CC6572" s="174" t="str">
        <f t="shared" si="853"/>
        <v/>
      </c>
      <c r="CH6572" s="139"/>
      <c r="CI6572" s="139"/>
      <c r="CJ6572" s="174"/>
    </row>
    <row r="6573" spans="76:88" ht="20.100000000000001" customHeight="1" x14ac:dyDescent="0.25">
      <c r="BX6573" s="190"/>
      <c r="BY6573" s="191"/>
      <c r="BZ6573" s="188"/>
      <c r="CA6573" s="188"/>
      <c r="CB6573" s="174" t="str">
        <f t="shared" si="852"/>
        <v/>
      </c>
      <c r="CC6573" s="174" t="str">
        <f t="shared" si="853"/>
        <v/>
      </c>
      <c r="CH6573" s="139"/>
      <c r="CI6573" s="139"/>
      <c r="CJ6573" s="174"/>
    </row>
    <row r="6574" spans="76:88" ht="20.100000000000001" customHeight="1" x14ac:dyDescent="0.25">
      <c r="BX6574" s="190"/>
      <c r="BY6574" s="191"/>
      <c r="BZ6574" s="188"/>
      <c r="CA6574" s="188"/>
      <c r="CB6574" s="174" t="str">
        <f t="shared" si="852"/>
        <v/>
      </c>
      <c r="CC6574" s="174" t="str">
        <f t="shared" si="853"/>
        <v/>
      </c>
      <c r="CH6574" s="139"/>
      <c r="CI6574" s="139"/>
      <c r="CJ6574" s="174"/>
    </row>
    <row r="6575" spans="76:88" ht="20.100000000000001" customHeight="1" x14ac:dyDescent="0.25">
      <c r="BX6575" s="190"/>
      <c r="BY6575" s="191"/>
      <c r="BZ6575" s="188"/>
      <c r="CA6575" s="188"/>
      <c r="CB6575" s="174" t="str">
        <f t="shared" si="852"/>
        <v/>
      </c>
      <c r="CC6575" s="174" t="str">
        <f t="shared" si="853"/>
        <v/>
      </c>
      <c r="CH6575" s="139"/>
      <c r="CI6575" s="139"/>
      <c r="CJ6575" s="174"/>
    </row>
    <row r="6576" spans="76:88" ht="20.100000000000001" customHeight="1" x14ac:dyDescent="0.25">
      <c r="BX6576" s="190"/>
      <c r="BY6576" s="191"/>
      <c r="BZ6576" s="188"/>
      <c r="CA6576" s="188"/>
      <c r="CB6576" s="174" t="str">
        <f t="shared" si="852"/>
        <v/>
      </c>
      <c r="CC6576" s="174" t="str">
        <f t="shared" si="853"/>
        <v/>
      </c>
      <c r="CH6576" s="139"/>
      <c r="CI6576" s="139"/>
      <c r="CJ6576" s="174"/>
    </row>
    <row r="6577" spans="76:88" ht="20.100000000000001" customHeight="1" x14ac:dyDescent="0.25">
      <c r="BX6577" s="190"/>
      <c r="BY6577" s="191"/>
      <c r="BZ6577" s="188"/>
      <c r="CA6577" s="188"/>
      <c r="CB6577" s="174" t="str">
        <f t="shared" si="852"/>
        <v/>
      </c>
      <c r="CC6577" s="174" t="str">
        <f t="shared" si="853"/>
        <v/>
      </c>
      <c r="CH6577" s="139"/>
      <c r="CI6577" s="139"/>
      <c r="CJ6577" s="174"/>
    </row>
    <row r="6578" spans="76:88" ht="20.100000000000001" customHeight="1" x14ac:dyDescent="0.25">
      <c r="BX6578" s="190"/>
      <c r="BY6578" s="191"/>
      <c r="BZ6578" s="188"/>
      <c r="CA6578" s="188"/>
      <c r="CB6578" s="174" t="str">
        <f t="shared" si="852"/>
        <v/>
      </c>
      <c r="CC6578" s="174" t="str">
        <f t="shared" si="853"/>
        <v/>
      </c>
      <c r="CH6578" s="139"/>
      <c r="CI6578" s="139"/>
      <c r="CJ6578" s="174"/>
    </row>
    <row r="6579" spans="76:88" ht="20.100000000000001" customHeight="1" x14ac:dyDescent="0.25">
      <c r="BX6579" s="190"/>
      <c r="BY6579" s="191"/>
      <c r="BZ6579" s="188"/>
      <c r="CA6579" s="188"/>
      <c r="CB6579" s="174" t="str">
        <f t="shared" si="852"/>
        <v/>
      </c>
      <c r="CC6579" s="174" t="str">
        <f t="shared" si="853"/>
        <v/>
      </c>
      <c r="CH6579" s="139"/>
      <c r="CI6579" s="139"/>
      <c r="CJ6579" s="174"/>
    </row>
    <row r="6580" spans="76:88" ht="20.100000000000001" customHeight="1" x14ac:dyDescent="0.25">
      <c r="BX6580" s="190"/>
      <c r="BY6580" s="191"/>
      <c r="BZ6580" s="188"/>
      <c r="CA6580" s="188"/>
      <c r="CB6580" s="174" t="str">
        <f t="shared" si="852"/>
        <v/>
      </c>
      <c r="CC6580" s="174" t="str">
        <f t="shared" si="853"/>
        <v/>
      </c>
      <c r="CH6580" s="139"/>
      <c r="CI6580" s="139"/>
      <c r="CJ6580" s="174"/>
    </row>
    <row r="6581" spans="76:88" ht="20.100000000000001" customHeight="1" x14ac:dyDescent="0.25">
      <c r="BX6581" s="190"/>
      <c r="BY6581" s="191"/>
      <c r="BZ6581" s="188"/>
      <c r="CA6581" s="188"/>
      <c r="CB6581" s="174" t="str">
        <f t="shared" si="852"/>
        <v/>
      </c>
      <c r="CC6581" s="174" t="str">
        <f t="shared" si="853"/>
        <v/>
      </c>
      <c r="CH6581" s="139"/>
      <c r="CI6581" s="139"/>
      <c r="CJ6581" s="174"/>
    </row>
    <row r="6582" spans="76:88" ht="20.100000000000001" customHeight="1" x14ac:dyDescent="0.25">
      <c r="BX6582" s="190"/>
      <c r="BY6582" s="191"/>
      <c r="BZ6582" s="188"/>
      <c r="CA6582" s="188"/>
      <c r="CB6582" s="174" t="str">
        <f t="shared" si="852"/>
        <v/>
      </c>
      <c r="CC6582" s="174" t="str">
        <f t="shared" si="853"/>
        <v/>
      </c>
      <c r="CH6582" s="139"/>
      <c r="CI6582" s="139"/>
      <c r="CJ6582" s="174"/>
    </row>
    <row r="6583" spans="76:88" ht="20.100000000000001" customHeight="1" x14ac:dyDescent="0.25">
      <c r="BX6583" s="190"/>
      <c r="BY6583" s="191"/>
      <c r="BZ6583" s="188"/>
      <c r="CA6583" s="188"/>
      <c r="CB6583" s="174" t="str">
        <f t="shared" si="852"/>
        <v/>
      </c>
      <c r="CC6583" s="174" t="str">
        <f t="shared" si="853"/>
        <v/>
      </c>
      <c r="CH6583" s="139"/>
      <c r="CI6583" s="139"/>
      <c r="CJ6583" s="174"/>
    </row>
    <row r="6584" spans="76:88" ht="20.100000000000001" customHeight="1" x14ac:dyDescent="0.25">
      <c r="BX6584" s="190"/>
      <c r="BY6584" s="191"/>
      <c r="BZ6584" s="188"/>
      <c r="CA6584" s="188"/>
      <c r="CB6584" s="174" t="str">
        <f t="shared" si="852"/>
        <v/>
      </c>
      <c r="CC6584" s="174" t="str">
        <f t="shared" si="853"/>
        <v/>
      </c>
      <c r="CH6584" s="139"/>
      <c r="CI6584" s="139"/>
      <c r="CJ6584" s="174"/>
    </row>
    <row r="6585" spans="76:88" ht="20.100000000000001" customHeight="1" x14ac:dyDescent="0.25">
      <c r="BX6585" s="190"/>
      <c r="BY6585" s="191"/>
      <c r="BZ6585" s="188"/>
      <c r="CA6585" s="188"/>
      <c r="CB6585" s="174" t="str">
        <f t="shared" si="852"/>
        <v/>
      </c>
      <c r="CC6585" s="174" t="str">
        <f t="shared" si="853"/>
        <v/>
      </c>
      <c r="CH6585" s="139"/>
      <c r="CI6585" s="139"/>
      <c r="CJ6585" s="174"/>
    </row>
    <row r="6586" spans="76:88" ht="20.100000000000001" customHeight="1" x14ac:dyDescent="0.25">
      <c r="BX6586" s="190"/>
      <c r="BY6586" s="191"/>
      <c r="BZ6586" s="188"/>
      <c r="CA6586" s="188"/>
      <c r="CB6586" s="174" t="str">
        <f t="shared" si="852"/>
        <v/>
      </c>
      <c r="CC6586" s="174" t="str">
        <f t="shared" si="853"/>
        <v/>
      </c>
      <c r="CH6586" s="139"/>
      <c r="CI6586" s="139"/>
      <c r="CJ6586" s="174"/>
    </row>
    <row r="6587" spans="76:88" ht="20.100000000000001" customHeight="1" x14ac:dyDescent="0.25">
      <c r="BX6587" s="190"/>
      <c r="BY6587" s="191"/>
      <c r="BZ6587" s="188"/>
      <c r="CA6587" s="188"/>
      <c r="CB6587" s="174" t="str">
        <f t="shared" si="852"/>
        <v/>
      </c>
      <c r="CC6587" s="174" t="str">
        <f t="shared" si="853"/>
        <v/>
      </c>
      <c r="CH6587" s="139"/>
      <c r="CI6587" s="139"/>
      <c r="CJ6587" s="174"/>
    </row>
    <row r="6588" spans="76:88" ht="20.100000000000001" customHeight="1" x14ac:dyDescent="0.25">
      <c r="BX6588" s="190"/>
      <c r="BY6588" s="191"/>
      <c r="BZ6588" s="188"/>
      <c r="CA6588" s="188"/>
      <c r="CB6588" s="174" t="str">
        <f t="shared" si="852"/>
        <v/>
      </c>
      <c r="CC6588" s="174" t="str">
        <f t="shared" si="853"/>
        <v/>
      </c>
      <c r="CH6588" s="139"/>
      <c r="CI6588" s="139"/>
      <c r="CJ6588" s="174"/>
    </row>
    <row r="6589" spans="76:88" ht="20.100000000000001" customHeight="1" x14ac:dyDescent="0.25">
      <c r="BX6589" s="190"/>
      <c r="BY6589" s="191"/>
      <c r="BZ6589" s="188"/>
      <c r="CA6589" s="188"/>
      <c r="CB6589" s="174" t="str">
        <f t="shared" si="852"/>
        <v/>
      </c>
      <c r="CC6589" s="174" t="str">
        <f t="shared" si="853"/>
        <v/>
      </c>
      <c r="CH6589" s="139"/>
      <c r="CI6589" s="139"/>
      <c r="CJ6589" s="174"/>
    </row>
    <row r="6590" spans="76:88" ht="20.100000000000001" customHeight="1" x14ac:dyDescent="0.25">
      <c r="BX6590" s="190"/>
      <c r="BY6590" s="191"/>
      <c r="BZ6590" s="188"/>
      <c r="CA6590" s="188"/>
      <c r="CB6590" s="174" t="str">
        <f t="shared" si="852"/>
        <v/>
      </c>
      <c r="CC6590" s="174" t="str">
        <f t="shared" si="853"/>
        <v/>
      </c>
      <c r="CH6590" s="139"/>
      <c r="CI6590" s="139"/>
      <c r="CJ6590" s="174"/>
    </row>
    <row r="6591" spans="76:88" ht="20.100000000000001" customHeight="1" x14ac:dyDescent="0.25">
      <c r="BX6591" s="190"/>
      <c r="BY6591" s="191"/>
      <c r="BZ6591" s="188"/>
      <c r="CA6591" s="188"/>
      <c r="CB6591" s="174" t="str">
        <f t="shared" si="852"/>
        <v/>
      </c>
      <c r="CC6591" s="174" t="str">
        <f t="shared" si="853"/>
        <v/>
      </c>
      <c r="CH6591" s="139"/>
      <c r="CI6591" s="139"/>
      <c r="CJ6591" s="174"/>
    </row>
    <row r="6592" spans="76:88" ht="20.100000000000001" customHeight="1" x14ac:dyDescent="0.25">
      <c r="BX6592" s="190"/>
      <c r="BY6592" s="191"/>
      <c r="BZ6592" s="188"/>
      <c r="CA6592" s="188"/>
      <c r="CB6592" s="174" t="str">
        <f t="shared" si="852"/>
        <v/>
      </c>
      <c r="CC6592" s="174" t="str">
        <f t="shared" si="853"/>
        <v/>
      </c>
      <c r="CH6592" s="139"/>
      <c r="CI6592" s="139"/>
      <c r="CJ6592" s="174"/>
    </row>
    <row r="6593" spans="76:88" ht="20.100000000000001" customHeight="1" x14ac:dyDescent="0.25">
      <c r="BX6593" s="190"/>
      <c r="BY6593" s="191"/>
      <c r="BZ6593" s="188"/>
      <c r="CA6593" s="188"/>
      <c r="CB6593" s="174" t="str">
        <f t="shared" si="852"/>
        <v/>
      </c>
      <c r="CC6593" s="174" t="str">
        <f t="shared" si="853"/>
        <v/>
      </c>
      <c r="CH6593" s="139"/>
      <c r="CI6593" s="139"/>
      <c r="CJ6593" s="174"/>
    </row>
    <row r="6594" spans="76:88" ht="20.100000000000001" customHeight="1" x14ac:dyDescent="0.25">
      <c r="BX6594" s="190"/>
      <c r="BY6594" s="191"/>
      <c r="BZ6594" s="188"/>
      <c r="CA6594" s="188"/>
      <c r="CB6594" s="174" t="str">
        <f t="shared" si="852"/>
        <v/>
      </c>
      <c r="CC6594" s="174" t="str">
        <f t="shared" si="853"/>
        <v/>
      </c>
      <c r="CH6594" s="139"/>
      <c r="CI6594" s="139"/>
      <c r="CJ6594" s="174"/>
    </row>
    <row r="6595" spans="76:88" ht="20.100000000000001" customHeight="1" x14ac:dyDescent="0.25">
      <c r="BX6595" s="190"/>
      <c r="BY6595" s="191"/>
      <c r="BZ6595" s="188"/>
      <c r="CA6595" s="188"/>
      <c r="CB6595" s="174" t="str">
        <f t="shared" si="852"/>
        <v/>
      </c>
      <c r="CC6595" s="174" t="str">
        <f t="shared" si="853"/>
        <v/>
      </c>
      <c r="CH6595" s="139"/>
      <c r="CI6595" s="139"/>
      <c r="CJ6595" s="174"/>
    </row>
    <row r="6596" spans="76:88" ht="20.100000000000001" customHeight="1" x14ac:dyDescent="0.25">
      <c r="BX6596" s="190"/>
      <c r="BY6596" s="191"/>
      <c r="BZ6596" s="188"/>
      <c r="CA6596" s="188"/>
      <c r="CB6596" s="174" t="str">
        <f t="shared" si="852"/>
        <v/>
      </c>
      <c r="CC6596" s="174" t="str">
        <f t="shared" si="853"/>
        <v/>
      </c>
      <c r="CH6596" s="139"/>
      <c r="CI6596" s="139"/>
      <c r="CJ6596" s="174"/>
    </row>
    <row r="6597" spans="76:88" ht="20.100000000000001" customHeight="1" x14ac:dyDescent="0.25">
      <c r="BX6597" s="190"/>
      <c r="BY6597" s="191"/>
      <c r="BZ6597" s="188"/>
      <c r="CA6597" s="188"/>
      <c r="CB6597" s="174" t="str">
        <f t="shared" si="852"/>
        <v/>
      </c>
      <c r="CC6597" s="174" t="str">
        <f t="shared" si="853"/>
        <v/>
      </c>
      <c r="CH6597" s="139"/>
      <c r="CI6597" s="139"/>
      <c r="CJ6597" s="174"/>
    </row>
    <row r="6598" spans="76:88" ht="20.100000000000001" customHeight="1" x14ac:dyDescent="0.25">
      <c r="BX6598" s="190"/>
      <c r="BY6598" s="191"/>
      <c r="BZ6598" s="188"/>
      <c r="CA6598" s="188"/>
      <c r="CB6598" s="174" t="str">
        <f t="shared" si="852"/>
        <v/>
      </c>
      <c r="CC6598" s="174" t="str">
        <f t="shared" si="853"/>
        <v/>
      </c>
      <c r="CH6598" s="139"/>
      <c r="CI6598" s="139"/>
      <c r="CJ6598" s="174"/>
    </row>
    <row r="6599" spans="76:88" ht="20.100000000000001" customHeight="1" x14ac:dyDescent="0.25">
      <c r="BX6599" s="190"/>
      <c r="BY6599" s="191"/>
      <c r="BZ6599" s="188"/>
      <c r="CA6599" s="188"/>
      <c r="CB6599" s="174" t="str">
        <f t="shared" si="852"/>
        <v/>
      </c>
      <c r="CC6599" s="174" t="str">
        <f t="shared" si="853"/>
        <v/>
      </c>
      <c r="CH6599" s="139"/>
      <c r="CI6599" s="139"/>
      <c r="CJ6599" s="174"/>
    </row>
    <row r="6600" spans="76:88" ht="20.100000000000001" customHeight="1" x14ac:dyDescent="0.25">
      <c r="BX6600" s="190"/>
      <c r="BY6600" s="191"/>
      <c r="BZ6600" s="188"/>
      <c r="CA6600" s="188"/>
      <c r="CB6600" s="174" t="str">
        <f t="shared" si="852"/>
        <v/>
      </c>
      <c r="CC6600" s="174" t="str">
        <f t="shared" si="853"/>
        <v/>
      </c>
      <c r="CH6600" s="139"/>
      <c r="CI6600" s="139"/>
      <c r="CJ6600" s="174"/>
    </row>
    <row r="6601" spans="76:88" ht="20.100000000000001" customHeight="1" x14ac:dyDescent="0.25">
      <c r="BX6601" s="190"/>
      <c r="BY6601" s="191"/>
      <c r="BZ6601" s="188"/>
      <c r="CA6601" s="188"/>
      <c r="CB6601" s="174" t="str">
        <f t="shared" si="852"/>
        <v/>
      </c>
      <c r="CC6601" s="174" t="str">
        <f t="shared" si="853"/>
        <v/>
      </c>
      <c r="CH6601" s="139"/>
      <c r="CI6601" s="139"/>
      <c r="CJ6601" s="174"/>
    </row>
    <row r="6602" spans="76:88" ht="20.100000000000001" customHeight="1" x14ac:dyDescent="0.25">
      <c r="BX6602" s="190"/>
      <c r="BY6602" s="191"/>
      <c r="BZ6602" s="188"/>
      <c r="CA6602" s="188"/>
      <c r="CB6602" s="174" t="str">
        <f t="shared" si="852"/>
        <v/>
      </c>
      <c r="CC6602" s="174" t="str">
        <f t="shared" si="853"/>
        <v/>
      </c>
      <c r="CH6602" s="139"/>
      <c r="CI6602" s="139"/>
      <c r="CJ6602" s="174"/>
    </row>
    <row r="6603" spans="76:88" ht="20.100000000000001" customHeight="1" x14ac:dyDescent="0.25">
      <c r="BX6603" s="190"/>
      <c r="BY6603" s="191"/>
      <c r="BZ6603" s="188"/>
      <c r="CA6603" s="188"/>
      <c r="CB6603" s="174" t="str">
        <f t="shared" si="852"/>
        <v/>
      </c>
      <c r="CC6603" s="174" t="str">
        <f t="shared" si="853"/>
        <v/>
      </c>
      <c r="CH6603" s="139"/>
      <c r="CI6603" s="139"/>
      <c r="CJ6603" s="174"/>
    </row>
    <row r="6604" spans="76:88" ht="20.100000000000001" customHeight="1" x14ac:dyDescent="0.25">
      <c r="BX6604" s="190"/>
      <c r="BY6604" s="191"/>
      <c r="BZ6604" s="188"/>
      <c r="CA6604" s="188"/>
      <c r="CB6604" s="174" t="str">
        <f t="shared" si="852"/>
        <v/>
      </c>
      <c r="CC6604" s="174" t="str">
        <f t="shared" si="853"/>
        <v/>
      </c>
      <c r="CH6604" s="139"/>
      <c r="CI6604" s="139"/>
      <c r="CJ6604" s="174"/>
    </row>
    <row r="6605" spans="76:88" ht="20.100000000000001" customHeight="1" x14ac:dyDescent="0.25">
      <c r="BX6605" s="190"/>
      <c r="BY6605" s="191"/>
      <c r="BZ6605" s="188"/>
      <c r="CA6605" s="188"/>
      <c r="CB6605" s="174" t="str">
        <f t="shared" si="852"/>
        <v/>
      </c>
      <c r="CC6605" s="174" t="str">
        <f t="shared" si="853"/>
        <v/>
      </c>
      <c r="CH6605" s="139"/>
      <c r="CI6605" s="139"/>
      <c r="CJ6605" s="174"/>
    </row>
    <row r="6606" spans="76:88" ht="20.100000000000001" customHeight="1" x14ac:dyDescent="0.25">
      <c r="BX6606" s="190"/>
      <c r="BY6606" s="191"/>
      <c r="BZ6606" s="188"/>
      <c r="CA6606" s="188"/>
      <c r="CB6606" s="174" t="str">
        <f t="shared" si="852"/>
        <v/>
      </c>
      <c r="CC6606" s="174" t="str">
        <f t="shared" si="853"/>
        <v/>
      </c>
      <c r="CH6606" s="139"/>
      <c r="CI6606" s="139"/>
      <c r="CJ6606" s="174"/>
    </row>
    <row r="6607" spans="76:88" ht="20.100000000000001" customHeight="1" x14ac:dyDescent="0.25">
      <c r="BX6607" s="190"/>
      <c r="BY6607" s="191"/>
      <c r="BZ6607" s="188"/>
      <c r="CA6607" s="188"/>
      <c r="CB6607" s="174" t="str">
        <f t="shared" si="852"/>
        <v/>
      </c>
      <c r="CC6607" s="174" t="str">
        <f t="shared" si="853"/>
        <v/>
      </c>
      <c r="CH6607" s="139"/>
      <c r="CI6607" s="139"/>
      <c r="CJ6607" s="174"/>
    </row>
    <row r="6608" spans="76:88" ht="20.100000000000001" customHeight="1" x14ac:dyDescent="0.25">
      <c r="BX6608" s="190"/>
      <c r="BY6608" s="191"/>
      <c r="BZ6608" s="188"/>
      <c r="CA6608" s="188"/>
      <c r="CB6608" s="174" t="str">
        <f t="shared" ref="CB6608:CB6671" si="854">IF($CA6608&gt;(Y$555),$BZ6608,"")</f>
        <v/>
      </c>
      <c r="CC6608" s="174" t="str">
        <f t="shared" ref="CC6608:CC6671" si="855">IF($CA6608&gt;(AA$557),$BZ6608,"")</f>
        <v/>
      </c>
      <c r="CH6608" s="139"/>
      <c r="CI6608" s="139"/>
      <c r="CJ6608" s="174"/>
    </row>
    <row r="6609" spans="76:88" ht="20.100000000000001" customHeight="1" x14ac:dyDescent="0.25">
      <c r="BX6609" s="190"/>
      <c r="BY6609" s="191"/>
      <c r="BZ6609" s="188"/>
      <c r="CA6609" s="188"/>
      <c r="CB6609" s="174" t="str">
        <f t="shared" si="854"/>
        <v/>
      </c>
      <c r="CC6609" s="174" t="str">
        <f t="shared" si="855"/>
        <v/>
      </c>
      <c r="CH6609" s="139"/>
      <c r="CI6609" s="139"/>
      <c r="CJ6609" s="174"/>
    </row>
    <row r="6610" spans="76:88" ht="20.100000000000001" customHeight="1" x14ac:dyDescent="0.25">
      <c r="BX6610" s="190"/>
      <c r="BY6610" s="191"/>
      <c r="BZ6610" s="188"/>
      <c r="CA6610" s="188"/>
      <c r="CB6610" s="174" t="str">
        <f t="shared" si="854"/>
        <v/>
      </c>
      <c r="CC6610" s="174" t="str">
        <f t="shared" si="855"/>
        <v/>
      </c>
      <c r="CH6610" s="139"/>
      <c r="CI6610" s="139"/>
      <c r="CJ6610" s="174"/>
    </row>
    <row r="6611" spans="76:88" ht="20.100000000000001" customHeight="1" x14ac:dyDescent="0.25">
      <c r="BX6611" s="190"/>
      <c r="BY6611" s="191"/>
      <c r="BZ6611" s="188"/>
      <c r="CA6611" s="188"/>
      <c r="CB6611" s="174" t="str">
        <f t="shared" si="854"/>
        <v/>
      </c>
      <c r="CC6611" s="174" t="str">
        <f t="shared" si="855"/>
        <v/>
      </c>
      <c r="CH6611" s="139"/>
      <c r="CI6611" s="139"/>
      <c r="CJ6611" s="174"/>
    </row>
    <row r="6612" spans="76:88" ht="20.100000000000001" customHeight="1" x14ac:dyDescent="0.25">
      <c r="BX6612" s="190"/>
      <c r="BY6612" s="191"/>
      <c r="BZ6612" s="188"/>
      <c r="CA6612" s="188"/>
      <c r="CB6612" s="174" t="str">
        <f t="shared" si="854"/>
        <v/>
      </c>
      <c r="CC6612" s="174" t="str">
        <f t="shared" si="855"/>
        <v/>
      </c>
      <c r="CH6612" s="139"/>
      <c r="CI6612" s="139"/>
      <c r="CJ6612" s="174"/>
    </row>
    <row r="6613" spans="76:88" ht="20.100000000000001" customHeight="1" x14ac:dyDescent="0.25">
      <c r="BX6613" s="190"/>
      <c r="BY6613" s="191"/>
      <c r="BZ6613" s="188"/>
      <c r="CA6613" s="188"/>
      <c r="CB6613" s="174" t="str">
        <f t="shared" si="854"/>
        <v/>
      </c>
      <c r="CC6613" s="174" t="str">
        <f t="shared" si="855"/>
        <v/>
      </c>
      <c r="CH6613" s="139"/>
      <c r="CI6613" s="139"/>
      <c r="CJ6613" s="174"/>
    </row>
    <row r="6614" spans="76:88" ht="20.100000000000001" customHeight="1" x14ac:dyDescent="0.25">
      <c r="BX6614" s="190"/>
      <c r="BY6614" s="191"/>
      <c r="BZ6614" s="188"/>
      <c r="CA6614" s="188"/>
      <c r="CB6614" s="174" t="str">
        <f t="shared" si="854"/>
        <v/>
      </c>
      <c r="CC6614" s="174" t="str">
        <f t="shared" si="855"/>
        <v/>
      </c>
      <c r="CH6614" s="139"/>
      <c r="CI6614" s="139"/>
      <c r="CJ6614" s="174"/>
    </row>
    <row r="6615" spans="76:88" ht="20.100000000000001" customHeight="1" x14ac:dyDescent="0.25">
      <c r="BX6615" s="190"/>
      <c r="BY6615" s="191"/>
      <c r="BZ6615" s="188"/>
      <c r="CA6615" s="188"/>
      <c r="CB6615" s="174" t="str">
        <f t="shared" si="854"/>
        <v/>
      </c>
      <c r="CC6615" s="174" t="str">
        <f t="shared" si="855"/>
        <v/>
      </c>
      <c r="CH6615" s="139"/>
      <c r="CI6615" s="139"/>
      <c r="CJ6615" s="174"/>
    </row>
    <row r="6616" spans="76:88" ht="20.100000000000001" customHeight="1" x14ac:dyDescent="0.25">
      <c r="BX6616" s="190"/>
      <c r="BY6616" s="191"/>
      <c r="BZ6616" s="188"/>
      <c r="CA6616" s="188"/>
      <c r="CB6616" s="174" t="str">
        <f t="shared" si="854"/>
        <v/>
      </c>
      <c r="CC6616" s="174" t="str">
        <f t="shared" si="855"/>
        <v/>
      </c>
      <c r="CH6616" s="139"/>
      <c r="CI6616" s="139"/>
      <c r="CJ6616" s="174"/>
    </row>
    <row r="6617" spans="76:88" ht="20.100000000000001" customHeight="1" x14ac:dyDescent="0.25">
      <c r="BX6617" s="190"/>
      <c r="BY6617" s="191"/>
      <c r="BZ6617" s="188"/>
      <c r="CA6617" s="188"/>
      <c r="CB6617" s="174" t="str">
        <f t="shared" si="854"/>
        <v/>
      </c>
      <c r="CC6617" s="174" t="str">
        <f t="shared" si="855"/>
        <v/>
      </c>
      <c r="CH6617" s="139"/>
      <c r="CI6617" s="139"/>
      <c r="CJ6617" s="174"/>
    </row>
    <row r="6618" spans="76:88" ht="20.100000000000001" customHeight="1" x14ac:dyDescent="0.25">
      <c r="BX6618" s="190"/>
      <c r="BY6618" s="191"/>
      <c r="BZ6618" s="188"/>
      <c r="CA6618" s="188"/>
      <c r="CB6618" s="174" t="str">
        <f t="shared" si="854"/>
        <v/>
      </c>
      <c r="CC6618" s="174" t="str">
        <f t="shared" si="855"/>
        <v/>
      </c>
      <c r="CH6618" s="139"/>
      <c r="CI6618" s="139"/>
      <c r="CJ6618" s="174"/>
    </row>
    <row r="6619" spans="76:88" ht="20.100000000000001" customHeight="1" x14ac:dyDescent="0.25">
      <c r="BX6619" s="190"/>
      <c r="BY6619" s="191"/>
      <c r="BZ6619" s="188"/>
      <c r="CA6619" s="188"/>
      <c r="CB6619" s="174" t="str">
        <f t="shared" si="854"/>
        <v/>
      </c>
      <c r="CC6619" s="174" t="str">
        <f t="shared" si="855"/>
        <v/>
      </c>
      <c r="CH6619" s="139"/>
      <c r="CI6619" s="139"/>
      <c r="CJ6619" s="174"/>
    </row>
    <row r="6620" spans="76:88" ht="20.100000000000001" customHeight="1" x14ac:dyDescent="0.25">
      <c r="BX6620" s="190"/>
      <c r="BY6620" s="191"/>
      <c r="BZ6620" s="188"/>
      <c r="CA6620" s="188"/>
      <c r="CB6620" s="174" t="str">
        <f t="shared" si="854"/>
        <v/>
      </c>
      <c r="CC6620" s="174" t="str">
        <f t="shared" si="855"/>
        <v/>
      </c>
      <c r="CH6620" s="139"/>
      <c r="CI6620" s="139"/>
      <c r="CJ6620" s="174"/>
    </row>
    <row r="6621" spans="76:88" ht="20.100000000000001" customHeight="1" x14ac:dyDescent="0.25">
      <c r="BX6621" s="190"/>
      <c r="BY6621" s="191"/>
      <c r="BZ6621" s="188"/>
      <c r="CA6621" s="188"/>
      <c r="CB6621" s="174" t="str">
        <f t="shared" si="854"/>
        <v/>
      </c>
      <c r="CC6621" s="174" t="str">
        <f t="shared" si="855"/>
        <v/>
      </c>
      <c r="CH6621" s="139"/>
      <c r="CI6621" s="139"/>
      <c r="CJ6621" s="174"/>
    </row>
    <row r="6622" spans="76:88" ht="20.100000000000001" customHeight="1" x14ac:dyDescent="0.25">
      <c r="BX6622" s="190"/>
      <c r="BY6622" s="191"/>
      <c r="BZ6622" s="188"/>
      <c r="CA6622" s="188"/>
      <c r="CB6622" s="174" t="str">
        <f t="shared" si="854"/>
        <v/>
      </c>
      <c r="CC6622" s="174" t="str">
        <f t="shared" si="855"/>
        <v/>
      </c>
      <c r="CH6622" s="139"/>
      <c r="CI6622" s="139"/>
      <c r="CJ6622" s="174"/>
    </row>
    <row r="6623" spans="76:88" ht="20.100000000000001" customHeight="1" x14ac:dyDescent="0.25">
      <c r="BX6623" s="190"/>
      <c r="BY6623" s="191"/>
      <c r="BZ6623" s="188"/>
      <c r="CA6623" s="188"/>
      <c r="CB6623" s="174" t="str">
        <f t="shared" si="854"/>
        <v/>
      </c>
      <c r="CC6623" s="174" t="str">
        <f t="shared" si="855"/>
        <v/>
      </c>
      <c r="CH6623" s="139"/>
      <c r="CI6623" s="139"/>
      <c r="CJ6623" s="174"/>
    </row>
    <row r="6624" spans="76:88" ht="20.100000000000001" customHeight="1" x14ac:dyDescent="0.25">
      <c r="BX6624" s="190"/>
      <c r="BY6624" s="191"/>
      <c r="BZ6624" s="188"/>
      <c r="CA6624" s="188"/>
      <c r="CB6624" s="174" t="str">
        <f t="shared" si="854"/>
        <v/>
      </c>
      <c r="CC6624" s="174" t="str">
        <f t="shared" si="855"/>
        <v/>
      </c>
      <c r="CH6624" s="139"/>
      <c r="CI6624" s="139"/>
      <c r="CJ6624" s="174"/>
    </row>
    <row r="6625" spans="76:88" ht="20.100000000000001" customHeight="1" x14ac:dyDescent="0.25">
      <c r="BX6625" s="190"/>
      <c r="BY6625" s="191"/>
      <c r="BZ6625" s="188"/>
      <c r="CA6625" s="188"/>
      <c r="CB6625" s="174" t="str">
        <f t="shared" si="854"/>
        <v/>
      </c>
      <c r="CC6625" s="174" t="str">
        <f t="shared" si="855"/>
        <v/>
      </c>
      <c r="CH6625" s="139"/>
      <c r="CI6625" s="139"/>
      <c r="CJ6625" s="174"/>
    </row>
    <row r="6626" spans="76:88" ht="20.100000000000001" customHeight="1" x14ac:dyDescent="0.25">
      <c r="BX6626" s="190"/>
      <c r="BY6626" s="191"/>
      <c r="BZ6626" s="188"/>
      <c r="CA6626" s="188"/>
      <c r="CB6626" s="174" t="str">
        <f t="shared" si="854"/>
        <v/>
      </c>
      <c r="CC6626" s="174" t="str">
        <f t="shared" si="855"/>
        <v/>
      </c>
      <c r="CH6626" s="139"/>
      <c r="CI6626" s="139"/>
      <c r="CJ6626" s="174"/>
    </row>
    <row r="6627" spans="76:88" ht="20.100000000000001" customHeight="1" x14ac:dyDescent="0.25">
      <c r="BX6627" s="190"/>
      <c r="BY6627" s="191"/>
      <c r="BZ6627" s="188"/>
      <c r="CA6627" s="188"/>
      <c r="CB6627" s="174" t="str">
        <f t="shared" si="854"/>
        <v/>
      </c>
      <c r="CC6627" s="174" t="str">
        <f t="shared" si="855"/>
        <v/>
      </c>
      <c r="CH6627" s="139"/>
      <c r="CI6627" s="139"/>
      <c r="CJ6627" s="174"/>
    </row>
    <row r="6628" spans="76:88" ht="20.100000000000001" customHeight="1" x14ac:dyDescent="0.25">
      <c r="BX6628" s="190"/>
      <c r="BY6628" s="191"/>
      <c r="BZ6628" s="188"/>
      <c r="CA6628" s="188"/>
      <c r="CB6628" s="174" t="str">
        <f t="shared" si="854"/>
        <v/>
      </c>
      <c r="CC6628" s="174" t="str">
        <f t="shared" si="855"/>
        <v/>
      </c>
      <c r="CH6628" s="139"/>
      <c r="CI6628" s="139"/>
      <c r="CJ6628" s="174"/>
    </row>
    <row r="6629" spans="76:88" ht="20.100000000000001" customHeight="1" x14ac:dyDescent="0.25">
      <c r="BX6629" s="190"/>
      <c r="BY6629" s="191"/>
      <c r="BZ6629" s="188"/>
      <c r="CA6629" s="188"/>
      <c r="CB6629" s="174" t="str">
        <f t="shared" si="854"/>
        <v/>
      </c>
      <c r="CC6629" s="174" t="str">
        <f t="shared" si="855"/>
        <v/>
      </c>
      <c r="CH6629" s="139"/>
      <c r="CI6629" s="139"/>
      <c r="CJ6629" s="174"/>
    </row>
    <row r="6630" spans="76:88" ht="20.100000000000001" customHeight="1" x14ac:dyDescent="0.25">
      <c r="BX6630" s="190"/>
      <c r="BY6630" s="191"/>
      <c r="BZ6630" s="188"/>
      <c r="CA6630" s="188"/>
      <c r="CB6630" s="174" t="str">
        <f t="shared" si="854"/>
        <v/>
      </c>
      <c r="CC6630" s="174" t="str">
        <f t="shared" si="855"/>
        <v/>
      </c>
      <c r="CH6630" s="139"/>
      <c r="CI6630" s="139"/>
      <c r="CJ6630" s="174"/>
    </row>
    <row r="6631" spans="76:88" ht="20.100000000000001" customHeight="1" x14ac:dyDescent="0.25">
      <c r="BX6631" s="190"/>
      <c r="BY6631" s="191"/>
      <c r="BZ6631" s="188"/>
      <c r="CA6631" s="188"/>
      <c r="CB6631" s="174" t="str">
        <f t="shared" si="854"/>
        <v/>
      </c>
      <c r="CC6631" s="174" t="str">
        <f t="shared" si="855"/>
        <v/>
      </c>
      <c r="CH6631" s="139"/>
      <c r="CI6631" s="139"/>
      <c r="CJ6631" s="174"/>
    </row>
    <row r="6632" spans="76:88" ht="20.100000000000001" customHeight="1" x14ac:dyDescent="0.25">
      <c r="BX6632" s="190"/>
      <c r="BY6632" s="191"/>
      <c r="BZ6632" s="188"/>
      <c r="CA6632" s="188"/>
      <c r="CB6632" s="174" t="str">
        <f t="shared" si="854"/>
        <v/>
      </c>
      <c r="CC6632" s="174" t="str">
        <f t="shared" si="855"/>
        <v/>
      </c>
      <c r="CH6632" s="139"/>
      <c r="CI6632" s="139"/>
      <c r="CJ6632" s="174"/>
    </row>
    <row r="6633" spans="76:88" ht="20.100000000000001" customHeight="1" x14ac:dyDescent="0.25">
      <c r="BX6633" s="190"/>
      <c r="BY6633" s="191"/>
      <c r="BZ6633" s="188"/>
      <c r="CA6633" s="188"/>
      <c r="CB6633" s="174" t="str">
        <f t="shared" si="854"/>
        <v/>
      </c>
      <c r="CC6633" s="174" t="str">
        <f t="shared" si="855"/>
        <v/>
      </c>
      <c r="CH6633" s="139"/>
      <c r="CI6633" s="139"/>
      <c r="CJ6633" s="174"/>
    </row>
    <row r="6634" spans="76:88" ht="20.100000000000001" customHeight="1" x14ac:dyDescent="0.25">
      <c r="BX6634" s="190"/>
      <c r="BY6634" s="191"/>
      <c r="BZ6634" s="188"/>
      <c r="CA6634" s="188"/>
      <c r="CB6634" s="174" t="str">
        <f t="shared" si="854"/>
        <v/>
      </c>
      <c r="CC6634" s="174" t="str">
        <f t="shared" si="855"/>
        <v/>
      </c>
      <c r="CH6634" s="139"/>
      <c r="CI6634" s="139"/>
      <c r="CJ6634" s="174"/>
    </row>
    <row r="6635" spans="76:88" ht="20.100000000000001" customHeight="1" x14ac:dyDescent="0.25">
      <c r="BX6635" s="190"/>
      <c r="BY6635" s="191"/>
      <c r="BZ6635" s="188"/>
      <c r="CA6635" s="188"/>
      <c r="CB6635" s="174" t="str">
        <f t="shared" si="854"/>
        <v/>
      </c>
      <c r="CC6635" s="174" t="str">
        <f t="shared" si="855"/>
        <v/>
      </c>
      <c r="CH6635" s="139"/>
      <c r="CI6635" s="139"/>
      <c r="CJ6635" s="174"/>
    </row>
    <row r="6636" spans="76:88" ht="20.100000000000001" customHeight="1" x14ac:dyDescent="0.25">
      <c r="BX6636" s="190"/>
      <c r="BY6636" s="191"/>
      <c r="BZ6636" s="188"/>
      <c r="CA6636" s="188"/>
      <c r="CB6636" s="174" t="str">
        <f t="shared" si="854"/>
        <v/>
      </c>
      <c r="CC6636" s="174" t="str">
        <f t="shared" si="855"/>
        <v/>
      </c>
      <c r="CH6636" s="139"/>
      <c r="CI6636" s="139"/>
      <c r="CJ6636" s="174"/>
    </row>
    <row r="6637" spans="76:88" ht="20.100000000000001" customHeight="1" x14ac:dyDescent="0.25">
      <c r="BX6637" s="190"/>
      <c r="BY6637" s="191"/>
      <c r="BZ6637" s="188"/>
      <c r="CA6637" s="188"/>
      <c r="CB6637" s="174" t="str">
        <f t="shared" si="854"/>
        <v/>
      </c>
      <c r="CC6637" s="174" t="str">
        <f t="shared" si="855"/>
        <v/>
      </c>
      <c r="CH6637" s="139"/>
      <c r="CI6637" s="139"/>
      <c r="CJ6637" s="174"/>
    </row>
    <row r="6638" spans="76:88" ht="20.100000000000001" customHeight="1" x14ac:dyDescent="0.25">
      <c r="BX6638" s="190"/>
      <c r="BY6638" s="191"/>
      <c r="BZ6638" s="188"/>
      <c r="CA6638" s="188"/>
      <c r="CB6638" s="174" t="str">
        <f t="shared" si="854"/>
        <v/>
      </c>
      <c r="CC6638" s="174" t="str">
        <f t="shared" si="855"/>
        <v/>
      </c>
      <c r="CH6638" s="139"/>
      <c r="CI6638" s="139"/>
      <c r="CJ6638" s="174"/>
    </row>
    <row r="6639" spans="76:88" ht="20.100000000000001" customHeight="1" x14ac:dyDescent="0.25">
      <c r="BX6639" s="190"/>
      <c r="BY6639" s="191"/>
      <c r="BZ6639" s="188"/>
      <c r="CA6639" s="188"/>
      <c r="CB6639" s="174" t="str">
        <f t="shared" si="854"/>
        <v/>
      </c>
      <c r="CC6639" s="174" t="str">
        <f t="shared" si="855"/>
        <v/>
      </c>
      <c r="CH6639" s="139"/>
      <c r="CI6639" s="139"/>
      <c r="CJ6639" s="174"/>
    </row>
    <row r="6640" spans="76:88" ht="20.100000000000001" customHeight="1" x14ac:dyDescent="0.25">
      <c r="BX6640" s="190"/>
      <c r="BY6640" s="191"/>
      <c r="BZ6640" s="188"/>
      <c r="CA6640" s="188"/>
      <c r="CB6640" s="174" t="str">
        <f t="shared" si="854"/>
        <v/>
      </c>
      <c r="CC6640" s="174" t="str">
        <f t="shared" si="855"/>
        <v/>
      </c>
      <c r="CH6640" s="139"/>
      <c r="CI6640" s="139"/>
      <c r="CJ6640" s="174"/>
    </row>
    <row r="6641" spans="76:88" ht="20.100000000000001" customHeight="1" x14ac:dyDescent="0.25">
      <c r="BX6641" s="190"/>
      <c r="BY6641" s="191"/>
      <c r="BZ6641" s="188"/>
      <c r="CA6641" s="188"/>
      <c r="CB6641" s="174" t="str">
        <f t="shared" si="854"/>
        <v/>
      </c>
      <c r="CC6641" s="174" t="str">
        <f t="shared" si="855"/>
        <v/>
      </c>
      <c r="CH6641" s="139"/>
      <c r="CI6641" s="139"/>
      <c r="CJ6641" s="174"/>
    </row>
    <row r="6642" spans="76:88" ht="20.100000000000001" customHeight="1" x14ac:dyDescent="0.25">
      <c r="BX6642" s="190"/>
      <c r="BY6642" s="191"/>
      <c r="BZ6642" s="188"/>
      <c r="CA6642" s="188"/>
      <c r="CB6642" s="174" t="str">
        <f t="shared" si="854"/>
        <v/>
      </c>
      <c r="CC6642" s="174" t="str">
        <f t="shared" si="855"/>
        <v/>
      </c>
      <c r="CH6642" s="139"/>
      <c r="CI6642" s="139"/>
      <c r="CJ6642" s="174"/>
    </row>
    <row r="6643" spans="76:88" ht="20.100000000000001" customHeight="1" x14ac:dyDescent="0.25">
      <c r="BX6643" s="190"/>
      <c r="BY6643" s="191"/>
      <c r="BZ6643" s="188"/>
      <c r="CA6643" s="188"/>
      <c r="CB6643" s="174" t="str">
        <f t="shared" si="854"/>
        <v/>
      </c>
      <c r="CC6643" s="174" t="str">
        <f t="shared" si="855"/>
        <v/>
      </c>
      <c r="CH6643" s="139"/>
      <c r="CI6643" s="139"/>
      <c r="CJ6643" s="174"/>
    </row>
    <row r="6644" spans="76:88" ht="20.100000000000001" customHeight="1" x14ac:dyDescent="0.25">
      <c r="BX6644" s="190"/>
      <c r="BY6644" s="191"/>
      <c r="BZ6644" s="188"/>
      <c r="CA6644" s="188"/>
      <c r="CB6644" s="174" t="str">
        <f t="shared" si="854"/>
        <v/>
      </c>
      <c r="CC6644" s="174" t="str">
        <f t="shared" si="855"/>
        <v/>
      </c>
      <c r="CH6644" s="139"/>
      <c r="CI6644" s="139"/>
      <c r="CJ6644" s="174"/>
    </row>
    <row r="6645" spans="76:88" ht="20.100000000000001" customHeight="1" x14ac:dyDescent="0.25">
      <c r="BX6645" s="190"/>
      <c r="BY6645" s="191"/>
      <c r="BZ6645" s="188"/>
      <c r="CA6645" s="188"/>
      <c r="CB6645" s="174" t="str">
        <f t="shared" si="854"/>
        <v/>
      </c>
      <c r="CC6645" s="174" t="str">
        <f t="shared" si="855"/>
        <v/>
      </c>
      <c r="CH6645" s="139"/>
      <c r="CI6645" s="139"/>
      <c r="CJ6645" s="174"/>
    </row>
    <row r="6646" spans="76:88" ht="20.100000000000001" customHeight="1" x14ac:dyDescent="0.25">
      <c r="BX6646" s="190"/>
      <c r="BY6646" s="191"/>
      <c r="BZ6646" s="188"/>
      <c r="CA6646" s="188"/>
      <c r="CB6646" s="174" t="str">
        <f t="shared" si="854"/>
        <v/>
      </c>
      <c r="CC6646" s="174" t="str">
        <f t="shared" si="855"/>
        <v/>
      </c>
      <c r="CH6646" s="139"/>
      <c r="CI6646" s="139"/>
      <c r="CJ6646" s="174"/>
    </row>
    <row r="6647" spans="76:88" ht="20.100000000000001" customHeight="1" x14ac:dyDescent="0.25">
      <c r="BX6647" s="190"/>
      <c r="BY6647" s="191"/>
      <c r="BZ6647" s="188"/>
      <c r="CA6647" s="188"/>
      <c r="CB6647" s="174" t="str">
        <f t="shared" si="854"/>
        <v/>
      </c>
      <c r="CC6647" s="174" t="str">
        <f t="shared" si="855"/>
        <v/>
      </c>
      <c r="CH6647" s="139"/>
      <c r="CI6647" s="139"/>
      <c r="CJ6647" s="174"/>
    </row>
    <row r="6648" spans="76:88" ht="20.100000000000001" customHeight="1" x14ac:dyDescent="0.25">
      <c r="BX6648" s="190"/>
      <c r="BY6648" s="191"/>
      <c r="BZ6648" s="188"/>
      <c r="CA6648" s="188"/>
      <c r="CB6648" s="174" t="str">
        <f t="shared" si="854"/>
        <v/>
      </c>
      <c r="CC6648" s="174" t="str">
        <f t="shared" si="855"/>
        <v/>
      </c>
      <c r="CH6648" s="139"/>
      <c r="CI6648" s="139"/>
      <c r="CJ6648" s="174"/>
    </row>
    <row r="6649" spans="76:88" ht="20.100000000000001" customHeight="1" x14ac:dyDescent="0.25">
      <c r="BX6649" s="190"/>
      <c r="BY6649" s="191"/>
      <c r="BZ6649" s="188"/>
      <c r="CA6649" s="188"/>
      <c r="CB6649" s="174" t="str">
        <f t="shared" si="854"/>
        <v/>
      </c>
      <c r="CC6649" s="174" t="str">
        <f t="shared" si="855"/>
        <v/>
      </c>
      <c r="CH6649" s="139"/>
      <c r="CI6649" s="139"/>
      <c r="CJ6649" s="174"/>
    </row>
    <row r="6650" spans="76:88" ht="20.100000000000001" customHeight="1" x14ac:dyDescent="0.25">
      <c r="BX6650" s="190"/>
      <c r="BY6650" s="191"/>
      <c r="BZ6650" s="188"/>
      <c r="CA6650" s="188"/>
      <c r="CB6650" s="174" t="str">
        <f t="shared" si="854"/>
        <v/>
      </c>
      <c r="CC6650" s="174" t="str">
        <f t="shared" si="855"/>
        <v/>
      </c>
      <c r="CH6650" s="139"/>
      <c r="CI6650" s="139"/>
      <c r="CJ6650" s="174"/>
    </row>
    <row r="6651" spans="76:88" ht="20.100000000000001" customHeight="1" x14ac:dyDescent="0.25">
      <c r="BX6651" s="190"/>
      <c r="BY6651" s="191"/>
      <c r="BZ6651" s="188"/>
      <c r="CA6651" s="188"/>
      <c r="CB6651" s="174" t="str">
        <f t="shared" si="854"/>
        <v/>
      </c>
      <c r="CC6651" s="174" t="str">
        <f t="shared" si="855"/>
        <v/>
      </c>
      <c r="CH6651" s="139"/>
      <c r="CI6651" s="139"/>
      <c r="CJ6651" s="174"/>
    </row>
    <row r="6652" spans="76:88" ht="20.100000000000001" customHeight="1" x14ac:dyDescent="0.25">
      <c r="BX6652" s="190"/>
      <c r="BY6652" s="191"/>
      <c r="BZ6652" s="188"/>
      <c r="CA6652" s="188"/>
      <c r="CB6652" s="174" t="str">
        <f t="shared" si="854"/>
        <v/>
      </c>
      <c r="CC6652" s="174" t="str">
        <f t="shared" si="855"/>
        <v/>
      </c>
      <c r="CH6652" s="139"/>
      <c r="CI6652" s="139"/>
      <c r="CJ6652" s="174"/>
    </row>
    <row r="6653" spans="76:88" ht="20.100000000000001" customHeight="1" x14ac:dyDescent="0.25">
      <c r="BX6653" s="190"/>
      <c r="BY6653" s="191"/>
      <c r="BZ6653" s="188"/>
      <c r="CA6653" s="188"/>
      <c r="CB6653" s="174" t="str">
        <f t="shared" si="854"/>
        <v/>
      </c>
      <c r="CC6653" s="174" t="str">
        <f t="shared" si="855"/>
        <v/>
      </c>
      <c r="CH6653" s="139"/>
      <c r="CI6653" s="139"/>
      <c r="CJ6653" s="174"/>
    </row>
    <row r="6654" spans="76:88" ht="20.100000000000001" customHeight="1" x14ac:dyDescent="0.25">
      <c r="BX6654" s="190"/>
      <c r="BY6654" s="191"/>
      <c r="BZ6654" s="188"/>
      <c r="CA6654" s="188"/>
      <c r="CB6654" s="174" t="str">
        <f t="shared" si="854"/>
        <v/>
      </c>
      <c r="CC6654" s="174" t="str">
        <f t="shared" si="855"/>
        <v/>
      </c>
      <c r="CH6654" s="139"/>
      <c r="CI6654" s="139"/>
      <c r="CJ6654" s="174"/>
    </row>
    <row r="6655" spans="76:88" ht="20.100000000000001" customHeight="1" x14ac:dyDescent="0.25">
      <c r="BX6655" s="190"/>
      <c r="BY6655" s="191"/>
      <c r="BZ6655" s="188"/>
      <c r="CA6655" s="188"/>
      <c r="CB6655" s="174" t="str">
        <f t="shared" si="854"/>
        <v/>
      </c>
      <c r="CC6655" s="174" t="str">
        <f t="shared" si="855"/>
        <v/>
      </c>
      <c r="CH6655" s="139"/>
      <c r="CI6655" s="139"/>
      <c r="CJ6655" s="174"/>
    </row>
    <row r="6656" spans="76:88" ht="20.100000000000001" customHeight="1" x14ac:dyDescent="0.25">
      <c r="BX6656" s="190"/>
      <c r="BY6656" s="191"/>
      <c r="BZ6656" s="188"/>
      <c r="CA6656" s="188"/>
      <c r="CB6656" s="174" t="str">
        <f t="shared" si="854"/>
        <v/>
      </c>
      <c r="CC6656" s="174" t="str">
        <f t="shared" si="855"/>
        <v/>
      </c>
      <c r="CH6656" s="139"/>
      <c r="CI6656" s="139"/>
      <c r="CJ6656" s="174"/>
    </row>
    <row r="6657" spans="76:88" ht="20.100000000000001" customHeight="1" x14ac:dyDescent="0.25">
      <c r="BX6657" s="190"/>
      <c r="BY6657" s="191"/>
      <c r="BZ6657" s="188"/>
      <c r="CA6657" s="188"/>
      <c r="CB6657" s="174" t="str">
        <f t="shared" si="854"/>
        <v/>
      </c>
      <c r="CC6657" s="174" t="str">
        <f t="shared" si="855"/>
        <v/>
      </c>
      <c r="CH6657" s="139"/>
      <c r="CI6657" s="139"/>
      <c r="CJ6657" s="174"/>
    </row>
    <row r="6658" spans="76:88" ht="20.100000000000001" customHeight="1" x14ac:dyDescent="0.25">
      <c r="BX6658" s="190"/>
      <c r="BY6658" s="191"/>
      <c r="BZ6658" s="188"/>
      <c r="CA6658" s="188"/>
      <c r="CB6658" s="174" t="str">
        <f t="shared" si="854"/>
        <v/>
      </c>
      <c r="CC6658" s="174" t="str">
        <f t="shared" si="855"/>
        <v/>
      </c>
      <c r="CH6658" s="139"/>
      <c r="CI6658" s="139"/>
      <c r="CJ6658" s="174"/>
    </row>
    <row r="6659" spans="76:88" ht="20.100000000000001" customHeight="1" x14ac:dyDescent="0.25">
      <c r="BX6659" s="190"/>
      <c r="BY6659" s="191"/>
      <c r="BZ6659" s="188"/>
      <c r="CA6659" s="188"/>
      <c r="CB6659" s="174" t="str">
        <f t="shared" si="854"/>
        <v/>
      </c>
      <c r="CC6659" s="174" t="str">
        <f t="shared" si="855"/>
        <v/>
      </c>
      <c r="CH6659" s="139"/>
      <c r="CI6659" s="139"/>
      <c r="CJ6659" s="174"/>
    </row>
    <row r="6660" spans="76:88" ht="20.100000000000001" customHeight="1" x14ac:dyDescent="0.25">
      <c r="BX6660" s="190"/>
      <c r="BY6660" s="191"/>
      <c r="BZ6660" s="188"/>
      <c r="CA6660" s="188"/>
      <c r="CB6660" s="174" t="str">
        <f t="shared" si="854"/>
        <v/>
      </c>
      <c r="CC6660" s="174" t="str">
        <f t="shared" si="855"/>
        <v/>
      </c>
      <c r="CH6660" s="139"/>
      <c r="CI6660" s="139"/>
      <c r="CJ6660" s="174"/>
    </row>
    <row r="6661" spans="76:88" ht="20.100000000000001" customHeight="1" x14ac:dyDescent="0.25">
      <c r="BX6661" s="190"/>
      <c r="BY6661" s="191"/>
      <c r="BZ6661" s="188"/>
      <c r="CA6661" s="188"/>
      <c r="CB6661" s="174" t="str">
        <f t="shared" si="854"/>
        <v/>
      </c>
      <c r="CC6661" s="174" t="str">
        <f t="shared" si="855"/>
        <v/>
      </c>
      <c r="CH6661" s="139"/>
      <c r="CI6661" s="139"/>
      <c r="CJ6661" s="174"/>
    </row>
    <row r="6662" spans="76:88" ht="20.100000000000001" customHeight="1" x14ac:dyDescent="0.25">
      <c r="BX6662" s="190"/>
      <c r="BY6662" s="191"/>
      <c r="BZ6662" s="188"/>
      <c r="CA6662" s="188"/>
      <c r="CB6662" s="174" t="str">
        <f t="shared" si="854"/>
        <v/>
      </c>
      <c r="CC6662" s="174" t="str">
        <f t="shared" si="855"/>
        <v/>
      </c>
      <c r="CH6662" s="139"/>
      <c r="CI6662" s="139"/>
      <c r="CJ6662" s="174"/>
    </row>
    <row r="6663" spans="76:88" ht="20.100000000000001" customHeight="1" x14ac:dyDescent="0.25">
      <c r="BX6663" s="190"/>
      <c r="BY6663" s="191"/>
      <c r="BZ6663" s="188"/>
      <c r="CA6663" s="188"/>
      <c r="CB6663" s="174" t="str">
        <f t="shared" si="854"/>
        <v/>
      </c>
      <c r="CC6663" s="174" t="str">
        <f t="shared" si="855"/>
        <v/>
      </c>
      <c r="CH6663" s="139"/>
      <c r="CI6663" s="139"/>
      <c r="CJ6663" s="174"/>
    </row>
    <row r="6664" spans="76:88" ht="20.100000000000001" customHeight="1" x14ac:dyDescent="0.25">
      <c r="BX6664" s="190"/>
      <c r="BY6664" s="191"/>
      <c r="BZ6664" s="188"/>
      <c r="CA6664" s="188"/>
      <c r="CB6664" s="174" t="str">
        <f t="shared" si="854"/>
        <v/>
      </c>
      <c r="CC6664" s="174" t="str">
        <f t="shared" si="855"/>
        <v/>
      </c>
      <c r="CH6664" s="139"/>
      <c r="CI6664" s="139"/>
      <c r="CJ6664" s="174"/>
    </row>
    <row r="6665" spans="76:88" ht="20.100000000000001" customHeight="1" x14ac:dyDescent="0.25">
      <c r="BX6665" s="190"/>
      <c r="BY6665" s="191"/>
      <c r="BZ6665" s="188"/>
      <c r="CA6665" s="188"/>
      <c r="CB6665" s="174" t="str">
        <f t="shared" si="854"/>
        <v/>
      </c>
      <c r="CC6665" s="174" t="str">
        <f t="shared" si="855"/>
        <v/>
      </c>
      <c r="CH6665" s="139"/>
      <c r="CI6665" s="139"/>
      <c r="CJ6665" s="174"/>
    </row>
    <row r="6666" spans="76:88" ht="20.100000000000001" customHeight="1" x14ac:dyDescent="0.25">
      <c r="BX6666" s="190"/>
      <c r="BY6666" s="191"/>
      <c r="BZ6666" s="188"/>
      <c r="CA6666" s="188"/>
      <c r="CB6666" s="174" t="str">
        <f t="shared" si="854"/>
        <v/>
      </c>
      <c r="CC6666" s="174" t="str">
        <f t="shared" si="855"/>
        <v/>
      </c>
      <c r="CH6666" s="139"/>
      <c r="CI6666" s="139"/>
      <c r="CJ6666" s="174"/>
    </row>
    <row r="6667" spans="76:88" ht="20.100000000000001" customHeight="1" x14ac:dyDescent="0.25">
      <c r="BX6667" s="190"/>
      <c r="BY6667" s="191"/>
      <c r="BZ6667" s="188"/>
      <c r="CA6667" s="188"/>
      <c r="CB6667" s="174" t="str">
        <f t="shared" si="854"/>
        <v/>
      </c>
      <c r="CC6667" s="174" t="str">
        <f t="shared" si="855"/>
        <v/>
      </c>
      <c r="CH6667" s="139"/>
      <c r="CI6667" s="139"/>
      <c r="CJ6667" s="174"/>
    </row>
    <row r="6668" spans="76:88" ht="20.100000000000001" customHeight="1" x14ac:dyDescent="0.25">
      <c r="BX6668" s="190"/>
      <c r="BY6668" s="191"/>
      <c r="BZ6668" s="188"/>
      <c r="CA6668" s="188"/>
      <c r="CB6668" s="174" t="str">
        <f t="shared" si="854"/>
        <v/>
      </c>
      <c r="CC6668" s="174" t="str">
        <f t="shared" si="855"/>
        <v/>
      </c>
      <c r="CH6668" s="139"/>
      <c r="CI6668" s="139"/>
      <c r="CJ6668" s="174"/>
    </row>
    <row r="6669" spans="76:88" ht="20.100000000000001" customHeight="1" x14ac:dyDescent="0.25">
      <c r="BX6669" s="190"/>
      <c r="BY6669" s="191"/>
      <c r="BZ6669" s="188"/>
      <c r="CA6669" s="188"/>
      <c r="CB6669" s="174" t="str">
        <f t="shared" si="854"/>
        <v/>
      </c>
      <c r="CC6669" s="174" t="str">
        <f t="shared" si="855"/>
        <v/>
      </c>
      <c r="CH6669" s="139"/>
      <c r="CI6669" s="139"/>
      <c r="CJ6669" s="174"/>
    </row>
    <row r="6670" spans="76:88" ht="20.100000000000001" customHeight="1" x14ac:dyDescent="0.25">
      <c r="BX6670" s="190"/>
      <c r="BY6670" s="191"/>
      <c r="BZ6670" s="188"/>
      <c r="CA6670" s="188"/>
      <c r="CB6670" s="174" t="str">
        <f t="shared" si="854"/>
        <v/>
      </c>
      <c r="CC6670" s="174" t="str">
        <f t="shared" si="855"/>
        <v/>
      </c>
      <c r="CH6670" s="139"/>
      <c r="CI6670" s="139"/>
      <c r="CJ6670" s="174"/>
    </row>
    <row r="6671" spans="76:88" ht="20.100000000000001" customHeight="1" x14ac:dyDescent="0.25">
      <c r="BX6671" s="190"/>
      <c r="BY6671" s="191"/>
      <c r="BZ6671" s="188"/>
      <c r="CA6671" s="188"/>
      <c r="CB6671" s="174" t="str">
        <f t="shared" si="854"/>
        <v/>
      </c>
      <c r="CC6671" s="174" t="str">
        <f t="shared" si="855"/>
        <v/>
      </c>
      <c r="CH6671" s="139"/>
      <c r="CI6671" s="139"/>
      <c r="CJ6671" s="174"/>
    </row>
    <row r="6672" spans="76:88" ht="20.100000000000001" customHeight="1" x14ac:dyDescent="0.25">
      <c r="BX6672" s="190"/>
      <c r="BY6672" s="191"/>
      <c r="BZ6672" s="188"/>
      <c r="CA6672" s="188"/>
      <c r="CB6672" s="174" t="str">
        <f t="shared" ref="CB6672:CB6735" si="856">IF($CA6672&gt;(Y$555),$BZ6672,"")</f>
        <v/>
      </c>
      <c r="CC6672" s="174" t="str">
        <f t="shared" ref="CC6672:CC6735" si="857">IF($CA6672&gt;(AA$557),$BZ6672,"")</f>
        <v/>
      </c>
      <c r="CH6672" s="139"/>
      <c r="CI6672" s="139"/>
      <c r="CJ6672" s="174"/>
    </row>
    <row r="6673" spans="76:88" ht="20.100000000000001" customHeight="1" x14ac:dyDescent="0.25">
      <c r="BX6673" s="190"/>
      <c r="BY6673" s="191"/>
      <c r="BZ6673" s="188"/>
      <c r="CA6673" s="188"/>
      <c r="CB6673" s="174" t="str">
        <f t="shared" si="856"/>
        <v/>
      </c>
      <c r="CC6673" s="174" t="str">
        <f t="shared" si="857"/>
        <v/>
      </c>
      <c r="CH6673" s="139"/>
      <c r="CI6673" s="139"/>
      <c r="CJ6673" s="174"/>
    </row>
    <row r="6674" spans="76:88" ht="20.100000000000001" customHeight="1" x14ac:dyDescent="0.25">
      <c r="BX6674" s="190"/>
      <c r="BY6674" s="191"/>
      <c r="BZ6674" s="188"/>
      <c r="CA6674" s="188"/>
      <c r="CB6674" s="174" t="str">
        <f t="shared" si="856"/>
        <v/>
      </c>
      <c r="CC6674" s="174" t="str">
        <f t="shared" si="857"/>
        <v/>
      </c>
      <c r="CH6674" s="139"/>
      <c r="CI6674" s="139"/>
      <c r="CJ6674" s="174"/>
    </row>
    <row r="6675" spans="76:88" ht="20.100000000000001" customHeight="1" x14ac:dyDescent="0.25">
      <c r="BX6675" s="190"/>
      <c r="BY6675" s="191"/>
      <c r="BZ6675" s="188"/>
      <c r="CA6675" s="188"/>
      <c r="CB6675" s="174" t="str">
        <f t="shared" si="856"/>
        <v/>
      </c>
      <c r="CC6675" s="174" t="str">
        <f t="shared" si="857"/>
        <v/>
      </c>
      <c r="CH6675" s="139"/>
      <c r="CI6675" s="139"/>
      <c r="CJ6675" s="174"/>
    </row>
    <row r="6676" spans="76:88" ht="20.100000000000001" customHeight="1" x14ac:dyDescent="0.25">
      <c r="BX6676" s="190"/>
      <c r="BY6676" s="191"/>
      <c r="BZ6676" s="188"/>
      <c r="CA6676" s="188"/>
      <c r="CB6676" s="174" t="str">
        <f t="shared" si="856"/>
        <v/>
      </c>
      <c r="CC6676" s="174" t="str">
        <f t="shared" si="857"/>
        <v/>
      </c>
      <c r="CH6676" s="139"/>
      <c r="CI6676" s="139"/>
      <c r="CJ6676" s="174"/>
    </row>
    <row r="6677" spans="76:88" ht="20.100000000000001" customHeight="1" x14ac:dyDescent="0.25">
      <c r="BX6677" s="190"/>
      <c r="BY6677" s="191"/>
      <c r="BZ6677" s="188"/>
      <c r="CA6677" s="188"/>
      <c r="CB6677" s="174" t="str">
        <f t="shared" si="856"/>
        <v/>
      </c>
      <c r="CC6677" s="174" t="str">
        <f t="shared" si="857"/>
        <v/>
      </c>
      <c r="CH6677" s="139"/>
      <c r="CI6677" s="139"/>
      <c r="CJ6677" s="174"/>
    </row>
    <row r="6678" spans="76:88" ht="20.100000000000001" customHeight="1" x14ac:dyDescent="0.25">
      <c r="BX6678" s="190"/>
      <c r="BY6678" s="191"/>
      <c r="BZ6678" s="188"/>
      <c r="CA6678" s="188"/>
      <c r="CB6678" s="174" t="str">
        <f t="shared" si="856"/>
        <v/>
      </c>
      <c r="CC6678" s="174" t="str">
        <f t="shared" si="857"/>
        <v/>
      </c>
      <c r="CH6678" s="139"/>
      <c r="CI6678" s="139"/>
      <c r="CJ6678" s="174"/>
    </row>
    <row r="6679" spans="76:88" ht="20.100000000000001" customHeight="1" x14ac:dyDescent="0.25">
      <c r="BX6679" s="190"/>
      <c r="BY6679" s="191"/>
      <c r="BZ6679" s="188"/>
      <c r="CA6679" s="188"/>
      <c r="CB6679" s="174" t="str">
        <f t="shared" si="856"/>
        <v/>
      </c>
      <c r="CC6679" s="174" t="str">
        <f t="shared" si="857"/>
        <v/>
      </c>
      <c r="CH6679" s="139"/>
      <c r="CI6679" s="139"/>
      <c r="CJ6679" s="174"/>
    </row>
    <row r="6680" spans="76:88" ht="20.100000000000001" customHeight="1" x14ac:dyDescent="0.25">
      <c r="BX6680" s="190"/>
      <c r="BY6680" s="191"/>
      <c r="BZ6680" s="188"/>
      <c r="CA6680" s="188"/>
      <c r="CB6680" s="174" t="str">
        <f t="shared" si="856"/>
        <v/>
      </c>
      <c r="CC6680" s="174" t="str">
        <f t="shared" si="857"/>
        <v/>
      </c>
      <c r="CH6680" s="139"/>
      <c r="CI6680" s="139"/>
      <c r="CJ6680" s="174"/>
    </row>
    <row r="6681" spans="76:88" ht="20.100000000000001" customHeight="1" x14ac:dyDescent="0.25">
      <c r="BX6681" s="190"/>
      <c r="BY6681" s="191"/>
      <c r="BZ6681" s="188"/>
      <c r="CA6681" s="188"/>
      <c r="CB6681" s="174" t="str">
        <f t="shared" si="856"/>
        <v/>
      </c>
      <c r="CC6681" s="174" t="str">
        <f t="shared" si="857"/>
        <v/>
      </c>
      <c r="CH6681" s="139"/>
      <c r="CI6681" s="139"/>
      <c r="CJ6681" s="174"/>
    </row>
    <row r="6682" spans="76:88" ht="20.100000000000001" customHeight="1" x14ac:dyDescent="0.25">
      <c r="BX6682" s="190"/>
      <c r="BY6682" s="191"/>
      <c r="BZ6682" s="188"/>
      <c r="CA6682" s="188"/>
      <c r="CB6682" s="174" t="str">
        <f t="shared" si="856"/>
        <v/>
      </c>
      <c r="CC6682" s="174" t="str">
        <f t="shared" si="857"/>
        <v/>
      </c>
      <c r="CH6682" s="139"/>
      <c r="CI6682" s="139"/>
      <c r="CJ6682" s="174"/>
    </row>
    <row r="6683" spans="76:88" ht="20.100000000000001" customHeight="1" x14ac:dyDescent="0.25">
      <c r="BX6683" s="190"/>
      <c r="BY6683" s="191"/>
      <c r="BZ6683" s="188"/>
      <c r="CA6683" s="188"/>
      <c r="CB6683" s="174" t="str">
        <f t="shared" si="856"/>
        <v/>
      </c>
      <c r="CC6683" s="174" t="str">
        <f t="shared" si="857"/>
        <v/>
      </c>
      <c r="CH6683" s="139"/>
      <c r="CI6683" s="139"/>
      <c r="CJ6683" s="174"/>
    </row>
    <row r="6684" spans="76:88" ht="20.100000000000001" customHeight="1" x14ac:dyDescent="0.25">
      <c r="BX6684" s="190"/>
      <c r="BY6684" s="191"/>
      <c r="BZ6684" s="188"/>
      <c r="CA6684" s="188"/>
      <c r="CB6684" s="174" t="str">
        <f t="shared" si="856"/>
        <v/>
      </c>
      <c r="CC6684" s="174" t="str">
        <f t="shared" si="857"/>
        <v/>
      </c>
      <c r="CH6684" s="139"/>
      <c r="CI6684" s="139"/>
      <c r="CJ6684" s="174"/>
    </row>
    <row r="6685" spans="76:88" ht="20.100000000000001" customHeight="1" x14ac:dyDescent="0.25">
      <c r="BX6685" s="190"/>
      <c r="BY6685" s="191"/>
      <c r="BZ6685" s="188"/>
      <c r="CA6685" s="188"/>
      <c r="CB6685" s="174" t="str">
        <f t="shared" si="856"/>
        <v/>
      </c>
      <c r="CC6685" s="174" t="str">
        <f t="shared" si="857"/>
        <v/>
      </c>
      <c r="CH6685" s="139"/>
      <c r="CI6685" s="139"/>
      <c r="CJ6685" s="174"/>
    </row>
    <row r="6686" spans="76:88" ht="20.100000000000001" customHeight="1" x14ac:dyDescent="0.25">
      <c r="BX6686" s="190"/>
      <c r="BY6686" s="191"/>
      <c r="BZ6686" s="188"/>
      <c r="CA6686" s="188"/>
      <c r="CB6686" s="174" t="str">
        <f t="shared" si="856"/>
        <v/>
      </c>
      <c r="CC6686" s="174" t="str">
        <f t="shared" si="857"/>
        <v/>
      </c>
      <c r="CH6686" s="139"/>
      <c r="CI6686" s="139"/>
      <c r="CJ6686" s="174"/>
    </row>
    <row r="6687" spans="76:88" ht="20.100000000000001" customHeight="1" x14ac:dyDescent="0.25">
      <c r="BX6687" s="190"/>
      <c r="BY6687" s="191"/>
      <c r="BZ6687" s="188"/>
      <c r="CA6687" s="188"/>
      <c r="CB6687" s="174" t="str">
        <f t="shared" si="856"/>
        <v/>
      </c>
      <c r="CC6687" s="174" t="str">
        <f t="shared" si="857"/>
        <v/>
      </c>
      <c r="CH6687" s="139"/>
      <c r="CI6687" s="139"/>
      <c r="CJ6687" s="174"/>
    </row>
    <row r="6688" spans="76:88" ht="20.100000000000001" customHeight="1" x14ac:dyDescent="0.25">
      <c r="BX6688" s="190"/>
      <c r="BY6688" s="191"/>
      <c r="BZ6688" s="188"/>
      <c r="CA6688" s="188"/>
      <c r="CB6688" s="174" t="str">
        <f t="shared" si="856"/>
        <v/>
      </c>
      <c r="CC6688" s="174" t="str">
        <f t="shared" si="857"/>
        <v/>
      </c>
      <c r="CH6688" s="139"/>
      <c r="CI6688" s="139"/>
      <c r="CJ6688" s="174"/>
    </row>
    <row r="6689" spans="76:88" ht="20.100000000000001" customHeight="1" x14ac:dyDescent="0.25">
      <c r="BX6689" s="190"/>
      <c r="BY6689" s="191"/>
      <c r="BZ6689" s="188"/>
      <c r="CA6689" s="188"/>
      <c r="CB6689" s="174" t="str">
        <f t="shared" si="856"/>
        <v/>
      </c>
      <c r="CC6689" s="174" t="str">
        <f t="shared" si="857"/>
        <v/>
      </c>
      <c r="CH6689" s="139"/>
      <c r="CI6689" s="139"/>
      <c r="CJ6689" s="174"/>
    </row>
    <row r="6690" spans="76:88" ht="20.100000000000001" customHeight="1" x14ac:dyDescent="0.25">
      <c r="BX6690" s="190"/>
      <c r="BY6690" s="191"/>
      <c r="BZ6690" s="188"/>
      <c r="CA6690" s="188"/>
      <c r="CB6690" s="174" t="str">
        <f t="shared" si="856"/>
        <v/>
      </c>
      <c r="CC6690" s="174" t="str">
        <f t="shared" si="857"/>
        <v/>
      </c>
      <c r="CH6690" s="139"/>
      <c r="CI6690" s="139"/>
      <c r="CJ6690" s="174"/>
    </row>
    <row r="6691" spans="76:88" ht="20.100000000000001" customHeight="1" x14ac:dyDescent="0.25">
      <c r="BX6691" s="190"/>
      <c r="BY6691" s="191"/>
      <c r="BZ6691" s="188"/>
      <c r="CA6691" s="188"/>
      <c r="CB6691" s="174" t="str">
        <f t="shared" si="856"/>
        <v/>
      </c>
      <c r="CC6691" s="174" t="str">
        <f t="shared" si="857"/>
        <v/>
      </c>
      <c r="CH6691" s="139"/>
      <c r="CI6691" s="139"/>
      <c r="CJ6691" s="174"/>
    </row>
    <row r="6692" spans="76:88" ht="20.100000000000001" customHeight="1" x14ac:dyDescent="0.25">
      <c r="BX6692" s="190"/>
      <c r="BY6692" s="191"/>
      <c r="BZ6692" s="188"/>
      <c r="CA6692" s="188"/>
      <c r="CB6692" s="174" t="str">
        <f t="shared" si="856"/>
        <v/>
      </c>
      <c r="CC6692" s="174" t="str">
        <f t="shared" si="857"/>
        <v/>
      </c>
      <c r="CH6692" s="139"/>
      <c r="CI6692" s="139"/>
      <c r="CJ6692" s="174"/>
    </row>
    <row r="6693" spans="76:88" ht="20.100000000000001" customHeight="1" x14ac:dyDescent="0.25">
      <c r="BX6693" s="190"/>
      <c r="BY6693" s="191"/>
      <c r="BZ6693" s="188"/>
      <c r="CA6693" s="188"/>
      <c r="CB6693" s="174" t="str">
        <f t="shared" si="856"/>
        <v/>
      </c>
      <c r="CC6693" s="174" t="str">
        <f t="shared" si="857"/>
        <v/>
      </c>
      <c r="CH6693" s="139"/>
      <c r="CI6693" s="139"/>
      <c r="CJ6693" s="174"/>
    </row>
    <row r="6694" spans="76:88" ht="20.100000000000001" customHeight="1" x14ac:dyDescent="0.25">
      <c r="BX6694" s="190"/>
      <c r="BY6694" s="191"/>
      <c r="BZ6694" s="188"/>
      <c r="CA6694" s="188"/>
      <c r="CB6694" s="174" t="str">
        <f t="shared" si="856"/>
        <v/>
      </c>
      <c r="CC6694" s="174" t="str">
        <f t="shared" si="857"/>
        <v/>
      </c>
      <c r="CH6694" s="139"/>
      <c r="CI6694" s="139"/>
      <c r="CJ6694" s="174"/>
    </row>
    <row r="6695" spans="76:88" ht="20.100000000000001" customHeight="1" x14ac:dyDescent="0.25">
      <c r="BX6695" s="190"/>
      <c r="BY6695" s="191"/>
      <c r="BZ6695" s="188"/>
      <c r="CA6695" s="188"/>
      <c r="CB6695" s="174" t="str">
        <f t="shared" si="856"/>
        <v/>
      </c>
      <c r="CC6695" s="174" t="str">
        <f t="shared" si="857"/>
        <v/>
      </c>
      <c r="CH6695" s="139"/>
      <c r="CI6695" s="139"/>
      <c r="CJ6695" s="174"/>
    </row>
    <row r="6696" spans="76:88" ht="20.100000000000001" customHeight="1" x14ac:dyDescent="0.25">
      <c r="BX6696" s="190"/>
      <c r="BY6696" s="191"/>
      <c r="BZ6696" s="188"/>
      <c r="CA6696" s="188"/>
      <c r="CB6696" s="174" t="str">
        <f t="shared" si="856"/>
        <v/>
      </c>
      <c r="CC6696" s="174" t="str">
        <f t="shared" si="857"/>
        <v/>
      </c>
      <c r="CH6696" s="139"/>
      <c r="CI6696" s="139"/>
      <c r="CJ6696" s="174"/>
    </row>
    <row r="6697" spans="76:88" ht="20.100000000000001" customHeight="1" x14ac:dyDescent="0.25">
      <c r="BX6697" s="190"/>
      <c r="BY6697" s="191"/>
      <c r="BZ6697" s="188"/>
      <c r="CA6697" s="188"/>
      <c r="CB6697" s="174" t="str">
        <f t="shared" si="856"/>
        <v/>
      </c>
      <c r="CC6697" s="174" t="str">
        <f t="shared" si="857"/>
        <v/>
      </c>
      <c r="CH6697" s="139"/>
      <c r="CI6697" s="139"/>
      <c r="CJ6697" s="174"/>
    </row>
    <row r="6698" spans="76:88" ht="20.100000000000001" customHeight="1" x14ac:dyDescent="0.25">
      <c r="BX6698" s="190"/>
      <c r="BY6698" s="191"/>
      <c r="BZ6698" s="188"/>
      <c r="CA6698" s="188"/>
      <c r="CB6698" s="174" t="str">
        <f t="shared" si="856"/>
        <v/>
      </c>
      <c r="CC6698" s="174" t="str">
        <f t="shared" si="857"/>
        <v/>
      </c>
      <c r="CH6698" s="139"/>
      <c r="CI6698" s="139"/>
      <c r="CJ6698" s="174"/>
    </row>
    <row r="6699" spans="76:88" ht="20.100000000000001" customHeight="1" x14ac:dyDescent="0.25">
      <c r="BX6699" s="190"/>
      <c r="BY6699" s="191"/>
      <c r="BZ6699" s="188"/>
      <c r="CA6699" s="188"/>
      <c r="CB6699" s="174" t="str">
        <f t="shared" si="856"/>
        <v/>
      </c>
      <c r="CC6699" s="174" t="str">
        <f t="shared" si="857"/>
        <v/>
      </c>
      <c r="CH6699" s="139"/>
      <c r="CI6699" s="139"/>
      <c r="CJ6699" s="174"/>
    </row>
    <row r="6700" spans="76:88" ht="20.100000000000001" customHeight="1" x14ac:dyDescent="0.25">
      <c r="BX6700" s="190"/>
      <c r="BY6700" s="191"/>
      <c r="BZ6700" s="188"/>
      <c r="CA6700" s="188"/>
      <c r="CB6700" s="174" t="str">
        <f t="shared" si="856"/>
        <v/>
      </c>
      <c r="CC6700" s="174" t="str">
        <f t="shared" si="857"/>
        <v/>
      </c>
      <c r="CH6700" s="139"/>
      <c r="CI6700" s="139"/>
      <c r="CJ6700" s="174"/>
    </row>
    <row r="6701" spans="76:88" ht="20.100000000000001" customHeight="1" x14ac:dyDescent="0.25">
      <c r="BX6701" s="190"/>
      <c r="BY6701" s="191"/>
      <c r="BZ6701" s="188"/>
      <c r="CA6701" s="188"/>
      <c r="CB6701" s="174" t="str">
        <f t="shared" si="856"/>
        <v/>
      </c>
      <c r="CC6701" s="174" t="str">
        <f t="shared" si="857"/>
        <v/>
      </c>
      <c r="CH6701" s="139"/>
      <c r="CI6701" s="139"/>
      <c r="CJ6701" s="174"/>
    </row>
    <row r="6702" spans="76:88" ht="20.100000000000001" customHeight="1" x14ac:dyDescent="0.25">
      <c r="BX6702" s="190"/>
      <c r="BY6702" s="191"/>
      <c r="BZ6702" s="188"/>
      <c r="CA6702" s="188"/>
      <c r="CB6702" s="174" t="str">
        <f t="shared" si="856"/>
        <v/>
      </c>
      <c r="CC6702" s="174" t="str">
        <f t="shared" si="857"/>
        <v/>
      </c>
      <c r="CH6702" s="139"/>
      <c r="CI6702" s="139"/>
      <c r="CJ6702" s="174"/>
    </row>
    <row r="6703" spans="76:88" ht="20.100000000000001" customHeight="1" x14ac:dyDescent="0.25">
      <c r="BX6703" s="190"/>
      <c r="BY6703" s="191"/>
      <c r="BZ6703" s="188"/>
      <c r="CA6703" s="188"/>
      <c r="CB6703" s="174" t="str">
        <f t="shared" si="856"/>
        <v/>
      </c>
      <c r="CC6703" s="174" t="str">
        <f t="shared" si="857"/>
        <v/>
      </c>
      <c r="CH6703" s="139"/>
      <c r="CI6703" s="139"/>
      <c r="CJ6703" s="174"/>
    </row>
    <row r="6704" spans="76:88" ht="20.100000000000001" customHeight="1" x14ac:dyDescent="0.25">
      <c r="BX6704" s="190"/>
      <c r="BY6704" s="191"/>
      <c r="BZ6704" s="188"/>
      <c r="CA6704" s="188"/>
      <c r="CB6704" s="174" t="str">
        <f t="shared" si="856"/>
        <v/>
      </c>
      <c r="CC6704" s="174" t="str">
        <f t="shared" si="857"/>
        <v/>
      </c>
      <c r="CH6704" s="139"/>
      <c r="CI6704" s="139"/>
      <c r="CJ6704" s="174"/>
    </row>
    <row r="6705" spans="76:88" ht="20.100000000000001" customHeight="1" x14ac:dyDescent="0.25">
      <c r="BX6705" s="190"/>
      <c r="BY6705" s="191"/>
      <c r="BZ6705" s="188"/>
      <c r="CA6705" s="188"/>
      <c r="CB6705" s="174" t="str">
        <f t="shared" si="856"/>
        <v/>
      </c>
      <c r="CC6705" s="174" t="str">
        <f t="shared" si="857"/>
        <v/>
      </c>
      <c r="CH6705" s="139"/>
      <c r="CI6705" s="139"/>
      <c r="CJ6705" s="174"/>
    </row>
    <row r="6706" spans="76:88" ht="20.100000000000001" customHeight="1" x14ac:dyDescent="0.25">
      <c r="BX6706" s="190"/>
      <c r="BY6706" s="191"/>
      <c r="BZ6706" s="188"/>
      <c r="CA6706" s="188"/>
      <c r="CB6706" s="174" t="str">
        <f t="shared" si="856"/>
        <v/>
      </c>
      <c r="CC6706" s="174" t="str">
        <f t="shared" si="857"/>
        <v/>
      </c>
      <c r="CH6706" s="139"/>
      <c r="CI6706" s="139"/>
      <c r="CJ6706" s="174"/>
    </row>
    <row r="6707" spans="76:88" ht="20.100000000000001" customHeight="1" x14ac:dyDescent="0.25">
      <c r="BX6707" s="190"/>
      <c r="BY6707" s="191"/>
      <c r="BZ6707" s="188"/>
      <c r="CA6707" s="188"/>
      <c r="CB6707" s="174" t="str">
        <f t="shared" si="856"/>
        <v/>
      </c>
      <c r="CC6707" s="174" t="str">
        <f t="shared" si="857"/>
        <v/>
      </c>
      <c r="CH6707" s="139"/>
      <c r="CI6707" s="139"/>
      <c r="CJ6707" s="174"/>
    </row>
    <row r="6708" spans="76:88" ht="20.100000000000001" customHeight="1" x14ac:dyDescent="0.25">
      <c r="BX6708" s="190"/>
      <c r="BY6708" s="191"/>
      <c r="BZ6708" s="188"/>
      <c r="CA6708" s="188"/>
      <c r="CB6708" s="174" t="str">
        <f t="shared" si="856"/>
        <v/>
      </c>
      <c r="CC6708" s="174" t="str">
        <f t="shared" si="857"/>
        <v/>
      </c>
      <c r="CH6708" s="139"/>
      <c r="CI6708" s="139"/>
      <c r="CJ6708" s="174"/>
    </row>
    <row r="6709" spans="76:88" ht="20.100000000000001" customHeight="1" x14ac:dyDescent="0.25">
      <c r="BX6709" s="190"/>
      <c r="BY6709" s="191"/>
      <c r="BZ6709" s="188"/>
      <c r="CA6709" s="188"/>
      <c r="CB6709" s="174" t="str">
        <f t="shared" si="856"/>
        <v/>
      </c>
      <c r="CC6709" s="174" t="str">
        <f t="shared" si="857"/>
        <v/>
      </c>
      <c r="CH6709" s="139"/>
      <c r="CI6709" s="139"/>
      <c r="CJ6709" s="174"/>
    </row>
    <row r="6710" spans="76:88" ht="20.100000000000001" customHeight="1" x14ac:dyDescent="0.25">
      <c r="BX6710" s="190"/>
      <c r="BY6710" s="191"/>
      <c r="BZ6710" s="188"/>
      <c r="CA6710" s="188"/>
      <c r="CB6710" s="174" t="str">
        <f t="shared" si="856"/>
        <v/>
      </c>
      <c r="CC6710" s="174" t="str">
        <f t="shared" si="857"/>
        <v/>
      </c>
      <c r="CH6710" s="139"/>
      <c r="CI6710" s="139"/>
      <c r="CJ6710" s="174"/>
    </row>
    <row r="6711" spans="76:88" ht="20.100000000000001" customHeight="1" x14ac:dyDescent="0.25">
      <c r="BX6711" s="190"/>
      <c r="BY6711" s="191"/>
      <c r="BZ6711" s="188"/>
      <c r="CA6711" s="188"/>
      <c r="CB6711" s="174" t="str">
        <f t="shared" si="856"/>
        <v/>
      </c>
      <c r="CC6711" s="174" t="str">
        <f t="shared" si="857"/>
        <v/>
      </c>
      <c r="CH6711" s="139"/>
      <c r="CI6711" s="139"/>
      <c r="CJ6711" s="174"/>
    </row>
    <row r="6712" spans="76:88" ht="20.100000000000001" customHeight="1" x14ac:dyDescent="0.25">
      <c r="BX6712" s="190"/>
      <c r="BY6712" s="191"/>
      <c r="BZ6712" s="188"/>
      <c r="CA6712" s="188"/>
      <c r="CB6712" s="174" t="str">
        <f t="shared" si="856"/>
        <v/>
      </c>
      <c r="CC6712" s="174" t="str">
        <f t="shared" si="857"/>
        <v/>
      </c>
      <c r="CH6712" s="139"/>
      <c r="CI6712" s="139"/>
      <c r="CJ6712" s="174"/>
    </row>
    <row r="6713" spans="76:88" ht="20.100000000000001" customHeight="1" x14ac:dyDescent="0.25">
      <c r="BX6713" s="190"/>
      <c r="BY6713" s="191"/>
      <c r="BZ6713" s="188"/>
      <c r="CA6713" s="188"/>
      <c r="CB6713" s="174" t="str">
        <f t="shared" si="856"/>
        <v/>
      </c>
      <c r="CC6713" s="174" t="str">
        <f t="shared" si="857"/>
        <v/>
      </c>
      <c r="CH6713" s="139"/>
      <c r="CI6713" s="139"/>
      <c r="CJ6713" s="174"/>
    </row>
    <row r="6714" spans="76:88" ht="20.100000000000001" customHeight="1" x14ac:dyDescent="0.25">
      <c r="BX6714" s="190"/>
      <c r="BY6714" s="191"/>
      <c r="BZ6714" s="188"/>
      <c r="CA6714" s="188"/>
      <c r="CB6714" s="174" t="str">
        <f t="shared" si="856"/>
        <v/>
      </c>
      <c r="CC6714" s="174" t="str">
        <f t="shared" si="857"/>
        <v/>
      </c>
      <c r="CH6714" s="139"/>
      <c r="CI6714" s="139"/>
      <c r="CJ6714" s="174"/>
    </row>
    <row r="6715" spans="76:88" ht="20.100000000000001" customHeight="1" x14ac:dyDescent="0.25">
      <c r="BX6715" s="190"/>
      <c r="BY6715" s="191"/>
      <c r="BZ6715" s="188"/>
      <c r="CA6715" s="188"/>
      <c r="CB6715" s="174" t="str">
        <f t="shared" si="856"/>
        <v/>
      </c>
      <c r="CC6715" s="174" t="str">
        <f t="shared" si="857"/>
        <v/>
      </c>
      <c r="CH6715" s="139"/>
      <c r="CI6715" s="139"/>
      <c r="CJ6715" s="174"/>
    </row>
    <row r="6716" spans="76:88" ht="20.100000000000001" customHeight="1" x14ac:dyDescent="0.25">
      <c r="BX6716" s="190"/>
      <c r="BY6716" s="191"/>
      <c r="BZ6716" s="188"/>
      <c r="CA6716" s="188"/>
      <c r="CB6716" s="174" t="str">
        <f t="shared" si="856"/>
        <v/>
      </c>
      <c r="CC6716" s="174" t="str">
        <f t="shared" si="857"/>
        <v/>
      </c>
      <c r="CH6716" s="139"/>
      <c r="CI6716" s="139"/>
      <c r="CJ6716" s="174"/>
    </row>
    <row r="6717" spans="76:88" ht="20.100000000000001" customHeight="1" x14ac:dyDescent="0.25">
      <c r="BX6717" s="190"/>
      <c r="BY6717" s="191"/>
      <c r="BZ6717" s="188"/>
      <c r="CA6717" s="188"/>
      <c r="CB6717" s="174" t="str">
        <f t="shared" si="856"/>
        <v/>
      </c>
      <c r="CC6717" s="174" t="str">
        <f t="shared" si="857"/>
        <v/>
      </c>
      <c r="CH6717" s="139"/>
      <c r="CI6717" s="139"/>
      <c r="CJ6717" s="174"/>
    </row>
    <row r="6718" spans="76:88" ht="20.100000000000001" customHeight="1" x14ac:dyDescent="0.25">
      <c r="BX6718" s="190"/>
      <c r="BY6718" s="191"/>
      <c r="BZ6718" s="188"/>
      <c r="CA6718" s="188"/>
      <c r="CB6718" s="174" t="str">
        <f t="shared" si="856"/>
        <v/>
      </c>
      <c r="CC6718" s="174" t="str">
        <f t="shared" si="857"/>
        <v/>
      </c>
      <c r="CH6718" s="139"/>
      <c r="CI6718" s="139"/>
      <c r="CJ6718" s="174"/>
    </row>
    <row r="6719" spans="76:88" ht="20.100000000000001" customHeight="1" x14ac:dyDescent="0.25">
      <c r="BX6719" s="190"/>
      <c r="BY6719" s="191"/>
      <c r="BZ6719" s="188"/>
      <c r="CA6719" s="188"/>
      <c r="CB6719" s="174" t="str">
        <f t="shared" si="856"/>
        <v/>
      </c>
      <c r="CC6719" s="174" t="str">
        <f t="shared" si="857"/>
        <v/>
      </c>
      <c r="CH6719" s="139"/>
      <c r="CI6719" s="139"/>
      <c r="CJ6719" s="174"/>
    </row>
    <row r="6720" spans="76:88" ht="20.100000000000001" customHeight="1" x14ac:dyDescent="0.25">
      <c r="BX6720" s="190"/>
      <c r="BY6720" s="191"/>
      <c r="BZ6720" s="188"/>
      <c r="CA6720" s="188"/>
      <c r="CB6720" s="174" t="str">
        <f t="shared" si="856"/>
        <v/>
      </c>
      <c r="CC6720" s="174" t="str">
        <f t="shared" si="857"/>
        <v/>
      </c>
      <c r="CH6720" s="139"/>
      <c r="CI6720" s="139"/>
      <c r="CJ6720" s="174"/>
    </row>
    <row r="6721" spans="76:88" ht="20.100000000000001" customHeight="1" x14ac:dyDescent="0.25">
      <c r="BX6721" s="190"/>
      <c r="BY6721" s="191"/>
      <c r="BZ6721" s="188"/>
      <c r="CA6721" s="188"/>
      <c r="CB6721" s="174" t="str">
        <f t="shared" si="856"/>
        <v/>
      </c>
      <c r="CC6721" s="174" t="str">
        <f t="shared" si="857"/>
        <v/>
      </c>
      <c r="CH6721" s="139"/>
      <c r="CI6721" s="139"/>
      <c r="CJ6721" s="174"/>
    </row>
    <row r="6722" spans="76:88" ht="20.100000000000001" customHeight="1" x14ac:dyDescent="0.25">
      <c r="BX6722" s="190"/>
      <c r="BY6722" s="191"/>
      <c r="BZ6722" s="188"/>
      <c r="CA6722" s="188"/>
      <c r="CB6722" s="174" t="str">
        <f t="shared" si="856"/>
        <v/>
      </c>
      <c r="CC6722" s="174" t="str">
        <f t="shared" si="857"/>
        <v/>
      </c>
      <c r="CH6722" s="139"/>
      <c r="CI6722" s="139"/>
      <c r="CJ6722" s="174"/>
    </row>
    <row r="6723" spans="76:88" ht="20.100000000000001" customHeight="1" x14ac:dyDescent="0.25">
      <c r="BX6723" s="190"/>
      <c r="BY6723" s="191"/>
      <c r="BZ6723" s="188"/>
      <c r="CA6723" s="188"/>
      <c r="CB6723" s="174" t="str">
        <f t="shared" si="856"/>
        <v/>
      </c>
      <c r="CC6723" s="174" t="str">
        <f t="shared" si="857"/>
        <v/>
      </c>
      <c r="CH6723" s="139"/>
      <c r="CI6723" s="139"/>
      <c r="CJ6723" s="174"/>
    </row>
    <row r="6724" spans="76:88" ht="20.100000000000001" customHeight="1" x14ac:dyDescent="0.25">
      <c r="BX6724" s="190"/>
      <c r="BY6724" s="191"/>
      <c r="BZ6724" s="188"/>
      <c r="CA6724" s="188"/>
      <c r="CB6724" s="174" t="str">
        <f t="shared" si="856"/>
        <v/>
      </c>
      <c r="CC6724" s="174" t="str">
        <f t="shared" si="857"/>
        <v/>
      </c>
      <c r="CH6724" s="139"/>
      <c r="CI6724" s="139"/>
      <c r="CJ6724" s="174"/>
    </row>
    <row r="6725" spans="76:88" ht="20.100000000000001" customHeight="1" x14ac:dyDescent="0.25">
      <c r="BX6725" s="190"/>
      <c r="BY6725" s="191"/>
      <c r="BZ6725" s="188"/>
      <c r="CA6725" s="188"/>
      <c r="CB6725" s="174" t="str">
        <f t="shared" si="856"/>
        <v/>
      </c>
      <c r="CC6725" s="174" t="str">
        <f t="shared" si="857"/>
        <v/>
      </c>
      <c r="CH6725" s="139"/>
      <c r="CI6725" s="139"/>
      <c r="CJ6725" s="174"/>
    </row>
    <row r="6726" spans="76:88" ht="20.100000000000001" customHeight="1" x14ac:dyDescent="0.25">
      <c r="BX6726" s="190"/>
      <c r="BY6726" s="191"/>
      <c r="BZ6726" s="188"/>
      <c r="CA6726" s="188"/>
      <c r="CB6726" s="174" t="str">
        <f t="shared" si="856"/>
        <v/>
      </c>
      <c r="CC6726" s="174" t="str">
        <f t="shared" si="857"/>
        <v/>
      </c>
      <c r="CH6726" s="139"/>
      <c r="CI6726" s="139"/>
      <c r="CJ6726" s="174"/>
    </row>
    <row r="6727" spans="76:88" ht="20.100000000000001" customHeight="1" x14ac:dyDescent="0.25">
      <c r="BX6727" s="190"/>
      <c r="BY6727" s="191"/>
      <c r="BZ6727" s="188"/>
      <c r="CA6727" s="188"/>
      <c r="CB6727" s="174" t="str">
        <f t="shared" si="856"/>
        <v/>
      </c>
      <c r="CC6727" s="174" t="str">
        <f t="shared" si="857"/>
        <v/>
      </c>
      <c r="CH6727" s="139"/>
      <c r="CI6727" s="139"/>
      <c r="CJ6727" s="174"/>
    </row>
    <row r="6728" spans="76:88" ht="20.100000000000001" customHeight="1" x14ac:dyDescent="0.25">
      <c r="BX6728" s="190"/>
      <c r="BY6728" s="191"/>
      <c r="BZ6728" s="188"/>
      <c r="CA6728" s="188"/>
      <c r="CB6728" s="174" t="str">
        <f t="shared" si="856"/>
        <v/>
      </c>
      <c r="CC6728" s="174" t="str">
        <f t="shared" si="857"/>
        <v/>
      </c>
      <c r="CH6728" s="139"/>
      <c r="CI6728" s="139"/>
      <c r="CJ6728" s="174"/>
    </row>
    <row r="6729" spans="76:88" ht="20.100000000000001" customHeight="1" x14ac:dyDescent="0.25">
      <c r="BX6729" s="190"/>
      <c r="BY6729" s="191"/>
      <c r="BZ6729" s="188"/>
      <c r="CA6729" s="188"/>
      <c r="CB6729" s="174" t="str">
        <f t="shared" si="856"/>
        <v/>
      </c>
      <c r="CC6729" s="174" t="str">
        <f t="shared" si="857"/>
        <v/>
      </c>
      <c r="CH6729" s="139"/>
      <c r="CI6729" s="139"/>
      <c r="CJ6729" s="174"/>
    </row>
    <row r="6730" spans="76:88" ht="20.100000000000001" customHeight="1" x14ac:dyDescent="0.25">
      <c r="BX6730" s="190"/>
      <c r="BY6730" s="191"/>
      <c r="BZ6730" s="188"/>
      <c r="CA6730" s="188"/>
      <c r="CB6730" s="174" t="str">
        <f t="shared" si="856"/>
        <v/>
      </c>
      <c r="CC6730" s="174" t="str">
        <f t="shared" si="857"/>
        <v/>
      </c>
      <c r="CH6730" s="139"/>
      <c r="CI6730" s="139"/>
      <c r="CJ6730" s="174"/>
    </row>
    <row r="6731" spans="76:88" ht="20.100000000000001" customHeight="1" x14ac:dyDescent="0.25">
      <c r="BX6731" s="190"/>
      <c r="BY6731" s="191"/>
      <c r="BZ6731" s="188"/>
      <c r="CA6731" s="188"/>
      <c r="CB6731" s="174" t="str">
        <f t="shared" si="856"/>
        <v/>
      </c>
      <c r="CC6731" s="174" t="str">
        <f t="shared" si="857"/>
        <v/>
      </c>
      <c r="CH6731" s="139"/>
      <c r="CI6731" s="139"/>
      <c r="CJ6731" s="174"/>
    </row>
    <row r="6732" spans="76:88" ht="20.100000000000001" customHeight="1" x14ac:dyDescent="0.25">
      <c r="BX6732" s="190"/>
      <c r="BY6732" s="191"/>
      <c r="BZ6732" s="188"/>
      <c r="CA6732" s="188"/>
      <c r="CB6732" s="174" t="str">
        <f t="shared" si="856"/>
        <v/>
      </c>
      <c r="CC6732" s="174" t="str">
        <f t="shared" si="857"/>
        <v/>
      </c>
      <c r="CH6732" s="139"/>
      <c r="CI6732" s="139"/>
      <c r="CJ6732" s="174"/>
    </row>
    <row r="6733" spans="76:88" ht="20.100000000000001" customHeight="1" x14ac:dyDescent="0.25">
      <c r="BX6733" s="190"/>
      <c r="BY6733" s="191"/>
      <c r="BZ6733" s="188"/>
      <c r="CA6733" s="188"/>
      <c r="CB6733" s="174" t="str">
        <f t="shared" si="856"/>
        <v/>
      </c>
      <c r="CC6733" s="174" t="str">
        <f t="shared" si="857"/>
        <v/>
      </c>
      <c r="CH6733" s="139"/>
      <c r="CI6733" s="139"/>
      <c r="CJ6733" s="174"/>
    </row>
    <row r="6734" spans="76:88" ht="20.100000000000001" customHeight="1" x14ac:dyDescent="0.25">
      <c r="BX6734" s="190"/>
      <c r="BY6734" s="191"/>
      <c r="BZ6734" s="188"/>
      <c r="CA6734" s="188"/>
      <c r="CB6734" s="174" t="str">
        <f t="shared" si="856"/>
        <v/>
      </c>
      <c r="CC6734" s="174" t="str">
        <f t="shared" si="857"/>
        <v/>
      </c>
      <c r="CH6734" s="139"/>
      <c r="CI6734" s="139"/>
      <c r="CJ6734" s="174"/>
    </row>
    <row r="6735" spans="76:88" ht="20.100000000000001" customHeight="1" x14ac:dyDescent="0.25">
      <c r="BX6735" s="190"/>
      <c r="BY6735" s="191"/>
      <c r="BZ6735" s="188"/>
      <c r="CA6735" s="188"/>
      <c r="CB6735" s="174" t="str">
        <f t="shared" si="856"/>
        <v/>
      </c>
      <c r="CC6735" s="174" t="str">
        <f t="shared" si="857"/>
        <v/>
      </c>
      <c r="CH6735" s="139"/>
      <c r="CI6735" s="139"/>
      <c r="CJ6735" s="174"/>
    </row>
    <row r="6736" spans="76:88" ht="20.100000000000001" customHeight="1" x14ac:dyDescent="0.25">
      <c r="BX6736" s="190"/>
      <c r="BY6736" s="191"/>
      <c r="BZ6736" s="188"/>
      <c r="CA6736" s="188"/>
      <c r="CB6736" s="174" t="str">
        <f t="shared" ref="CB6736:CB6799" si="858">IF($CA6736&gt;(Y$555),$BZ6736,"")</f>
        <v/>
      </c>
      <c r="CC6736" s="174" t="str">
        <f t="shared" ref="CC6736:CC6799" si="859">IF($CA6736&gt;(AA$557),$BZ6736,"")</f>
        <v/>
      </c>
      <c r="CH6736" s="139"/>
      <c r="CI6736" s="139"/>
      <c r="CJ6736" s="174"/>
    </row>
    <row r="6737" spans="76:88" ht="20.100000000000001" customHeight="1" x14ac:dyDescent="0.25">
      <c r="BX6737" s="190"/>
      <c r="BY6737" s="191"/>
      <c r="BZ6737" s="188"/>
      <c r="CA6737" s="188"/>
      <c r="CB6737" s="174" t="str">
        <f t="shared" si="858"/>
        <v/>
      </c>
      <c r="CC6737" s="174" t="str">
        <f t="shared" si="859"/>
        <v/>
      </c>
      <c r="CH6737" s="139"/>
      <c r="CI6737" s="139"/>
      <c r="CJ6737" s="174"/>
    </row>
    <row r="6738" spans="76:88" ht="20.100000000000001" customHeight="1" x14ac:dyDescent="0.25">
      <c r="BX6738" s="190"/>
      <c r="BY6738" s="191"/>
      <c r="BZ6738" s="188"/>
      <c r="CA6738" s="188"/>
      <c r="CB6738" s="174" t="str">
        <f t="shared" si="858"/>
        <v/>
      </c>
      <c r="CC6738" s="174" t="str">
        <f t="shared" si="859"/>
        <v/>
      </c>
      <c r="CH6738" s="139"/>
      <c r="CI6738" s="139"/>
      <c r="CJ6738" s="174"/>
    </row>
    <row r="6739" spans="76:88" ht="20.100000000000001" customHeight="1" x14ac:dyDescent="0.25">
      <c r="BX6739" s="190"/>
      <c r="BY6739" s="191"/>
      <c r="BZ6739" s="188"/>
      <c r="CA6739" s="188"/>
      <c r="CB6739" s="174" t="str">
        <f t="shared" si="858"/>
        <v/>
      </c>
      <c r="CC6739" s="174" t="str">
        <f t="shared" si="859"/>
        <v/>
      </c>
      <c r="CH6739" s="139"/>
      <c r="CI6739" s="139"/>
      <c r="CJ6739" s="174"/>
    </row>
    <row r="6740" spans="76:88" ht="20.100000000000001" customHeight="1" x14ac:dyDescent="0.25">
      <c r="BX6740" s="190"/>
      <c r="BY6740" s="191"/>
      <c r="BZ6740" s="188"/>
      <c r="CA6740" s="188"/>
      <c r="CB6740" s="174" t="str">
        <f t="shared" si="858"/>
        <v/>
      </c>
      <c r="CC6740" s="174" t="str">
        <f t="shared" si="859"/>
        <v/>
      </c>
      <c r="CH6740" s="139"/>
      <c r="CI6740" s="139"/>
      <c r="CJ6740" s="174"/>
    </row>
    <row r="6741" spans="76:88" ht="20.100000000000001" customHeight="1" x14ac:dyDescent="0.25">
      <c r="BX6741" s="190"/>
      <c r="BY6741" s="191"/>
      <c r="BZ6741" s="188"/>
      <c r="CA6741" s="188"/>
      <c r="CB6741" s="174" t="str">
        <f t="shared" si="858"/>
        <v/>
      </c>
      <c r="CC6741" s="174" t="str">
        <f t="shared" si="859"/>
        <v/>
      </c>
      <c r="CH6741" s="139"/>
      <c r="CI6741" s="139"/>
      <c r="CJ6741" s="174"/>
    </row>
    <row r="6742" spans="76:88" ht="20.100000000000001" customHeight="1" x14ac:dyDescent="0.25">
      <c r="BX6742" s="190"/>
      <c r="BY6742" s="191"/>
      <c r="BZ6742" s="188"/>
      <c r="CA6742" s="188"/>
      <c r="CB6742" s="174" t="str">
        <f t="shared" si="858"/>
        <v/>
      </c>
      <c r="CC6742" s="174" t="str">
        <f t="shared" si="859"/>
        <v/>
      </c>
      <c r="CH6742" s="139"/>
      <c r="CI6742" s="139"/>
      <c r="CJ6742" s="174"/>
    </row>
    <row r="6743" spans="76:88" ht="20.100000000000001" customHeight="1" x14ac:dyDescent="0.25">
      <c r="BX6743" s="190"/>
      <c r="BY6743" s="191"/>
      <c r="BZ6743" s="188"/>
      <c r="CA6743" s="188"/>
      <c r="CB6743" s="174" t="str">
        <f t="shared" si="858"/>
        <v/>
      </c>
      <c r="CC6743" s="174" t="str">
        <f t="shared" si="859"/>
        <v/>
      </c>
      <c r="CH6743" s="139"/>
      <c r="CI6743" s="139"/>
      <c r="CJ6743" s="174"/>
    </row>
    <row r="6744" spans="76:88" ht="20.100000000000001" customHeight="1" x14ac:dyDescent="0.25">
      <c r="BX6744" s="190"/>
      <c r="BY6744" s="191"/>
      <c r="BZ6744" s="188"/>
      <c r="CA6744" s="188"/>
      <c r="CB6744" s="174" t="str">
        <f t="shared" si="858"/>
        <v/>
      </c>
      <c r="CC6744" s="174" t="str">
        <f t="shared" si="859"/>
        <v/>
      </c>
      <c r="CH6744" s="139"/>
      <c r="CI6744" s="139"/>
      <c r="CJ6744" s="174"/>
    </row>
    <row r="6745" spans="76:88" ht="20.100000000000001" customHeight="1" x14ac:dyDescent="0.25">
      <c r="BX6745" s="190"/>
      <c r="BY6745" s="191"/>
      <c r="BZ6745" s="188"/>
      <c r="CA6745" s="188"/>
      <c r="CB6745" s="174" t="str">
        <f t="shared" si="858"/>
        <v/>
      </c>
      <c r="CC6745" s="174" t="str">
        <f t="shared" si="859"/>
        <v/>
      </c>
      <c r="CH6745" s="139"/>
      <c r="CI6745" s="139"/>
      <c r="CJ6745" s="174"/>
    </row>
    <row r="6746" spans="76:88" ht="20.100000000000001" customHeight="1" x14ac:dyDescent="0.25">
      <c r="BX6746" s="190"/>
      <c r="BY6746" s="191"/>
      <c r="BZ6746" s="188"/>
      <c r="CA6746" s="188"/>
      <c r="CB6746" s="174" t="str">
        <f t="shared" si="858"/>
        <v/>
      </c>
      <c r="CC6746" s="174" t="str">
        <f t="shared" si="859"/>
        <v/>
      </c>
      <c r="CH6746" s="139"/>
      <c r="CI6746" s="139"/>
      <c r="CJ6746" s="174"/>
    </row>
    <row r="6747" spans="76:88" ht="20.100000000000001" customHeight="1" x14ac:dyDescent="0.25">
      <c r="BX6747" s="190"/>
      <c r="BY6747" s="191"/>
      <c r="BZ6747" s="188"/>
      <c r="CA6747" s="188"/>
      <c r="CB6747" s="174" t="str">
        <f t="shared" si="858"/>
        <v/>
      </c>
      <c r="CC6747" s="174" t="str">
        <f t="shared" si="859"/>
        <v/>
      </c>
      <c r="CH6747" s="139"/>
      <c r="CI6747" s="139"/>
      <c r="CJ6747" s="174"/>
    </row>
    <row r="6748" spans="76:88" ht="20.100000000000001" customHeight="1" x14ac:dyDescent="0.25">
      <c r="BX6748" s="190"/>
      <c r="BY6748" s="191"/>
      <c r="BZ6748" s="188"/>
      <c r="CA6748" s="188"/>
      <c r="CB6748" s="174" t="str">
        <f t="shared" si="858"/>
        <v/>
      </c>
      <c r="CC6748" s="174" t="str">
        <f t="shared" si="859"/>
        <v/>
      </c>
      <c r="CH6748" s="139"/>
      <c r="CI6748" s="139"/>
      <c r="CJ6748" s="174"/>
    </row>
    <row r="6749" spans="76:88" ht="20.100000000000001" customHeight="1" x14ac:dyDescent="0.25">
      <c r="BX6749" s="190"/>
      <c r="BY6749" s="191"/>
      <c r="BZ6749" s="188"/>
      <c r="CA6749" s="188"/>
      <c r="CB6749" s="174" t="str">
        <f t="shared" si="858"/>
        <v/>
      </c>
      <c r="CC6749" s="174" t="str">
        <f t="shared" si="859"/>
        <v/>
      </c>
      <c r="CH6749" s="139"/>
      <c r="CI6749" s="139"/>
      <c r="CJ6749" s="174"/>
    </row>
    <row r="6750" spans="76:88" ht="20.100000000000001" customHeight="1" x14ac:dyDescent="0.25">
      <c r="BX6750" s="190"/>
      <c r="BY6750" s="191"/>
      <c r="BZ6750" s="188"/>
      <c r="CA6750" s="188"/>
      <c r="CB6750" s="174" t="str">
        <f t="shared" si="858"/>
        <v/>
      </c>
      <c r="CC6750" s="174" t="str">
        <f t="shared" si="859"/>
        <v/>
      </c>
      <c r="CH6750" s="139"/>
      <c r="CI6750" s="139"/>
      <c r="CJ6750" s="174"/>
    </row>
    <row r="6751" spans="76:88" ht="20.100000000000001" customHeight="1" x14ac:dyDescent="0.25">
      <c r="BX6751" s="190"/>
      <c r="BY6751" s="191"/>
      <c r="BZ6751" s="188"/>
      <c r="CA6751" s="188"/>
      <c r="CB6751" s="174" t="str">
        <f t="shared" si="858"/>
        <v/>
      </c>
      <c r="CC6751" s="174" t="str">
        <f t="shared" si="859"/>
        <v/>
      </c>
      <c r="CH6751" s="139"/>
      <c r="CI6751" s="139"/>
      <c r="CJ6751" s="174"/>
    </row>
    <row r="6752" spans="76:88" ht="20.100000000000001" customHeight="1" x14ac:dyDescent="0.25">
      <c r="BX6752" s="190"/>
      <c r="BY6752" s="191"/>
      <c r="BZ6752" s="188"/>
      <c r="CA6752" s="188"/>
      <c r="CB6752" s="174" t="str">
        <f t="shared" si="858"/>
        <v/>
      </c>
      <c r="CC6752" s="174" t="str">
        <f t="shared" si="859"/>
        <v/>
      </c>
      <c r="CH6752" s="139"/>
      <c r="CI6752" s="139"/>
      <c r="CJ6752" s="174"/>
    </row>
    <row r="6753" spans="76:88" ht="20.100000000000001" customHeight="1" x14ac:dyDescent="0.25">
      <c r="BX6753" s="190"/>
      <c r="BY6753" s="191"/>
      <c r="BZ6753" s="188"/>
      <c r="CA6753" s="188"/>
      <c r="CB6753" s="174" t="str">
        <f t="shared" si="858"/>
        <v/>
      </c>
      <c r="CC6753" s="174" t="str">
        <f t="shared" si="859"/>
        <v/>
      </c>
      <c r="CH6753" s="139"/>
      <c r="CI6753" s="139"/>
      <c r="CJ6753" s="174"/>
    </row>
    <row r="6754" spans="76:88" ht="20.100000000000001" customHeight="1" x14ac:dyDescent="0.25">
      <c r="BX6754" s="190"/>
      <c r="BY6754" s="191"/>
      <c r="BZ6754" s="188"/>
      <c r="CA6754" s="188"/>
      <c r="CB6754" s="174" t="str">
        <f t="shared" si="858"/>
        <v/>
      </c>
      <c r="CC6754" s="174" t="str">
        <f t="shared" si="859"/>
        <v/>
      </c>
      <c r="CH6754" s="139"/>
      <c r="CI6754" s="139"/>
      <c r="CJ6754" s="174"/>
    </row>
    <row r="6755" spans="76:88" ht="20.100000000000001" customHeight="1" x14ac:dyDescent="0.25">
      <c r="BX6755" s="190"/>
      <c r="BY6755" s="191"/>
      <c r="BZ6755" s="188"/>
      <c r="CA6755" s="188"/>
      <c r="CB6755" s="174" t="str">
        <f t="shared" si="858"/>
        <v/>
      </c>
      <c r="CC6755" s="174" t="str">
        <f t="shared" si="859"/>
        <v/>
      </c>
      <c r="CH6755" s="139"/>
      <c r="CI6755" s="139"/>
      <c r="CJ6755" s="174"/>
    </row>
    <row r="6756" spans="76:88" ht="20.100000000000001" customHeight="1" x14ac:dyDescent="0.25">
      <c r="BX6756" s="190"/>
      <c r="BY6756" s="191"/>
      <c r="BZ6756" s="188"/>
      <c r="CA6756" s="188"/>
      <c r="CB6756" s="174" t="str">
        <f t="shared" si="858"/>
        <v/>
      </c>
      <c r="CC6756" s="174" t="str">
        <f t="shared" si="859"/>
        <v/>
      </c>
      <c r="CH6756" s="139"/>
      <c r="CI6756" s="139"/>
      <c r="CJ6756" s="174"/>
    </row>
    <row r="6757" spans="76:88" ht="20.100000000000001" customHeight="1" x14ac:dyDescent="0.25">
      <c r="BX6757" s="190"/>
      <c r="BY6757" s="191"/>
      <c r="BZ6757" s="188"/>
      <c r="CA6757" s="188"/>
      <c r="CB6757" s="174" t="str">
        <f t="shared" si="858"/>
        <v/>
      </c>
      <c r="CC6757" s="174" t="str">
        <f t="shared" si="859"/>
        <v/>
      </c>
      <c r="CH6757" s="139"/>
      <c r="CI6757" s="139"/>
      <c r="CJ6757" s="174"/>
    </row>
    <row r="6758" spans="76:88" ht="20.100000000000001" customHeight="1" x14ac:dyDescent="0.25">
      <c r="BX6758" s="190"/>
      <c r="BY6758" s="191"/>
      <c r="BZ6758" s="188"/>
      <c r="CA6758" s="188"/>
      <c r="CB6758" s="174" t="str">
        <f t="shared" si="858"/>
        <v/>
      </c>
      <c r="CC6758" s="174" t="str">
        <f t="shared" si="859"/>
        <v/>
      </c>
      <c r="CH6758" s="139"/>
      <c r="CI6758" s="139"/>
      <c r="CJ6758" s="174"/>
    </row>
    <row r="6759" spans="76:88" ht="20.100000000000001" customHeight="1" x14ac:dyDescent="0.25">
      <c r="BX6759" s="190"/>
      <c r="BY6759" s="191"/>
      <c r="BZ6759" s="188"/>
      <c r="CA6759" s="188"/>
      <c r="CB6759" s="174" t="str">
        <f t="shared" si="858"/>
        <v/>
      </c>
      <c r="CC6759" s="174" t="str">
        <f t="shared" si="859"/>
        <v/>
      </c>
      <c r="CH6759" s="139"/>
      <c r="CI6759" s="139"/>
      <c r="CJ6759" s="174"/>
    </row>
    <row r="6760" spans="76:88" ht="20.100000000000001" customHeight="1" x14ac:dyDescent="0.25">
      <c r="BX6760" s="190"/>
      <c r="BY6760" s="191"/>
      <c r="BZ6760" s="188"/>
      <c r="CA6760" s="188"/>
      <c r="CB6760" s="174" t="str">
        <f t="shared" si="858"/>
        <v/>
      </c>
      <c r="CC6760" s="174" t="str">
        <f t="shared" si="859"/>
        <v/>
      </c>
      <c r="CH6760" s="139"/>
      <c r="CI6760" s="139"/>
      <c r="CJ6760" s="174"/>
    </row>
    <row r="6761" spans="76:88" ht="20.100000000000001" customHeight="1" x14ac:dyDescent="0.25">
      <c r="BX6761" s="190"/>
      <c r="BY6761" s="191"/>
      <c r="BZ6761" s="188"/>
      <c r="CA6761" s="188"/>
      <c r="CB6761" s="174" t="str">
        <f t="shared" si="858"/>
        <v/>
      </c>
      <c r="CC6761" s="174" t="str">
        <f t="shared" si="859"/>
        <v/>
      </c>
      <c r="CH6761" s="139"/>
      <c r="CI6761" s="139"/>
      <c r="CJ6761" s="174"/>
    </row>
    <row r="6762" spans="76:88" ht="20.100000000000001" customHeight="1" x14ac:dyDescent="0.25">
      <c r="BX6762" s="190"/>
      <c r="BY6762" s="191"/>
      <c r="BZ6762" s="188"/>
      <c r="CA6762" s="188"/>
      <c r="CB6762" s="174" t="str">
        <f t="shared" si="858"/>
        <v/>
      </c>
      <c r="CC6762" s="174" t="str">
        <f t="shared" si="859"/>
        <v/>
      </c>
      <c r="CH6762" s="139"/>
      <c r="CI6762" s="139"/>
      <c r="CJ6762" s="174"/>
    </row>
    <row r="6763" spans="76:88" ht="20.100000000000001" customHeight="1" x14ac:dyDescent="0.25">
      <c r="BX6763" s="190"/>
      <c r="BY6763" s="191"/>
      <c r="BZ6763" s="188"/>
      <c r="CA6763" s="188"/>
      <c r="CB6763" s="174" t="str">
        <f t="shared" si="858"/>
        <v/>
      </c>
      <c r="CC6763" s="174" t="str">
        <f t="shared" si="859"/>
        <v/>
      </c>
      <c r="CH6763" s="139"/>
      <c r="CI6763" s="139"/>
      <c r="CJ6763" s="174"/>
    </row>
    <row r="6764" spans="76:88" ht="20.100000000000001" customHeight="1" x14ac:dyDescent="0.25">
      <c r="BX6764" s="190"/>
      <c r="BY6764" s="191"/>
      <c r="BZ6764" s="188"/>
      <c r="CA6764" s="188"/>
      <c r="CB6764" s="174" t="str">
        <f t="shared" si="858"/>
        <v/>
      </c>
      <c r="CC6764" s="174" t="str">
        <f t="shared" si="859"/>
        <v/>
      </c>
      <c r="CH6764" s="139"/>
      <c r="CI6764" s="139"/>
      <c r="CJ6764" s="174"/>
    </row>
    <row r="6765" spans="76:88" ht="20.100000000000001" customHeight="1" x14ac:dyDescent="0.25">
      <c r="BX6765" s="190"/>
      <c r="BY6765" s="191"/>
      <c r="BZ6765" s="188"/>
      <c r="CA6765" s="188"/>
      <c r="CB6765" s="174" t="str">
        <f t="shared" si="858"/>
        <v/>
      </c>
      <c r="CC6765" s="174" t="str">
        <f t="shared" si="859"/>
        <v/>
      </c>
      <c r="CH6765" s="139"/>
      <c r="CI6765" s="139"/>
      <c r="CJ6765" s="174"/>
    </row>
    <row r="6766" spans="76:88" ht="20.100000000000001" customHeight="1" x14ac:dyDescent="0.25">
      <c r="BX6766" s="190"/>
      <c r="BY6766" s="191"/>
      <c r="BZ6766" s="188"/>
      <c r="CA6766" s="188"/>
      <c r="CB6766" s="174" t="str">
        <f t="shared" si="858"/>
        <v/>
      </c>
      <c r="CC6766" s="174" t="str">
        <f t="shared" si="859"/>
        <v/>
      </c>
      <c r="CH6766" s="139"/>
      <c r="CI6766" s="139"/>
      <c r="CJ6766" s="174"/>
    </row>
    <row r="6767" spans="76:88" ht="20.100000000000001" customHeight="1" x14ac:dyDescent="0.25">
      <c r="BX6767" s="190"/>
      <c r="BY6767" s="191"/>
      <c r="BZ6767" s="188"/>
      <c r="CA6767" s="188"/>
      <c r="CB6767" s="174" t="str">
        <f t="shared" si="858"/>
        <v/>
      </c>
      <c r="CC6767" s="174" t="str">
        <f t="shared" si="859"/>
        <v/>
      </c>
      <c r="CH6767" s="139"/>
      <c r="CI6767" s="139"/>
      <c r="CJ6767" s="174"/>
    </row>
    <row r="6768" spans="76:88" ht="20.100000000000001" customHeight="1" x14ac:dyDescent="0.25">
      <c r="BX6768" s="190"/>
      <c r="BY6768" s="191"/>
      <c r="BZ6768" s="188"/>
      <c r="CA6768" s="188"/>
      <c r="CB6768" s="174" t="str">
        <f t="shared" si="858"/>
        <v/>
      </c>
      <c r="CC6768" s="174" t="str">
        <f t="shared" si="859"/>
        <v/>
      </c>
      <c r="CH6768" s="139"/>
      <c r="CI6768" s="139"/>
      <c r="CJ6768" s="174"/>
    </row>
    <row r="6769" spans="76:88" ht="20.100000000000001" customHeight="1" x14ac:dyDescent="0.25">
      <c r="BX6769" s="190"/>
      <c r="BY6769" s="191"/>
      <c r="BZ6769" s="188"/>
      <c r="CA6769" s="188"/>
      <c r="CB6769" s="174" t="str">
        <f t="shared" si="858"/>
        <v/>
      </c>
      <c r="CC6769" s="174" t="str">
        <f t="shared" si="859"/>
        <v/>
      </c>
      <c r="CH6769" s="139"/>
      <c r="CI6769" s="139"/>
      <c r="CJ6769" s="174"/>
    </row>
    <row r="6770" spans="76:88" ht="20.100000000000001" customHeight="1" x14ac:dyDescent="0.25">
      <c r="BX6770" s="190"/>
      <c r="BY6770" s="191"/>
      <c r="BZ6770" s="188"/>
      <c r="CA6770" s="188"/>
      <c r="CB6770" s="174" t="str">
        <f t="shared" si="858"/>
        <v/>
      </c>
      <c r="CC6770" s="174" t="str">
        <f t="shared" si="859"/>
        <v/>
      </c>
      <c r="CH6770" s="139"/>
      <c r="CI6770" s="139"/>
      <c r="CJ6770" s="174"/>
    </row>
    <row r="6771" spans="76:88" ht="20.100000000000001" customHeight="1" x14ac:dyDescent="0.25">
      <c r="BX6771" s="190"/>
      <c r="BY6771" s="191"/>
      <c r="BZ6771" s="188"/>
      <c r="CA6771" s="188"/>
      <c r="CB6771" s="174" t="str">
        <f t="shared" si="858"/>
        <v/>
      </c>
      <c r="CC6771" s="174" t="str">
        <f t="shared" si="859"/>
        <v/>
      </c>
      <c r="CH6771" s="139"/>
      <c r="CI6771" s="139"/>
      <c r="CJ6771" s="174"/>
    </row>
    <row r="6772" spans="76:88" ht="20.100000000000001" customHeight="1" x14ac:dyDescent="0.25">
      <c r="BX6772" s="190"/>
      <c r="BY6772" s="191"/>
      <c r="BZ6772" s="188"/>
      <c r="CA6772" s="188"/>
      <c r="CB6772" s="174" t="str">
        <f t="shared" si="858"/>
        <v/>
      </c>
      <c r="CC6772" s="174" t="str">
        <f t="shared" si="859"/>
        <v/>
      </c>
      <c r="CH6772" s="139"/>
      <c r="CI6772" s="139"/>
      <c r="CJ6772" s="174"/>
    </row>
    <row r="6773" spans="76:88" ht="20.100000000000001" customHeight="1" x14ac:dyDescent="0.25">
      <c r="BX6773" s="190"/>
      <c r="BY6773" s="191"/>
      <c r="BZ6773" s="188"/>
      <c r="CA6773" s="188"/>
      <c r="CB6773" s="174" t="str">
        <f t="shared" si="858"/>
        <v/>
      </c>
      <c r="CC6773" s="174" t="str">
        <f t="shared" si="859"/>
        <v/>
      </c>
      <c r="CH6773" s="139"/>
      <c r="CI6773" s="139"/>
      <c r="CJ6773" s="174"/>
    </row>
    <row r="6774" spans="76:88" ht="20.100000000000001" customHeight="1" x14ac:dyDescent="0.25">
      <c r="BX6774" s="190"/>
      <c r="BY6774" s="191"/>
      <c r="BZ6774" s="188"/>
      <c r="CA6774" s="188"/>
      <c r="CB6774" s="174" t="str">
        <f t="shared" si="858"/>
        <v/>
      </c>
      <c r="CC6774" s="174" t="str">
        <f t="shared" si="859"/>
        <v/>
      </c>
      <c r="CH6774" s="139"/>
      <c r="CI6774" s="139"/>
      <c r="CJ6774" s="174"/>
    </row>
    <row r="6775" spans="76:88" ht="20.100000000000001" customHeight="1" x14ac:dyDescent="0.25">
      <c r="BX6775" s="190"/>
      <c r="BY6775" s="191"/>
      <c r="BZ6775" s="188"/>
      <c r="CA6775" s="188"/>
      <c r="CB6775" s="174" t="str">
        <f t="shared" si="858"/>
        <v/>
      </c>
      <c r="CC6775" s="174" t="str">
        <f t="shared" si="859"/>
        <v/>
      </c>
      <c r="CH6775" s="139"/>
      <c r="CI6775" s="139"/>
      <c r="CJ6775" s="174"/>
    </row>
    <row r="6776" spans="76:88" ht="20.100000000000001" customHeight="1" x14ac:dyDescent="0.25">
      <c r="BX6776" s="190"/>
      <c r="BY6776" s="191"/>
      <c r="BZ6776" s="188"/>
      <c r="CA6776" s="188"/>
      <c r="CB6776" s="174" t="str">
        <f t="shared" si="858"/>
        <v/>
      </c>
      <c r="CC6776" s="174" t="str">
        <f t="shared" si="859"/>
        <v/>
      </c>
      <c r="CH6776" s="139"/>
      <c r="CI6776" s="139"/>
      <c r="CJ6776" s="174"/>
    </row>
    <row r="6777" spans="76:88" ht="20.100000000000001" customHeight="1" x14ac:dyDescent="0.25">
      <c r="BX6777" s="190"/>
      <c r="BY6777" s="191"/>
      <c r="BZ6777" s="188"/>
      <c r="CA6777" s="188"/>
      <c r="CB6777" s="174" t="str">
        <f t="shared" si="858"/>
        <v/>
      </c>
      <c r="CC6777" s="174" t="str">
        <f t="shared" si="859"/>
        <v/>
      </c>
      <c r="CH6777" s="139"/>
      <c r="CI6777" s="139"/>
      <c r="CJ6777" s="174"/>
    </row>
    <row r="6778" spans="76:88" ht="20.100000000000001" customHeight="1" x14ac:dyDescent="0.25">
      <c r="BX6778" s="190"/>
      <c r="BY6778" s="191"/>
      <c r="BZ6778" s="188"/>
      <c r="CA6778" s="188"/>
      <c r="CB6778" s="174" t="str">
        <f t="shared" si="858"/>
        <v/>
      </c>
      <c r="CC6778" s="174" t="str">
        <f t="shared" si="859"/>
        <v/>
      </c>
      <c r="CH6778" s="139"/>
      <c r="CI6778" s="139"/>
      <c r="CJ6778" s="174"/>
    </row>
    <row r="6779" spans="76:88" ht="20.100000000000001" customHeight="1" x14ac:dyDescent="0.25">
      <c r="BX6779" s="190"/>
      <c r="BY6779" s="191"/>
      <c r="BZ6779" s="188"/>
      <c r="CA6779" s="188"/>
      <c r="CB6779" s="174" t="str">
        <f t="shared" si="858"/>
        <v/>
      </c>
      <c r="CC6779" s="174" t="str">
        <f t="shared" si="859"/>
        <v/>
      </c>
      <c r="CH6779" s="139"/>
      <c r="CI6779" s="139"/>
      <c r="CJ6779" s="174"/>
    </row>
    <row r="6780" spans="76:88" ht="20.100000000000001" customHeight="1" x14ac:dyDescent="0.25">
      <c r="BX6780" s="190"/>
      <c r="BY6780" s="191"/>
      <c r="BZ6780" s="188"/>
      <c r="CA6780" s="188"/>
      <c r="CB6780" s="174" t="str">
        <f t="shared" si="858"/>
        <v/>
      </c>
      <c r="CC6780" s="174" t="str">
        <f t="shared" si="859"/>
        <v/>
      </c>
      <c r="CH6780" s="139"/>
      <c r="CI6780" s="139"/>
      <c r="CJ6780" s="174"/>
    </row>
    <row r="6781" spans="76:88" ht="20.100000000000001" customHeight="1" x14ac:dyDescent="0.25">
      <c r="BX6781" s="190"/>
      <c r="BY6781" s="191"/>
      <c r="BZ6781" s="188"/>
      <c r="CA6781" s="188"/>
      <c r="CB6781" s="174" t="str">
        <f t="shared" si="858"/>
        <v/>
      </c>
      <c r="CC6781" s="174" t="str">
        <f t="shared" si="859"/>
        <v/>
      </c>
      <c r="CH6781" s="139"/>
      <c r="CI6781" s="139"/>
      <c r="CJ6781" s="174"/>
    </row>
    <row r="6782" spans="76:88" ht="20.100000000000001" customHeight="1" x14ac:dyDescent="0.25">
      <c r="BX6782" s="190"/>
      <c r="BY6782" s="191"/>
      <c r="BZ6782" s="188"/>
      <c r="CA6782" s="188"/>
      <c r="CB6782" s="174" t="str">
        <f t="shared" si="858"/>
        <v/>
      </c>
      <c r="CC6782" s="174" t="str">
        <f t="shared" si="859"/>
        <v/>
      </c>
      <c r="CH6782" s="139"/>
      <c r="CI6782" s="139"/>
      <c r="CJ6782" s="174"/>
    </row>
    <row r="6783" spans="76:88" ht="20.100000000000001" customHeight="1" x14ac:dyDescent="0.25">
      <c r="BX6783" s="190"/>
      <c r="BY6783" s="191"/>
      <c r="BZ6783" s="188"/>
      <c r="CA6783" s="188"/>
      <c r="CB6783" s="174" t="str">
        <f t="shared" si="858"/>
        <v/>
      </c>
      <c r="CC6783" s="174" t="str">
        <f t="shared" si="859"/>
        <v/>
      </c>
      <c r="CH6783" s="139"/>
      <c r="CI6783" s="139"/>
      <c r="CJ6783" s="174"/>
    </row>
    <row r="6784" spans="76:88" ht="20.100000000000001" customHeight="1" x14ac:dyDescent="0.25">
      <c r="BX6784" s="190"/>
      <c r="BY6784" s="191"/>
      <c r="BZ6784" s="188"/>
      <c r="CA6784" s="188"/>
      <c r="CB6784" s="174" t="str">
        <f t="shared" si="858"/>
        <v/>
      </c>
      <c r="CC6784" s="174" t="str">
        <f t="shared" si="859"/>
        <v/>
      </c>
      <c r="CH6784" s="139"/>
      <c r="CI6784" s="139"/>
      <c r="CJ6784" s="174"/>
    </row>
    <row r="6785" spans="76:88" ht="20.100000000000001" customHeight="1" x14ac:dyDescent="0.25">
      <c r="BX6785" s="190"/>
      <c r="BY6785" s="191"/>
      <c r="BZ6785" s="188"/>
      <c r="CA6785" s="188"/>
      <c r="CB6785" s="174" t="str">
        <f t="shared" si="858"/>
        <v/>
      </c>
      <c r="CC6785" s="174" t="str">
        <f t="shared" si="859"/>
        <v/>
      </c>
      <c r="CH6785" s="139"/>
      <c r="CI6785" s="139"/>
      <c r="CJ6785" s="174"/>
    </row>
    <row r="6786" spans="76:88" ht="20.100000000000001" customHeight="1" x14ac:dyDescent="0.25">
      <c r="BX6786" s="190"/>
      <c r="BY6786" s="191"/>
      <c r="BZ6786" s="188"/>
      <c r="CA6786" s="188"/>
      <c r="CB6786" s="174" t="str">
        <f t="shared" si="858"/>
        <v/>
      </c>
      <c r="CC6786" s="174" t="str">
        <f t="shared" si="859"/>
        <v/>
      </c>
      <c r="CH6786" s="139"/>
      <c r="CI6786" s="139"/>
      <c r="CJ6786" s="174"/>
    </row>
    <row r="6787" spans="76:88" ht="20.100000000000001" customHeight="1" x14ac:dyDescent="0.25">
      <c r="BX6787" s="190"/>
      <c r="BY6787" s="191"/>
      <c r="BZ6787" s="188"/>
      <c r="CA6787" s="188"/>
      <c r="CB6787" s="174" t="str">
        <f t="shared" si="858"/>
        <v/>
      </c>
      <c r="CC6787" s="174" t="str">
        <f t="shared" si="859"/>
        <v/>
      </c>
      <c r="CH6787" s="139"/>
      <c r="CI6787" s="139"/>
      <c r="CJ6787" s="174"/>
    </row>
    <row r="6788" spans="76:88" ht="20.100000000000001" customHeight="1" x14ac:dyDescent="0.25">
      <c r="BX6788" s="190"/>
      <c r="BY6788" s="191"/>
      <c r="BZ6788" s="188"/>
      <c r="CA6788" s="188"/>
      <c r="CB6788" s="174" t="str">
        <f t="shared" si="858"/>
        <v/>
      </c>
      <c r="CC6788" s="174" t="str">
        <f t="shared" si="859"/>
        <v/>
      </c>
      <c r="CH6788" s="139"/>
      <c r="CI6788" s="139"/>
      <c r="CJ6788" s="174"/>
    </row>
    <row r="6789" spans="76:88" ht="20.100000000000001" customHeight="1" x14ac:dyDescent="0.25">
      <c r="BX6789" s="190"/>
      <c r="BY6789" s="191"/>
      <c r="BZ6789" s="188"/>
      <c r="CA6789" s="188"/>
      <c r="CB6789" s="174" t="str">
        <f t="shared" si="858"/>
        <v/>
      </c>
      <c r="CC6789" s="174" t="str">
        <f t="shared" si="859"/>
        <v/>
      </c>
      <c r="CH6789" s="139"/>
      <c r="CI6789" s="139"/>
      <c r="CJ6789" s="174"/>
    </row>
    <row r="6790" spans="76:88" ht="20.100000000000001" customHeight="1" x14ac:dyDescent="0.25">
      <c r="BX6790" s="190"/>
      <c r="BY6790" s="191"/>
      <c r="BZ6790" s="188"/>
      <c r="CA6790" s="188"/>
      <c r="CB6790" s="174" t="str">
        <f t="shared" si="858"/>
        <v/>
      </c>
      <c r="CC6790" s="174" t="str">
        <f t="shared" si="859"/>
        <v/>
      </c>
      <c r="CH6790" s="139"/>
      <c r="CI6790" s="139"/>
      <c r="CJ6790" s="174"/>
    </row>
    <row r="6791" spans="76:88" ht="20.100000000000001" customHeight="1" x14ac:dyDescent="0.25">
      <c r="BX6791" s="190"/>
      <c r="BY6791" s="191"/>
      <c r="BZ6791" s="188"/>
      <c r="CA6791" s="188"/>
      <c r="CB6791" s="174" t="str">
        <f t="shared" si="858"/>
        <v/>
      </c>
      <c r="CC6791" s="174" t="str">
        <f t="shared" si="859"/>
        <v/>
      </c>
      <c r="CH6791" s="139"/>
      <c r="CI6791" s="139"/>
      <c r="CJ6791" s="174"/>
    </row>
    <row r="6792" spans="76:88" ht="20.100000000000001" customHeight="1" x14ac:dyDescent="0.25">
      <c r="BX6792" s="190"/>
      <c r="BY6792" s="191"/>
      <c r="BZ6792" s="188"/>
      <c r="CA6792" s="188"/>
      <c r="CB6792" s="174" t="str">
        <f t="shared" si="858"/>
        <v/>
      </c>
      <c r="CC6792" s="174" t="str">
        <f t="shared" si="859"/>
        <v/>
      </c>
      <c r="CH6792" s="139"/>
      <c r="CI6792" s="139"/>
      <c r="CJ6792" s="174"/>
    </row>
    <row r="6793" spans="76:88" ht="20.100000000000001" customHeight="1" x14ac:dyDescent="0.25">
      <c r="BX6793" s="190"/>
      <c r="BY6793" s="191"/>
      <c r="BZ6793" s="188"/>
      <c r="CA6793" s="188"/>
      <c r="CB6793" s="174" t="str">
        <f t="shared" si="858"/>
        <v/>
      </c>
      <c r="CC6793" s="174" t="str">
        <f t="shared" si="859"/>
        <v/>
      </c>
      <c r="CH6793" s="139"/>
      <c r="CI6793" s="139"/>
      <c r="CJ6793" s="174"/>
    </row>
    <row r="6794" spans="76:88" ht="20.100000000000001" customHeight="1" x14ac:dyDescent="0.25">
      <c r="BX6794" s="190"/>
      <c r="BY6794" s="191"/>
      <c r="BZ6794" s="188"/>
      <c r="CA6794" s="188"/>
      <c r="CB6794" s="174" t="str">
        <f t="shared" si="858"/>
        <v/>
      </c>
      <c r="CC6794" s="174" t="str">
        <f t="shared" si="859"/>
        <v/>
      </c>
      <c r="CH6794" s="139"/>
      <c r="CI6794" s="139"/>
      <c r="CJ6794" s="174"/>
    </row>
    <row r="6795" spans="76:88" ht="20.100000000000001" customHeight="1" x14ac:dyDescent="0.25">
      <c r="BX6795" s="190"/>
      <c r="BY6795" s="191"/>
      <c r="BZ6795" s="188"/>
      <c r="CA6795" s="188"/>
      <c r="CB6795" s="174" t="str">
        <f t="shared" si="858"/>
        <v/>
      </c>
      <c r="CC6795" s="174" t="str">
        <f t="shared" si="859"/>
        <v/>
      </c>
      <c r="CH6795" s="139"/>
      <c r="CI6795" s="139"/>
      <c r="CJ6795" s="174"/>
    </row>
    <row r="6796" spans="76:88" ht="20.100000000000001" customHeight="1" x14ac:dyDescent="0.25">
      <c r="BX6796" s="190"/>
      <c r="BY6796" s="191"/>
      <c r="BZ6796" s="188"/>
      <c r="CA6796" s="188"/>
      <c r="CB6796" s="174" t="str">
        <f t="shared" si="858"/>
        <v/>
      </c>
      <c r="CC6796" s="174" t="str">
        <f t="shared" si="859"/>
        <v/>
      </c>
      <c r="CH6796" s="139"/>
      <c r="CI6796" s="139"/>
      <c r="CJ6796" s="174"/>
    </row>
    <row r="6797" spans="76:88" ht="20.100000000000001" customHeight="1" x14ac:dyDescent="0.25">
      <c r="BX6797" s="190"/>
      <c r="BY6797" s="191"/>
      <c r="BZ6797" s="188"/>
      <c r="CA6797" s="188"/>
      <c r="CB6797" s="174" t="str">
        <f t="shared" si="858"/>
        <v/>
      </c>
      <c r="CC6797" s="174" t="str">
        <f t="shared" si="859"/>
        <v/>
      </c>
      <c r="CH6797" s="139"/>
      <c r="CI6797" s="139"/>
      <c r="CJ6797" s="174"/>
    </row>
    <row r="6798" spans="76:88" ht="20.100000000000001" customHeight="1" x14ac:dyDescent="0.25">
      <c r="BX6798" s="190"/>
      <c r="BY6798" s="191"/>
      <c r="BZ6798" s="188"/>
      <c r="CA6798" s="188"/>
      <c r="CB6798" s="174" t="str">
        <f t="shared" si="858"/>
        <v/>
      </c>
      <c r="CC6798" s="174" t="str">
        <f t="shared" si="859"/>
        <v/>
      </c>
      <c r="CH6798" s="139"/>
      <c r="CI6798" s="139"/>
      <c r="CJ6798" s="174"/>
    </row>
    <row r="6799" spans="76:88" ht="20.100000000000001" customHeight="1" x14ac:dyDescent="0.25">
      <c r="BX6799" s="190"/>
      <c r="BY6799" s="191"/>
      <c r="BZ6799" s="188"/>
      <c r="CA6799" s="188"/>
      <c r="CB6799" s="174" t="str">
        <f t="shared" si="858"/>
        <v/>
      </c>
      <c r="CC6799" s="174" t="str">
        <f t="shared" si="859"/>
        <v/>
      </c>
      <c r="CH6799" s="139"/>
      <c r="CI6799" s="139"/>
      <c r="CJ6799" s="174"/>
    </row>
    <row r="6800" spans="76:88" ht="20.100000000000001" customHeight="1" x14ac:dyDescent="0.25">
      <c r="BX6800" s="190"/>
      <c r="BY6800" s="191"/>
      <c r="BZ6800" s="188"/>
      <c r="CA6800" s="188"/>
      <c r="CB6800" s="174" t="str">
        <f t="shared" ref="CB6800:CB6863" si="860">IF($CA6800&gt;(Y$555),$BZ6800,"")</f>
        <v/>
      </c>
      <c r="CC6800" s="174" t="str">
        <f t="shared" ref="CC6800:CC6863" si="861">IF($CA6800&gt;(AA$557),$BZ6800,"")</f>
        <v/>
      </c>
      <c r="CH6800" s="139"/>
      <c r="CI6800" s="139"/>
      <c r="CJ6800" s="174"/>
    </row>
    <row r="6801" spans="76:88" ht="20.100000000000001" customHeight="1" x14ac:dyDescent="0.25">
      <c r="BX6801" s="190"/>
      <c r="BY6801" s="191"/>
      <c r="BZ6801" s="188"/>
      <c r="CA6801" s="188"/>
      <c r="CB6801" s="174" t="str">
        <f t="shared" si="860"/>
        <v/>
      </c>
      <c r="CC6801" s="174" t="str">
        <f t="shared" si="861"/>
        <v/>
      </c>
      <c r="CH6801" s="139"/>
      <c r="CI6801" s="139"/>
      <c r="CJ6801" s="174"/>
    </row>
    <row r="6802" spans="76:88" ht="20.100000000000001" customHeight="1" x14ac:dyDescent="0.25">
      <c r="BX6802" s="190"/>
      <c r="BY6802" s="191"/>
      <c r="BZ6802" s="188"/>
      <c r="CA6802" s="188"/>
      <c r="CB6802" s="174" t="str">
        <f t="shared" si="860"/>
        <v/>
      </c>
      <c r="CC6802" s="174" t="str">
        <f t="shared" si="861"/>
        <v/>
      </c>
      <c r="CH6802" s="139"/>
      <c r="CI6802" s="139"/>
      <c r="CJ6802" s="174"/>
    </row>
    <row r="6803" spans="76:88" ht="20.100000000000001" customHeight="1" x14ac:dyDescent="0.25">
      <c r="BX6803" s="190"/>
      <c r="BY6803" s="191"/>
      <c r="BZ6803" s="188"/>
      <c r="CA6803" s="188"/>
      <c r="CB6803" s="174" t="str">
        <f t="shared" si="860"/>
        <v/>
      </c>
      <c r="CC6803" s="174" t="str">
        <f t="shared" si="861"/>
        <v/>
      </c>
      <c r="CH6803" s="139"/>
      <c r="CI6803" s="139"/>
      <c r="CJ6803" s="174"/>
    </row>
    <row r="6804" spans="76:88" ht="20.100000000000001" customHeight="1" x14ac:dyDescent="0.25">
      <c r="BX6804" s="190"/>
      <c r="BY6804" s="191"/>
      <c r="BZ6804" s="188"/>
      <c r="CA6804" s="188"/>
      <c r="CB6804" s="174" t="str">
        <f t="shared" si="860"/>
        <v/>
      </c>
      <c r="CC6804" s="174" t="str">
        <f t="shared" si="861"/>
        <v/>
      </c>
      <c r="CH6804" s="139"/>
      <c r="CI6804" s="139"/>
      <c r="CJ6804" s="174"/>
    </row>
    <row r="6805" spans="76:88" ht="20.100000000000001" customHeight="1" x14ac:dyDescent="0.25">
      <c r="BX6805" s="190"/>
      <c r="BY6805" s="191"/>
      <c r="BZ6805" s="188"/>
      <c r="CA6805" s="188"/>
      <c r="CB6805" s="174" t="str">
        <f t="shared" si="860"/>
        <v/>
      </c>
      <c r="CC6805" s="174" t="str">
        <f t="shared" si="861"/>
        <v/>
      </c>
      <c r="CH6805" s="139"/>
      <c r="CI6805" s="139"/>
      <c r="CJ6805" s="174"/>
    </row>
    <row r="6806" spans="76:88" ht="20.100000000000001" customHeight="1" x14ac:dyDescent="0.25">
      <c r="BX6806" s="190"/>
      <c r="BY6806" s="191"/>
      <c r="BZ6806" s="188"/>
      <c r="CA6806" s="188"/>
      <c r="CB6806" s="174" t="str">
        <f t="shared" si="860"/>
        <v/>
      </c>
      <c r="CC6806" s="174" t="str">
        <f t="shared" si="861"/>
        <v/>
      </c>
      <c r="CH6806" s="139"/>
      <c r="CI6806" s="139"/>
      <c r="CJ6806" s="174"/>
    </row>
    <row r="6807" spans="76:88" ht="20.100000000000001" customHeight="1" x14ac:dyDescent="0.25">
      <c r="BX6807" s="190"/>
      <c r="BY6807" s="191"/>
      <c r="BZ6807" s="188"/>
      <c r="CA6807" s="188"/>
      <c r="CB6807" s="174" t="str">
        <f t="shared" si="860"/>
        <v/>
      </c>
      <c r="CC6807" s="174" t="str">
        <f t="shared" si="861"/>
        <v/>
      </c>
      <c r="CH6807" s="139"/>
      <c r="CI6807" s="139"/>
      <c r="CJ6807" s="174"/>
    </row>
    <row r="6808" spans="76:88" ht="20.100000000000001" customHeight="1" x14ac:dyDescent="0.25">
      <c r="BX6808" s="190"/>
      <c r="BY6808" s="191"/>
      <c r="BZ6808" s="188"/>
      <c r="CA6808" s="188"/>
      <c r="CB6808" s="174" t="str">
        <f t="shared" si="860"/>
        <v/>
      </c>
      <c r="CC6808" s="174" t="str">
        <f t="shared" si="861"/>
        <v/>
      </c>
      <c r="CH6808" s="139"/>
      <c r="CI6808" s="139"/>
      <c r="CJ6808" s="174"/>
    </row>
    <row r="6809" spans="76:88" ht="20.100000000000001" customHeight="1" x14ac:dyDescent="0.25">
      <c r="BX6809" s="190"/>
      <c r="BY6809" s="191"/>
      <c r="BZ6809" s="188"/>
      <c r="CA6809" s="188"/>
      <c r="CB6809" s="174" t="str">
        <f t="shared" si="860"/>
        <v/>
      </c>
      <c r="CC6809" s="174" t="str">
        <f t="shared" si="861"/>
        <v/>
      </c>
      <c r="CH6809" s="139"/>
      <c r="CI6809" s="139"/>
      <c r="CJ6809" s="174"/>
    </row>
    <row r="6810" spans="76:88" ht="20.100000000000001" customHeight="1" x14ac:dyDescent="0.25">
      <c r="BX6810" s="190"/>
      <c r="BY6810" s="191"/>
      <c r="BZ6810" s="188"/>
      <c r="CA6810" s="188"/>
      <c r="CB6810" s="174" t="str">
        <f t="shared" si="860"/>
        <v/>
      </c>
      <c r="CC6810" s="174" t="str">
        <f t="shared" si="861"/>
        <v/>
      </c>
      <c r="CH6810" s="139"/>
      <c r="CI6810" s="139"/>
      <c r="CJ6810" s="174"/>
    </row>
    <row r="6811" spans="76:88" ht="20.100000000000001" customHeight="1" x14ac:dyDescent="0.25">
      <c r="BX6811" s="190"/>
      <c r="BY6811" s="191"/>
      <c r="BZ6811" s="188"/>
      <c r="CA6811" s="188"/>
      <c r="CB6811" s="174" t="str">
        <f t="shared" si="860"/>
        <v/>
      </c>
      <c r="CC6811" s="174" t="str">
        <f t="shared" si="861"/>
        <v/>
      </c>
      <c r="CH6811" s="139"/>
      <c r="CI6811" s="139"/>
      <c r="CJ6811" s="174"/>
    </row>
    <row r="6812" spans="76:88" ht="20.100000000000001" customHeight="1" x14ac:dyDescent="0.25">
      <c r="BX6812" s="190"/>
      <c r="BY6812" s="191"/>
      <c r="BZ6812" s="188"/>
      <c r="CA6812" s="188"/>
      <c r="CB6812" s="174" t="str">
        <f t="shared" si="860"/>
        <v/>
      </c>
      <c r="CC6812" s="174" t="str">
        <f t="shared" si="861"/>
        <v/>
      </c>
      <c r="CH6812" s="139"/>
      <c r="CI6812" s="139"/>
      <c r="CJ6812" s="174"/>
    </row>
    <row r="6813" spans="76:88" ht="20.100000000000001" customHeight="1" x14ac:dyDescent="0.25">
      <c r="BX6813" s="190"/>
      <c r="BY6813" s="191"/>
      <c r="BZ6813" s="188"/>
      <c r="CA6813" s="188"/>
      <c r="CB6813" s="174" t="str">
        <f t="shared" si="860"/>
        <v/>
      </c>
      <c r="CC6813" s="174" t="str">
        <f t="shared" si="861"/>
        <v/>
      </c>
      <c r="CH6813" s="139"/>
      <c r="CI6813" s="139"/>
      <c r="CJ6813" s="174"/>
    </row>
    <row r="6814" spans="76:88" ht="20.100000000000001" customHeight="1" x14ac:dyDescent="0.25">
      <c r="BX6814" s="190"/>
      <c r="BY6814" s="191"/>
      <c r="BZ6814" s="188"/>
      <c r="CA6814" s="188"/>
      <c r="CB6814" s="174" t="str">
        <f t="shared" si="860"/>
        <v/>
      </c>
      <c r="CC6814" s="174" t="str">
        <f t="shared" si="861"/>
        <v/>
      </c>
      <c r="CH6814" s="139"/>
      <c r="CI6814" s="139"/>
      <c r="CJ6814" s="174"/>
    </row>
    <row r="6815" spans="76:88" ht="20.100000000000001" customHeight="1" x14ac:dyDescent="0.25">
      <c r="BX6815" s="190"/>
      <c r="BY6815" s="191"/>
      <c r="BZ6815" s="188"/>
      <c r="CA6815" s="188"/>
      <c r="CB6815" s="174" t="str">
        <f t="shared" si="860"/>
        <v/>
      </c>
      <c r="CC6815" s="174" t="str">
        <f t="shared" si="861"/>
        <v/>
      </c>
      <c r="CH6815" s="139"/>
      <c r="CI6815" s="139"/>
      <c r="CJ6815" s="174"/>
    </row>
    <row r="6816" spans="76:88" ht="20.100000000000001" customHeight="1" x14ac:dyDescent="0.25">
      <c r="BX6816" s="190"/>
      <c r="BY6816" s="191"/>
      <c r="BZ6816" s="188"/>
      <c r="CA6816" s="188"/>
      <c r="CB6816" s="174" t="str">
        <f t="shared" si="860"/>
        <v/>
      </c>
      <c r="CC6816" s="174" t="str">
        <f t="shared" si="861"/>
        <v/>
      </c>
      <c r="CH6816" s="139"/>
      <c r="CI6816" s="139"/>
      <c r="CJ6816" s="174"/>
    </row>
    <row r="6817" spans="76:88" ht="20.100000000000001" customHeight="1" x14ac:dyDescent="0.25">
      <c r="BX6817" s="190"/>
      <c r="BY6817" s="191"/>
      <c r="BZ6817" s="188"/>
      <c r="CA6817" s="188"/>
      <c r="CB6817" s="174" t="str">
        <f t="shared" si="860"/>
        <v/>
      </c>
      <c r="CC6817" s="174" t="str">
        <f t="shared" si="861"/>
        <v/>
      </c>
      <c r="CH6817" s="139"/>
      <c r="CI6817" s="139"/>
      <c r="CJ6817" s="174"/>
    </row>
    <row r="6818" spans="76:88" ht="20.100000000000001" customHeight="1" x14ac:dyDescent="0.25">
      <c r="BX6818" s="190"/>
      <c r="BY6818" s="191"/>
      <c r="BZ6818" s="188"/>
      <c r="CA6818" s="188"/>
      <c r="CB6818" s="174" t="str">
        <f t="shared" si="860"/>
        <v/>
      </c>
      <c r="CC6818" s="174" t="str">
        <f t="shared" si="861"/>
        <v/>
      </c>
      <c r="CH6818" s="139"/>
      <c r="CI6818" s="139"/>
      <c r="CJ6818" s="174"/>
    </row>
    <row r="6819" spans="76:88" ht="20.100000000000001" customHeight="1" x14ac:dyDescent="0.25">
      <c r="BX6819" s="190"/>
      <c r="BY6819" s="191"/>
      <c r="BZ6819" s="188"/>
      <c r="CA6819" s="188"/>
      <c r="CB6819" s="174" t="str">
        <f t="shared" si="860"/>
        <v/>
      </c>
      <c r="CC6819" s="174" t="str">
        <f t="shared" si="861"/>
        <v/>
      </c>
      <c r="CH6819" s="139"/>
      <c r="CI6819" s="139"/>
      <c r="CJ6819" s="174"/>
    </row>
    <row r="6820" spans="76:88" ht="20.100000000000001" customHeight="1" x14ac:dyDescent="0.25">
      <c r="BX6820" s="190"/>
      <c r="BY6820" s="191"/>
      <c r="BZ6820" s="188"/>
      <c r="CA6820" s="188"/>
      <c r="CB6820" s="174" t="str">
        <f t="shared" si="860"/>
        <v/>
      </c>
      <c r="CC6820" s="174" t="str">
        <f t="shared" si="861"/>
        <v/>
      </c>
      <c r="CH6820" s="139"/>
      <c r="CI6820" s="139"/>
      <c r="CJ6820" s="174"/>
    </row>
    <row r="6821" spans="76:88" ht="20.100000000000001" customHeight="1" x14ac:dyDescent="0.25">
      <c r="BX6821" s="190"/>
      <c r="BY6821" s="191"/>
      <c r="BZ6821" s="188"/>
      <c r="CA6821" s="188"/>
      <c r="CB6821" s="174" t="str">
        <f t="shared" si="860"/>
        <v/>
      </c>
      <c r="CC6821" s="174" t="str">
        <f t="shared" si="861"/>
        <v/>
      </c>
      <c r="CH6821" s="139"/>
      <c r="CI6821" s="139"/>
      <c r="CJ6821" s="174"/>
    </row>
    <row r="6822" spans="76:88" ht="20.100000000000001" customHeight="1" x14ac:dyDescent="0.25">
      <c r="BX6822" s="190"/>
      <c r="BY6822" s="191"/>
      <c r="BZ6822" s="188"/>
      <c r="CA6822" s="188"/>
      <c r="CB6822" s="174" t="str">
        <f t="shared" si="860"/>
        <v/>
      </c>
      <c r="CC6822" s="174" t="str">
        <f t="shared" si="861"/>
        <v/>
      </c>
      <c r="CH6822" s="139"/>
      <c r="CI6822" s="139"/>
      <c r="CJ6822" s="174"/>
    </row>
    <row r="6823" spans="76:88" ht="20.100000000000001" customHeight="1" x14ac:dyDescent="0.25">
      <c r="BX6823" s="190"/>
      <c r="BY6823" s="191"/>
      <c r="BZ6823" s="188"/>
      <c r="CA6823" s="188"/>
      <c r="CB6823" s="174" t="str">
        <f t="shared" si="860"/>
        <v/>
      </c>
      <c r="CC6823" s="174" t="str">
        <f t="shared" si="861"/>
        <v/>
      </c>
      <c r="CH6823" s="139"/>
      <c r="CI6823" s="139"/>
      <c r="CJ6823" s="174"/>
    </row>
    <row r="6824" spans="76:88" ht="20.100000000000001" customHeight="1" x14ac:dyDescent="0.25">
      <c r="BX6824" s="190"/>
      <c r="BY6824" s="191"/>
      <c r="BZ6824" s="188"/>
      <c r="CA6824" s="188"/>
      <c r="CB6824" s="174" t="str">
        <f t="shared" si="860"/>
        <v/>
      </c>
      <c r="CC6824" s="174" t="str">
        <f t="shared" si="861"/>
        <v/>
      </c>
      <c r="CH6824" s="139"/>
      <c r="CI6824" s="139"/>
      <c r="CJ6824" s="174"/>
    </row>
    <row r="6825" spans="76:88" ht="20.100000000000001" customHeight="1" x14ac:dyDescent="0.25">
      <c r="BX6825" s="190"/>
      <c r="BY6825" s="191"/>
      <c r="BZ6825" s="188"/>
      <c r="CA6825" s="188"/>
      <c r="CB6825" s="174" t="str">
        <f t="shared" si="860"/>
        <v/>
      </c>
      <c r="CC6825" s="174" t="str">
        <f t="shared" si="861"/>
        <v/>
      </c>
      <c r="CH6825" s="139"/>
      <c r="CI6825" s="139"/>
      <c r="CJ6825" s="174"/>
    </row>
    <row r="6826" spans="76:88" ht="20.100000000000001" customHeight="1" x14ac:dyDescent="0.25">
      <c r="BX6826" s="190"/>
      <c r="BY6826" s="191"/>
      <c r="BZ6826" s="188"/>
      <c r="CA6826" s="188"/>
      <c r="CB6826" s="174" t="str">
        <f t="shared" si="860"/>
        <v/>
      </c>
      <c r="CC6826" s="174" t="str">
        <f t="shared" si="861"/>
        <v/>
      </c>
      <c r="CH6826" s="139"/>
      <c r="CI6826" s="139"/>
      <c r="CJ6826" s="174"/>
    </row>
    <row r="6827" spans="76:88" ht="20.100000000000001" customHeight="1" x14ac:dyDescent="0.25">
      <c r="BX6827" s="190"/>
      <c r="BY6827" s="191"/>
      <c r="BZ6827" s="188"/>
      <c r="CA6827" s="188"/>
      <c r="CB6827" s="174" t="str">
        <f t="shared" si="860"/>
        <v/>
      </c>
      <c r="CC6827" s="174" t="str">
        <f t="shared" si="861"/>
        <v/>
      </c>
      <c r="CH6827" s="139"/>
      <c r="CI6827" s="139"/>
      <c r="CJ6827" s="174"/>
    </row>
    <row r="6828" spans="76:88" ht="20.100000000000001" customHeight="1" x14ac:dyDescent="0.25">
      <c r="BX6828" s="190"/>
      <c r="BY6828" s="191"/>
      <c r="BZ6828" s="188"/>
      <c r="CA6828" s="188"/>
      <c r="CB6828" s="174" t="str">
        <f t="shared" si="860"/>
        <v/>
      </c>
      <c r="CC6828" s="174" t="str">
        <f t="shared" si="861"/>
        <v/>
      </c>
      <c r="CH6828" s="139"/>
      <c r="CI6828" s="139"/>
      <c r="CJ6828" s="174"/>
    </row>
    <row r="6829" spans="76:88" ht="20.100000000000001" customHeight="1" x14ac:dyDescent="0.25">
      <c r="BX6829" s="190"/>
      <c r="BY6829" s="191"/>
      <c r="BZ6829" s="188"/>
      <c r="CA6829" s="188"/>
      <c r="CB6829" s="174" t="str">
        <f t="shared" si="860"/>
        <v/>
      </c>
      <c r="CC6829" s="174" t="str">
        <f t="shared" si="861"/>
        <v/>
      </c>
      <c r="CH6829" s="139"/>
      <c r="CI6829" s="139"/>
      <c r="CJ6829" s="174"/>
    </row>
    <row r="6830" spans="76:88" ht="20.100000000000001" customHeight="1" x14ac:dyDescent="0.25">
      <c r="BX6830" s="190"/>
      <c r="BY6830" s="191"/>
      <c r="BZ6830" s="188"/>
      <c r="CA6830" s="188"/>
      <c r="CB6830" s="174" t="str">
        <f t="shared" si="860"/>
        <v/>
      </c>
      <c r="CC6830" s="174" t="str">
        <f t="shared" si="861"/>
        <v/>
      </c>
      <c r="CH6830" s="139"/>
      <c r="CI6830" s="139"/>
      <c r="CJ6830" s="174"/>
    </row>
    <row r="6831" spans="76:88" ht="20.100000000000001" customHeight="1" x14ac:dyDescent="0.25">
      <c r="BX6831" s="190"/>
      <c r="BY6831" s="191"/>
      <c r="BZ6831" s="188"/>
      <c r="CA6831" s="188"/>
      <c r="CB6831" s="174" t="str">
        <f t="shared" si="860"/>
        <v/>
      </c>
      <c r="CC6831" s="174" t="str">
        <f t="shared" si="861"/>
        <v/>
      </c>
      <c r="CH6831" s="139"/>
      <c r="CI6831" s="139"/>
      <c r="CJ6831" s="174"/>
    </row>
    <row r="6832" spans="76:88" ht="20.100000000000001" customHeight="1" x14ac:dyDescent="0.25">
      <c r="BX6832" s="190"/>
      <c r="BY6832" s="191"/>
      <c r="BZ6832" s="188"/>
      <c r="CA6832" s="188"/>
      <c r="CB6832" s="174" t="str">
        <f t="shared" si="860"/>
        <v/>
      </c>
      <c r="CC6832" s="174" t="str">
        <f t="shared" si="861"/>
        <v/>
      </c>
      <c r="CH6832" s="139"/>
      <c r="CI6832" s="139"/>
      <c r="CJ6832" s="174"/>
    </row>
    <row r="6833" spans="76:88" ht="20.100000000000001" customHeight="1" x14ac:dyDescent="0.25">
      <c r="BX6833" s="190"/>
      <c r="BY6833" s="191"/>
      <c r="BZ6833" s="188"/>
      <c r="CA6833" s="188"/>
      <c r="CB6833" s="174" t="str">
        <f t="shared" si="860"/>
        <v/>
      </c>
      <c r="CC6833" s="174" t="str">
        <f t="shared" si="861"/>
        <v/>
      </c>
      <c r="CH6833" s="139"/>
      <c r="CI6833" s="139"/>
      <c r="CJ6833" s="174"/>
    </row>
    <row r="6834" spans="76:88" ht="20.100000000000001" customHeight="1" x14ac:dyDescent="0.25">
      <c r="BX6834" s="190"/>
      <c r="BY6834" s="191"/>
      <c r="BZ6834" s="188"/>
      <c r="CA6834" s="188"/>
      <c r="CB6834" s="174" t="str">
        <f t="shared" si="860"/>
        <v/>
      </c>
      <c r="CC6834" s="174" t="str">
        <f t="shared" si="861"/>
        <v/>
      </c>
      <c r="CH6834" s="139"/>
      <c r="CI6834" s="139"/>
      <c r="CJ6834" s="174"/>
    </row>
    <row r="6835" spans="76:88" ht="20.100000000000001" customHeight="1" x14ac:dyDescent="0.25">
      <c r="BX6835" s="190"/>
      <c r="BY6835" s="191"/>
      <c r="BZ6835" s="188"/>
      <c r="CA6835" s="188"/>
      <c r="CB6835" s="174" t="str">
        <f t="shared" si="860"/>
        <v/>
      </c>
      <c r="CC6835" s="174" t="str">
        <f t="shared" si="861"/>
        <v/>
      </c>
      <c r="CH6835" s="139"/>
      <c r="CI6835" s="139"/>
      <c r="CJ6835" s="174"/>
    </row>
    <row r="6836" spans="76:88" ht="20.100000000000001" customHeight="1" x14ac:dyDescent="0.25">
      <c r="BX6836" s="190"/>
      <c r="BY6836" s="191"/>
      <c r="BZ6836" s="188"/>
      <c r="CA6836" s="188"/>
      <c r="CB6836" s="174" t="str">
        <f t="shared" si="860"/>
        <v/>
      </c>
      <c r="CC6836" s="174" t="str">
        <f t="shared" si="861"/>
        <v/>
      </c>
      <c r="CH6836" s="139"/>
      <c r="CI6836" s="139"/>
      <c r="CJ6836" s="174"/>
    </row>
    <row r="6837" spans="76:88" ht="20.100000000000001" customHeight="1" x14ac:dyDescent="0.25">
      <c r="BX6837" s="190"/>
      <c r="BY6837" s="191"/>
      <c r="BZ6837" s="188"/>
      <c r="CA6837" s="188"/>
      <c r="CB6837" s="174" t="str">
        <f t="shared" si="860"/>
        <v/>
      </c>
      <c r="CC6837" s="174" t="str">
        <f t="shared" si="861"/>
        <v/>
      </c>
      <c r="CH6837" s="139"/>
      <c r="CI6837" s="139"/>
      <c r="CJ6837" s="174"/>
    </row>
    <row r="6838" spans="76:88" ht="20.100000000000001" customHeight="1" x14ac:dyDescent="0.25">
      <c r="BX6838" s="190"/>
      <c r="BY6838" s="191"/>
      <c r="BZ6838" s="188"/>
      <c r="CA6838" s="188"/>
      <c r="CB6838" s="174" t="str">
        <f t="shared" si="860"/>
        <v/>
      </c>
      <c r="CC6838" s="174" t="str">
        <f t="shared" si="861"/>
        <v/>
      </c>
      <c r="CH6838" s="139"/>
      <c r="CI6838" s="139"/>
      <c r="CJ6838" s="174"/>
    </row>
    <row r="6839" spans="76:88" ht="20.100000000000001" customHeight="1" x14ac:dyDescent="0.25">
      <c r="BX6839" s="190"/>
      <c r="BY6839" s="191"/>
      <c r="BZ6839" s="188"/>
      <c r="CA6839" s="188"/>
      <c r="CB6839" s="174" t="str">
        <f t="shared" si="860"/>
        <v/>
      </c>
      <c r="CC6839" s="174" t="str">
        <f t="shared" si="861"/>
        <v/>
      </c>
      <c r="CH6839" s="139"/>
      <c r="CI6839" s="139"/>
      <c r="CJ6839" s="174"/>
    </row>
    <row r="6840" spans="76:88" ht="20.100000000000001" customHeight="1" x14ac:dyDescent="0.25">
      <c r="BX6840" s="190"/>
      <c r="BY6840" s="191"/>
      <c r="BZ6840" s="188"/>
      <c r="CA6840" s="188"/>
      <c r="CB6840" s="174" t="str">
        <f t="shared" si="860"/>
        <v/>
      </c>
      <c r="CC6840" s="174" t="str">
        <f t="shared" si="861"/>
        <v/>
      </c>
      <c r="CH6840" s="139"/>
      <c r="CI6840" s="139"/>
      <c r="CJ6840" s="174"/>
    </row>
    <row r="6841" spans="76:88" ht="20.100000000000001" customHeight="1" x14ac:dyDescent="0.25">
      <c r="BX6841" s="190"/>
      <c r="BY6841" s="191"/>
      <c r="BZ6841" s="188"/>
      <c r="CA6841" s="188"/>
      <c r="CB6841" s="174" t="str">
        <f t="shared" si="860"/>
        <v/>
      </c>
      <c r="CC6841" s="174" t="str">
        <f t="shared" si="861"/>
        <v/>
      </c>
      <c r="CH6841" s="139"/>
      <c r="CI6841" s="139"/>
      <c r="CJ6841" s="174"/>
    </row>
    <row r="6842" spans="76:88" ht="20.100000000000001" customHeight="1" x14ac:dyDescent="0.25">
      <c r="BX6842" s="190"/>
      <c r="BY6842" s="191"/>
      <c r="BZ6842" s="188"/>
      <c r="CA6842" s="188"/>
      <c r="CB6842" s="174" t="str">
        <f t="shared" si="860"/>
        <v/>
      </c>
      <c r="CC6842" s="174" t="str">
        <f t="shared" si="861"/>
        <v/>
      </c>
      <c r="CH6842" s="139"/>
      <c r="CI6842" s="139"/>
      <c r="CJ6842" s="174"/>
    </row>
    <row r="6843" spans="76:88" ht="20.100000000000001" customHeight="1" x14ac:dyDescent="0.25">
      <c r="BX6843" s="190"/>
      <c r="BY6843" s="191"/>
      <c r="BZ6843" s="188"/>
      <c r="CA6843" s="188"/>
      <c r="CB6843" s="174" t="str">
        <f t="shared" si="860"/>
        <v/>
      </c>
      <c r="CC6843" s="174" t="str">
        <f t="shared" si="861"/>
        <v/>
      </c>
      <c r="CH6843" s="139"/>
      <c r="CI6843" s="139"/>
      <c r="CJ6843" s="174"/>
    </row>
    <row r="6844" spans="76:88" ht="20.100000000000001" customHeight="1" x14ac:dyDescent="0.25">
      <c r="BX6844" s="190"/>
      <c r="BY6844" s="191"/>
      <c r="BZ6844" s="188"/>
      <c r="CA6844" s="188"/>
      <c r="CB6844" s="174" t="str">
        <f t="shared" si="860"/>
        <v/>
      </c>
      <c r="CC6844" s="174" t="str">
        <f t="shared" si="861"/>
        <v/>
      </c>
      <c r="CH6844" s="139"/>
      <c r="CI6844" s="139"/>
      <c r="CJ6844" s="174"/>
    </row>
    <row r="6845" spans="76:88" ht="20.100000000000001" customHeight="1" x14ac:dyDescent="0.25">
      <c r="BX6845" s="190"/>
      <c r="BY6845" s="191"/>
      <c r="BZ6845" s="188"/>
      <c r="CA6845" s="188"/>
      <c r="CB6845" s="174" t="str">
        <f t="shared" si="860"/>
        <v/>
      </c>
      <c r="CC6845" s="174" t="str">
        <f t="shared" si="861"/>
        <v/>
      </c>
      <c r="CH6845" s="139"/>
      <c r="CI6845" s="139"/>
      <c r="CJ6845" s="174"/>
    </row>
    <row r="6846" spans="76:88" ht="20.100000000000001" customHeight="1" x14ac:dyDescent="0.25">
      <c r="BX6846" s="190"/>
      <c r="BY6846" s="191"/>
      <c r="BZ6846" s="188"/>
      <c r="CA6846" s="188"/>
      <c r="CB6846" s="174" t="str">
        <f t="shared" si="860"/>
        <v/>
      </c>
      <c r="CC6846" s="174" t="str">
        <f t="shared" si="861"/>
        <v/>
      </c>
      <c r="CH6846" s="139"/>
      <c r="CI6846" s="139"/>
      <c r="CJ6846" s="174"/>
    </row>
    <row r="6847" spans="76:88" ht="20.100000000000001" customHeight="1" x14ac:dyDescent="0.25">
      <c r="BX6847" s="190"/>
      <c r="BY6847" s="191"/>
      <c r="BZ6847" s="188"/>
      <c r="CA6847" s="188"/>
      <c r="CB6847" s="174" t="str">
        <f t="shared" si="860"/>
        <v/>
      </c>
      <c r="CC6847" s="174" t="str">
        <f t="shared" si="861"/>
        <v/>
      </c>
      <c r="CH6847" s="139"/>
      <c r="CI6847" s="139"/>
      <c r="CJ6847" s="174"/>
    </row>
    <row r="6848" spans="76:88" ht="20.100000000000001" customHeight="1" x14ac:dyDescent="0.25">
      <c r="BX6848" s="190"/>
      <c r="BY6848" s="191"/>
      <c r="BZ6848" s="188"/>
      <c r="CA6848" s="188"/>
      <c r="CB6848" s="174" t="str">
        <f t="shared" si="860"/>
        <v/>
      </c>
      <c r="CC6848" s="174" t="str">
        <f t="shared" si="861"/>
        <v/>
      </c>
      <c r="CH6848" s="139"/>
      <c r="CI6848" s="139"/>
      <c r="CJ6848" s="174"/>
    </row>
    <row r="6849" spans="76:88" ht="20.100000000000001" customHeight="1" x14ac:dyDescent="0.25">
      <c r="BX6849" s="190"/>
      <c r="BY6849" s="191"/>
      <c r="BZ6849" s="188"/>
      <c r="CA6849" s="188"/>
      <c r="CB6849" s="174" t="str">
        <f t="shared" si="860"/>
        <v/>
      </c>
      <c r="CC6849" s="174" t="str">
        <f t="shared" si="861"/>
        <v/>
      </c>
      <c r="CH6849" s="139"/>
      <c r="CI6849" s="139"/>
      <c r="CJ6849" s="174"/>
    </row>
    <row r="6850" spans="76:88" ht="20.100000000000001" customHeight="1" x14ac:dyDescent="0.25">
      <c r="BX6850" s="190"/>
      <c r="BY6850" s="191"/>
      <c r="BZ6850" s="188"/>
      <c r="CA6850" s="188"/>
      <c r="CB6850" s="174" t="str">
        <f t="shared" si="860"/>
        <v/>
      </c>
      <c r="CC6850" s="174" t="str">
        <f t="shared" si="861"/>
        <v/>
      </c>
      <c r="CH6850" s="139"/>
      <c r="CI6850" s="139"/>
      <c r="CJ6850" s="174"/>
    </row>
    <row r="6851" spans="76:88" ht="20.100000000000001" customHeight="1" x14ac:dyDescent="0.25">
      <c r="BX6851" s="190"/>
      <c r="BY6851" s="191"/>
      <c r="BZ6851" s="188"/>
      <c r="CA6851" s="188"/>
      <c r="CB6851" s="174" t="str">
        <f t="shared" si="860"/>
        <v/>
      </c>
      <c r="CC6851" s="174" t="str">
        <f t="shared" si="861"/>
        <v/>
      </c>
      <c r="CH6851" s="139"/>
      <c r="CI6851" s="139"/>
      <c r="CJ6851" s="174"/>
    </row>
    <row r="6852" spans="76:88" ht="20.100000000000001" customHeight="1" x14ac:dyDescent="0.25">
      <c r="BX6852" s="190"/>
      <c r="BY6852" s="191"/>
      <c r="BZ6852" s="188"/>
      <c r="CA6852" s="188"/>
      <c r="CB6852" s="174" t="str">
        <f t="shared" si="860"/>
        <v/>
      </c>
      <c r="CC6852" s="174" t="str">
        <f t="shared" si="861"/>
        <v/>
      </c>
      <c r="CH6852" s="139"/>
      <c r="CI6852" s="139"/>
      <c r="CJ6852" s="174"/>
    </row>
    <row r="6853" spans="76:88" ht="20.100000000000001" customHeight="1" x14ac:dyDescent="0.25">
      <c r="BX6853" s="190"/>
      <c r="BY6853" s="191"/>
      <c r="BZ6853" s="188"/>
      <c r="CA6853" s="188"/>
      <c r="CB6853" s="174" t="str">
        <f t="shared" si="860"/>
        <v/>
      </c>
      <c r="CC6853" s="174" t="str">
        <f t="shared" si="861"/>
        <v/>
      </c>
      <c r="CH6853" s="139"/>
      <c r="CI6853" s="139"/>
      <c r="CJ6853" s="174"/>
    </row>
    <row r="6854" spans="76:88" ht="20.100000000000001" customHeight="1" x14ac:dyDescent="0.25">
      <c r="BX6854" s="190"/>
      <c r="BY6854" s="191"/>
      <c r="BZ6854" s="188"/>
      <c r="CA6854" s="188"/>
      <c r="CB6854" s="174" t="str">
        <f t="shared" si="860"/>
        <v/>
      </c>
      <c r="CC6854" s="174" t="str">
        <f t="shared" si="861"/>
        <v/>
      </c>
      <c r="CH6854" s="139"/>
      <c r="CI6854" s="139"/>
      <c r="CJ6854" s="174"/>
    </row>
    <row r="6855" spans="76:88" ht="20.100000000000001" customHeight="1" x14ac:dyDescent="0.25">
      <c r="BX6855" s="190"/>
      <c r="BY6855" s="191"/>
      <c r="BZ6855" s="188"/>
      <c r="CA6855" s="188"/>
      <c r="CB6855" s="174" t="str">
        <f t="shared" si="860"/>
        <v/>
      </c>
      <c r="CC6855" s="174" t="str">
        <f t="shared" si="861"/>
        <v/>
      </c>
      <c r="CH6855" s="139"/>
      <c r="CI6855" s="139"/>
      <c r="CJ6855" s="174"/>
    </row>
    <row r="6856" spans="76:88" ht="20.100000000000001" customHeight="1" x14ac:dyDescent="0.25">
      <c r="BX6856" s="190"/>
      <c r="BY6856" s="191"/>
      <c r="BZ6856" s="188"/>
      <c r="CA6856" s="188"/>
      <c r="CB6856" s="174" t="str">
        <f t="shared" si="860"/>
        <v/>
      </c>
      <c r="CC6856" s="174" t="str">
        <f t="shared" si="861"/>
        <v/>
      </c>
      <c r="CH6856" s="139"/>
      <c r="CI6856" s="139"/>
      <c r="CJ6856" s="174"/>
    </row>
    <row r="6857" spans="76:88" ht="20.100000000000001" customHeight="1" x14ac:dyDescent="0.25">
      <c r="BX6857" s="190"/>
      <c r="BY6857" s="191"/>
      <c r="BZ6857" s="188"/>
      <c r="CA6857" s="188"/>
      <c r="CB6857" s="174" t="str">
        <f t="shared" si="860"/>
        <v/>
      </c>
      <c r="CC6857" s="174" t="str">
        <f t="shared" si="861"/>
        <v/>
      </c>
      <c r="CH6857" s="139"/>
      <c r="CI6857" s="139"/>
      <c r="CJ6857" s="174"/>
    </row>
    <row r="6858" spans="76:88" ht="20.100000000000001" customHeight="1" x14ac:dyDescent="0.25">
      <c r="BX6858" s="190"/>
      <c r="BY6858" s="191"/>
      <c r="BZ6858" s="188"/>
      <c r="CA6858" s="188"/>
      <c r="CB6858" s="174" t="str">
        <f t="shared" si="860"/>
        <v/>
      </c>
      <c r="CC6858" s="174" t="str">
        <f t="shared" si="861"/>
        <v/>
      </c>
      <c r="CH6858" s="139"/>
      <c r="CI6858" s="139"/>
      <c r="CJ6858" s="174"/>
    </row>
    <row r="6859" spans="76:88" ht="20.100000000000001" customHeight="1" x14ac:dyDescent="0.25">
      <c r="BX6859" s="190"/>
      <c r="BY6859" s="191"/>
      <c r="BZ6859" s="188"/>
      <c r="CA6859" s="188"/>
      <c r="CB6859" s="174" t="str">
        <f t="shared" si="860"/>
        <v/>
      </c>
      <c r="CC6859" s="174" t="str">
        <f t="shared" si="861"/>
        <v/>
      </c>
      <c r="CH6859" s="139"/>
      <c r="CI6859" s="139"/>
      <c r="CJ6859" s="174"/>
    </row>
    <row r="6860" spans="76:88" ht="20.100000000000001" customHeight="1" x14ac:dyDescent="0.25">
      <c r="BX6860" s="190"/>
      <c r="BY6860" s="191"/>
      <c r="BZ6860" s="188"/>
      <c r="CA6860" s="188"/>
      <c r="CB6860" s="174" t="str">
        <f t="shared" si="860"/>
        <v/>
      </c>
      <c r="CC6860" s="174" t="str">
        <f t="shared" si="861"/>
        <v/>
      </c>
      <c r="CH6860" s="139"/>
      <c r="CI6860" s="139"/>
      <c r="CJ6860" s="174"/>
    </row>
    <row r="6861" spans="76:88" ht="20.100000000000001" customHeight="1" x14ac:dyDescent="0.25">
      <c r="BX6861" s="190"/>
      <c r="BY6861" s="191"/>
      <c r="BZ6861" s="188"/>
      <c r="CA6861" s="188"/>
      <c r="CB6861" s="174" t="str">
        <f t="shared" si="860"/>
        <v/>
      </c>
      <c r="CC6861" s="174" t="str">
        <f t="shared" si="861"/>
        <v/>
      </c>
      <c r="CH6861" s="139"/>
      <c r="CI6861" s="139"/>
      <c r="CJ6861" s="174"/>
    </row>
    <row r="6862" spans="76:88" ht="20.100000000000001" customHeight="1" x14ac:dyDescent="0.25">
      <c r="BX6862" s="190"/>
      <c r="BY6862" s="191"/>
      <c r="BZ6862" s="188"/>
      <c r="CA6862" s="188"/>
      <c r="CB6862" s="174" t="str">
        <f t="shared" si="860"/>
        <v/>
      </c>
      <c r="CC6862" s="174" t="str">
        <f t="shared" si="861"/>
        <v/>
      </c>
      <c r="CH6862" s="139"/>
      <c r="CI6862" s="139"/>
      <c r="CJ6862" s="174"/>
    </row>
    <row r="6863" spans="76:88" ht="20.100000000000001" customHeight="1" x14ac:dyDescent="0.25">
      <c r="BX6863" s="190"/>
      <c r="BY6863" s="191"/>
      <c r="BZ6863" s="188"/>
      <c r="CA6863" s="188"/>
      <c r="CB6863" s="174" t="str">
        <f t="shared" si="860"/>
        <v/>
      </c>
      <c r="CC6863" s="174" t="str">
        <f t="shared" si="861"/>
        <v/>
      </c>
      <c r="CH6863" s="139"/>
      <c r="CI6863" s="139"/>
      <c r="CJ6863" s="174"/>
    </row>
    <row r="6864" spans="76:88" ht="20.100000000000001" customHeight="1" x14ac:dyDescent="0.25">
      <c r="BX6864" s="190"/>
      <c r="BY6864" s="191"/>
      <c r="BZ6864" s="188"/>
      <c r="CA6864" s="188"/>
      <c r="CB6864" s="174" t="str">
        <f t="shared" ref="CB6864:CB6927" si="862">IF($CA6864&gt;(Y$555),$BZ6864,"")</f>
        <v/>
      </c>
      <c r="CC6864" s="174" t="str">
        <f t="shared" ref="CC6864:CC6927" si="863">IF($CA6864&gt;(AA$557),$BZ6864,"")</f>
        <v/>
      </c>
      <c r="CH6864" s="139"/>
      <c r="CI6864" s="139"/>
      <c r="CJ6864" s="174"/>
    </row>
    <row r="6865" spans="76:88" ht="20.100000000000001" customHeight="1" x14ac:dyDescent="0.25">
      <c r="BX6865" s="190"/>
      <c r="BY6865" s="191"/>
      <c r="BZ6865" s="188"/>
      <c r="CA6865" s="188"/>
      <c r="CB6865" s="174" t="str">
        <f t="shared" si="862"/>
        <v/>
      </c>
      <c r="CC6865" s="174" t="str">
        <f t="shared" si="863"/>
        <v/>
      </c>
      <c r="CH6865" s="139"/>
      <c r="CI6865" s="139"/>
      <c r="CJ6865" s="174"/>
    </row>
    <row r="6866" spans="76:88" ht="20.100000000000001" customHeight="1" x14ac:dyDescent="0.25">
      <c r="BX6866" s="190"/>
      <c r="BY6866" s="191"/>
      <c r="BZ6866" s="188"/>
      <c r="CA6866" s="188"/>
      <c r="CB6866" s="174" t="str">
        <f t="shared" si="862"/>
        <v/>
      </c>
      <c r="CC6866" s="174" t="str">
        <f t="shared" si="863"/>
        <v/>
      </c>
      <c r="CH6866" s="139"/>
      <c r="CI6866" s="139"/>
      <c r="CJ6866" s="174"/>
    </row>
    <row r="6867" spans="76:88" ht="20.100000000000001" customHeight="1" x14ac:dyDescent="0.25">
      <c r="BX6867" s="190"/>
      <c r="BY6867" s="191"/>
      <c r="BZ6867" s="188"/>
      <c r="CA6867" s="188"/>
      <c r="CB6867" s="174" t="str">
        <f t="shared" si="862"/>
        <v/>
      </c>
      <c r="CC6867" s="174" t="str">
        <f t="shared" si="863"/>
        <v/>
      </c>
      <c r="CH6867" s="139"/>
      <c r="CI6867" s="139"/>
      <c r="CJ6867" s="174"/>
    </row>
    <row r="6868" spans="76:88" ht="20.100000000000001" customHeight="1" x14ac:dyDescent="0.25">
      <c r="BX6868" s="190"/>
      <c r="BY6868" s="191"/>
      <c r="BZ6868" s="188"/>
      <c r="CA6868" s="188"/>
      <c r="CB6868" s="174" t="str">
        <f t="shared" si="862"/>
        <v/>
      </c>
      <c r="CC6868" s="174" t="str">
        <f t="shared" si="863"/>
        <v/>
      </c>
      <c r="CH6868" s="139"/>
      <c r="CI6868" s="139"/>
      <c r="CJ6868" s="174"/>
    </row>
    <row r="6869" spans="76:88" ht="20.100000000000001" customHeight="1" x14ac:dyDescent="0.25">
      <c r="BX6869" s="190"/>
      <c r="BY6869" s="191"/>
      <c r="BZ6869" s="188"/>
      <c r="CA6869" s="188"/>
      <c r="CB6869" s="174" t="str">
        <f t="shared" si="862"/>
        <v/>
      </c>
      <c r="CC6869" s="174" t="str">
        <f t="shared" si="863"/>
        <v/>
      </c>
      <c r="CH6869" s="139"/>
      <c r="CI6869" s="139"/>
      <c r="CJ6869" s="174"/>
    </row>
    <row r="6870" spans="76:88" ht="20.100000000000001" customHeight="1" x14ac:dyDescent="0.25">
      <c r="BX6870" s="190"/>
      <c r="BY6870" s="191"/>
      <c r="BZ6870" s="188"/>
      <c r="CA6870" s="188"/>
      <c r="CB6870" s="174" t="str">
        <f t="shared" si="862"/>
        <v/>
      </c>
      <c r="CC6870" s="174" t="str">
        <f t="shared" si="863"/>
        <v/>
      </c>
      <c r="CH6870" s="139"/>
      <c r="CI6870" s="139"/>
      <c r="CJ6870" s="174"/>
    </row>
    <row r="6871" spans="76:88" ht="20.100000000000001" customHeight="1" x14ac:dyDescent="0.25">
      <c r="BX6871" s="190"/>
      <c r="BY6871" s="191"/>
      <c r="BZ6871" s="188"/>
      <c r="CA6871" s="188"/>
      <c r="CB6871" s="174" t="str">
        <f t="shared" si="862"/>
        <v/>
      </c>
      <c r="CC6871" s="174" t="str">
        <f t="shared" si="863"/>
        <v/>
      </c>
      <c r="CH6871" s="139"/>
      <c r="CI6871" s="139"/>
      <c r="CJ6871" s="174"/>
    </row>
    <row r="6872" spans="76:88" ht="20.100000000000001" customHeight="1" x14ac:dyDescent="0.25">
      <c r="BX6872" s="190"/>
      <c r="BY6872" s="191"/>
      <c r="BZ6872" s="188"/>
      <c r="CA6872" s="188"/>
      <c r="CB6872" s="174" t="str">
        <f t="shared" si="862"/>
        <v/>
      </c>
      <c r="CC6872" s="174" t="str">
        <f t="shared" si="863"/>
        <v/>
      </c>
      <c r="CH6872" s="139"/>
      <c r="CI6872" s="139"/>
      <c r="CJ6872" s="174"/>
    </row>
    <row r="6873" spans="76:88" ht="20.100000000000001" customHeight="1" x14ac:dyDescent="0.25">
      <c r="BX6873" s="190"/>
      <c r="BY6873" s="191"/>
      <c r="BZ6873" s="188"/>
      <c r="CA6873" s="188"/>
      <c r="CB6873" s="174" t="str">
        <f t="shared" si="862"/>
        <v/>
      </c>
      <c r="CC6873" s="174" t="str">
        <f t="shared" si="863"/>
        <v/>
      </c>
      <c r="CH6873" s="139"/>
      <c r="CI6873" s="139"/>
      <c r="CJ6873" s="174"/>
    </row>
    <row r="6874" spans="76:88" ht="20.100000000000001" customHeight="1" x14ac:dyDescent="0.25">
      <c r="BX6874" s="190"/>
      <c r="BY6874" s="191"/>
      <c r="BZ6874" s="188"/>
      <c r="CA6874" s="188"/>
      <c r="CB6874" s="174" t="str">
        <f t="shared" si="862"/>
        <v/>
      </c>
      <c r="CC6874" s="174" t="str">
        <f t="shared" si="863"/>
        <v/>
      </c>
      <c r="CH6874" s="139"/>
      <c r="CI6874" s="139"/>
      <c r="CJ6874" s="174"/>
    </row>
    <row r="6875" spans="76:88" ht="20.100000000000001" customHeight="1" x14ac:dyDescent="0.25">
      <c r="BX6875" s="190"/>
      <c r="BY6875" s="191"/>
      <c r="BZ6875" s="188"/>
      <c r="CA6875" s="188"/>
      <c r="CB6875" s="174" t="str">
        <f t="shared" si="862"/>
        <v/>
      </c>
      <c r="CC6875" s="174" t="str">
        <f t="shared" si="863"/>
        <v/>
      </c>
      <c r="CH6875" s="139"/>
      <c r="CI6875" s="139"/>
      <c r="CJ6875" s="174"/>
    </row>
    <row r="6876" spans="76:88" ht="20.100000000000001" customHeight="1" x14ac:dyDescent="0.25">
      <c r="BX6876" s="190"/>
      <c r="BY6876" s="191"/>
      <c r="BZ6876" s="188"/>
      <c r="CA6876" s="188"/>
      <c r="CB6876" s="174" t="str">
        <f t="shared" si="862"/>
        <v/>
      </c>
      <c r="CC6876" s="174" t="str">
        <f t="shared" si="863"/>
        <v/>
      </c>
      <c r="CH6876" s="139"/>
      <c r="CI6876" s="139"/>
      <c r="CJ6876" s="174"/>
    </row>
    <row r="6877" spans="76:88" ht="20.100000000000001" customHeight="1" x14ac:dyDescent="0.25">
      <c r="BX6877" s="190"/>
      <c r="BY6877" s="191"/>
      <c r="BZ6877" s="188"/>
      <c r="CA6877" s="188"/>
      <c r="CB6877" s="174" t="str">
        <f t="shared" si="862"/>
        <v/>
      </c>
      <c r="CC6877" s="174" t="str">
        <f t="shared" si="863"/>
        <v/>
      </c>
      <c r="CH6877" s="139"/>
      <c r="CI6877" s="139"/>
      <c r="CJ6877" s="174"/>
    </row>
    <row r="6878" spans="76:88" ht="20.100000000000001" customHeight="1" x14ac:dyDescent="0.25">
      <c r="BX6878" s="190"/>
      <c r="BY6878" s="191"/>
      <c r="BZ6878" s="188"/>
      <c r="CA6878" s="188"/>
      <c r="CB6878" s="174" t="str">
        <f t="shared" si="862"/>
        <v/>
      </c>
      <c r="CC6878" s="174" t="str">
        <f t="shared" si="863"/>
        <v/>
      </c>
      <c r="CH6878" s="139"/>
      <c r="CI6878" s="139"/>
      <c r="CJ6878" s="174"/>
    </row>
    <row r="6879" spans="76:88" ht="20.100000000000001" customHeight="1" x14ac:dyDescent="0.25">
      <c r="BX6879" s="190"/>
      <c r="BY6879" s="191"/>
      <c r="BZ6879" s="188"/>
      <c r="CA6879" s="188"/>
      <c r="CB6879" s="174" t="str">
        <f t="shared" si="862"/>
        <v/>
      </c>
      <c r="CC6879" s="174" t="str">
        <f t="shared" si="863"/>
        <v/>
      </c>
      <c r="CH6879" s="139"/>
      <c r="CI6879" s="139"/>
      <c r="CJ6879" s="174"/>
    </row>
    <row r="6880" spans="76:88" ht="20.100000000000001" customHeight="1" x14ac:dyDescent="0.25">
      <c r="BX6880" s="190"/>
      <c r="BY6880" s="191"/>
      <c r="BZ6880" s="188"/>
      <c r="CA6880" s="188"/>
      <c r="CB6880" s="174" t="str">
        <f t="shared" si="862"/>
        <v/>
      </c>
      <c r="CC6880" s="174" t="str">
        <f t="shared" si="863"/>
        <v/>
      </c>
      <c r="CH6880" s="139"/>
      <c r="CI6880" s="139"/>
      <c r="CJ6880" s="174"/>
    </row>
    <row r="6881" spans="76:88" ht="20.100000000000001" customHeight="1" x14ac:dyDescent="0.25">
      <c r="BX6881" s="190"/>
      <c r="BY6881" s="191"/>
      <c r="BZ6881" s="188"/>
      <c r="CA6881" s="188"/>
      <c r="CB6881" s="174" t="str">
        <f t="shared" si="862"/>
        <v/>
      </c>
      <c r="CC6881" s="174" t="str">
        <f t="shared" si="863"/>
        <v/>
      </c>
      <c r="CH6881" s="139"/>
      <c r="CI6881" s="139"/>
      <c r="CJ6881" s="174"/>
    </row>
    <row r="6882" spans="76:88" ht="20.100000000000001" customHeight="1" x14ac:dyDescent="0.25">
      <c r="BX6882" s="190"/>
      <c r="BY6882" s="191"/>
      <c r="BZ6882" s="188"/>
      <c r="CA6882" s="188"/>
      <c r="CB6882" s="174" t="str">
        <f t="shared" si="862"/>
        <v/>
      </c>
      <c r="CC6882" s="174" t="str">
        <f t="shared" si="863"/>
        <v/>
      </c>
      <c r="CH6882" s="139"/>
      <c r="CI6882" s="139"/>
      <c r="CJ6882" s="174"/>
    </row>
    <row r="6883" spans="76:88" ht="20.100000000000001" customHeight="1" x14ac:dyDescent="0.25">
      <c r="BX6883" s="190"/>
      <c r="BY6883" s="191"/>
      <c r="BZ6883" s="188"/>
      <c r="CA6883" s="188"/>
      <c r="CB6883" s="174" t="str">
        <f t="shared" si="862"/>
        <v/>
      </c>
      <c r="CC6883" s="174" t="str">
        <f t="shared" si="863"/>
        <v/>
      </c>
      <c r="CH6883" s="139"/>
      <c r="CI6883" s="139"/>
      <c r="CJ6883" s="174"/>
    </row>
    <row r="6884" spans="76:88" ht="20.100000000000001" customHeight="1" x14ac:dyDescent="0.25">
      <c r="BX6884" s="190"/>
      <c r="BY6884" s="191"/>
      <c r="BZ6884" s="188"/>
      <c r="CA6884" s="188"/>
      <c r="CB6884" s="174" t="str">
        <f t="shared" si="862"/>
        <v/>
      </c>
      <c r="CC6884" s="174" t="str">
        <f t="shared" si="863"/>
        <v/>
      </c>
      <c r="CH6884" s="139"/>
      <c r="CI6884" s="139"/>
      <c r="CJ6884" s="174"/>
    </row>
    <row r="6885" spans="76:88" ht="20.100000000000001" customHeight="1" x14ac:dyDescent="0.25">
      <c r="BX6885" s="190"/>
      <c r="BY6885" s="191"/>
      <c r="BZ6885" s="188"/>
      <c r="CA6885" s="188"/>
      <c r="CB6885" s="174" t="str">
        <f t="shared" si="862"/>
        <v/>
      </c>
      <c r="CC6885" s="174" t="str">
        <f t="shared" si="863"/>
        <v/>
      </c>
      <c r="CH6885" s="139"/>
      <c r="CI6885" s="139"/>
      <c r="CJ6885" s="174"/>
    </row>
    <row r="6886" spans="76:88" ht="20.100000000000001" customHeight="1" x14ac:dyDescent="0.25">
      <c r="BX6886" s="190"/>
      <c r="BY6886" s="191"/>
      <c r="BZ6886" s="188"/>
      <c r="CA6886" s="188"/>
      <c r="CB6886" s="174" t="str">
        <f t="shared" si="862"/>
        <v/>
      </c>
      <c r="CC6886" s="174" t="str">
        <f t="shared" si="863"/>
        <v/>
      </c>
      <c r="CH6886" s="139"/>
      <c r="CI6886" s="139"/>
      <c r="CJ6886" s="174"/>
    </row>
    <row r="6887" spans="76:88" ht="20.100000000000001" customHeight="1" x14ac:dyDescent="0.25">
      <c r="BX6887" s="190"/>
      <c r="BY6887" s="191"/>
      <c r="BZ6887" s="188"/>
      <c r="CA6887" s="188"/>
      <c r="CB6887" s="174" t="str">
        <f t="shared" si="862"/>
        <v/>
      </c>
      <c r="CC6887" s="174" t="str">
        <f t="shared" si="863"/>
        <v/>
      </c>
      <c r="CH6887" s="139"/>
      <c r="CI6887" s="139"/>
      <c r="CJ6887" s="174"/>
    </row>
    <row r="6888" spans="76:88" ht="20.100000000000001" customHeight="1" x14ac:dyDescent="0.25">
      <c r="BX6888" s="190"/>
      <c r="BY6888" s="191"/>
      <c r="BZ6888" s="188"/>
      <c r="CA6888" s="188"/>
      <c r="CB6888" s="174" t="str">
        <f t="shared" si="862"/>
        <v/>
      </c>
      <c r="CC6888" s="174" t="str">
        <f t="shared" si="863"/>
        <v/>
      </c>
      <c r="CH6888" s="139"/>
      <c r="CI6888" s="139"/>
      <c r="CJ6888" s="174"/>
    </row>
    <row r="6889" spans="76:88" ht="20.100000000000001" customHeight="1" x14ac:dyDescent="0.25">
      <c r="BX6889" s="190"/>
      <c r="BY6889" s="191"/>
      <c r="BZ6889" s="188"/>
      <c r="CA6889" s="188"/>
      <c r="CB6889" s="174" t="str">
        <f t="shared" si="862"/>
        <v/>
      </c>
      <c r="CC6889" s="174" t="str">
        <f t="shared" si="863"/>
        <v/>
      </c>
      <c r="CH6889" s="139"/>
      <c r="CI6889" s="139"/>
      <c r="CJ6889" s="174"/>
    </row>
    <row r="6890" spans="76:88" ht="20.100000000000001" customHeight="1" x14ac:dyDescent="0.25">
      <c r="BX6890" s="190"/>
      <c r="BY6890" s="191"/>
      <c r="BZ6890" s="188"/>
      <c r="CA6890" s="188"/>
      <c r="CB6890" s="174" t="str">
        <f t="shared" si="862"/>
        <v/>
      </c>
      <c r="CC6890" s="174" t="str">
        <f t="shared" si="863"/>
        <v/>
      </c>
      <c r="CH6890" s="139"/>
      <c r="CI6890" s="139"/>
      <c r="CJ6890" s="174"/>
    </row>
    <row r="6891" spans="76:88" ht="20.100000000000001" customHeight="1" x14ac:dyDescent="0.25">
      <c r="BX6891" s="190"/>
      <c r="BY6891" s="191"/>
      <c r="BZ6891" s="188"/>
      <c r="CA6891" s="188"/>
      <c r="CB6891" s="174" t="str">
        <f t="shared" si="862"/>
        <v/>
      </c>
      <c r="CC6891" s="174" t="str">
        <f t="shared" si="863"/>
        <v/>
      </c>
      <c r="CH6891" s="139"/>
      <c r="CI6891" s="139"/>
      <c r="CJ6891" s="174"/>
    </row>
    <row r="6892" spans="76:88" ht="20.100000000000001" customHeight="1" x14ac:dyDescent="0.25">
      <c r="BX6892" s="190"/>
      <c r="BY6892" s="191"/>
      <c r="BZ6892" s="188"/>
      <c r="CA6892" s="188"/>
      <c r="CB6892" s="174" t="str">
        <f t="shared" si="862"/>
        <v/>
      </c>
      <c r="CC6892" s="174" t="str">
        <f t="shared" si="863"/>
        <v/>
      </c>
      <c r="CH6892" s="139"/>
      <c r="CI6892" s="139"/>
      <c r="CJ6892" s="174"/>
    </row>
    <row r="6893" spans="76:88" ht="20.100000000000001" customHeight="1" x14ac:dyDescent="0.25">
      <c r="BX6893" s="190"/>
      <c r="BY6893" s="191"/>
      <c r="BZ6893" s="188"/>
      <c r="CA6893" s="188"/>
      <c r="CB6893" s="174" t="str">
        <f t="shared" si="862"/>
        <v/>
      </c>
      <c r="CC6893" s="174" t="str">
        <f t="shared" si="863"/>
        <v/>
      </c>
      <c r="CH6893" s="139"/>
      <c r="CI6893" s="139"/>
      <c r="CJ6893" s="174"/>
    </row>
    <row r="6894" spans="76:88" ht="20.100000000000001" customHeight="1" x14ac:dyDescent="0.25">
      <c r="BX6894" s="190"/>
      <c r="BY6894" s="191"/>
      <c r="BZ6894" s="188"/>
      <c r="CA6894" s="188"/>
      <c r="CB6894" s="174" t="str">
        <f t="shared" si="862"/>
        <v/>
      </c>
      <c r="CC6894" s="174" t="str">
        <f t="shared" si="863"/>
        <v/>
      </c>
      <c r="CH6894" s="139"/>
      <c r="CI6894" s="139"/>
      <c r="CJ6894" s="174"/>
    </row>
    <row r="6895" spans="76:88" ht="20.100000000000001" customHeight="1" x14ac:dyDescent="0.25">
      <c r="BX6895" s="190"/>
      <c r="BY6895" s="191"/>
      <c r="BZ6895" s="188"/>
      <c r="CA6895" s="188"/>
      <c r="CB6895" s="174" t="str">
        <f t="shared" si="862"/>
        <v/>
      </c>
      <c r="CC6895" s="174" t="str">
        <f t="shared" si="863"/>
        <v/>
      </c>
      <c r="CH6895" s="139"/>
      <c r="CI6895" s="139"/>
      <c r="CJ6895" s="174"/>
    </row>
    <row r="6896" spans="76:88" ht="20.100000000000001" customHeight="1" x14ac:dyDescent="0.25">
      <c r="BX6896" s="190"/>
      <c r="BY6896" s="191"/>
      <c r="BZ6896" s="188"/>
      <c r="CA6896" s="188"/>
      <c r="CB6896" s="174" t="str">
        <f t="shared" si="862"/>
        <v/>
      </c>
      <c r="CC6896" s="174" t="str">
        <f t="shared" si="863"/>
        <v/>
      </c>
      <c r="CH6896" s="139"/>
      <c r="CI6896" s="139"/>
      <c r="CJ6896" s="174"/>
    </row>
    <row r="6897" spans="76:88" ht="20.100000000000001" customHeight="1" x14ac:dyDescent="0.25">
      <c r="BX6897" s="190"/>
      <c r="BY6897" s="191"/>
      <c r="BZ6897" s="188"/>
      <c r="CA6897" s="188"/>
      <c r="CB6897" s="174" t="str">
        <f t="shared" si="862"/>
        <v/>
      </c>
      <c r="CC6897" s="174" t="str">
        <f t="shared" si="863"/>
        <v/>
      </c>
      <c r="CH6897" s="139"/>
      <c r="CI6897" s="139"/>
      <c r="CJ6897" s="174"/>
    </row>
    <row r="6898" spans="76:88" ht="20.100000000000001" customHeight="1" x14ac:dyDescent="0.25">
      <c r="BX6898" s="190"/>
      <c r="BY6898" s="191"/>
      <c r="BZ6898" s="188"/>
      <c r="CA6898" s="188"/>
      <c r="CB6898" s="174" t="str">
        <f t="shared" si="862"/>
        <v/>
      </c>
      <c r="CC6898" s="174" t="str">
        <f t="shared" si="863"/>
        <v/>
      </c>
      <c r="CH6898" s="139"/>
      <c r="CI6898" s="139"/>
      <c r="CJ6898" s="174"/>
    </row>
    <row r="6899" spans="76:88" ht="20.100000000000001" customHeight="1" x14ac:dyDescent="0.25">
      <c r="BX6899" s="190"/>
      <c r="BY6899" s="191"/>
      <c r="BZ6899" s="188"/>
      <c r="CA6899" s="188"/>
      <c r="CB6899" s="174" t="str">
        <f t="shared" si="862"/>
        <v/>
      </c>
      <c r="CC6899" s="174" t="str">
        <f t="shared" si="863"/>
        <v/>
      </c>
      <c r="CH6899" s="139"/>
      <c r="CI6899" s="139"/>
      <c r="CJ6899" s="174"/>
    </row>
    <row r="6900" spans="76:88" ht="20.100000000000001" customHeight="1" x14ac:dyDescent="0.25">
      <c r="BX6900" s="190"/>
      <c r="BY6900" s="191"/>
      <c r="BZ6900" s="188"/>
      <c r="CA6900" s="188"/>
      <c r="CB6900" s="174" t="str">
        <f t="shared" si="862"/>
        <v/>
      </c>
      <c r="CC6900" s="174" t="str">
        <f t="shared" si="863"/>
        <v/>
      </c>
      <c r="CH6900" s="139"/>
      <c r="CI6900" s="139"/>
      <c r="CJ6900" s="174"/>
    </row>
    <row r="6901" spans="76:88" ht="20.100000000000001" customHeight="1" x14ac:dyDescent="0.25">
      <c r="BX6901" s="190"/>
      <c r="BY6901" s="191"/>
      <c r="BZ6901" s="188"/>
      <c r="CA6901" s="188"/>
      <c r="CB6901" s="174" t="str">
        <f t="shared" si="862"/>
        <v/>
      </c>
      <c r="CC6901" s="174" t="str">
        <f t="shared" si="863"/>
        <v/>
      </c>
      <c r="CH6901" s="139"/>
      <c r="CI6901" s="139"/>
      <c r="CJ6901" s="174"/>
    </row>
    <row r="6902" spans="76:88" ht="20.100000000000001" customHeight="1" x14ac:dyDescent="0.25">
      <c r="BX6902" s="190"/>
      <c r="BY6902" s="191"/>
      <c r="BZ6902" s="188"/>
      <c r="CA6902" s="188"/>
      <c r="CB6902" s="174" t="str">
        <f t="shared" si="862"/>
        <v/>
      </c>
      <c r="CC6902" s="174" t="str">
        <f t="shared" si="863"/>
        <v/>
      </c>
      <c r="CH6902" s="139"/>
      <c r="CI6902" s="139"/>
      <c r="CJ6902" s="174"/>
    </row>
    <row r="6903" spans="76:88" ht="20.100000000000001" customHeight="1" x14ac:dyDescent="0.25">
      <c r="BX6903" s="190"/>
      <c r="BY6903" s="191"/>
      <c r="BZ6903" s="188"/>
      <c r="CA6903" s="188"/>
      <c r="CB6903" s="174" t="str">
        <f t="shared" si="862"/>
        <v/>
      </c>
      <c r="CC6903" s="174" t="str">
        <f t="shared" si="863"/>
        <v/>
      </c>
      <c r="CH6903" s="139"/>
      <c r="CI6903" s="139"/>
      <c r="CJ6903" s="174"/>
    </row>
    <row r="6904" spans="76:88" ht="20.100000000000001" customHeight="1" x14ac:dyDescent="0.25">
      <c r="BX6904" s="190"/>
      <c r="BY6904" s="191"/>
      <c r="BZ6904" s="188"/>
      <c r="CA6904" s="188"/>
      <c r="CB6904" s="174" t="str">
        <f t="shared" si="862"/>
        <v/>
      </c>
      <c r="CC6904" s="174" t="str">
        <f t="shared" si="863"/>
        <v/>
      </c>
      <c r="CH6904" s="139"/>
      <c r="CI6904" s="139"/>
      <c r="CJ6904" s="174"/>
    </row>
    <row r="6905" spans="76:88" ht="20.100000000000001" customHeight="1" x14ac:dyDescent="0.25">
      <c r="BX6905" s="190"/>
      <c r="BY6905" s="191"/>
      <c r="BZ6905" s="188"/>
      <c r="CA6905" s="188"/>
      <c r="CB6905" s="174" t="str">
        <f t="shared" si="862"/>
        <v/>
      </c>
      <c r="CC6905" s="174" t="str">
        <f t="shared" si="863"/>
        <v/>
      </c>
      <c r="CH6905" s="139"/>
      <c r="CI6905" s="139"/>
      <c r="CJ6905" s="174"/>
    </row>
    <row r="6906" spans="76:88" ht="20.100000000000001" customHeight="1" x14ac:dyDescent="0.25">
      <c r="BX6906" s="190"/>
      <c r="BY6906" s="191"/>
      <c r="BZ6906" s="188"/>
      <c r="CA6906" s="188"/>
      <c r="CB6906" s="174" t="str">
        <f t="shared" si="862"/>
        <v/>
      </c>
      <c r="CC6906" s="174" t="str">
        <f t="shared" si="863"/>
        <v/>
      </c>
      <c r="CH6906" s="139"/>
      <c r="CI6906" s="139"/>
      <c r="CJ6906" s="174"/>
    </row>
    <row r="6907" spans="76:88" ht="20.100000000000001" customHeight="1" x14ac:dyDescent="0.25">
      <c r="BX6907" s="190"/>
      <c r="BY6907" s="191"/>
      <c r="BZ6907" s="188"/>
      <c r="CA6907" s="188"/>
      <c r="CB6907" s="174" t="str">
        <f t="shared" si="862"/>
        <v/>
      </c>
      <c r="CC6907" s="174" t="str">
        <f t="shared" si="863"/>
        <v/>
      </c>
      <c r="CH6907" s="139"/>
      <c r="CI6907" s="139"/>
      <c r="CJ6907" s="174"/>
    </row>
    <row r="6908" spans="76:88" ht="20.100000000000001" customHeight="1" x14ac:dyDescent="0.25">
      <c r="BX6908" s="190"/>
      <c r="BY6908" s="191"/>
      <c r="BZ6908" s="188"/>
      <c r="CA6908" s="188"/>
      <c r="CB6908" s="174" t="str">
        <f t="shared" si="862"/>
        <v/>
      </c>
      <c r="CC6908" s="174" t="str">
        <f t="shared" si="863"/>
        <v/>
      </c>
      <c r="CH6908" s="139"/>
      <c r="CI6908" s="139"/>
      <c r="CJ6908" s="174"/>
    </row>
    <row r="6909" spans="76:88" ht="20.100000000000001" customHeight="1" x14ac:dyDescent="0.25">
      <c r="BX6909" s="190"/>
      <c r="BY6909" s="191"/>
      <c r="BZ6909" s="188"/>
      <c r="CA6909" s="188"/>
      <c r="CB6909" s="174" t="str">
        <f t="shared" si="862"/>
        <v/>
      </c>
      <c r="CC6909" s="174" t="str">
        <f t="shared" si="863"/>
        <v/>
      </c>
      <c r="CH6909" s="139"/>
      <c r="CI6909" s="139"/>
      <c r="CJ6909" s="174"/>
    </row>
    <row r="6910" spans="76:88" ht="20.100000000000001" customHeight="1" x14ac:dyDescent="0.25">
      <c r="BX6910" s="190"/>
      <c r="BY6910" s="191"/>
      <c r="BZ6910" s="188"/>
      <c r="CA6910" s="188"/>
      <c r="CB6910" s="174" t="str">
        <f t="shared" si="862"/>
        <v/>
      </c>
      <c r="CC6910" s="174" t="str">
        <f t="shared" si="863"/>
        <v/>
      </c>
      <c r="CH6910" s="139"/>
      <c r="CI6910" s="139"/>
      <c r="CJ6910" s="174"/>
    </row>
    <row r="6911" spans="76:88" ht="20.100000000000001" customHeight="1" x14ac:dyDescent="0.25">
      <c r="BX6911" s="190"/>
      <c r="BY6911" s="191"/>
      <c r="BZ6911" s="188"/>
      <c r="CA6911" s="188"/>
      <c r="CB6911" s="174" t="str">
        <f t="shared" si="862"/>
        <v/>
      </c>
      <c r="CC6911" s="174" t="str">
        <f t="shared" si="863"/>
        <v/>
      </c>
      <c r="CH6911" s="139"/>
      <c r="CI6911" s="139"/>
      <c r="CJ6911" s="174"/>
    </row>
    <row r="6912" spans="76:88" ht="20.100000000000001" customHeight="1" x14ac:dyDescent="0.25">
      <c r="BX6912" s="190"/>
      <c r="BY6912" s="191"/>
      <c r="BZ6912" s="188"/>
      <c r="CA6912" s="188"/>
      <c r="CB6912" s="174" t="str">
        <f t="shared" si="862"/>
        <v/>
      </c>
      <c r="CC6912" s="174" t="str">
        <f t="shared" si="863"/>
        <v/>
      </c>
      <c r="CH6912" s="139"/>
      <c r="CI6912" s="139"/>
      <c r="CJ6912" s="174"/>
    </row>
    <row r="6913" spans="76:88" ht="20.100000000000001" customHeight="1" x14ac:dyDescent="0.25">
      <c r="BX6913" s="190"/>
      <c r="BY6913" s="191"/>
      <c r="BZ6913" s="188"/>
      <c r="CA6913" s="188"/>
      <c r="CB6913" s="174" t="str">
        <f t="shared" si="862"/>
        <v/>
      </c>
      <c r="CC6913" s="174" t="str">
        <f t="shared" si="863"/>
        <v/>
      </c>
      <c r="CH6913" s="139"/>
      <c r="CI6913" s="139"/>
      <c r="CJ6913" s="174"/>
    </row>
    <row r="6914" spans="76:88" ht="20.100000000000001" customHeight="1" x14ac:dyDescent="0.25">
      <c r="BX6914" s="190"/>
      <c r="BY6914" s="191"/>
      <c r="BZ6914" s="188"/>
      <c r="CA6914" s="188"/>
      <c r="CB6914" s="174" t="str">
        <f t="shared" si="862"/>
        <v/>
      </c>
      <c r="CC6914" s="174" t="str">
        <f t="shared" si="863"/>
        <v/>
      </c>
      <c r="CH6914" s="139"/>
      <c r="CI6914" s="139"/>
      <c r="CJ6914" s="174"/>
    </row>
    <row r="6915" spans="76:88" ht="20.100000000000001" customHeight="1" x14ac:dyDescent="0.25">
      <c r="BX6915" s="190"/>
      <c r="BY6915" s="191"/>
      <c r="BZ6915" s="188"/>
      <c r="CA6915" s="188"/>
      <c r="CB6915" s="174" t="str">
        <f t="shared" si="862"/>
        <v/>
      </c>
      <c r="CC6915" s="174" t="str">
        <f t="shared" si="863"/>
        <v/>
      </c>
      <c r="CH6915" s="139"/>
      <c r="CI6915" s="139"/>
      <c r="CJ6915" s="174"/>
    </row>
    <row r="6916" spans="76:88" ht="20.100000000000001" customHeight="1" x14ac:dyDescent="0.25">
      <c r="BX6916" s="190"/>
      <c r="BY6916" s="191"/>
      <c r="BZ6916" s="188"/>
      <c r="CA6916" s="188"/>
      <c r="CB6916" s="174" t="str">
        <f t="shared" si="862"/>
        <v/>
      </c>
      <c r="CC6916" s="174" t="str">
        <f t="shared" si="863"/>
        <v/>
      </c>
      <c r="CH6916" s="139"/>
      <c r="CI6916" s="139"/>
      <c r="CJ6916" s="174"/>
    </row>
    <row r="6917" spans="76:88" ht="20.100000000000001" customHeight="1" x14ac:dyDescent="0.25">
      <c r="BX6917" s="190"/>
      <c r="BY6917" s="191"/>
      <c r="BZ6917" s="188"/>
      <c r="CA6917" s="188"/>
      <c r="CB6917" s="174" t="str">
        <f t="shared" si="862"/>
        <v/>
      </c>
      <c r="CC6917" s="174" t="str">
        <f t="shared" si="863"/>
        <v/>
      </c>
      <c r="CH6917" s="139"/>
      <c r="CI6917" s="139"/>
      <c r="CJ6917" s="174"/>
    </row>
    <row r="6918" spans="76:88" ht="20.100000000000001" customHeight="1" x14ac:dyDescent="0.25">
      <c r="BX6918" s="190"/>
      <c r="BY6918" s="191"/>
      <c r="BZ6918" s="188"/>
      <c r="CA6918" s="188"/>
      <c r="CB6918" s="174" t="str">
        <f t="shared" si="862"/>
        <v/>
      </c>
      <c r="CC6918" s="174" t="str">
        <f t="shared" si="863"/>
        <v/>
      </c>
      <c r="CH6918" s="139"/>
      <c r="CI6918" s="139"/>
      <c r="CJ6918" s="174"/>
    </row>
    <row r="6919" spans="76:88" ht="20.100000000000001" customHeight="1" x14ac:dyDescent="0.25">
      <c r="BX6919" s="190"/>
      <c r="BY6919" s="191"/>
      <c r="BZ6919" s="188"/>
      <c r="CA6919" s="188"/>
      <c r="CB6919" s="174" t="str">
        <f t="shared" si="862"/>
        <v/>
      </c>
      <c r="CC6919" s="174" t="str">
        <f t="shared" si="863"/>
        <v/>
      </c>
      <c r="CH6919" s="139"/>
      <c r="CI6919" s="139"/>
      <c r="CJ6919" s="174"/>
    </row>
    <row r="6920" spans="76:88" ht="20.100000000000001" customHeight="1" x14ac:dyDescent="0.25">
      <c r="BX6920" s="190"/>
      <c r="BY6920" s="191"/>
      <c r="BZ6920" s="188"/>
      <c r="CA6920" s="188"/>
      <c r="CB6920" s="174" t="str">
        <f t="shared" si="862"/>
        <v/>
      </c>
      <c r="CC6920" s="174" t="str">
        <f t="shared" si="863"/>
        <v/>
      </c>
      <c r="CH6920" s="139"/>
      <c r="CI6920" s="139"/>
      <c r="CJ6920" s="174"/>
    </row>
    <row r="6921" spans="76:88" ht="20.100000000000001" customHeight="1" x14ac:dyDescent="0.25">
      <c r="BX6921" s="190"/>
      <c r="BY6921" s="191"/>
      <c r="BZ6921" s="188"/>
      <c r="CA6921" s="188"/>
      <c r="CB6921" s="174" t="str">
        <f t="shared" si="862"/>
        <v/>
      </c>
      <c r="CC6921" s="174" t="str">
        <f t="shared" si="863"/>
        <v/>
      </c>
      <c r="CH6921" s="139"/>
      <c r="CI6921" s="139"/>
      <c r="CJ6921" s="174"/>
    </row>
    <row r="6922" spans="76:88" ht="20.100000000000001" customHeight="1" x14ac:dyDescent="0.25">
      <c r="BX6922" s="190"/>
      <c r="BY6922" s="191"/>
      <c r="BZ6922" s="188"/>
      <c r="CA6922" s="188"/>
      <c r="CB6922" s="174" t="str">
        <f t="shared" si="862"/>
        <v/>
      </c>
      <c r="CC6922" s="174" t="str">
        <f t="shared" si="863"/>
        <v/>
      </c>
      <c r="CH6922" s="139"/>
      <c r="CI6922" s="139"/>
      <c r="CJ6922" s="174"/>
    </row>
    <row r="6923" spans="76:88" ht="20.100000000000001" customHeight="1" x14ac:dyDescent="0.25">
      <c r="BX6923" s="190"/>
      <c r="BY6923" s="191"/>
      <c r="BZ6923" s="188"/>
      <c r="CA6923" s="188"/>
      <c r="CB6923" s="174" t="str">
        <f t="shared" si="862"/>
        <v/>
      </c>
      <c r="CC6923" s="174" t="str">
        <f t="shared" si="863"/>
        <v/>
      </c>
      <c r="CH6923" s="139"/>
      <c r="CI6923" s="139"/>
      <c r="CJ6923" s="174"/>
    </row>
    <row r="6924" spans="76:88" ht="20.100000000000001" customHeight="1" x14ac:dyDescent="0.25">
      <c r="BX6924" s="190"/>
      <c r="BY6924" s="191"/>
      <c r="BZ6924" s="188"/>
      <c r="CA6924" s="188"/>
      <c r="CB6924" s="174" t="str">
        <f t="shared" si="862"/>
        <v/>
      </c>
      <c r="CC6924" s="174" t="str">
        <f t="shared" si="863"/>
        <v/>
      </c>
      <c r="CH6924" s="139"/>
      <c r="CI6924" s="139"/>
      <c r="CJ6924" s="174"/>
    </row>
    <row r="6925" spans="76:88" ht="20.100000000000001" customHeight="1" x14ac:dyDescent="0.25">
      <c r="BX6925" s="190"/>
      <c r="BY6925" s="191"/>
      <c r="BZ6925" s="188"/>
      <c r="CA6925" s="188"/>
      <c r="CB6925" s="174" t="str">
        <f t="shared" si="862"/>
        <v/>
      </c>
      <c r="CC6925" s="174" t="str">
        <f t="shared" si="863"/>
        <v/>
      </c>
      <c r="CH6925" s="139"/>
      <c r="CI6925" s="139"/>
      <c r="CJ6925" s="174"/>
    </row>
    <row r="6926" spans="76:88" ht="20.100000000000001" customHeight="1" x14ac:dyDescent="0.25">
      <c r="BX6926" s="190"/>
      <c r="BY6926" s="191"/>
      <c r="BZ6926" s="188"/>
      <c r="CA6926" s="188"/>
      <c r="CB6926" s="174" t="str">
        <f t="shared" si="862"/>
        <v/>
      </c>
      <c r="CC6926" s="174" t="str">
        <f t="shared" si="863"/>
        <v/>
      </c>
      <c r="CH6926" s="139"/>
      <c r="CI6926" s="139"/>
      <c r="CJ6926" s="174"/>
    </row>
    <row r="6927" spans="76:88" ht="20.100000000000001" customHeight="1" x14ac:dyDescent="0.25">
      <c r="BX6927" s="190"/>
      <c r="BY6927" s="191"/>
      <c r="BZ6927" s="188"/>
      <c r="CA6927" s="188"/>
      <c r="CB6927" s="174" t="str">
        <f t="shared" si="862"/>
        <v/>
      </c>
      <c r="CC6927" s="174" t="str">
        <f t="shared" si="863"/>
        <v/>
      </c>
      <c r="CH6927" s="139"/>
      <c r="CI6927" s="139"/>
      <c r="CJ6927" s="174"/>
    </row>
    <row r="6928" spans="76:88" ht="20.100000000000001" customHeight="1" x14ac:dyDescent="0.25">
      <c r="BX6928" s="190"/>
      <c r="BY6928" s="191"/>
      <c r="BZ6928" s="188"/>
      <c r="CA6928" s="188"/>
      <c r="CB6928" s="174" t="str">
        <f t="shared" ref="CB6928:CB6991" si="864">IF($CA6928&gt;(Y$555),$BZ6928,"")</f>
        <v/>
      </c>
      <c r="CC6928" s="174" t="str">
        <f t="shared" ref="CC6928:CC6991" si="865">IF($CA6928&gt;(AA$557),$BZ6928,"")</f>
        <v/>
      </c>
      <c r="CH6928" s="139"/>
      <c r="CI6928" s="139"/>
      <c r="CJ6928" s="174"/>
    </row>
    <row r="6929" spans="76:88" ht="20.100000000000001" customHeight="1" x14ac:dyDescent="0.25">
      <c r="BX6929" s="190"/>
      <c r="BY6929" s="191"/>
      <c r="BZ6929" s="188"/>
      <c r="CA6929" s="188"/>
      <c r="CB6929" s="174" t="str">
        <f t="shared" si="864"/>
        <v/>
      </c>
      <c r="CC6929" s="174" t="str">
        <f t="shared" si="865"/>
        <v/>
      </c>
      <c r="CH6929" s="139"/>
      <c r="CI6929" s="139"/>
      <c r="CJ6929" s="174"/>
    </row>
    <row r="6930" spans="76:88" ht="20.100000000000001" customHeight="1" x14ac:dyDescent="0.25">
      <c r="BX6930" s="190"/>
      <c r="BY6930" s="191"/>
      <c r="BZ6930" s="188"/>
      <c r="CA6930" s="188"/>
      <c r="CB6930" s="174" t="str">
        <f t="shared" si="864"/>
        <v/>
      </c>
      <c r="CC6930" s="174" t="str">
        <f t="shared" si="865"/>
        <v/>
      </c>
      <c r="CH6930" s="139"/>
      <c r="CI6930" s="139"/>
      <c r="CJ6930" s="174"/>
    </row>
    <row r="6931" spans="76:88" ht="20.100000000000001" customHeight="1" x14ac:dyDescent="0.25">
      <c r="BX6931" s="190"/>
      <c r="BY6931" s="191"/>
      <c r="BZ6931" s="188"/>
      <c r="CA6931" s="188"/>
      <c r="CB6931" s="174" t="str">
        <f t="shared" si="864"/>
        <v/>
      </c>
      <c r="CC6931" s="174" t="str">
        <f t="shared" si="865"/>
        <v/>
      </c>
      <c r="CH6931" s="139"/>
      <c r="CI6931" s="139"/>
      <c r="CJ6931" s="174"/>
    </row>
    <row r="6932" spans="76:88" ht="20.100000000000001" customHeight="1" x14ac:dyDescent="0.25">
      <c r="BX6932" s="190"/>
      <c r="BY6932" s="191"/>
      <c r="BZ6932" s="188"/>
      <c r="CA6932" s="188"/>
      <c r="CB6932" s="174" t="str">
        <f t="shared" si="864"/>
        <v/>
      </c>
      <c r="CC6932" s="174" t="str">
        <f t="shared" si="865"/>
        <v/>
      </c>
      <c r="CH6932" s="139"/>
      <c r="CI6932" s="139"/>
      <c r="CJ6932" s="174"/>
    </row>
    <row r="6933" spans="76:88" ht="20.100000000000001" customHeight="1" x14ac:dyDescent="0.25">
      <c r="BX6933" s="190"/>
      <c r="BY6933" s="191"/>
      <c r="BZ6933" s="188"/>
      <c r="CA6933" s="188"/>
      <c r="CB6933" s="174" t="str">
        <f t="shared" si="864"/>
        <v/>
      </c>
      <c r="CC6933" s="174" t="str">
        <f t="shared" si="865"/>
        <v/>
      </c>
      <c r="CH6933" s="139"/>
      <c r="CI6933" s="139"/>
      <c r="CJ6933" s="174"/>
    </row>
    <row r="6934" spans="76:88" ht="20.100000000000001" customHeight="1" x14ac:dyDescent="0.25">
      <c r="BX6934" s="190"/>
      <c r="BY6934" s="191"/>
      <c r="BZ6934" s="188"/>
      <c r="CA6934" s="188"/>
      <c r="CB6934" s="174" t="str">
        <f t="shared" si="864"/>
        <v/>
      </c>
      <c r="CC6934" s="174" t="str">
        <f t="shared" si="865"/>
        <v/>
      </c>
      <c r="CH6934" s="139"/>
      <c r="CI6934" s="139"/>
      <c r="CJ6934" s="174"/>
    </row>
    <row r="6935" spans="76:88" ht="20.100000000000001" customHeight="1" x14ac:dyDescent="0.25">
      <c r="BX6935" s="190"/>
      <c r="BY6935" s="191"/>
      <c r="BZ6935" s="188"/>
      <c r="CA6935" s="188"/>
      <c r="CB6935" s="174" t="str">
        <f t="shared" si="864"/>
        <v/>
      </c>
      <c r="CC6935" s="174" t="str">
        <f t="shared" si="865"/>
        <v/>
      </c>
      <c r="CH6935" s="139"/>
      <c r="CI6935" s="139"/>
      <c r="CJ6935" s="174"/>
    </row>
    <row r="6936" spans="76:88" ht="20.100000000000001" customHeight="1" x14ac:dyDescent="0.25">
      <c r="BX6936" s="190"/>
      <c r="BY6936" s="191"/>
      <c r="BZ6936" s="188"/>
      <c r="CA6936" s="188"/>
      <c r="CB6936" s="174" t="str">
        <f t="shared" si="864"/>
        <v/>
      </c>
      <c r="CC6936" s="174" t="str">
        <f t="shared" si="865"/>
        <v/>
      </c>
      <c r="CH6936" s="139"/>
      <c r="CI6936" s="139"/>
      <c r="CJ6936" s="174"/>
    </row>
    <row r="6937" spans="76:88" ht="20.100000000000001" customHeight="1" x14ac:dyDescent="0.25">
      <c r="BX6937" s="190"/>
      <c r="BY6937" s="191"/>
      <c r="BZ6937" s="188"/>
      <c r="CA6937" s="188"/>
      <c r="CB6937" s="174" t="str">
        <f t="shared" si="864"/>
        <v/>
      </c>
      <c r="CC6937" s="174" t="str">
        <f t="shared" si="865"/>
        <v/>
      </c>
      <c r="CH6937" s="139"/>
      <c r="CI6937" s="139"/>
      <c r="CJ6937" s="174"/>
    </row>
    <row r="6938" spans="76:88" ht="20.100000000000001" customHeight="1" x14ac:dyDescent="0.25">
      <c r="BX6938" s="190"/>
      <c r="BY6938" s="191"/>
      <c r="BZ6938" s="188"/>
      <c r="CA6938" s="188"/>
      <c r="CB6938" s="174" t="str">
        <f t="shared" si="864"/>
        <v/>
      </c>
      <c r="CC6938" s="174" t="str">
        <f t="shared" si="865"/>
        <v/>
      </c>
      <c r="CH6938" s="139"/>
      <c r="CI6938" s="139"/>
      <c r="CJ6938" s="174"/>
    </row>
    <row r="6939" spans="76:88" ht="20.100000000000001" customHeight="1" x14ac:dyDescent="0.25">
      <c r="BX6939" s="190"/>
      <c r="BY6939" s="191"/>
      <c r="BZ6939" s="188"/>
      <c r="CA6939" s="188"/>
      <c r="CB6939" s="174" t="str">
        <f t="shared" si="864"/>
        <v/>
      </c>
      <c r="CC6939" s="174" t="str">
        <f t="shared" si="865"/>
        <v/>
      </c>
      <c r="CH6939" s="139"/>
      <c r="CI6939" s="139"/>
      <c r="CJ6939" s="174"/>
    </row>
    <row r="6940" spans="76:88" ht="20.100000000000001" customHeight="1" x14ac:dyDescent="0.25">
      <c r="BX6940" s="190"/>
      <c r="BY6940" s="191"/>
      <c r="BZ6940" s="188"/>
      <c r="CA6940" s="188"/>
      <c r="CB6940" s="174" t="str">
        <f t="shared" si="864"/>
        <v/>
      </c>
      <c r="CC6940" s="174" t="str">
        <f t="shared" si="865"/>
        <v/>
      </c>
      <c r="CH6940" s="139"/>
      <c r="CI6940" s="139"/>
      <c r="CJ6940" s="174"/>
    </row>
    <row r="6941" spans="76:88" ht="20.100000000000001" customHeight="1" x14ac:dyDescent="0.25">
      <c r="BX6941" s="190"/>
      <c r="BY6941" s="191"/>
      <c r="BZ6941" s="188"/>
      <c r="CA6941" s="188"/>
      <c r="CB6941" s="174" t="str">
        <f t="shared" si="864"/>
        <v/>
      </c>
      <c r="CC6941" s="174" t="str">
        <f t="shared" si="865"/>
        <v/>
      </c>
      <c r="CH6941" s="139"/>
      <c r="CI6941" s="139"/>
      <c r="CJ6941" s="174"/>
    </row>
    <row r="6942" spans="76:88" ht="20.100000000000001" customHeight="1" x14ac:dyDescent="0.25">
      <c r="BX6942" s="190"/>
      <c r="BY6942" s="191"/>
      <c r="BZ6942" s="188"/>
      <c r="CA6942" s="188"/>
      <c r="CB6942" s="174" t="str">
        <f t="shared" si="864"/>
        <v/>
      </c>
      <c r="CC6942" s="174" t="str">
        <f t="shared" si="865"/>
        <v/>
      </c>
      <c r="CH6942" s="139"/>
      <c r="CI6942" s="139"/>
      <c r="CJ6942" s="174"/>
    </row>
    <row r="6943" spans="76:88" ht="20.100000000000001" customHeight="1" x14ac:dyDescent="0.25">
      <c r="BX6943" s="190"/>
      <c r="BY6943" s="191"/>
      <c r="BZ6943" s="188"/>
      <c r="CA6943" s="188"/>
      <c r="CB6943" s="174" t="str">
        <f t="shared" si="864"/>
        <v/>
      </c>
      <c r="CC6943" s="174" t="str">
        <f t="shared" si="865"/>
        <v/>
      </c>
      <c r="CH6943" s="139"/>
      <c r="CI6943" s="139"/>
      <c r="CJ6943" s="174"/>
    </row>
    <row r="6944" spans="76:88" ht="20.100000000000001" customHeight="1" x14ac:dyDescent="0.25">
      <c r="BX6944" s="190"/>
      <c r="BY6944" s="191"/>
      <c r="BZ6944" s="188"/>
      <c r="CA6944" s="188"/>
      <c r="CB6944" s="174" t="str">
        <f t="shared" si="864"/>
        <v/>
      </c>
      <c r="CC6944" s="174" t="str">
        <f t="shared" si="865"/>
        <v/>
      </c>
      <c r="CH6944" s="139"/>
      <c r="CI6944" s="139"/>
      <c r="CJ6944" s="174"/>
    </row>
    <row r="6945" spans="76:88" ht="20.100000000000001" customHeight="1" x14ac:dyDescent="0.25">
      <c r="BX6945" s="190"/>
      <c r="BY6945" s="191"/>
      <c r="BZ6945" s="188"/>
      <c r="CA6945" s="188"/>
      <c r="CB6945" s="174" t="str">
        <f t="shared" si="864"/>
        <v/>
      </c>
      <c r="CC6945" s="174" t="str">
        <f t="shared" si="865"/>
        <v/>
      </c>
      <c r="CH6945" s="139"/>
      <c r="CI6945" s="139"/>
      <c r="CJ6945" s="174"/>
    </row>
    <row r="6946" spans="76:88" ht="20.100000000000001" customHeight="1" x14ac:dyDescent="0.25">
      <c r="BX6946" s="190"/>
      <c r="BY6946" s="191"/>
      <c r="BZ6946" s="188"/>
      <c r="CA6946" s="188"/>
      <c r="CB6946" s="174" t="str">
        <f t="shared" si="864"/>
        <v/>
      </c>
      <c r="CC6946" s="174" t="str">
        <f t="shared" si="865"/>
        <v/>
      </c>
      <c r="CH6946" s="139"/>
      <c r="CI6946" s="139"/>
      <c r="CJ6946" s="174"/>
    </row>
    <row r="6947" spans="76:88" ht="20.100000000000001" customHeight="1" x14ac:dyDescent="0.25">
      <c r="BX6947" s="190"/>
      <c r="BY6947" s="191"/>
      <c r="BZ6947" s="188"/>
      <c r="CA6947" s="188"/>
      <c r="CB6947" s="174" t="str">
        <f t="shared" si="864"/>
        <v/>
      </c>
      <c r="CC6947" s="174" t="str">
        <f t="shared" si="865"/>
        <v/>
      </c>
      <c r="CH6947" s="139"/>
      <c r="CI6947" s="139"/>
      <c r="CJ6947" s="174"/>
    </row>
    <row r="6948" spans="76:88" ht="20.100000000000001" customHeight="1" x14ac:dyDescent="0.25">
      <c r="BX6948" s="190"/>
      <c r="BY6948" s="191"/>
      <c r="BZ6948" s="188"/>
      <c r="CA6948" s="188"/>
      <c r="CB6948" s="174" t="str">
        <f t="shared" si="864"/>
        <v/>
      </c>
      <c r="CC6948" s="174" t="str">
        <f t="shared" si="865"/>
        <v/>
      </c>
      <c r="CH6948" s="139"/>
      <c r="CI6948" s="139"/>
      <c r="CJ6948" s="174"/>
    </row>
    <row r="6949" spans="76:88" ht="20.100000000000001" customHeight="1" x14ac:dyDescent="0.25">
      <c r="BX6949" s="190"/>
      <c r="BY6949" s="191"/>
      <c r="BZ6949" s="188"/>
      <c r="CA6949" s="188"/>
      <c r="CB6949" s="174" t="str">
        <f t="shared" si="864"/>
        <v/>
      </c>
      <c r="CC6949" s="174" t="str">
        <f t="shared" si="865"/>
        <v/>
      </c>
      <c r="CH6949" s="139"/>
      <c r="CI6949" s="139"/>
      <c r="CJ6949" s="174"/>
    </row>
    <row r="6950" spans="76:88" ht="20.100000000000001" customHeight="1" x14ac:dyDescent="0.25">
      <c r="BX6950" s="190"/>
      <c r="BY6950" s="191"/>
      <c r="BZ6950" s="188"/>
      <c r="CA6950" s="188"/>
      <c r="CB6950" s="174" t="str">
        <f t="shared" si="864"/>
        <v/>
      </c>
      <c r="CC6950" s="174" t="str">
        <f t="shared" si="865"/>
        <v/>
      </c>
      <c r="CH6950" s="139"/>
      <c r="CI6950" s="139"/>
      <c r="CJ6950" s="174"/>
    </row>
    <row r="6951" spans="76:88" ht="20.100000000000001" customHeight="1" x14ac:dyDescent="0.25">
      <c r="BX6951" s="190"/>
      <c r="BY6951" s="191"/>
      <c r="BZ6951" s="188"/>
      <c r="CA6951" s="188"/>
      <c r="CB6951" s="174" t="str">
        <f t="shared" si="864"/>
        <v/>
      </c>
      <c r="CC6951" s="174" t="str">
        <f t="shared" si="865"/>
        <v/>
      </c>
      <c r="CH6951" s="139"/>
      <c r="CI6951" s="139"/>
      <c r="CJ6951" s="174"/>
    </row>
    <row r="6952" spans="76:88" ht="20.100000000000001" customHeight="1" x14ac:dyDescent="0.25">
      <c r="BX6952" s="190"/>
      <c r="BY6952" s="191"/>
      <c r="BZ6952" s="188"/>
      <c r="CA6952" s="188"/>
      <c r="CB6952" s="174" t="str">
        <f t="shared" si="864"/>
        <v/>
      </c>
      <c r="CC6952" s="174" t="str">
        <f t="shared" si="865"/>
        <v/>
      </c>
      <c r="CH6952" s="139"/>
      <c r="CI6952" s="139"/>
      <c r="CJ6952" s="174"/>
    </row>
    <row r="6953" spans="76:88" ht="20.100000000000001" customHeight="1" x14ac:dyDescent="0.25">
      <c r="BX6953" s="190"/>
      <c r="BY6953" s="191"/>
      <c r="BZ6953" s="188"/>
      <c r="CA6953" s="188"/>
      <c r="CB6953" s="174" t="str">
        <f t="shared" si="864"/>
        <v/>
      </c>
      <c r="CC6953" s="174" t="str">
        <f t="shared" si="865"/>
        <v/>
      </c>
      <c r="CH6953" s="139"/>
      <c r="CI6953" s="139"/>
      <c r="CJ6953" s="174"/>
    </row>
    <row r="6954" spans="76:88" ht="20.100000000000001" customHeight="1" x14ac:dyDescent="0.25">
      <c r="BX6954" s="190"/>
      <c r="BY6954" s="191"/>
      <c r="BZ6954" s="188"/>
      <c r="CA6954" s="188"/>
      <c r="CB6954" s="174" t="str">
        <f t="shared" si="864"/>
        <v/>
      </c>
      <c r="CC6954" s="174" t="str">
        <f t="shared" si="865"/>
        <v/>
      </c>
      <c r="CH6954" s="139"/>
      <c r="CI6954" s="139"/>
      <c r="CJ6954" s="174"/>
    </row>
    <row r="6955" spans="76:88" ht="20.100000000000001" customHeight="1" x14ac:dyDescent="0.25">
      <c r="BX6955" s="190"/>
      <c r="BY6955" s="191"/>
      <c r="BZ6955" s="188"/>
      <c r="CA6955" s="188"/>
      <c r="CB6955" s="174" t="str">
        <f t="shared" si="864"/>
        <v/>
      </c>
      <c r="CC6955" s="174" t="str">
        <f t="shared" si="865"/>
        <v/>
      </c>
      <c r="CH6955" s="139"/>
      <c r="CI6955" s="139"/>
      <c r="CJ6955" s="174"/>
    </row>
    <row r="6956" spans="76:88" ht="20.100000000000001" customHeight="1" x14ac:dyDescent="0.25">
      <c r="BX6956" s="190"/>
      <c r="BY6956" s="191"/>
      <c r="BZ6956" s="188"/>
      <c r="CA6956" s="188"/>
      <c r="CB6956" s="174" t="str">
        <f t="shared" si="864"/>
        <v/>
      </c>
      <c r="CC6956" s="174" t="str">
        <f t="shared" si="865"/>
        <v/>
      </c>
      <c r="CH6956" s="139"/>
      <c r="CI6956" s="139"/>
      <c r="CJ6956" s="174"/>
    </row>
    <row r="6957" spans="76:88" ht="20.100000000000001" customHeight="1" x14ac:dyDescent="0.25">
      <c r="BX6957" s="190"/>
      <c r="BY6957" s="191"/>
      <c r="BZ6957" s="188"/>
      <c r="CA6957" s="188"/>
      <c r="CB6957" s="174" t="str">
        <f t="shared" si="864"/>
        <v/>
      </c>
      <c r="CC6957" s="174" t="str">
        <f t="shared" si="865"/>
        <v/>
      </c>
      <c r="CH6957" s="139"/>
      <c r="CI6957" s="139"/>
      <c r="CJ6957" s="174"/>
    </row>
    <row r="6958" spans="76:88" ht="20.100000000000001" customHeight="1" x14ac:dyDescent="0.25">
      <c r="BX6958" s="190"/>
      <c r="BY6958" s="191"/>
      <c r="BZ6958" s="188"/>
      <c r="CA6958" s="188"/>
      <c r="CB6958" s="174" t="str">
        <f t="shared" si="864"/>
        <v/>
      </c>
      <c r="CC6958" s="174" t="str">
        <f t="shared" si="865"/>
        <v/>
      </c>
      <c r="CH6958" s="139"/>
      <c r="CI6958" s="139"/>
      <c r="CJ6958" s="174"/>
    </row>
    <row r="6959" spans="76:88" ht="20.100000000000001" customHeight="1" x14ac:dyDescent="0.25">
      <c r="BX6959" s="190"/>
      <c r="BY6959" s="191"/>
      <c r="BZ6959" s="188"/>
      <c r="CA6959" s="188"/>
      <c r="CB6959" s="174" t="str">
        <f t="shared" si="864"/>
        <v/>
      </c>
      <c r="CC6959" s="174" t="str">
        <f t="shared" si="865"/>
        <v/>
      </c>
      <c r="CH6959" s="139"/>
      <c r="CI6959" s="139"/>
      <c r="CJ6959" s="174"/>
    </row>
    <row r="6960" spans="76:88" ht="20.100000000000001" customHeight="1" x14ac:dyDescent="0.25">
      <c r="BX6960" s="190"/>
      <c r="BY6960" s="191"/>
      <c r="BZ6960" s="188"/>
      <c r="CA6960" s="188"/>
      <c r="CB6960" s="174" t="str">
        <f t="shared" si="864"/>
        <v/>
      </c>
      <c r="CC6960" s="174" t="str">
        <f t="shared" si="865"/>
        <v/>
      </c>
      <c r="CH6960" s="139"/>
      <c r="CI6960" s="139"/>
      <c r="CJ6960" s="174"/>
    </row>
    <row r="6961" spans="76:88" ht="20.100000000000001" customHeight="1" x14ac:dyDescent="0.25">
      <c r="BX6961" s="190"/>
      <c r="BY6961" s="191"/>
      <c r="BZ6961" s="188"/>
      <c r="CA6961" s="188"/>
      <c r="CB6961" s="174" t="str">
        <f t="shared" si="864"/>
        <v/>
      </c>
      <c r="CC6961" s="174" t="str">
        <f t="shared" si="865"/>
        <v/>
      </c>
      <c r="CH6961" s="139"/>
      <c r="CI6961" s="139"/>
      <c r="CJ6961" s="174"/>
    </row>
    <row r="6962" spans="76:88" ht="20.100000000000001" customHeight="1" x14ac:dyDescent="0.25">
      <c r="BX6962" s="190"/>
      <c r="BY6962" s="191"/>
      <c r="BZ6962" s="188"/>
      <c r="CA6962" s="188"/>
      <c r="CB6962" s="174" t="str">
        <f t="shared" si="864"/>
        <v/>
      </c>
      <c r="CC6962" s="174" t="str">
        <f t="shared" si="865"/>
        <v/>
      </c>
      <c r="CH6962" s="139"/>
      <c r="CI6962" s="139"/>
      <c r="CJ6962" s="174"/>
    </row>
    <row r="6963" spans="76:88" ht="20.100000000000001" customHeight="1" x14ac:dyDescent="0.25">
      <c r="BX6963" s="190"/>
      <c r="BY6963" s="191"/>
      <c r="BZ6963" s="188"/>
      <c r="CA6963" s="188"/>
      <c r="CB6963" s="174" t="str">
        <f t="shared" si="864"/>
        <v/>
      </c>
      <c r="CC6963" s="174" t="str">
        <f t="shared" si="865"/>
        <v/>
      </c>
      <c r="CH6963" s="139"/>
      <c r="CI6963" s="139"/>
      <c r="CJ6963" s="174"/>
    </row>
    <row r="6964" spans="76:88" ht="20.100000000000001" customHeight="1" x14ac:dyDescent="0.25">
      <c r="BX6964" s="190"/>
      <c r="BY6964" s="191"/>
      <c r="BZ6964" s="188"/>
      <c r="CA6964" s="188"/>
      <c r="CB6964" s="174" t="str">
        <f t="shared" si="864"/>
        <v/>
      </c>
      <c r="CC6964" s="174" t="str">
        <f t="shared" si="865"/>
        <v/>
      </c>
      <c r="CH6964" s="139"/>
      <c r="CI6964" s="139"/>
      <c r="CJ6964" s="174"/>
    </row>
    <row r="6965" spans="76:88" ht="20.100000000000001" customHeight="1" x14ac:dyDescent="0.25">
      <c r="BX6965" s="190"/>
      <c r="BY6965" s="191"/>
      <c r="BZ6965" s="188"/>
      <c r="CA6965" s="188"/>
      <c r="CB6965" s="174" t="str">
        <f t="shared" si="864"/>
        <v/>
      </c>
      <c r="CC6965" s="174" t="str">
        <f t="shared" si="865"/>
        <v/>
      </c>
      <c r="CH6965" s="139"/>
      <c r="CI6965" s="139"/>
      <c r="CJ6965" s="174"/>
    </row>
    <row r="6966" spans="76:88" ht="20.100000000000001" customHeight="1" x14ac:dyDescent="0.25">
      <c r="BX6966" s="190"/>
      <c r="BY6966" s="191"/>
      <c r="BZ6966" s="188"/>
      <c r="CA6966" s="188"/>
      <c r="CB6966" s="174" t="str">
        <f t="shared" si="864"/>
        <v/>
      </c>
      <c r="CC6966" s="174" t="str">
        <f t="shared" si="865"/>
        <v/>
      </c>
      <c r="CH6966" s="139"/>
      <c r="CI6966" s="139"/>
      <c r="CJ6966" s="174"/>
    </row>
    <row r="6967" spans="76:88" ht="20.100000000000001" customHeight="1" x14ac:dyDescent="0.25">
      <c r="BX6967" s="190"/>
      <c r="BY6967" s="191"/>
      <c r="BZ6967" s="188"/>
      <c r="CA6967" s="188"/>
      <c r="CB6967" s="174" t="str">
        <f t="shared" si="864"/>
        <v/>
      </c>
      <c r="CC6967" s="174" t="str">
        <f t="shared" si="865"/>
        <v/>
      </c>
      <c r="CH6967" s="139"/>
      <c r="CI6967" s="139"/>
      <c r="CJ6967" s="174"/>
    </row>
    <row r="6968" spans="76:88" ht="20.100000000000001" customHeight="1" x14ac:dyDescent="0.25">
      <c r="BX6968" s="190"/>
      <c r="BY6968" s="191"/>
      <c r="BZ6968" s="188"/>
      <c r="CA6968" s="188"/>
      <c r="CB6968" s="174" t="str">
        <f t="shared" si="864"/>
        <v/>
      </c>
      <c r="CC6968" s="174" t="str">
        <f t="shared" si="865"/>
        <v/>
      </c>
      <c r="CH6968" s="139"/>
      <c r="CI6968" s="139"/>
      <c r="CJ6968" s="174"/>
    </row>
    <row r="6969" spans="76:88" ht="20.100000000000001" customHeight="1" x14ac:dyDescent="0.25">
      <c r="BX6969" s="190"/>
      <c r="BY6969" s="191"/>
      <c r="BZ6969" s="188"/>
      <c r="CA6969" s="188"/>
      <c r="CB6969" s="174" t="str">
        <f t="shared" si="864"/>
        <v/>
      </c>
      <c r="CC6969" s="174" t="str">
        <f t="shared" si="865"/>
        <v/>
      </c>
      <c r="CH6969" s="139"/>
      <c r="CI6969" s="139"/>
      <c r="CJ6969" s="174"/>
    </row>
    <row r="6970" spans="76:88" ht="20.100000000000001" customHeight="1" x14ac:dyDescent="0.25">
      <c r="BX6970" s="190"/>
      <c r="BY6970" s="191"/>
      <c r="BZ6970" s="188"/>
      <c r="CA6970" s="188"/>
      <c r="CB6970" s="174" t="str">
        <f t="shared" si="864"/>
        <v/>
      </c>
      <c r="CC6970" s="174" t="str">
        <f t="shared" si="865"/>
        <v/>
      </c>
      <c r="CH6970" s="139"/>
      <c r="CI6970" s="139"/>
      <c r="CJ6970" s="174"/>
    </row>
    <row r="6971" spans="76:88" ht="20.100000000000001" customHeight="1" x14ac:dyDescent="0.25">
      <c r="BX6971" s="190"/>
      <c r="BY6971" s="191"/>
      <c r="BZ6971" s="188"/>
      <c r="CA6971" s="188"/>
      <c r="CB6971" s="174" t="str">
        <f t="shared" si="864"/>
        <v/>
      </c>
      <c r="CC6971" s="174" t="str">
        <f t="shared" si="865"/>
        <v/>
      </c>
      <c r="CH6971" s="139"/>
      <c r="CI6971" s="139"/>
      <c r="CJ6971" s="174"/>
    </row>
    <row r="6972" spans="76:88" ht="20.100000000000001" customHeight="1" x14ac:dyDescent="0.25">
      <c r="BX6972" s="190"/>
      <c r="BY6972" s="191"/>
      <c r="BZ6972" s="188"/>
      <c r="CA6972" s="188"/>
      <c r="CB6972" s="174" t="str">
        <f t="shared" si="864"/>
        <v/>
      </c>
      <c r="CC6972" s="174" t="str">
        <f t="shared" si="865"/>
        <v/>
      </c>
      <c r="CH6972" s="139"/>
      <c r="CI6972" s="139"/>
      <c r="CJ6972" s="174"/>
    </row>
    <row r="6973" spans="76:88" ht="20.100000000000001" customHeight="1" x14ac:dyDescent="0.25">
      <c r="BX6973" s="190"/>
      <c r="BY6973" s="191"/>
      <c r="BZ6973" s="188"/>
      <c r="CA6973" s="188"/>
      <c r="CB6973" s="174" t="str">
        <f t="shared" si="864"/>
        <v/>
      </c>
      <c r="CC6973" s="174" t="str">
        <f t="shared" si="865"/>
        <v/>
      </c>
      <c r="CH6973" s="139"/>
      <c r="CI6973" s="139"/>
      <c r="CJ6973" s="174"/>
    </row>
    <row r="6974" spans="76:88" ht="20.100000000000001" customHeight="1" x14ac:dyDescent="0.25">
      <c r="BX6974" s="190"/>
      <c r="BY6974" s="191"/>
      <c r="BZ6974" s="188"/>
      <c r="CA6974" s="188"/>
      <c r="CB6974" s="174" t="str">
        <f t="shared" si="864"/>
        <v/>
      </c>
      <c r="CC6974" s="174" t="str">
        <f t="shared" si="865"/>
        <v/>
      </c>
      <c r="CH6974" s="139"/>
      <c r="CI6974" s="139"/>
      <c r="CJ6974" s="174"/>
    </row>
    <row r="6975" spans="76:88" ht="20.100000000000001" customHeight="1" x14ac:dyDescent="0.25">
      <c r="BX6975" s="190"/>
      <c r="BY6975" s="191"/>
      <c r="BZ6975" s="188"/>
      <c r="CA6975" s="188"/>
      <c r="CB6975" s="174" t="str">
        <f t="shared" si="864"/>
        <v/>
      </c>
      <c r="CC6975" s="174" t="str">
        <f t="shared" si="865"/>
        <v/>
      </c>
      <c r="CH6975" s="139"/>
      <c r="CI6975" s="139"/>
      <c r="CJ6975" s="174"/>
    </row>
    <row r="6976" spans="76:88" ht="20.100000000000001" customHeight="1" x14ac:dyDescent="0.25">
      <c r="BX6976" s="190"/>
      <c r="BY6976" s="191"/>
      <c r="BZ6976" s="188"/>
      <c r="CA6976" s="188"/>
      <c r="CB6976" s="174" t="str">
        <f t="shared" si="864"/>
        <v/>
      </c>
      <c r="CC6976" s="174" t="str">
        <f t="shared" si="865"/>
        <v/>
      </c>
      <c r="CH6976" s="139"/>
      <c r="CI6976" s="139"/>
      <c r="CJ6976" s="174"/>
    </row>
    <row r="6977" spans="76:88" ht="20.100000000000001" customHeight="1" x14ac:dyDescent="0.25">
      <c r="BX6977" s="190"/>
      <c r="BY6977" s="191"/>
      <c r="BZ6977" s="188"/>
      <c r="CA6977" s="188"/>
      <c r="CB6977" s="174" t="str">
        <f t="shared" si="864"/>
        <v/>
      </c>
      <c r="CC6977" s="174" t="str">
        <f t="shared" si="865"/>
        <v/>
      </c>
      <c r="CH6977" s="139"/>
      <c r="CI6977" s="139"/>
      <c r="CJ6977" s="174"/>
    </row>
    <row r="6978" spans="76:88" ht="20.100000000000001" customHeight="1" x14ac:dyDescent="0.25">
      <c r="BX6978" s="190"/>
      <c r="BY6978" s="191"/>
      <c r="BZ6978" s="188"/>
      <c r="CA6978" s="188"/>
      <c r="CB6978" s="174" t="str">
        <f t="shared" si="864"/>
        <v/>
      </c>
      <c r="CC6978" s="174" t="str">
        <f t="shared" si="865"/>
        <v/>
      </c>
      <c r="CH6978" s="139"/>
      <c r="CI6978" s="139"/>
      <c r="CJ6978" s="174"/>
    </row>
    <row r="6979" spans="76:88" ht="20.100000000000001" customHeight="1" x14ac:dyDescent="0.25">
      <c r="BX6979" s="190"/>
      <c r="BY6979" s="191"/>
      <c r="BZ6979" s="188"/>
      <c r="CA6979" s="188"/>
      <c r="CB6979" s="174" t="str">
        <f t="shared" si="864"/>
        <v/>
      </c>
      <c r="CC6979" s="174" t="str">
        <f t="shared" si="865"/>
        <v/>
      </c>
      <c r="CH6979" s="139"/>
      <c r="CI6979" s="139"/>
      <c r="CJ6979" s="174"/>
    </row>
    <row r="6980" spans="76:88" ht="20.100000000000001" customHeight="1" x14ac:dyDescent="0.25">
      <c r="BX6980" s="190"/>
      <c r="BY6980" s="191"/>
      <c r="BZ6980" s="188"/>
      <c r="CA6980" s="188"/>
      <c r="CB6980" s="174" t="str">
        <f t="shared" si="864"/>
        <v/>
      </c>
      <c r="CC6980" s="174" t="str">
        <f t="shared" si="865"/>
        <v/>
      </c>
      <c r="CH6980" s="139"/>
      <c r="CI6980" s="139"/>
      <c r="CJ6980" s="174"/>
    </row>
    <row r="6981" spans="76:88" ht="20.100000000000001" customHeight="1" x14ac:dyDescent="0.25">
      <c r="BX6981" s="190"/>
      <c r="BY6981" s="191"/>
      <c r="BZ6981" s="188"/>
      <c r="CA6981" s="188"/>
      <c r="CB6981" s="174" t="str">
        <f t="shared" si="864"/>
        <v/>
      </c>
      <c r="CC6981" s="174" t="str">
        <f t="shared" si="865"/>
        <v/>
      </c>
      <c r="CH6981" s="139"/>
      <c r="CI6981" s="139"/>
      <c r="CJ6981" s="174"/>
    </row>
    <row r="6982" spans="76:88" ht="20.100000000000001" customHeight="1" x14ac:dyDescent="0.25">
      <c r="BX6982" s="190"/>
      <c r="BY6982" s="191"/>
      <c r="BZ6982" s="188"/>
      <c r="CA6982" s="188"/>
      <c r="CB6982" s="174" t="str">
        <f t="shared" si="864"/>
        <v/>
      </c>
      <c r="CC6982" s="174" t="str">
        <f t="shared" si="865"/>
        <v/>
      </c>
      <c r="CH6982" s="139"/>
      <c r="CI6982" s="139"/>
      <c r="CJ6982" s="174"/>
    </row>
    <row r="6983" spans="76:88" ht="20.100000000000001" customHeight="1" x14ac:dyDescent="0.25">
      <c r="BX6983" s="190"/>
      <c r="BY6983" s="191"/>
      <c r="BZ6983" s="188"/>
      <c r="CA6983" s="188"/>
      <c r="CB6983" s="174" t="str">
        <f t="shared" si="864"/>
        <v/>
      </c>
      <c r="CC6983" s="174" t="str">
        <f t="shared" si="865"/>
        <v/>
      </c>
      <c r="CH6983" s="139"/>
      <c r="CI6983" s="139"/>
      <c r="CJ6983" s="174"/>
    </row>
    <row r="6984" spans="76:88" ht="20.100000000000001" customHeight="1" x14ac:dyDescent="0.25">
      <c r="BX6984" s="190"/>
      <c r="BY6984" s="191"/>
      <c r="BZ6984" s="188"/>
      <c r="CA6984" s="188"/>
      <c r="CB6984" s="174" t="str">
        <f t="shared" si="864"/>
        <v/>
      </c>
      <c r="CC6984" s="174" t="str">
        <f t="shared" si="865"/>
        <v/>
      </c>
      <c r="CH6984" s="139"/>
      <c r="CI6984" s="139"/>
      <c r="CJ6984" s="174"/>
    </row>
    <row r="6985" spans="76:88" ht="20.100000000000001" customHeight="1" x14ac:dyDescent="0.25">
      <c r="BX6985" s="190"/>
      <c r="BY6985" s="191"/>
      <c r="BZ6985" s="188"/>
      <c r="CA6985" s="188"/>
      <c r="CB6985" s="174" t="str">
        <f t="shared" si="864"/>
        <v/>
      </c>
      <c r="CC6985" s="174" t="str">
        <f t="shared" si="865"/>
        <v/>
      </c>
      <c r="CH6985" s="139"/>
      <c r="CI6985" s="139"/>
      <c r="CJ6985" s="174"/>
    </row>
    <row r="6986" spans="76:88" ht="20.100000000000001" customHeight="1" x14ac:dyDescent="0.25">
      <c r="BX6986" s="190"/>
      <c r="BY6986" s="191"/>
      <c r="BZ6986" s="188"/>
      <c r="CA6986" s="188"/>
      <c r="CB6986" s="174" t="str">
        <f t="shared" si="864"/>
        <v/>
      </c>
      <c r="CC6986" s="174" t="str">
        <f t="shared" si="865"/>
        <v/>
      </c>
      <c r="CH6986" s="139"/>
      <c r="CI6986" s="139"/>
      <c r="CJ6986" s="174"/>
    </row>
    <row r="6987" spans="76:88" ht="20.100000000000001" customHeight="1" x14ac:dyDescent="0.25">
      <c r="BX6987" s="190"/>
      <c r="BY6987" s="191"/>
      <c r="BZ6987" s="188"/>
      <c r="CA6987" s="188"/>
      <c r="CB6987" s="174" t="str">
        <f t="shared" si="864"/>
        <v/>
      </c>
      <c r="CC6987" s="174" t="str">
        <f t="shared" si="865"/>
        <v/>
      </c>
      <c r="CH6987" s="139"/>
      <c r="CI6987" s="139"/>
      <c r="CJ6987" s="174"/>
    </row>
    <row r="6988" spans="76:88" ht="20.100000000000001" customHeight="1" x14ac:dyDescent="0.25">
      <c r="BX6988" s="190"/>
      <c r="BY6988" s="191"/>
      <c r="BZ6988" s="188"/>
      <c r="CA6988" s="188"/>
      <c r="CB6988" s="174" t="str">
        <f t="shared" si="864"/>
        <v/>
      </c>
      <c r="CC6988" s="174" t="str">
        <f t="shared" si="865"/>
        <v/>
      </c>
      <c r="CH6988" s="139"/>
      <c r="CI6988" s="139"/>
      <c r="CJ6988" s="174"/>
    </row>
    <row r="6989" spans="76:88" ht="20.100000000000001" customHeight="1" x14ac:dyDescent="0.25">
      <c r="BX6989" s="190"/>
      <c r="BY6989" s="191"/>
      <c r="BZ6989" s="188"/>
      <c r="CA6989" s="188"/>
      <c r="CB6989" s="174" t="str">
        <f t="shared" si="864"/>
        <v/>
      </c>
      <c r="CC6989" s="174" t="str">
        <f t="shared" si="865"/>
        <v/>
      </c>
      <c r="CH6989" s="139"/>
      <c r="CI6989" s="139"/>
      <c r="CJ6989" s="174"/>
    </row>
    <row r="6990" spans="76:88" ht="20.100000000000001" customHeight="1" x14ac:dyDescent="0.25">
      <c r="BX6990" s="190"/>
      <c r="BY6990" s="191"/>
      <c r="BZ6990" s="188"/>
      <c r="CA6990" s="188"/>
      <c r="CB6990" s="174" t="str">
        <f t="shared" si="864"/>
        <v/>
      </c>
      <c r="CC6990" s="174" t="str">
        <f t="shared" si="865"/>
        <v/>
      </c>
      <c r="CH6990" s="139"/>
      <c r="CI6990" s="139"/>
      <c r="CJ6990" s="174"/>
    </row>
    <row r="6991" spans="76:88" ht="20.100000000000001" customHeight="1" x14ac:dyDescent="0.25">
      <c r="BX6991" s="190"/>
      <c r="BY6991" s="191"/>
      <c r="BZ6991" s="188"/>
      <c r="CA6991" s="188"/>
      <c r="CB6991" s="174" t="str">
        <f t="shared" si="864"/>
        <v/>
      </c>
      <c r="CC6991" s="174" t="str">
        <f t="shared" si="865"/>
        <v/>
      </c>
      <c r="CH6991" s="139"/>
      <c r="CI6991" s="139"/>
      <c r="CJ6991" s="174"/>
    </row>
    <row r="6992" spans="76:88" ht="20.100000000000001" customHeight="1" x14ac:dyDescent="0.25">
      <c r="BX6992" s="190"/>
      <c r="BY6992" s="191"/>
      <c r="BZ6992" s="188"/>
      <c r="CA6992" s="188"/>
      <c r="CB6992" s="174" t="str">
        <f t="shared" ref="CB6992:CB7055" si="866">IF($CA6992&gt;(Y$555),$BZ6992,"")</f>
        <v/>
      </c>
      <c r="CC6992" s="174" t="str">
        <f t="shared" ref="CC6992:CC7055" si="867">IF($CA6992&gt;(AA$557),$BZ6992,"")</f>
        <v/>
      </c>
      <c r="CH6992" s="139"/>
      <c r="CI6992" s="139"/>
      <c r="CJ6992" s="174"/>
    </row>
    <row r="6993" spans="76:88" ht="20.100000000000001" customHeight="1" x14ac:dyDescent="0.25">
      <c r="BX6993" s="190"/>
      <c r="BY6993" s="191"/>
      <c r="BZ6993" s="188"/>
      <c r="CA6993" s="188"/>
      <c r="CB6993" s="174" t="str">
        <f t="shared" si="866"/>
        <v/>
      </c>
      <c r="CC6993" s="174" t="str">
        <f t="shared" si="867"/>
        <v/>
      </c>
      <c r="CH6993" s="139"/>
      <c r="CI6993" s="139"/>
      <c r="CJ6993" s="174"/>
    </row>
    <row r="6994" spans="76:88" ht="20.100000000000001" customHeight="1" x14ac:dyDescent="0.25">
      <c r="BX6994" s="190"/>
      <c r="BY6994" s="191"/>
      <c r="BZ6994" s="188"/>
      <c r="CA6994" s="188"/>
      <c r="CB6994" s="174" t="str">
        <f t="shared" si="866"/>
        <v/>
      </c>
      <c r="CC6994" s="174" t="str">
        <f t="shared" si="867"/>
        <v/>
      </c>
      <c r="CH6994" s="139"/>
      <c r="CI6994" s="139"/>
      <c r="CJ6994" s="174"/>
    </row>
    <row r="6995" spans="76:88" ht="20.100000000000001" customHeight="1" x14ac:dyDescent="0.25">
      <c r="BX6995" s="190"/>
      <c r="BY6995" s="191"/>
      <c r="BZ6995" s="188"/>
      <c r="CA6995" s="188"/>
      <c r="CB6995" s="174" t="str">
        <f t="shared" si="866"/>
        <v/>
      </c>
      <c r="CC6995" s="174" t="str">
        <f t="shared" si="867"/>
        <v/>
      </c>
      <c r="CH6995" s="139"/>
      <c r="CI6995" s="139"/>
      <c r="CJ6995" s="174"/>
    </row>
    <row r="6996" spans="76:88" ht="20.100000000000001" customHeight="1" x14ac:dyDescent="0.25">
      <c r="BX6996" s="190"/>
      <c r="BY6996" s="191"/>
      <c r="BZ6996" s="188"/>
      <c r="CA6996" s="188"/>
      <c r="CB6996" s="174" t="str">
        <f t="shared" si="866"/>
        <v/>
      </c>
      <c r="CC6996" s="174" t="str">
        <f t="shared" si="867"/>
        <v/>
      </c>
      <c r="CH6996" s="139"/>
      <c r="CI6996" s="139"/>
      <c r="CJ6996" s="174"/>
    </row>
    <row r="6997" spans="76:88" ht="20.100000000000001" customHeight="1" x14ac:dyDescent="0.25">
      <c r="BX6997" s="190"/>
      <c r="BY6997" s="191"/>
      <c r="BZ6997" s="188"/>
      <c r="CA6997" s="188"/>
      <c r="CB6997" s="174" t="str">
        <f t="shared" si="866"/>
        <v/>
      </c>
      <c r="CC6997" s="174" t="str">
        <f t="shared" si="867"/>
        <v/>
      </c>
      <c r="CH6997" s="139"/>
      <c r="CI6997" s="139"/>
      <c r="CJ6997" s="174"/>
    </row>
    <row r="6998" spans="76:88" ht="20.100000000000001" customHeight="1" x14ac:dyDescent="0.25">
      <c r="BX6998" s="190"/>
      <c r="BY6998" s="191"/>
      <c r="BZ6998" s="188"/>
      <c r="CA6998" s="188"/>
      <c r="CB6998" s="174" t="str">
        <f t="shared" si="866"/>
        <v/>
      </c>
      <c r="CC6998" s="174" t="str">
        <f t="shared" si="867"/>
        <v/>
      </c>
      <c r="CH6998" s="139"/>
      <c r="CI6998" s="139"/>
      <c r="CJ6998" s="174"/>
    </row>
    <row r="6999" spans="76:88" ht="20.100000000000001" customHeight="1" x14ac:dyDescent="0.25">
      <c r="BX6999" s="190"/>
      <c r="BY6999" s="191"/>
      <c r="BZ6999" s="188"/>
      <c r="CA6999" s="188"/>
      <c r="CB6999" s="174" t="str">
        <f t="shared" si="866"/>
        <v/>
      </c>
      <c r="CC6999" s="174" t="str">
        <f t="shared" si="867"/>
        <v/>
      </c>
      <c r="CH6999" s="139"/>
      <c r="CI6999" s="139"/>
      <c r="CJ6999" s="174"/>
    </row>
    <row r="7000" spans="76:88" ht="20.100000000000001" customHeight="1" x14ac:dyDescent="0.25">
      <c r="BX7000" s="190"/>
      <c r="BY7000" s="191"/>
      <c r="BZ7000" s="188"/>
      <c r="CA7000" s="188"/>
      <c r="CB7000" s="174" t="str">
        <f t="shared" si="866"/>
        <v/>
      </c>
      <c r="CC7000" s="174" t="str">
        <f t="shared" si="867"/>
        <v/>
      </c>
      <c r="CH7000" s="139"/>
      <c r="CI7000" s="139"/>
      <c r="CJ7000" s="174"/>
    </row>
    <row r="7001" spans="76:88" ht="20.100000000000001" customHeight="1" x14ac:dyDescent="0.25">
      <c r="BX7001" s="190"/>
      <c r="BY7001" s="191"/>
      <c r="BZ7001" s="188"/>
      <c r="CA7001" s="188"/>
      <c r="CB7001" s="174" t="str">
        <f t="shared" si="866"/>
        <v/>
      </c>
      <c r="CC7001" s="174" t="str">
        <f t="shared" si="867"/>
        <v/>
      </c>
      <c r="CH7001" s="139"/>
      <c r="CI7001" s="139"/>
      <c r="CJ7001" s="174"/>
    </row>
    <row r="7002" spans="76:88" ht="20.100000000000001" customHeight="1" x14ac:dyDescent="0.25">
      <c r="BX7002" s="190"/>
      <c r="BY7002" s="191"/>
      <c r="BZ7002" s="188"/>
      <c r="CA7002" s="188"/>
      <c r="CB7002" s="174" t="str">
        <f t="shared" si="866"/>
        <v/>
      </c>
      <c r="CC7002" s="174" t="str">
        <f t="shared" si="867"/>
        <v/>
      </c>
      <c r="CH7002" s="139"/>
      <c r="CI7002" s="139"/>
      <c r="CJ7002" s="174"/>
    </row>
    <row r="7003" spans="76:88" ht="20.100000000000001" customHeight="1" x14ac:dyDescent="0.25">
      <c r="BX7003" s="190"/>
      <c r="BY7003" s="191"/>
      <c r="BZ7003" s="188"/>
      <c r="CA7003" s="188"/>
      <c r="CB7003" s="174" t="str">
        <f t="shared" si="866"/>
        <v/>
      </c>
      <c r="CC7003" s="174" t="str">
        <f t="shared" si="867"/>
        <v/>
      </c>
      <c r="CH7003" s="139"/>
      <c r="CI7003" s="139"/>
      <c r="CJ7003" s="174"/>
    </row>
    <row r="7004" spans="76:88" ht="20.100000000000001" customHeight="1" x14ac:dyDescent="0.25">
      <c r="BX7004" s="190"/>
      <c r="BY7004" s="191"/>
      <c r="BZ7004" s="188"/>
      <c r="CA7004" s="188"/>
      <c r="CB7004" s="174" t="str">
        <f t="shared" si="866"/>
        <v/>
      </c>
      <c r="CC7004" s="174" t="str">
        <f t="shared" si="867"/>
        <v/>
      </c>
      <c r="CH7004" s="139"/>
      <c r="CI7004" s="139"/>
      <c r="CJ7004" s="174"/>
    </row>
    <row r="7005" spans="76:88" ht="20.100000000000001" customHeight="1" x14ac:dyDescent="0.25">
      <c r="BX7005" s="190"/>
      <c r="BY7005" s="191"/>
      <c r="BZ7005" s="188"/>
      <c r="CA7005" s="188"/>
      <c r="CB7005" s="174" t="str">
        <f t="shared" si="866"/>
        <v/>
      </c>
      <c r="CC7005" s="174" t="str">
        <f t="shared" si="867"/>
        <v/>
      </c>
      <c r="CH7005" s="139"/>
      <c r="CI7005" s="139"/>
      <c r="CJ7005" s="174"/>
    </row>
    <row r="7006" spans="76:88" ht="20.100000000000001" customHeight="1" x14ac:dyDescent="0.25">
      <c r="BX7006" s="190"/>
      <c r="BY7006" s="191"/>
      <c r="BZ7006" s="188"/>
      <c r="CA7006" s="188"/>
      <c r="CB7006" s="174" t="str">
        <f t="shared" si="866"/>
        <v/>
      </c>
      <c r="CC7006" s="174" t="str">
        <f t="shared" si="867"/>
        <v/>
      </c>
      <c r="CH7006" s="139"/>
      <c r="CI7006" s="139"/>
      <c r="CJ7006" s="174"/>
    </row>
    <row r="7007" spans="76:88" ht="20.100000000000001" customHeight="1" x14ac:dyDescent="0.25">
      <c r="BX7007" s="190"/>
      <c r="BY7007" s="191"/>
      <c r="BZ7007" s="188"/>
      <c r="CA7007" s="188"/>
      <c r="CB7007" s="174" t="str">
        <f t="shared" si="866"/>
        <v/>
      </c>
      <c r="CC7007" s="174" t="str">
        <f t="shared" si="867"/>
        <v/>
      </c>
      <c r="CH7007" s="139"/>
      <c r="CI7007" s="139"/>
      <c r="CJ7007" s="174"/>
    </row>
    <row r="7008" spans="76:88" ht="20.100000000000001" customHeight="1" x14ac:dyDescent="0.25">
      <c r="BX7008" s="190"/>
      <c r="BY7008" s="191"/>
      <c r="BZ7008" s="188"/>
      <c r="CA7008" s="188"/>
      <c r="CB7008" s="174" t="str">
        <f t="shared" si="866"/>
        <v/>
      </c>
      <c r="CC7008" s="174" t="str">
        <f t="shared" si="867"/>
        <v/>
      </c>
      <c r="CH7008" s="139"/>
      <c r="CI7008" s="139"/>
      <c r="CJ7008" s="174"/>
    </row>
    <row r="7009" spans="76:88" ht="20.100000000000001" customHeight="1" x14ac:dyDescent="0.25">
      <c r="BX7009" s="190"/>
      <c r="BY7009" s="191"/>
      <c r="BZ7009" s="188"/>
      <c r="CA7009" s="188"/>
      <c r="CB7009" s="174" t="str">
        <f t="shared" si="866"/>
        <v/>
      </c>
      <c r="CC7009" s="174" t="str">
        <f t="shared" si="867"/>
        <v/>
      </c>
      <c r="CH7009" s="139"/>
      <c r="CI7009" s="139"/>
      <c r="CJ7009" s="174"/>
    </row>
    <row r="7010" spans="76:88" ht="20.100000000000001" customHeight="1" x14ac:dyDescent="0.25">
      <c r="BX7010" s="190"/>
      <c r="BY7010" s="191"/>
      <c r="BZ7010" s="188"/>
      <c r="CA7010" s="188"/>
      <c r="CB7010" s="174" t="str">
        <f t="shared" si="866"/>
        <v/>
      </c>
      <c r="CC7010" s="174" t="str">
        <f t="shared" si="867"/>
        <v/>
      </c>
      <c r="CH7010" s="139"/>
      <c r="CI7010" s="139"/>
      <c r="CJ7010" s="174"/>
    </row>
    <row r="7011" spans="76:88" ht="20.100000000000001" customHeight="1" x14ac:dyDescent="0.25">
      <c r="BX7011" s="190"/>
      <c r="BY7011" s="191"/>
      <c r="BZ7011" s="188"/>
      <c r="CA7011" s="188"/>
      <c r="CB7011" s="174" t="str">
        <f t="shared" si="866"/>
        <v/>
      </c>
      <c r="CC7011" s="174" t="str">
        <f t="shared" si="867"/>
        <v/>
      </c>
      <c r="CH7011" s="139"/>
      <c r="CI7011" s="139"/>
      <c r="CJ7011" s="174"/>
    </row>
    <row r="7012" spans="76:88" ht="20.100000000000001" customHeight="1" x14ac:dyDescent="0.25">
      <c r="BX7012" s="190"/>
      <c r="BY7012" s="191"/>
      <c r="BZ7012" s="188"/>
      <c r="CA7012" s="188"/>
      <c r="CB7012" s="174" t="str">
        <f t="shared" si="866"/>
        <v/>
      </c>
      <c r="CC7012" s="174" t="str">
        <f t="shared" si="867"/>
        <v/>
      </c>
      <c r="CH7012" s="139"/>
      <c r="CI7012" s="139"/>
      <c r="CJ7012" s="174"/>
    </row>
    <row r="7013" spans="76:88" ht="20.100000000000001" customHeight="1" x14ac:dyDescent="0.25">
      <c r="BX7013" s="190"/>
      <c r="BY7013" s="191"/>
      <c r="BZ7013" s="188"/>
      <c r="CA7013" s="188"/>
      <c r="CB7013" s="174" t="str">
        <f t="shared" si="866"/>
        <v/>
      </c>
      <c r="CC7013" s="174" t="str">
        <f t="shared" si="867"/>
        <v/>
      </c>
      <c r="CH7013" s="139"/>
      <c r="CI7013" s="139"/>
      <c r="CJ7013" s="174"/>
    </row>
    <row r="7014" spans="76:88" ht="20.100000000000001" customHeight="1" x14ac:dyDescent="0.25">
      <c r="BX7014" s="190"/>
      <c r="BY7014" s="191"/>
      <c r="BZ7014" s="188"/>
      <c r="CA7014" s="188"/>
      <c r="CB7014" s="174" t="str">
        <f t="shared" si="866"/>
        <v/>
      </c>
      <c r="CC7014" s="174" t="str">
        <f t="shared" si="867"/>
        <v/>
      </c>
      <c r="CH7014" s="139"/>
      <c r="CI7014" s="139"/>
      <c r="CJ7014" s="174"/>
    </row>
    <row r="7015" spans="76:88" ht="20.100000000000001" customHeight="1" x14ac:dyDescent="0.25">
      <c r="BX7015" s="190"/>
      <c r="BY7015" s="191"/>
      <c r="BZ7015" s="188"/>
      <c r="CA7015" s="188"/>
      <c r="CB7015" s="174" t="str">
        <f t="shared" si="866"/>
        <v/>
      </c>
      <c r="CC7015" s="174" t="str">
        <f t="shared" si="867"/>
        <v/>
      </c>
      <c r="CH7015" s="139"/>
      <c r="CI7015" s="139"/>
      <c r="CJ7015" s="174"/>
    </row>
    <row r="7016" spans="76:88" ht="20.100000000000001" customHeight="1" x14ac:dyDescent="0.25">
      <c r="BX7016" s="190"/>
      <c r="BY7016" s="191"/>
      <c r="BZ7016" s="188"/>
      <c r="CA7016" s="188"/>
      <c r="CB7016" s="174" t="str">
        <f t="shared" si="866"/>
        <v/>
      </c>
      <c r="CC7016" s="174" t="str">
        <f t="shared" si="867"/>
        <v/>
      </c>
      <c r="CH7016" s="139"/>
      <c r="CI7016" s="139"/>
      <c r="CJ7016" s="174"/>
    </row>
    <row r="7017" spans="76:88" ht="20.100000000000001" customHeight="1" x14ac:dyDescent="0.25">
      <c r="BX7017" s="190"/>
      <c r="BY7017" s="191"/>
      <c r="BZ7017" s="188"/>
      <c r="CA7017" s="188"/>
      <c r="CB7017" s="174" t="str">
        <f t="shared" si="866"/>
        <v/>
      </c>
      <c r="CC7017" s="174" t="str">
        <f t="shared" si="867"/>
        <v/>
      </c>
      <c r="CH7017" s="139"/>
      <c r="CI7017" s="139"/>
      <c r="CJ7017" s="174"/>
    </row>
    <row r="7018" spans="76:88" ht="20.100000000000001" customHeight="1" x14ac:dyDescent="0.25">
      <c r="BX7018" s="190"/>
      <c r="BY7018" s="191"/>
      <c r="BZ7018" s="188"/>
      <c r="CA7018" s="188"/>
      <c r="CB7018" s="174" t="str">
        <f t="shared" si="866"/>
        <v/>
      </c>
      <c r="CC7018" s="174" t="str">
        <f t="shared" si="867"/>
        <v/>
      </c>
      <c r="CH7018" s="139"/>
      <c r="CI7018" s="139"/>
      <c r="CJ7018" s="174"/>
    </row>
    <row r="7019" spans="76:88" ht="20.100000000000001" customHeight="1" x14ac:dyDescent="0.25">
      <c r="BX7019" s="190"/>
      <c r="BY7019" s="191"/>
      <c r="BZ7019" s="188"/>
      <c r="CA7019" s="188"/>
      <c r="CB7019" s="174" t="str">
        <f t="shared" si="866"/>
        <v/>
      </c>
      <c r="CC7019" s="174" t="str">
        <f t="shared" si="867"/>
        <v/>
      </c>
      <c r="CH7019" s="139"/>
      <c r="CI7019" s="139"/>
      <c r="CJ7019" s="174"/>
    </row>
    <row r="7020" spans="76:88" ht="20.100000000000001" customHeight="1" x14ac:dyDescent="0.25">
      <c r="BX7020" s="190"/>
      <c r="BY7020" s="191"/>
      <c r="BZ7020" s="188"/>
      <c r="CA7020" s="188"/>
      <c r="CB7020" s="174" t="str">
        <f t="shared" si="866"/>
        <v/>
      </c>
      <c r="CC7020" s="174" t="str">
        <f t="shared" si="867"/>
        <v/>
      </c>
      <c r="CH7020" s="139"/>
      <c r="CI7020" s="139"/>
      <c r="CJ7020" s="174"/>
    </row>
    <row r="7021" spans="76:88" ht="20.100000000000001" customHeight="1" x14ac:dyDescent="0.25">
      <c r="BX7021" s="190"/>
      <c r="BY7021" s="191"/>
      <c r="BZ7021" s="188"/>
      <c r="CA7021" s="188"/>
      <c r="CB7021" s="174" t="str">
        <f t="shared" si="866"/>
        <v/>
      </c>
      <c r="CC7021" s="174" t="str">
        <f t="shared" si="867"/>
        <v/>
      </c>
      <c r="CH7021" s="139"/>
      <c r="CI7021" s="139"/>
      <c r="CJ7021" s="174"/>
    </row>
    <row r="7022" spans="76:88" ht="20.100000000000001" customHeight="1" x14ac:dyDescent="0.25">
      <c r="BX7022" s="190"/>
      <c r="BY7022" s="191"/>
      <c r="BZ7022" s="188"/>
      <c r="CA7022" s="188"/>
      <c r="CB7022" s="174" t="str">
        <f t="shared" si="866"/>
        <v/>
      </c>
      <c r="CC7022" s="174" t="str">
        <f t="shared" si="867"/>
        <v/>
      </c>
      <c r="CH7022" s="139"/>
      <c r="CI7022" s="139"/>
      <c r="CJ7022" s="174"/>
    </row>
    <row r="7023" spans="76:88" ht="20.100000000000001" customHeight="1" x14ac:dyDescent="0.25">
      <c r="BX7023" s="190"/>
      <c r="BY7023" s="191"/>
      <c r="BZ7023" s="188"/>
      <c r="CA7023" s="188"/>
      <c r="CB7023" s="174" t="str">
        <f t="shared" si="866"/>
        <v/>
      </c>
      <c r="CC7023" s="174" t="str">
        <f t="shared" si="867"/>
        <v/>
      </c>
      <c r="CH7023" s="139"/>
      <c r="CI7023" s="139"/>
      <c r="CJ7023" s="174"/>
    </row>
    <row r="7024" spans="76:88" ht="20.100000000000001" customHeight="1" x14ac:dyDescent="0.25">
      <c r="BX7024" s="190"/>
      <c r="BY7024" s="191"/>
      <c r="BZ7024" s="188"/>
      <c r="CA7024" s="188"/>
      <c r="CB7024" s="174" t="str">
        <f t="shared" si="866"/>
        <v/>
      </c>
      <c r="CC7024" s="174" t="str">
        <f t="shared" si="867"/>
        <v/>
      </c>
      <c r="CH7024" s="139"/>
      <c r="CI7024" s="139"/>
      <c r="CJ7024" s="174"/>
    </row>
    <row r="7025" spans="76:88" ht="20.100000000000001" customHeight="1" x14ac:dyDescent="0.25">
      <c r="BX7025" s="190"/>
      <c r="BY7025" s="191"/>
      <c r="BZ7025" s="188"/>
      <c r="CA7025" s="188"/>
      <c r="CB7025" s="174" t="str">
        <f t="shared" si="866"/>
        <v/>
      </c>
      <c r="CC7025" s="174" t="str">
        <f t="shared" si="867"/>
        <v/>
      </c>
      <c r="CH7025" s="139"/>
      <c r="CI7025" s="139"/>
      <c r="CJ7025" s="174"/>
    </row>
    <row r="7026" spans="76:88" ht="20.100000000000001" customHeight="1" x14ac:dyDescent="0.25">
      <c r="BX7026" s="190"/>
      <c r="BY7026" s="191"/>
      <c r="BZ7026" s="188"/>
      <c r="CA7026" s="188"/>
      <c r="CB7026" s="174" t="str">
        <f t="shared" si="866"/>
        <v/>
      </c>
      <c r="CC7026" s="174" t="str">
        <f t="shared" si="867"/>
        <v/>
      </c>
      <c r="CH7026" s="139"/>
      <c r="CI7026" s="139"/>
      <c r="CJ7026" s="174"/>
    </row>
    <row r="7027" spans="76:88" ht="20.100000000000001" customHeight="1" x14ac:dyDescent="0.25">
      <c r="BX7027" s="190"/>
      <c r="BY7027" s="191"/>
      <c r="BZ7027" s="188"/>
      <c r="CA7027" s="188"/>
      <c r="CB7027" s="174" t="str">
        <f t="shared" si="866"/>
        <v/>
      </c>
      <c r="CC7027" s="174" t="str">
        <f t="shared" si="867"/>
        <v/>
      </c>
      <c r="CH7027" s="139"/>
      <c r="CI7027" s="139"/>
      <c r="CJ7027" s="174"/>
    </row>
    <row r="7028" spans="76:88" ht="20.100000000000001" customHeight="1" x14ac:dyDescent="0.25">
      <c r="BX7028" s="190"/>
      <c r="BY7028" s="191"/>
      <c r="BZ7028" s="188"/>
      <c r="CA7028" s="188"/>
      <c r="CB7028" s="174" t="str">
        <f t="shared" si="866"/>
        <v/>
      </c>
      <c r="CC7028" s="174" t="str">
        <f t="shared" si="867"/>
        <v/>
      </c>
      <c r="CH7028" s="139"/>
      <c r="CI7028" s="139"/>
      <c r="CJ7028" s="174"/>
    </row>
    <row r="7029" spans="76:88" ht="20.100000000000001" customHeight="1" x14ac:dyDescent="0.25">
      <c r="BX7029" s="190"/>
      <c r="BY7029" s="191"/>
      <c r="BZ7029" s="188"/>
      <c r="CA7029" s="188"/>
      <c r="CB7029" s="174" t="str">
        <f t="shared" si="866"/>
        <v/>
      </c>
      <c r="CC7029" s="174" t="str">
        <f t="shared" si="867"/>
        <v/>
      </c>
      <c r="CH7029" s="139"/>
      <c r="CI7029" s="139"/>
      <c r="CJ7029" s="174"/>
    </row>
    <row r="7030" spans="76:88" ht="20.100000000000001" customHeight="1" x14ac:dyDescent="0.25">
      <c r="BX7030" s="190"/>
      <c r="BY7030" s="191"/>
      <c r="BZ7030" s="188"/>
      <c r="CA7030" s="188"/>
      <c r="CB7030" s="174" t="str">
        <f t="shared" si="866"/>
        <v/>
      </c>
      <c r="CC7030" s="174" t="str">
        <f t="shared" si="867"/>
        <v/>
      </c>
      <c r="CH7030" s="139"/>
      <c r="CI7030" s="139"/>
      <c r="CJ7030" s="174"/>
    </row>
    <row r="7031" spans="76:88" ht="20.100000000000001" customHeight="1" x14ac:dyDescent="0.25">
      <c r="BX7031" s="190"/>
      <c r="BY7031" s="191"/>
      <c r="BZ7031" s="188"/>
      <c r="CA7031" s="188"/>
      <c r="CB7031" s="174" t="str">
        <f t="shared" si="866"/>
        <v/>
      </c>
      <c r="CC7031" s="174" t="str">
        <f t="shared" si="867"/>
        <v/>
      </c>
      <c r="CH7031" s="139"/>
      <c r="CI7031" s="139"/>
      <c r="CJ7031" s="174"/>
    </row>
    <row r="7032" spans="76:88" ht="20.100000000000001" customHeight="1" x14ac:dyDescent="0.25">
      <c r="BX7032" s="190"/>
      <c r="BY7032" s="191"/>
      <c r="BZ7032" s="188"/>
      <c r="CA7032" s="188"/>
      <c r="CB7032" s="174" t="str">
        <f t="shared" si="866"/>
        <v/>
      </c>
      <c r="CC7032" s="174" t="str">
        <f t="shared" si="867"/>
        <v/>
      </c>
      <c r="CH7032" s="139"/>
      <c r="CI7032" s="139"/>
      <c r="CJ7032" s="174"/>
    </row>
    <row r="7033" spans="76:88" ht="20.100000000000001" customHeight="1" x14ac:dyDescent="0.25">
      <c r="BX7033" s="190"/>
      <c r="BY7033" s="191"/>
      <c r="BZ7033" s="188"/>
      <c r="CA7033" s="188"/>
      <c r="CB7033" s="174" t="str">
        <f t="shared" si="866"/>
        <v/>
      </c>
      <c r="CC7033" s="174" t="str">
        <f t="shared" si="867"/>
        <v/>
      </c>
      <c r="CH7033" s="139"/>
      <c r="CI7033" s="139"/>
      <c r="CJ7033" s="174"/>
    </row>
    <row r="7034" spans="76:88" ht="20.100000000000001" customHeight="1" x14ac:dyDescent="0.25">
      <c r="BX7034" s="190"/>
      <c r="BY7034" s="191"/>
      <c r="BZ7034" s="188"/>
      <c r="CA7034" s="188"/>
      <c r="CB7034" s="174" t="str">
        <f t="shared" si="866"/>
        <v/>
      </c>
      <c r="CC7034" s="174" t="str">
        <f t="shared" si="867"/>
        <v/>
      </c>
      <c r="CH7034" s="139"/>
      <c r="CI7034" s="139"/>
      <c r="CJ7034" s="174"/>
    </row>
    <row r="7035" spans="76:88" ht="20.100000000000001" customHeight="1" x14ac:dyDescent="0.25">
      <c r="BX7035" s="190"/>
      <c r="BY7035" s="191"/>
      <c r="BZ7035" s="188"/>
      <c r="CA7035" s="188"/>
      <c r="CB7035" s="174" t="str">
        <f t="shared" si="866"/>
        <v/>
      </c>
      <c r="CC7035" s="174" t="str">
        <f t="shared" si="867"/>
        <v/>
      </c>
      <c r="CH7035" s="139"/>
      <c r="CI7035" s="139"/>
      <c r="CJ7035" s="174"/>
    </row>
    <row r="7036" spans="76:88" ht="20.100000000000001" customHeight="1" x14ac:dyDescent="0.25">
      <c r="BX7036" s="190"/>
      <c r="BY7036" s="191"/>
      <c r="BZ7036" s="188"/>
      <c r="CA7036" s="188"/>
      <c r="CB7036" s="174" t="str">
        <f t="shared" si="866"/>
        <v/>
      </c>
      <c r="CC7036" s="174" t="str">
        <f t="shared" si="867"/>
        <v/>
      </c>
      <c r="CH7036" s="139"/>
      <c r="CI7036" s="139"/>
      <c r="CJ7036" s="174"/>
    </row>
    <row r="7037" spans="76:88" ht="20.100000000000001" customHeight="1" x14ac:dyDescent="0.25">
      <c r="BX7037" s="190"/>
      <c r="BY7037" s="191"/>
      <c r="BZ7037" s="188"/>
      <c r="CA7037" s="188"/>
      <c r="CB7037" s="174" t="str">
        <f t="shared" si="866"/>
        <v/>
      </c>
      <c r="CC7037" s="174" t="str">
        <f t="shared" si="867"/>
        <v/>
      </c>
      <c r="CH7037" s="139"/>
      <c r="CI7037" s="139"/>
      <c r="CJ7037" s="174"/>
    </row>
    <row r="7038" spans="76:88" ht="20.100000000000001" customHeight="1" x14ac:dyDescent="0.25">
      <c r="BX7038" s="190"/>
      <c r="BY7038" s="191"/>
      <c r="BZ7038" s="188"/>
      <c r="CA7038" s="188"/>
      <c r="CB7038" s="174" t="str">
        <f t="shared" si="866"/>
        <v/>
      </c>
      <c r="CC7038" s="174" t="str">
        <f t="shared" si="867"/>
        <v/>
      </c>
      <c r="CH7038" s="139"/>
      <c r="CI7038" s="139"/>
      <c r="CJ7038" s="174"/>
    </row>
    <row r="7039" spans="76:88" ht="20.100000000000001" customHeight="1" x14ac:dyDescent="0.25">
      <c r="BX7039" s="190"/>
      <c r="BY7039" s="191"/>
      <c r="BZ7039" s="188"/>
      <c r="CA7039" s="188"/>
      <c r="CB7039" s="174" t="str">
        <f t="shared" si="866"/>
        <v/>
      </c>
      <c r="CC7039" s="174" t="str">
        <f t="shared" si="867"/>
        <v/>
      </c>
      <c r="CH7039" s="139"/>
      <c r="CI7039" s="139"/>
      <c r="CJ7039" s="174"/>
    </row>
    <row r="7040" spans="76:88" ht="20.100000000000001" customHeight="1" x14ac:dyDescent="0.25">
      <c r="BX7040" s="190"/>
      <c r="BY7040" s="191"/>
      <c r="BZ7040" s="188"/>
      <c r="CA7040" s="188"/>
      <c r="CB7040" s="174" t="str">
        <f t="shared" si="866"/>
        <v/>
      </c>
      <c r="CC7040" s="174" t="str">
        <f t="shared" si="867"/>
        <v/>
      </c>
      <c r="CH7040" s="139"/>
      <c r="CI7040" s="139"/>
      <c r="CJ7040" s="174"/>
    </row>
    <row r="7041" spans="76:88" ht="20.100000000000001" customHeight="1" x14ac:dyDescent="0.25">
      <c r="BX7041" s="190"/>
      <c r="BY7041" s="191"/>
      <c r="BZ7041" s="188"/>
      <c r="CA7041" s="188"/>
      <c r="CB7041" s="174" t="str">
        <f t="shared" si="866"/>
        <v/>
      </c>
      <c r="CC7041" s="174" t="str">
        <f t="shared" si="867"/>
        <v/>
      </c>
      <c r="CH7041" s="139"/>
      <c r="CI7041" s="139"/>
      <c r="CJ7041" s="174"/>
    </row>
    <row r="7042" spans="76:88" ht="20.100000000000001" customHeight="1" x14ac:dyDescent="0.25">
      <c r="BX7042" s="190"/>
      <c r="BY7042" s="191"/>
      <c r="BZ7042" s="188"/>
      <c r="CA7042" s="188"/>
      <c r="CB7042" s="174" t="str">
        <f t="shared" si="866"/>
        <v/>
      </c>
      <c r="CC7042" s="174" t="str">
        <f t="shared" si="867"/>
        <v/>
      </c>
      <c r="CH7042" s="139"/>
      <c r="CI7042" s="139"/>
      <c r="CJ7042" s="174"/>
    </row>
    <row r="7043" spans="76:88" ht="20.100000000000001" customHeight="1" x14ac:dyDescent="0.25">
      <c r="BX7043" s="190"/>
      <c r="BY7043" s="191"/>
      <c r="BZ7043" s="188"/>
      <c r="CA7043" s="188"/>
      <c r="CB7043" s="174" t="str">
        <f t="shared" si="866"/>
        <v/>
      </c>
      <c r="CC7043" s="174" t="str">
        <f t="shared" si="867"/>
        <v/>
      </c>
      <c r="CH7043" s="139"/>
      <c r="CI7043" s="139"/>
      <c r="CJ7043" s="174"/>
    </row>
    <row r="7044" spans="76:88" ht="20.100000000000001" customHeight="1" x14ac:dyDescent="0.25">
      <c r="BX7044" s="190"/>
      <c r="BY7044" s="191"/>
      <c r="BZ7044" s="188"/>
      <c r="CA7044" s="188"/>
      <c r="CB7044" s="174" t="str">
        <f t="shared" si="866"/>
        <v/>
      </c>
      <c r="CC7044" s="174" t="str">
        <f t="shared" si="867"/>
        <v/>
      </c>
      <c r="CH7044" s="139"/>
      <c r="CI7044" s="139"/>
      <c r="CJ7044" s="174"/>
    </row>
    <row r="7045" spans="76:88" ht="20.100000000000001" customHeight="1" x14ac:dyDescent="0.25">
      <c r="BX7045" s="190"/>
      <c r="BY7045" s="191"/>
      <c r="BZ7045" s="188"/>
      <c r="CA7045" s="188"/>
      <c r="CB7045" s="174" t="str">
        <f t="shared" si="866"/>
        <v/>
      </c>
      <c r="CC7045" s="174" t="str">
        <f t="shared" si="867"/>
        <v/>
      </c>
      <c r="CH7045" s="139"/>
      <c r="CI7045" s="139"/>
      <c r="CJ7045" s="174"/>
    </row>
    <row r="7046" spans="76:88" ht="20.100000000000001" customHeight="1" x14ac:dyDescent="0.25">
      <c r="BX7046" s="190"/>
      <c r="BY7046" s="191"/>
      <c r="BZ7046" s="188"/>
      <c r="CA7046" s="188"/>
      <c r="CB7046" s="174" t="str">
        <f t="shared" si="866"/>
        <v/>
      </c>
      <c r="CC7046" s="174" t="str">
        <f t="shared" si="867"/>
        <v/>
      </c>
      <c r="CH7046" s="139"/>
      <c r="CI7046" s="139"/>
      <c r="CJ7046" s="174"/>
    </row>
    <row r="7047" spans="76:88" ht="20.100000000000001" customHeight="1" x14ac:dyDescent="0.25">
      <c r="BX7047" s="190"/>
      <c r="BY7047" s="191"/>
      <c r="BZ7047" s="188"/>
      <c r="CA7047" s="188"/>
      <c r="CB7047" s="174" t="str">
        <f t="shared" si="866"/>
        <v/>
      </c>
      <c r="CC7047" s="174" t="str">
        <f t="shared" si="867"/>
        <v/>
      </c>
      <c r="CH7047" s="139"/>
      <c r="CI7047" s="139"/>
      <c r="CJ7047" s="174"/>
    </row>
    <row r="7048" spans="76:88" ht="20.100000000000001" customHeight="1" x14ac:dyDescent="0.25">
      <c r="BX7048" s="190"/>
      <c r="BY7048" s="191"/>
      <c r="BZ7048" s="188"/>
      <c r="CA7048" s="188"/>
      <c r="CB7048" s="174" t="str">
        <f t="shared" si="866"/>
        <v/>
      </c>
      <c r="CC7048" s="174" t="str">
        <f t="shared" si="867"/>
        <v/>
      </c>
      <c r="CH7048" s="139"/>
      <c r="CI7048" s="139"/>
      <c r="CJ7048" s="174"/>
    </row>
    <row r="7049" spans="76:88" ht="20.100000000000001" customHeight="1" x14ac:dyDescent="0.25">
      <c r="BX7049" s="190"/>
      <c r="BY7049" s="191"/>
      <c r="BZ7049" s="188"/>
      <c r="CA7049" s="188"/>
      <c r="CB7049" s="174" t="str">
        <f t="shared" si="866"/>
        <v/>
      </c>
      <c r="CC7049" s="174" t="str">
        <f t="shared" si="867"/>
        <v/>
      </c>
      <c r="CH7049" s="139"/>
      <c r="CI7049" s="139"/>
      <c r="CJ7049" s="174"/>
    </row>
    <row r="7050" spans="76:88" ht="20.100000000000001" customHeight="1" x14ac:dyDescent="0.25">
      <c r="BX7050" s="190"/>
      <c r="BY7050" s="191"/>
      <c r="BZ7050" s="188"/>
      <c r="CA7050" s="188"/>
      <c r="CB7050" s="174" t="str">
        <f t="shared" si="866"/>
        <v/>
      </c>
      <c r="CC7050" s="174" t="str">
        <f t="shared" si="867"/>
        <v/>
      </c>
      <c r="CH7050" s="139"/>
      <c r="CI7050" s="139"/>
      <c r="CJ7050" s="174"/>
    </row>
    <row r="7051" spans="76:88" ht="20.100000000000001" customHeight="1" x14ac:dyDescent="0.25">
      <c r="BX7051" s="190"/>
      <c r="BY7051" s="191"/>
      <c r="BZ7051" s="188"/>
      <c r="CA7051" s="188"/>
      <c r="CB7051" s="174" t="str">
        <f t="shared" si="866"/>
        <v/>
      </c>
      <c r="CC7051" s="174" t="str">
        <f t="shared" si="867"/>
        <v/>
      </c>
      <c r="CH7051" s="139"/>
      <c r="CI7051" s="139"/>
      <c r="CJ7051" s="174"/>
    </row>
    <row r="7052" spans="76:88" ht="20.100000000000001" customHeight="1" x14ac:dyDescent="0.25">
      <c r="BX7052" s="190"/>
      <c r="BY7052" s="191"/>
      <c r="BZ7052" s="188"/>
      <c r="CA7052" s="188"/>
      <c r="CB7052" s="174" t="str">
        <f t="shared" si="866"/>
        <v/>
      </c>
      <c r="CC7052" s="174" t="str">
        <f t="shared" si="867"/>
        <v/>
      </c>
      <c r="CH7052" s="139"/>
      <c r="CI7052" s="139"/>
      <c r="CJ7052" s="174"/>
    </row>
    <row r="7053" spans="76:88" ht="20.100000000000001" customHeight="1" x14ac:dyDescent="0.25">
      <c r="BX7053" s="190"/>
      <c r="BY7053" s="191"/>
      <c r="BZ7053" s="188"/>
      <c r="CA7053" s="188"/>
      <c r="CB7053" s="174" t="str">
        <f t="shared" si="866"/>
        <v/>
      </c>
      <c r="CC7053" s="174" t="str">
        <f t="shared" si="867"/>
        <v/>
      </c>
      <c r="CH7053" s="139"/>
      <c r="CI7053" s="139"/>
      <c r="CJ7053" s="174"/>
    </row>
    <row r="7054" spans="76:88" ht="20.100000000000001" customHeight="1" x14ac:dyDescent="0.25">
      <c r="BX7054" s="190"/>
      <c r="BY7054" s="191"/>
      <c r="BZ7054" s="188"/>
      <c r="CA7054" s="188"/>
      <c r="CB7054" s="174" t="str">
        <f t="shared" si="866"/>
        <v/>
      </c>
      <c r="CC7054" s="174" t="str">
        <f t="shared" si="867"/>
        <v/>
      </c>
      <c r="CH7054" s="139"/>
      <c r="CI7054" s="139"/>
      <c r="CJ7054" s="174"/>
    </row>
    <row r="7055" spans="76:88" ht="20.100000000000001" customHeight="1" x14ac:dyDescent="0.25">
      <c r="BX7055" s="190"/>
      <c r="BY7055" s="191"/>
      <c r="BZ7055" s="188"/>
      <c r="CA7055" s="188"/>
      <c r="CB7055" s="174" t="str">
        <f t="shared" si="866"/>
        <v/>
      </c>
      <c r="CC7055" s="174" t="str">
        <f t="shared" si="867"/>
        <v/>
      </c>
      <c r="CH7055" s="139"/>
      <c r="CI7055" s="139"/>
      <c r="CJ7055" s="174"/>
    </row>
    <row r="7056" spans="76:88" ht="20.100000000000001" customHeight="1" x14ac:dyDescent="0.25">
      <c r="BX7056" s="190"/>
      <c r="BY7056" s="191"/>
      <c r="BZ7056" s="188"/>
      <c r="CA7056" s="188"/>
      <c r="CB7056" s="174" t="str">
        <f t="shared" ref="CB7056:CB7119" si="868">IF($CA7056&gt;(Y$555),$BZ7056,"")</f>
        <v/>
      </c>
      <c r="CC7056" s="174" t="str">
        <f t="shared" ref="CC7056:CC7119" si="869">IF($CA7056&gt;(AA$557),$BZ7056,"")</f>
        <v/>
      </c>
      <c r="CH7056" s="139"/>
      <c r="CI7056" s="139"/>
      <c r="CJ7056" s="174"/>
    </row>
    <row r="7057" spans="76:88" ht="20.100000000000001" customHeight="1" x14ac:dyDescent="0.25">
      <c r="BX7057" s="190"/>
      <c r="BY7057" s="191"/>
      <c r="BZ7057" s="188"/>
      <c r="CA7057" s="188"/>
      <c r="CB7057" s="174" t="str">
        <f t="shared" si="868"/>
        <v/>
      </c>
      <c r="CC7057" s="174" t="str">
        <f t="shared" si="869"/>
        <v/>
      </c>
      <c r="CH7057" s="139"/>
      <c r="CI7057" s="139"/>
      <c r="CJ7057" s="174"/>
    </row>
    <row r="7058" spans="76:88" ht="20.100000000000001" customHeight="1" x14ac:dyDescent="0.25">
      <c r="BX7058" s="190"/>
      <c r="BY7058" s="191"/>
      <c r="BZ7058" s="188"/>
      <c r="CA7058" s="188"/>
      <c r="CB7058" s="174" t="str">
        <f t="shared" si="868"/>
        <v/>
      </c>
      <c r="CC7058" s="174" t="str">
        <f t="shared" si="869"/>
        <v/>
      </c>
      <c r="CH7058" s="139"/>
      <c r="CI7058" s="139"/>
      <c r="CJ7058" s="174"/>
    </row>
    <row r="7059" spans="76:88" ht="20.100000000000001" customHeight="1" x14ac:dyDescent="0.25">
      <c r="BX7059" s="190"/>
      <c r="BY7059" s="191"/>
      <c r="BZ7059" s="188"/>
      <c r="CA7059" s="188"/>
      <c r="CB7059" s="174" t="str">
        <f t="shared" si="868"/>
        <v/>
      </c>
      <c r="CC7059" s="174" t="str">
        <f t="shared" si="869"/>
        <v/>
      </c>
      <c r="CH7059" s="139"/>
      <c r="CI7059" s="139"/>
      <c r="CJ7059" s="174"/>
    </row>
    <row r="7060" spans="76:88" ht="20.100000000000001" customHeight="1" x14ac:dyDescent="0.25">
      <c r="BX7060" s="190"/>
      <c r="BY7060" s="191"/>
      <c r="BZ7060" s="188"/>
      <c r="CA7060" s="188"/>
      <c r="CB7060" s="174" t="str">
        <f t="shared" si="868"/>
        <v/>
      </c>
      <c r="CC7060" s="174" t="str">
        <f t="shared" si="869"/>
        <v/>
      </c>
      <c r="CH7060" s="139"/>
      <c r="CI7060" s="139"/>
      <c r="CJ7060" s="174"/>
    </row>
    <row r="7061" spans="76:88" ht="20.100000000000001" customHeight="1" x14ac:dyDescent="0.25">
      <c r="BX7061" s="190"/>
      <c r="BY7061" s="191"/>
      <c r="BZ7061" s="188"/>
      <c r="CA7061" s="188"/>
      <c r="CB7061" s="174" t="str">
        <f t="shared" si="868"/>
        <v/>
      </c>
      <c r="CC7061" s="174" t="str">
        <f t="shared" si="869"/>
        <v/>
      </c>
      <c r="CH7061" s="139"/>
      <c r="CI7061" s="139"/>
      <c r="CJ7061" s="174"/>
    </row>
    <row r="7062" spans="76:88" ht="20.100000000000001" customHeight="1" x14ac:dyDescent="0.25">
      <c r="BX7062" s="190"/>
      <c r="BY7062" s="191"/>
      <c r="BZ7062" s="188"/>
      <c r="CA7062" s="188"/>
      <c r="CB7062" s="174" t="str">
        <f t="shared" si="868"/>
        <v/>
      </c>
      <c r="CC7062" s="174" t="str">
        <f t="shared" si="869"/>
        <v/>
      </c>
      <c r="CH7062" s="139"/>
      <c r="CI7062" s="139"/>
      <c r="CJ7062" s="174"/>
    </row>
    <row r="7063" spans="76:88" ht="20.100000000000001" customHeight="1" x14ac:dyDescent="0.25">
      <c r="BX7063" s="190"/>
      <c r="BY7063" s="191"/>
      <c r="BZ7063" s="188"/>
      <c r="CA7063" s="188"/>
      <c r="CB7063" s="174" t="str">
        <f t="shared" si="868"/>
        <v/>
      </c>
      <c r="CC7063" s="174" t="str">
        <f t="shared" si="869"/>
        <v/>
      </c>
      <c r="CH7063" s="139"/>
      <c r="CI7063" s="139"/>
      <c r="CJ7063" s="174"/>
    </row>
    <row r="7064" spans="76:88" ht="20.100000000000001" customHeight="1" x14ac:dyDescent="0.25">
      <c r="BX7064" s="190"/>
      <c r="BY7064" s="191"/>
      <c r="BZ7064" s="188"/>
      <c r="CA7064" s="188"/>
      <c r="CB7064" s="174" t="str">
        <f t="shared" si="868"/>
        <v/>
      </c>
      <c r="CC7064" s="174" t="str">
        <f t="shared" si="869"/>
        <v/>
      </c>
      <c r="CH7064" s="139"/>
      <c r="CI7064" s="139"/>
      <c r="CJ7064" s="174"/>
    </row>
    <row r="7065" spans="76:88" ht="20.100000000000001" customHeight="1" x14ac:dyDescent="0.25">
      <c r="BX7065" s="190"/>
      <c r="BY7065" s="191"/>
      <c r="BZ7065" s="188"/>
      <c r="CA7065" s="188"/>
      <c r="CB7065" s="174" t="str">
        <f t="shared" si="868"/>
        <v/>
      </c>
      <c r="CC7065" s="174" t="str">
        <f t="shared" si="869"/>
        <v/>
      </c>
      <c r="CH7065" s="139"/>
      <c r="CI7065" s="139"/>
      <c r="CJ7065" s="174"/>
    </row>
    <row r="7066" spans="76:88" ht="20.100000000000001" customHeight="1" x14ac:dyDescent="0.25">
      <c r="BX7066" s="190"/>
      <c r="BY7066" s="191"/>
      <c r="BZ7066" s="188"/>
      <c r="CA7066" s="188"/>
      <c r="CB7066" s="174" t="str">
        <f t="shared" si="868"/>
        <v/>
      </c>
      <c r="CC7066" s="174" t="str">
        <f t="shared" si="869"/>
        <v/>
      </c>
      <c r="CH7066" s="139"/>
      <c r="CI7066" s="139"/>
      <c r="CJ7066" s="174"/>
    </row>
    <row r="7067" spans="76:88" ht="20.100000000000001" customHeight="1" x14ac:dyDescent="0.25">
      <c r="BX7067" s="190"/>
      <c r="BY7067" s="191"/>
      <c r="BZ7067" s="188"/>
      <c r="CA7067" s="188"/>
      <c r="CB7067" s="174" t="str">
        <f t="shared" si="868"/>
        <v/>
      </c>
      <c r="CC7067" s="174" t="str">
        <f t="shared" si="869"/>
        <v/>
      </c>
      <c r="CH7067" s="139"/>
      <c r="CI7067" s="139"/>
      <c r="CJ7067" s="174"/>
    </row>
    <row r="7068" spans="76:88" ht="20.100000000000001" customHeight="1" x14ac:dyDescent="0.25">
      <c r="BX7068" s="190"/>
      <c r="BY7068" s="191"/>
      <c r="BZ7068" s="188"/>
      <c r="CA7068" s="188"/>
      <c r="CB7068" s="174" t="str">
        <f t="shared" si="868"/>
        <v/>
      </c>
      <c r="CC7068" s="174" t="str">
        <f t="shared" si="869"/>
        <v/>
      </c>
      <c r="CH7068" s="139"/>
      <c r="CI7068" s="139"/>
      <c r="CJ7068" s="174"/>
    </row>
    <row r="7069" spans="76:88" ht="20.100000000000001" customHeight="1" x14ac:dyDescent="0.25">
      <c r="BX7069" s="190"/>
      <c r="BY7069" s="191"/>
      <c r="BZ7069" s="188"/>
      <c r="CA7069" s="188"/>
      <c r="CB7069" s="174" t="str">
        <f t="shared" si="868"/>
        <v/>
      </c>
      <c r="CC7069" s="174" t="str">
        <f t="shared" si="869"/>
        <v/>
      </c>
      <c r="CH7069" s="139"/>
      <c r="CI7069" s="139"/>
      <c r="CJ7069" s="174"/>
    </row>
    <row r="7070" spans="76:88" ht="20.100000000000001" customHeight="1" x14ac:dyDescent="0.25">
      <c r="BX7070" s="190"/>
      <c r="BY7070" s="191"/>
      <c r="BZ7070" s="188"/>
      <c r="CA7070" s="188"/>
      <c r="CB7070" s="174" t="str">
        <f t="shared" si="868"/>
        <v/>
      </c>
      <c r="CC7070" s="174" t="str">
        <f t="shared" si="869"/>
        <v/>
      </c>
      <c r="CH7070" s="139"/>
      <c r="CI7070" s="139"/>
      <c r="CJ7070" s="174"/>
    </row>
    <row r="7071" spans="76:88" ht="20.100000000000001" customHeight="1" x14ac:dyDescent="0.25">
      <c r="BX7071" s="190"/>
      <c r="BY7071" s="191"/>
      <c r="BZ7071" s="188"/>
      <c r="CA7071" s="188"/>
      <c r="CB7071" s="174" t="str">
        <f t="shared" si="868"/>
        <v/>
      </c>
      <c r="CC7071" s="174" t="str">
        <f t="shared" si="869"/>
        <v/>
      </c>
      <c r="CH7071" s="139"/>
      <c r="CI7071" s="139"/>
      <c r="CJ7071" s="174"/>
    </row>
    <row r="7072" spans="76:88" ht="20.100000000000001" customHeight="1" x14ac:dyDescent="0.25">
      <c r="BX7072" s="190"/>
      <c r="BY7072" s="191"/>
      <c r="BZ7072" s="188"/>
      <c r="CA7072" s="188"/>
      <c r="CB7072" s="174" t="str">
        <f t="shared" si="868"/>
        <v/>
      </c>
      <c r="CC7072" s="174" t="str">
        <f t="shared" si="869"/>
        <v/>
      </c>
      <c r="CH7072" s="139"/>
      <c r="CI7072" s="139"/>
      <c r="CJ7072" s="174"/>
    </row>
    <row r="7073" spans="76:88" ht="20.100000000000001" customHeight="1" x14ac:dyDescent="0.25">
      <c r="BX7073" s="190"/>
      <c r="BY7073" s="191"/>
      <c r="BZ7073" s="188"/>
      <c r="CA7073" s="188"/>
      <c r="CB7073" s="174" t="str">
        <f t="shared" si="868"/>
        <v/>
      </c>
      <c r="CC7073" s="174" t="str">
        <f t="shared" si="869"/>
        <v/>
      </c>
      <c r="CH7073" s="139"/>
      <c r="CI7073" s="139"/>
      <c r="CJ7073" s="174"/>
    </row>
    <row r="7074" spans="76:88" ht="20.100000000000001" customHeight="1" x14ac:dyDescent="0.25">
      <c r="BX7074" s="190"/>
      <c r="BY7074" s="191"/>
      <c r="BZ7074" s="188"/>
      <c r="CA7074" s="188"/>
      <c r="CB7074" s="174" t="str">
        <f t="shared" si="868"/>
        <v/>
      </c>
      <c r="CC7074" s="174" t="str">
        <f t="shared" si="869"/>
        <v/>
      </c>
      <c r="CH7074" s="139"/>
      <c r="CI7074" s="139"/>
      <c r="CJ7074" s="174"/>
    </row>
    <row r="7075" spans="76:88" ht="20.100000000000001" customHeight="1" x14ac:dyDescent="0.25">
      <c r="BX7075" s="190"/>
      <c r="BY7075" s="191"/>
      <c r="BZ7075" s="188"/>
      <c r="CA7075" s="188"/>
      <c r="CB7075" s="174" t="str">
        <f t="shared" si="868"/>
        <v/>
      </c>
      <c r="CC7075" s="174" t="str">
        <f t="shared" si="869"/>
        <v/>
      </c>
      <c r="CH7075" s="139"/>
      <c r="CI7075" s="139"/>
      <c r="CJ7075" s="174"/>
    </row>
    <row r="7076" spans="76:88" ht="20.100000000000001" customHeight="1" x14ac:dyDescent="0.25">
      <c r="BX7076" s="190"/>
      <c r="BY7076" s="191"/>
      <c r="BZ7076" s="188"/>
      <c r="CA7076" s="188"/>
      <c r="CB7076" s="174" t="str">
        <f t="shared" si="868"/>
        <v/>
      </c>
      <c r="CC7076" s="174" t="str">
        <f t="shared" si="869"/>
        <v/>
      </c>
      <c r="CH7076" s="139"/>
      <c r="CI7076" s="139"/>
      <c r="CJ7076" s="174"/>
    </row>
    <row r="7077" spans="76:88" ht="20.100000000000001" customHeight="1" x14ac:dyDescent="0.25">
      <c r="BX7077" s="190"/>
      <c r="BY7077" s="191"/>
      <c r="BZ7077" s="188"/>
      <c r="CA7077" s="188"/>
      <c r="CB7077" s="174" t="str">
        <f t="shared" si="868"/>
        <v/>
      </c>
      <c r="CC7077" s="174" t="str">
        <f t="shared" si="869"/>
        <v/>
      </c>
      <c r="CH7077" s="139"/>
      <c r="CI7077" s="139"/>
      <c r="CJ7077" s="174"/>
    </row>
    <row r="7078" spans="76:88" ht="20.100000000000001" customHeight="1" x14ac:dyDescent="0.25">
      <c r="BX7078" s="190"/>
      <c r="BY7078" s="191"/>
      <c r="BZ7078" s="188"/>
      <c r="CA7078" s="188"/>
      <c r="CB7078" s="174" t="str">
        <f t="shared" si="868"/>
        <v/>
      </c>
      <c r="CC7078" s="174" t="str">
        <f t="shared" si="869"/>
        <v/>
      </c>
      <c r="CH7078" s="139"/>
      <c r="CI7078" s="139"/>
      <c r="CJ7078" s="174"/>
    </row>
    <row r="7079" spans="76:88" ht="20.100000000000001" customHeight="1" x14ac:dyDescent="0.25">
      <c r="BX7079" s="190"/>
      <c r="BY7079" s="191"/>
      <c r="BZ7079" s="188"/>
      <c r="CA7079" s="188"/>
      <c r="CB7079" s="174" t="str">
        <f t="shared" si="868"/>
        <v/>
      </c>
      <c r="CC7079" s="174" t="str">
        <f t="shared" si="869"/>
        <v/>
      </c>
      <c r="CH7079" s="139"/>
      <c r="CI7079" s="139"/>
      <c r="CJ7079" s="174"/>
    </row>
    <row r="7080" spans="76:88" ht="20.100000000000001" customHeight="1" x14ac:dyDescent="0.25">
      <c r="BX7080" s="190"/>
      <c r="BY7080" s="191"/>
      <c r="BZ7080" s="188"/>
      <c r="CA7080" s="188"/>
      <c r="CB7080" s="174" t="str">
        <f t="shared" si="868"/>
        <v/>
      </c>
      <c r="CC7080" s="174" t="str">
        <f t="shared" si="869"/>
        <v/>
      </c>
      <c r="CH7080" s="139"/>
      <c r="CI7080" s="139"/>
      <c r="CJ7080" s="174"/>
    </row>
    <row r="7081" spans="76:88" ht="20.100000000000001" customHeight="1" x14ac:dyDescent="0.25">
      <c r="BX7081" s="190"/>
      <c r="BY7081" s="191"/>
      <c r="BZ7081" s="188"/>
      <c r="CA7081" s="188"/>
      <c r="CB7081" s="174" t="str">
        <f t="shared" si="868"/>
        <v/>
      </c>
      <c r="CC7081" s="174" t="str">
        <f t="shared" si="869"/>
        <v/>
      </c>
      <c r="CH7081" s="139"/>
      <c r="CI7081" s="139"/>
      <c r="CJ7081" s="174"/>
    </row>
    <row r="7082" spans="76:88" ht="20.100000000000001" customHeight="1" x14ac:dyDescent="0.25">
      <c r="BX7082" s="190"/>
      <c r="BY7082" s="191"/>
      <c r="BZ7082" s="188"/>
      <c r="CA7082" s="188"/>
      <c r="CB7082" s="174" t="str">
        <f t="shared" si="868"/>
        <v/>
      </c>
      <c r="CC7082" s="174" t="str">
        <f t="shared" si="869"/>
        <v/>
      </c>
      <c r="CH7082" s="139"/>
      <c r="CI7082" s="139"/>
      <c r="CJ7082" s="174"/>
    </row>
    <row r="7083" spans="76:88" ht="20.100000000000001" customHeight="1" x14ac:dyDescent="0.25">
      <c r="BX7083" s="190"/>
      <c r="BY7083" s="191"/>
      <c r="BZ7083" s="188"/>
      <c r="CA7083" s="188"/>
      <c r="CB7083" s="174" t="str">
        <f t="shared" si="868"/>
        <v/>
      </c>
      <c r="CC7083" s="174" t="str">
        <f t="shared" si="869"/>
        <v/>
      </c>
      <c r="CH7083" s="139"/>
      <c r="CI7083" s="139"/>
      <c r="CJ7083" s="174"/>
    </row>
    <row r="7084" spans="76:88" ht="20.100000000000001" customHeight="1" x14ac:dyDescent="0.25">
      <c r="BX7084" s="190"/>
      <c r="BY7084" s="191"/>
      <c r="BZ7084" s="188"/>
      <c r="CA7084" s="188"/>
      <c r="CB7084" s="174" t="str">
        <f t="shared" si="868"/>
        <v/>
      </c>
      <c r="CC7084" s="174" t="str">
        <f t="shared" si="869"/>
        <v/>
      </c>
      <c r="CH7084" s="139"/>
      <c r="CI7084" s="139"/>
      <c r="CJ7084" s="174"/>
    </row>
    <row r="7085" spans="76:88" ht="20.100000000000001" customHeight="1" x14ac:dyDescent="0.25">
      <c r="BX7085" s="190"/>
      <c r="BY7085" s="191"/>
      <c r="BZ7085" s="188"/>
      <c r="CA7085" s="188"/>
      <c r="CB7085" s="174" t="str">
        <f t="shared" si="868"/>
        <v/>
      </c>
      <c r="CC7085" s="174" t="str">
        <f t="shared" si="869"/>
        <v/>
      </c>
      <c r="CH7085" s="139"/>
      <c r="CI7085" s="139"/>
      <c r="CJ7085" s="174"/>
    </row>
    <row r="7086" spans="76:88" ht="20.100000000000001" customHeight="1" x14ac:dyDescent="0.25">
      <c r="BX7086" s="190"/>
      <c r="BY7086" s="191"/>
      <c r="BZ7086" s="188"/>
      <c r="CA7086" s="188"/>
      <c r="CB7086" s="174" t="str">
        <f t="shared" si="868"/>
        <v/>
      </c>
      <c r="CC7086" s="174" t="str">
        <f t="shared" si="869"/>
        <v/>
      </c>
      <c r="CH7086" s="139"/>
      <c r="CI7086" s="139"/>
      <c r="CJ7086" s="174"/>
    </row>
    <row r="7087" spans="76:88" ht="20.100000000000001" customHeight="1" x14ac:dyDescent="0.25">
      <c r="BX7087" s="190"/>
      <c r="BY7087" s="191"/>
      <c r="BZ7087" s="188"/>
      <c r="CA7087" s="188"/>
      <c r="CB7087" s="174" t="str">
        <f t="shared" si="868"/>
        <v/>
      </c>
      <c r="CC7087" s="174" t="str">
        <f t="shared" si="869"/>
        <v/>
      </c>
      <c r="CH7087" s="139"/>
      <c r="CI7087" s="139"/>
      <c r="CJ7087" s="174"/>
    </row>
    <row r="7088" spans="76:88" ht="20.100000000000001" customHeight="1" x14ac:dyDescent="0.25">
      <c r="BX7088" s="190"/>
      <c r="BY7088" s="191"/>
      <c r="BZ7088" s="188"/>
      <c r="CA7088" s="188"/>
      <c r="CB7088" s="174" t="str">
        <f t="shared" si="868"/>
        <v/>
      </c>
      <c r="CC7088" s="174" t="str">
        <f t="shared" si="869"/>
        <v/>
      </c>
      <c r="CH7088" s="139"/>
      <c r="CI7088" s="139"/>
      <c r="CJ7088" s="174"/>
    </row>
    <row r="7089" spans="76:88" ht="20.100000000000001" customHeight="1" x14ac:dyDescent="0.25">
      <c r="BX7089" s="190"/>
      <c r="BY7089" s="191"/>
      <c r="BZ7089" s="188"/>
      <c r="CA7089" s="188"/>
      <c r="CB7089" s="174" t="str">
        <f t="shared" si="868"/>
        <v/>
      </c>
      <c r="CC7089" s="174" t="str">
        <f t="shared" si="869"/>
        <v/>
      </c>
      <c r="CH7089" s="139"/>
      <c r="CI7089" s="139"/>
      <c r="CJ7089" s="174"/>
    </row>
    <row r="7090" spans="76:88" ht="20.100000000000001" customHeight="1" x14ac:dyDescent="0.25">
      <c r="BX7090" s="190"/>
      <c r="BY7090" s="191"/>
      <c r="BZ7090" s="188"/>
      <c r="CA7090" s="188"/>
      <c r="CB7090" s="174" t="str">
        <f t="shared" si="868"/>
        <v/>
      </c>
      <c r="CC7090" s="174" t="str">
        <f t="shared" si="869"/>
        <v/>
      </c>
      <c r="CH7090" s="139"/>
      <c r="CI7090" s="139"/>
      <c r="CJ7090" s="174"/>
    </row>
    <row r="7091" spans="76:88" ht="20.100000000000001" customHeight="1" x14ac:dyDescent="0.25">
      <c r="BX7091" s="190"/>
      <c r="BY7091" s="191"/>
      <c r="BZ7091" s="188"/>
      <c r="CA7091" s="188"/>
      <c r="CB7091" s="174" t="str">
        <f t="shared" si="868"/>
        <v/>
      </c>
      <c r="CC7091" s="174" t="str">
        <f t="shared" si="869"/>
        <v/>
      </c>
      <c r="CH7091" s="139"/>
      <c r="CI7091" s="139"/>
      <c r="CJ7091" s="174"/>
    </row>
    <row r="7092" spans="76:88" ht="20.100000000000001" customHeight="1" x14ac:dyDescent="0.25">
      <c r="BX7092" s="190"/>
      <c r="BY7092" s="191"/>
      <c r="BZ7092" s="188"/>
      <c r="CA7092" s="188"/>
      <c r="CB7092" s="174" t="str">
        <f t="shared" si="868"/>
        <v/>
      </c>
      <c r="CC7092" s="174" t="str">
        <f t="shared" si="869"/>
        <v/>
      </c>
      <c r="CH7092" s="139"/>
      <c r="CI7092" s="139"/>
      <c r="CJ7092" s="174"/>
    </row>
    <row r="7093" spans="76:88" ht="20.100000000000001" customHeight="1" x14ac:dyDescent="0.25">
      <c r="BX7093" s="190"/>
      <c r="BY7093" s="191"/>
      <c r="BZ7093" s="188"/>
      <c r="CA7093" s="188"/>
      <c r="CB7093" s="174" t="str">
        <f t="shared" si="868"/>
        <v/>
      </c>
      <c r="CC7093" s="174" t="str">
        <f t="shared" si="869"/>
        <v/>
      </c>
      <c r="CH7093" s="139"/>
      <c r="CI7093" s="139"/>
      <c r="CJ7093" s="174"/>
    </row>
    <row r="7094" spans="76:88" ht="20.100000000000001" customHeight="1" x14ac:dyDescent="0.25">
      <c r="BX7094" s="190"/>
      <c r="BY7094" s="191"/>
      <c r="BZ7094" s="188"/>
      <c r="CA7094" s="188"/>
      <c r="CB7094" s="174" t="str">
        <f t="shared" si="868"/>
        <v/>
      </c>
      <c r="CC7094" s="174" t="str">
        <f t="shared" si="869"/>
        <v/>
      </c>
      <c r="CH7094" s="139"/>
      <c r="CI7094" s="139"/>
      <c r="CJ7094" s="174"/>
    </row>
    <row r="7095" spans="76:88" ht="20.100000000000001" customHeight="1" x14ac:dyDescent="0.25">
      <c r="BX7095" s="190"/>
      <c r="BY7095" s="191"/>
      <c r="BZ7095" s="188"/>
      <c r="CA7095" s="188"/>
      <c r="CB7095" s="174" t="str">
        <f t="shared" si="868"/>
        <v/>
      </c>
      <c r="CC7095" s="174" t="str">
        <f t="shared" si="869"/>
        <v/>
      </c>
      <c r="CH7095" s="139"/>
      <c r="CI7095" s="139"/>
      <c r="CJ7095" s="174"/>
    </row>
    <row r="7096" spans="76:88" ht="20.100000000000001" customHeight="1" x14ac:dyDescent="0.25">
      <c r="BX7096" s="190"/>
      <c r="BY7096" s="191"/>
      <c r="BZ7096" s="188"/>
      <c r="CA7096" s="188"/>
      <c r="CB7096" s="174" t="str">
        <f t="shared" si="868"/>
        <v/>
      </c>
      <c r="CC7096" s="174" t="str">
        <f t="shared" si="869"/>
        <v/>
      </c>
      <c r="CH7096" s="139"/>
      <c r="CI7096" s="139"/>
      <c r="CJ7096" s="174"/>
    </row>
    <row r="7097" spans="76:88" ht="20.100000000000001" customHeight="1" x14ac:dyDescent="0.25">
      <c r="BX7097" s="190"/>
      <c r="BY7097" s="191"/>
      <c r="BZ7097" s="188"/>
      <c r="CA7097" s="188"/>
      <c r="CB7097" s="174" t="str">
        <f t="shared" si="868"/>
        <v/>
      </c>
      <c r="CC7097" s="174" t="str">
        <f t="shared" si="869"/>
        <v/>
      </c>
      <c r="CH7097" s="139"/>
      <c r="CI7097" s="139"/>
      <c r="CJ7097" s="174"/>
    </row>
    <row r="7098" spans="76:88" ht="20.100000000000001" customHeight="1" x14ac:dyDescent="0.25">
      <c r="BX7098" s="190"/>
      <c r="BY7098" s="191"/>
      <c r="BZ7098" s="188"/>
      <c r="CA7098" s="188"/>
      <c r="CB7098" s="174" t="str">
        <f t="shared" si="868"/>
        <v/>
      </c>
      <c r="CC7098" s="174" t="str">
        <f t="shared" si="869"/>
        <v/>
      </c>
      <c r="CH7098" s="139"/>
      <c r="CI7098" s="139"/>
      <c r="CJ7098" s="174"/>
    </row>
    <row r="7099" spans="76:88" ht="20.100000000000001" customHeight="1" x14ac:dyDescent="0.25">
      <c r="BX7099" s="190"/>
      <c r="BY7099" s="191"/>
      <c r="BZ7099" s="188"/>
      <c r="CA7099" s="188"/>
      <c r="CB7099" s="174" t="str">
        <f t="shared" si="868"/>
        <v/>
      </c>
      <c r="CC7099" s="174" t="str">
        <f t="shared" si="869"/>
        <v/>
      </c>
      <c r="CH7099" s="139"/>
      <c r="CI7099" s="139"/>
      <c r="CJ7099" s="174"/>
    </row>
    <row r="7100" spans="76:88" ht="20.100000000000001" customHeight="1" x14ac:dyDescent="0.25">
      <c r="BX7100" s="190"/>
      <c r="BY7100" s="191"/>
      <c r="BZ7100" s="188"/>
      <c r="CA7100" s="188"/>
      <c r="CB7100" s="174" t="str">
        <f t="shared" si="868"/>
        <v/>
      </c>
      <c r="CC7100" s="174" t="str">
        <f t="shared" si="869"/>
        <v/>
      </c>
      <c r="CH7100" s="139"/>
      <c r="CI7100" s="139"/>
      <c r="CJ7100" s="174"/>
    </row>
    <row r="7101" spans="76:88" ht="20.100000000000001" customHeight="1" x14ac:dyDescent="0.25">
      <c r="BX7101" s="190"/>
      <c r="BY7101" s="191"/>
      <c r="BZ7101" s="188"/>
      <c r="CA7101" s="188"/>
      <c r="CB7101" s="174" t="str">
        <f t="shared" si="868"/>
        <v/>
      </c>
      <c r="CC7101" s="174" t="str">
        <f t="shared" si="869"/>
        <v/>
      </c>
      <c r="CH7101" s="139"/>
      <c r="CI7101" s="139"/>
      <c r="CJ7101" s="174"/>
    </row>
    <row r="7102" spans="76:88" ht="20.100000000000001" customHeight="1" x14ac:dyDescent="0.25">
      <c r="BX7102" s="190"/>
      <c r="BY7102" s="191"/>
      <c r="BZ7102" s="188"/>
      <c r="CA7102" s="188"/>
      <c r="CB7102" s="174" t="str">
        <f t="shared" si="868"/>
        <v/>
      </c>
      <c r="CC7102" s="174" t="str">
        <f t="shared" si="869"/>
        <v/>
      </c>
      <c r="CH7102" s="139"/>
      <c r="CI7102" s="139"/>
      <c r="CJ7102" s="174"/>
    </row>
    <row r="7103" spans="76:88" ht="20.100000000000001" customHeight="1" x14ac:dyDescent="0.25">
      <c r="BX7103" s="190"/>
      <c r="BY7103" s="191"/>
      <c r="BZ7103" s="188"/>
      <c r="CA7103" s="188"/>
      <c r="CB7103" s="174" t="str">
        <f t="shared" si="868"/>
        <v/>
      </c>
      <c r="CC7103" s="174" t="str">
        <f t="shared" si="869"/>
        <v/>
      </c>
      <c r="CH7103" s="139"/>
      <c r="CI7103" s="139"/>
      <c r="CJ7103" s="174"/>
    </row>
    <row r="7104" spans="76:88" ht="20.100000000000001" customHeight="1" x14ac:dyDescent="0.25">
      <c r="BX7104" s="190"/>
      <c r="BY7104" s="191"/>
      <c r="BZ7104" s="188"/>
      <c r="CA7104" s="188"/>
      <c r="CB7104" s="174" t="str">
        <f t="shared" si="868"/>
        <v/>
      </c>
      <c r="CC7104" s="174" t="str">
        <f t="shared" si="869"/>
        <v/>
      </c>
      <c r="CH7104" s="139"/>
      <c r="CI7104" s="139"/>
      <c r="CJ7104" s="174"/>
    </row>
    <row r="7105" spans="76:88" ht="20.100000000000001" customHeight="1" x14ac:dyDescent="0.25">
      <c r="BX7105" s="190"/>
      <c r="BY7105" s="191"/>
      <c r="BZ7105" s="188"/>
      <c r="CA7105" s="188"/>
      <c r="CB7105" s="174" t="str">
        <f t="shared" si="868"/>
        <v/>
      </c>
      <c r="CC7105" s="174" t="str">
        <f t="shared" si="869"/>
        <v/>
      </c>
      <c r="CH7105" s="139"/>
      <c r="CI7105" s="139"/>
      <c r="CJ7105" s="174"/>
    </row>
    <row r="7106" spans="76:88" ht="20.100000000000001" customHeight="1" x14ac:dyDescent="0.25">
      <c r="BX7106" s="190"/>
      <c r="BY7106" s="191"/>
      <c r="BZ7106" s="188"/>
      <c r="CA7106" s="188"/>
      <c r="CB7106" s="174" t="str">
        <f t="shared" si="868"/>
        <v/>
      </c>
      <c r="CC7106" s="174" t="str">
        <f t="shared" si="869"/>
        <v/>
      </c>
      <c r="CH7106" s="139"/>
      <c r="CI7106" s="139"/>
      <c r="CJ7106" s="174"/>
    </row>
    <row r="7107" spans="76:88" ht="20.100000000000001" customHeight="1" x14ac:dyDescent="0.25">
      <c r="BX7107" s="190"/>
      <c r="BY7107" s="191"/>
      <c r="BZ7107" s="188"/>
      <c r="CA7107" s="188"/>
      <c r="CB7107" s="174" t="str">
        <f t="shared" si="868"/>
        <v/>
      </c>
      <c r="CC7107" s="174" t="str">
        <f t="shared" si="869"/>
        <v/>
      </c>
      <c r="CH7107" s="139"/>
      <c r="CI7107" s="139"/>
      <c r="CJ7107" s="174"/>
    </row>
    <row r="7108" spans="76:88" ht="20.100000000000001" customHeight="1" x14ac:dyDescent="0.25">
      <c r="BX7108" s="190"/>
      <c r="BY7108" s="191"/>
      <c r="BZ7108" s="188"/>
      <c r="CA7108" s="188"/>
      <c r="CB7108" s="174" t="str">
        <f t="shared" si="868"/>
        <v/>
      </c>
      <c r="CC7108" s="174" t="str">
        <f t="shared" si="869"/>
        <v/>
      </c>
      <c r="CH7108" s="139"/>
      <c r="CI7108" s="139"/>
      <c r="CJ7108" s="174"/>
    </row>
    <row r="7109" spans="76:88" ht="20.100000000000001" customHeight="1" x14ac:dyDescent="0.25">
      <c r="BX7109" s="190"/>
      <c r="BY7109" s="191"/>
      <c r="BZ7109" s="188"/>
      <c r="CA7109" s="188"/>
      <c r="CB7109" s="174" t="str">
        <f t="shared" si="868"/>
        <v/>
      </c>
      <c r="CC7109" s="174" t="str">
        <f t="shared" si="869"/>
        <v/>
      </c>
      <c r="CH7109" s="139"/>
      <c r="CI7109" s="139"/>
      <c r="CJ7109" s="174"/>
    </row>
    <row r="7110" spans="76:88" ht="20.100000000000001" customHeight="1" x14ac:dyDescent="0.25">
      <c r="BX7110" s="190"/>
      <c r="BY7110" s="191"/>
      <c r="BZ7110" s="188"/>
      <c r="CA7110" s="188"/>
      <c r="CB7110" s="174" t="str">
        <f t="shared" si="868"/>
        <v/>
      </c>
      <c r="CC7110" s="174" t="str">
        <f t="shared" si="869"/>
        <v/>
      </c>
      <c r="CH7110" s="139"/>
      <c r="CI7110" s="139"/>
      <c r="CJ7110" s="174"/>
    </row>
    <row r="7111" spans="76:88" ht="20.100000000000001" customHeight="1" x14ac:dyDescent="0.25">
      <c r="BX7111" s="190"/>
      <c r="BY7111" s="191"/>
      <c r="BZ7111" s="188"/>
      <c r="CA7111" s="188"/>
      <c r="CB7111" s="174" t="str">
        <f t="shared" si="868"/>
        <v/>
      </c>
      <c r="CC7111" s="174" t="str">
        <f t="shared" si="869"/>
        <v/>
      </c>
      <c r="CH7111" s="139"/>
      <c r="CI7111" s="139"/>
      <c r="CJ7111" s="174"/>
    </row>
    <row r="7112" spans="76:88" ht="20.100000000000001" customHeight="1" x14ac:dyDescent="0.25">
      <c r="BX7112" s="190"/>
      <c r="BY7112" s="191"/>
      <c r="BZ7112" s="188"/>
      <c r="CA7112" s="188"/>
      <c r="CB7112" s="174" t="str">
        <f t="shared" si="868"/>
        <v/>
      </c>
      <c r="CC7112" s="174" t="str">
        <f t="shared" si="869"/>
        <v/>
      </c>
      <c r="CH7112" s="139"/>
      <c r="CI7112" s="139"/>
      <c r="CJ7112" s="174"/>
    </row>
    <row r="7113" spans="76:88" ht="20.100000000000001" customHeight="1" x14ac:dyDescent="0.25">
      <c r="BX7113" s="190"/>
      <c r="BY7113" s="191"/>
      <c r="BZ7113" s="188"/>
      <c r="CA7113" s="188"/>
      <c r="CB7113" s="174" t="str">
        <f t="shared" si="868"/>
        <v/>
      </c>
      <c r="CC7113" s="174" t="str">
        <f t="shared" si="869"/>
        <v/>
      </c>
      <c r="CH7113" s="139"/>
      <c r="CI7113" s="139"/>
      <c r="CJ7113" s="174"/>
    </row>
    <row r="7114" spans="76:88" ht="20.100000000000001" customHeight="1" x14ac:dyDescent="0.25">
      <c r="BX7114" s="190"/>
      <c r="BY7114" s="191"/>
      <c r="BZ7114" s="188"/>
      <c r="CA7114" s="188"/>
      <c r="CB7114" s="174" t="str">
        <f t="shared" si="868"/>
        <v/>
      </c>
      <c r="CC7114" s="174" t="str">
        <f t="shared" si="869"/>
        <v/>
      </c>
      <c r="CH7114" s="139"/>
      <c r="CI7114" s="139"/>
      <c r="CJ7114" s="174"/>
    </row>
    <row r="7115" spans="76:88" ht="20.100000000000001" customHeight="1" x14ac:dyDescent="0.25">
      <c r="BX7115" s="190"/>
      <c r="BY7115" s="191"/>
      <c r="BZ7115" s="188"/>
      <c r="CA7115" s="188"/>
      <c r="CB7115" s="174" t="str">
        <f t="shared" si="868"/>
        <v/>
      </c>
      <c r="CC7115" s="174" t="str">
        <f t="shared" si="869"/>
        <v/>
      </c>
      <c r="CH7115" s="139"/>
      <c r="CI7115" s="139"/>
      <c r="CJ7115" s="174"/>
    </row>
    <row r="7116" spans="76:88" ht="20.100000000000001" customHeight="1" x14ac:dyDescent="0.25">
      <c r="BX7116" s="190"/>
      <c r="BY7116" s="191"/>
      <c r="BZ7116" s="188"/>
      <c r="CA7116" s="188"/>
      <c r="CB7116" s="174" t="str">
        <f t="shared" si="868"/>
        <v/>
      </c>
      <c r="CC7116" s="174" t="str">
        <f t="shared" si="869"/>
        <v/>
      </c>
      <c r="CH7116" s="139"/>
      <c r="CI7116" s="139"/>
      <c r="CJ7116" s="174"/>
    </row>
    <row r="7117" spans="76:88" ht="20.100000000000001" customHeight="1" x14ac:dyDescent="0.25">
      <c r="BX7117" s="190"/>
      <c r="BY7117" s="191"/>
      <c r="BZ7117" s="188"/>
      <c r="CA7117" s="188"/>
      <c r="CB7117" s="174" t="str">
        <f t="shared" si="868"/>
        <v/>
      </c>
      <c r="CC7117" s="174" t="str">
        <f t="shared" si="869"/>
        <v/>
      </c>
      <c r="CH7117" s="139"/>
      <c r="CI7117" s="139"/>
      <c r="CJ7117" s="174"/>
    </row>
    <row r="7118" spans="76:88" ht="20.100000000000001" customHeight="1" x14ac:dyDescent="0.25">
      <c r="BX7118" s="190"/>
      <c r="BY7118" s="191"/>
      <c r="BZ7118" s="188"/>
      <c r="CA7118" s="188"/>
      <c r="CB7118" s="174" t="str">
        <f t="shared" si="868"/>
        <v/>
      </c>
      <c r="CC7118" s="174" t="str">
        <f t="shared" si="869"/>
        <v/>
      </c>
      <c r="CH7118" s="139"/>
      <c r="CI7118" s="139"/>
      <c r="CJ7118" s="174"/>
    </row>
    <row r="7119" spans="76:88" ht="20.100000000000001" customHeight="1" x14ac:dyDescent="0.25">
      <c r="BX7119" s="190"/>
      <c r="BY7119" s="191"/>
      <c r="BZ7119" s="188"/>
      <c r="CA7119" s="188"/>
      <c r="CB7119" s="174" t="str">
        <f t="shared" si="868"/>
        <v/>
      </c>
      <c r="CC7119" s="174" t="str">
        <f t="shared" si="869"/>
        <v/>
      </c>
      <c r="CH7119" s="139"/>
      <c r="CI7119" s="139"/>
      <c r="CJ7119" s="174"/>
    </row>
    <row r="7120" spans="76:88" ht="20.100000000000001" customHeight="1" x14ac:dyDescent="0.25">
      <c r="BX7120" s="190"/>
      <c r="BY7120" s="191"/>
      <c r="BZ7120" s="188"/>
      <c r="CA7120" s="188"/>
      <c r="CB7120" s="174" t="str">
        <f t="shared" ref="CB7120:CB7183" si="870">IF($CA7120&gt;(Y$555),$BZ7120,"")</f>
        <v/>
      </c>
      <c r="CC7120" s="174" t="str">
        <f t="shared" ref="CC7120:CC7183" si="871">IF($CA7120&gt;(AA$557),$BZ7120,"")</f>
        <v/>
      </c>
      <c r="CH7120" s="139"/>
      <c r="CI7120" s="139"/>
      <c r="CJ7120" s="174"/>
    </row>
    <row r="7121" spans="76:88" ht="20.100000000000001" customHeight="1" x14ac:dyDescent="0.25">
      <c r="BX7121" s="190"/>
      <c r="BY7121" s="191"/>
      <c r="BZ7121" s="188"/>
      <c r="CA7121" s="188"/>
      <c r="CB7121" s="174" t="str">
        <f t="shared" si="870"/>
        <v/>
      </c>
      <c r="CC7121" s="174" t="str">
        <f t="shared" si="871"/>
        <v/>
      </c>
      <c r="CH7121" s="139"/>
      <c r="CI7121" s="139"/>
      <c r="CJ7121" s="174"/>
    </row>
    <row r="7122" spans="76:88" ht="20.100000000000001" customHeight="1" x14ac:dyDescent="0.25">
      <c r="BX7122" s="190"/>
      <c r="BY7122" s="191"/>
      <c r="BZ7122" s="188"/>
      <c r="CA7122" s="188"/>
      <c r="CB7122" s="174" t="str">
        <f t="shared" si="870"/>
        <v/>
      </c>
      <c r="CC7122" s="174" t="str">
        <f t="shared" si="871"/>
        <v/>
      </c>
      <c r="CH7122" s="139"/>
      <c r="CI7122" s="139"/>
      <c r="CJ7122" s="174"/>
    </row>
    <row r="7123" spans="76:88" ht="20.100000000000001" customHeight="1" x14ac:dyDescent="0.25">
      <c r="BX7123" s="190"/>
      <c r="BY7123" s="191"/>
      <c r="BZ7123" s="188"/>
      <c r="CA7123" s="188"/>
      <c r="CB7123" s="174" t="str">
        <f t="shared" si="870"/>
        <v/>
      </c>
      <c r="CC7123" s="174" t="str">
        <f t="shared" si="871"/>
        <v/>
      </c>
      <c r="CH7123" s="139"/>
      <c r="CI7123" s="139"/>
      <c r="CJ7123" s="174"/>
    </row>
    <row r="7124" spans="76:88" ht="20.100000000000001" customHeight="1" x14ac:dyDescent="0.25">
      <c r="BX7124" s="190"/>
      <c r="BY7124" s="191"/>
      <c r="BZ7124" s="188"/>
      <c r="CA7124" s="188"/>
      <c r="CB7124" s="174" t="str">
        <f t="shared" si="870"/>
        <v/>
      </c>
      <c r="CC7124" s="174" t="str">
        <f t="shared" si="871"/>
        <v/>
      </c>
      <c r="CH7124" s="139"/>
      <c r="CI7124" s="139"/>
      <c r="CJ7124" s="174"/>
    </row>
    <row r="7125" spans="76:88" ht="20.100000000000001" customHeight="1" x14ac:dyDescent="0.25">
      <c r="BX7125" s="190"/>
      <c r="BY7125" s="191"/>
      <c r="BZ7125" s="188"/>
      <c r="CA7125" s="188"/>
      <c r="CB7125" s="174" t="str">
        <f t="shared" si="870"/>
        <v/>
      </c>
      <c r="CC7125" s="174" t="str">
        <f t="shared" si="871"/>
        <v/>
      </c>
      <c r="CH7125" s="139"/>
      <c r="CI7125" s="139"/>
      <c r="CJ7125" s="174"/>
    </row>
    <row r="7126" spans="76:88" ht="20.100000000000001" customHeight="1" x14ac:dyDescent="0.25">
      <c r="BX7126" s="190"/>
      <c r="BY7126" s="191"/>
      <c r="BZ7126" s="188"/>
      <c r="CA7126" s="188"/>
      <c r="CB7126" s="174" t="str">
        <f t="shared" si="870"/>
        <v/>
      </c>
      <c r="CC7126" s="174" t="str">
        <f t="shared" si="871"/>
        <v/>
      </c>
      <c r="CH7126" s="139"/>
      <c r="CI7126" s="139"/>
      <c r="CJ7126" s="174"/>
    </row>
    <row r="7127" spans="76:88" ht="20.100000000000001" customHeight="1" x14ac:dyDescent="0.25">
      <c r="BX7127" s="190"/>
      <c r="BY7127" s="191"/>
      <c r="BZ7127" s="188"/>
      <c r="CA7127" s="188"/>
      <c r="CB7127" s="174" t="str">
        <f t="shared" si="870"/>
        <v/>
      </c>
      <c r="CC7127" s="174" t="str">
        <f t="shared" si="871"/>
        <v/>
      </c>
      <c r="CH7127" s="139"/>
      <c r="CI7127" s="139"/>
      <c r="CJ7127" s="174"/>
    </row>
    <row r="7128" spans="76:88" ht="20.100000000000001" customHeight="1" x14ac:dyDescent="0.25">
      <c r="BX7128" s="190"/>
      <c r="BY7128" s="191"/>
      <c r="BZ7128" s="188"/>
      <c r="CA7128" s="188"/>
      <c r="CB7128" s="174" t="str">
        <f t="shared" si="870"/>
        <v/>
      </c>
      <c r="CC7128" s="174" t="str">
        <f t="shared" si="871"/>
        <v/>
      </c>
      <c r="CH7128" s="139"/>
      <c r="CI7128" s="139"/>
      <c r="CJ7128" s="174"/>
    </row>
    <row r="7129" spans="76:88" ht="20.100000000000001" customHeight="1" x14ac:dyDescent="0.25">
      <c r="BX7129" s="190"/>
      <c r="BY7129" s="191"/>
      <c r="BZ7129" s="188"/>
      <c r="CA7129" s="188"/>
      <c r="CB7129" s="174" t="str">
        <f t="shared" si="870"/>
        <v/>
      </c>
      <c r="CC7129" s="174" t="str">
        <f t="shared" si="871"/>
        <v/>
      </c>
      <c r="CH7129" s="139"/>
      <c r="CI7129" s="139"/>
      <c r="CJ7129" s="174"/>
    </row>
    <row r="7130" spans="76:88" ht="20.100000000000001" customHeight="1" x14ac:dyDescent="0.25">
      <c r="BX7130" s="190"/>
      <c r="BY7130" s="191"/>
      <c r="BZ7130" s="188"/>
      <c r="CA7130" s="188"/>
      <c r="CB7130" s="174" t="str">
        <f t="shared" si="870"/>
        <v/>
      </c>
      <c r="CC7130" s="174" t="str">
        <f t="shared" si="871"/>
        <v/>
      </c>
      <c r="CH7130" s="139"/>
      <c r="CI7130" s="139"/>
      <c r="CJ7130" s="174"/>
    </row>
    <row r="7131" spans="76:88" ht="20.100000000000001" customHeight="1" x14ac:dyDescent="0.25">
      <c r="BX7131" s="190"/>
      <c r="BY7131" s="191"/>
      <c r="BZ7131" s="188"/>
      <c r="CA7131" s="188"/>
      <c r="CB7131" s="174" t="str">
        <f t="shared" si="870"/>
        <v/>
      </c>
      <c r="CC7131" s="174" t="str">
        <f t="shared" si="871"/>
        <v/>
      </c>
      <c r="CH7131" s="139"/>
      <c r="CI7131" s="139"/>
      <c r="CJ7131" s="174"/>
    </row>
    <row r="7132" spans="76:88" ht="20.100000000000001" customHeight="1" x14ac:dyDescent="0.25">
      <c r="BX7132" s="190"/>
      <c r="BY7132" s="191"/>
      <c r="BZ7132" s="188"/>
      <c r="CA7132" s="188"/>
      <c r="CB7132" s="174" t="str">
        <f t="shared" si="870"/>
        <v/>
      </c>
      <c r="CC7132" s="174" t="str">
        <f t="shared" si="871"/>
        <v/>
      </c>
      <c r="CH7132" s="139"/>
      <c r="CI7132" s="139"/>
      <c r="CJ7132" s="174"/>
    </row>
    <row r="7133" spans="76:88" ht="20.100000000000001" customHeight="1" x14ac:dyDescent="0.25">
      <c r="BX7133" s="190"/>
      <c r="BY7133" s="191"/>
      <c r="BZ7133" s="188"/>
      <c r="CA7133" s="188"/>
      <c r="CB7133" s="174" t="str">
        <f t="shared" si="870"/>
        <v/>
      </c>
      <c r="CC7133" s="174" t="str">
        <f t="shared" si="871"/>
        <v/>
      </c>
      <c r="CH7133" s="139"/>
      <c r="CI7133" s="139"/>
      <c r="CJ7133" s="174"/>
    </row>
    <row r="7134" spans="76:88" ht="20.100000000000001" customHeight="1" x14ac:dyDescent="0.25">
      <c r="BX7134" s="190"/>
      <c r="BY7134" s="191"/>
      <c r="BZ7134" s="188"/>
      <c r="CA7134" s="188"/>
      <c r="CB7134" s="174" t="str">
        <f t="shared" si="870"/>
        <v/>
      </c>
      <c r="CC7134" s="174" t="str">
        <f t="shared" si="871"/>
        <v/>
      </c>
      <c r="CH7134" s="139"/>
      <c r="CI7134" s="139"/>
      <c r="CJ7134" s="174"/>
    </row>
    <row r="7135" spans="76:88" ht="20.100000000000001" customHeight="1" x14ac:dyDescent="0.25">
      <c r="BX7135" s="190"/>
      <c r="BY7135" s="191"/>
      <c r="BZ7135" s="188"/>
      <c r="CA7135" s="188"/>
      <c r="CB7135" s="174" t="str">
        <f t="shared" si="870"/>
        <v/>
      </c>
      <c r="CC7135" s="174" t="str">
        <f t="shared" si="871"/>
        <v/>
      </c>
      <c r="CH7135" s="139"/>
      <c r="CI7135" s="139"/>
      <c r="CJ7135" s="174"/>
    </row>
    <row r="7136" spans="76:88" ht="20.100000000000001" customHeight="1" x14ac:dyDescent="0.25">
      <c r="BX7136" s="190"/>
      <c r="BY7136" s="191"/>
      <c r="BZ7136" s="188"/>
      <c r="CA7136" s="188"/>
      <c r="CB7136" s="174" t="str">
        <f t="shared" si="870"/>
        <v/>
      </c>
      <c r="CC7136" s="174" t="str">
        <f t="shared" si="871"/>
        <v/>
      </c>
      <c r="CH7136" s="139"/>
      <c r="CI7136" s="139"/>
      <c r="CJ7136" s="174"/>
    </row>
    <row r="7137" spans="76:88" ht="20.100000000000001" customHeight="1" x14ac:dyDescent="0.25">
      <c r="BX7137" s="190"/>
      <c r="BY7137" s="191"/>
      <c r="BZ7137" s="188"/>
      <c r="CA7137" s="188"/>
      <c r="CB7137" s="174" t="str">
        <f t="shared" si="870"/>
        <v/>
      </c>
      <c r="CC7137" s="174" t="str">
        <f t="shared" si="871"/>
        <v/>
      </c>
      <c r="CH7137" s="139"/>
      <c r="CI7137" s="139"/>
      <c r="CJ7137" s="174"/>
    </row>
    <row r="7138" spans="76:88" ht="20.100000000000001" customHeight="1" x14ac:dyDescent="0.25">
      <c r="BX7138" s="190"/>
      <c r="BY7138" s="191"/>
      <c r="BZ7138" s="188"/>
      <c r="CA7138" s="188"/>
      <c r="CB7138" s="174" t="str">
        <f t="shared" si="870"/>
        <v/>
      </c>
      <c r="CC7138" s="174" t="str">
        <f t="shared" si="871"/>
        <v/>
      </c>
      <c r="CH7138" s="139"/>
      <c r="CI7138" s="139"/>
      <c r="CJ7138" s="174"/>
    </row>
    <row r="7139" spans="76:88" ht="20.100000000000001" customHeight="1" x14ac:dyDescent="0.25">
      <c r="BX7139" s="190"/>
      <c r="BY7139" s="191"/>
      <c r="BZ7139" s="188"/>
      <c r="CA7139" s="188"/>
      <c r="CB7139" s="174" t="str">
        <f t="shared" si="870"/>
        <v/>
      </c>
      <c r="CC7139" s="174" t="str">
        <f t="shared" si="871"/>
        <v/>
      </c>
      <c r="CH7139" s="139"/>
      <c r="CI7139" s="139"/>
      <c r="CJ7139" s="174"/>
    </row>
    <row r="7140" spans="76:88" ht="20.100000000000001" customHeight="1" x14ac:dyDescent="0.25">
      <c r="BX7140" s="190"/>
      <c r="BY7140" s="191"/>
      <c r="BZ7140" s="188"/>
      <c r="CA7140" s="188"/>
      <c r="CB7140" s="174" t="str">
        <f t="shared" si="870"/>
        <v/>
      </c>
      <c r="CC7140" s="174" t="str">
        <f t="shared" si="871"/>
        <v/>
      </c>
      <c r="CH7140" s="139"/>
      <c r="CI7140" s="139"/>
      <c r="CJ7140" s="174"/>
    </row>
    <row r="7141" spans="76:88" ht="20.100000000000001" customHeight="1" x14ac:dyDescent="0.25">
      <c r="BX7141" s="190"/>
      <c r="BY7141" s="191"/>
      <c r="BZ7141" s="188"/>
      <c r="CA7141" s="188"/>
      <c r="CB7141" s="174" t="str">
        <f t="shared" si="870"/>
        <v/>
      </c>
      <c r="CC7141" s="174" t="str">
        <f t="shared" si="871"/>
        <v/>
      </c>
      <c r="CH7141" s="139"/>
      <c r="CI7141" s="139"/>
      <c r="CJ7141" s="174"/>
    </row>
    <row r="7142" spans="76:88" ht="20.100000000000001" customHeight="1" x14ac:dyDescent="0.25">
      <c r="BX7142" s="190"/>
      <c r="BY7142" s="191"/>
      <c r="BZ7142" s="188"/>
      <c r="CA7142" s="188"/>
      <c r="CB7142" s="174" t="str">
        <f t="shared" si="870"/>
        <v/>
      </c>
      <c r="CC7142" s="174" t="str">
        <f t="shared" si="871"/>
        <v/>
      </c>
      <c r="CH7142" s="139"/>
      <c r="CI7142" s="139"/>
      <c r="CJ7142" s="174"/>
    </row>
    <row r="7143" spans="76:88" ht="20.100000000000001" customHeight="1" x14ac:dyDescent="0.25">
      <c r="BX7143" s="190"/>
      <c r="BY7143" s="191"/>
      <c r="BZ7143" s="188"/>
      <c r="CA7143" s="188"/>
      <c r="CB7143" s="174" t="str">
        <f t="shared" si="870"/>
        <v/>
      </c>
      <c r="CC7143" s="174" t="str">
        <f t="shared" si="871"/>
        <v/>
      </c>
      <c r="CH7143" s="139"/>
      <c r="CI7143" s="139"/>
      <c r="CJ7143" s="174"/>
    </row>
    <row r="7144" spans="76:88" ht="20.100000000000001" customHeight="1" x14ac:dyDescent="0.25">
      <c r="BX7144" s="190"/>
      <c r="BY7144" s="191"/>
      <c r="BZ7144" s="188"/>
      <c r="CA7144" s="188"/>
      <c r="CB7144" s="174" t="str">
        <f t="shared" si="870"/>
        <v/>
      </c>
      <c r="CC7144" s="174" t="str">
        <f t="shared" si="871"/>
        <v/>
      </c>
      <c r="CH7144" s="139"/>
      <c r="CI7144" s="139"/>
      <c r="CJ7144" s="174"/>
    </row>
    <row r="7145" spans="76:88" ht="20.100000000000001" customHeight="1" x14ac:dyDescent="0.25">
      <c r="BX7145" s="190"/>
      <c r="BY7145" s="191"/>
      <c r="BZ7145" s="188"/>
      <c r="CA7145" s="188"/>
      <c r="CB7145" s="174" t="str">
        <f t="shared" si="870"/>
        <v/>
      </c>
      <c r="CC7145" s="174" t="str">
        <f t="shared" si="871"/>
        <v/>
      </c>
      <c r="CH7145" s="139"/>
      <c r="CI7145" s="139"/>
      <c r="CJ7145" s="174"/>
    </row>
    <row r="7146" spans="76:88" ht="20.100000000000001" customHeight="1" x14ac:dyDescent="0.25">
      <c r="BX7146" s="190"/>
      <c r="BY7146" s="191"/>
      <c r="BZ7146" s="188"/>
      <c r="CA7146" s="188"/>
      <c r="CB7146" s="174" t="str">
        <f t="shared" si="870"/>
        <v/>
      </c>
      <c r="CC7146" s="174" t="str">
        <f t="shared" si="871"/>
        <v/>
      </c>
      <c r="CH7146" s="139"/>
      <c r="CI7146" s="139"/>
      <c r="CJ7146" s="174"/>
    </row>
    <row r="7147" spans="76:88" ht="20.100000000000001" customHeight="1" x14ac:dyDescent="0.25">
      <c r="BX7147" s="190"/>
      <c r="BY7147" s="191"/>
      <c r="BZ7147" s="188"/>
      <c r="CA7147" s="188"/>
      <c r="CB7147" s="174" t="str">
        <f t="shared" si="870"/>
        <v/>
      </c>
      <c r="CC7147" s="174" t="str">
        <f t="shared" si="871"/>
        <v/>
      </c>
      <c r="CH7147" s="139"/>
      <c r="CI7147" s="139"/>
      <c r="CJ7147" s="174"/>
    </row>
    <row r="7148" spans="76:88" ht="20.100000000000001" customHeight="1" x14ac:dyDescent="0.25">
      <c r="BX7148" s="190"/>
      <c r="BY7148" s="191"/>
      <c r="BZ7148" s="188"/>
      <c r="CA7148" s="188"/>
      <c r="CB7148" s="174" t="str">
        <f t="shared" si="870"/>
        <v/>
      </c>
      <c r="CC7148" s="174" t="str">
        <f t="shared" si="871"/>
        <v/>
      </c>
      <c r="CH7148" s="139"/>
      <c r="CI7148" s="139"/>
      <c r="CJ7148" s="174"/>
    </row>
    <row r="7149" spans="76:88" ht="20.100000000000001" customHeight="1" x14ac:dyDescent="0.25">
      <c r="BX7149" s="190"/>
      <c r="BY7149" s="191"/>
      <c r="BZ7149" s="188"/>
      <c r="CA7149" s="188"/>
      <c r="CB7149" s="174" t="str">
        <f t="shared" si="870"/>
        <v/>
      </c>
      <c r="CC7149" s="174" t="str">
        <f t="shared" si="871"/>
        <v/>
      </c>
      <c r="CH7149" s="139"/>
      <c r="CI7149" s="139"/>
      <c r="CJ7149" s="174"/>
    </row>
    <row r="7150" spans="76:88" ht="20.100000000000001" customHeight="1" x14ac:dyDescent="0.25">
      <c r="BX7150" s="190"/>
      <c r="BY7150" s="191"/>
      <c r="BZ7150" s="188"/>
      <c r="CA7150" s="188"/>
      <c r="CB7150" s="174" t="str">
        <f t="shared" si="870"/>
        <v/>
      </c>
      <c r="CC7150" s="174" t="str">
        <f t="shared" si="871"/>
        <v/>
      </c>
      <c r="CH7150" s="139"/>
      <c r="CI7150" s="139"/>
      <c r="CJ7150" s="174"/>
    </row>
    <row r="7151" spans="76:88" ht="20.100000000000001" customHeight="1" x14ac:dyDescent="0.25">
      <c r="BX7151" s="190"/>
      <c r="BY7151" s="191"/>
      <c r="BZ7151" s="188"/>
      <c r="CA7151" s="188"/>
      <c r="CB7151" s="174" t="str">
        <f t="shared" si="870"/>
        <v/>
      </c>
      <c r="CC7151" s="174" t="str">
        <f t="shared" si="871"/>
        <v/>
      </c>
      <c r="CH7151" s="139"/>
      <c r="CI7151" s="139"/>
      <c r="CJ7151" s="174"/>
    </row>
    <row r="7152" spans="76:88" ht="20.100000000000001" customHeight="1" x14ac:dyDescent="0.25">
      <c r="BX7152" s="190"/>
      <c r="BY7152" s="191"/>
      <c r="BZ7152" s="188"/>
      <c r="CA7152" s="188"/>
      <c r="CB7152" s="174" t="str">
        <f t="shared" si="870"/>
        <v/>
      </c>
      <c r="CC7152" s="174" t="str">
        <f t="shared" si="871"/>
        <v/>
      </c>
      <c r="CH7152" s="139"/>
      <c r="CI7152" s="139"/>
      <c r="CJ7152" s="174"/>
    </row>
    <row r="7153" spans="76:88" ht="20.100000000000001" customHeight="1" x14ac:dyDescent="0.25">
      <c r="BX7153" s="190"/>
      <c r="BY7153" s="191"/>
      <c r="BZ7153" s="188"/>
      <c r="CA7153" s="188"/>
      <c r="CB7153" s="174" t="str">
        <f t="shared" si="870"/>
        <v/>
      </c>
      <c r="CC7153" s="174" t="str">
        <f t="shared" si="871"/>
        <v/>
      </c>
      <c r="CH7153" s="139"/>
      <c r="CI7153" s="139"/>
      <c r="CJ7153" s="174"/>
    </row>
    <row r="7154" spans="76:88" ht="20.100000000000001" customHeight="1" x14ac:dyDescent="0.25">
      <c r="BX7154" s="190"/>
      <c r="BY7154" s="191"/>
      <c r="BZ7154" s="188"/>
      <c r="CA7154" s="188"/>
      <c r="CB7154" s="174" t="str">
        <f t="shared" si="870"/>
        <v/>
      </c>
      <c r="CC7154" s="174" t="str">
        <f t="shared" si="871"/>
        <v/>
      </c>
      <c r="CH7154" s="139"/>
      <c r="CI7154" s="139"/>
      <c r="CJ7154" s="174"/>
    </row>
    <row r="7155" spans="76:88" ht="20.100000000000001" customHeight="1" x14ac:dyDescent="0.25">
      <c r="BX7155" s="190"/>
      <c r="BY7155" s="191"/>
      <c r="BZ7155" s="188"/>
      <c r="CA7155" s="188"/>
      <c r="CB7155" s="174" t="str">
        <f t="shared" si="870"/>
        <v/>
      </c>
      <c r="CC7155" s="174" t="str">
        <f t="shared" si="871"/>
        <v/>
      </c>
      <c r="CH7155" s="139"/>
      <c r="CI7155" s="139"/>
      <c r="CJ7155" s="174"/>
    </row>
    <row r="7156" spans="76:88" ht="20.100000000000001" customHeight="1" x14ac:dyDescent="0.25">
      <c r="BX7156" s="190"/>
      <c r="BY7156" s="191"/>
      <c r="BZ7156" s="188"/>
      <c r="CA7156" s="188"/>
      <c r="CB7156" s="174" t="str">
        <f t="shared" si="870"/>
        <v/>
      </c>
      <c r="CC7156" s="174" t="str">
        <f t="shared" si="871"/>
        <v/>
      </c>
      <c r="CH7156" s="139"/>
      <c r="CI7156" s="139"/>
      <c r="CJ7156" s="174"/>
    </row>
    <row r="7157" spans="76:88" ht="20.100000000000001" customHeight="1" x14ac:dyDescent="0.25">
      <c r="BX7157" s="190"/>
      <c r="BY7157" s="191"/>
      <c r="BZ7157" s="188"/>
      <c r="CA7157" s="188"/>
      <c r="CB7157" s="174" t="str">
        <f t="shared" si="870"/>
        <v/>
      </c>
      <c r="CC7157" s="174" t="str">
        <f t="shared" si="871"/>
        <v/>
      </c>
      <c r="CH7157" s="139"/>
      <c r="CI7157" s="139"/>
      <c r="CJ7157" s="174"/>
    </row>
    <row r="7158" spans="76:88" ht="20.100000000000001" customHeight="1" x14ac:dyDescent="0.25">
      <c r="BX7158" s="190"/>
      <c r="BY7158" s="191"/>
      <c r="BZ7158" s="188"/>
      <c r="CA7158" s="188"/>
      <c r="CB7158" s="174" t="str">
        <f t="shared" si="870"/>
        <v/>
      </c>
      <c r="CC7158" s="174" t="str">
        <f t="shared" si="871"/>
        <v/>
      </c>
      <c r="CH7158" s="139"/>
      <c r="CI7158" s="139"/>
      <c r="CJ7158" s="174"/>
    </row>
    <row r="7159" spans="76:88" ht="20.100000000000001" customHeight="1" x14ac:dyDescent="0.25">
      <c r="BX7159" s="190"/>
      <c r="BY7159" s="191"/>
      <c r="BZ7159" s="188"/>
      <c r="CA7159" s="188"/>
      <c r="CB7159" s="174" t="str">
        <f t="shared" si="870"/>
        <v/>
      </c>
      <c r="CC7159" s="174" t="str">
        <f t="shared" si="871"/>
        <v/>
      </c>
      <c r="CH7159" s="139"/>
      <c r="CI7159" s="139"/>
      <c r="CJ7159" s="174"/>
    </row>
    <row r="7160" spans="76:88" ht="20.100000000000001" customHeight="1" x14ac:dyDescent="0.25">
      <c r="BX7160" s="190"/>
      <c r="BY7160" s="191"/>
      <c r="BZ7160" s="188"/>
      <c r="CA7160" s="188"/>
      <c r="CB7160" s="174" t="str">
        <f t="shared" si="870"/>
        <v/>
      </c>
      <c r="CC7160" s="174" t="str">
        <f t="shared" si="871"/>
        <v/>
      </c>
      <c r="CH7160" s="139"/>
      <c r="CI7160" s="139"/>
      <c r="CJ7160" s="174"/>
    </row>
    <row r="7161" spans="76:88" ht="20.100000000000001" customHeight="1" x14ac:dyDescent="0.25">
      <c r="BX7161" s="190"/>
      <c r="BY7161" s="191"/>
      <c r="BZ7161" s="188"/>
      <c r="CA7161" s="188"/>
      <c r="CB7161" s="174" t="str">
        <f t="shared" si="870"/>
        <v/>
      </c>
      <c r="CC7161" s="174" t="str">
        <f t="shared" si="871"/>
        <v/>
      </c>
      <c r="CH7161" s="139"/>
      <c r="CI7161" s="139"/>
      <c r="CJ7161" s="174"/>
    </row>
    <row r="7162" spans="76:88" ht="20.100000000000001" customHeight="1" x14ac:dyDescent="0.25">
      <c r="BX7162" s="190"/>
      <c r="BY7162" s="191"/>
      <c r="BZ7162" s="188"/>
      <c r="CA7162" s="188"/>
      <c r="CB7162" s="174" t="str">
        <f t="shared" si="870"/>
        <v/>
      </c>
      <c r="CC7162" s="174" t="str">
        <f t="shared" si="871"/>
        <v/>
      </c>
      <c r="CH7162" s="139"/>
      <c r="CI7162" s="139"/>
      <c r="CJ7162" s="174"/>
    </row>
    <row r="7163" spans="76:88" ht="20.100000000000001" customHeight="1" x14ac:dyDescent="0.25">
      <c r="BX7163" s="190"/>
      <c r="BY7163" s="191"/>
      <c r="BZ7163" s="188"/>
      <c r="CA7163" s="188"/>
      <c r="CB7163" s="174" t="str">
        <f t="shared" si="870"/>
        <v/>
      </c>
      <c r="CC7163" s="174" t="str">
        <f t="shared" si="871"/>
        <v/>
      </c>
      <c r="CH7163" s="139"/>
      <c r="CI7163" s="139"/>
      <c r="CJ7163" s="174"/>
    </row>
    <row r="7164" spans="76:88" ht="20.100000000000001" customHeight="1" x14ac:dyDescent="0.25">
      <c r="BX7164" s="190"/>
      <c r="BY7164" s="191"/>
      <c r="BZ7164" s="188"/>
      <c r="CA7164" s="188"/>
      <c r="CB7164" s="174" t="str">
        <f t="shared" si="870"/>
        <v/>
      </c>
      <c r="CC7164" s="174" t="str">
        <f t="shared" si="871"/>
        <v/>
      </c>
      <c r="CH7164" s="139"/>
      <c r="CI7164" s="139"/>
      <c r="CJ7164" s="174"/>
    </row>
    <row r="7165" spans="76:88" ht="20.100000000000001" customHeight="1" x14ac:dyDescent="0.25">
      <c r="BX7165" s="190"/>
      <c r="BY7165" s="191"/>
      <c r="BZ7165" s="188"/>
      <c r="CA7165" s="188"/>
      <c r="CB7165" s="174" t="str">
        <f t="shared" si="870"/>
        <v/>
      </c>
      <c r="CC7165" s="174" t="str">
        <f t="shared" si="871"/>
        <v/>
      </c>
      <c r="CH7165" s="139"/>
      <c r="CI7165" s="139"/>
      <c r="CJ7165" s="174"/>
    </row>
    <row r="7166" spans="76:88" ht="20.100000000000001" customHeight="1" x14ac:dyDescent="0.25">
      <c r="BX7166" s="190"/>
      <c r="BY7166" s="191"/>
      <c r="BZ7166" s="188"/>
      <c r="CA7166" s="188"/>
      <c r="CB7166" s="174" t="str">
        <f t="shared" si="870"/>
        <v/>
      </c>
      <c r="CC7166" s="174" t="str">
        <f t="shared" si="871"/>
        <v/>
      </c>
      <c r="CH7166" s="139"/>
      <c r="CI7166" s="139"/>
      <c r="CJ7166" s="174"/>
    </row>
    <row r="7167" spans="76:88" ht="20.100000000000001" customHeight="1" x14ac:dyDescent="0.25">
      <c r="BX7167" s="190"/>
      <c r="BY7167" s="191"/>
      <c r="BZ7167" s="188"/>
      <c r="CA7167" s="188"/>
      <c r="CB7167" s="174" t="str">
        <f t="shared" si="870"/>
        <v/>
      </c>
      <c r="CC7167" s="174" t="str">
        <f t="shared" si="871"/>
        <v/>
      </c>
      <c r="CH7167" s="139"/>
      <c r="CI7167" s="139"/>
      <c r="CJ7167" s="174"/>
    </row>
    <row r="7168" spans="76:88" ht="20.100000000000001" customHeight="1" x14ac:dyDescent="0.25">
      <c r="BX7168" s="190"/>
      <c r="BY7168" s="191"/>
      <c r="BZ7168" s="188"/>
      <c r="CA7168" s="188"/>
      <c r="CB7168" s="174" t="str">
        <f t="shared" si="870"/>
        <v/>
      </c>
      <c r="CC7168" s="174" t="str">
        <f t="shared" si="871"/>
        <v/>
      </c>
      <c r="CH7168" s="139"/>
      <c r="CI7168" s="139"/>
      <c r="CJ7168" s="174"/>
    </row>
    <row r="7169" spans="76:88" ht="20.100000000000001" customHeight="1" x14ac:dyDescent="0.25">
      <c r="BX7169" s="190"/>
      <c r="BY7169" s="191"/>
      <c r="BZ7169" s="188"/>
      <c r="CA7169" s="188"/>
      <c r="CB7169" s="174" t="str">
        <f t="shared" si="870"/>
        <v/>
      </c>
      <c r="CC7169" s="174" t="str">
        <f t="shared" si="871"/>
        <v/>
      </c>
      <c r="CH7169" s="139"/>
      <c r="CI7169" s="139"/>
      <c r="CJ7169" s="174"/>
    </row>
    <row r="7170" spans="76:88" ht="20.100000000000001" customHeight="1" x14ac:dyDescent="0.25">
      <c r="BX7170" s="190"/>
      <c r="BY7170" s="191"/>
      <c r="BZ7170" s="188"/>
      <c r="CA7170" s="188"/>
      <c r="CB7170" s="174" t="str">
        <f t="shared" si="870"/>
        <v/>
      </c>
      <c r="CC7170" s="174" t="str">
        <f t="shared" si="871"/>
        <v/>
      </c>
      <c r="CH7170" s="139"/>
      <c r="CI7170" s="139"/>
      <c r="CJ7170" s="174"/>
    </row>
    <row r="7171" spans="76:88" ht="20.100000000000001" customHeight="1" x14ac:dyDescent="0.25">
      <c r="BX7171" s="190"/>
      <c r="BY7171" s="191"/>
      <c r="BZ7171" s="188"/>
      <c r="CA7171" s="188"/>
      <c r="CB7171" s="174" t="str">
        <f t="shared" si="870"/>
        <v/>
      </c>
      <c r="CC7171" s="174" t="str">
        <f t="shared" si="871"/>
        <v/>
      </c>
      <c r="CH7171" s="139"/>
      <c r="CI7171" s="139"/>
      <c r="CJ7171" s="174"/>
    </row>
    <row r="7172" spans="76:88" ht="20.100000000000001" customHeight="1" x14ac:dyDescent="0.25">
      <c r="BX7172" s="190"/>
      <c r="BY7172" s="191"/>
      <c r="BZ7172" s="188"/>
      <c r="CA7172" s="188"/>
      <c r="CB7172" s="174" t="str">
        <f t="shared" si="870"/>
        <v/>
      </c>
      <c r="CC7172" s="174" t="str">
        <f t="shared" si="871"/>
        <v/>
      </c>
      <c r="CH7172" s="139"/>
      <c r="CI7172" s="139"/>
      <c r="CJ7172" s="174"/>
    </row>
    <row r="7173" spans="76:88" ht="20.100000000000001" customHeight="1" x14ac:dyDescent="0.25">
      <c r="BX7173" s="190"/>
      <c r="BY7173" s="191"/>
      <c r="BZ7173" s="188"/>
      <c r="CA7173" s="188"/>
      <c r="CB7173" s="174" t="str">
        <f t="shared" si="870"/>
        <v/>
      </c>
      <c r="CC7173" s="174" t="str">
        <f t="shared" si="871"/>
        <v/>
      </c>
      <c r="CH7173" s="139"/>
      <c r="CI7173" s="139"/>
      <c r="CJ7173" s="174"/>
    </row>
    <row r="7174" spans="76:88" ht="20.100000000000001" customHeight="1" x14ac:dyDescent="0.25">
      <c r="BX7174" s="190"/>
      <c r="BY7174" s="191"/>
      <c r="BZ7174" s="188"/>
      <c r="CA7174" s="188"/>
      <c r="CB7174" s="174" t="str">
        <f t="shared" si="870"/>
        <v/>
      </c>
      <c r="CC7174" s="174" t="str">
        <f t="shared" si="871"/>
        <v/>
      </c>
      <c r="CH7174" s="139"/>
      <c r="CI7174" s="139"/>
      <c r="CJ7174" s="174"/>
    </row>
    <row r="7175" spans="76:88" ht="20.100000000000001" customHeight="1" x14ac:dyDescent="0.25">
      <c r="BX7175" s="190"/>
      <c r="BY7175" s="191"/>
      <c r="BZ7175" s="188"/>
      <c r="CA7175" s="188"/>
      <c r="CB7175" s="174" t="str">
        <f t="shared" si="870"/>
        <v/>
      </c>
      <c r="CC7175" s="174" t="str">
        <f t="shared" si="871"/>
        <v/>
      </c>
      <c r="CH7175" s="139"/>
      <c r="CI7175" s="139"/>
      <c r="CJ7175" s="174"/>
    </row>
    <row r="7176" spans="76:88" ht="20.100000000000001" customHeight="1" x14ac:dyDescent="0.25">
      <c r="BX7176" s="190"/>
      <c r="BY7176" s="191"/>
      <c r="BZ7176" s="188"/>
      <c r="CA7176" s="188"/>
      <c r="CB7176" s="174" t="str">
        <f t="shared" si="870"/>
        <v/>
      </c>
      <c r="CC7176" s="174" t="str">
        <f t="shared" si="871"/>
        <v/>
      </c>
      <c r="CH7176" s="139"/>
      <c r="CI7176" s="139"/>
      <c r="CJ7176" s="174"/>
    </row>
    <row r="7177" spans="76:88" ht="20.100000000000001" customHeight="1" x14ac:dyDescent="0.25">
      <c r="BX7177" s="190"/>
      <c r="BY7177" s="191"/>
      <c r="BZ7177" s="188"/>
      <c r="CA7177" s="188"/>
      <c r="CB7177" s="174" t="str">
        <f t="shared" si="870"/>
        <v/>
      </c>
      <c r="CC7177" s="174" t="str">
        <f t="shared" si="871"/>
        <v/>
      </c>
      <c r="CH7177" s="139"/>
      <c r="CI7177" s="139"/>
      <c r="CJ7177" s="174"/>
    </row>
    <row r="7178" spans="76:88" ht="20.100000000000001" customHeight="1" x14ac:dyDescent="0.25">
      <c r="BX7178" s="190"/>
      <c r="BY7178" s="191"/>
      <c r="BZ7178" s="188"/>
      <c r="CA7178" s="188"/>
      <c r="CB7178" s="174" t="str">
        <f t="shared" si="870"/>
        <v/>
      </c>
      <c r="CC7178" s="174" t="str">
        <f t="shared" si="871"/>
        <v/>
      </c>
      <c r="CH7178" s="139"/>
      <c r="CI7178" s="139"/>
      <c r="CJ7178" s="174"/>
    </row>
    <row r="7179" spans="76:88" ht="20.100000000000001" customHeight="1" x14ac:dyDescent="0.25">
      <c r="BX7179" s="190"/>
      <c r="BY7179" s="191"/>
      <c r="BZ7179" s="188"/>
      <c r="CA7179" s="188"/>
      <c r="CB7179" s="174" t="str">
        <f t="shared" si="870"/>
        <v/>
      </c>
      <c r="CC7179" s="174" t="str">
        <f t="shared" si="871"/>
        <v/>
      </c>
      <c r="CH7179" s="139"/>
      <c r="CI7179" s="139"/>
      <c r="CJ7179" s="174"/>
    </row>
    <row r="7180" spans="76:88" ht="20.100000000000001" customHeight="1" x14ac:dyDescent="0.25">
      <c r="BX7180" s="190"/>
      <c r="BY7180" s="191"/>
      <c r="BZ7180" s="188"/>
      <c r="CA7180" s="188"/>
      <c r="CB7180" s="174" t="str">
        <f t="shared" si="870"/>
        <v/>
      </c>
      <c r="CC7180" s="174" t="str">
        <f t="shared" si="871"/>
        <v/>
      </c>
      <c r="CH7180" s="139"/>
      <c r="CI7180" s="139"/>
      <c r="CJ7180" s="174"/>
    </row>
    <row r="7181" spans="76:88" ht="20.100000000000001" customHeight="1" x14ac:dyDescent="0.25">
      <c r="BX7181" s="190"/>
      <c r="BY7181" s="191"/>
      <c r="BZ7181" s="188"/>
      <c r="CA7181" s="188"/>
      <c r="CB7181" s="174" t="str">
        <f t="shared" si="870"/>
        <v/>
      </c>
      <c r="CC7181" s="174" t="str">
        <f t="shared" si="871"/>
        <v/>
      </c>
      <c r="CH7181" s="139"/>
      <c r="CI7181" s="139"/>
      <c r="CJ7181" s="174"/>
    </row>
    <row r="7182" spans="76:88" ht="20.100000000000001" customHeight="1" x14ac:dyDescent="0.25">
      <c r="BX7182" s="190"/>
      <c r="BY7182" s="191"/>
      <c r="BZ7182" s="188"/>
      <c r="CA7182" s="188"/>
      <c r="CB7182" s="174" t="str">
        <f t="shared" si="870"/>
        <v/>
      </c>
      <c r="CC7182" s="174" t="str">
        <f t="shared" si="871"/>
        <v/>
      </c>
      <c r="CH7182" s="139"/>
      <c r="CI7182" s="139"/>
      <c r="CJ7182" s="174"/>
    </row>
    <row r="7183" spans="76:88" ht="20.100000000000001" customHeight="1" x14ac:dyDescent="0.25">
      <c r="BX7183" s="190"/>
      <c r="BY7183" s="191"/>
      <c r="BZ7183" s="188"/>
      <c r="CA7183" s="188"/>
      <c r="CB7183" s="174" t="str">
        <f t="shared" si="870"/>
        <v/>
      </c>
      <c r="CC7183" s="174" t="str">
        <f t="shared" si="871"/>
        <v/>
      </c>
      <c r="CH7183" s="139"/>
      <c r="CI7183" s="139"/>
      <c r="CJ7183" s="174"/>
    </row>
    <row r="7184" spans="76:88" ht="20.100000000000001" customHeight="1" x14ac:dyDescent="0.25">
      <c r="BX7184" s="190"/>
      <c r="BY7184" s="191"/>
      <c r="BZ7184" s="188"/>
      <c r="CA7184" s="188"/>
      <c r="CB7184" s="174" t="str">
        <f t="shared" ref="CB7184:CB7247" si="872">IF($CA7184&gt;(Y$555),$BZ7184,"")</f>
        <v/>
      </c>
      <c r="CC7184" s="174" t="str">
        <f t="shared" ref="CC7184:CC7247" si="873">IF($CA7184&gt;(AA$557),$BZ7184,"")</f>
        <v/>
      </c>
      <c r="CH7184" s="139"/>
      <c r="CI7184" s="139"/>
      <c r="CJ7184" s="174"/>
    </row>
    <row r="7185" spans="76:88" ht="20.100000000000001" customHeight="1" x14ac:dyDescent="0.25">
      <c r="BX7185" s="190"/>
      <c r="BY7185" s="191"/>
      <c r="BZ7185" s="188"/>
      <c r="CA7185" s="188"/>
      <c r="CB7185" s="174" t="str">
        <f t="shared" si="872"/>
        <v/>
      </c>
      <c r="CC7185" s="174" t="str">
        <f t="shared" si="873"/>
        <v/>
      </c>
      <c r="CH7185" s="139"/>
      <c r="CI7185" s="139"/>
      <c r="CJ7185" s="174"/>
    </row>
    <row r="7186" spans="76:88" ht="20.100000000000001" customHeight="1" x14ac:dyDescent="0.25">
      <c r="BX7186" s="190"/>
      <c r="BY7186" s="191"/>
      <c r="BZ7186" s="188"/>
      <c r="CA7186" s="188"/>
      <c r="CB7186" s="174" t="str">
        <f t="shared" si="872"/>
        <v/>
      </c>
      <c r="CC7186" s="174" t="str">
        <f t="shared" si="873"/>
        <v/>
      </c>
      <c r="CH7186" s="139"/>
      <c r="CI7186" s="139"/>
      <c r="CJ7186" s="174"/>
    </row>
    <row r="7187" spans="76:88" ht="20.100000000000001" customHeight="1" x14ac:dyDescent="0.25">
      <c r="BX7187" s="190"/>
      <c r="BY7187" s="191"/>
      <c r="BZ7187" s="188"/>
      <c r="CA7187" s="188"/>
      <c r="CB7187" s="174" t="str">
        <f t="shared" si="872"/>
        <v/>
      </c>
      <c r="CC7187" s="174" t="str">
        <f t="shared" si="873"/>
        <v/>
      </c>
      <c r="CH7187" s="139"/>
      <c r="CI7187" s="139"/>
      <c r="CJ7187" s="174"/>
    </row>
    <row r="7188" spans="76:88" ht="20.100000000000001" customHeight="1" x14ac:dyDescent="0.25">
      <c r="BX7188" s="190"/>
      <c r="BY7188" s="191"/>
      <c r="BZ7188" s="188"/>
      <c r="CA7188" s="188"/>
      <c r="CB7188" s="174" t="str">
        <f t="shared" si="872"/>
        <v/>
      </c>
      <c r="CC7188" s="174" t="str">
        <f t="shared" si="873"/>
        <v/>
      </c>
      <c r="CH7188" s="139"/>
      <c r="CI7188" s="139"/>
      <c r="CJ7188" s="174"/>
    </row>
    <row r="7189" spans="76:88" ht="20.100000000000001" customHeight="1" x14ac:dyDescent="0.25">
      <c r="BX7189" s="190"/>
      <c r="BY7189" s="191"/>
      <c r="BZ7189" s="188"/>
      <c r="CA7189" s="188"/>
      <c r="CB7189" s="174" t="str">
        <f t="shared" si="872"/>
        <v/>
      </c>
      <c r="CC7189" s="174" t="str">
        <f t="shared" si="873"/>
        <v/>
      </c>
      <c r="CH7189" s="139"/>
      <c r="CI7189" s="139"/>
      <c r="CJ7189" s="174"/>
    </row>
    <row r="7190" spans="76:88" ht="20.100000000000001" customHeight="1" x14ac:dyDescent="0.25">
      <c r="BX7190" s="190"/>
      <c r="BY7190" s="191"/>
      <c r="BZ7190" s="188"/>
      <c r="CA7190" s="188"/>
      <c r="CB7190" s="174" t="str">
        <f t="shared" si="872"/>
        <v/>
      </c>
      <c r="CC7190" s="174" t="str">
        <f t="shared" si="873"/>
        <v/>
      </c>
      <c r="CH7190" s="139"/>
      <c r="CI7190" s="139"/>
      <c r="CJ7190" s="174"/>
    </row>
    <row r="7191" spans="76:88" ht="20.100000000000001" customHeight="1" x14ac:dyDescent="0.25">
      <c r="BX7191" s="190"/>
      <c r="BY7191" s="191"/>
      <c r="BZ7191" s="188"/>
      <c r="CA7191" s="188"/>
      <c r="CB7191" s="174" t="str">
        <f t="shared" si="872"/>
        <v/>
      </c>
      <c r="CC7191" s="174" t="str">
        <f t="shared" si="873"/>
        <v/>
      </c>
      <c r="CH7191" s="139"/>
      <c r="CI7191" s="139"/>
      <c r="CJ7191" s="174"/>
    </row>
    <row r="7192" spans="76:88" ht="20.100000000000001" customHeight="1" x14ac:dyDescent="0.25">
      <c r="BX7192" s="190"/>
      <c r="BY7192" s="191"/>
      <c r="BZ7192" s="188"/>
      <c r="CA7192" s="188"/>
      <c r="CB7192" s="174" t="str">
        <f t="shared" si="872"/>
        <v/>
      </c>
      <c r="CC7192" s="174" t="str">
        <f t="shared" si="873"/>
        <v/>
      </c>
      <c r="CH7192" s="139"/>
      <c r="CI7192" s="139"/>
      <c r="CJ7192" s="174"/>
    </row>
    <row r="7193" spans="76:88" ht="20.100000000000001" customHeight="1" x14ac:dyDescent="0.25">
      <c r="BX7193" s="190"/>
      <c r="BY7193" s="191"/>
      <c r="BZ7193" s="188"/>
      <c r="CA7193" s="188"/>
      <c r="CB7193" s="174" t="str">
        <f t="shared" si="872"/>
        <v/>
      </c>
      <c r="CC7193" s="174" t="str">
        <f t="shared" si="873"/>
        <v/>
      </c>
      <c r="CH7193" s="139"/>
      <c r="CI7193" s="139"/>
      <c r="CJ7193" s="174"/>
    </row>
    <row r="7194" spans="76:88" ht="20.100000000000001" customHeight="1" x14ac:dyDescent="0.25">
      <c r="BX7194" s="190"/>
      <c r="BY7194" s="191"/>
      <c r="BZ7194" s="188"/>
      <c r="CA7194" s="188"/>
      <c r="CB7194" s="174" t="str">
        <f t="shared" si="872"/>
        <v/>
      </c>
      <c r="CC7194" s="174" t="str">
        <f t="shared" si="873"/>
        <v/>
      </c>
      <c r="CH7194" s="139"/>
      <c r="CI7194" s="139"/>
      <c r="CJ7194" s="174"/>
    </row>
    <row r="7195" spans="76:88" ht="20.100000000000001" customHeight="1" x14ac:dyDescent="0.25">
      <c r="BX7195" s="190"/>
      <c r="BY7195" s="191"/>
      <c r="BZ7195" s="188"/>
      <c r="CA7195" s="188"/>
      <c r="CB7195" s="174" t="str">
        <f t="shared" si="872"/>
        <v/>
      </c>
      <c r="CC7195" s="174" t="str">
        <f t="shared" si="873"/>
        <v/>
      </c>
      <c r="CH7195" s="139"/>
      <c r="CI7195" s="139"/>
      <c r="CJ7195" s="174"/>
    </row>
    <row r="7196" spans="76:88" ht="20.100000000000001" customHeight="1" x14ac:dyDescent="0.25">
      <c r="BX7196" s="190"/>
      <c r="BY7196" s="191"/>
      <c r="BZ7196" s="188"/>
      <c r="CA7196" s="188"/>
      <c r="CB7196" s="174" t="str">
        <f t="shared" si="872"/>
        <v/>
      </c>
      <c r="CC7196" s="174" t="str">
        <f t="shared" si="873"/>
        <v/>
      </c>
      <c r="CH7196" s="139"/>
      <c r="CI7196" s="139"/>
      <c r="CJ7196" s="174"/>
    </row>
    <row r="7197" spans="76:88" ht="20.100000000000001" customHeight="1" x14ac:dyDescent="0.25">
      <c r="BX7197" s="190"/>
      <c r="BY7197" s="191"/>
      <c r="BZ7197" s="188"/>
      <c r="CA7197" s="188"/>
      <c r="CB7197" s="174" t="str">
        <f t="shared" si="872"/>
        <v/>
      </c>
      <c r="CC7197" s="174" t="str">
        <f t="shared" si="873"/>
        <v/>
      </c>
      <c r="CH7197" s="139"/>
      <c r="CI7197" s="139"/>
      <c r="CJ7197" s="174"/>
    </row>
    <row r="7198" spans="76:88" ht="20.100000000000001" customHeight="1" x14ac:dyDescent="0.25">
      <c r="BX7198" s="190"/>
      <c r="BY7198" s="191"/>
      <c r="BZ7198" s="188"/>
      <c r="CA7198" s="188"/>
      <c r="CB7198" s="174" t="str">
        <f t="shared" si="872"/>
        <v/>
      </c>
      <c r="CC7198" s="174" t="str">
        <f t="shared" si="873"/>
        <v/>
      </c>
      <c r="CH7198" s="139"/>
      <c r="CI7198" s="139"/>
      <c r="CJ7198" s="174"/>
    </row>
    <row r="7199" spans="76:88" ht="20.100000000000001" customHeight="1" x14ac:dyDescent="0.25">
      <c r="BX7199" s="190"/>
      <c r="BY7199" s="191"/>
      <c r="BZ7199" s="188"/>
      <c r="CA7199" s="188"/>
      <c r="CB7199" s="174" t="str">
        <f t="shared" si="872"/>
        <v/>
      </c>
      <c r="CC7199" s="174" t="str">
        <f t="shared" si="873"/>
        <v/>
      </c>
      <c r="CH7199" s="139"/>
      <c r="CI7199" s="139"/>
      <c r="CJ7199" s="174"/>
    </row>
    <row r="7200" spans="76:88" ht="20.100000000000001" customHeight="1" x14ac:dyDescent="0.25">
      <c r="BX7200" s="190"/>
      <c r="BY7200" s="191"/>
      <c r="BZ7200" s="188"/>
      <c r="CA7200" s="188"/>
      <c r="CB7200" s="174" t="str">
        <f t="shared" si="872"/>
        <v/>
      </c>
      <c r="CC7200" s="174" t="str">
        <f t="shared" si="873"/>
        <v/>
      </c>
      <c r="CH7200" s="139"/>
      <c r="CI7200" s="139"/>
      <c r="CJ7200" s="174"/>
    </row>
    <row r="7201" spans="76:88" ht="20.100000000000001" customHeight="1" x14ac:dyDescent="0.25">
      <c r="BX7201" s="190"/>
      <c r="BY7201" s="191"/>
      <c r="BZ7201" s="188"/>
      <c r="CA7201" s="188"/>
      <c r="CB7201" s="174" t="str">
        <f t="shared" si="872"/>
        <v/>
      </c>
      <c r="CC7201" s="174" t="str">
        <f t="shared" si="873"/>
        <v/>
      </c>
      <c r="CH7201" s="139"/>
      <c r="CI7201" s="139"/>
      <c r="CJ7201" s="174"/>
    </row>
    <row r="7202" spans="76:88" ht="20.100000000000001" customHeight="1" x14ac:dyDescent="0.25">
      <c r="BX7202" s="190"/>
      <c r="BY7202" s="191"/>
      <c r="BZ7202" s="188"/>
      <c r="CA7202" s="188"/>
      <c r="CB7202" s="174" t="str">
        <f t="shared" si="872"/>
        <v/>
      </c>
      <c r="CC7202" s="174" t="str">
        <f t="shared" si="873"/>
        <v/>
      </c>
      <c r="CH7202" s="139"/>
      <c r="CI7202" s="139"/>
      <c r="CJ7202" s="174"/>
    </row>
    <row r="7203" spans="76:88" ht="20.100000000000001" customHeight="1" x14ac:dyDescent="0.25">
      <c r="BX7203" s="190"/>
      <c r="BY7203" s="191"/>
      <c r="BZ7203" s="188"/>
      <c r="CA7203" s="188"/>
      <c r="CB7203" s="174" t="str">
        <f t="shared" si="872"/>
        <v/>
      </c>
      <c r="CC7203" s="174" t="str">
        <f t="shared" si="873"/>
        <v/>
      </c>
      <c r="CH7203" s="139"/>
      <c r="CI7203" s="139"/>
      <c r="CJ7203" s="174"/>
    </row>
    <row r="7204" spans="76:88" ht="20.100000000000001" customHeight="1" x14ac:dyDescent="0.25">
      <c r="BX7204" s="190"/>
      <c r="BY7204" s="191"/>
      <c r="BZ7204" s="188"/>
      <c r="CA7204" s="188"/>
      <c r="CB7204" s="174" t="str">
        <f t="shared" si="872"/>
        <v/>
      </c>
      <c r="CC7204" s="174" t="str">
        <f t="shared" si="873"/>
        <v/>
      </c>
      <c r="CH7204" s="139"/>
      <c r="CI7204" s="139"/>
      <c r="CJ7204" s="174"/>
    </row>
    <row r="7205" spans="76:88" ht="20.100000000000001" customHeight="1" x14ac:dyDescent="0.25">
      <c r="BX7205" s="190"/>
      <c r="BY7205" s="191"/>
      <c r="BZ7205" s="188"/>
      <c r="CA7205" s="188"/>
      <c r="CB7205" s="174" t="str">
        <f t="shared" si="872"/>
        <v/>
      </c>
      <c r="CC7205" s="174" t="str">
        <f t="shared" si="873"/>
        <v/>
      </c>
      <c r="CH7205" s="139"/>
      <c r="CI7205" s="139"/>
      <c r="CJ7205" s="174"/>
    </row>
    <row r="7206" spans="76:88" ht="20.100000000000001" customHeight="1" x14ac:dyDescent="0.25">
      <c r="BX7206" s="190"/>
      <c r="BY7206" s="191"/>
      <c r="BZ7206" s="188"/>
      <c r="CA7206" s="188"/>
      <c r="CB7206" s="174" t="str">
        <f t="shared" si="872"/>
        <v/>
      </c>
      <c r="CC7206" s="174" t="str">
        <f t="shared" si="873"/>
        <v/>
      </c>
      <c r="CH7206" s="139"/>
      <c r="CI7206" s="139"/>
      <c r="CJ7206" s="174"/>
    </row>
    <row r="7207" spans="76:88" ht="20.100000000000001" customHeight="1" x14ac:dyDescent="0.25">
      <c r="BX7207" s="190"/>
      <c r="BY7207" s="191"/>
      <c r="BZ7207" s="188"/>
      <c r="CA7207" s="188"/>
      <c r="CB7207" s="174" t="str">
        <f t="shared" si="872"/>
        <v/>
      </c>
      <c r="CC7207" s="174" t="str">
        <f t="shared" si="873"/>
        <v/>
      </c>
      <c r="CH7207" s="139"/>
      <c r="CI7207" s="139"/>
      <c r="CJ7207" s="174"/>
    </row>
    <row r="7208" spans="76:88" ht="20.100000000000001" customHeight="1" x14ac:dyDescent="0.25">
      <c r="BX7208" s="190"/>
      <c r="BY7208" s="191"/>
      <c r="BZ7208" s="188"/>
      <c r="CA7208" s="188"/>
      <c r="CB7208" s="174" t="str">
        <f t="shared" si="872"/>
        <v/>
      </c>
      <c r="CC7208" s="174" t="str">
        <f t="shared" si="873"/>
        <v/>
      </c>
      <c r="CH7208" s="139"/>
      <c r="CI7208" s="139"/>
      <c r="CJ7208" s="174"/>
    </row>
    <row r="7209" spans="76:88" ht="20.100000000000001" customHeight="1" x14ac:dyDescent="0.25">
      <c r="BX7209" s="190"/>
      <c r="BY7209" s="191"/>
      <c r="BZ7209" s="188"/>
      <c r="CA7209" s="188"/>
      <c r="CB7209" s="174" t="str">
        <f t="shared" si="872"/>
        <v/>
      </c>
      <c r="CC7209" s="174" t="str">
        <f t="shared" si="873"/>
        <v/>
      </c>
      <c r="CH7209" s="139"/>
      <c r="CI7209" s="139"/>
      <c r="CJ7209" s="174"/>
    </row>
    <row r="7210" spans="76:88" ht="20.100000000000001" customHeight="1" x14ac:dyDescent="0.25">
      <c r="BX7210" s="190"/>
      <c r="BY7210" s="191"/>
      <c r="BZ7210" s="188"/>
      <c r="CA7210" s="188"/>
      <c r="CB7210" s="174" t="str">
        <f t="shared" si="872"/>
        <v/>
      </c>
      <c r="CC7210" s="174" t="str">
        <f t="shared" si="873"/>
        <v/>
      </c>
      <c r="CH7210" s="139"/>
      <c r="CI7210" s="139"/>
      <c r="CJ7210" s="174"/>
    </row>
    <row r="7211" spans="76:88" ht="20.100000000000001" customHeight="1" x14ac:dyDescent="0.25">
      <c r="BX7211" s="190"/>
      <c r="BY7211" s="191"/>
      <c r="BZ7211" s="188"/>
      <c r="CA7211" s="188"/>
      <c r="CB7211" s="174" t="str">
        <f t="shared" si="872"/>
        <v/>
      </c>
      <c r="CC7211" s="174" t="str">
        <f t="shared" si="873"/>
        <v/>
      </c>
      <c r="CH7211" s="139"/>
      <c r="CI7211" s="139"/>
      <c r="CJ7211" s="174"/>
    </row>
    <row r="7212" spans="76:88" ht="20.100000000000001" customHeight="1" x14ac:dyDescent="0.25">
      <c r="BX7212" s="190"/>
      <c r="BY7212" s="191"/>
      <c r="BZ7212" s="188"/>
      <c r="CA7212" s="188"/>
      <c r="CB7212" s="174" t="str">
        <f t="shared" si="872"/>
        <v/>
      </c>
      <c r="CC7212" s="174" t="str">
        <f t="shared" si="873"/>
        <v/>
      </c>
      <c r="CH7212" s="139"/>
      <c r="CI7212" s="139"/>
      <c r="CJ7212" s="174"/>
    </row>
    <row r="7213" spans="76:88" ht="20.100000000000001" customHeight="1" x14ac:dyDescent="0.25">
      <c r="BX7213" s="190"/>
      <c r="BY7213" s="191"/>
      <c r="BZ7213" s="188"/>
      <c r="CA7213" s="188"/>
      <c r="CB7213" s="174" t="str">
        <f t="shared" si="872"/>
        <v/>
      </c>
      <c r="CC7213" s="174" t="str">
        <f t="shared" si="873"/>
        <v/>
      </c>
      <c r="CH7213" s="139"/>
      <c r="CI7213" s="139"/>
      <c r="CJ7213" s="174"/>
    </row>
    <row r="7214" spans="76:88" ht="20.100000000000001" customHeight="1" x14ac:dyDescent="0.25">
      <c r="BX7214" s="190"/>
      <c r="BY7214" s="191"/>
      <c r="BZ7214" s="188"/>
      <c r="CA7214" s="188"/>
      <c r="CB7214" s="174" t="str">
        <f t="shared" si="872"/>
        <v/>
      </c>
      <c r="CC7214" s="174" t="str">
        <f t="shared" si="873"/>
        <v/>
      </c>
      <c r="CH7214" s="139"/>
      <c r="CI7214" s="139"/>
      <c r="CJ7214" s="174"/>
    </row>
    <row r="7215" spans="76:88" ht="20.100000000000001" customHeight="1" x14ac:dyDescent="0.25">
      <c r="BX7215" s="190"/>
      <c r="BY7215" s="191"/>
      <c r="BZ7215" s="188"/>
      <c r="CA7215" s="188"/>
      <c r="CB7215" s="174" t="str">
        <f t="shared" si="872"/>
        <v/>
      </c>
      <c r="CC7215" s="174" t="str">
        <f t="shared" si="873"/>
        <v/>
      </c>
      <c r="CH7215" s="139"/>
      <c r="CI7215" s="139"/>
      <c r="CJ7215" s="174"/>
    </row>
    <row r="7216" spans="76:88" ht="20.100000000000001" customHeight="1" x14ac:dyDescent="0.25">
      <c r="BX7216" s="190"/>
      <c r="BY7216" s="191"/>
      <c r="BZ7216" s="188"/>
      <c r="CA7216" s="188"/>
      <c r="CB7216" s="174" t="str">
        <f t="shared" si="872"/>
        <v/>
      </c>
      <c r="CC7216" s="174" t="str">
        <f t="shared" si="873"/>
        <v/>
      </c>
      <c r="CH7216" s="139"/>
      <c r="CI7216" s="139"/>
      <c r="CJ7216" s="174"/>
    </row>
    <row r="7217" spans="76:88" ht="20.100000000000001" customHeight="1" x14ac:dyDescent="0.25">
      <c r="BX7217" s="190"/>
      <c r="BY7217" s="191"/>
      <c r="BZ7217" s="188"/>
      <c r="CA7217" s="188"/>
      <c r="CB7217" s="174" t="str">
        <f t="shared" si="872"/>
        <v/>
      </c>
      <c r="CC7217" s="174" t="str">
        <f t="shared" si="873"/>
        <v/>
      </c>
      <c r="CH7217" s="139"/>
      <c r="CI7217" s="139"/>
      <c r="CJ7217" s="174"/>
    </row>
    <row r="7218" spans="76:88" ht="20.100000000000001" customHeight="1" x14ac:dyDescent="0.25">
      <c r="BX7218" s="190"/>
      <c r="BY7218" s="191"/>
      <c r="BZ7218" s="188"/>
      <c r="CA7218" s="188"/>
      <c r="CB7218" s="174" t="str">
        <f t="shared" si="872"/>
        <v/>
      </c>
      <c r="CC7218" s="174" t="str">
        <f t="shared" si="873"/>
        <v/>
      </c>
      <c r="CH7218" s="139"/>
      <c r="CI7218" s="139"/>
      <c r="CJ7218" s="174"/>
    </row>
    <row r="7219" spans="76:88" ht="20.100000000000001" customHeight="1" x14ac:dyDescent="0.25">
      <c r="BX7219" s="190"/>
      <c r="BY7219" s="191"/>
      <c r="BZ7219" s="188"/>
      <c r="CA7219" s="188"/>
      <c r="CB7219" s="174" t="str">
        <f t="shared" si="872"/>
        <v/>
      </c>
      <c r="CC7219" s="174" t="str">
        <f t="shared" si="873"/>
        <v/>
      </c>
      <c r="CH7219" s="139"/>
      <c r="CI7219" s="139"/>
      <c r="CJ7219" s="174"/>
    </row>
    <row r="7220" spans="76:88" ht="20.100000000000001" customHeight="1" x14ac:dyDescent="0.25">
      <c r="BX7220" s="190"/>
      <c r="BY7220" s="191"/>
      <c r="BZ7220" s="188"/>
      <c r="CA7220" s="188"/>
      <c r="CB7220" s="174" t="str">
        <f t="shared" si="872"/>
        <v/>
      </c>
      <c r="CC7220" s="174" t="str">
        <f t="shared" si="873"/>
        <v/>
      </c>
      <c r="CH7220" s="139"/>
      <c r="CI7220" s="139"/>
      <c r="CJ7220" s="174"/>
    </row>
    <row r="7221" spans="76:88" ht="20.100000000000001" customHeight="1" x14ac:dyDescent="0.25">
      <c r="BX7221" s="190"/>
      <c r="BY7221" s="191"/>
      <c r="BZ7221" s="188"/>
      <c r="CA7221" s="188"/>
      <c r="CB7221" s="174" t="str">
        <f t="shared" si="872"/>
        <v/>
      </c>
      <c r="CC7221" s="174" t="str">
        <f t="shared" si="873"/>
        <v/>
      </c>
      <c r="CH7221" s="139"/>
      <c r="CI7221" s="139"/>
      <c r="CJ7221" s="174"/>
    </row>
    <row r="7222" spans="76:88" ht="20.100000000000001" customHeight="1" x14ac:dyDescent="0.25">
      <c r="BX7222" s="190"/>
      <c r="BY7222" s="191"/>
      <c r="BZ7222" s="188"/>
      <c r="CA7222" s="188"/>
      <c r="CB7222" s="174" t="str">
        <f t="shared" si="872"/>
        <v/>
      </c>
      <c r="CC7222" s="174" t="str">
        <f t="shared" si="873"/>
        <v/>
      </c>
      <c r="CH7222" s="139"/>
      <c r="CI7222" s="139"/>
      <c r="CJ7222" s="174"/>
    </row>
    <row r="7223" spans="76:88" ht="20.100000000000001" customHeight="1" x14ac:dyDescent="0.25">
      <c r="BX7223" s="190"/>
      <c r="BY7223" s="191"/>
      <c r="BZ7223" s="188"/>
      <c r="CA7223" s="188"/>
      <c r="CB7223" s="174" t="str">
        <f t="shared" si="872"/>
        <v/>
      </c>
      <c r="CC7223" s="174" t="str">
        <f t="shared" si="873"/>
        <v/>
      </c>
      <c r="CH7223" s="139"/>
      <c r="CI7223" s="139"/>
      <c r="CJ7223" s="174"/>
    </row>
    <row r="7224" spans="76:88" ht="20.100000000000001" customHeight="1" x14ac:dyDescent="0.25">
      <c r="BX7224" s="190"/>
      <c r="BY7224" s="191"/>
      <c r="BZ7224" s="188"/>
      <c r="CA7224" s="188"/>
      <c r="CB7224" s="174" t="str">
        <f t="shared" si="872"/>
        <v/>
      </c>
      <c r="CC7224" s="174" t="str">
        <f t="shared" si="873"/>
        <v/>
      </c>
      <c r="CH7224" s="139"/>
      <c r="CI7224" s="139"/>
      <c r="CJ7224" s="174"/>
    </row>
    <row r="7225" spans="76:88" ht="20.100000000000001" customHeight="1" x14ac:dyDescent="0.25">
      <c r="BX7225" s="190"/>
      <c r="BY7225" s="191"/>
      <c r="BZ7225" s="188"/>
      <c r="CA7225" s="188"/>
      <c r="CB7225" s="174" t="str">
        <f t="shared" si="872"/>
        <v/>
      </c>
      <c r="CC7225" s="174" t="str">
        <f t="shared" si="873"/>
        <v/>
      </c>
      <c r="CH7225" s="139"/>
      <c r="CI7225" s="139"/>
      <c r="CJ7225" s="174"/>
    </row>
    <row r="7226" spans="76:88" ht="20.100000000000001" customHeight="1" x14ac:dyDescent="0.25">
      <c r="BX7226" s="190"/>
      <c r="BY7226" s="191"/>
      <c r="BZ7226" s="188"/>
      <c r="CA7226" s="188"/>
      <c r="CB7226" s="174" t="str">
        <f t="shared" si="872"/>
        <v/>
      </c>
      <c r="CC7226" s="174" t="str">
        <f t="shared" si="873"/>
        <v/>
      </c>
      <c r="CH7226" s="139"/>
      <c r="CI7226" s="139"/>
      <c r="CJ7226" s="174"/>
    </row>
    <row r="7227" spans="76:88" ht="20.100000000000001" customHeight="1" x14ac:dyDescent="0.25">
      <c r="BX7227" s="190"/>
      <c r="BY7227" s="191"/>
      <c r="BZ7227" s="188"/>
      <c r="CA7227" s="188"/>
      <c r="CB7227" s="174" t="str">
        <f t="shared" si="872"/>
        <v/>
      </c>
      <c r="CC7227" s="174" t="str">
        <f t="shared" si="873"/>
        <v/>
      </c>
      <c r="CH7227" s="139"/>
      <c r="CI7227" s="139"/>
      <c r="CJ7227" s="174"/>
    </row>
    <row r="7228" spans="76:88" ht="20.100000000000001" customHeight="1" x14ac:dyDescent="0.25">
      <c r="BX7228" s="190"/>
      <c r="BY7228" s="191"/>
      <c r="BZ7228" s="188"/>
      <c r="CA7228" s="188"/>
      <c r="CB7228" s="174" t="str">
        <f t="shared" si="872"/>
        <v/>
      </c>
      <c r="CC7228" s="174" t="str">
        <f t="shared" si="873"/>
        <v/>
      </c>
      <c r="CH7228" s="139"/>
      <c r="CI7228" s="139"/>
      <c r="CJ7228" s="174"/>
    </row>
    <row r="7229" spans="76:88" ht="20.100000000000001" customHeight="1" x14ac:dyDescent="0.25">
      <c r="BX7229" s="190"/>
      <c r="BY7229" s="191"/>
      <c r="BZ7229" s="188"/>
      <c r="CA7229" s="188"/>
      <c r="CB7229" s="174" t="str">
        <f t="shared" si="872"/>
        <v/>
      </c>
      <c r="CC7229" s="174" t="str">
        <f t="shared" si="873"/>
        <v/>
      </c>
      <c r="CH7229" s="139"/>
      <c r="CI7229" s="139"/>
      <c r="CJ7229" s="174"/>
    </row>
    <row r="7230" spans="76:88" ht="20.100000000000001" customHeight="1" x14ac:dyDescent="0.25">
      <c r="BX7230" s="190"/>
      <c r="BY7230" s="191"/>
      <c r="BZ7230" s="188"/>
      <c r="CA7230" s="188"/>
      <c r="CB7230" s="174" t="str">
        <f t="shared" si="872"/>
        <v/>
      </c>
      <c r="CC7230" s="174" t="str">
        <f t="shared" si="873"/>
        <v/>
      </c>
      <c r="CH7230" s="139"/>
      <c r="CI7230" s="139"/>
      <c r="CJ7230" s="174"/>
    </row>
    <row r="7231" spans="76:88" ht="20.100000000000001" customHeight="1" x14ac:dyDescent="0.25">
      <c r="BX7231" s="190"/>
      <c r="BY7231" s="191"/>
      <c r="BZ7231" s="188"/>
      <c r="CA7231" s="188"/>
      <c r="CB7231" s="174" t="str">
        <f t="shared" si="872"/>
        <v/>
      </c>
      <c r="CC7231" s="174" t="str">
        <f t="shared" si="873"/>
        <v/>
      </c>
      <c r="CH7231" s="139"/>
      <c r="CI7231" s="139"/>
      <c r="CJ7231" s="174"/>
    </row>
    <row r="7232" spans="76:88" ht="20.100000000000001" customHeight="1" x14ac:dyDescent="0.25">
      <c r="BX7232" s="190"/>
      <c r="BY7232" s="191"/>
      <c r="BZ7232" s="188"/>
      <c r="CA7232" s="188"/>
      <c r="CB7232" s="174" t="str">
        <f t="shared" si="872"/>
        <v/>
      </c>
      <c r="CC7232" s="174" t="str">
        <f t="shared" si="873"/>
        <v/>
      </c>
      <c r="CH7232" s="139"/>
      <c r="CI7232" s="139"/>
      <c r="CJ7232" s="174"/>
    </row>
    <row r="7233" spans="76:88" ht="20.100000000000001" customHeight="1" x14ac:dyDescent="0.25">
      <c r="BX7233" s="190"/>
      <c r="BY7233" s="191"/>
      <c r="BZ7233" s="188"/>
      <c r="CA7233" s="188"/>
      <c r="CB7233" s="174" t="str">
        <f t="shared" si="872"/>
        <v/>
      </c>
      <c r="CC7233" s="174" t="str">
        <f t="shared" si="873"/>
        <v/>
      </c>
      <c r="CH7233" s="139"/>
      <c r="CI7233" s="139"/>
      <c r="CJ7233" s="174"/>
    </row>
    <row r="7234" spans="76:88" ht="20.100000000000001" customHeight="1" x14ac:dyDescent="0.25">
      <c r="BX7234" s="190"/>
      <c r="BY7234" s="191"/>
      <c r="BZ7234" s="188"/>
      <c r="CA7234" s="188"/>
      <c r="CB7234" s="174" t="str">
        <f t="shared" si="872"/>
        <v/>
      </c>
      <c r="CC7234" s="174" t="str">
        <f t="shared" si="873"/>
        <v/>
      </c>
      <c r="CH7234" s="139"/>
      <c r="CI7234" s="139"/>
      <c r="CJ7234" s="174"/>
    </row>
    <row r="7235" spans="76:88" ht="20.100000000000001" customHeight="1" x14ac:dyDescent="0.25">
      <c r="BX7235" s="190"/>
      <c r="BY7235" s="191"/>
      <c r="BZ7235" s="188"/>
      <c r="CA7235" s="188"/>
      <c r="CB7235" s="174" t="str">
        <f t="shared" si="872"/>
        <v/>
      </c>
      <c r="CC7235" s="174" t="str">
        <f t="shared" si="873"/>
        <v/>
      </c>
      <c r="CH7235" s="139"/>
      <c r="CI7235" s="139"/>
      <c r="CJ7235" s="174"/>
    </row>
    <row r="7236" spans="76:88" ht="20.100000000000001" customHeight="1" x14ac:dyDescent="0.25">
      <c r="BX7236" s="190"/>
      <c r="BY7236" s="191"/>
      <c r="BZ7236" s="188"/>
      <c r="CA7236" s="188"/>
      <c r="CB7236" s="174" t="str">
        <f t="shared" si="872"/>
        <v/>
      </c>
      <c r="CC7236" s="174" t="str">
        <f t="shared" si="873"/>
        <v/>
      </c>
      <c r="CH7236" s="139"/>
      <c r="CI7236" s="139"/>
      <c r="CJ7236" s="174"/>
    </row>
    <row r="7237" spans="76:88" ht="20.100000000000001" customHeight="1" x14ac:dyDescent="0.25">
      <c r="BX7237" s="190"/>
      <c r="BY7237" s="191"/>
      <c r="BZ7237" s="188"/>
      <c r="CA7237" s="188"/>
      <c r="CB7237" s="174" t="str">
        <f t="shared" si="872"/>
        <v/>
      </c>
      <c r="CC7237" s="174" t="str">
        <f t="shared" si="873"/>
        <v/>
      </c>
      <c r="CH7237" s="139"/>
      <c r="CI7237" s="139"/>
      <c r="CJ7237" s="174"/>
    </row>
    <row r="7238" spans="76:88" ht="20.100000000000001" customHeight="1" x14ac:dyDescent="0.25">
      <c r="BX7238" s="190"/>
      <c r="BY7238" s="191"/>
      <c r="BZ7238" s="188"/>
      <c r="CA7238" s="188"/>
      <c r="CB7238" s="174" t="str">
        <f t="shared" si="872"/>
        <v/>
      </c>
      <c r="CC7238" s="174" t="str">
        <f t="shared" si="873"/>
        <v/>
      </c>
      <c r="CH7238" s="139"/>
      <c r="CI7238" s="139"/>
      <c r="CJ7238" s="174"/>
    </row>
    <row r="7239" spans="76:88" ht="20.100000000000001" customHeight="1" x14ac:dyDescent="0.25">
      <c r="BX7239" s="190"/>
      <c r="BY7239" s="191"/>
      <c r="BZ7239" s="188"/>
      <c r="CA7239" s="188"/>
      <c r="CB7239" s="174" t="str">
        <f t="shared" si="872"/>
        <v/>
      </c>
      <c r="CC7239" s="174" t="str">
        <f t="shared" si="873"/>
        <v/>
      </c>
      <c r="CH7239" s="139"/>
      <c r="CI7239" s="139"/>
      <c r="CJ7239" s="174"/>
    </row>
    <row r="7240" spans="76:88" ht="20.100000000000001" customHeight="1" x14ac:dyDescent="0.25">
      <c r="BX7240" s="190"/>
      <c r="BY7240" s="191"/>
      <c r="BZ7240" s="188"/>
      <c r="CA7240" s="188"/>
      <c r="CB7240" s="174" t="str">
        <f t="shared" si="872"/>
        <v/>
      </c>
      <c r="CC7240" s="174" t="str">
        <f t="shared" si="873"/>
        <v/>
      </c>
      <c r="CH7240" s="139"/>
      <c r="CI7240" s="139"/>
      <c r="CJ7240" s="174"/>
    </row>
    <row r="7241" spans="76:88" ht="20.100000000000001" customHeight="1" x14ac:dyDescent="0.25">
      <c r="BX7241" s="190"/>
      <c r="BY7241" s="191"/>
      <c r="BZ7241" s="188"/>
      <c r="CA7241" s="188"/>
      <c r="CB7241" s="174" t="str">
        <f t="shared" si="872"/>
        <v/>
      </c>
      <c r="CC7241" s="174" t="str">
        <f t="shared" si="873"/>
        <v/>
      </c>
      <c r="CH7241" s="139"/>
      <c r="CI7241" s="139"/>
      <c r="CJ7241" s="174"/>
    </row>
    <row r="7242" spans="76:88" ht="20.100000000000001" customHeight="1" x14ac:dyDescent="0.25">
      <c r="BX7242" s="190"/>
      <c r="BY7242" s="191"/>
      <c r="BZ7242" s="188"/>
      <c r="CA7242" s="188"/>
      <c r="CB7242" s="174" t="str">
        <f t="shared" si="872"/>
        <v/>
      </c>
      <c r="CC7242" s="174" t="str">
        <f t="shared" si="873"/>
        <v/>
      </c>
      <c r="CH7242" s="139"/>
      <c r="CI7242" s="139"/>
      <c r="CJ7242" s="174"/>
    </row>
    <row r="7243" spans="76:88" ht="20.100000000000001" customHeight="1" x14ac:dyDescent="0.25">
      <c r="BX7243" s="190"/>
      <c r="BY7243" s="191"/>
      <c r="BZ7243" s="188"/>
      <c r="CA7243" s="188"/>
      <c r="CB7243" s="174" t="str">
        <f t="shared" si="872"/>
        <v/>
      </c>
      <c r="CC7243" s="174" t="str">
        <f t="shared" si="873"/>
        <v/>
      </c>
      <c r="CH7243" s="139"/>
      <c r="CI7243" s="139"/>
      <c r="CJ7243" s="174"/>
    </row>
    <row r="7244" spans="76:88" ht="20.100000000000001" customHeight="1" x14ac:dyDescent="0.25">
      <c r="BX7244" s="190"/>
      <c r="BY7244" s="191"/>
      <c r="BZ7244" s="188"/>
      <c r="CA7244" s="188"/>
      <c r="CB7244" s="174" t="str">
        <f t="shared" si="872"/>
        <v/>
      </c>
      <c r="CC7244" s="174" t="str">
        <f t="shared" si="873"/>
        <v/>
      </c>
      <c r="CH7244" s="139"/>
      <c r="CI7244" s="139"/>
      <c r="CJ7244" s="174"/>
    </row>
    <row r="7245" spans="76:88" ht="20.100000000000001" customHeight="1" x14ac:dyDescent="0.25">
      <c r="BX7245" s="190"/>
      <c r="BY7245" s="191"/>
      <c r="BZ7245" s="188"/>
      <c r="CA7245" s="188"/>
      <c r="CB7245" s="174" t="str">
        <f t="shared" si="872"/>
        <v/>
      </c>
      <c r="CC7245" s="174" t="str">
        <f t="shared" si="873"/>
        <v/>
      </c>
      <c r="CH7245" s="139"/>
      <c r="CI7245" s="139"/>
      <c r="CJ7245" s="174"/>
    </row>
    <row r="7246" spans="76:88" ht="20.100000000000001" customHeight="1" x14ac:dyDescent="0.25">
      <c r="BX7246" s="190"/>
      <c r="BY7246" s="191"/>
      <c r="BZ7246" s="188"/>
      <c r="CA7246" s="188"/>
      <c r="CB7246" s="174" t="str">
        <f t="shared" si="872"/>
        <v/>
      </c>
      <c r="CC7246" s="174" t="str">
        <f t="shared" si="873"/>
        <v/>
      </c>
      <c r="CH7246" s="139"/>
      <c r="CI7246" s="139"/>
      <c r="CJ7246" s="174"/>
    </row>
    <row r="7247" spans="76:88" ht="20.100000000000001" customHeight="1" x14ac:dyDescent="0.25">
      <c r="BX7247" s="190"/>
      <c r="BY7247" s="191"/>
      <c r="BZ7247" s="188"/>
      <c r="CA7247" s="188"/>
      <c r="CB7247" s="174" t="str">
        <f t="shared" si="872"/>
        <v/>
      </c>
      <c r="CC7247" s="174" t="str">
        <f t="shared" si="873"/>
        <v/>
      </c>
      <c r="CH7247" s="139"/>
      <c r="CI7247" s="139"/>
      <c r="CJ7247" s="174"/>
    </row>
    <row r="7248" spans="76:88" ht="20.100000000000001" customHeight="1" x14ac:dyDescent="0.25">
      <c r="BX7248" s="190"/>
      <c r="BY7248" s="191"/>
      <c r="BZ7248" s="188"/>
      <c r="CA7248" s="188"/>
      <c r="CB7248" s="174" t="str">
        <f t="shared" ref="CB7248:CB7311" si="874">IF($CA7248&gt;(Y$555),$BZ7248,"")</f>
        <v/>
      </c>
      <c r="CC7248" s="174" t="str">
        <f t="shared" ref="CC7248:CC7311" si="875">IF($CA7248&gt;(AA$557),$BZ7248,"")</f>
        <v/>
      </c>
      <c r="CH7248" s="139"/>
      <c r="CI7248" s="139"/>
      <c r="CJ7248" s="174"/>
    </row>
    <row r="7249" spans="76:88" ht="20.100000000000001" customHeight="1" x14ac:dyDescent="0.25">
      <c r="BX7249" s="190"/>
      <c r="BY7249" s="191"/>
      <c r="BZ7249" s="188"/>
      <c r="CA7249" s="188"/>
      <c r="CB7249" s="174" t="str">
        <f t="shared" si="874"/>
        <v/>
      </c>
      <c r="CC7249" s="174" t="str">
        <f t="shared" si="875"/>
        <v/>
      </c>
      <c r="CH7249" s="139"/>
      <c r="CI7249" s="139"/>
      <c r="CJ7249" s="174"/>
    </row>
    <row r="7250" spans="76:88" ht="20.100000000000001" customHeight="1" x14ac:dyDescent="0.25">
      <c r="BX7250" s="190"/>
      <c r="BY7250" s="191"/>
      <c r="BZ7250" s="188"/>
      <c r="CA7250" s="188"/>
      <c r="CB7250" s="174" t="str">
        <f t="shared" si="874"/>
        <v/>
      </c>
      <c r="CC7250" s="174" t="str">
        <f t="shared" si="875"/>
        <v/>
      </c>
      <c r="CH7250" s="139"/>
      <c r="CI7250" s="139"/>
      <c r="CJ7250" s="174"/>
    </row>
    <row r="7251" spans="76:88" ht="20.100000000000001" customHeight="1" x14ac:dyDescent="0.25">
      <c r="BX7251" s="190"/>
      <c r="BY7251" s="191"/>
      <c r="BZ7251" s="188"/>
      <c r="CA7251" s="188"/>
      <c r="CB7251" s="174" t="str">
        <f t="shared" si="874"/>
        <v/>
      </c>
      <c r="CC7251" s="174" t="str">
        <f t="shared" si="875"/>
        <v/>
      </c>
      <c r="CH7251" s="139"/>
      <c r="CI7251" s="139"/>
      <c r="CJ7251" s="174"/>
    </row>
    <row r="7252" spans="76:88" ht="20.100000000000001" customHeight="1" x14ac:dyDescent="0.25">
      <c r="BX7252" s="190"/>
      <c r="BY7252" s="191"/>
      <c r="BZ7252" s="188"/>
      <c r="CA7252" s="188"/>
      <c r="CB7252" s="174" t="str">
        <f t="shared" si="874"/>
        <v/>
      </c>
      <c r="CC7252" s="174" t="str">
        <f t="shared" si="875"/>
        <v/>
      </c>
      <c r="CH7252" s="139"/>
      <c r="CI7252" s="139"/>
      <c r="CJ7252" s="174"/>
    </row>
    <row r="7253" spans="76:88" ht="20.100000000000001" customHeight="1" x14ac:dyDescent="0.25">
      <c r="BX7253" s="190"/>
      <c r="BY7253" s="191"/>
      <c r="BZ7253" s="188"/>
      <c r="CA7253" s="188"/>
      <c r="CB7253" s="174" t="str">
        <f t="shared" si="874"/>
        <v/>
      </c>
      <c r="CC7253" s="174" t="str">
        <f t="shared" si="875"/>
        <v/>
      </c>
      <c r="CH7253" s="139"/>
      <c r="CI7253" s="139"/>
      <c r="CJ7253" s="174"/>
    </row>
    <row r="7254" spans="76:88" ht="20.100000000000001" customHeight="1" x14ac:dyDescent="0.25">
      <c r="BX7254" s="190"/>
      <c r="BY7254" s="191"/>
      <c r="BZ7254" s="188"/>
      <c r="CA7254" s="188"/>
      <c r="CB7254" s="174" t="str">
        <f t="shared" si="874"/>
        <v/>
      </c>
      <c r="CC7254" s="174" t="str">
        <f t="shared" si="875"/>
        <v/>
      </c>
      <c r="CH7254" s="139"/>
      <c r="CI7254" s="139"/>
      <c r="CJ7254" s="174"/>
    </row>
    <row r="7255" spans="76:88" ht="20.100000000000001" customHeight="1" x14ac:dyDescent="0.25">
      <c r="BX7255" s="190"/>
      <c r="BY7255" s="191"/>
      <c r="BZ7255" s="188"/>
      <c r="CA7255" s="188"/>
      <c r="CB7255" s="174" t="str">
        <f t="shared" si="874"/>
        <v/>
      </c>
      <c r="CC7255" s="174" t="str">
        <f t="shared" si="875"/>
        <v/>
      </c>
      <c r="CH7255" s="139"/>
      <c r="CI7255" s="139"/>
      <c r="CJ7255" s="174"/>
    </row>
    <row r="7256" spans="76:88" ht="20.100000000000001" customHeight="1" x14ac:dyDescent="0.25">
      <c r="BX7256" s="190"/>
      <c r="BY7256" s="191"/>
      <c r="BZ7256" s="188"/>
      <c r="CA7256" s="188"/>
      <c r="CB7256" s="174" t="str">
        <f t="shared" si="874"/>
        <v/>
      </c>
      <c r="CC7256" s="174" t="str">
        <f t="shared" si="875"/>
        <v/>
      </c>
      <c r="CH7256" s="139"/>
      <c r="CI7256" s="139"/>
      <c r="CJ7256" s="174"/>
    </row>
    <row r="7257" spans="76:88" ht="20.100000000000001" customHeight="1" x14ac:dyDescent="0.25">
      <c r="BX7257" s="190"/>
      <c r="BY7257" s="191"/>
      <c r="BZ7257" s="188"/>
      <c r="CA7257" s="188"/>
      <c r="CB7257" s="174" t="str">
        <f t="shared" si="874"/>
        <v/>
      </c>
      <c r="CC7257" s="174" t="str">
        <f t="shared" si="875"/>
        <v/>
      </c>
      <c r="CH7257" s="139"/>
      <c r="CI7257" s="139"/>
      <c r="CJ7257" s="174"/>
    </row>
    <row r="7258" spans="76:88" ht="20.100000000000001" customHeight="1" x14ac:dyDescent="0.25">
      <c r="BX7258" s="190"/>
      <c r="BY7258" s="191"/>
      <c r="BZ7258" s="188"/>
      <c r="CA7258" s="188"/>
      <c r="CB7258" s="174" t="str">
        <f t="shared" si="874"/>
        <v/>
      </c>
      <c r="CC7258" s="174" t="str">
        <f t="shared" si="875"/>
        <v/>
      </c>
      <c r="CH7258" s="139"/>
      <c r="CI7258" s="139"/>
      <c r="CJ7258" s="174"/>
    </row>
    <row r="7259" spans="76:88" ht="20.100000000000001" customHeight="1" x14ac:dyDescent="0.25">
      <c r="BX7259" s="190"/>
      <c r="BY7259" s="191"/>
      <c r="BZ7259" s="188"/>
      <c r="CA7259" s="188"/>
      <c r="CB7259" s="174" t="str">
        <f t="shared" si="874"/>
        <v/>
      </c>
      <c r="CC7259" s="174" t="str">
        <f t="shared" si="875"/>
        <v/>
      </c>
      <c r="CH7259" s="139"/>
      <c r="CI7259" s="139"/>
      <c r="CJ7259" s="174"/>
    </row>
    <row r="7260" spans="76:88" ht="20.100000000000001" customHeight="1" x14ac:dyDescent="0.25">
      <c r="BX7260" s="190"/>
      <c r="BY7260" s="191"/>
      <c r="BZ7260" s="188"/>
      <c r="CA7260" s="188"/>
      <c r="CB7260" s="174" t="str">
        <f t="shared" si="874"/>
        <v/>
      </c>
      <c r="CC7260" s="174" t="str">
        <f t="shared" si="875"/>
        <v/>
      </c>
      <c r="CH7260" s="139"/>
      <c r="CI7260" s="139"/>
      <c r="CJ7260" s="174"/>
    </row>
    <row r="7261" spans="76:88" ht="20.100000000000001" customHeight="1" x14ac:dyDescent="0.25">
      <c r="BX7261" s="190"/>
      <c r="BY7261" s="191"/>
      <c r="BZ7261" s="188"/>
      <c r="CA7261" s="188"/>
      <c r="CB7261" s="174" t="str">
        <f t="shared" si="874"/>
        <v/>
      </c>
      <c r="CC7261" s="174" t="str">
        <f t="shared" si="875"/>
        <v/>
      </c>
      <c r="CH7261" s="139"/>
      <c r="CI7261" s="139"/>
      <c r="CJ7261" s="174"/>
    </row>
    <row r="7262" spans="76:88" ht="20.100000000000001" customHeight="1" x14ac:dyDescent="0.25">
      <c r="BX7262" s="190"/>
      <c r="BY7262" s="191"/>
      <c r="BZ7262" s="188"/>
      <c r="CA7262" s="188"/>
      <c r="CB7262" s="174" t="str">
        <f t="shared" si="874"/>
        <v/>
      </c>
      <c r="CC7262" s="174" t="str">
        <f t="shared" si="875"/>
        <v/>
      </c>
      <c r="CH7262" s="139"/>
      <c r="CI7262" s="139"/>
      <c r="CJ7262" s="174"/>
    </row>
    <row r="7263" spans="76:88" ht="20.100000000000001" customHeight="1" x14ac:dyDescent="0.25">
      <c r="BX7263" s="190"/>
      <c r="BY7263" s="191"/>
      <c r="BZ7263" s="188"/>
      <c r="CA7263" s="188"/>
      <c r="CB7263" s="174" t="str">
        <f t="shared" si="874"/>
        <v/>
      </c>
      <c r="CC7263" s="174" t="str">
        <f t="shared" si="875"/>
        <v/>
      </c>
      <c r="CH7263" s="139"/>
      <c r="CI7263" s="139"/>
      <c r="CJ7263" s="174"/>
    </row>
    <row r="7264" spans="76:88" ht="20.100000000000001" customHeight="1" x14ac:dyDescent="0.25">
      <c r="BX7264" s="190"/>
      <c r="BY7264" s="191"/>
      <c r="BZ7264" s="188"/>
      <c r="CA7264" s="188"/>
      <c r="CB7264" s="174" t="str">
        <f t="shared" si="874"/>
        <v/>
      </c>
      <c r="CC7264" s="174" t="str">
        <f t="shared" si="875"/>
        <v/>
      </c>
      <c r="CH7264" s="139"/>
      <c r="CI7264" s="139"/>
      <c r="CJ7264" s="174"/>
    </row>
    <row r="7265" spans="76:88" ht="20.100000000000001" customHeight="1" x14ac:dyDescent="0.25">
      <c r="BX7265" s="190"/>
      <c r="BY7265" s="191"/>
      <c r="BZ7265" s="188"/>
      <c r="CA7265" s="188"/>
      <c r="CB7265" s="174" t="str">
        <f t="shared" si="874"/>
        <v/>
      </c>
      <c r="CC7265" s="174" t="str">
        <f t="shared" si="875"/>
        <v/>
      </c>
      <c r="CH7265" s="139"/>
      <c r="CI7265" s="139"/>
      <c r="CJ7265" s="174"/>
    </row>
    <row r="7266" spans="76:88" ht="20.100000000000001" customHeight="1" x14ac:dyDescent="0.25">
      <c r="BX7266" s="190"/>
      <c r="BY7266" s="191"/>
      <c r="BZ7266" s="188"/>
      <c r="CA7266" s="188"/>
      <c r="CB7266" s="174" t="str">
        <f t="shared" si="874"/>
        <v/>
      </c>
      <c r="CC7266" s="174" t="str">
        <f t="shared" si="875"/>
        <v/>
      </c>
      <c r="CH7266" s="139"/>
      <c r="CI7266" s="139"/>
      <c r="CJ7266" s="174"/>
    </row>
    <row r="7267" spans="76:88" ht="20.100000000000001" customHeight="1" x14ac:dyDescent="0.25">
      <c r="BX7267" s="190"/>
      <c r="BY7267" s="191"/>
      <c r="BZ7267" s="188"/>
      <c r="CA7267" s="188"/>
      <c r="CB7267" s="174" t="str">
        <f t="shared" si="874"/>
        <v/>
      </c>
      <c r="CC7267" s="174" t="str">
        <f t="shared" si="875"/>
        <v/>
      </c>
      <c r="CH7267" s="139"/>
      <c r="CI7267" s="139"/>
      <c r="CJ7267" s="174"/>
    </row>
    <row r="7268" spans="76:88" ht="20.100000000000001" customHeight="1" x14ac:dyDescent="0.25">
      <c r="BX7268" s="190"/>
      <c r="BY7268" s="191"/>
      <c r="BZ7268" s="188"/>
      <c r="CA7268" s="188"/>
      <c r="CB7268" s="174" t="str">
        <f t="shared" si="874"/>
        <v/>
      </c>
      <c r="CC7268" s="174" t="str">
        <f t="shared" si="875"/>
        <v/>
      </c>
      <c r="CH7268" s="139"/>
      <c r="CI7268" s="139"/>
      <c r="CJ7268" s="174"/>
    </row>
    <row r="7269" spans="76:88" ht="20.100000000000001" customHeight="1" x14ac:dyDescent="0.25">
      <c r="BX7269" s="190"/>
      <c r="BY7269" s="191"/>
      <c r="BZ7269" s="188"/>
      <c r="CA7269" s="188"/>
      <c r="CB7269" s="174" t="str">
        <f t="shared" si="874"/>
        <v/>
      </c>
      <c r="CC7269" s="174" t="str">
        <f t="shared" si="875"/>
        <v/>
      </c>
      <c r="CH7269" s="139"/>
      <c r="CI7269" s="139"/>
      <c r="CJ7269" s="174"/>
    </row>
    <row r="7270" spans="76:88" ht="20.100000000000001" customHeight="1" x14ac:dyDescent="0.25">
      <c r="BX7270" s="190"/>
      <c r="BY7270" s="191"/>
      <c r="BZ7270" s="188"/>
      <c r="CA7270" s="188"/>
      <c r="CB7270" s="174" t="str">
        <f t="shared" si="874"/>
        <v/>
      </c>
      <c r="CC7270" s="174" t="str">
        <f t="shared" si="875"/>
        <v/>
      </c>
      <c r="CH7270" s="139"/>
      <c r="CI7270" s="139"/>
      <c r="CJ7270" s="174"/>
    </row>
    <row r="7271" spans="76:88" ht="20.100000000000001" customHeight="1" x14ac:dyDescent="0.25">
      <c r="BX7271" s="190"/>
      <c r="BY7271" s="191"/>
      <c r="BZ7271" s="188"/>
      <c r="CA7271" s="188"/>
      <c r="CB7271" s="174" t="str">
        <f t="shared" si="874"/>
        <v/>
      </c>
      <c r="CC7271" s="174" t="str">
        <f t="shared" si="875"/>
        <v/>
      </c>
      <c r="CH7271" s="139"/>
      <c r="CI7271" s="139"/>
      <c r="CJ7271" s="174"/>
    </row>
    <row r="7272" spans="76:88" ht="20.100000000000001" customHeight="1" x14ac:dyDescent="0.25">
      <c r="BX7272" s="190"/>
      <c r="BY7272" s="191"/>
      <c r="BZ7272" s="188"/>
      <c r="CA7272" s="188"/>
      <c r="CB7272" s="174" t="str">
        <f t="shared" si="874"/>
        <v/>
      </c>
      <c r="CC7272" s="174" t="str">
        <f t="shared" si="875"/>
        <v/>
      </c>
      <c r="CH7272" s="139"/>
      <c r="CI7272" s="139"/>
      <c r="CJ7272" s="174"/>
    </row>
    <row r="7273" spans="76:88" ht="20.100000000000001" customHeight="1" x14ac:dyDescent="0.25">
      <c r="BX7273" s="190"/>
      <c r="BY7273" s="191"/>
      <c r="BZ7273" s="188"/>
      <c r="CA7273" s="188"/>
      <c r="CB7273" s="174" t="str">
        <f t="shared" si="874"/>
        <v/>
      </c>
      <c r="CC7273" s="174" t="str">
        <f t="shared" si="875"/>
        <v/>
      </c>
      <c r="CH7273" s="139"/>
      <c r="CI7273" s="139"/>
      <c r="CJ7273" s="174"/>
    </row>
    <row r="7274" spans="76:88" ht="20.100000000000001" customHeight="1" x14ac:dyDescent="0.25">
      <c r="BX7274" s="190"/>
      <c r="BY7274" s="191"/>
      <c r="BZ7274" s="188"/>
      <c r="CA7274" s="188"/>
      <c r="CB7274" s="174" t="str">
        <f t="shared" si="874"/>
        <v/>
      </c>
      <c r="CC7274" s="174" t="str">
        <f t="shared" si="875"/>
        <v/>
      </c>
      <c r="CH7274" s="139"/>
      <c r="CI7274" s="139"/>
      <c r="CJ7274" s="174"/>
    </row>
    <row r="7275" spans="76:88" ht="20.100000000000001" customHeight="1" x14ac:dyDescent="0.25">
      <c r="BX7275" s="190"/>
      <c r="BY7275" s="191"/>
      <c r="BZ7275" s="188"/>
      <c r="CA7275" s="188"/>
      <c r="CB7275" s="174" t="str">
        <f t="shared" si="874"/>
        <v/>
      </c>
      <c r="CC7275" s="174" t="str">
        <f t="shared" si="875"/>
        <v/>
      </c>
      <c r="CH7275" s="139"/>
      <c r="CI7275" s="139"/>
      <c r="CJ7275" s="174"/>
    </row>
    <row r="7276" spans="76:88" ht="20.100000000000001" customHeight="1" x14ac:dyDescent="0.25">
      <c r="BX7276" s="190"/>
      <c r="BY7276" s="191"/>
      <c r="BZ7276" s="188"/>
      <c r="CA7276" s="188"/>
      <c r="CB7276" s="174" t="str">
        <f t="shared" si="874"/>
        <v/>
      </c>
      <c r="CC7276" s="174" t="str">
        <f t="shared" si="875"/>
        <v/>
      </c>
      <c r="CH7276" s="139"/>
      <c r="CI7276" s="139"/>
      <c r="CJ7276" s="174"/>
    </row>
    <row r="7277" spans="76:88" ht="20.100000000000001" customHeight="1" x14ac:dyDescent="0.25">
      <c r="BX7277" s="190"/>
      <c r="BY7277" s="191"/>
      <c r="BZ7277" s="188"/>
      <c r="CA7277" s="188"/>
      <c r="CB7277" s="174" t="str">
        <f t="shared" si="874"/>
        <v/>
      </c>
      <c r="CC7277" s="174" t="str">
        <f t="shared" si="875"/>
        <v/>
      </c>
      <c r="CH7277" s="139"/>
      <c r="CI7277" s="139"/>
      <c r="CJ7277" s="174"/>
    </row>
    <row r="7278" spans="76:88" ht="20.100000000000001" customHeight="1" x14ac:dyDescent="0.25">
      <c r="BX7278" s="190"/>
      <c r="BY7278" s="191"/>
      <c r="BZ7278" s="188"/>
      <c r="CA7278" s="188"/>
      <c r="CB7278" s="174" t="str">
        <f t="shared" si="874"/>
        <v/>
      </c>
      <c r="CC7278" s="174" t="str">
        <f t="shared" si="875"/>
        <v/>
      </c>
      <c r="CH7278" s="139"/>
      <c r="CI7278" s="139"/>
      <c r="CJ7278" s="174"/>
    </row>
    <row r="7279" spans="76:88" ht="20.100000000000001" customHeight="1" x14ac:dyDescent="0.25">
      <c r="BX7279" s="190"/>
      <c r="BY7279" s="191"/>
      <c r="BZ7279" s="188"/>
      <c r="CA7279" s="188"/>
      <c r="CB7279" s="174" t="str">
        <f t="shared" si="874"/>
        <v/>
      </c>
      <c r="CC7279" s="174" t="str">
        <f t="shared" si="875"/>
        <v/>
      </c>
      <c r="CH7279" s="139"/>
      <c r="CI7279" s="139"/>
      <c r="CJ7279" s="174"/>
    </row>
    <row r="7280" spans="76:88" ht="20.100000000000001" customHeight="1" x14ac:dyDescent="0.25">
      <c r="BX7280" s="190"/>
      <c r="BY7280" s="191"/>
      <c r="BZ7280" s="188"/>
      <c r="CA7280" s="188"/>
      <c r="CB7280" s="174" t="str">
        <f t="shared" si="874"/>
        <v/>
      </c>
      <c r="CC7280" s="174" t="str">
        <f t="shared" si="875"/>
        <v/>
      </c>
      <c r="CH7280" s="139"/>
      <c r="CI7280" s="139"/>
      <c r="CJ7280" s="174"/>
    </row>
    <row r="7281" spans="76:88" ht="20.100000000000001" customHeight="1" x14ac:dyDescent="0.25">
      <c r="BX7281" s="190"/>
      <c r="BY7281" s="191"/>
      <c r="BZ7281" s="188"/>
      <c r="CA7281" s="188"/>
      <c r="CB7281" s="174" t="str">
        <f t="shared" si="874"/>
        <v/>
      </c>
      <c r="CC7281" s="174" t="str">
        <f t="shared" si="875"/>
        <v/>
      </c>
      <c r="CH7281" s="139"/>
      <c r="CI7281" s="139"/>
      <c r="CJ7281" s="174"/>
    </row>
    <row r="7282" spans="76:88" ht="20.100000000000001" customHeight="1" x14ac:dyDescent="0.25">
      <c r="BX7282" s="190"/>
      <c r="BY7282" s="191"/>
      <c r="BZ7282" s="188"/>
      <c r="CA7282" s="188"/>
      <c r="CB7282" s="174" t="str">
        <f t="shared" si="874"/>
        <v/>
      </c>
      <c r="CC7282" s="174" t="str">
        <f t="shared" si="875"/>
        <v/>
      </c>
      <c r="CH7282" s="139"/>
      <c r="CI7282" s="139"/>
      <c r="CJ7282" s="174"/>
    </row>
    <row r="7283" spans="76:88" ht="20.100000000000001" customHeight="1" x14ac:dyDescent="0.25">
      <c r="BX7283" s="190"/>
      <c r="BY7283" s="191"/>
      <c r="BZ7283" s="188"/>
      <c r="CA7283" s="188"/>
      <c r="CB7283" s="174" t="str">
        <f t="shared" si="874"/>
        <v/>
      </c>
      <c r="CC7283" s="174" t="str">
        <f t="shared" si="875"/>
        <v/>
      </c>
      <c r="CH7283" s="139"/>
      <c r="CI7283" s="139"/>
      <c r="CJ7283" s="174"/>
    </row>
    <row r="7284" spans="76:88" ht="20.100000000000001" customHeight="1" x14ac:dyDescent="0.25">
      <c r="BX7284" s="190"/>
      <c r="BY7284" s="191"/>
      <c r="BZ7284" s="188"/>
      <c r="CA7284" s="188"/>
      <c r="CB7284" s="174" t="str">
        <f t="shared" si="874"/>
        <v/>
      </c>
      <c r="CC7284" s="174" t="str">
        <f t="shared" si="875"/>
        <v/>
      </c>
      <c r="CH7284" s="139"/>
      <c r="CI7284" s="139"/>
      <c r="CJ7284" s="174"/>
    </row>
    <row r="7285" spans="76:88" ht="20.100000000000001" customHeight="1" x14ac:dyDescent="0.25">
      <c r="BX7285" s="190"/>
      <c r="BY7285" s="191"/>
      <c r="BZ7285" s="188"/>
      <c r="CA7285" s="188"/>
      <c r="CB7285" s="174" t="str">
        <f t="shared" si="874"/>
        <v/>
      </c>
      <c r="CC7285" s="174" t="str">
        <f t="shared" si="875"/>
        <v/>
      </c>
      <c r="CH7285" s="139"/>
      <c r="CI7285" s="139"/>
      <c r="CJ7285" s="174"/>
    </row>
    <row r="7286" spans="76:88" ht="20.100000000000001" customHeight="1" x14ac:dyDescent="0.25">
      <c r="BX7286" s="190"/>
      <c r="BY7286" s="191"/>
      <c r="BZ7286" s="188"/>
      <c r="CA7286" s="188"/>
      <c r="CB7286" s="174" t="str">
        <f t="shared" si="874"/>
        <v/>
      </c>
      <c r="CC7286" s="174" t="str">
        <f t="shared" si="875"/>
        <v/>
      </c>
      <c r="CH7286" s="139"/>
      <c r="CI7286" s="139"/>
      <c r="CJ7286" s="174"/>
    </row>
    <row r="7287" spans="76:88" ht="20.100000000000001" customHeight="1" x14ac:dyDescent="0.25">
      <c r="BX7287" s="190"/>
      <c r="BY7287" s="191"/>
      <c r="BZ7287" s="188"/>
      <c r="CA7287" s="188"/>
      <c r="CB7287" s="174" t="str">
        <f t="shared" si="874"/>
        <v/>
      </c>
      <c r="CC7287" s="174" t="str">
        <f t="shared" si="875"/>
        <v/>
      </c>
      <c r="CH7287" s="139"/>
      <c r="CI7287" s="139"/>
      <c r="CJ7287" s="174"/>
    </row>
    <row r="7288" spans="76:88" ht="20.100000000000001" customHeight="1" x14ac:dyDescent="0.25">
      <c r="BX7288" s="190"/>
      <c r="BY7288" s="191"/>
      <c r="BZ7288" s="188"/>
      <c r="CA7288" s="188"/>
      <c r="CB7288" s="174" t="str">
        <f t="shared" si="874"/>
        <v/>
      </c>
      <c r="CC7288" s="174" t="str">
        <f t="shared" si="875"/>
        <v/>
      </c>
      <c r="CH7288" s="139"/>
      <c r="CI7288" s="139"/>
      <c r="CJ7288" s="174"/>
    </row>
    <row r="7289" spans="76:88" ht="20.100000000000001" customHeight="1" x14ac:dyDescent="0.25">
      <c r="BX7289" s="190"/>
      <c r="BY7289" s="191"/>
      <c r="BZ7289" s="188"/>
      <c r="CA7289" s="188"/>
      <c r="CB7289" s="174" t="str">
        <f t="shared" si="874"/>
        <v/>
      </c>
      <c r="CC7289" s="174" t="str">
        <f t="shared" si="875"/>
        <v/>
      </c>
      <c r="CH7289" s="139"/>
      <c r="CI7289" s="139"/>
      <c r="CJ7289" s="174"/>
    </row>
    <row r="7290" spans="76:88" ht="20.100000000000001" customHeight="1" x14ac:dyDescent="0.25">
      <c r="BX7290" s="190"/>
      <c r="BY7290" s="191"/>
      <c r="BZ7290" s="188"/>
      <c r="CA7290" s="188"/>
      <c r="CB7290" s="174" t="str">
        <f t="shared" si="874"/>
        <v/>
      </c>
      <c r="CC7290" s="174" t="str">
        <f t="shared" si="875"/>
        <v/>
      </c>
      <c r="CH7290" s="139"/>
      <c r="CI7290" s="139"/>
      <c r="CJ7290" s="174"/>
    </row>
    <row r="7291" spans="76:88" ht="20.100000000000001" customHeight="1" x14ac:dyDescent="0.25">
      <c r="BX7291" s="190"/>
      <c r="BY7291" s="191"/>
      <c r="BZ7291" s="188"/>
      <c r="CA7291" s="188"/>
      <c r="CB7291" s="174" t="str">
        <f t="shared" si="874"/>
        <v/>
      </c>
      <c r="CC7291" s="174" t="str">
        <f t="shared" si="875"/>
        <v/>
      </c>
      <c r="CH7291" s="139"/>
      <c r="CI7291" s="139"/>
      <c r="CJ7291" s="174"/>
    </row>
    <row r="7292" spans="76:88" ht="20.100000000000001" customHeight="1" x14ac:dyDescent="0.25">
      <c r="BX7292" s="190"/>
      <c r="BY7292" s="191"/>
      <c r="BZ7292" s="188"/>
      <c r="CA7292" s="188"/>
      <c r="CB7292" s="174" t="str">
        <f t="shared" si="874"/>
        <v/>
      </c>
      <c r="CC7292" s="174" t="str">
        <f t="shared" si="875"/>
        <v/>
      </c>
      <c r="CH7292" s="139"/>
      <c r="CI7292" s="139"/>
      <c r="CJ7292" s="174"/>
    </row>
    <row r="7293" spans="76:88" ht="20.100000000000001" customHeight="1" x14ac:dyDescent="0.25">
      <c r="BX7293" s="190"/>
      <c r="BY7293" s="191"/>
      <c r="BZ7293" s="188"/>
      <c r="CA7293" s="188"/>
      <c r="CB7293" s="174" t="str">
        <f t="shared" si="874"/>
        <v/>
      </c>
      <c r="CC7293" s="174" t="str">
        <f t="shared" si="875"/>
        <v/>
      </c>
      <c r="CH7293" s="139"/>
      <c r="CI7293" s="139"/>
      <c r="CJ7293" s="174"/>
    </row>
    <row r="7294" spans="76:88" ht="20.100000000000001" customHeight="1" x14ac:dyDescent="0.25">
      <c r="BX7294" s="190"/>
      <c r="BY7294" s="191"/>
      <c r="BZ7294" s="188"/>
      <c r="CA7294" s="188"/>
      <c r="CB7294" s="174" t="str">
        <f t="shared" si="874"/>
        <v/>
      </c>
      <c r="CC7294" s="174" t="str">
        <f t="shared" si="875"/>
        <v/>
      </c>
      <c r="CH7294" s="139"/>
      <c r="CI7294" s="139"/>
      <c r="CJ7294" s="174"/>
    </row>
    <row r="7295" spans="76:88" ht="20.100000000000001" customHeight="1" x14ac:dyDescent="0.25">
      <c r="BX7295" s="190"/>
      <c r="BY7295" s="191"/>
      <c r="BZ7295" s="188"/>
      <c r="CA7295" s="188"/>
      <c r="CB7295" s="174" t="str">
        <f t="shared" si="874"/>
        <v/>
      </c>
      <c r="CC7295" s="174" t="str">
        <f t="shared" si="875"/>
        <v/>
      </c>
      <c r="CH7295" s="139"/>
      <c r="CI7295" s="139"/>
      <c r="CJ7295" s="174"/>
    </row>
    <row r="7296" spans="76:88" ht="20.100000000000001" customHeight="1" x14ac:dyDescent="0.25">
      <c r="BX7296" s="190"/>
      <c r="BY7296" s="191"/>
      <c r="BZ7296" s="188"/>
      <c r="CA7296" s="188"/>
      <c r="CB7296" s="174" t="str">
        <f t="shared" si="874"/>
        <v/>
      </c>
      <c r="CC7296" s="174" t="str">
        <f t="shared" si="875"/>
        <v/>
      </c>
      <c r="CH7296" s="139"/>
      <c r="CI7296" s="139"/>
      <c r="CJ7296" s="174"/>
    </row>
    <row r="7297" spans="76:88" ht="20.100000000000001" customHeight="1" x14ac:dyDescent="0.25">
      <c r="BX7297" s="190"/>
      <c r="BY7297" s="191"/>
      <c r="BZ7297" s="188"/>
      <c r="CA7297" s="188"/>
      <c r="CB7297" s="174" t="str">
        <f t="shared" si="874"/>
        <v/>
      </c>
      <c r="CC7297" s="174" t="str">
        <f t="shared" si="875"/>
        <v/>
      </c>
      <c r="CH7297" s="139"/>
      <c r="CI7297" s="139"/>
      <c r="CJ7297" s="174"/>
    </row>
    <row r="7298" spans="76:88" ht="20.100000000000001" customHeight="1" x14ac:dyDescent="0.25">
      <c r="BX7298" s="190"/>
      <c r="BY7298" s="191"/>
      <c r="BZ7298" s="188"/>
      <c r="CA7298" s="188"/>
      <c r="CB7298" s="174" t="str">
        <f t="shared" si="874"/>
        <v/>
      </c>
      <c r="CC7298" s="174" t="str">
        <f t="shared" si="875"/>
        <v/>
      </c>
      <c r="CH7298" s="139"/>
      <c r="CI7298" s="139"/>
      <c r="CJ7298" s="174"/>
    </row>
    <row r="7299" spans="76:88" ht="20.100000000000001" customHeight="1" x14ac:dyDescent="0.25">
      <c r="BX7299" s="190"/>
      <c r="BY7299" s="191"/>
      <c r="BZ7299" s="188"/>
      <c r="CA7299" s="188"/>
      <c r="CB7299" s="174" t="str">
        <f t="shared" si="874"/>
        <v/>
      </c>
      <c r="CC7299" s="174" t="str">
        <f t="shared" si="875"/>
        <v/>
      </c>
      <c r="CH7299" s="139"/>
      <c r="CI7299" s="139"/>
      <c r="CJ7299" s="174"/>
    </row>
    <row r="7300" spans="76:88" ht="20.100000000000001" customHeight="1" x14ac:dyDescent="0.25">
      <c r="BX7300" s="190"/>
      <c r="BY7300" s="191"/>
      <c r="BZ7300" s="188"/>
      <c r="CA7300" s="188"/>
      <c r="CB7300" s="174" t="str">
        <f t="shared" si="874"/>
        <v/>
      </c>
      <c r="CC7300" s="174" t="str">
        <f t="shared" si="875"/>
        <v/>
      </c>
      <c r="CH7300" s="139"/>
      <c r="CI7300" s="139"/>
      <c r="CJ7300" s="174"/>
    </row>
    <row r="7301" spans="76:88" ht="20.100000000000001" customHeight="1" x14ac:dyDescent="0.25">
      <c r="BX7301" s="190"/>
      <c r="BY7301" s="191"/>
      <c r="BZ7301" s="188"/>
      <c r="CA7301" s="188"/>
      <c r="CB7301" s="174" t="str">
        <f t="shared" si="874"/>
        <v/>
      </c>
      <c r="CC7301" s="174" t="str">
        <f t="shared" si="875"/>
        <v/>
      </c>
      <c r="CH7301" s="139"/>
      <c r="CI7301" s="139"/>
      <c r="CJ7301" s="174"/>
    </row>
    <row r="7302" spans="76:88" ht="20.100000000000001" customHeight="1" x14ac:dyDescent="0.25">
      <c r="BX7302" s="190"/>
      <c r="BY7302" s="191"/>
      <c r="BZ7302" s="188"/>
      <c r="CA7302" s="188"/>
      <c r="CB7302" s="174" t="str">
        <f t="shared" si="874"/>
        <v/>
      </c>
      <c r="CC7302" s="174" t="str">
        <f t="shared" si="875"/>
        <v/>
      </c>
      <c r="CH7302" s="139"/>
      <c r="CI7302" s="139"/>
      <c r="CJ7302" s="174"/>
    </row>
    <row r="7303" spans="76:88" ht="20.100000000000001" customHeight="1" x14ac:dyDescent="0.25">
      <c r="BX7303" s="190"/>
      <c r="BY7303" s="191"/>
      <c r="BZ7303" s="188"/>
      <c r="CA7303" s="188"/>
      <c r="CB7303" s="174" t="str">
        <f t="shared" si="874"/>
        <v/>
      </c>
      <c r="CC7303" s="174" t="str">
        <f t="shared" si="875"/>
        <v/>
      </c>
      <c r="CH7303" s="139"/>
      <c r="CI7303" s="139"/>
      <c r="CJ7303" s="174"/>
    </row>
    <row r="7304" spans="76:88" ht="20.100000000000001" customHeight="1" x14ac:dyDescent="0.25">
      <c r="BX7304" s="190"/>
      <c r="BY7304" s="191"/>
      <c r="BZ7304" s="188"/>
      <c r="CA7304" s="188"/>
      <c r="CB7304" s="174" t="str">
        <f t="shared" si="874"/>
        <v/>
      </c>
      <c r="CC7304" s="174" t="str">
        <f t="shared" si="875"/>
        <v/>
      </c>
      <c r="CH7304" s="139"/>
      <c r="CI7304" s="139"/>
      <c r="CJ7304" s="174"/>
    </row>
    <row r="7305" spans="76:88" ht="20.100000000000001" customHeight="1" x14ac:dyDescent="0.25">
      <c r="BX7305" s="190"/>
      <c r="BY7305" s="191"/>
      <c r="BZ7305" s="188"/>
      <c r="CA7305" s="188"/>
      <c r="CB7305" s="174" t="str">
        <f t="shared" si="874"/>
        <v/>
      </c>
      <c r="CC7305" s="174" t="str">
        <f t="shared" si="875"/>
        <v/>
      </c>
      <c r="CH7305" s="139"/>
      <c r="CI7305" s="139"/>
      <c r="CJ7305" s="174"/>
    </row>
    <row r="7306" spans="76:88" ht="20.100000000000001" customHeight="1" x14ac:dyDescent="0.25">
      <c r="BX7306" s="190"/>
      <c r="BY7306" s="191"/>
      <c r="BZ7306" s="188"/>
      <c r="CA7306" s="188"/>
      <c r="CB7306" s="174" t="str">
        <f t="shared" si="874"/>
        <v/>
      </c>
      <c r="CC7306" s="174" t="str">
        <f t="shared" si="875"/>
        <v/>
      </c>
      <c r="CH7306" s="139"/>
      <c r="CI7306" s="139"/>
      <c r="CJ7306" s="174"/>
    </row>
    <row r="7307" spans="76:88" ht="20.100000000000001" customHeight="1" x14ac:dyDescent="0.25">
      <c r="BX7307" s="190"/>
      <c r="BY7307" s="191"/>
      <c r="BZ7307" s="188"/>
      <c r="CA7307" s="188"/>
      <c r="CB7307" s="174" t="str">
        <f t="shared" si="874"/>
        <v/>
      </c>
      <c r="CC7307" s="174" t="str">
        <f t="shared" si="875"/>
        <v/>
      </c>
      <c r="CH7307" s="139"/>
      <c r="CI7307" s="139"/>
      <c r="CJ7307" s="174"/>
    </row>
    <row r="7308" spans="76:88" ht="20.100000000000001" customHeight="1" x14ac:dyDescent="0.25">
      <c r="BX7308" s="190"/>
      <c r="BY7308" s="191"/>
      <c r="BZ7308" s="188"/>
      <c r="CA7308" s="188"/>
      <c r="CB7308" s="174" t="str">
        <f t="shared" si="874"/>
        <v/>
      </c>
      <c r="CC7308" s="174" t="str">
        <f t="shared" si="875"/>
        <v/>
      </c>
      <c r="CH7308" s="139"/>
      <c r="CI7308" s="139"/>
      <c r="CJ7308" s="174"/>
    </row>
    <row r="7309" spans="76:88" ht="20.100000000000001" customHeight="1" x14ac:dyDescent="0.25">
      <c r="BX7309" s="190"/>
      <c r="BY7309" s="191"/>
      <c r="BZ7309" s="188"/>
      <c r="CA7309" s="188"/>
      <c r="CB7309" s="174" t="str">
        <f t="shared" si="874"/>
        <v/>
      </c>
      <c r="CC7309" s="174" t="str">
        <f t="shared" si="875"/>
        <v/>
      </c>
      <c r="CH7309" s="139"/>
      <c r="CI7309" s="139"/>
      <c r="CJ7309" s="174"/>
    </row>
    <row r="7310" spans="76:88" ht="20.100000000000001" customHeight="1" x14ac:dyDescent="0.25">
      <c r="BX7310" s="190"/>
      <c r="BY7310" s="191"/>
      <c r="BZ7310" s="188"/>
      <c r="CA7310" s="188"/>
      <c r="CB7310" s="174" t="str">
        <f t="shared" si="874"/>
        <v/>
      </c>
      <c r="CC7310" s="174" t="str">
        <f t="shared" si="875"/>
        <v/>
      </c>
      <c r="CH7310" s="139"/>
      <c r="CI7310" s="139"/>
      <c r="CJ7310" s="174"/>
    </row>
    <row r="7311" spans="76:88" ht="20.100000000000001" customHeight="1" x14ac:dyDescent="0.25">
      <c r="BX7311" s="190"/>
      <c r="BY7311" s="191"/>
      <c r="BZ7311" s="188"/>
      <c r="CA7311" s="188"/>
      <c r="CB7311" s="174" t="str">
        <f t="shared" si="874"/>
        <v/>
      </c>
      <c r="CC7311" s="174" t="str">
        <f t="shared" si="875"/>
        <v/>
      </c>
      <c r="CH7311" s="139"/>
      <c r="CI7311" s="139"/>
      <c r="CJ7311" s="174"/>
    </row>
    <row r="7312" spans="76:88" ht="20.100000000000001" customHeight="1" x14ac:dyDescent="0.25">
      <c r="BX7312" s="190"/>
      <c r="BY7312" s="191"/>
      <c r="BZ7312" s="188"/>
      <c r="CA7312" s="188"/>
      <c r="CB7312" s="174" t="str">
        <f t="shared" ref="CB7312:CB7375" si="876">IF($CA7312&gt;(Y$555),$BZ7312,"")</f>
        <v/>
      </c>
      <c r="CC7312" s="174" t="str">
        <f t="shared" ref="CC7312:CC7375" si="877">IF($CA7312&gt;(AA$557),$BZ7312,"")</f>
        <v/>
      </c>
      <c r="CH7312" s="139"/>
      <c r="CI7312" s="139"/>
      <c r="CJ7312" s="174"/>
    </row>
    <row r="7313" spans="76:88" ht="20.100000000000001" customHeight="1" x14ac:dyDescent="0.25">
      <c r="BX7313" s="190"/>
      <c r="BY7313" s="191"/>
      <c r="BZ7313" s="188"/>
      <c r="CA7313" s="188"/>
      <c r="CB7313" s="174" t="str">
        <f t="shared" si="876"/>
        <v/>
      </c>
      <c r="CC7313" s="174" t="str">
        <f t="shared" si="877"/>
        <v/>
      </c>
      <c r="CH7313" s="139"/>
      <c r="CI7313" s="139"/>
      <c r="CJ7313" s="174"/>
    </row>
    <row r="7314" spans="76:88" ht="20.100000000000001" customHeight="1" x14ac:dyDescent="0.25">
      <c r="BX7314" s="190"/>
      <c r="BY7314" s="191"/>
      <c r="BZ7314" s="188"/>
      <c r="CA7314" s="188"/>
      <c r="CB7314" s="174" t="str">
        <f t="shared" si="876"/>
        <v/>
      </c>
      <c r="CC7314" s="174" t="str">
        <f t="shared" si="877"/>
        <v/>
      </c>
      <c r="CH7314" s="139"/>
      <c r="CI7314" s="139"/>
      <c r="CJ7314" s="174"/>
    </row>
    <row r="7315" spans="76:88" ht="20.100000000000001" customHeight="1" x14ac:dyDescent="0.25">
      <c r="BX7315" s="190"/>
      <c r="BY7315" s="191"/>
      <c r="BZ7315" s="188"/>
      <c r="CA7315" s="188"/>
      <c r="CB7315" s="174" t="str">
        <f t="shared" si="876"/>
        <v/>
      </c>
      <c r="CC7315" s="174" t="str">
        <f t="shared" si="877"/>
        <v/>
      </c>
      <c r="CH7315" s="139"/>
      <c r="CI7315" s="139"/>
      <c r="CJ7315" s="174"/>
    </row>
    <row r="7316" spans="76:88" ht="20.100000000000001" customHeight="1" x14ac:dyDescent="0.25">
      <c r="BX7316" s="190"/>
      <c r="BY7316" s="191"/>
      <c r="BZ7316" s="188"/>
      <c r="CA7316" s="188"/>
      <c r="CB7316" s="174" t="str">
        <f t="shared" si="876"/>
        <v/>
      </c>
      <c r="CC7316" s="174" t="str">
        <f t="shared" si="877"/>
        <v/>
      </c>
      <c r="CH7316" s="139"/>
      <c r="CI7316" s="139"/>
      <c r="CJ7316" s="174"/>
    </row>
    <row r="7317" spans="76:88" ht="20.100000000000001" customHeight="1" x14ac:dyDescent="0.25">
      <c r="BX7317" s="190"/>
      <c r="BY7317" s="191"/>
      <c r="BZ7317" s="188"/>
      <c r="CA7317" s="188"/>
      <c r="CB7317" s="174" t="str">
        <f t="shared" si="876"/>
        <v/>
      </c>
      <c r="CC7317" s="174" t="str">
        <f t="shared" si="877"/>
        <v/>
      </c>
      <c r="CH7317" s="139"/>
      <c r="CI7317" s="139"/>
      <c r="CJ7317" s="174"/>
    </row>
    <row r="7318" spans="76:88" ht="20.100000000000001" customHeight="1" x14ac:dyDescent="0.25">
      <c r="BX7318" s="190"/>
      <c r="BY7318" s="191"/>
      <c r="BZ7318" s="188"/>
      <c r="CA7318" s="188"/>
      <c r="CB7318" s="174" t="str">
        <f t="shared" si="876"/>
        <v/>
      </c>
      <c r="CC7318" s="174" t="str">
        <f t="shared" si="877"/>
        <v/>
      </c>
      <c r="CH7318" s="139"/>
      <c r="CI7318" s="139"/>
      <c r="CJ7318" s="174"/>
    </row>
    <row r="7319" spans="76:88" ht="20.100000000000001" customHeight="1" x14ac:dyDescent="0.25">
      <c r="BX7319" s="190"/>
      <c r="BY7319" s="191"/>
      <c r="BZ7319" s="188"/>
      <c r="CA7319" s="188"/>
      <c r="CB7319" s="174" t="str">
        <f t="shared" si="876"/>
        <v/>
      </c>
      <c r="CC7319" s="174" t="str">
        <f t="shared" si="877"/>
        <v/>
      </c>
      <c r="CH7319" s="139"/>
      <c r="CI7319" s="139"/>
      <c r="CJ7319" s="174"/>
    </row>
    <row r="7320" spans="76:88" ht="20.100000000000001" customHeight="1" x14ac:dyDescent="0.25">
      <c r="BX7320" s="190"/>
      <c r="BY7320" s="191"/>
      <c r="BZ7320" s="188"/>
      <c r="CA7320" s="188"/>
      <c r="CB7320" s="174" t="str">
        <f t="shared" si="876"/>
        <v/>
      </c>
      <c r="CC7320" s="174" t="str">
        <f t="shared" si="877"/>
        <v/>
      </c>
      <c r="CH7320" s="139"/>
      <c r="CI7320" s="139"/>
      <c r="CJ7320" s="174"/>
    </row>
    <row r="7321" spans="76:88" ht="20.100000000000001" customHeight="1" x14ac:dyDescent="0.25">
      <c r="BX7321" s="190"/>
      <c r="BY7321" s="191"/>
      <c r="BZ7321" s="188"/>
      <c r="CA7321" s="188"/>
      <c r="CB7321" s="174" t="str">
        <f t="shared" si="876"/>
        <v/>
      </c>
      <c r="CC7321" s="174" t="str">
        <f t="shared" si="877"/>
        <v/>
      </c>
      <c r="CH7321" s="139"/>
      <c r="CI7321" s="139"/>
      <c r="CJ7321" s="174"/>
    </row>
    <row r="7322" spans="76:88" ht="20.100000000000001" customHeight="1" x14ac:dyDescent="0.25">
      <c r="BX7322" s="190"/>
      <c r="BY7322" s="191"/>
      <c r="BZ7322" s="188"/>
      <c r="CA7322" s="188"/>
      <c r="CB7322" s="174" t="str">
        <f t="shared" si="876"/>
        <v/>
      </c>
      <c r="CC7322" s="174" t="str">
        <f t="shared" si="877"/>
        <v/>
      </c>
      <c r="CH7322" s="139"/>
      <c r="CI7322" s="139"/>
      <c r="CJ7322" s="174"/>
    </row>
    <row r="7323" spans="76:88" ht="20.100000000000001" customHeight="1" x14ac:dyDescent="0.25">
      <c r="BX7323" s="190"/>
      <c r="BY7323" s="191"/>
      <c r="BZ7323" s="188"/>
      <c r="CA7323" s="188"/>
      <c r="CB7323" s="174" t="str">
        <f t="shared" si="876"/>
        <v/>
      </c>
      <c r="CC7323" s="174" t="str">
        <f t="shared" si="877"/>
        <v/>
      </c>
      <c r="CH7323" s="139"/>
      <c r="CI7323" s="139"/>
      <c r="CJ7323" s="174"/>
    </row>
    <row r="7324" spans="76:88" ht="20.100000000000001" customHeight="1" x14ac:dyDescent="0.25">
      <c r="BX7324" s="190"/>
      <c r="BY7324" s="191"/>
      <c r="BZ7324" s="188"/>
      <c r="CA7324" s="188"/>
      <c r="CB7324" s="174" t="str">
        <f t="shared" si="876"/>
        <v/>
      </c>
      <c r="CC7324" s="174" t="str">
        <f t="shared" si="877"/>
        <v/>
      </c>
      <c r="CH7324" s="139"/>
      <c r="CI7324" s="139"/>
      <c r="CJ7324" s="174"/>
    </row>
    <row r="7325" spans="76:88" ht="20.100000000000001" customHeight="1" x14ac:dyDescent="0.25">
      <c r="BX7325" s="190"/>
      <c r="BY7325" s="191"/>
      <c r="BZ7325" s="188"/>
      <c r="CA7325" s="188"/>
      <c r="CB7325" s="174" t="str">
        <f t="shared" si="876"/>
        <v/>
      </c>
      <c r="CC7325" s="174" t="str">
        <f t="shared" si="877"/>
        <v/>
      </c>
      <c r="CH7325" s="139"/>
      <c r="CI7325" s="139"/>
      <c r="CJ7325" s="174"/>
    </row>
    <row r="7326" spans="76:88" ht="20.100000000000001" customHeight="1" x14ac:dyDescent="0.25">
      <c r="BX7326" s="190"/>
      <c r="BY7326" s="191"/>
      <c r="BZ7326" s="188"/>
      <c r="CA7326" s="188"/>
      <c r="CB7326" s="174" t="str">
        <f t="shared" si="876"/>
        <v/>
      </c>
      <c r="CC7326" s="174" t="str">
        <f t="shared" si="877"/>
        <v/>
      </c>
      <c r="CH7326" s="139"/>
      <c r="CI7326" s="139"/>
      <c r="CJ7326" s="174"/>
    </row>
    <row r="7327" spans="76:88" ht="20.100000000000001" customHeight="1" x14ac:dyDescent="0.25">
      <c r="BX7327" s="190"/>
      <c r="BY7327" s="191"/>
      <c r="BZ7327" s="188"/>
      <c r="CA7327" s="188"/>
      <c r="CB7327" s="174" t="str">
        <f t="shared" si="876"/>
        <v/>
      </c>
      <c r="CC7327" s="174" t="str">
        <f t="shared" si="877"/>
        <v/>
      </c>
      <c r="CH7327" s="139"/>
      <c r="CI7327" s="139"/>
      <c r="CJ7327" s="174"/>
    </row>
    <row r="7328" spans="76:88" ht="20.100000000000001" customHeight="1" x14ac:dyDescent="0.25">
      <c r="BX7328" s="190"/>
      <c r="BY7328" s="191"/>
      <c r="BZ7328" s="188"/>
      <c r="CA7328" s="188"/>
      <c r="CB7328" s="174" t="str">
        <f t="shared" si="876"/>
        <v/>
      </c>
      <c r="CC7328" s="174" t="str">
        <f t="shared" si="877"/>
        <v/>
      </c>
      <c r="CH7328" s="139"/>
      <c r="CI7328" s="139"/>
      <c r="CJ7328" s="174"/>
    </row>
    <row r="7329" spans="76:88" ht="20.100000000000001" customHeight="1" x14ac:dyDescent="0.25">
      <c r="BX7329" s="190"/>
      <c r="BY7329" s="191"/>
      <c r="BZ7329" s="188"/>
      <c r="CA7329" s="188"/>
      <c r="CB7329" s="174" t="str">
        <f t="shared" si="876"/>
        <v/>
      </c>
      <c r="CC7329" s="174" t="str">
        <f t="shared" si="877"/>
        <v/>
      </c>
      <c r="CH7329" s="139"/>
      <c r="CI7329" s="139"/>
      <c r="CJ7329" s="174"/>
    </row>
    <row r="7330" spans="76:88" ht="20.100000000000001" customHeight="1" x14ac:dyDescent="0.25">
      <c r="BX7330" s="190"/>
      <c r="BY7330" s="191"/>
      <c r="BZ7330" s="188"/>
      <c r="CA7330" s="188"/>
      <c r="CB7330" s="174" t="str">
        <f t="shared" si="876"/>
        <v/>
      </c>
      <c r="CC7330" s="174" t="str">
        <f t="shared" si="877"/>
        <v/>
      </c>
      <c r="CH7330" s="139"/>
      <c r="CI7330" s="139"/>
      <c r="CJ7330" s="174"/>
    </row>
    <row r="7331" spans="76:88" ht="20.100000000000001" customHeight="1" x14ac:dyDescent="0.25">
      <c r="BX7331" s="190"/>
      <c r="BY7331" s="191"/>
      <c r="BZ7331" s="188"/>
      <c r="CA7331" s="188"/>
      <c r="CB7331" s="174" t="str">
        <f t="shared" si="876"/>
        <v/>
      </c>
      <c r="CC7331" s="174" t="str">
        <f t="shared" si="877"/>
        <v/>
      </c>
      <c r="CH7331" s="139"/>
      <c r="CI7331" s="139"/>
      <c r="CJ7331" s="174"/>
    </row>
    <row r="7332" spans="76:88" ht="20.100000000000001" customHeight="1" x14ac:dyDescent="0.25">
      <c r="BX7332" s="190"/>
      <c r="BY7332" s="191"/>
      <c r="BZ7332" s="188"/>
      <c r="CA7332" s="188"/>
      <c r="CB7332" s="174" t="str">
        <f t="shared" si="876"/>
        <v/>
      </c>
      <c r="CC7332" s="174" t="str">
        <f t="shared" si="877"/>
        <v/>
      </c>
      <c r="CH7332" s="139"/>
      <c r="CI7332" s="139"/>
      <c r="CJ7332" s="174"/>
    </row>
    <row r="7333" spans="76:88" ht="20.100000000000001" customHeight="1" x14ac:dyDescent="0.25">
      <c r="BX7333" s="190"/>
      <c r="BY7333" s="191"/>
      <c r="BZ7333" s="188"/>
      <c r="CA7333" s="188"/>
      <c r="CB7333" s="174" t="str">
        <f t="shared" si="876"/>
        <v/>
      </c>
      <c r="CC7333" s="174" t="str">
        <f t="shared" si="877"/>
        <v/>
      </c>
      <c r="CH7333" s="139"/>
      <c r="CI7333" s="139"/>
      <c r="CJ7333" s="174"/>
    </row>
    <row r="7334" spans="76:88" ht="20.100000000000001" customHeight="1" x14ac:dyDescent="0.25">
      <c r="BX7334" s="190"/>
      <c r="BY7334" s="191"/>
      <c r="BZ7334" s="188"/>
      <c r="CA7334" s="188"/>
      <c r="CB7334" s="174" t="str">
        <f t="shared" si="876"/>
        <v/>
      </c>
      <c r="CC7334" s="174" t="str">
        <f t="shared" si="877"/>
        <v/>
      </c>
      <c r="CH7334" s="139"/>
      <c r="CI7334" s="139"/>
      <c r="CJ7334" s="174"/>
    </row>
    <row r="7335" spans="76:88" ht="20.100000000000001" customHeight="1" x14ac:dyDescent="0.25">
      <c r="BX7335" s="190"/>
      <c r="BY7335" s="191"/>
      <c r="BZ7335" s="188"/>
      <c r="CA7335" s="188"/>
      <c r="CB7335" s="174" t="str">
        <f t="shared" si="876"/>
        <v/>
      </c>
      <c r="CC7335" s="174" t="str">
        <f t="shared" si="877"/>
        <v/>
      </c>
      <c r="CH7335" s="139"/>
      <c r="CI7335" s="139"/>
      <c r="CJ7335" s="174"/>
    </row>
    <row r="7336" spans="76:88" ht="20.100000000000001" customHeight="1" x14ac:dyDescent="0.25">
      <c r="BX7336" s="190"/>
      <c r="BY7336" s="191"/>
      <c r="BZ7336" s="188"/>
      <c r="CA7336" s="188"/>
      <c r="CB7336" s="174" t="str">
        <f t="shared" si="876"/>
        <v/>
      </c>
      <c r="CC7336" s="174" t="str">
        <f t="shared" si="877"/>
        <v/>
      </c>
      <c r="CH7336" s="139"/>
      <c r="CI7336" s="139"/>
      <c r="CJ7336" s="174"/>
    </row>
    <row r="7337" spans="76:88" ht="20.100000000000001" customHeight="1" x14ac:dyDescent="0.25">
      <c r="BX7337" s="190"/>
      <c r="BY7337" s="191"/>
      <c r="BZ7337" s="188"/>
      <c r="CA7337" s="188"/>
      <c r="CB7337" s="174" t="str">
        <f t="shared" si="876"/>
        <v/>
      </c>
      <c r="CC7337" s="174" t="str">
        <f t="shared" si="877"/>
        <v/>
      </c>
      <c r="CH7337" s="139"/>
      <c r="CI7337" s="139"/>
      <c r="CJ7337" s="174"/>
    </row>
    <row r="7338" spans="76:88" ht="20.100000000000001" customHeight="1" x14ac:dyDescent="0.25">
      <c r="BX7338" s="190"/>
      <c r="BY7338" s="191"/>
      <c r="BZ7338" s="188"/>
      <c r="CA7338" s="188"/>
      <c r="CB7338" s="174" t="str">
        <f t="shared" si="876"/>
        <v/>
      </c>
      <c r="CC7338" s="174" t="str">
        <f t="shared" si="877"/>
        <v/>
      </c>
      <c r="CH7338" s="139"/>
      <c r="CI7338" s="139"/>
      <c r="CJ7338" s="174"/>
    </row>
    <row r="7339" spans="76:88" ht="20.100000000000001" customHeight="1" x14ac:dyDescent="0.25">
      <c r="BX7339" s="190"/>
      <c r="BY7339" s="191"/>
      <c r="BZ7339" s="188"/>
      <c r="CA7339" s="188"/>
      <c r="CB7339" s="174" t="str">
        <f t="shared" si="876"/>
        <v/>
      </c>
      <c r="CC7339" s="174" t="str">
        <f t="shared" si="877"/>
        <v/>
      </c>
      <c r="CH7339" s="139"/>
      <c r="CI7339" s="139"/>
      <c r="CJ7339" s="174"/>
    </row>
    <row r="7340" spans="76:88" ht="20.100000000000001" customHeight="1" x14ac:dyDescent="0.25">
      <c r="BX7340" s="190"/>
      <c r="BY7340" s="191"/>
      <c r="BZ7340" s="188"/>
      <c r="CA7340" s="188"/>
      <c r="CB7340" s="174" t="str">
        <f t="shared" si="876"/>
        <v/>
      </c>
      <c r="CC7340" s="174" t="str">
        <f t="shared" si="877"/>
        <v/>
      </c>
      <c r="CH7340" s="139"/>
      <c r="CI7340" s="139"/>
      <c r="CJ7340" s="174"/>
    </row>
    <row r="7341" spans="76:88" ht="20.100000000000001" customHeight="1" x14ac:dyDescent="0.25">
      <c r="BX7341" s="190"/>
      <c r="BY7341" s="191"/>
      <c r="BZ7341" s="188"/>
      <c r="CA7341" s="188"/>
      <c r="CB7341" s="174" t="str">
        <f t="shared" si="876"/>
        <v/>
      </c>
      <c r="CC7341" s="174" t="str">
        <f t="shared" si="877"/>
        <v/>
      </c>
      <c r="CH7341" s="139"/>
      <c r="CI7341" s="139"/>
      <c r="CJ7341" s="174"/>
    </row>
    <row r="7342" spans="76:88" ht="20.100000000000001" customHeight="1" x14ac:dyDescent="0.25">
      <c r="BX7342" s="190"/>
      <c r="BY7342" s="191"/>
      <c r="BZ7342" s="188"/>
      <c r="CA7342" s="188"/>
      <c r="CB7342" s="174" t="str">
        <f t="shared" si="876"/>
        <v/>
      </c>
      <c r="CC7342" s="174" t="str">
        <f t="shared" si="877"/>
        <v/>
      </c>
      <c r="CH7342" s="139"/>
      <c r="CI7342" s="139"/>
      <c r="CJ7342" s="174"/>
    </row>
    <row r="7343" spans="76:88" ht="20.100000000000001" customHeight="1" x14ac:dyDescent="0.25">
      <c r="BX7343" s="190"/>
      <c r="BY7343" s="191"/>
      <c r="BZ7343" s="188"/>
      <c r="CA7343" s="188"/>
      <c r="CB7343" s="174" t="str">
        <f t="shared" si="876"/>
        <v/>
      </c>
      <c r="CC7343" s="174" t="str">
        <f t="shared" si="877"/>
        <v/>
      </c>
      <c r="CH7343" s="139"/>
      <c r="CI7343" s="139"/>
      <c r="CJ7343" s="174"/>
    </row>
    <row r="7344" spans="76:88" ht="20.100000000000001" customHeight="1" x14ac:dyDescent="0.25">
      <c r="BX7344" s="190"/>
      <c r="BY7344" s="191"/>
      <c r="BZ7344" s="188"/>
      <c r="CA7344" s="188"/>
      <c r="CB7344" s="174" t="str">
        <f t="shared" si="876"/>
        <v/>
      </c>
      <c r="CC7344" s="174" t="str">
        <f t="shared" si="877"/>
        <v/>
      </c>
      <c r="CH7344" s="139"/>
      <c r="CI7344" s="139"/>
      <c r="CJ7344" s="174"/>
    </row>
    <row r="7345" spans="76:88" ht="20.100000000000001" customHeight="1" x14ac:dyDescent="0.25">
      <c r="BX7345" s="190"/>
      <c r="BY7345" s="191"/>
      <c r="BZ7345" s="188"/>
      <c r="CA7345" s="188"/>
      <c r="CB7345" s="174" t="str">
        <f t="shared" si="876"/>
        <v/>
      </c>
      <c r="CC7345" s="174" t="str">
        <f t="shared" si="877"/>
        <v/>
      </c>
      <c r="CH7345" s="139"/>
      <c r="CI7345" s="139"/>
      <c r="CJ7345" s="174"/>
    </row>
    <row r="7346" spans="76:88" ht="20.100000000000001" customHeight="1" x14ac:dyDescent="0.25">
      <c r="BX7346" s="190"/>
      <c r="BY7346" s="191"/>
      <c r="BZ7346" s="188"/>
      <c r="CA7346" s="188"/>
      <c r="CB7346" s="174" t="str">
        <f t="shared" si="876"/>
        <v/>
      </c>
      <c r="CC7346" s="174" t="str">
        <f t="shared" si="877"/>
        <v/>
      </c>
      <c r="CH7346" s="139"/>
      <c r="CI7346" s="139"/>
      <c r="CJ7346" s="174"/>
    </row>
    <row r="7347" spans="76:88" ht="20.100000000000001" customHeight="1" x14ac:dyDescent="0.25">
      <c r="BX7347" s="190"/>
      <c r="BY7347" s="191"/>
      <c r="BZ7347" s="188"/>
      <c r="CA7347" s="188"/>
      <c r="CB7347" s="174" t="str">
        <f t="shared" si="876"/>
        <v/>
      </c>
      <c r="CC7347" s="174" t="str">
        <f t="shared" si="877"/>
        <v/>
      </c>
      <c r="CH7347" s="139"/>
      <c r="CI7347" s="139"/>
      <c r="CJ7347" s="174"/>
    </row>
    <row r="7348" spans="76:88" ht="20.100000000000001" customHeight="1" x14ac:dyDescent="0.25">
      <c r="BX7348" s="190"/>
      <c r="BY7348" s="191"/>
      <c r="BZ7348" s="188"/>
      <c r="CA7348" s="188"/>
      <c r="CB7348" s="174" t="str">
        <f t="shared" si="876"/>
        <v/>
      </c>
      <c r="CC7348" s="174" t="str">
        <f t="shared" si="877"/>
        <v/>
      </c>
      <c r="CH7348" s="139"/>
      <c r="CI7348" s="139"/>
      <c r="CJ7348" s="174"/>
    </row>
    <row r="7349" spans="76:88" ht="20.100000000000001" customHeight="1" x14ac:dyDescent="0.25">
      <c r="BX7349" s="190"/>
      <c r="BY7349" s="191"/>
      <c r="BZ7349" s="188"/>
      <c r="CA7349" s="188"/>
      <c r="CB7349" s="174" t="str">
        <f t="shared" si="876"/>
        <v/>
      </c>
      <c r="CC7349" s="174" t="str">
        <f t="shared" si="877"/>
        <v/>
      </c>
      <c r="CH7349" s="139"/>
      <c r="CI7349" s="139"/>
      <c r="CJ7349" s="174"/>
    </row>
    <row r="7350" spans="76:88" ht="20.100000000000001" customHeight="1" x14ac:dyDescent="0.25">
      <c r="BX7350" s="190"/>
      <c r="BY7350" s="191"/>
      <c r="BZ7350" s="188"/>
      <c r="CA7350" s="188"/>
      <c r="CB7350" s="174" t="str">
        <f t="shared" si="876"/>
        <v/>
      </c>
      <c r="CC7350" s="174" t="str">
        <f t="shared" si="877"/>
        <v/>
      </c>
      <c r="CH7350" s="139"/>
      <c r="CI7350" s="139"/>
      <c r="CJ7350" s="174"/>
    </row>
    <row r="7351" spans="76:88" ht="20.100000000000001" customHeight="1" x14ac:dyDescent="0.25">
      <c r="BX7351" s="190"/>
      <c r="BY7351" s="191"/>
      <c r="BZ7351" s="188"/>
      <c r="CA7351" s="188"/>
      <c r="CB7351" s="174" t="str">
        <f t="shared" si="876"/>
        <v/>
      </c>
      <c r="CC7351" s="174" t="str">
        <f t="shared" si="877"/>
        <v/>
      </c>
      <c r="CH7351" s="139"/>
      <c r="CI7351" s="139"/>
      <c r="CJ7351" s="174"/>
    </row>
    <row r="7352" spans="76:88" ht="20.100000000000001" customHeight="1" x14ac:dyDescent="0.25">
      <c r="BX7352" s="190"/>
      <c r="BY7352" s="191"/>
      <c r="BZ7352" s="188"/>
      <c r="CA7352" s="188"/>
      <c r="CB7352" s="174" t="str">
        <f t="shared" si="876"/>
        <v/>
      </c>
      <c r="CC7352" s="174" t="str">
        <f t="shared" si="877"/>
        <v/>
      </c>
      <c r="CH7352" s="139"/>
      <c r="CI7352" s="139"/>
      <c r="CJ7352" s="174"/>
    </row>
    <row r="7353" spans="76:88" ht="20.100000000000001" customHeight="1" x14ac:dyDescent="0.25">
      <c r="BX7353" s="190"/>
      <c r="BY7353" s="191"/>
      <c r="BZ7353" s="188"/>
      <c r="CA7353" s="188"/>
      <c r="CB7353" s="174" t="str">
        <f t="shared" si="876"/>
        <v/>
      </c>
      <c r="CC7353" s="174" t="str">
        <f t="shared" si="877"/>
        <v/>
      </c>
      <c r="CH7353" s="139"/>
      <c r="CI7353" s="139"/>
      <c r="CJ7353" s="174"/>
    </row>
    <row r="7354" spans="76:88" ht="20.100000000000001" customHeight="1" x14ac:dyDescent="0.25">
      <c r="BX7354" s="190"/>
      <c r="BY7354" s="191"/>
      <c r="BZ7354" s="188"/>
      <c r="CA7354" s="188"/>
      <c r="CB7354" s="174" t="str">
        <f t="shared" si="876"/>
        <v/>
      </c>
      <c r="CC7354" s="174" t="str">
        <f t="shared" si="877"/>
        <v/>
      </c>
      <c r="CH7354" s="139"/>
      <c r="CI7354" s="139"/>
      <c r="CJ7354" s="174"/>
    </row>
    <row r="7355" spans="76:88" ht="20.100000000000001" customHeight="1" x14ac:dyDescent="0.25">
      <c r="BX7355" s="190"/>
      <c r="BY7355" s="191"/>
      <c r="BZ7355" s="188"/>
      <c r="CA7355" s="188"/>
      <c r="CB7355" s="174" t="str">
        <f t="shared" si="876"/>
        <v/>
      </c>
      <c r="CC7355" s="174" t="str">
        <f t="shared" si="877"/>
        <v/>
      </c>
      <c r="CH7355" s="139"/>
      <c r="CI7355" s="139"/>
      <c r="CJ7355" s="174"/>
    </row>
    <row r="7356" spans="76:88" ht="20.100000000000001" customHeight="1" x14ac:dyDescent="0.25">
      <c r="BX7356" s="190"/>
      <c r="BY7356" s="191"/>
      <c r="BZ7356" s="188"/>
      <c r="CA7356" s="188"/>
      <c r="CB7356" s="174" t="str">
        <f t="shared" si="876"/>
        <v/>
      </c>
      <c r="CC7356" s="174" t="str">
        <f t="shared" si="877"/>
        <v/>
      </c>
      <c r="CH7356" s="139"/>
      <c r="CI7356" s="139"/>
      <c r="CJ7356" s="174"/>
    </row>
    <row r="7357" spans="76:88" ht="20.100000000000001" customHeight="1" x14ac:dyDescent="0.25">
      <c r="BX7357" s="190"/>
      <c r="BY7357" s="191"/>
      <c r="BZ7357" s="188"/>
      <c r="CA7357" s="188"/>
      <c r="CB7357" s="174" t="str">
        <f t="shared" si="876"/>
        <v/>
      </c>
      <c r="CC7357" s="174" t="str">
        <f t="shared" si="877"/>
        <v/>
      </c>
      <c r="CH7357" s="139"/>
      <c r="CI7357" s="139"/>
      <c r="CJ7357" s="174"/>
    </row>
    <row r="7358" spans="76:88" ht="20.100000000000001" customHeight="1" x14ac:dyDescent="0.25">
      <c r="BX7358" s="190"/>
      <c r="BY7358" s="191"/>
      <c r="BZ7358" s="188"/>
      <c r="CA7358" s="188"/>
      <c r="CB7358" s="174" t="str">
        <f t="shared" si="876"/>
        <v/>
      </c>
      <c r="CC7358" s="174" t="str">
        <f t="shared" si="877"/>
        <v/>
      </c>
      <c r="CH7358" s="139"/>
      <c r="CI7358" s="139"/>
      <c r="CJ7358" s="174"/>
    </row>
    <row r="7359" spans="76:88" ht="20.100000000000001" customHeight="1" x14ac:dyDescent="0.25">
      <c r="BX7359" s="190"/>
      <c r="BY7359" s="191"/>
      <c r="BZ7359" s="188"/>
      <c r="CA7359" s="188"/>
      <c r="CB7359" s="174" t="str">
        <f t="shared" si="876"/>
        <v/>
      </c>
      <c r="CC7359" s="174" t="str">
        <f t="shared" si="877"/>
        <v/>
      </c>
      <c r="CH7359" s="139"/>
      <c r="CI7359" s="139"/>
      <c r="CJ7359" s="174"/>
    </row>
    <row r="7360" spans="76:88" ht="20.100000000000001" customHeight="1" x14ac:dyDescent="0.25">
      <c r="BX7360" s="190"/>
      <c r="BY7360" s="191"/>
      <c r="BZ7360" s="188"/>
      <c r="CA7360" s="188"/>
      <c r="CB7360" s="174" t="str">
        <f t="shared" si="876"/>
        <v/>
      </c>
      <c r="CC7360" s="174" t="str">
        <f t="shared" si="877"/>
        <v/>
      </c>
      <c r="CH7360" s="139"/>
      <c r="CI7360" s="139"/>
      <c r="CJ7360" s="174"/>
    </row>
    <row r="7361" spans="76:88" ht="20.100000000000001" customHeight="1" x14ac:dyDescent="0.25">
      <c r="BX7361" s="190"/>
      <c r="BY7361" s="191"/>
      <c r="BZ7361" s="188"/>
      <c r="CA7361" s="188"/>
      <c r="CB7361" s="174" t="str">
        <f t="shared" si="876"/>
        <v/>
      </c>
      <c r="CC7361" s="174" t="str">
        <f t="shared" si="877"/>
        <v/>
      </c>
      <c r="CH7361" s="139"/>
      <c r="CI7361" s="139"/>
      <c r="CJ7361" s="174"/>
    </row>
    <row r="7362" spans="76:88" ht="20.100000000000001" customHeight="1" x14ac:dyDescent="0.25">
      <c r="BX7362" s="190"/>
      <c r="BY7362" s="191"/>
      <c r="BZ7362" s="188"/>
      <c r="CA7362" s="188"/>
      <c r="CB7362" s="174" t="str">
        <f t="shared" si="876"/>
        <v/>
      </c>
      <c r="CC7362" s="174" t="str">
        <f t="shared" si="877"/>
        <v/>
      </c>
      <c r="CH7362" s="139"/>
      <c r="CI7362" s="139"/>
      <c r="CJ7362" s="174"/>
    </row>
    <row r="7363" spans="76:88" ht="20.100000000000001" customHeight="1" x14ac:dyDescent="0.25">
      <c r="BX7363" s="190"/>
      <c r="BY7363" s="191"/>
      <c r="BZ7363" s="188"/>
      <c r="CA7363" s="188"/>
      <c r="CB7363" s="174" t="str">
        <f t="shared" si="876"/>
        <v/>
      </c>
      <c r="CC7363" s="174" t="str">
        <f t="shared" si="877"/>
        <v/>
      </c>
      <c r="CH7363" s="139"/>
      <c r="CI7363" s="139"/>
      <c r="CJ7363" s="174"/>
    </row>
    <row r="7364" spans="76:88" ht="20.100000000000001" customHeight="1" x14ac:dyDescent="0.25">
      <c r="BX7364" s="190"/>
      <c r="BY7364" s="191"/>
      <c r="BZ7364" s="188"/>
      <c r="CA7364" s="188"/>
      <c r="CB7364" s="174" t="str">
        <f t="shared" si="876"/>
        <v/>
      </c>
      <c r="CC7364" s="174" t="str">
        <f t="shared" si="877"/>
        <v/>
      </c>
      <c r="CH7364" s="139"/>
      <c r="CI7364" s="139"/>
      <c r="CJ7364" s="174"/>
    </row>
    <row r="7365" spans="76:88" ht="20.100000000000001" customHeight="1" x14ac:dyDescent="0.25">
      <c r="BX7365" s="190"/>
      <c r="BY7365" s="191"/>
      <c r="BZ7365" s="188"/>
      <c r="CA7365" s="188"/>
      <c r="CB7365" s="174" t="str">
        <f t="shared" si="876"/>
        <v/>
      </c>
      <c r="CC7365" s="174" t="str">
        <f t="shared" si="877"/>
        <v/>
      </c>
      <c r="CH7365" s="139"/>
      <c r="CI7365" s="139"/>
      <c r="CJ7365" s="174"/>
    </row>
    <row r="7366" spans="76:88" ht="20.100000000000001" customHeight="1" x14ac:dyDescent="0.25">
      <c r="BX7366" s="190"/>
      <c r="BY7366" s="191"/>
      <c r="BZ7366" s="188"/>
      <c r="CA7366" s="188"/>
      <c r="CB7366" s="174" t="str">
        <f t="shared" si="876"/>
        <v/>
      </c>
      <c r="CC7366" s="174" t="str">
        <f t="shared" si="877"/>
        <v/>
      </c>
      <c r="CH7366" s="139"/>
      <c r="CI7366" s="139"/>
      <c r="CJ7366" s="174"/>
    </row>
    <row r="7367" spans="76:88" ht="20.100000000000001" customHeight="1" x14ac:dyDescent="0.25">
      <c r="BX7367" s="190"/>
      <c r="BY7367" s="191"/>
      <c r="BZ7367" s="188"/>
      <c r="CA7367" s="188"/>
      <c r="CB7367" s="174" t="str">
        <f t="shared" si="876"/>
        <v/>
      </c>
      <c r="CC7367" s="174" t="str">
        <f t="shared" si="877"/>
        <v/>
      </c>
      <c r="CH7367" s="139"/>
      <c r="CI7367" s="139"/>
      <c r="CJ7367" s="174"/>
    </row>
    <row r="7368" spans="76:88" ht="20.100000000000001" customHeight="1" x14ac:dyDescent="0.25">
      <c r="BX7368" s="190"/>
      <c r="BY7368" s="191"/>
      <c r="BZ7368" s="188"/>
      <c r="CA7368" s="188"/>
      <c r="CB7368" s="174" t="str">
        <f t="shared" si="876"/>
        <v/>
      </c>
      <c r="CC7368" s="174" t="str">
        <f t="shared" si="877"/>
        <v/>
      </c>
      <c r="CH7368" s="139"/>
      <c r="CI7368" s="139"/>
      <c r="CJ7368" s="174"/>
    </row>
    <row r="7369" spans="76:88" ht="20.100000000000001" customHeight="1" x14ac:dyDescent="0.25">
      <c r="BX7369" s="190"/>
      <c r="BY7369" s="191"/>
      <c r="BZ7369" s="188"/>
      <c r="CA7369" s="188"/>
      <c r="CB7369" s="174" t="str">
        <f t="shared" si="876"/>
        <v/>
      </c>
      <c r="CC7369" s="174" t="str">
        <f t="shared" si="877"/>
        <v/>
      </c>
      <c r="CH7369" s="139"/>
      <c r="CI7369" s="139"/>
      <c r="CJ7369" s="174"/>
    </row>
    <row r="7370" spans="76:88" ht="20.100000000000001" customHeight="1" x14ac:dyDescent="0.25">
      <c r="BX7370" s="190"/>
      <c r="BY7370" s="191"/>
      <c r="BZ7370" s="188"/>
      <c r="CA7370" s="188"/>
      <c r="CB7370" s="174" t="str">
        <f t="shared" si="876"/>
        <v/>
      </c>
      <c r="CC7370" s="174" t="str">
        <f t="shared" si="877"/>
        <v/>
      </c>
      <c r="CH7370" s="139"/>
      <c r="CI7370" s="139"/>
      <c r="CJ7370" s="174"/>
    </row>
    <row r="7371" spans="76:88" ht="20.100000000000001" customHeight="1" x14ac:dyDescent="0.25">
      <c r="BX7371" s="190"/>
      <c r="BY7371" s="191"/>
      <c r="BZ7371" s="188"/>
      <c r="CA7371" s="188"/>
      <c r="CB7371" s="174" t="str">
        <f t="shared" si="876"/>
        <v/>
      </c>
      <c r="CC7371" s="174" t="str">
        <f t="shared" si="877"/>
        <v/>
      </c>
      <c r="CH7371" s="139"/>
      <c r="CI7371" s="139"/>
      <c r="CJ7371" s="174"/>
    </row>
    <row r="7372" spans="76:88" ht="20.100000000000001" customHeight="1" x14ac:dyDescent="0.25">
      <c r="BX7372" s="190"/>
      <c r="BY7372" s="191"/>
      <c r="BZ7372" s="188"/>
      <c r="CA7372" s="188"/>
      <c r="CB7372" s="174" t="str">
        <f t="shared" si="876"/>
        <v/>
      </c>
      <c r="CC7372" s="174" t="str">
        <f t="shared" si="877"/>
        <v/>
      </c>
      <c r="CH7372" s="139"/>
      <c r="CI7372" s="139"/>
      <c r="CJ7372" s="174"/>
    </row>
    <row r="7373" spans="76:88" ht="20.100000000000001" customHeight="1" x14ac:dyDescent="0.25">
      <c r="BX7373" s="190"/>
      <c r="BY7373" s="191"/>
      <c r="BZ7373" s="188"/>
      <c r="CA7373" s="188"/>
      <c r="CB7373" s="174" t="str">
        <f t="shared" si="876"/>
        <v/>
      </c>
      <c r="CC7373" s="174" t="str">
        <f t="shared" si="877"/>
        <v/>
      </c>
      <c r="CH7373" s="139"/>
      <c r="CI7373" s="139"/>
      <c r="CJ7373" s="174"/>
    </row>
    <row r="7374" spans="76:88" ht="20.100000000000001" customHeight="1" x14ac:dyDescent="0.25">
      <c r="BX7374" s="190"/>
      <c r="BY7374" s="191"/>
      <c r="BZ7374" s="188"/>
      <c r="CA7374" s="188"/>
      <c r="CB7374" s="174" t="str">
        <f t="shared" si="876"/>
        <v/>
      </c>
      <c r="CC7374" s="174" t="str">
        <f t="shared" si="877"/>
        <v/>
      </c>
      <c r="CH7374" s="139"/>
      <c r="CI7374" s="139"/>
      <c r="CJ7374" s="174"/>
    </row>
    <row r="7375" spans="76:88" ht="20.100000000000001" customHeight="1" x14ac:dyDescent="0.25">
      <c r="BX7375" s="190"/>
      <c r="BY7375" s="191"/>
      <c r="BZ7375" s="188"/>
      <c r="CA7375" s="188"/>
      <c r="CB7375" s="174" t="str">
        <f t="shared" si="876"/>
        <v/>
      </c>
      <c r="CC7375" s="174" t="str">
        <f t="shared" si="877"/>
        <v/>
      </c>
      <c r="CH7375" s="139"/>
      <c r="CI7375" s="139"/>
      <c r="CJ7375" s="174"/>
    </row>
    <row r="7376" spans="76:88" ht="20.100000000000001" customHeight="1" x14ac:dyDescent="0.25">
      <c r="BX7376" s="190"/>
      <c r="BY7376" s="191"/>
      <c r="BZ7376" s="188"/>
      <c r="CA7376" s="188"/>
      <c r="CB7376" s="174" t="str">
        <f t="shared" ref="CB7376:CB7439" si="878">IF($CA7376&gt;(Y$555),$BZ7376,"")</f>
        <v/>
      </c>
      <c r="CC7376" s="174" t="str">
        <f t="shared" ref="CC7376:CC7439" si="879">IF($CA7376&gt;(AA$557),$BZ7376,"")</f>
        <v/>
      </c>
      <c r="CH7376" s="139"/>
      <c r="CI7376" s="139"/>
      <c r="CJ7376" s="174"/>
    </row>
    <row r="7377" spans="76:88" ht="20.100000000000001" customHeight="1" x14ac:dyDescent="0.25">
      <c r="BX7377" s="190"/>
      <c r="BY7377" s="191"/>
      <c r="BZ7377" s="188"/>
      <c r="CA7377" s="188"/>
      <c r="CB7377" s="174" t="str">
        <f t="shared" si="878"/>
        <v/>
      </c>
      <c r="CC7377" s="174" t="str">
        <f t="shared" si="879"/>
        <v/>
      </c>
      <c r="CH7377" s="139"/>
      <c r="CI7377" s="139"/>
      <c r="CJ7377" s="174"/>
    </row>
    <row r="7378" spans="76:88" ht="20.100000000000001" customHeight="1" x14ac:dyDescent="0.25">
      <c r="BX7378" s="190"/>
      <c r="BY7378" s="191"/>
      <c r="BZ7378" s="188"/>
      <c r="CA7378" s="188"/>
      <c r="CB7378" s="174" t="str">
        <f t="shared" si="878"/>
        <v/>
      </c>
      <c r="CC7378" s="174" t="str">
        <f t="shared" si="879"/>
        <v/>
      </c>
      <c r="CH7378" s="139"/>
      <c r="CI7378" s="139"/>
      <c r="CJ7378" s="174"/>
    </row>
    <row r="7379" spans="76:88" ht="20.100000000000001" customHeight="1" x14ac:dyDescent="0.25">
      <c r="BX7379" s="190"/>
      <c r="BY7379" s="191"/>
      <c r="BZ7379" s="188"/>
      <c r="CA7379" s="188"/>
      <c r="CB7379" s="174" t="str">
        <f t="shared" si="878"/>
        <v/>
      </c>
      <c r="CC7379" s="174" t="str">
        <f t="shared" si="879"/>
        <v/>
      </c>
      <c r="CH7379" s="139"/>
      <c r="CI7379" s="139"/>
      <c r="CJ7379" s="174"/>
    </row>
    <row r="7380" spans="76:88" ht="20.100000000000001" customHeight="1" x14ac:dyDescent="0.25">
      <c r="BX7380" s="190"/>
      <c r="BY7380" s="191"/>
      <c r="BZ7380" s="188"/>
      <c r="CA7380" s="188"/>
      <c r="CB7380" s="174" t="str">
        <f t="shared" si="878"/>
        <v/>
      </c>
      <c r="CC7380" s="174" t="str">
        <f t="shared" si="879"/>
        <v/>
      </c>
      <c r="CH7380" s="139"/>
      <c r="CI7380" s="139"/>
      <c r="CJ7380" s="174"/>
    </row>
    <row r="7381" spans="76:88" ht="20.100000000000001" customHeight="1" x14ac:dyDescent="0.25">
      <c r="BX7381" s="190"/>
      <c r="BY7381" s="191"/>
      <c r="BZ7381" s="188"/>
      <c r="CA7381" s="188"/>
      <c r="CB7381" s="174" t="str">
        <f t="shared" si="878"/>
        <v/>
      </c>
      <c r="CC7381" s="174" t="str">
        <f t="shared" si="879"/>
        <v/>
      </c>
      <c r="CH7381" s="139"/>
      <c r="CI7381" s="139"/>
      <c r="CJ7381" s="174"/>
    </row>
    <row r="7382" spans="76:88" ht="20.100000000000001" customHeight="1" x14ac:dyDescent="0.25">
      <c r="BX7382" s="190"/>
      <c r="BY7382" s="191"/>
      <c r="BZ7382" s="188"/>
      <c r="CA7382" s="188"/>
      <c r="CB7382" s="174" t="str">
        <f t="shared" si="878"/>
        <v/>
      </c>
      <c r="CC7382" s="174" t="str">
        <f t="shared" si="879"/>
        <v/>
      </c>
      <c r="CH7382" s="139"/>
      <c r="CI7382" s="139"/>
      <c r="CJ7382" s="174"/>
    </row>
    <row r="7383" spans="76:88" ht="20.100000000000001" customHeight="1" x14ac:dyDescent="0.25">
      <c r="BX7383" s="190"/>
      <c r="BY7383" s="191"/>
      <c r="BZ7383" s="188"/>
      <c r="CA7383" s="188"/>
      <c r="CB7383" s="174" t="str">
        <f t="shared" si="878"/>
        <v/>
      </c>
      <c r="CC7383" s="174" t="str">
        <f t="shared" si="879"/>
        <v/>
      </c>
      <c r="CH7383" s="139"/>
      <c r="CI7383" s="139"/>
      <c r="CJ7383" s="174"/>
    </row>
    <row r="7384" spans="76:88" ht="20.100000000000001" customHeight="1" x14ac:dyDescent="0.25">
      <c r="BX7384" s="190"/>
      <c r="BY7384" s="191"/>
      <c r="BZ7384" s="188"/>
      <c r="CA7384" s="188"/>
      <c r="CB7384" s="174" t="str">
        <f t="shared" si="878"/>
        <v/>
      </c>
      <c r="CC7384" s="174" t="str">
        <f t="shared" si="879"/>
        <v/>
      </c>
      <c r="CH7384" s="139"/>
      <c r="CI7384" s="139"/>
      <c r="CJ7384" s="174"/>
    </row>
    <row r="7385" spans="76:88" ht="20.100000000000001" customHeight="1" x14ac:dyDescent="0.25">
      <c r="BX7385" s="190"/>
      <c r="BY7385" s="191"/>
      <c r="BZ7385" s="188"/>
      <c r="CA7385" s="188"/>
      <c r="CB7385" s="174" t="str">
        <f t="shared" si="878"/>
        <v/>
      </c>
      <c r="CC7385" s="174" t="str">
        <f t="shared" si="879"/>
        <v/>
      </c>
      <c r="CH7385" s="139"/>
      <c r="CI7385" s="139"/>
      <c r="CJ7385" s="174"/>
    </row>
    <row r="7386" spans="76:88" ht="20.100000000000001" customHeight="1" x14ac:dyDescent="0.25">
      <c r="BX7386" s="190"/>
      <c r="BY7386" s="191"/>
      <c r="BZ7386" s="188"/>
      <c r="CA7386" s="188"/>
      <c r="CB7386" s="174" t="str">
        <f t="shared" si="878"/>
        <v/>
      </c>
      <c r="CC7386" s="174" t="str">
        <f t="shared" si="879"/>
        <v/>
      </c>
      <c r="CH7386" s="139"/>
      <c r="CI7386" s="139"/>
      <c r="CJ7386" s="174"/>
    </row>
    <row r="7387" spans="76:88" ht="20.100000000000001" customHeight="1" x14ac:dyDescent="0.25">
      <c r="BX7387" s="190"/>
      <c r="BY7387" s="191"/>
      <c r="BZ7387" s="188"/>
      <c r="CA7387" s="188"/>
      <c r="CB7387" s="174" t="str">
        <f t="shared" si="878"/>
        <v/>
      </c>
      <c r="CC7387" s="174" t="str">
        <f t="shared" si="879"/>
        <v/>
      </c>
      <c r="CH7387" s="139"/>
      <c r="CI7387" s="139"/>
      <c r="CJ7387" s="174"/>
    </row>
    <row r="7388" spans="76:88" ht="20.100000000000001" customHeight="1" x14ac:dyDescent="0.25">
      <c r="BX7388" s="190"/>
      <c r="BY7388" s="191"/>
      <c r="BZ7388" s="188"/>
      <c r="CA7388" s="188"/>
      <c r="CB7388" s="174" t="str">
        <f t="shared" si="878"/>
        <v/>
      </c>
      <c r="CC7388" s="174" t="str">
        <f t="shared" si="879"/>
        <v/>
      </c>
      <c r="CH7388" s="139"/>
      <c r="CI7388" s="139"/>
      <c r="CJ7388" s="174"/>
    </row>
    <row r="7389" spans="76:88" ht="20.100000000000001" customHeight="1" x14ac:dyDescent="0.25">
      <c r="BX7389" s="190"/>
      <c r="BY7389" s="191"/>
      <c r="BZ7389" s="188"/>
      <c r="CA7389" s="188"/>
      <c r="CB7389" s="174" t="str">
        <f t="shared" si="878"/>
        <v/>
      </c>
      <c r="CC7389" s="174" t="str">
        <f t="shared" si="879"/>
        <v/>
      </c>
      <c r="CH7389" s="139"/>
      <c r="CI7389" s="139"/>
      <c r="CJ7389" s="174"/>
    </row>
    <row r="7390" spans="76:88" ht="20.100000000000001" customHeight="1" x14ac:dyDescent="0.25">
      <c r="BX7390" s="190"/>
      <c r="BY7390" s="191"/>
      <c r="BZ7390" s="188"/>
      <c r="CA7390" s="188"/>
      <c r="CB7390" s="174" t="str">
        <f t="shared" si="878"/>
        <v/>
      </c>
      <c r="CC7390" s="174" t="str">
        <f t="shared" si="879"/>
        <v/>
      </c>
      <c r="CH7390" s="139"/>
      <c r="CI7390" s="139"/>
      <c r="CJ7390" s="174"/>
    </row>
    <row r="7391" spans="76:88" ht="20.100000000000001" customHeight="1" x14ac:dyDescent="0.25">
      <c r="BX7391" s="190"/>
      <c r="BY7391" s="191"/>
      <c r="BZ7391" s="188"/>
      <c r="CA7391" s="188"/>
      <c r="CB7391" s="174" t="str">
        <f t="shared" si="878"/>
        <v/>
      </c>
      <c r="CC7391" s="174" t="str">
        <f t="shared" si="879"/>
        <v/>
      </c>
      <c r="CH7391" s="139"/>
      <c r="CI7391" s="139"/>
      <c r="CJ7391" s="174"/>
    </row>
    <row r="7392" spans="76:88" ht="20.100000000000001" customHeight="1" x14ac:dyDescent="0.25">
      <c r="BX7392" s="190"/>
      <c r="BY7392" s="191"/>
      <c r="BZ7392" s="188"/>
      <c r="CA7392" s="188"/>
      <c r="CB7392" s="174" t="str">
        <f t="shared" si="878"/>
        <v/>
      </c>
      <c r="CC7392" s="174" t="str">
        <f t="shared" si="879"/>
        <v/>
      </c>
      <c r="CH7392" s="139"/>
      <c r="CI7392" s="139"/>
      <c r="CJ7392" s="174"/>
    </row>
    <row r="7393" spans="76:88" ht="20.100000000000001" customHeight="1" x14ac:dyDescent="0.25">
      <c r="BX7393" s="190"/>
      <c r="BY7393" s="191"/>
      <c r="BZ7393" s="188"/>
      <c r="CA7393" s="188"/>
      <c r="CB7393" s="174" t="str">
        <f t="shared" si="878"/>
        <v/>
      </c>
      <c r="CC7393" s="174" t="str">
        <f t="shared" si="879"/>
        <v/>
      </c>
      <c r="CH7393" s="139"/>
      <c r="CI7393" s="139"/>
      <c r="CJ7393" s="174"/>
    </row>
    <row r="7394" spans="76:88" ht="20.100000000000001" customHeight="1" x14ac:dyDescent="0.25">
      <c r="BX7394" s="190"/>
      <c r="BY7394" s="191"/>
      <c r="BZ7394" s="188"/>
      <c r="CA7394" s="188"/>
      <c r="CB7394" s="174" t="str">
        <f t="shared" si="878"/>
        <v/>
      </c>
      <c r="CC7394" s="174" t="str">
        <f t="shared" si="879"/>
        <v/>
      </c>
      <c r="CH7394" s="139"/>
      <c r="CI7394" s="139"/>
      <c r="CJ7394" s="174"/>
    </row>
    <row r="7395" spans="76:88" ht="20.100000000000001" customHeight="1" x14ac:dyDescent="0.25">
      <c r="BX7395" s="190"/>
      <c r="BY7395" s="191"/>
      <c r="BZ7395" s="188"/>
      <c r="CA7395" s="188"/>
      <c r="CB7395" s="174" t="str">
        <f t="shared" si="878"/>
        <v/>
      </c>
      <c r="CC7395" s="174" t="str">
        <f t="shared" si="879"/>
        <v/>
      </c>
      <c r="CH7395" s="139"/>
      <c r="CI7395" s="139"/>
      <c r="CJ7395" s="174"/>
    </row>
    <row r="7396" spans="76:88" ht="20.100000000000001" customHeight="1" x14ac:dyDescent="0.25">
      <c r="BX7396" s="190"/>
      <c r="BY7396" s="191"/>
      <c r="BZ7396" s="188"/>
      <c r="CA7396" s="188"/>
      <c r="CB7396" s="174" t="str">
        <f t="shared" si="878"/>
        <v/>
      </c>
      <c r="CC7396" s="174" t="str">
        <f t="shared" si="879"/>
        <v/>
      </c>
      <c r="CH7396" s="139"/>
      <c r="CI7396" s="139"/>
      <c r="CJ7396" s="174"/>
    </row>
    <row r="7397" spans="76:88" ht="20.100000000000001" customHeight="1" x14ac:dyDescent="0.25">
      <c r="BX7397" s="190"/>
      <c r="BY7397" s="191"/>
      <c r="BZ7397" s="188"/>
      <c r="CA7397" s="188"/>
      <c r="CB7397" s="174" t="str">
        <f t="shared" si="878"/>
        <v/>
      </c>
      <c r="CC7397" s="174" t="str">
        <f t="shared" si="879"/>
        <v/>
      </c>
      <c r="CH7397" s="139"/>
      <c r="CI7397" s="139"/>
      <c r="CJ7397" s="174"/>
    </row>
    <row r="7398" spans="76:88" ht="20.100000000000001" customHeight="1" x14ac:dyDescent="0.25">
      <c r="BX7398" s="190"/>
      <c r="BY7398" s="191"/>
      <c r="BZ7398" s="188"/>
      <c r="CA7398" s="188"/>
      <c r="CB7398" s="174" t="str">
        <f t="shared" si="878"/>
        <v/>
      </c>
      <c r="CC7398" s="174" t="str">
        <f t="shared" si="879"/>
        <v/>
      </c>
      <c r="CH7398" s="139"/>
      <c r="CI7398" s="139"/>
      <c r="CJ7398" s="174"/>
    </row>
    <row r="7399" spans="76:88" ht="20.100000000000001" customHeight="1" x14ac:dyDescent="0.25">
      <c r="BX7399" s="190"/>
      <c r="BY7399" s="191"/>
      <c r="BZ7399" s="188"/>
      <c r="CA7399" s="188"/>
      <c r="CB7399" s="174" t="str">
        <f t="shared" si="878"/>
        <v/>
      </c>
      <c r="CC7399" s="174" t="str">
        <f t="shared" si="879"/>
        <v/>
      </c>
      <c r="CH7399" s="139"/>
      <c r="CI7399" s="139"/>
      <c r="CJ7399" s="174"/>
    </row>
    <row r="7400" spans="76:88" ht="20.100000000000001" customHeight="1" x14ac:dyDescent="0.25">
      <c r="BX7400" s="190"/>
      <c r="BY7400" s="191"/>
      <c r="BZ7400" s="188"/>
      <c r="CA7400" s="188"/>
      <c r="CB7400" s="174" t="str">
        <f t="shared" si="878"/>
        <v/>
      </c>
      <c r="CC7400" s="174" t="str">
        <f t="shared" si="879"/>
        <v/>
      </c>
      <c r="CH7400" s="139"/>
      <c r="CI7400" s="139"/>
      <c r="CJ7400" s="174"/>
    </row>
    <row r="7401" spans="76:88" ht="20.100000000000001" customHeight="1" x14ac:dyDescent="0.25">
      <c r="BX7401" s="190"/>
      <c r="BY7401" s="191"/>
      <c r="BZ7401" s="188"/>
      <c r="CA7401" s="188"/>
      <c r="CB7401" s="174" t="str">
        <f t="shared" si="878"/>
        <v/>
      </c>
      <c r="CC7401" s="174" t="str">
        <f t="shared" si="879"/>
        <v/>
      </c>
      <c r="CH7401" s="139"/>
      <c r="CI7401" s="139"/>
      <c r="CJ7401" s="174"/>
    </row>
    <row r="7402" spans="76:88" ht="20.100000000000001" customHeight="1" x14ac:dyDescent="0.25">
      <c r="BX7402" s="190"/>
      <c r="BY7402" s="191"/>
      <c r="BZ7402" s="188"/>
      <c r="CA7402" s="188"/>
      <c r="CB7402" s="174" t="str">
        <f t="shared" si="878"/>
        <v/>
      </c>
      <c r="CC7402" s="174" t="str">
        <f t="shared" si="879"/>
        <v/>
      </c>
      <c r="CH7402" s="139"/>
      <c r="CI7402" s="139"/>
      <c r="CJ7402" s="174"/>
    </row>
    <row r="7403" spans="76:88" ht="20.100000000000001" customHeight="1" x14ac:dyDescent="0.25">
      <c r="BX7403" s="190"/>
      <c r="BY7403" s="191"/>
      <c r="BZ7403" s="188"/>
      <c r="CA7403" s="188"/>
      <c r="CB7403" s="174" t="str">
        <f t="shared" si="878"/>
        <v/>
      </c>
      <c r="CC7403" s="174" t="str">
        <f t="shared" si="879"/>
        <v/>
      </c>
      <c r="CH7403" s="139"/>
      <c r="CI7403" s="139"/>
      <c r="CJ7403" s="174"/>
    </row>
    <row r="7404" spans="76:88" ht="20.100000000000001" customHeight="1" x14ac:dyDescent="0.25">
      <c r="BX7404" s="190"/>
      <c r="BY7404" s="191"/>
      <c r="BZ7404" s="188"/>
      <c r="CA7404" s="188"/>
      <c r="CB7404" s="174" t="str">
        <f t="shared" si="878"/>
        <v/>
      </c>
      <c r="CC7404" s="174" t="str">
        <f t="shared" si="879"/>
        <v/>
      </c>
      <c r="CH7404" s="139"/>
      <c r="CI7404" s="139"/>
      <c r="CJ7404" s="174"/>
    </row>
    <row r="7405" spans="76:88" ht="20.100000000000001" customHeight="1" x14ac:dyDescent="0.25">
      <c r="BX7405" s="190"/>
      <c r="BY7405" s="191"/>
      <c r="BZ7405" s="188"/>
      <c r="CA7405" s="188"/>
      <c r="CB7405" s="174" t="str">
        <f t="shared" si="878"/>
        <v/>
      </c>
      <c r="CC7405" s="174" t="str">
        <f t="shared" si="879"/>
        <v/>
      </c>
      <c r="CH7405" s="139"/>
      <c r="CI7405" s="139"/>
      <c r="CJ7405" s="174"/>
    </row>
    <row r="7406" spans="76:88" ht="20.100000000000001" customHeight="1" x14ac:dyDescent="0.25">
      <c r="BX7406" s="190"/>
      <c r="BY7406" s="191"/>
      <c r="BZ7406" s="188"/>
      <c r="CA7406" s="188"/>
      <c r="CB7406" s="174" t="str">
        <f t="shared" si="878"/>
        <v/>
      </c>
      <c r="CC7406" s="174" t="str">
        <f t="shared" si="879"/>
        <v/>
      </c>
      <c r="CH7406" s="139"/>
      <c r="CI7406" s="139"/>
      <c r="CJ7406" s="174"/>
    </row>
    <row r="7407" spans="76:88" ht="20.100000000000001" customHeight="1" x14ac:dyDescent="0.25">
      <c r="BX7407" s="190"/>
      <c r="BY7407" s="191"/>
      <c r="BZ7407" s="188"/>
      <c r="CA7407" s="188"/>
      <c r="CB7407" s="174" t="str">
        <f t="shared" si="878"/>
        <v/>
      </c>
      <c r="CC7407" s="174" t="str">
        <f t="shared" si="879"/>
        <v/>
      </c>
      <c r="CH7407" s="139"/>
      <c r="CI7407" s="139"/>
      <c r="CJ7407" s="174"/>
    </row>
    <row r="7408" spans="76:88" ht="20.100000000000001" customHeight="1" x14ac:dyDescent="0.25">
      <c r="BX7408" s="190"/>
      <c r="BY7408" s="191"/>
      <c r="BZ7408" s="188"/>
      <c r="CA7408" s="188"/>
      <c r="CB7408" s="174" t="str">
        <f t="shared" si="878"/>
        <v/>
      </c>
      <c r="CC7408" s="174" t="str">
        <f t="shared" si="879"/>
        <v/>
      </c>
      <c r="CH7408" s="139"/>
      <c r="CI7408" s="139"/>
      <c r="CJ7408" s="174"/>
    </row>
    <row r="7409" spans="76:88" ht="20.100000000000001" customHeight="1" x14ac:dyDescent="0.25">
      <c r="BX7409" s="190"/>
      <c r="BY7409" s="191"/>
      <c r="BZ7409" s="188"/>
      <c r="CA7409" s="188"/>
      <c r="CB7409" s="174" t="str">
        <f t="shared" si="878"/>
        <v/>
      </c>
      <c r="CC7409" s="174" t="str">
        <f t="shared" si="879"/>
        <v/>
      </c>
      <c r="CH7409" s="139"/>
      <c r="CI7409" s="139"/>
      <c r="CJ7409" s="174"/>
    </row>
    <row r="7410" spans="76:88" ht="20.100000000000001" customHeight="1" x14ac:dyDescent="0.25">
      <c r="BX7410" s="190"/>
      <c r="BY7410" s="191"/>
      <c r="BZ7410" s="188"/>
      <c r="CA7410" s="188"/>
      <c r="CB7410" s="174" t="str">
        <f t="shared" si="878"/>
        <v/>
      </c>
      <c r="CC7410" s="174" t="str">
        <f t="shared" si="879"/>
        <v/>
      </c>
      <c r="CH7410" s="139"/>
      <c r="CI7410" s="139"/>
      <c r="CJ7410" s="174"/>
    </row>
    <row r="7411" spans="76:88" ht="20.100000000000001" customHeight="1" x14ac:dyDescent="0.25">
      <c r="BX7411" s="190"/>
      <c r="BY7411" s="191"/>
      <c r="BZ7411" s="188"/>
      <c r="CA7411" s="188"/>
      <c r="CB7411" s="174" t="str">
        <f t="shared" si="878"/>
        <v/>
      </c>
      <c r="CC7411" s="174" t="str">
        <f t="shared" si="879"/>
        <v/>
      </c>
      <c r="CH7411" s="139"/>
      <c r="CI7411" s="139"/>
      <c r="CJ7411" s="174"/>
    </row>
    <row r="7412" spans="76:88" ht="20.100000000000001" customHeight="1" x14ac:dyDescent="0.25">
      <c r="BX7412" s="190"/>
      <c r="BY7412" s="191"/>
      <c r="BZ7412" s="188"/>
      <c r="CA7412" s="188"/>
      <c r="CB7412" s="174" t="str">
        <f t="shared" si="878"/>
        <v/>
      </c>
      <c r="CC7412" s="174" t="str">
        <f t="shared" si="879"/>
        <v/>
      </c>
      <c r="CH7412" s="139"/>
      <c r="CI7412" s="139"/>
      <c r="CJ7412" s="174"/>
    </row>
    <row r="7413" spans="76:88" ht="20.100000000000001" customHeight="1" x14ac:dyDescent="0.25">
      <c r="BX7413" s="190"/>
      <c r="BY7413" s="191"/>
      <c r="BZ7413" s="188"/>
      <c r="CA7413" s="188"/>
      <c r="CB7413" s="174" t="str">
        <f t="shared" si="878"/>
        <v/>
      </c>
      <c r="CC7413" s="174" t="str">
        <f t="shared" si="879"/>
        <v/>
      </c>
      <c r="CH7413" s="139"/>
      <c r="CI7413" s="139"/>
      <c r="CJ7413" s="174"/>
    </row>
    <row r="7414" spans="76:88" ht="20.100000000000001" customHeight="1" x14ac:dyDescent="0.25">
      <c r="BX7414" s="190"/>
      <c r="BY7414" s="191"/>
      <c r="BZ7414" s="188"/>
      <c r="CA7414" s="188"/>
      <c r="CB7414" s="174" t="str">
        <f t="shared" si="878"/>
        <v/>
      </c>
      <c r="CC7414" s="174" t="str">
        <f t="shared" si="879"/>
        <v/>
      </c>
      <c r="CH7414" s="139"/>
      <c r="CI7414" s="139"/>
      <c r="CJ7414" s="174"/>
    </row>
    <row r="7415" spans="76:88" ht="20.100000000000001" customHeight="1" x14ac:dyDescent="0.25">
      <c r="BX7415" s="190"/>
      <c r="BY7415" s="191"/>
      <c r="BZ7415" s="188"/>
      <c r="CA7415" s="188"/>
      <c r="CB7415" s="174" t="str">
        <f t="shared" si="878"/>
        <v/>
      </c>
      <c r="CC7415" s="174" t="str">
        <f t="shared" si="879"/>
        <v/>
      </c>
      <c r="CH7415" s="139"/>
      <c r="CI7415" s="139"/>
      <c r="CJ7415" s="174"/>
    </row>
    <row r="7416" spans="76:88" ht="20.100000000000001" customHeight="1" x14ac:dyDescent="0.25">
      <c r="BX7416" s="190"/>
      <c r="BY7416" s="191"/>
      <c r="BZ7416" s="188"/>
      <c r="CA7416" s="188"/>
      <c r="CB7416" s="174" t="str">
        <f t="shared" si="878"/>
        <v/>
      </c>
      <c r="CC7416" s="174" t="str">
        <f t="shared" si="879"/>
        <v/>
      </c>
      <c r="CH7416" s="139"/>
      <c r="CI7416" s="139"/>
      <c r="CJ7416" s="174"/>
    </row>
    <row r="7417" spans="76:88" ht="20.100000000000001" customHeight="1" x14ac:dyDescent="0.25">
      <c r="BX7417" s="190"/>
      <c r="BY7417" s="191"/>
      <c r="BZ7417" s="188"/>
      <c r="CA7417" s="188"/>
      <c r="CB7417" s="174" t="str">
        <f t="shared" si="878"/>
        <v/>
      </c>
      <c r="CC7417" s="174" t="str">
        <f t="shared" si="879"/>
        <v/>
      </c>
      <c r="CH7417" s="139"/>
      <c r="CI7417" s="139"/>
      <c r="CJ7417" s="174"/>
    </row>
    <row r="7418" spans="76:88" ht="20.100000000000001" customHeight="1" x14ac:dyDescent="0.25">
      <c r="BX7418" s="190"/>
      <c r="BY7418" s="191"/>
      <c r="BZ7418" s="188"/>
      <c r="CA7418" s="188"/>
      <c r="CB7418" s="174" t="str">
        <f t="shared" si="878"/>
        <v/>
      </c>
      <c r="CC7418" s="174" t="str">
        <f t="shared" si="879"/>
        <v/>
      </c>
      <c r="CH7418" s="139"/>
      <c r="CI7418" s="139"/>
      <c r="CJ7418" s="174"/>
    </row>
    <row r="7419" spans="76:88" ht="20.100000000000001" customHeight="1" x14ac:dyDescent="0.25">
      <c r="BX7419" s="190"/>
      <c r="BY7419" s="191"/>
      <c r="BZ7419" s="188"/>
      <c r="CA7419" s="188"/>
      <c r="CB7419" s="174" t="str">
        <f t="shared" si="878"/>
        <v/>
      </c>
      <c r="CC7419" s="174" t="str">
        <f t="shared" si="879"/>
        <v/>
      </c>
      <c r="CH7419" s="139"/>
      <c r="CI7419" s="139"/>
      <c r="CJ7419" s="174"/>
    </row>
    <row r="7420" spans="76:88" ht="20.100000000000001" customHeight="1" x14ac:dyDescent="0.25">
      <c r="BX7420" s="190"/>
      <c r="BY7420" s="191"/>
      <c r="BZ7420" s="188"/>
      <c r="CA7420" s="188"/>
      <c r="CB7420" s="174" t="str">
        <f t="shared" si="878"/>
        <v/>
      </c>
      <c r="CC7420" s="174" t="str">
        <f t="shared" si="879"/>
        <v/>
      </c>
      <c r="CH7420" s="139"/>
      <c r="CI7420" s="139"/>
      <c r="CJ7420" s="174"/>
    </row>
    <row r="7421" spans="76:88" ht="20.100000000000001" customHeight="1" x14ac:dyDescent="0.25">
      <c r="BX7421" s="190"/>
      <c r="BY7421" s="191"/>
      <c r="BZ7421" s="188"/>
      <c r="CA7421" s="188"/>
      <c r="CB7421" s="174" t="str">
        <f t="shared" si="878"/>
        <v/>
      </c>
      <c r="CC7421" s="174" t="str">
        <f t="shared" si="879"/>
        <v/>
      </c>
      <c r="CH7421" s="139"/>
      <c r="CI7421" s="139"/>
      <c r="CJ7421" s="174"/>
    </row>
    <row r="7422" spans="76:88" ht="20.100000000000001" customHeight="1" x14ac:dyDescent="0.25">
      <c r="BX7422" s="190"/>
      <c r="BY7422" s="191"/>
      <c r="BZ7422" s="188"/>
      <c r="CA7422" s="188"/>
      <c r="CB7422" s="174" t="str">
        <f t="shared" si="878"/>
        <v/>
      </c>
      <c r="CC7422" s="174" t="str">
        <f t="shared" si="879"/>
        <v/>
      </c>
      <c r="CH7422" s="139"/>
      <c r="CI7422" s="139"/>
      <c r="CJ7422" s="174"/>
    </row>
    <row r="7423" spans="76:88" ht="20.100000000000001" customHeight="1" x14ac:dyDescent="0.25">
      <c r="BX7423" s="190"/>
      <c r="BY7423" s="191"/>
      <c r="BZ7423" s="188"/>
      <c r="CA7423" s="188"/>
      <c r="CB7423" s="174" t="str">
        <f t="shared" si="878"/>
        <v/>
      </c>
      <c r="CC7423" s="174" t="str">
        <f t="shared" si="879"/>
        <v/>
      </c>
      <c r="CH7423" s="139"/>
      <c r="CI7423" s="139"/>
      <c r="CJ7423" s="174"/>
    </row>
    <row r="7424" spans="76:88" ht="20.100000000000001" customHeight="1" x14ac:dyDescent="0.25">
      <c r="BX7424" s="190"/>
      <c r="BY7424" s="191"/>
      <c r="BZ7424" s="188"/>
      <c r="CA7424" s="188"/>
      <c r="CB7424" s="174" t="str">
        <f t="shared" si="878"/>
        <v/>
      </c>
      <c r="CC7424" s="174" t="str">
        <f t="shared" si="879"/>
        <v/>
      </c>
      <c r="CH7424" s="139"/>
      <c r="CI7424" s="139"/>
      <c r="CJ7424" s="174"/>
    </row>
    <row r="7425" spans="76:88" ht="20.100000000000001" customHeight="1" x14ac:dyDescent="0.25">
      <c r="BX7425" s="190"/>
      <c r="BY7425" s="191"/>
      <c r="BZ7425" s="188"/>
      <c r="CA7425" s="188"/>
      <c r="CB7425" s="174" t="str">
        <f t="shared" si="878"/>
        <v/>
      </c>
      <c r="CC7425" s="174" t="str">
        <f t="shared" si="879"/>
        <v/>
      </c>
      <c r="CH7425" s="139"/>
      <c r="CI7425" s="139"/>
      <c r="CJ7425" s="174"/>
    </row>
    <row r="7426" spans="76:88" ht="20.100000000000001" customHeight="1" x14ac:dyDescent="0.25">
      <c r="BX7426" s="190"/>
      <c r="BY7426" s="191"/>
      <c r="BZ7426" s="188"/>
      <c r="CA7426" s="188"/>
      <c r="CB7426" s="174" t="str">
        <f t="shared" si="878"/>
        <v/>
      </c>
      <c r="CC7426" s="174" t="str">
        <f t="shared" si="879"/>
        <v/>
      </c>
      <c r="CH7426" s="139"/>
      <c r="CI7426" s="139"/>
      <c r="CJ7426" s="174"/>
    </row>
    <row r="7427" spans="76:88" ht="20.100000000000001" customHeight="1" x14ac:dyDescent="0.25">
      <c r="BX7427" s="190"/>
      <c r="BY7427" s="191"/>
      <c r="BZ7427" s="188"/>
      <c r="CA7427" s="188"/>
      <c r="CB7427" s="174" t="str">
        <f t="shared" si="878"/>
        <v/>
      </c>
      <c r="CC7427" s="174" t="str">
        <f t="shared" si="879"/>
        <v/>
      </c>
      <c r="CH7427" s="139"/>
      <c r="CI7427" s="139"/>
      <c r="CJ7427" s="174"/>
    </row>
    <row r="7428" spans="76:88" ht="20.100000000000001" customHeight="1" x14ac:dyDescent="0.25">
      <c r="BX7428" s="190"/>
      <c r="BY7428" s="191"/>
      <c r="BZ7428" s="188"/>
      <c r="CA7428" s="188"/>
      <c r="CB7428" s="174" t="str">
        <f t="shared" si="878"/>
        <v/>
      </c>
      <c r="CC7428" s="174" t="str">
        <f t="shared" si="879"/>
        <v/>
      </c>
      <c r="CH7428" s="139"/>
      <c r="CI7428" s="139"/>
      <c r="CJ7428" s="174"/>
    </row>
    <row r="7429" spans="76:88" ht="20.100000000000001" customHeight="1" x14ac:dyDescent="0.25">
      <c r="BX7429" s="190"/>
      <c r="BY7429" s="191"/>
      <c r="BZ7429" s="188"/>
      <c r="CA7429" s="188"/>
      <c r="CB7429" s="174" t="str">
        <f t="shared" si="878"/>
        <v/>
      </c>
      <c r="CC7429" s="174" t="str">
        <f t="shared" si="879"/>
        <v/>
      </c>
      <c r="CH7429" s="139"/>
      <c r="CI7429" s="139"/>
      <c r="CJ7429" s="174"/>
    </row>
    <row r="7430" spans="76:88" ht="20.100000000000001" customHeight="1" x14ac:dyDescent="0.25">
      <c r="BX7430" s="190"/>
      <c r="BY7430" s="191"/>
      <c r="BZ7430" s="188"/>
      <c r="CA7430" s="188"/>
      <c r="CB7430" s="174" t="str">
        <f t="shared" si="878"/>
        <v/>
      </c>
      <c r="CC7430" s="174" t="str">
        <f t="shared" si="879"/>
        <v/>
      </c>
      <c r="CH7430" s="139"/>
      <c r="CI7430" s="139"/>
      <c r="CJ7430" s="174"/>
    </row>
    <row r="7431" spans="76:88" ht="20.100000000000001" customHeight="1" x14ac:dyDescent="0.25">
      <c r="BX7431" s="190"/>
      <c r="BY7431" s="191"/>
      <c r="BZ7431" s="188"/>
      <c r="CA7431" s="188"/>
      <c r="CB7431" s="174" t="str">
        <f t="shared" si="878"/>
        <v/>
      </c>
      <c r="CC7431" s="174" t="str">
        <f t="shared" si="879"/>
        <v/>
      </c>
      <c r="CH7431" s="139"/>
      <c r="CI7431" s="139"/>
      <c r="CJ7431" s="174"/>
    </row>
    <row r="7432" spans="76:88" ht="20.100000000000001" customHeight="1" x14ac:dyDescent="0.25">
      <c r="BX7432" s="190"/>
      <c r="BY7432" s="191"/>
      <c r="BZ7432" s="188"/>
      <c r="CA7432" s="188"/>
      <c r="CB7432" s="174" t="str">
        <f t="shared" si="878"/>
        <v/>
      </c>
      <c r="CC7432" s="174" t="str">
        <f t="shared" si="879"/>
        <v/>
      </c>
      <c r="CH7432" s="139"/>
      <c r="CI7432" s="139"/>
      <c r="CJ7432" s="174"/>
    </row>
    <row r="7433" spans="76:88" ht="20.100000000000001" customHeight="1" x14ac:dyDescent="0.25">
      <c r="BX7433" s="190"/>
      <c r="BY7433" s="191"/>
      <c r="BZ7433" s="188"/>
      <c r="CA7433" s="188"/>
      <c r="CB7433" s="174" t="str">
        <f t="shared" si="878"/>
        <v/>
      </c>
      <c r="CC7433" s="174" t="str">
        <f t="shared" si="879"/>
        <v/>
      </c>
      <c r="CH7433" s="139"/>
      <c r="CI7433" s="139"/>
      <c r="CJ7433" s="174"/>
    </row>
    <row r="7434" spans="76:88" ht="20.100000000000001" customHeight="1" x14ac:dyDescent="0.25">
      <c r="BX7434" s="190"/>
      <c r="BY7434" s="191"/>
      <c r="BZ7434" s="188"/>
      <c r="CA7434" s="188"/>
      <c r="CB7434" s="174" t="str">
        <f t="shared" si="878"/>
        <v/>
      </c>
      <c r="CC7434" s="174" t="str">
        <f t="shared" si="879"/>
        <v/>
      </c>
      <c r="CH7434" s="139"/>
      <c r="CI7434" s="139"/>
      <c r="CJ7434" s="174"/>
    </row>
    <row r="7435" spans="76:88" ht="20.100000000000001" customHeight="1" x14ac:dyDescent="0.25">
      <c r="BX7435" s="190"/>
      <c r="BY7435" s="191"/>
      <c r="BZ7435" s="188"/>
      <c r="CA7435" s="188"/>
      <c r="CB7435" s="174" t="str">
        <f t="shared" si="878"/>
        <v/>
      </c>
      <c r="CC7435" s="174" t="str">
        <f t="shared" si="879"/>
        <v/>
      </c>
      <c r="CH7435" s="139"/>
      <c r="CI7435" s="139"/>
      <c r="CJ7435" s="174"/>
    </row>
    <row r="7436" spans="76:88" ht="20.100000000000001" customHeight="1" x14ac:dyDescent="0.25">
      <c r="BX7436" s="190"/>
      <c r="BY7436" s="191"/>
      <c r="BZ7436" s="188"/>
      <c r="CA7436" s="188"/>
      <c r="CB7436" s="174" t="str">
        <f t="shared" si="878"/>
        <v/>
      </c>
      <c r="CC7436" s="174" t="str">
        <f t="shared" si="879"/>
        <v/>
      </c>
      <c r="CH7436" s="139"/>
      <c r="CI7436" s="139"/>
      <c r="CJ7436" s="174"/>
    </row>
    <row r="7437" spans="76:88" ht="20.100000000000001" customHeight="1" x14ac:dyDescent="0.25">
      <c r="BX7437" s="190"/>
      <c r="BY7437" s="191"/>
      <c r="BZ7437" s="188"/>
      <c r="CA7437" s="188"/>
      <c r="CB7437" s="174" t="str">
        <f t="shared" si="878"/>
        <v/>
      </c>
      <c r="CC7437" s="174" t="str">
        <f t="shared" si="879"/>
        <v/>
      </c>
      <c r="CH7437" s="139"/>
      <c r="CI7437" s="139"/>
      <c r="CJ7437" s="174"/>
    </row>
    <row r="7438" spans="76:88" ht="20.100000000000001" customHeight="1" x14ac:dyDescent="0.25">
      <c r="BX7438" s="190"/>
      <c r="BY7438" s="191"/>
      <c r="BZ7438" s="188"/>
      <c r="CA7438" s="188"/>
      <c r="CB7438" s="174" t="str">
        <f t="shared" si="878"/>
        <v/>
      </c>
      <c r="CC7438" s="174" t="str">
        <f t="shared" si="879"/>
        <v/>
      </c>
      <c r="CH7438" s="139"/>
      <c r="CI7438" s="139"/>
      <c r="CJ7438" s="174"/>
    </row>
    <row r="7439" spans="76:88" ht="20.100000000000001" customHeight="1" x14ac:dyDescent="0.25">
      <c r="BX7439" s="190"/>
      <c r="BY7439" s="191"/>
      <c r="BZ7439" s="188"/>
      <c r="CA7439" s="188"/>
      <c r="CB7439" s="174" t="str">
        <f t="shared" si="878"/>
        <v/>
      </c>
      <c r="CC7439" s="174" t="str">
        <f t="shared" si="879"/>
        <v/>
      </c>
      <c r="CH7439" s="139"/>
      <c r="CI7439" s="139"/>
      <c r="CJ7439" s="174"/>
    </row>
    <row r="7440" spans="76:88" ht="20.100000000000001" customHeight="1" x14ac:dyDescent="0.25">
      <c r="BX7440" s="190"/>
      <c r="BY7440" s="191"/>
      <c r="BZ7440" s="188"/>
      <c r="CA7440" s="188"/>
      <c r="CB7440" s="174" t="str">
        <f t="shared" ref="CB7440:CB7503" si="880">IF($CA7440&gt;(Y$555),$BZ7440,"")</f>
        <v/>
      </c>
      <c r="CC7440" s="174" t="str">
        <f t="shared" ref="CC7440:CC7503" si="881">IF($CA7440&gt;(AA$557),$BZ7440,"")</f>
        <v/>
      </c>
      <c r="CH7440" s="139"/>
      <c r="CI7440" s="139"/>
      <c r="CJ7440" s="174"/>
    </row>
    <row r="7441" spans="76:88" ht="20.100000000000001" customHeight="1" x14ac:dyDescent="0.25">
      <c r="BX7441" s="190"/>
      <c r="BY7441" s="191"/>
      <c r="BZ7441" s="188"/>
      <c r="CA7441" s="188"/>
      <c r="CB7441" s="174" t="str">
        <f t="shared" si="880"/>
        <v/>
      </c>
      <c r="CC7441" s="174" t="str">
        <f t="shared" si="881"/>
        <v/>
      </c>
      <c r="CH7441" s="139"/>
      <c r="CI7441" s="139"/>
      <c r="CJ7441" s="174"/>
    </row>
    <row r="7442" spans="76:88" ht="20.100000000000001" customHeight="1" x14ac:dyDescent="0.25">
      <c r="BX7442" s="190"/>
      <c r="BY7442" s="191"/>
      <c r="BZ7442" s="188"/>
      <c r="CA7442" s="188"/>
      <c r="CB7442" s="174" t="str">
        <f t="shared" si="880"/>
        <v/>
      </c>
      <c r="CC7442" s="174" t="str">
        <f t="shared" si="881"/>
        <v/>
      </c>
      <c r="CH7442" s="139"/>
      <c r="CI7442" s="139"/>
      <c r="CJ7442" s="174"/>
    </row>
    <row r="7443" spans="76:88" ht="20.100000000000001" customHeight="1" x14ac:dyDescent="0.25">
      <c r="BX7443" s="190"/>
      <c r="BY7443" s="191"/>
      <c r="BZ7443" s="188"/>
      <c r="CA7443" s="188"/>
      <c r="CB7443" s="174" t="str">
        <f t="shared" si="880"/>
        <v/>
      </c>
      <c r="CC7443" s="174" t="str">
        <f t="shared" si="881"/>
        <v/>
      </c>
      <c r="CH7443" s="139"/>
      <c r="CI7443" s="139"/>
      <c r="CJ7443" s="174"/>
    </row>
    <row r="7444" spans="76:88" ht="20.100000000000001" customHeight="1" x14ac:dyDescent="0.25">
      <c r="BX7444" s="190"/>
      <c r="BY7444" s="191"/>
      <c r="BZ7444" s="188"/>
      <c r="CA7444" s="188"/>
      <c r="CB7444" s="174" t="str">
        <f t="shared" si="880"/>
        <v/>
      </c>
      <c r="CC7444" s="174" t="str">
        <f t="shared" si="881"/>
        <v/>
      </c>
      <c r="CH7444" s="139"/>
      <c r="CI7444" s="139"/>
      <c r="CJ7444" s="174"/>
    </row>
    <row r="7445" spans="76:88" ht="20.100000000000001" customHeight="1" x14ac:dyDescent="0.25">
      <c r="BX7445" s="190"/>
      <c r="BY7445" s="191"/>
      <c r="BZ7445" s="188"/>
      <c r="CA7445" s="188"/>
      <c r="CB7445" s="174" t="str">
        <f t="shared" si="880"/>
        <v/>
      </c>
      <c r="CC7445" s="174" t="str">
        <f t="shared" si="881"/>
        <v/>
      </c>
      <c r="CH7445" s="139"/>
      <c r="CI7445" s="139"/>
      <c r="CJ7445" s="174"/>
    </row>
    <row r="7446" spans="76:88" ht="20.100000000000001" customHeight="1" x14ac:dyDescent="0.25">
      <c r="BX7446" s="190"/>
      <c r="BY7446" s="191"/>
      <c r="BZ7446" s="188"/>
      <c r="CA7446" s="188"/>
      <c r="CB7446" s="174" t="str">
        <f t="shared" si="880"/>
        <v/>
      </c>
      <c r="CC7446" s="174" t="str">
        <f t="shared" si="881"/>
        <v/>
      </c>
      <c r="CH7446" s="139"/>
      <c r="CI7446" s="139"/>
      <c r="CJ7446" s="174"/>
    </row>
    <row r="7447" spans="76:88" ht="20.100000000000001" customHeight="1" x14ac:dyDescent="0.25">
      <c r="BX7447" s="190"/>
      <c r="BY7447" s="191"/>
      <c r="BZ7447" s="188"/>
      <c r="CA7447" s="188"/>
      <c r="CB7447" s="174" t="str">
        <f t="shared" si="880"/>
        <v/>
      </c>
      <c r="CC7447" s="174" t="str">
        <f t="shared" si="881"/>
        <v/>
      </c>
      <c r="CH7447" s="139"/>
      <c r="CI7447" s="139"/>
      <c r="CJ7447" s="174"/>
    </row>
    <row r="7448" spans="76:88" ht="20.100000000000001" customHeight="1" x14ac:dyDescent="0.25">
      <c r="BX7448" s="190"/>
      <c r="BY7448" s="191"/>
      <c r="BZ7448" s="188"/>
      <c r="CA7448" s="188"/>
      <c r="CB7448" s="174" t="str">
        <f t="shared" si="880"/>
        <v/>
      </c>
      <c r="CC7448" s="174" t="str">
        <f t="shared" si="881"/>
        <v/>
      </c>
      <c r="CH7448" s="139"/>
      <c r="CI7448" s="139"/>
      <c r="CJ7448" s="174"/>
    </row>
    <row r="7449" spans="76:88" ht="20.100000000000001" customHeight="1" x14ac:dyDescent="0.25">
      <c r="BX7449" s="190"/>
      <c r="BY7449" s="191"/>
      <c r="BZ7449" s="188"/>
      <c r="CA7449" s="188"/>
      <c r="CB7449" s="174" t="str">
        <f t="shared" si="880"/>
        <v/>
      </c>
      <c r="CC7449" s="174" t="str">
        <f t="shared" si="881"/>
        <v/>
      </c>
      <c r="CH7449" s="139"/>
      <c r="CI7449" s="139"/>
      <c r="CJ7449" s="174"/>
    </row>
    <row r="7450" spans="76:88" ht="20.100000000000001" customHeight="1" x14ac:dyDescent="0.25">
      <c r="BX7450" s="190"/>
      <c r="BY7450" s="191"/>
      <c r="BZ7450" s="188"/>
      <c r="CA7450" s="188"/>
      <c r="CB7450" s="174" t="str">
        <f t="shared" si="880"/>
        <v/>
      </c>
      <c r="CC7450" s="174" t="str">
        <f t="shared" si="881"/>
        <v/>
      </c>
      <c r="CH7450" s="139"/>
      <c r="CI7450" s="139"/>
      <c r="CJ7450" s="174"/>
    </row>
    <row r="7451" spans="76:88" ht="20.100000000000001" customHeight="1" x14ac:dyDescent="0.25">
      <c r="BX7451" s="190"/>
      <c r="BY7451" s="191"/>
      <c r="BZ7451" s="188"/>
      <c r="CA7451" s="188"/>
      <c r="CB7451" s="174" t="str">
        <f t="shared" si="880"/>
        <v/>
      </c>
      <c r="CC7451" s="174" t="str">
        <f t="shared" si="881"/>
        <v/>
      </c>
      <c r="CH7451" s="139"/>
      <c r="CI7451" s="139"/>
      <c r="CJ7451" s="174"/>
    </row>
    <row r="7452" spans="76:88" ht="20.100000000000001" customHeight="1" x14ac:dyDescent="0.25">
      <c r="BX7452" s="190"/>
      <c r="BY7452" s="191"/>
      <c r="BZ7452" s="188"/>
      <c r="CA7452" s="188"/>
      <c r="CB7452" s="174" t="str">
        <f t="shared" si="880"/>
        <v/>
      </c>
      <c r="CC7452" s="174" t="str">
        <f t="shared" si="881"/>
        <v/>
      </c>
      <c r="CH7452" s="139"/>
      <c r="CI7452" s="139"/>
      <c r="CJ7452" s="174"/>
    </row>
    <row r="7453" spans="76:88" ht="20.100000000000001" customHeight="1" x14ac:dyDescent="0.25">
      <c r="BX7453" s="190"/>
      <c r="BY7453" s="191"/>
      <c r="BZ7453" s="188"/>
      <c r="CA7453" s="188"/>
      <c r="CB7453" s="174" t="str">
        <f t="shared" si="880"/>
        <v/>
      </c>
      <c r="CC7453" s="174" t="str">
        <f t="shared" si="881"/>
        <v/>
      </c>
      <c r="CH7453" s="139"/>
      <c r="CI7453" s="139"/>
      <c r="CJ7453" s="174"/>
    </row>
    <row r="7454" spans="76:88" ht="20.100000000000001" customHeight="1" x14ac:dyDescent="0.25">
      <c r="BX7454" s="190"/>
      <c r="BY7454" s="191"/>
      <c r="BZ7454" s="188"/>
      <c r="CA7454" s="188"/>
      <c r="CB7454" s="174" t="str">
        <f t="shared" si="880"/>
        <v/>
      </c>
      <c r="CC7454" s="174" t="str">
        <f t="shared" si="881"/>
        <v/>
      </c>
      <c r="CH7454" s="139"/>
      <c r="CI7454" s="139"/>
      <c r="CJ7454" s="174"/>
    </row>
    <row r="7455" spans="76:88" ht="20.100000000000001" customHeight="1" x14ac:dyDescent="0.25">
      <c r="BX7455" s="190"/>
      <c r="BY7455" s="191"/>
      <c r="BZ7455" s="188"/>
      <c r="CA7455" s="188"/>
      <c r="CB7455" s="174" t="str">
        <f t="shared" si="880"/>
        <v/>
      </c>
      <c r="CC7455" s="174" t="str">
        <f t="shared" si="881"/>
        <v/>
      </c>
      <c r="CH7455" s="139"/>
      <c r="CI7455" s="139"/>
      <c r="CJ7455" s="174"/>
    </row>
    <row r="7456" spans="76:88" ht="20.100000000000001" customHeight="1" x14ac:dyDescent="0.25">
      <c r="BX7456" s="190"/>
      <c r="BY7456" s="191"/>
      <c r="BZ7456" s="188"/>
      <c r="CA7456" s="188"/>
      <c r="CB7456" s="174" t="str">
        <f t="shared" si="880"/>
        <v/>
      </c>
      <c r="CC7456" s="174" t="str">
        <f t="shared" si="881"/>
        <v/>
      </c>
      <c r="CH7456" s="139"/>
      <c r="CI7456" s="139"/>
      <c r="CJ7456" s="174"/>
    </row>
    <row r="7457" spans="76:88" ht="20.100000000000001" customHeight="1" x14ac:dyDescent="0.25">
      <c r="BX7457" s="190"/>
      <c r="BY7457" s="191"/>
      <c r="BZ7457" s="188"/>
      <c r="CA7457" s="188"/>
      <c r="CB7457" s="174" t="str">
        <f t="shared" si="880"/>
        <v/>
      </c>
      <c r="CC7457" s="174" t="str">
        <f t="shared" si="881"/>
        <v/>
      </c>
      <c r="CH7457" s="139"/>
      <c r="CI7457" s="139"/>
      <c r="CJ7457" s="174"/>
    </row>
    <row r="7458" spans="76:88" ht="20.100000000000001" customHeight="1" x14ac:dyDescent="0.25">
      <c r="BX7458" s="190"/>
      <c r="BY7458" s="191"/>
      <c r="BZ7458" s="188"/>
      <c r="CA7458" s="188"/>
      <c r="CB7458" s="174" t="str">
        <f t="shared" si="880"/>
        <v/>
      </c>
      <c r="CC7458" s="174" t="str">
        <f t="shared" si="881"/>
        <v/>
      </c>
      <c r="CH7458" s="139"/>
      <c r="CI7458" s="139"/>
      <c r="CJ7458" s="174"/>
    </row>
    <row r="7459" spans="76:88" ht="20.100000000000001" customHeight="1" x14ac:dyDescent="0.25">
      <c r="BX7459" s="190"/>
      <c r="BY7459" s="191"/>
      <c r="BZ7459" s="188"/>
      <c r="CA7459" s="188"/>
      <c r="CB7459" s="174" t="str">
        <f t="shared" si="880"/>
        <v/>
      </c>
      <c r="CC7459" s="174" t="str">
        <f t="shared" si="881"/>
        <v/>
      </c>
      <c r="CH7459" s="139"/>
      <c r="CI7459" s="139"/>
      <c r="CJ7459" s="174"/>
    </row>
    <row r="7460" spans="76:88" ht="20.100000000000001" customHeight="1" x14ac:dyDescent="0.25">
      <c r="BX7460" s="190"/>
      <c r="BY7460" s="191"/>
      <c r="BZ7460" s="188"/>
      <c r="CA7460" s="188"/>
      <c r="CB7460" s="174" t="str">
        <f t="shared" si="880"/>
        <v/>
      </c>
      <c r="CC7460" s="174" t="str">
        <f t="shared" si="881"/>
        <v/>
      </c>
      <c r="CH7460" s="139"/>
      <c r="CI7460" s="139"/>
      <c r="CJ7460" s="174"/>
    </row>
    <row r="7461" spans="76:88" ht="20.100000000000001" customHeight="1" x14ac:dyDescent="0.25">
      <c r="BX7461" s="190"/>
      <c r="BY7461" s="191"/>
      <c r="BZ7461" s="188"/>
      <c r="CA7461" s="188"/>
      <c r="CB7461" s="174" t="str">
        <f t="shared" si="880"/>
        <v/>
      </c>
      <c r="CC7461" s="174" t="str">
        <f t="shared" si="881"/>
        <v/>
      </c>
      <c r="CH7461" s="139"/>
      <c r="CI7461" s="139"/>
      <c r="CJ7461" s="174"/>
    </row>
    <row r="7462" spans="76:88" ht="20.100000000000001" customHeight="1" x14ac:dyDescent="0.25">
      <c r="BX7462" s="190"/>
      <c r="BY7462" s="191"/>
      <c r="BZ7462" s="188"/>
      <c r="CA7462" s="188"/>
      <c r="CB7462" s="174" t="str">
        <f t="shared" si="880"/>
        <v/>
      </c>
      <c r="CC7462" s="174" t="str">
        <f t="shared" si="881"/>
        <v/>
      </c>
      <c r="CH7462" s="139"/>
      <c r="CI7462" s="139"/>
      <c r="CJ7462" s="174"/>
    </row>
    <row r="7463" spans="76:88" ht="20.100000000000001" customHeight="1" x14ac:dyDescent="0.25">
      <c r="BX7463" s="190"/>
      <c r="BY7463" s="191"/>
      <c r="BZ7463" s="188"/>
      <c r="CA7463" s="188"/>
      <c r="CB7463" s="174" t="str">
        <f t="shared" si="880"/>
        <v/>
      </c>
      <c r="CC7463" s="174" t="str">
        <f t="shared" si="881"/>
        <v/>
      </c>
      <c r="CH7463" s="139"/>
      <c r="CI7463" s="139"/>
      <c r="CJ7463" s="174"/>
    </row>
    <row r="7464" spans="76:88" ht="20.100000000000001" customHeight="1" x14ac:dyDescent="0.25">
      <c r="BX7464" s="190"/>
      <c r="BY7464" s="191"/>
      <c r="BZ7464" s="188"/>
      <c r="CA7464" s="188"/>
      <c r="CB7464" s="174" t="str">
        <f t="shared" si="880"/>
        <v/>
      </c>
      <c r="CC7464" s="174" t="str">
        <f t="shared" si="881"/>
        <v/>
      </c>
      <c r="CH7464" s="139"/>
      <c r="CI7464" s="139"/>
      <c r="CJ7464" s="174"/>
    </row>
    <row r="7465" spans="76:88" ht="20.100000000000001" customHeight="1" x14ac:dyDescent="0.25">
      <c r="BX7465" s="190"/>
      <c r="BY7465" s="191"/>
      <c r="BZ7465" s="188"/>
      <c r="CA7465" s="188"/>
      <c r="CB7465" s="174" t="str">
        <f t="shared" si="880"/>
        <v/>
      </c>
      <c r="CC7465" s="174" t="str">
        <f t="shared" si="881"/>
        <v/>
      </c>
      <c r="CH7465" s="139"/>
      <c r="CI7465" s="139"/>
      <c r="CJ7465" s="174"/>
    </row>
    <row r="7466" spans="76:88" ht="20.100000000000001" customHeight="1" x14ac:dyDescent="0.25">
      <c r="BX7466" s="190"/>
      <c r="BY7466" s="191"/>
      <c r="BZ7466" s="188"/>
      <c r="CA7466" s="188"/>
      <c r="CB7466" s="174" t="str">
        <f t="shared" si="880"/>
        <v/>
      </c>
      <c r="CC7466" s="174" t="str">
        <f t="shared" si="881"/>
        <v/>
      </c>
      <c r="CH7466" s="139"/>
      <c r="CI7466" s="139"/>
      <c r="CJ7466" s="174"/>
    </row>
    <row r="7467" spans="76:88" ht="20.100000000000001" customHeight="1" x14ac:dyDescent="0.25">
      <c r="BX7467" s="190"/>
      <c r="BY7467" s="191"/>
      <c r="BZ7467" s="188"/>
      <c r="CA7467" s="188"/>
      <c r="CB7467" s="174" t="str">
        <f t="shared" si="880"/>
        <v/>
      </c>
      <c r="CC7467" s="174" t="str">
        <f t="shared" si="881"/>
        <v/>
      </c>
      <c r="CH7467" s="139"/>
      <c r="CI7467" s="139"/>
      <c r="CJ7467" s="174"/>
    </row>
    <row r="7468" spans="76:88" ht="20.100000000000001" customHeight="1" x14ac:dyDescent="0.25">
      <c r="BX7468" s="190"/>
      <c r="BY7468" s="191"/>
      <c r="BZ7468" s="188"/>
      <c r="CA7468" s="188"/>
      <c r="CB7468" s="174" t="str">
        <f t="shared" si="880"/>
        <v/>
      </c>
      <c r="CC7468" s="174" t="str">
        <f t="shared" si="881"/>
        <v/>
      </c>
      <c r="CH7468" s="139"/>
      <c r="CI7468" s="139"/>
      <c r="CJ7468" s="174"/>
    </row>
    <row r="7469" spans="76:88" ht="20.100000000000001" customHeight="1" x14ac:dyDescent="0.25">
      <c r="BX7469" s="190"/>
      <c r="BY7469" s="191"/>
      <c r="BZ7469" s="188"/>
      <c r="CA7469" s="188"/>
      <c r="CB7469" s="174" t="str">
        <f t="shared" si="880"/>
        <v/>
      </c>
      <c r="CC7469" s="174" t="str">
        <f t="shared" si="881"/>
        <v/>
      </c>
      <c r="CH7469" s="139"/>
      <c r="CI7469" s="139"/>
      <c r="CJ7469" s="174"/>
    </row>
    <row r="7470" spans="76:88" ht="20.100000000000001" customHeight="1" x14ac:dyDescent="0.25">
      <c r="BX7470" s="190"/>
      <c r="BY7470" s="191"/>
      <c r="BZ7470" s="188"/>
      <c r="CA7470" s="188"/>
      <c r="CB7470" s="174" t="str">
        <f t="shared" si="880"/>
        <v/>
      </c>
      <c r="CC7470" s="174" t="str">
        <f t="shared" si="881"/>
        <v/>
      </c>
      <c r="CH7470" s="139"/>
      <c r="CI7470" s="139"/>
      <c r="CJ7470" s="174"/>
    </row>
    <row r="7471" spans="76:88" ht="20.100000000000001" customHeight="1" x14ac:dyDescent="0.25">
      <c r="BX7471" s="190"/>
      <c r="BY7471" s="191"/>
      <c r="BZ7471" s="188"/>
      <c r="CA7471" s="188"/>
      <c r="CB7471" s="174" t="str">
        <f t="shared" si="880"/>
        <v/>
      </c>
      <c r="CC7471" s="174" t="str">
        <f t="shared" si="881"/>
        <v/>
      </c>
      <c r="CH7471" s="139"/>
      <c r="CI7471" s="139"/>
      <c r="CJ7471" s="174"/>
    </row>
    <row r="7472" spans="76:88" ht="20.100000000000001" customHeight="1" x14ac:dyDescent="0.25">
      <c r="BX7472" s="190"/>
      <c r="BY7472" s="191"/>
      <c r="BZ7472" s="188"/>
      <c r="CA7472" s="188"/>
      <c r="CB7472" s="174" t="str">
        <f t="shared" si="880"/>
        <v/>
      </c>
      <c r="CC7472" s="174" t="str">
        <f t="shared" si="881"/>
        <v/>
      </c>
      <c r="CH7472" s="139"/>
      <c r="CI7472" s="139"/>
      <c r="CJ7472" s="174"/>
    </row>
    <row r="7473" spans="76:88" ht="20.100000000000001" customHeight="1" x14ac:dyDescent="0.25">
      <c r="BX7473" s="190"/>
      <c r="BY7473" s="191"/>
      <c r="BZ7473" s="188"/>
      <c r="CA7473" s="188"/>
      <c r="CB7473" s="174" t="str">
        <f t="shared" si="880"/>
        <v/>
      </c>
      <c r="CC7473" s="174" t="str">
        <f t="shared" si="881"/>
        <v/>
      </c>
      <c r="CH7473" s="139"/>
      <c r="CI7473" s="139"/>
      <c r="CJ7473" s="174"/>
    </row>
    <row r="7474" spans="76:88" ht="20.100000000000001" customHeight="1" x14ac:dyDescent="0.25">
      <c r="BX7474" s="190"/>
      <c r="BY7474" s="191"/>
      <c r="BZ7474" s="188"/>
      <c r="CA7474" s="188"/>
      <c r="CB7474" s="174" t="str">
        <f t="shared" si="880"/>
        <v/>
      </c>
      <c r="CC7474" s="174" t="str">
        <f t="shared" si="881"/>
        <v/>
      </c>
      <c r="CH7474" s="139"/>
      <c r="CI7474" s="139"/>
      <c r="CJ7474" s="174"/>
    </row>
    <row r="7475" spans="76:88" ht="20.100000000000001" customHeight="1" x14ac:dyDescent="0.25">
      <c r="BX7475" s="190"/>
      <c r="BY7475" s="191"/>
      <c r="BZ7475" s="188"/>
      <c r="CA7475" s="188"/>
      <c r="CB7475" s="174" t="str">
        <f t="shared" si="880"/>
        <v/>
      </c>
      <c r="CC7475" s="174" t="str">
        <f t="shared" si="881"/>
        <v/>
      </c>
      <c r="CH7475" s="139"/>
      <c r="CI7475" s="139"/>
      <c r="CJ7475" s="174"/>
    </row>
    <row r="7476" spans="76:88" ht="20.100000000000001" customHeight="1" x14ac:dyDescent="0.25">
      <c r="BX7476" s="190"/>
      <c r="BY7476" s="191"/>
      <c r="BZ7476" s="188"/>
      <c r="CA7476" s="188"/>
      <c r="CB7476" s="174" t="str">
        <f t="shared" si="880"/>
        <v/>
      </c>
      <c r="CC7476" s="174" t="str">
        <f t="shared" si="881"/>
        <v/>
      </c>
      <c r="CH7476" s="139"/>
      <c r="CI7476" s="139"/>
      <c r="CJ7476" s="174"/>
    </row>
    <row r="7477" spans="76:88" ht="20.100000000000001" customHeight="1" x14ac:dyDescent="0.25">
      <c r="BX7477" s="190"/>
      <c r="BY7477" s="191"/>
      <c r="BZ7477" s="188"/>
      <c r="CA7477" s="188"/>
      <c r="CB7477" s="174" t="str">
        <f t="shared" si="880"/>
        <v/>
      </c>
      <c r="CC7477" s="174" t="str">
        <f t="shared" si="881"/>
        <v/>
      </c>
      <c r="CH7477" s="139"/>
      <c r="CI7477" s="139"/>
      <c r="CJ7477" s="174"/>
    </row>
    <row r="7478" spans="76:88" ht="20.100000000000001" customHeight="1" x14ac:dyDescent="0.25">
      <c r="BX7478" s="190"/>
      <c r="BY7478" s="191"/>
      <c r="BZ7478" s="188"/>
      <c r="CA7478" s="188"/>
      <c r="CB7478" s="174" t="str">
        <f t="shared" si="880"/>
        <v/>
      </c>
      <c r="CC7478" s="174" t="str">
        <f t="shared" si="881"/>
        <v/>
      </c>
      <c r="CH7478" s="139"/>
      <c r="CI7478" s="139"/>
      <c r="CJ7478" s="174"/>
    </row>
    <row r="7479" spans="76:88" ht="20.100000000000001" customHeight="1" x14ac:dyDescent="0.25">
      <c r="BX7479" s="190"/>
      <c r="BY7479" s="191"/>
      <c r="BZ7479" s="188"/>
      <c r="CA7479" s="188"/>
      <c r="CB7479" s="174" t="str">
        <f t="shared" si="880"/>
        <v/>
      </c>
      <c r="CC7479" s="174" t="str">
        <f t="shared" si="881"/>
        <v/>
      </c>
      <c r="CH7479" s="139"/>
      <c r="CI7479" s="139"/>
      <c r="CJ7479" s="174"/>
    </row>
    <row r="7480" spans="76:88" ht="20.100000000000001" customHeight="1" x14ac:dyDescent="0.25">
      <c r="BX7480" s="190"/>
      <c r="BY7480" s="191"/>
      <c r="BZ7480" s="188"/>
      <c r="CA7480" s="188"/>
      <c r="CB7480" s="174" t="str">
        <f t="shared" si="880"/>
        <v/>
      </c>
      <c r="CC7480" s="174" t="str">
        <f t="shared" si="881"/>
        <v/>
      </c>
      <c r="CH7480" s="139"/>
      <c r="CI7480" s="139"/>
      <c r="CJ7480" s="174"/>
    </row>
    <row r="7481" spans="76:88" ht="20.100000000000001" customHeight="1" x14ac:dyDescent="0.25">
      <c r="BX7481" s="190"/>
      <c r="BY7481" s="191"/>
      <c r="BZ7481" s="188"/>
      <c r="CA7481" s="188"/>
      <c r="CB7481" s="174" t="str">
        <f t="shared" si="880"/>
        <v/>
      </c>
      <c r="CC7481" s="174" t="str">
        <f t="shared" si="881"/>
        <v/>
      </c>
      <c r="CH7481" s="139"/>
      <c r="CI7481" s="139"/>
      <c r="CJ7481" s="174"/>
    </row>
    <row r="7482" spans="76:88" ht="20.100000000000001" customHeight="1" x14ac:dyDescent="0.25">
      <c r="BX7482" s="190"/>
      <c r="BY7482" s="191"/>
      <c r="BZ7482" s="188"/>
      <c r="CA7482" s="188"/>
      <c r="CB7482" s="174" t="str">
        <f t="shared" si="880"/>
        <v/>
      </c>
      <c r="CC7482" s="174" t="str">
        <f t="shared" si="881"/>
        <v/>
      </c>
      <c r="CH7482" s="139"/>
      <c r="CI7482" s="139"/>
      <c r="CJ7482" s="174"/>
    </row>
    <row r="7483" spans="76:88" ht="20.100000000000001" customHeight="1" x14ac:dyDescent="0.25">
      <c r="BX7483" s="190"/>
      <c r="BY7483" s="191"/>
      <c r="BZ7483" s="188"/>
      <c r="CA7483" s="188"/>
      <c r="CB7483" s="174" t="str">
        <f t="shared" si="880"/>
        <v/>
      </c>
      <c r="CC7483" s="174" t="str">
        <f t="shared" si="881"/>
        <v/>
      </c>
      <c r="CH7483" s="139"/>
      <c r="CI7483" s="139"/>
      <c r="CJ7483" s="174"/>
    </row>
    <row r="7484" spans="76:88" ht="20.100000000000001" customHeight="1" x14ac:dyDescent="0.25">
      <c r="BX7484" s="190"/>
      <c r="BY7484" s="191"/>
      <c r="BZ7484" s="188"/>
      <c r="CA7484" s="188"/>
      <c r="CB7484" s="174" t="str">
        <f t="shared" si="880"/>
        <v/>
      </c>
      <c r="CC7484" s="174" t="str">
        <f t="shared" si="881"/>
        <v/>
      </c>
      <c r="CH7484" s="139"/>
      <c r="CI7484" s="139"/>
      <c r="CJ7484" s="174"/>
    </row>
    <row r="7485" spans="76:88" ht="20.100000000000001" customHeight="1" x14ac:dyDescent="0.25">
      <c r="BX7485" s="190"/>
      <c r="BY7485" s="191"/>
      <c r="BZ7485" s="188"/>
      <c r="CA7485" s="188"/>
      <c r="CB7485" s="174" t="str">
        <f t="shared" si="880"/>
        <v/>
      </c>
      <c r="CC7485" s="174" t="str">
        <f t="shared" si="881"/>
        <v/>
      </c>
      <c r="CH7485" s="139"/>
      <c r="CI7485" s="139"/>
      <c r="CJ7485" s="174"/>
    </row>
    <row r="7486" spans="76:88" ht="20.100000000000001" customHeight="1" x14ac:dyDescent="0.25">
      <c r="BX7486" s="190"/>
      <c r="BY7486" s="191"/>
      <c r="BZ7486" s="188"/>
      <c r="CA7486" s="188"/>
      <c r="CB7486" s="174" t="str">
        <f t="shared" si="880"/>
        <v/>
      </c>
      <c r="CC7486" s="174" t="str">
        <f t="shared" si="881"/>
        <v/>
      </c>
      <c r="CH7486" s="139"/>
      <c r="CI7486" s="139"/>
      <c r="CJ7486" s="174"/>
    </row>
    <row r="7487" spans="76:88" ht="20.100000000000001" customHeight="1" x14ac:dyDescent="0.25">
      <c r="BX7487" s="190"/>
      <c r="BY7487" s="191"/>
      <c r="BZ7487" s="188"/>
      <c r="CA7487" s="188"/>
      <c r="CB7487" s="174" t="str">
        <f t="shared" si="880"/>
        <v/>
      </c>
      <c r="CC7487" s="174" t="str">
        <f t="shared" si="881"/>
        <v/>
      </c>
      <c r="CH7487" s="139"/>
      <c r="CI7487" s="139"/>
      <c r="CJ7487" s="174"/>
    </row>
    <row r="7488" spans="76:88" ht="20.100000000000001" customHeight="1" x14ac:dyDescent="0.25">
      <c r="BX7488" s="190"/>
      <c r="BY7488" s="191"/>
      <c r="BZ7488" s="188"/>
      <c r="CA7488" s="188"/>
      <c r="CB7488" s="174" t="str">
        <f t="shared" si="880"/>
        <v/>
      </c>
      <c r="CC7488" s="174" t="str">
        <f t="shared" si="881"/>
        <v/>
      </c>
      <c r="CH7488" s="139"/>
      <c r="CI7488" s="139"/>
      <c r="CJ7488" s="174"/>
    </row>
    <row r="7489" spans="76:88" ht="20.100000000000001" customHeight="1" x14ac:dyDescent="0.25">
      <c r="BX7489" s="190"/>
      <c r="BY7489" s="191"/>
      <c r="BZ7489" s="188"/>
      <c r="CA7489" s="188"/>
      <c r="CB7489" s="174" t="str">
        <f t="shared" si="880"/>
        <v/>
      </c>
      <c r="CC7489" s="174" t="str">
        <f t="shared" si="881"/>
        <v/>
      </c>
      <c r="CH7489" s="139"/>
      <c r="CI7489" s="139"/>
      <c r="CJ7489" s="174"/>
    </row>
    <row r="7490" spans="76:88" ht="20.100000000000001" customHeight="1" x14ac:dyDescent="0.25">
      <c r="BX7490" s="190"/>
      <c r="BY7490" s="191"/>
      <c r="BZ7490" s="188"/>
      <c r="CA7490" s="188"/>
      <c r="CB7490" s="174" t="str">
        <f t="shared" si="880"/>
        <v/>
      </c>
      <c r="CC7490" s="174" t="str">
        <f t="shared" si="881"/>
        <v/>
      </c>
      <c r="CH7490" s="139"/>
      <c r="CI7490" s="139"/>
      <c r="CJ7490" s="174"/>
    </row>
    <row r="7491" spans="76:88" ht="20.100000000000001" customHeight="1" x14ac:dyDescent="0.25">
      <c r="BX7491" s="190"/>
      <c r="BY7491" s="191"/>
      <c r="BZ7491" s="188"/>
      <c r="CA7491" s="188"/>
      <c r="CB7491" s="174" t="str">
        <f t="shared" si="880"/>
        <v/>
      </c>
      <c r="CC7491" s="174" t="str">
        <f t="shared" si="881"/>
        <v/>
      </c>
      <c r="CH7491" s="139"/>
      <c r="CI7491" s="139"/>
      <c r="CJ7491" s="174"/>
    </row>
    <row r="7492" spans="76:88" ht="20.100000000000001" customHeight="1" x14ac:dyDescent="0.25">
      <c r="BX7492" s="190"/>
      <c r="BY7492" s="191"/>
      <c r="BZ7492" s="188"/>
      <c r="CA7492" s="188"/>
      <c r="CB7492" s="174" t="str">
        <f t="shared" si="880"/>
        <v/>
      </c>
      <c r="CC7492" s="174" t="str">
        <f t="shared" si="881"/>
        <v/>
      </c>
      <c r="CH7492" s="139"/>
      <c r="CI7492" s="139"/>
      <c r="CJ7492" s="174"/>
    </row>
    <row r="7493" spans="76:88" ht="20.100000000000001" customHeight="1" x14ac:dyDescent="0.25">
      <c r="BX7493" s="190"/>
      <c r="BY7493" s="191"/>
      <c r="BZ7493" s="188"/>
      <c r="CA7493" s="188"/>
      <c r="CB7493" s="174" t="str">
        <f t="shared" si="880"/>
        <v/>
      </c>
      <c r="CC7493" s="174" t="str">
        <f t="shared" si="881"/>
        <v/>
      </c>
      <c r="CH7493" s="139"/>
      <c r="CI7493" s="139"/>
      <c r="CJ7493" s="174"/>
    </row>
    <row r="7494" spans="76:88" ht="20.100000000000001" customHeight="1" x14ac:dyDescent="0.25">
      <c r="BX7494" s="190"/>
      <c r="BY7494" s="191"/>
      <c r="BZ7494" s="188"/>
      <c r="CA7494" s="188"/>
      <c r="CB7494" s="174" t="str">
        <f t="shared" si="880"/>
        <v/>
      </c>
      <c r="CC7494" s="174" t="str">
        <f t="shared" si="881"/>
        <v/>
      </c>
      <c r="CH7494" s="139"/>
      <c r="CI7494" s="139"/>
      <c r="CJ7494" s="174"/>
    </row>
    <row r="7495" spans="76:88" ht="20.100000000000001" customHeight="1" x14ac:dyDescent="0.25">
      <c r="BX7495" s="190"/>
      <c r="BY7495" s="191"/>
      <c r="BZ7495" s="188"/>
      <c r="CA7495" s="188"/>
      <c r="CB7495" s="174" t="str">
        <f t="shared" si="880"/>
        <v/>
      </c>
      <c r="CC7495" s="174" t="str">
        <f t="shared" si="881"/>
        <v/>
      </c>
      <c r="CH7495" s="139"/>
      <c r="CI7495" s="139"/>
      <c r="CJ7495" s="174"/>
    </row>
    <row r="7496" spans="76:88" ht="20.100000000000001" customHeight="1" x14ac:dyDescent="0.25">
      <c r="BX7496" s="190"/>
      <c r="BY7496" s="191"/>
      <c r="BZ7496" s="188"/>
      <c r="CA7496" s="188"/>
      <c r="CB7496" s="174" t="str">
        <f t="shared" si="880"/>
        <v/>
      </c>
      <c r="CC7496" s="174" t="str">
        <f t="shared" si="881"/>
        <v/>
      </c>
      <c r="CH7496" s="139"/>
      <c r="CI7496" s="139"/>
      <c r="CJ7496" s="174"/>
    </row>
    <row r="7497" spans="76:88" ht="20.100000000000001" customHeight="1" x14ac:dyDescent="0.25">
      <c r="BX7497" s="190"/>
      <c r="BY7497" s="191"/>
      <c r="BZ7497" s="188"/>
      <c r="CA7497" s="188"/>
      <c r="CB7497" s="174" t="str">
        <f t="shared" si="880"/>
        <v/>
      </c>
      <c r="CC7497" s="174" t="str">
        <f t="shared" si="881"/>
        <v/>
      </c>
      <c r="CH7497" s="139"/>
      <c r="CI7497" s="139"/>
      <c r="CJ7497" s="174"/>
    </row>
    <row r="7498" spans="76:88" ht="20.100000000000001" customHeight="1" x14ac:dyDescent="0.25">
      <c r="BX7498" s="190"/>
      <c r="BY7498" s="191"/>
      <c r="BZ7498" s="188"/>
      <c r="CA7498" s="188"/>
      <c r="CB7498" s="174" t="str">
        <f t="shared" si="880"/>
        <v/>
      </c>
      <c r="CC7498" s="174" t="str">
        <f t="shared" si="881"/>
        <v/>
      </c>
      <c r="CH7498" s="139"/>
      <c r="CI7498" s="139"/>
      <c r="CJ7498" s="174"/>
    </row>
    <row r="7499" spans="76:88" ht="20.100000000000001" customHeight="1" x14ac:dyDescent="0.25">
      <c r="BX7499" s="190"/>
      <c r="BY7499" s="191"/>
      <c r="BZ7499" s="188"/>
      <c r="CA7499" s="188"/>
      <c r="CB7499" s="174" t="str">
        <f t="shared" si="880"/>
        <v/>
      </c>
      <c r="CC7499" s="174" t="str">
        <f t="shared" si="881"/>
        <v/>
      </c>
      <c r="CH7499" s="139"/>
      <c r="CI7499" s="139"/>
      <c r="CJ7499" s="174"/>
    </row>
    <row r="7500" spans="76:88" ht="20.100000000000001" customHeight="1" x14ac:dyDescent="0.25">
      <c r="BX7500" s="190"/>
      <c r="BY7500" s="191"/>
      <c r="BZ7500" s="188"/>
      <c r="CA7500" s="188"/>
      <c r="CB7500" s="174" t="str">
        <f t="shared" si="880"/>
        <v/>
      </c>
      <c r="CC7500" s="174" t="str">
        <f t="shared" si="881"/>
        <v/>
      </c>
      <c r="CH7500" s="139"/>
      <c r="CI7500" s="139"/>
      <c r="CJ7500" s="174"/>
    </row>
    <row r="7501" spans="76:88" ht="20.100000000000001" customHeight="1" x14ac:dyDescent="0.25">
      <c r="BX7501" s="190"/>
      <c r="BY7501" s="191"/>
      <c r="BZ7501" s="188"/>
      <c r="CA7501" s="188"/>
      <c r="CB7501" s="174" t="str">
        <f t="shared" si="880"/>
        <v/>
      </c>
      <c r="CC7501" s="174" t="str">
        <f t="shared" si="881"/>
        <v/>
      </c>
      <c r="CH7501" s="139"/>
      <c r="CI7501" s="139"/>
      <c r="CJ7501" s="174"/>
    </row>
    <row r="7502" spans="76:88" ht="20.100000000000001" customHeight="1" x14ac:dyDescent="0.25">
      <c r="BX7502" s="190"/>
      <c r="BY7502" s="191"/>
      <c r="BZ7502" s="188"/>
      <c r="CA7502" s="188"/>
      <c r="CB7502" s="174" t="str">
        <f t="shared" si="880"/>
        <v/>
      </c>
      <c r="CC7502" s="174" t="str">
        <f t="shared" si="881"/>
        <v/>
      </c>
      <c r="CH7502" s="139"/>
      <c r="CI7502" s="139"/>
      <c r="CJ7502" s="174"/>
    </row>
    <row r="7503" spans="76:88" ht="20.100000000000001" customHeight="1" x14ac:dyDescent="0.25">
      <c r="BX7503" s="190"/>
      <c r="BY7503" s="191"/>
      <c r="BZ7503" s="188"/>
      <c r="CA7503" s="188"/>
      <c r="CB7503" s="174" t="str">
        <f t="shared" si="880"/>
        <v/>
      </c>
      <c r="CC7503" s="174" t="str">
        <f t="shared" si="881"/>
        <v/>
      </c>
      <c r="CH7503" s="139"/>
      <c r="CI7503" s="139"/>
      <c r="CJ7503" s="174"/>
    </row>
    <row r="7504" spans="76:88" ht="20.100000000000001" customHeight="1" x14ac:dyDescent="0.25">
      <c r="BX7504" s="190"/>
      <c r="BY7504" s="191"/>
      <c r="BZ7504" s="188"/>
      <c r="CA7504" s="188"/>
      <c r="CB7504" s="174" t="str">
        <f t="shared" ref="CB7504:CB7567" si="882">IF($CA7504&gt;(Y$555),$BZ7504,"")</f>
        <v/>
      </c>
      <c r="CC7504" s="174" t="str">
        <f t="shared" ref="CC7504:CC7567" si="883">IF($CA7504&gt;(AA$557),$BZ7504,"")</f>
        <v/>
      </c>
      <c r="CH7504" s="139"/>
      <c r="CI7504" s="139"/>
      <c r="CJ7504" s="174"/>
    </row>
    <row r="7505" spans="76:88" ht="20.100000000000001" customHeight="1" x14ac:dyDescent="0.25">
      <c r="BX7505" s="190"/>
      <c r="BY7505" s="191"/>
      <c r="BZ7505" s="188"/>
      <c r="CA7505" s="188"/>
      <c r="CB7505" s="174" t="str">
        <f t="shared" si="882"/>
        <v/>
      </c>
      <c r="CC7505" s="174" t="str">
        <f t="shared" si="883"/>
        <v/>
      </c>
      <c r="CH7505" s="139"/>
      <c r="CI7505" s="139"/>
      <c r="CJ7505" s="174"/>
    </row>
    <row r="7506" spans="76:88" ht="20.100000000000001" customHeight="1" x14ac:dyDescent="0.25">
      <c r="BX7506" s="190"/>
      <c r="BY7506" s="191"/>
      <c r="BZ7506" s="188"/>
      <c r="CA7506" s="188"/>
      <c r="CB7506" s="174" t="str">
        <f t="shared" si="882"/>
        <v/>
      </c>
      <c r="CC7506" s="174" t="str">
        <f t="shared" si="883"/>
        <v/>
      </c>
      <c r="CH7506" s="139"/>
      <c r="CI7506" s="139"/>
      <c r="CJ7506" s="174"/>
    </row>
    <row r="7507" spans="76:88" ht="20.100000000000001" customHeight="1" x14ac:dyDescent="0.25">
      <c r="BX7507" s="190"/>
      <c r="BY7507" s="191"/>
      <c r="BZ7507" s="188"/>
      <c r="CA7507" s="188"/>
      <c r="CB7507" s="174" t="str">
        <f t="shared" si="882"/>
        <v/>
      </c>
      <c r="CC7507" s="174" t="str">
        <f t="shared" si="883"/>
        <v/>
      </c>
      <c r="CH7507" s="139"/>
      <c r="CI7507" s="139"/>
      <c r="CJ7507" s="174"/>
    </row>
    <row r="7508" spans="76:88" ht="20.100000000000001" customHeight="1" x14ac:dyDescent="0.25">
      <c r="BX7508" s="190"/>
      <c r="BY7508" s="191"/>
      <c r="BZ7508" s="188"/>
      <c r="CA7508" s="188"/>
      <c r="CB7508" s="174" t="str">
        <f t="shared" si="882"/>
        <v/>
      </c>
      <c r="CC7508" s="174" t="str">
        <f t="shared" si="883"/>
        <v/>
      </c>
      <c r="CH7508" s="139"/>
      <c r="CI7508" s="139"/>
      <c r="CJ7508" s="174"/>
    </row>
    <row r="7509" spans="76:88" ht="20.100000000000001" customHeight="1" x14ac:dyDescent="0.25">
      <c r="BX7509" s="190"/>
      <c r="BY7509" s="191"/>
      <c r="BZ7509" s="188"/>
      <c r="CA7509" s="188"/>
      <c r="CB7509" s="174" t="str">
        <f t="shared" si="882"/>
        <v/>
      </c>
      <c r="CC7509" s="174" t="str">
        <f t="shared" si="883"/>
        <v/>
      </c>
      <c r="CH7509" s="139"/>
      <c r="CI7509" s="139"/>
      <c r="CJ7509" s="174"/>
    </row>
    <row r="7510" spans="76:88" ht="20.100000000000001" customHeight="1" x14ac:dyDescent="0.25">
      <c r="BX7510" s="190"/>
      <c r="BY7510" s="191"/>
      <c r="BZ7510" s="188"/>
      <c r="CA7510" s="188"/>
      <c r="CB7510" s="174" t="str">
        <f t="shared" si="882"/>
        <v/>
      </c>
      <c r="CC7510" s="174" t="str">
        <f t="shared" si="883"/>
        <v/>
      </c>
      <c r="CH7510" s="139"/>
      <c r="CI7510" s="139"/>
      <c r="CJ7510" s="174"/>
    </row>
    <row r="7511" spans="76:88" ht="20.100000000000001" customHeight="1" x14ac:dyDescent="0.25">
      <c r="BX7511" s="190"/>
      <c r="BY7511" s="191"/>
      <c r="BZ7511" s="188"/>
      <c r="CA7511" s="188"/>
      <c r="CB7511" s="174" t="str">
        <f t="shared" si="882"/>
        <v/>
      </c>
      <c r="CC7511" s="174" t="str">
        <f t="shared" si="883"/>
        <v/>
      </c>
      <c r="CH7511" s="139"/>
      <c r="CI7511" s="139"/>
      <c r="CJ7511" s="174"/>
    </row>
    <row r="7512" spans="76:88" ht="20.100000000000001" customHeight="1" x14ac:dyDescent="0.25">
      <c r="BX7512" s="190"/>
      <c r="BY7512" s="191"/>
      <c r="BZ7512" s="188"/>
      <c r="CA7512" s="188"/>
      <c r="CB7512" s="174" t="str">
        <f t="shared" si="882"/>
        <v/>
      </c>
      <c r="CC7512" s="174" t="str">
        <f t="shared" si="883"/>
        <v/>
      </c>
      <c r="CH7512" s="139"/>
      <c r="CI7512" s="139"/>
      <c r="CJ7512" s="174"/>
    </row>
    <row r="7513" spans="76:88" ht="20.100000000000001" customHeight="1" x14ac:dyDescent="0.25">
      <c r="BX7513" s="190"/>
      <c r="BY7513" s="191"/>
      <c r="BZ7513" s="188"/>
      <c r="CA7513" s="188"/>
      <c r="CB7513" s="174" t="str">
        <f t="shared" si="882"/>
        <v/>
      </c>
      <c r="CC7513" s="174" t="str">
        <f t="shared" si="883"/>
        <v/>
      </c>
      <c r="CH7513" s="139"/>
      <c r="CI7513" s="139"/>
      <c r="CJ7513" s="174"/>
    </row>
    <row r="7514" spans="76:88" ht="20.100000000000001" customHeight="1" x14ac:dyDescent="0.25">
      <c r="BX7514" s="190"/>
      <c r="BY7514" s="191"/>
      <c r="BZ7514" s="188"/>
      <c r="CA7514" s="188"/>
      <c r="CB7514" s="174" t="str">
        <f t="shared" si="882"/>
        <v/>
      </c>
      <c r="CC7514" s="174" t="str">
        <f t="shared" si="883"/>
        <v/>
      </c>
      <c r="CH7514" s="139"/>
      <c r="CI7514" s="139"/>
      <c r="CJ7514" s="174"/>
    </row>
    <row r="7515" spans="76:88" ht="20.100000000000001" customHeight="1" x14ac:dyDescent="0.25">
      <c r="BX7515" s="190"/>
      <c r="BY7515" s="191"/>
      <c r="BZ7515" s="188"/>
      <c r="CA7515" s="188"/>
      <c r="CB7515" s="174" t="str">
        <f t="shared" si="882"/>
        <v/>
      </c>
      <c r="CC7515" s="174" t="str">
        <f t="shared" si="883"/>
        <v/>
      </c>
      <c r="CH7515" s="139"/>
      <c r="CI7515" s="139"/>
      <c r="CJ7515" s="174"/>
    </row>
    <row r="7516" spans="76:88" ht="20.100000000000001" customHeight="1" x14ac:dyDescent="0.25">
      <c r="BX7516" s="190"/>
      <c r="BY7516" s="191"/>
      <c r="BZ7516" s="188"/>
      <c r="CA7516" s="188"/>
      <c r="CB7516" s="174" t="str">
        <f t="shared" si="882"/>
        <v/>
      </c>
      <c r="CC7516" s="174" t="str">
        <f t="shared" si="883"/>
        <v/>
      </c>
      <c r="CH7516" s="139"/>
      <c r="CI7516" s="139"/>
      <c r="CJ7516" s="174"/>
    </row>
    <row r="7517" spans="76:88" ht="20.100000000000001" customHeight="1" x14ac:dyDescent="0.25">
      <c r="BX7517" s="190"/>
      <c r="BY7517" s="191"/>
      <c r="BZ7517" s="188"/>
      <c r="CA7517" s="188"/>
      <c r="CB7517" s="174" t="str">
        <f t="shared" si="882"/>
        <v/>
      </c>
      <c r="CC7517" s="174" t="str">
        <f t="shared" si="883"/>
        <v/>
      </c>
      <c r="CH7517" s="139"/>
      <c r="CI7517" s="139"/>
      <c r="CJ7517" s="174"/>
    </row>
    <row r="7518" spans="76:88" ht="20.100000000000001" customHeight="1" x14ac:dyDescent="0.25">
      <c r="BX7518" s="190"/>
      <c r="BY7518" s="191"/>
      <c r="BZ7518" s="188"/>
      <c r="CA7518" s="188"/>
      <c r="CB7518" s="174" t="str">
        <f t="shared" si="882"/>
        <v/>
      </c>
      <c r="CC7518" s="174" t="str">
        <f t="shared" si="883"/>
        <v/>
      </c>
      <c r="CH7518" s="139"/>
      <c r="CI7518" s="139"/>
      <c r="CJ7518" s="174"/>
    </row>
    <row r="7519" spans="76:88" ht="20.100000000000001" customHeight="1" x14ac:dyDescent="0.25">
      <c r="BX7519" s="190"/>
      <c r="BY7519" s="191"/>
      <c r="BZ7519" s="188"/>
      <c r="CA7519" s="188"/>
      <c r="CB7519" s="174" t="str">
        <f t="shared" si="882"/>
        <v/>
      </c>
      <c r="CC7519" s="174" t="str">
        <f t="shared" si="883"/>
        <v/>
      </c>
      <c r="CH7519" s="139"/>
      <c r="CI7519" s="139"/>
      <c r="CJ7519" s="174"/>
    </row>
    <row r="7520" spans="76:88" ht="20.100000000000001" customHeight="1" x14ac:dyDescent="0.25">
      <c r="BX7520" s="190"/>
      <c r="BY7520" s="191"/>
      <c r="BZ7520" s="188"/>
      <c r="CA7520" s="188"/>
      <c r="CB7520" s="174" t="str">
        <f t="shared" si="882"/>
        <v/>
      </c>
      <c r="CC7520" s="174" t="str">
        <f t="shared" si="883"/>
        <v/>
      </c>
      <c r="CH7520" s="139"/>
      <c r="CI7520" s="139"/>
      <c r="CJ7520" s="174"/>
    </row>
    <row r="7521" spans="76:88" ht="20.100000000000001" customHeight="1" x14ac:dyDescent="0.25">
      <c r="BX7521" s="190"/>
      <c r="BY7521" s="191"/>
      <c r="BZ7521" s="188"/>
      <c r="CA7521" s="188"/>
      <c r="CB7521" s="174" t="str">
        <f t="shared" si="882"/>
        <v/>
      </c>
      <c r="CC7521" s="174" t="str">
        <f t="shared" si="883"/>
        <v/>
      </c>
      <c r="CH7521" s="139"/>
      <c r="CI7521" s="139"/>
      <c r="CJ7521" s="174"/>
    </row>
    <row r="7522" spans="76:88" ht="20.100000000000001" customHeight="1" x14ac:dyDescent="0.25">
      <c r="BX7522" s="190"/>
      <c r="BY7522" s="191"/>
      <c r="BZ7522" s="188"/>
      <c r="CA7522" s="188"/>
      <c r="CB7522" s="174" t="str">
        <f t="shared" si="882"/>
        <v/>
      </c>
      <c r="CC7522" s="174" t="str">
        <f t="shared" si="883"/>
        <v/>
      </c>
      <c r="CH7522" s="139"/>
      <c r="CI7522" s="139"/>
      <c r="CJ7522" s="174"/>
    </row>
    <row r="7523" spans="76:88" ht="20.100000000000001" customHeight="1" x14ac:dyDescent="0.25">
      <c r="BX7523" s="190"/>
      <c r="BY7523" s="191"/>
      <c r="BZ7523" s="188"/>
      <c r="CA7523" s="188"/>
      <c r="CB7523" s="174" t="str">
        <f t="shared" si="882"/>
        <v/>
      </c>
      <c r="CC7523" s="174" t="str">
        <f t="shared" si="883"/>
        <v/>
      </c>
      <c r="CH7523" s="139"/>
      <c r="CI7523" s="139"/>
      <c r="CJ7523" s="174"/>
    </row>
    <row r="7524" spans="76:88" ht="20.100000000000001" customHeight="1" x14ac:dyDescent="0.25">
      <c r="BX7524" s="190"/>
      <c r="BY7524" s="191"/>
      <c r="BZ7524" s="188"/>
      <c r="CA7524" s="188"/>
      <c r="CB7524" s="174" t="str">
        <f t="shared" si="882"/>
        <v/>
      </c>
      <c r="CC7524" s="174" t="str">
        <f t="shared" si="883"/>
        <v/>
      </c>
      <c r="CH7524" s="139"/>
      <c r="CI7524" s="139"/>
      <c r="CJ7524" s="174"/>
    </row>
    <row r="7525" spans="76:88" ht="20.100000000000001" customHeight="1" x14ac:dyDescent="0.25">
      <c r="BX7525" s="190"/>
      <c r="BY7525" s="191"/>
      <c r="BZ7525" s="188"/>
      <c r="CA7525" s="188"/>
      <c r="CB7525" s="174" t="str">
        <f t="shared" si="882"/>
        <v/>
      </c>
      <c r="CC7525" s="174" t="str">
        <f t="shared" si="883"/>
        <v/>
      </c>
      <c r="CH7525" s="139"/>
      <c r="CI7525" s="139"/>
      <c r="CJ7525" s="174"/>
    </row>
    <row r="7526" spans="76:88" ht="20.100000000000001" customHeight="1" x14ac:dyDescent="0.25">
      <c r="BX7526" s="190"/>
      <c r="BY7526" s="191"/>
      <c r="BZ7526" s="188"/>
      <c r="CA7526" s="188"/>
      <c r="CB7526" s="174" t="str">
        <f t="shared" si="882"/>
        <v/>
      </c>
      <c r="CC7526" s="174" t="str">
        <f t="shared" si="883"/>
        <v/>
      </c>
      <c r="CH7526" s="139"/>
      <c r="CI7526" s="139"/>
      <c r="CJ7526" s="174"/>
    </row>
    <row r="7527" spans="76:88" ht="20.100000000000001" customHeight="1" x14ac:dyDescent="0.25">
      <c r="BX7527" s="190"/>
      <c r="BY7527" s="191"/>
      <c r="BZ7527" s="188"/>
      <c r="CA7527" s="188"/>
      <c r="CB7527" s="174" t="str">
        <f t="shared" si="882"/>
        <v/>
      </c>
      <c r="CC7527" s="174" t="str">
        <f t="shared" si="883"/>
        <v/>
      </c>
      <c r="CH7527" s="139"/>
      <c r="CI7527" s="139"/>
      <c r="CJ7527" s="174"/>
    </row>
    <row r="7528" spans="76:88" ht="20.100000000000001" customHeight="1" x14ac:dyDescent="0.25">
      <c r="BX7528" s="190"/>
      <c r="BY7528" s="191"/>
      <c r="BZ7528" s="188"/>
      <c r="CA7528" s="188"/>
      <c r="CB7528" s="174" t="str">
        <f t="shared" si="882"/>
        <v/>
      </c>
      <c r="CC7528" s="174" t="str">
        <f t="shared" si="883"/>
        <v/>
      </c>
      <c r="CH7528" s="139"/>
      <c r="CI7528" s="139"/>
      <c r="CJ7528" s="174"/>
    </row>
    <row r="7529" spans="76:88" ht="20.100000000000001" customHeight="1" x14ac:dyDescent="0.25">
      <c r="BX7529" s="190"/>
      <c r="BY7529" s="191"/>
      <c r="BZ7529" s="188"/>
      <c r="CA7529" s="188"/>
      <c r="CB7529" s="174" t="str">
        <f t="shared" si="882"/>
        <v/>
      </c>
      <c r="CC7529" s="174" t="str">
        <f t="shared" si="883"/>
        <v/>
      </c>
      <c r="CH7529" s="139"/>
      <c r="CI7529" s="139"/>
      <c r="CJ7529" s="174"/>
    </row>
    <row r="7530" spans="76:88" ht="20.100000000000001" customHeight="1" x14ac:dyDescent="0.25">
      <c r="BX7530" s="190"/>
      <c r="BY7530" s="191"/>
      <c r="BZ7530" s="188"/>
      <c r="CA7530" s="188"/>
      <c r="CB7530" s="174" t="str">
        <f t="shared" si="882"/>
        <v/>
      </c>
      <c r="CC7530" s="174" t="str">
        <f t="shared" si="883"/>
        <v/>
      </c>
      <c r="CH7530" s="139"/>
      <c r="CI7530" s="139"/>
      <c r="CJ7530" s="174"/>
    </row>
    <row r="7531" spans="76:88" ht="20.100000000000001" customHeight="1" x14ac:dyDescent="0.25">
      <c r="BX7531" s="190"/>
      <c r="BY7531" s="191"/>
      <c r="BZ7531" s="188"/>
      <c r="CA7531" s="188"/>
      <c r="CB7531" s="174" t="str">
        <f t="shared" si="882"/>
        <v/>
      </c>
      <c r="CC7531" s="174" t="str">
        <f t="shared" si="883"/>
        <v/>
      </c>
      <c r="CH7531" s="139"/>
      <c r="CI7531" s="139"/>
      <c r="CJ7531" s="174"/>
    </row>
    <row r="7532" spans="76:88" ht="20.100000000000001" customHeight="1" x14ac:dyDescent="0.25">
      <c r="BX7532" s="190"/>
      <c r="BY7532" s="191"/>
      <c r="BZ7532" s="188"/>
      <c r="CA7532" s="188"/>
      <c r="CB7532" s="174" t="str">
        <f t="shared" si="882"/>
        <v/>
      </c>
      <c r="CC7532" s="174" t="str">
        <f t="shared" si="883"/>
        <v/>
      </c>
      <c r="CH7532" s="139"/>
      <c r="CI7532" s="139"/>
      <c r="CJ7532" s="174"/>
    </row>
    <row r="7533" spans="76:88" ht="20.100000000000001" customHeight="1" x14ac:dyDescent="0.25">
      <c r="BX7533" s="190"/>
      <c r="BY7533" s="191"/>
      <c r="BZ7533" s="188"/>
      <c r="CA7533" s="188"/>
      <c r="CB7533" s="174" t="str">
        <f t="shared" si="882"/>
        <v/>
      </c>
      <c r="CC7533" s="174" t="str">
        <f t="shared" si="883"/>
        <v/>
      </c>
      <c r="CH7533" s="139"/>
      <c r="CI7533" s="139"/>
      <c r="CJ7533" s="174"/>
    </row>
    <row r="7534" spans="76:88" ht="20.100000000000001" customHeight="1" x14ac:dyDescent="0.25">
      <c r="BX7534" s="190"/>
      <c r="BY7534" s="191"/>
      <c r="BZ7534" s="188"/>
      <c r="CA7534" s="188"/>
      <c r="CB7534" s="174" t="str">
        <f t="shared" si="882"/>
        <v/>
      </c>
      <c r="CC7534" s="174" t="str">
        <f t="shared" si="883"/>
        <v/>
      </c>
      <c r="CH7534" s="139"/>
      <c r="CI7534" s="139"/>
      <c r="CJ7534" s="174"/>
    </row>
    <row r="7535" spans="76:88" ht="20.100000000000001" customHeight="1" x14ac:dyDescent="0.25">
      <c r="BX7535" s="190"/>
      <c r="BY7535" s="191"/>
      <c r="BZ7535" s="188"/>
      <c r="CA7535" s="188"/>
      <c r="CB7535" s="174" t="str">
        <f t="shared" si="882"/>
        <v/>
      </c>
      <c r="CC7535" s="174" t="str">
        <f t="shared" si="883"/>
        <v/>
      </c>
      <c r="CH7535" s="139"/>
      <c r="CI7535" s="139"/>
      <c r="CJ7535" s="174"/>
    </row>
    <row r="7536" spans="76:88" ht="20.100000000000001" customHeight="1" x14ac:dyDescent="0.25">
      <c r="BX7536" s="190"/>
      <c r="BY7536" s="191"/>
      <c r="BZ7536" s="188"/>
      <c r="CA7536" s="188"/>
      <c r="CB7536" s="174" t="str">
        <f t="shared" si="882"/>
        <v/>
      </c>
      <c r="CC7536" s="174" t="str">
        <f t="shared" si="883"/>
        <v/>
      </c>
      <c r="CH7536" s="139"/>
      <c r="CI7536" s="139"/>
      <c r="CJ7536" s="174"/>
    </row>
    <row r="7537" spans="76:88" ht="20.100000000000001" customHeight="1" x14ac:dyDescent="0.25">
      <c r="BX7537" s="190"/>
      <c r="BY7537" s="191"/>
      <c r="BZ7537" s="188"/>
      <c r="CA7537" s="188"/>
      <c r="CB7537" s="174" t="str">
        <f t="shared" si="882"/>
        <v/>
      </c>
      <c r="CC7537" s="174" t="str">
        <f t="shared" si="883"/>
        <v/>
      </c>
      <c r="CH7537" s="139"/>
      <c r="CI7537" s="139"/>
      <c r="CJ7537" s="174"/>
    </row>
    <row r="7538" spans="76:88" ht="20.100000000000001" customHeight="1" x14ac:dyDescent="0.25">
      <c r="BX7538" s="190"/>
      <c r="BY7538" s="191"/>
      <c r="BZ7538" s="188"/>
      <c r="CA7538" s="188"/>
      <c r="CB7538" s="174" t="str">
        <f t="shared" si="882"/>
        <v/>
      </c>
      <c r="CC7538" s="174" t="str">
        <f t="shared" si="883"/>
        <v/>
      </c>
      <c r="CH7538" s="139"/>
      <c r="CI7538" s="139"/>
      <c r="CJ7538" s="174"/>
    </row>
    <row r="7539" spans="76:88" ht="20.100000000000001" customHeight="1" x14ac:dyDescent="0.25">
      <c r="BX7539" s="190"/>
      <c r="BY7539" s="191"/>
      <c r="BZ7539" s="188"/>
      <c r="CA7539" s="188"/>
      <c r="CB7539" s="174" t="str">
        <f t="shared" si="882"/>
        <v/>
      </c>
      <c r="CC7539" s="174" t="str">
        <f t="shared" si="883"/>
        <v/>
      </c>
      <c r="CH7539" s="139"/>
      <c r="CI7539" s="139"/>
      <c r="CJ7539" s="174"/>
    </row>
    <row r="7540" spans="76:88" ht="20.100000000000001" customHeight="1" x14ac:dyDescent="0.25">
      <c r="BX7540" s="190"/>
      <c r="BY7540" s="191"/>
      <c r="BZ7540" s="188"/>
      <c r="CA7540" s="188"/>
      <c r="CB7540" s="174" t="str">
        <f t="shared" si="882"/>
        <v/>
      </c>
      <c r="CC7540" s="174" t="str">
        <f t="shared" si="883"/>
        <v/>
      </c>
      <c r="CH7540" s="139"/>
      <c r="CI7540" s="139"/>
      <c r="CJ7540" s="174"/>
    </row>
    <row r="7541" spans="76:88" ht="20.100000000000001" customHeight="1" x14ac:dyDescent="0.25">
      <c r="BX7541" s="190"/>
      <c r="BY7541" s="191"/>
      <c r="BZ7541" s="188"/>
      <c r="CA7541" s="188"/>
      <c r="CB7541" s="174" t="str">
        <f t="shared" si="882"/>
        <v/>
      </c>
      <c r="CC7541" s="174" t="str">
        <f t="shared" si="883"/>
        <v/>
      </c>
      <c r="CH7541" s="139"/>
      <c r="CI7541" s="139"/>
      <c r="CJ7541" s="174"/>
    </row>
    <row r="7542" spans="76:88" ht="20.100000000000001" customHeight="1" x14ac:dyDescent="0.25">
      <c r="BX7542" s="190"/>
      <c r="BY7542" s="191"/>
      <c r="BZ7542" s="188"/>
      <c r="CA7542" s="188"/>
      <c r="CB7542" s="174" t="str">
        <f t="shared" si="882"/>
        <v/>
      </c>
      <c r="CC7542" s="174" t="str">
        <f t="shared" si="883"/>
        <v/>
      </c>
      <c r="CH7542" s="139"/>
      <c r="CI7542" s="139"/>
      <c r="CJ7542" s="174"/>
    </row>
    <row r="7543" spans="76:88" ht="20.100000000000001" customHeight="1" x14ac:dyDescent="0.25">
      <c r="BX7543" s="190"/>
      <c r="BY7543" s="191"/>
      <c r="BZ7543" s="188"/>
      <c r="CA7543" s="188"/>
      <c r="CB7543" s="174" t="str">
        <f t="shared" si="882"/>
        <v/>
      </c>
      <c r="CC7543" s="174" t="str">
        <f t="shared" si="883"/>
        <v/>
      </c>
      <c r="CH7543" s="139"/>
      <c r="CI7543" s="139"/>
      <c r="CJ7543" s="174"/>
    </row>
    <row r="7544" spans="76:88" ht="20.100000000000001" customHeight="1" x14ac:dyDescent="0.25">
      <c r="BX7544" s="190"/>
      <c r="BY7544" s="191"/>
      <c r="BZ7544" s="188"/>
      <c r="CA7544" s="188"/>
      <c r="CB7544" s="174" t="str">
        <f t="shared" si="882"/>
        <v/>
      </c>
      <c r="CC7544" s="174" t="str">
        <f t="shared" si="883"/>
        <v/>
      </c>
      <c r="CH7544" s="139"/>
      <c r="CI7544" s="139"/>
      <c r="CJ7544" s="174"/>
    </row>
    <row r="7545" spans="76:88" ht="20.100000000000001" customHeight="1" x14ac:dyDescent="0.25">
      <c r="BX7545" s="190"/>
      <c r="BY7545" s="191"/>
      <c r="BZ7545" s="188"/>
      <c r="CA7545" s="188"/>
      <c r="CB7545" s="174" t="str">
        <f t="shared" si="882"/>
        <v/>
      </c>
      <c r="CC7545" s="174" t="str">
        <f t="shared" si="883"/>
        <v/>
      </c>
      <c r="CH7545" s="139"/>
      <c r="CI7545" s="139"/>
      <c r="CJ7545" s="174"/>
    </row>
    <row r="7546" spans="76:88" ht="20.100000000000001" customHeight="1" x14ac:dyDescent="0.25">
      <c r="BX7546" s="190"/>
      <c r="BY7546" s="191"/>
      <c r="BZ7546" s="188"/>
      <c r="CA7546" s="188"/>
      <c r="CB7546" s="174" t="str">
        <f t="shared" si="882"/>
        <v/>
      </c>
      <c r="CC7546" s="174" t="str">
        <f t="shared" si="883"/>
        <v/>
      </c>
      <c r="CH7546" s="139"/>
      <c r="CI7546" s="139"/>
      <c r="CJ7546" s="174"/>
    </row>
    <row r="7547" spans="76:88" ht="20.100000000000001" customHeight="1" x14ac:dyDescent="0.25">
      <c r="BX7547" s="190"/>
      <c r="BY7547" s="191"/>
      <c r="BZ7547" s="188"/>
      <c r="CA7547" s="188"/>
      <c r="CB7547" s="174" t="str">
        <f t="shared" si="882"/>
        <v/>
      </c>
      <c r="CC7547" s="174" t="str">
        <f t="shared" si="883"/>
        <v/>
      </c>
      <c r="CH7547" s="139"/>
      <c r="CI7547" s="139"/>
      <c r="CJ7547" s="174"/>
    </row>
    <row r="7548" spans="76:88" ht="20.100000000000001" customHeight="1" x14ac:dyDescent="0.25">
      <c r="BX7548" s="190"/>
      <c r="BY7548" s="191"/>
      <c r="BZ7548" s="188"/>
      <c r="CA7548" s="188"/>
      <c r="CB7548" s="174" t="str">
        <f t="shared" si="882"/>
        <v/>
      </c>
      <c r="CC7548" s="174" t="str">
        <f t="shared" si="883"/>
        <v/>
      </c>
      <c r="CH7548" s="139"/>
      <c r="CI7548" s="139"/>
      <c r="CJ7548" s="174"/>
    </row>
    <row r="7549" spans="76:88" ht="20.100000000000001" customHeight="1" x14ac:dyDescent="0.25">
      <c r="BX7549" s="190"/>
      <c r="BY7549" s="191"/>
      <c r="BZ7549" s="188"/>
      <c r="CA7549" s="188"/>
      <c r="CB7549" s="174" t="str">
        <f t="shared" si="882"/>
        <v/>
      </c>
      <c r="CC7549" s="174" t="str">
        <f t="shared" si="883"/>
        <v/>
      </c>
      <c r="CH7549" s="139"/>
      <c r="CI7549" s="139"/>
      <c r="CJ7549" s="174"/>
    </row>
    <row r="7550" spans="76:88" ht="20.100000000000001" customHeight="1" x14ac:dyDescent="0.25">
      <c r="BX7550" s="190"/>
      <c r="BY7550" s="191"/>
      <c r="BZ7550" s="188"/>
      <c r="CA7550" s="188"/>
      <c r="CB7550" s="174" t="str">
        <f t="shared" si="882"/>
        <v/>
      </c>
      <c r="CC7550" s="174" t="str">
        <f t="shared" si="883"/>
        <v/>
      </c>
      <c r="CH7550" s="139"/>
      <c r="CI7550" s="139"/>
      <c r="CJ7550" s="174"/>
    </row>
    <row r="7551" spans="76:88" ht="20.100000000000001" customHeight="1" x14ac:dyDescent="0.25">
      <c r="BX7551" s="190"/>
      <c r="BY7551" s="191"/>
      <c r="BZ7551" s="188"/>
      <c r="CA7551" s="188"/>
      <c r="CB7551" s="174" t="str">
        <f t="shared" si="882"/>
        <v/>
      </c>
      <c r="CC7551" s="174" t="str">
        <f t="shared" si="883"/>
        <v/>
      </c>
      <c r="CH7551" s="139"/>
      <c r="CI7551" s="139"/>
      <c r="CJ7551" s="174"/>
    </row>
    <row r="7552" spans="76:88" ht="20.100000000000001" customHeight="1" x14ac:dyDescent="0.25">
      <c r="BX7552" s="190"/>
      <c r="BY7552" s="191"/>
      <c r="BZ7552" s="188"/>
      <c r="CA7552" s="188"/>
      <c r="CB7552" s="174" t="str">
        <f t="shared" si="882"/>
        <v/>
      </c>
      <c r="CC7552" s="174" t="str">
        <f t="shared" si="883"/>
        <v/>
      </c>
      <c r="CH7552" s="139"/>
      <c r="CI7552" s="139"/>
      <c r="CJ7552" s="174"/>
    </row>
    <row r="7553" spans="76:88" ht="20.100000000000001" customHeight="1" x14ac:dyDescent="0.25">
      <c r="BX7553" s="190"/>
      <c r="BY7553" s="191"/>
      <c r="BZ7553" s="188"/>
      <c r="CA7553" s="188"/>
      <c r="CB7553" s="174" t="str">
        <f t="shared" si="882"/>
        <v/>
      </c>
      <c r="CC7553" s="174" t="str">
        <f t="shared" si="883"/>
        <v/>
      </c>
      <c r="CH7553" s="139"/>
      <c r="CI7553" s="139"/>
      <c r="CJ7553" s="174"/>
    </row>
    <row r="7554" spans="76:88" ht="20.100000000000001" customHeight="1" x14ac:dyDescent="0.25">
      <c r="BX7554" s="190"/>
      <c r="BY7554" s="191"/>
      <c r="BZ7554" s="188"/>
      <c r="CA7554" s="188"/>
      <c r="CB7554" s="174" t="str">
        <f t="shared" si="882"/>
        <v/>
      </c>
      <c r="CC7554" s="174" t="str">
        <f t="shared" si="883"/>
        <v/>
      </c>
      <c r="CH7554" s="139"/>
      <c r="CI7554" s="139"/>
      <c r="CJ7554" s="174"/>
    </row>
    <row r="7555" spans="76:88" ht="20.100000000000001" customHeight="1" x14ac:dyDescent="0.25">
      <c r="BX7555" s="190"/>
      <c r="BY7555" s="191"/>
      <c r="BZ7555" s="188"/>
      <c r="CA7555" s="188"/>
      <c r="CB7555" s="174" t="str">
        <f t="shared" si="882"/>
        <v/>
      </c>
      <c r="CC7555" s="174" t="str">
        <f t="shared" si="883"/>
        <v/>
      </c>
      <c r="CH7555" s="139"/>
      <c r="CI7555" s="139"/>
      <c r="CJ7555" s="174"/>
    </row>
    <row r="7556" spans="76:88" ht="20.100000000000001" customHeight="1" x14ac:dyDescent="0.25">
      <c r="BX7556" s="190"/>
      <c r="BY7556" s="191"/>
      <c r="BZ7556" s="188"/>
      <c r="CA7556" s="188"/>
      <c r="CB7556" s="174" t="str">
        <f t="shared" si="882"/>
        <v/>
      </c>
      <c r="CC7556" s="174" t="str">
        <f t="shared" si="883"/>
        <v/>
      </c>
      <c r="CH7556" s="139"/>
      <c r="CI7556" s="139"/>
      <c r="CJ7556" s="174"/>
    </row>
    <row r="7557" spans="76:88" ht="20.100000000000001" customHeight="1" x14ac:dyDescent="0.25">
      <c r="BX7557" s="190"/>
      <c r="BY7557" s="191"/>
      <c r="BZ7557" s="188"/>
      <c r="CA7557" s="188"/>
      <c r="CB7557" s="174" t="str">
        <f t="shared" si="882"/>
        <v/>
      </c>
      <c r="CC7557" s="174" t="str">
        <f t="shared" si="883"/>
        <v/>
      </c>
      <c r="CH7557" s="139"/>
      <c r="CI7557" s="139"/>
      <c r="CJ7557" s="174"/>
    </row>
    <row r="7558" spans="76:88" ht="20.100000000000001" customHeight="1" x14ac:dyDescent="0.25">
      <c r="BX7558" s="190"/>
      <c r="BY7558" s="191"/>
      <c r="BZ7558" s="188"/>
      <c r="CA7558" s="188"/>
      <c r="CB7558" s="174" t="str">
        <f t="shared" si="882"/>
        <v/>
      </c>
      <c r="CC7558" s="174" t="str">
        <f t="shared" si="883"/>
        <v/>
      </c>
      <c r="CH7558" s="139"/>
      <c r="CI7558" s="139"/>
      <c r="CJ7558" s="174"/>
    </row>
    <row r="7559" spans="76:88" ht="20.100000000000001" customHeight="1" x14ac:dyDescent="0.25">
      <c r="BX7559" s="190"/>
      <c r="BY7559" s="191"/>
      <c r="BZ7559" s="188"/>
      <c r="CA7559" s="188"/>
      <c r="CB7559" s="174" t="str">
        <f t="shared" si="882"/>
        <v/>
      </c>
      <c r="CC7559" s="174" t="str">
        <f t="shared" si="883"/>
        <v/>
      </c>
      <c r="CH7559" s="139"/>
      <c r="CI7559" s="139"/>
      <c r="CJ7559" s="174"/>
    </row>
    <row r="7560" spans="76:88" ht="20.100000000000001" customHeight="1" x14ac:dyDescent="0.25">
      <c r="BX7560" s="190"/>
      <c r="BY7560" s="191"/>
      <c r="BZ7560" s="188"/>
      <c r="CA7560" s="188"/>
      <c r="CB7560" s="174" t="str">
        <f t="shared" si="882"/>
        <v/>
      </c>
      <c r="CC7560" s="174" t="str">
        <f t="shared" si="883"/>
        <v/>
      </c>
      <c r="CH7560" s="139"/>
      <c r="CI7560" s="139"/>
      <c r="CJ7560" s="174"/>
    </row>
    <row r="7561" spans="76:88" ht="20.100000000000001" customHeight="1" x14ac:dyDescent="0.25">
      <c r="BX7561" s="190"/>
      <c r="BY7561" s="191"/>
      <c r="BZ7561" s="188"/>
      <c r="CA7561" s="188"/>
      <c r="CB7561" s="174" t="str">
        <f t="shared" si="882"/>
        <v/>
      </c>
      <c r="CC7561" s="174" t="str">
        <f t="shared" si="883"/>
        <v/>
      </c>
      <c r="CH7561" s="139"/>
      <c r="CI7561" s="139"/>
      <c r="CJ7561" s="174"/>
    </row>
    <row r="7562" spans="76:88" ht="20.100000000000001" customHeight="1" x14ac:dyDescent="0.25">
      <c r="BX7562" s="190"/>
      <c r="BY7562" s="191"/>
      <c r="BZ7562" s="188"/>
      <c r="CA7562" s="188"/>
      <c r="CB7562" s="174" t="str">
        <f t="shared" si="882"/>
        <v/>
      </c>
      <c r="CC7562" s="174" t="str">
        <f t="shared" si="883"/>
        <v/>
      </c>
      <c r="CH7562" s="139"/>
      <c r="CI7562" s="139"/>
      <c r="CJ7562" s="174"/>
    </row>
    <row r="7563" spans="76:88" ht="20.100000000000001" customHeight="1" x14ac:dyDescent="0.25">
      <c r="BX7563" s="190"/>
      <c r="BY7563" s="191"/>
      <c r="BZ7563" s="188"/>
      <c r="CA7563" s="188"/>
      <c r="CB7563" s="174" t="str">
        <f t="shared" si="882"/>
        <v/>
      </c>
      <c r="CC7563" s="174" t="str">
        <f t="shared" si="883"/>
        <v/>
      </c>
      <c r="CH7563" s="139"/>
      <c r="CI7563" s="139"/>
      <c r="CJ7563" s="174"/>
    </row>
    <row r="7564" spans="76:88" ht="20.100000000000001" customHeight="1" x14ac:dyDescent="0.25">
      <c r="BX7564" s="190"/>
      <c r="BY7564" s="191"/>
      <c r="BZ7564" s="188"/>
      <c r="CA7564" s="188"/>
      <c r="CB7564" s="174" t="str">
        <f t="shared" si="882"/>
        <v/>
      </c>
      <c r="CC7564" s="174" t="str">
        <f t="shared" si="883"/>
        <v/>
      </c>
      <c r="CH7564" s="139"/>
      <c r="CI7564" s="139"/>
      <c r="CJ7564" s="174"/>
    </row>
    <row r="7565" spans="76:88" ht="20.100000000000001" customHeight="1" x14ac:dyDescent="0.25">
      <c r="BX7565" s="190"/>
      <c r="BY7565" s="191"/>
      <c r="BZ7565" s="188"/>
      <c r="CA7565" s="188"/>
      <c r="CB7565" s="174" t="str">
        <f t="shared" si="882"/>
        <v/>
      </c>
      <c r="CC7565" s="174" t="str">
        <f t="shared" si="883"/>
        <v/>
      </c>
      <c r="CH7565" s="139"/>
      <c r="CI7565" s="139"/>
      <c r="CJ7565" s="174"/>
    </row>
    <row r="7566" spans="76:88" ht="20.100000000000001" customHeight="1" x14ac:dyDescent="0.25">
      <c r="BX7566" s="190"/>
      <c r="BY7566" s="191"/>
      <c r="BZ7566" s="188"/>
      <c r="CA7566" s="188"/>
      <c r="CB7566" s="174" t="str">
        <f t="shared" si="882"/>
        <v/>
      </c>
      <c r="CC7566" s="174" t="str">
        <f t="shared" si="883"/>
        <v/>
      </c>
      <c r="CH7566" s="139"/>
      <c r="CI7566" s="139"/>
      <c r="CJ7566" s="174"/>
    </row>
    <row r="7567" spans="76:88" ht="20.100000000000001" customHeight="1" x14ac:dyDescent="0.25">
      <c r="BX7567" s="190"/>
      <c r="BY7567" s="191"/>
      <c r="BZ7567" s="188"/>
      <c r="CA7567" s="188"/>
      <c r="CB7567" s="174" t="str">
        <f t="shared" si="882"/>
        <v/>
      </c>
      <c r="CC7567" s="174" t="str">
        <f t="shared" si="883"/>
        <v/>
      </c>
      <c r="CH7567" s="139"/>
      <c r="CI7567" s="139"/>
      <c r="CJ7567" s="174"/>
    </row>
    <row r="7568" spans="76:88" ht="20.100000000000001" customHeight="1" x14ac:dyDescent="0.25">
      <c r="BX7568" s="190"/>
      <c r="BY7568" s="191"/>
      <c r="BZ7568" s="188"/>
      <c r="CA7568" s="188"/>
      <c r="CB7568" s="174" t="str">
        <f t="shared" ref="CB7568:CB7631" si="884">IF($CA7568&gt;(Y$555),$BZ7568,"")</f>
        <v/>
      </c>
      <c r="CC7568" s="174" t="str">
        <f t="shared" ref="CC7568:CC7631" si="885">IF($CA7568&gt;(AA$557),$BZ7568,"")</f>
        <v/>
      </c>
      <c r="CH7568" s="139"/>
      <c r="CI7568" s="139"/>
      <c r="CJ7568" s="174"/>
    </row>
    <row r="7569" spans="76:88" ht="20.100000000000001" customHeight="1" x14ac:dyDescent="0.25">
      <c r="BX7569" s="190"/>
      <c r="BY7569" s="191"/>
      <c r="BZ7569" s="188"/>
      <c r="CA7569" s="188"/>
      <c r="CB7569" s="174" t="str">
        <f t="shared" si="884"/>
        <v/>
      </c>
      <c r="CC7569" s="174" t="str">
        <f t="shared" si="885"/>
        <v/>
      </c>
      <c r="CH7569" s="139"/>
      <c r="CI7569" s="139"/>
      <c r="CJ7569" s="174"/>
    </row>
    <row r="7570" spans="76:88" ht="20.100000000000001" customHeight="1" x14ac:dyDescent="0.25">
      <c r="BX7570" s="190"/>
      <c r="BY7570" s="191"/>
      <c r="BZ7570" s="188"/>
      <c r="CA7570" s="188"/>
      <c r="CB7570" s="174" t="str">
        <f t="shared" si="884"/>
        <v/>
      </c>
      <c r="CC7570" s="174" t="str">
        <f t="shared" si="885"/>
        <v/>
      </c>
      <c r="CH7570" s="139"/>
      <c r="CI7570" s="139"/>
      <c r="CJ7570" s="174"/>
    </row>
    <row r="7571" spans="76:88" ht="20.100000000000001" customHeight="1" x14ac:dyDescent="0.25">
      <c r="BX7571" s="190"/>
      <c r="BY7571" s="191"/>
      <c r="BZ7571" s="188"/>
      <c r="CA7571" s="188"/>
      <c r="CB7571" s="174" t="str">
        <f t="shared" si="884"/>
        <v/>
      </c>
      <c r="CC7571" s="174" t="str">
        <f t="shared" si="885"/>
        <v/>
      </c>
      <c r="CH7571" s="139"/>
      <c r="CI7571" s="139"/>
      <c r="CJ7571" s="174"/>
    </row>
    <row r="7572" spans="76:88" ht="20.100000000000001" customHeight="1" x14ac:dyDescent="0.25">
      <c r="BX7572" s="190"/>
      <c r="BY7572" s="191"/>
      <c r="BZ7572" s="188"/>
      <c r="CA7572" s="188"/>
      <c r="CB7572" s="174" t="str">
        <f t="shared" si="884"/>
        <v/>
      </c>
      <c r="CC7572" s="174" t="str">
        <f t="shared" si="885"/>
        <v/>
      </c>
      <c r="CH7572" s="139"/>
      <c r="CI7572" s="139"/>
      <c r="CJ7572" s="174"/>
    </row>
    <row r="7573" spans="76:88" ht="20.100000000000001" customHeight="1" x14ac:dyDescent="0.25">
      <c r="BX7573" s="190"/>
      <c r="BY7573" s="191"/>
      <c r="BZ7573" s="188"/>
      <c r="CA7573" s="188"/>
      <c r="CB7573" s="174" t="str">
        <f t="shared" si="884"/>
        <v/>
      </c>
      <c r="CC7573" s="174" t="str">
        <f t="shared" si="885"/>
        <v/>
      </c>
      <c r="CH7573" s="139"/>
      <c r="CI7573" s="139"/>
      <c r="CJ7573" s="174"/>
    </row>
    <row r="7574" spans="76:88" ht="20.100000000000001" customHeight="1" x14ac:dyDescent="0.25">
      <c r="BX7574" s="190"/>
      <c r="BY7574" s="191"/>
      <c r="BZ7574" s="188"/>
      <c r="CA7574" s="188"/>
      <c r="CB7574" s="174" t="str">
        <f t="shared" si="884"/>
        <v/>
      </c>
      <c r="CC7574" s="174" t="str">
        <f t="shared" si="885"/>
        <v/>
      </c>
      <c r="CH7574" s="139"/>
      <c r="CI7574" s="139"/>
      <c r="CJ7574" s="174"/>
    </row>
    <row r="7575" spans="76:88" ht="20.100000000000001" customHeight="1" x14ac:dyDescent="0.25">
      <c r="BX7575" s="190"/>
      <c r="BY7575" s="191"/>
      <c r="BZ7575" s="188"/>
      <c r="CA7575" s="188"/>
      <c r="CB7575" s="174" t="str">
        <f t="shared" si="884"/>
        <v/>
      </c>
      <c r="CC7575" s="174" t="str">
        <f t="shared" si="885"/>
        <v/>
      </c>
      <c r="CH7575" s="139"/>
      <c r="CI7575" s="139"/>
      <c r="CJ7575" s="174"/>
    </row>
    <row r="7576" spans="76:88" ht="20.100000000000001" customHeight="1" x14ac:dyDescent="0.25">
      <c r="BX7576" s="190"/>
      <c r="BY7576" s="191"/>
      <c r="BZ7576" s="188"/>
      <c r="CA7576" s="188"/>
      <c r="CB7576" s="174" t="str">
        <f t="shared" si="884"/>
        <v/>
      </c>
      <c r="CC7576" s="174" t="str">
        <f t="shared" si="885"/>
        <v/>
      </c>
      <c r="CH7576" s="139"/>
      <c r="CI7576" s="139"/>
      <c r="CJ7576" s="174"/>
    </row>
    <row r="7577" spans="76:88" ht="20.100000000000001" customHeight="1" x14ac:dyDescent="0.25">
      <c r="BX7577" s="190"/>
      <c r="BY7577" s="191"/>
      <c r="BZ7577" s="188"/>
      <c r="CA7577" s="188"/>
      <c r="CB7577" s="174" t="str">
        <f t="shared" si="884"/>
        <v/>
      </c>
      <c r="CC7577" s="174" t="str">
        <f t="shared" si="885"/>
        <v/>
      </c>
      <c r="CH7577" s="139"/>
      <c r="CI7577" s="139"/>
      <c r="CJ7577" s="174"/>
    </row>
    <row r="7578" spans="76:88" ht="20.100000000000001" customHeight="1" x14ac:dyDescent="0.25">
      <c r="BX7578" s="190"/>
      <c r="BY7578" s="191"/>
      <c r="BZ7578" s="188"/>
      <c r="CA7578" s="188"/>
      <c r="CB7578" s="174" t="str">
        <f t="shared" si="884"/>
        <v/>
      </c>
      <c r="CC7578" s="174" t="str">
        <f t="shared" si="885"/>
        <v/>
      </c>
      <c r="CH7578" s="139"/>
      <c r="CI7578" s="139"/>
      <c r="CJ7578" s="174"/>
    </row>
    <row r="7579" spans="76:88" ht="20.100000000000001" customHeight="1" x14ac:dyDescent="0.25">
      <c r="BX7579" s="190"/>
      <c r="BY7579" s="191"/>
      <c r="BZ7579" s="188"/>
      <c r="CA7579" s="188"/>
      <c r="CB7579" s="174" t="str">
        <f t="shared" si="884"/>
        <v/>
      </c>
      <c r="CC7579" s="174" t="str">
        <f t="shared" si="885"/>
        <v/>
      </c>
      <c r="CH7579" s="139"/>
      <c r="CI7579" s="139"/>
      <c r="CJ7579" s="174"/>
    </row>
    <row r="7580" spans="76:88" ht="20.100000000000001" customHeight="1" x14ac:dyDescent="0.25">
      <c r="BX7580" s="190"/>
      <c r="BY7580" s="191"/>
      <c r="BZ7580" s="188"/>
      <c r="CA7580" s="188"/>
      <c r="CB7580" s="174" t="str">
        <f t="shared" si="884"/>
        <v/>
      </c>
      <c r="CC7580" s="174" t="str">
        <f t="shared" si="885"/>
        <v/>
      </c>
      <c r="CH7580" s="139"/>
      <c r="CI7580" s="139"/>
      <c r="CJ7580" s="174"/>
    </row>
    <row r="7581" spans="76:88" ht="20.100000000000001" customHeight="1" x14ac:dyDescent="0.25">
      <c r="BX7581" s="190"/>
      <c r="BY7581" s="191"/>
      <c r="BZ7581" s="188"/>
      <c r="CA7581" s="188"/>
      <c r="CB7581" s="174" t="str">
        <f t="shared" si="884"/>
        <v/>
      </c>
      <c r="CC7581" s="174" t="str">
        <f t="shared" si="885"/>
        <v/>
      </c>
      <c r="CH7581" s="139"/>
      <c r="CI7581" s="139"/>
      <c r="CJ7581" s="174"/>
    </row>
    <row r="7582" spans="76:88" ht="20.100000000000001" customHeight="1" x14ac:dyDescent="0.25">
      <c r="BX7582" s="190"/>
      <c r="BY7582" s="191"/>
      <c r="BZ7582" s="188"/>
      <c r="CA7582" s="188"/>
      <c r="CB7582" s="174" t="str">
        <f t="shared" si="884"/>
        <v/>
      </c>
      <c r="CC7582" s="174" t="str">
        <f t="shared" si="885"/>
        <v/>
      </c>
      <c r="CH7582" s="139"/>
      <c r="CI7582" s="139"/>
      <c r="CJ7582" s="174"/>
    </row>
    <row r="7583" spans="76:88" ht="20.100000000000001" customHeight="1" x14ac:dyDescent="0.25">
      <c r="BX7583" s="190"/>
      <c r="BY7583" s="191"/>
      <c r="BZ7583" s="188"/>
      <c r="CA7583" s="188"/>
      <c r="CB7583" s="174" t="str">
        <f t="shared" si="884"/>
        <v/>
      </c>
      <c r="CC7583" s="174" t="str">
        <f t="shared" si="885"/>
        <v/>
      </c>
      <c r="CH7583" s="139"/>
      <c r="CI7583" s="139"/>
      <c r="CJ7583" s="174"/>
    </row>
    <row r="7584" spans="76:88" ht="20.100000000000001" customHeight="1" x14ac:dyDescent="0.25">
      <c r="BX7584" s="190"/>
      <c r="BY7584" s="191"/>
      <c r="BZ7584" s="188"/>
      <c r="CA7584" s="188"/>
      <c r="CB7584" s="174" t="str">
        <f t="shared" si="884"/>
        <v/>
      </c>
      <c r="CC7584" s="174" t="str">
        <f t="shared" si="885"/>
        <v/>
      </c>
      <c r="CH7584" s="139"/>
      <c r="CI7584" s="139"/>
      <c r="CJ7584" s="174"/>
    </row>
    <row r="7585" spans="76:88" ht="20.100000000000001" customHeight="1" x14ac:dyDescent="0.25">
      <c r="BX7585" s="190"/>
      <c r="BY7585" s="191"/>
      <c r="BZ7585" s="188"/>
      <c r="CA7585" s="188"/>
      <c r="CB7585" s="174" t="str">
        <f t="shared" si="884"/>
        <v/>
      </c>
      <c r="CC7585" s="174" t="str">
        <f t="shared" si="885"/>
        <v/>
      </c>
      <c r="CH7585" s="139"/>
      <c r="CI7585" s="139"/>
      <c r="CJ7585" s="174"/>
    </row>
    <row r="7586" spans="76:88" ht="20.100000000000001" customHeight="1" x14ac:dyDescent="0.25">
      <c r="BX7586" s="190"/>
      <c r="BY7586" s="191"/>
      <c r="BZ7586" s="188"/>
      <c r="CA7586" s="188"/>
      <c r="CB7586" s="174" t="str">
        <f t="shared" si="884"/>
        <v/>
      </c>
      <c r="CC7586" s="174" t="str">
        <f t="shared" si="885"/>
        <v/>
      </c>
      <c r="CH7586" s="139"/>
      <c r="CI7586" s="139"/>
      <c r="CJ7586" s="174"/>
    </row>
    <row r="7587" spans="76:88" ht="20.100000000000001" customHeight="1" x14ac:dyDescent="0.25">
      <c r="BX7587" s="190"/>
      <c r="BY7587" s="191"/>
      <c r="BZ7587" s="188"/>
      <c r="CA7587" s="188"/>
      <c r="CB7587" s="174" t="str">
        <f t="shared" si="884"/>
        <v/>
      </c>
      <c r="CC7587" s="174" t="str">
        <f t="shared" si="885"/>
        <v/>
      </c>
      <c r="CH7587" s="139"/>
      <c r="CI7587" s="139"/>
      <c r="CJ7587" s="174"/>
    </row>
    <row r="7588" spans="76:88" ht="20.100000000000001" customHeight="1" x14ac:dyDescent="0.25">
      <c r="BX7588" s="190"/>
      <c r="BY7588" s="191"/>
      <c r="BZ7588" s="188"/>
      <c r="CA7588" s="188"/>
      <c r="CB7588" s="174" t="str">
        <f t="shared" si="884"/>
        <v/>
      </c>
      <c r="CC7588" s="174" t="str">
        <f t="shared" si="885"/>
        <v/>
      </c>
      <c r="CH7588" s="139"/>
      <c r="CI7588" s="139"/>
      <c r="CJ7588" s="174"/>
    </row>
    <row r="7589" spans="76:88" ht="20.100000000000001" customHeight="1" x14ac:dyDescent="0.25">
      <c r="BX7589" s="190"/>
      <c r="BY7589" s="191"/>
      <c r="BZ7589" s="188"/>
      <c r="CA7589" s="188"/>
      <c r="CB7589" s="174" t="str">
        <f t="shared" si="884"/>
        <v/>
      </c>
      <c r="CC7589" s="174" t="str">
        <f t="shared" si="885"/>
        <v/>
      </c>
      <c r="CH7589" s="139"/>
      <c r="CI7589" s="139"/>
      <c r="CJ7589" s="174"/>
    </row>
    <row r="7590" spans="76:88" ht="20.100000000000001" customHeight="1" x14ac:dyDescent="0.25">
      <c r="BX7590" s="190"/>
      <c r="BY7590" s="191"/>
      <c r="BZ7590" s="188"/>
      <c r="CA7590" s="188"/>
      <c r="CB7590" s="174" t="str">
        <f t="shared" si="884"/>
        <v/>
      </c>
      <c r="CC7590" s="174" t="str">
        <f t="shared" si="885"/>
        <v/>
      </c>
      <c r="CH7590" s="139"/>
      <c r="CI7590" s="139"/>
      <c r="CJ7590" s="174"/>
    </row>
    <row r="7591" spans="76:88" ht="20.100000000000001" customHeight="1" x14ac:dyDescent="0.25">
      <c r="BX7591" s="190"/>
      <c r="BY7591" s="191"/>
      <c r="BZ7591" s="188"/>
      <c r="CA7591" s="188"/>
      <c r="CB7591" s="174" t="str">
        <f t="shared" si="884"/>
        <v/>
      </c>
      <c r="CC7591" s="174" t="str">
        <f t="shared" si="885"/>
        <v/>
      </c>
      <c r="CH7591" s="139"/>
      <c r="CI7591" s="139"/>
      <c r="CJ7591" s="174"/>
    </row>
    <row r="7592" spans="76:88" ht="20.100000000000001" customHeight="1" x14ac:dyDescent="0.25">
      <c r="BX7592" s="190"/>
      <c r="BY7592" s="191"/>
      <c r="BZ7592" s="188"/>
      <c r="CA7592" s="188"/>
      <c r="CB7592" s="174" t="str">
        <f t="shared" si="884"/>
        <v/>
      </c>
      <c r="CC7592" s="174" t="str">
        <f t="shared" si="885"/>
        <v/>
      </c>
      <c r="CH7592" s="139"/>
      <c r="CI7592" s="139"/>
      <c r="CJ7592" s="174"/>
    </row>
    <row r="7593" spans="76:88" ht="20.100000000000001" customHeight="1" x14ac:dyDescent="0.25">
      <c r="BX7593" s="190"/>
      <c r="BY7593" s="191"/>
      <c r="BZ7593" s="188"/>
      <c r="CA7593" s="188"/>
      <c r="CB7593" s="174" t="str">
        <f t="shared" si="884"/>
        <v/>
      </c>
      <c r="CC7593" s="174" t="str">
        <f t="shared" si="885"/>
        <v/>
      </c>
      <c r="CH7593" s="139"/>
      <c r="CI7593" s="139"/>
      <c r="CJ7593" s="174"/>
    </row>
    <row r="7594" spans="76:88" ht="20.100000000000001" customHeight="1" x14ac:dyDescent="0.25">
      <c r="BX7594" s="190"/>
      <c r="BY7594" s="191"/>
      <c r="BZ7594" s="188"/>
      <c r="CA7594" s="188"/>
      <c r="CB7594" s="174" t="str">
        <f t="shared" si="884"/>
        <v/>
      </c>
      <c r="CC7594" s="174" t="str">
        <f t="shared" si="885"/>
        <v/>
      </c>
      <c r="CH7594" s="139"/>
      <c r="CI7594" s="139"/>
      <c r="CJ7594" s="174"/>
    </row>
    <row r="7595" spans="76:88" ht="20.100000000000001" customHeight="1" x14ac:dyDescent="0.25">
      <c r="BX7595" s="190"/>
      <c r="BY7595" s="191"/>
      <c r="BZ7595" s="188"/>
      <c r="CA7595" s="188"/>
      <c r="CB7595" s="174" t="str">
        <f t="shared" si="884"/>
        <v/>
      </c>
      <c r="CC7595" s="174" t="str">
        <f t="shared" si="885"/>
        <v/>
      </c>
      <c r="CH7595" s="139"/>
      <c r="CI7595" s="139"/>
      <c r="CJ7595" s="174"/>
    </row>
    <row r="7596" spans="76:88" ht="20.100000000000001" customHeight="1" x14ac:dyDescent="0.25">
      <c r="BX7596" s="190"/>
      <c r="BY7596" s="191"/>
      <c r="BZ7596" s="188"/>
      <c r="CA7596" s="188"/>
      <c r="CB7596" s="174" t="str">
        <f t="shared" si="884"/>
        <v/>
      </c>
      <c r="CC7596" s="174" t="str">
        <f t="shared" si="885"/>
        <v/>
      </c>
      <c r="CH7596" s="139"/>
      <c r="CI7596" s="139"/>
      <c r="CJ7596" s="174"/>
    </row>
    <row r="7597" spans="76:88" ht="20.100000000000001" customHeight="1" x14ac:dyDescent="0.25">
      <c r="BX7597" s="190"/>
      <c r="BY7597" s="191"/>
      <c r="BZ7597" s="188"/>
      <c r="CA7597" s="188"/>
      <c r="CB7597" s="174" t="str">
        <f t="shared" si="884"/>
        <v/>
      </c>
      <c r="CC7597" s="174" t="str">
        <f t="shared" si="885"/>
        <v/>
      </c>
      <c r="CH7597" s="139"/>
      <c r="CI7597" s="139"/>
      <c r="CJ7597" s="174"/>
    </row>
    <row r="7598" spans="76:88" ht="20.100000000000001" customHeight="1" x14ac:dyDescent="0.25">
      <c r="BX7598" s="190"/>
      <c r="BY7598" s="191"/>
      <c r="BZ7598" s="188"/>
      <c r="CA7598" s="188"/>
      <c r="CB7598" s="174" t="str">
        <f t="shared" si="884"/>
        <v/>
      </c>
      <c r="CC7598" s="174" t="str">
        <f t="shared" si="885"/>
        <v/>
      </c>
      <c r="CH7598" s="139"/>
      <c r="CI7598" s="139"/>
      <c r="CJ7598" s="174"/>
    </row>
    <row r="7599" spans="76:88" ht="20.100000000000001" customHeight="1" x14ac:dyDescent="0.25">
      <c r="BX7599" s="190"/>
      <c r="BY7599" s="191"/>
      <c r="BZ7599" s="188"/>
      <c r="CA7599" s="188"/>
      <c r="CB7599" s="174" t="str">
        <f t="shared" si="884"/>
        <v/>
      </c>
      <c r="CC7599" s="174" t="str">
        <f t="shared" si="885"/>
        <v/>
      </c>
      <c r="CH7599" s="139"/>
      <c r="CI7599" s="139"/>
      <c r="CJ7599" s="174"/>
    </row>
    <row r="7600" spans="76:88" ht="20.100000000000001" customHeight="1" x14ac:dyDescent="0.25">
      <c r="BX7600" s="190"/>
      <c r="BY7600" s="191"/>
      <c r="BZ7600" s="188"/>
      <c r="CA7600" s="188"/>
      <c r="CB7600" s="174" t="str">
        <f t="shared" si="884"/>
        <v/>
      </c>
      <c r="CC7600" s="174" t="str">
        <f t="shared" si="885"/>
        <v/>
      </c>
      <c r="CH7600" s="139"/>
      <c r="CI7600" s="139"/>
      <c r="CJ7600" s="174"/>
    </row>
    <row r="7601" spans="76:88" ht="20.100000000000001" customHeight="1" x14ac:dyDescent="0.25">
      <c r="BX7601" s="190"/>
      <c r="BY7601" s="191"/>
      <c r="BZ7601" s="188"/>
      <c r="CA7601" s="188"/>
      <c r="CB7601" s="174" t="str">
        <f t="shared" si="884"/>
        <v/>
      </c>
      <c r="CC7601" s="174" t="str">
        <f t="shared" si="885"/>
        <v/>
      </c>
      <c r="CH7601" s="139"/>
      <c r="CI7601" s="139"/>
      <c r="CJ7601" s="174"/>
    </row>
    <row r="7602" spans="76:88" ht="20.100000000000001" customHeight="1" x14ac:dyDescent="0.25">
      <c r="BX7602" s="190"/>
      <c r="BY7602" s="191"/>
      <c r="BZ7602" s="188"/>
      <c r="CA7602" s="188"/>
      <c r="CB7602" s="174" t="str">
        <f t="shared" si="884"/>
        <v/>
      </c>
      <c r="CC7602" s="174" t="str">
        <f t="shared" si="885"/>
        <v/>
      </c>
      <c r="CH7602" s="139"/>
      <c r="CI7602" s="139"/>
      <c r="CJ7602" s="174"/>
    </row>
    <row r="7603" spans="76:88" ht="20.100000000000001" customHeight="1" x14ac:dyDescent="0.25">
      <c r="BX7603" s="190"/>
      <c r="BY7603" s="191"/>
      <c r="BZ7603" s="188"/>
      <c r="CA7603" s="188"/>
      <c r="CB7603" s="174" t="str">
        <f t="shared" si="884"/>
        <v/>
      </c>
      <c r="CC7603" s="174" t="str">
        <f t="shared" si="885"/>
        <v/>
      </c>
      <c r="CH7603" s="139"/>
      <c r="CI7603" s="139"/>
      <c r="CJ7603" s="174"/>
    </row>
    <row r="7604" spans="76:88" ht="20.100000000000001" customHeight="1" x14ac:dyDescent="0.25">
      <c r="BX7604" s="190"/>
      <c r="BY7604" s="191"/>
      <c r="BZ7604" s="188"/>
      <c r="CA7604" s="188"/>
      <c r="CB7604" s="174" t="str">
        <f t="shared" si="884"/>
        <v/>
      </c>
      <c r="CC7604" s="174" t="str">
        <f t="shared" si="885"/>
        <v/>
      </c>
      <c r="CH7604" s="139"/>
      <c r="CI7604" s="139"/>
      <c r="CJ7604" s="174"/>
    </row>
    <row r="7605" spans="76:88" ht="20.100000000000001" customHeight="1" x14ac:dyDescent="0.25">
      <c r="BX7605" s="190"/>
      <c r="BY7605" s="191"/>
      <c r="BZ7605" s="188"/>
      <c r="CA7605" s="188"/>
      <c r="CB7605" s="174" t="str">
        <f t="shared" si="884"/>
        <v/>
      </c>
      <c r="CC7605" s="174" t="str">
        <f t="shared" si="885"/>
        <v/>
      </c>
      <c r="CH7605" s="139"/>
      <c r="CI7605" s="139"/>
      <c r="CJ7605" s="174"/>
    </row>
    <row r="7606" spans="76:88" ht="20.100000000000001" customHeight="1" x14ac:dyDescent="0.25">
      <c r="BX7606" s="190"/>
      <c r="BY7606" s="191"/>
      <c r="BZ7606" s="188"/>
      <c r="CA7606" s="188"/>
      <c r="CB7606" s="174" t="str">
        <f t="shared" si="884"/>
        <v/>
      </c>
      <c r="CC7606" s="174" t="str">
        <f t="shared" si="885"/>
        <v/>
      </c>
      <c r="CH7606" s="139"/>
      <c r="CI7606" s="139"/>
      <c r="CJ7606" s="174"/>
    </row>
    <row r="7607" spans="76:88" ht="20.100000000000001" customHeight="1" x14ac:dyDescent="0.25">
      <c r="BX7607" s="190"/>
      <c r="BY7607" s="191"/>
      <c r="BZ7607" s="188"/>
      <c r="CA7607" s="188"/>
      <c r="CB7607" s="174" t="str">
        <f t="shared" si="884"/>
        <v/>
      </c>
      <c r="CC7607" s="174" t="str">
        <f t="shared" si="885"/>
        <v/>
      </c>
      <c r="CH7607" s="139"/>
      <c r="CI7607" s="139"/>
      <c r="CJ7607" s="174"/>
    </row>
    <row r="7608" spans="76:88" ht="20.100000000000001" customHeight="1" x14ac:dyDescent="0.25">
      <c r="BX7608" s="190"/>
      <c r="BY7608" s="191"/>
      <c r="BZ7608" s="188"/>
      <c r="CA7608" s="188"/>
      <c r="CB7608" s="174" t="str">
        <f t="shared" si="884"/>
        <v/>
      </c>
      <c r="CC7608" s="174" t="str">
        <f t="shared" si="885"/>
        <v/>
      </c>
      <c r="CH7608" s="139"/>
      <c r="CI7608" s="139"/>
      <c r="CJ7608" s="174"/>
    </row>
    <row r="7609" spans="76:88" ht="20.100000000000001" customHeight="1" x14ac:dyDescent="0.25">
      <c r="BX7609" s="190"/>
      <c r="BY7609" s="191"/>
      <c r="BZ7609" s="188"/>
      <c r="CA7609" s="188"/>
      <c r="CB7609" s="174" t="str">
        <f t="shared" si="884"/>
        <v/>
      </c>
      <c r="CC7609" s="174" t="str">
        <f t="shared" si="885"/>
        <v/>
      </c>
      <c r="CH7609" s="139"/>
      <c r="CI7609" s="139"/>
      <c r="CJ7609" s="174"/>
    </row>
    <row r="7610" spans="76:88" ht="20.100000000000001" customHeight="1" x14ac:dyDescent="0.25">
      <c r="BX7610" s="190"/>
      <c r="BY7610" s="191"/>
      <c r="BZ7610" s="188"/>
      <c r="CA7610" s="188"/>
      <c r="CB7610" s="174" t="str">
        <f t="shared" si="884"/>
        <v/>
      </c>
      <c r="CC7610" s="174" t="str">
        <f t="shared" si="885"/>
        <v/>
      </c>
      <c r="CH7610" s="139"/>
      <c r="CI7610" s="139"/>
      <c r="CJ7610" s="174"/>
    </row>
    <row r="7611" spans="76:88" ht="20.100000000000001" customHeight="1" x14ac:dyDescent="0.25">
      <c r="BX7611" s="190"/>
      <c r="BY7611" s="191"/>
      <c r="BZ7611" s="188"/>
      <c r="CA7611" s="188"/>
      <c r="CB7611" s="174" t="str">
        <f t="shared" si="884"/>
        <v/>
      </c>
      <c r="CC7611" s="174" t="str">
        <f t="shared" si="885"/>
        <v/>
      </c>
      <c r="CH7611" s="139"/>
      <c r="CI7611" s="139"/>
      <c r="CJ7611" s="174"/>
    </row>
    <row r="7612" spans="76:88" ht="20.100000000000001" customHeight="1" x14ac:dyDescent="0.25">
      <c r="BX7612" s="190"/>
      <c r="BY7612" s="191"/>
      <c r="BZ7612" s="188"/>
      <c r="CA7612" s="188"/>
      <c r="CB7612" s="174" t="str">
        <f t="shared" si="884"/>
        <v/>
      </c>
      <c r="CC7612" s="174" t="str">
        <f t="shared" si="885"/>
        <v/>
      </c>
      <c r="CH7612" s="139"/>
      <c r="CI7612" s="139"/>
      <c r="CJ7612" s="174"/>
    </row>
    <row r="7613" spans="76:88" ht="20.100000000000001" customHeight="1" x14ac:dyDescent="0.25">
      <c r="BX7613" s="190"/>
      <c r="BY7613" s="191"/>
      <c r="BZ7613" s="188"/>
      <c r="CA7613" s="188"/>
      <c r="CB7613" s="174" t="str">
        <f t="shared" si="884"/>
        <v/>
      </c>
      <c r="CC7613" s="174" t="str">
        <f t="shared" si="885"/>
        <v/>
      </c>
      <c r="CH7613" s="139"/>
      <c r="CI7613" s="139"/>
      <c r="CJ7613" s="174"/>
    </row>
    <row r="7614" spans="76:88" ht="20.100000000000001" customHeight="1" x14ac:dyDescent="0.25">
      <c r="BX7614" s="190"/>
      <c r="BY7614" s="191"/>
      <c r="BZ7614" s="188"/>
      <c r="CA7614" s="188"/>
      <c r="CB7614" s="174" t="str">
        <f t="shared" si="884"/>
        <v/>
      </c>
      <c r="CC7614" s="174" t="str">
        <f t="shared" si="885"/>
        <v/>
      </c>
      <c r="CH7614" s="139"/>
      <c r="CI7614" s="139"/>
      <c r="CJ7614" s="174"/>
    </row>
    <row r="7615" spans="76:88" ht="20.100000000000001" customHeight="1" x14ac:dyDescent="0.25">
      <c r="BX7615" s="190"/>
      <c r="BY7615" s="191"/>
      <c r="BZ7615" s="188"/>
      <c r="CA7615" s="188"/>
      <c r="CB7615" s="174" t="str">
        <f t="shared" si="884"/>
        <v/>
      </c>
      <c r="CC7615" s="174" t="str">
        <f t="shared" si="885"/>
        <v/>
      </c>
      <c r="CH7615" s="139"/>
      <c r="CI7615" s="139"/>
      <c r="CJ7615" s="174"/>
    </row>
    <row r="7616" spans="76:88" ht="20.100000000000001" customHeight="1" x14ac:dyDescent="0.25">
      <c r="BX7616" s="190"/>
      <c r="BY7616" s="191"/>
      <c r="BZ7616" s="188"/>
      <c r="CA7616" s="188"/>
      <c r="CB7616" s="174" t="str">
        <f t="shared" si="884"/>
        <v/>
      </c>
      <c r="CC7616" s="174" t="str">
        <f t="shared" si="885"/>
        <v/>
      </c>
      <c r="CH7616" s="139"/>
      <c r="CI7616" s="139"/>
      <c r="CJ7616" s="174"/>
    </row>
    <row r="7617" spans="76:88" ht="20.100000000000001" customHeight="1" x14ac:dyDescent="0.25">
      <c r="BX7617" s="190"/>
      <c r="BY7617" s="191"/>
      <c r="BZ7617" s="188"/>
      <c r="CA7617" s="188"/>
      <c r="CB7617" s="174" t="str">
        <f t="shared" si="884"/>
        <v/>
      </c>
      <c r="CC7617" s="174" t="str">
        <f t="shared" si="885"/>
        <v/>
      </c>
      <c r="CH7617" s="139"/>
      <c r="CI7617" s="139"/>
      <c r="CJ7617" s="174"/>
    </row>
    <row r="7618" spans="76:88" ht="20.100000000000001" customHeight="1" x14ac:dyDescent="0.25">
      <c r="BX7618" s="190"/>
      <c r="BY7618" s="191"/>
      <c r="BZ7618" s="188"/>
      <c r="CA7618" s="188"/>
      <c r="CB7618" s="174" t="str">
        <f t="shared" si="884"/>
        <v/>
      </c>
      <c r="CC7618" s="174" t="str">
        <f t="shared" si="885"/>
        <v/>
      </c>
      <c r="CH7618" s="139"/>
      <c r="CI7618" s="139"/>
      <c r="CJ7618" s="174"/>
    </row>
    <row r="7619" spans="76:88" ht="20.100000000000001" customHeight="1" x14ac:dyDescent="0.25">
      <c r="BX7619" s="190"/>
      <c r="BY7619" s="191"/>
      <c r="BZ7619" s="188"/>
      <c r="CA7619" s="188"/>
      <c r="CB7619" s="174" t="str">
        <f t="shared" si="884"/>
        <v/>
      </c>
      <c r="CC7619" s="174" t="str">
        <f t="shared" si="885"/>
        <v/>
      </c>
      <c r="CH7619" s="139"/>
      <c r="CI7619" s="139"/>
      <c r="CJ7619" s="174"/>
    </row>
    <row r="7620" spans="76:88" ht="20.100000000000001" customHeight="1" x14ac:dyDescent="0.25">
      <c r="BX7620" s="190"/>
      <c r="BY7620" s="191"/>
      <c r="BZ7620" s="188"/>
      <c r="CA7620" s="188"/>
      <c r="CB7620" s="174" t="str">
        <f t="shared" si="884"/>
        <v/>
      </c>
      <c r="CC7620" s="174" t="str">
        <f t="shared" si="885"/>
        <v/>
      </c>
      <c r="CH7620" s="139"/>
      <c r="CI7620" s="139"/>
      <c r="CJ7620" s="174"/>
    </row>
    <row r="7621" spans="76:88" ht="20.100000000000001" customHeight="1" x14ac:dyDescent="0.25">
      <c r="BX7621" s="190"/>
      <c r="BY7621" s="191"/>
      <c r="BZ7621" s="188"/>
      <c r="CA7621" s="188"/>
      <c r="CB7621" s="174" t="str">
        <f t="shared" si="884"/>
        <v/>
      </c>
      <c r="CC7621" s="174" t="str">
        <f t="shared" si="885"/>
        <v/>
      </c>
      <c r="CH7621" s="139"/>
      <c r="CI7621" s="139"/>
      <c r="CJ7621" s="174"/>
    </row>
    <row r="7622" spans="76:88" ht="20.100000000000001" customHeight="1" x14ac:dyDescent="0.25">
      <c r="BX7622" s="190"/>
      <c r="BY7622" s="191"/>
      <c r="BZ7622" s="188"/>
      <c r="CA7622" s="188"/>
      <c r="CB7622" s="174" t="str">
        <f t="shared" si="884"/>
        <v/>
      </c>
      <c r="CC7622" s="174" t="str">
        <f t="shared" si="885"/>
        <v/>
      </c>
      <c r="CH7622" s="139"/>
      <c r="CI7622" s="139"/>
      <c r="CJ7622" s="174"/>
    </row>
    <row r="7623" spans="76:88" ht="20.100000000000001" customHeight="1" x14ac:dyDescent="0.25">
      <c r="BX7623" s="190"/>
      <c r="BY7623" s="191"/>
      <c r="BZ7623" s="188"/>
      <c r="CA7623" s="188"/>
      <c r="CB7623" s="174" t="str">
        <f t="shared" si="884"/>
        <v/>
      </c>
      <c r="CC7623" s="174" t="str">
        <f t="shared" si="885"/>
        <v/>
      </c>
      <c r="CH7623" s="139"/>
      <c r="CI7623" s="139"/>
      <c r="CJ7623" s="174"/>
    </row>
    <row r="7624" spans="76:88" ht="20.100000000000001" customHeight="1" x14ac:dyDescent="0.25">
      <c r="BX7624" s="190"/>
      <c r="BY7624" s="191"/>
      <c r="BZ7624" s="188"/>
      <c r="CA7624" s="188"/>
      <c r="CB7624" s="174" t="str">
        <f t="shared" si="884"/>
        <v/>
      </c>
      <c r="CC7624" s="174" t="str">
        <f t="shared" si="885"/>
        <v/>
      </c>
      <c r="CH7624" s="139"/>
      <c r="CI7624" s="139"/>
      <c r="CJ7624" s="174"/>
    </row>
    <row r="7625" spans="76:88" ht="20.100000000000001" customHeight="1" x14ac:dyDescent="0.25">
      <c r="BX7625" s="190"/>
      <c r="BY7625" s="191"/>
      <c r="BZ7625" s="188"/>
      <c r="CA7625" s="188"/>
      <c r="CB7625" s="174" t="str">
        <f t="shared" si="884"/>
        <v/>
      </c>
      <c r="CC7625" s="174" t="str">
        <f t="shared" si="885"/>
        <v/>
      </c>
      <c r="CH7625" s="139"/>
      <c r="CI7625" s="139"/>
      <c r="CJ7625" s="174"/>
    </row>
    <row r="7626" spans="76:88" ht="20.100000000000001" customHeight="1" x14ac:dyDescent="0.25">
      <c r="BX7626" s="190"/>
      <c r="BY7626" s="191"/>
      <c r="BZ7626" s="188"/>
      <c r="CA7626" s="188"/>
      <c r="CB7626" s="174" t="str">
        <f t="shared" si="884"/>
        <v/>
      </c>
      <c r="CC7626" s="174" t="str">
        <f t="shared" si="885"/>
        <v/>
      </c>
      <c r="CH7626" s="139"/>
      <c r="CI7626" s="139"/>
      <c r="CJ7626" s="174"/>
    </row>
    <row r="7627" spans="76:88" ht="20.100000000000001" customHeight="1" x14ac:dyDescent="0.25">
      <c r="BX7627" s="190"/>
      <c r="BY7627" s="191"/>
      <c r="BZ7627" s="188"/>
      <c r="CA7627" s="188"/>
      <c r="CB7627" s="174" t="str">
        <f t="shared" si="884"/>
        <v/>
      </c>
      <c r="CC7627" s="174" t="str">
        <f t="shared" si="885"/>
        <v/>
      </c>
      <c r="CH7627" s="139"/>
      <c r="CI7627" s="139"/>
      <c r="CJ7627" s="174"/>
    </row>
    <row r="7628" spans="76:88" ht="20.100000000000001" customHeight="1" x14ac:dyDescent="0.25">
      <c r="BX7628" s="190"/>
      <c r="BY7628" s="191"/>
      <c r="BZ7628" s="188"/>
      <c r="CA7628" s="188"/>
      <c r="CB7628" s="174" t="str">
        <f t="shared" si="884"/>
        <v/>
      </c>
      <c r="CC7628" s="174" t="str">
        <f t="shared" si="885"/>
        <v/>
      </c>
      <c r="CH7628" s="139"/>
      <c r="CI7628" s="139"/>
      <c r="CJ7628" s="174"/>
    </row>
    <row r="7629" spans="76:88" ht="20.100000000000001" customHeight="1" x14ac:dyDescent="0.25">
      <c r="BX7629" s="190"/>
      <c r="BY7629" s="191"/>
      <c r="BZ7629" s="188"/>
      <c r="CA7629" s="188"/>
      <c r="CB7629" s="174" t="str">
        <f t="shared" si="884"/>
        <v/>
      </c>
      <c r="CC7629" s="174" t="str">
        <f t="shared" si="885"/>
        <v/>
      </c>
      <c r="CH7629" s="139"/>
      <c r="CI7629" s="139"/>
      <c r="CJ7629" s="174"/>
    </row>
    <row r="7630" spans="76:88" ht="20.100000000000001" customHeight="1" x14ac:dyDescent="0.25">
      <c r="BX7630" s="190"/>
      <c r="BY7630" s="191"/>
      <c r="BZ7630" s="188"/>
      <c r="CA7630" s="188"/>
      <c r="CB7630" s="174" t="str">
        <f t="shared" si="884"/>
        <v/>
      </c>
      <c r="CC7630" s="174" t="str">
        <f t="shared" si="885"/>
        <v/>
      </c>
      <c r="CH7630" s="139"/>
      <c r="CI7630" s="139"/>
      <c r="CJ7630" s="174"/>
    </row>
    <row r="7631" spans="76:88" ht="20.100000000000001" customHeight="1" x14ac:dyDescent="0.25">
      <c r="BX7631" s="190"/>
      <c r="BY7631" s="191"/>
      <c r="BZ7631" s="188"/>
      <c r="CA7631" s="188"/>
      <c r="CB7631" s="174" t="str">
        <f t="shared" si="884"/>
        <v/>
      </c>
      <c r="CC7631" s="174" t="str">
        <f t="shared" si="885"/>
        <v/>
      </c>
      <c r="CH7631" s="139"/>
      <c r="CI7631" s="139"/>
      <c r="CJ7631" s="174"/>
    </row>
    <row r="7632" spans="76:88" ht="20.100000000000001" customHeight="1" x14ac:dyDescent="0.25">
      <c r="BX7632" s="190"/>
      <c r="BY7632" s="191"/>
      <c r="BZ7632" s="188"/>
      <c r="CA7632" s="188"/>
      <c r="CB7632" s="174" t="str">
        <f t="shared" ref="CB7632:CB7695" si="886">IF($CA7632&gt;(Y$555),$BZ7632,"")</f>
        <v/>
      </c>
      <c r="CC7632" s="174" t="str">
        <f t="shared" ref="CC7632:CC7695" si="887">IF($CA7632&gt;(AA$557),$BZ7632,"")</f>
        <v/>
      </c>
      <c r="CH7632" s="139"/>
      <c r="CI7632" s="139"/>
      <c r="CJ7632" s="174"/>
    </row>
    <row r="7633" spans="76:88" ht="20.100000000000001" customHeight="1" x14ac:dyDescent="0.25">
      <c r="BX7633" s="190"/>
      <c r="BY7633" s="191"/>
      <c r="BZ7633" s="188"/>
      <c r="CA7633" s="188"/>
      <c r="CB7633" s="174" t="str">
        <f t="shared" si="886"/>
        <v/>
      </c>
      <c r="CC7633" s="174" t="str">
        <f t="shared" si="887"/>
        <v/>
      </c>
      <c r="CH7633" s="139"/>
      <c r="CI7633" s="139"/>
      <c r="CJ7633" s="174"/>
    </row>
    <row r="7634" spans="76:88" ht="20.100000000000001" customHeight="1" x14ac:dyDescent="0.25">
      <c r="BX7634" s="190"/>
      <c r="BY7634" s="191"/>
      <c r="BZ7634" s="188"/>
      <c r="CA7634" s="188"/>
      <c r="CB7634" s="174" t="str">
        <f t="shared" si="886"/>
        <v/>
      </c>
      <c r="CC7634" s="174" t="str">
        <f t="shared" si="887"/>
        <v/>
      </c>
      <c r="CH7634" s="139"/>
      <c r="CI7634" s="139"/>
      <c r="CJ7634" s="174"/>
    </row>
    <row r="7635" spans="76:88" ht="20.100000000000001" customHeight="1" x14ac:dyDescent="0.25">
      <c r="BX7635" s="190"/>
      <c r="BY7635" s="191"/>
      <c r="BZ7635" s="188"/>
      <c r="CA7635" s="188"/>
      <c r="CB7635" s="174" t="str">
        <f t="shared" si="886"/>
        <v/>
      </c>
      <c r="CC7635" s="174" t="str">
        <f t="shared" si="887"/>
        <v/>
      </c>
      <c r="CH7635" s="139"/>
      <c r="CI7635" s="139"/>
      <c r="CJ7635" s="174"/>
    </row>
    <row r="7636" spans="76:88" ht="20.100000000000001" customHeight="1" x14ac:dyDescent="0.25">
      <c r="BX7636" s="190"/>
      <c r="BY7636" s="191"/>
      <c r="BZ7636" s="188"/>
      <c r="CA7636" s="188"/>
      <c r="CB7636" s="174" t="str">
        <f t="shared" si="886"/>
        <v/>
      </c>
      <c r="CC7636" s="174" t="str">
        <f t="shared" si="887"/>
        <v/>
      </c>
      <c r="CH7636" s="139"/>
      <c r="CI7636" s="139"/>
      <c r="CJ7636" s="174"/>
    </row>
    <row r="7637" spans="76:88" ht="20.100000000000001" customHeight="1" x14ac:dyDescent="0.25">
      <c r="BX7637" s="190"/>
      <c r="BY7637" s="191"/>
      <c r="BZ7637" s="188"/>
      <c r="CA7637" s="188"/>
      <c r="CB7637" s="174" t="str">
        <f t="shared" si="886"/>
        <v/>
      </c>
      <c r="CC7637" s="174" t="str">
        <f t="shared" si="887"/>
        <v/>
      </c>
      <c r="CH7637" s="139"/>
      <c r="CI7637" s="139"/>
      <c r="CJ7637" s="174"/>
    </row>
    <row r="7638" spans="76:88" ht="20.100000000000001" customHeight="1" x14ac:dyDescent="0.25">
      <c r="BX7638" s="190"/>
      <c r="BY7638" s="191"/>
      <c r="BZ7638" s="188"/>
      <c r="CA7638" s="188"/>
      <c r="CB7638" s="174" t="str">
        <f t="shared" si="886"/>
        <v/>
      </c>
      <c r="CC7638" s="174" t="str">
        <f t="shared" si="887"/>
        <v/>
      </c>
      <c r="CH7638" s="139"/>
      <c r="CI7638" s="139"/>
      <c r="CJ7638" s="174"/>
    </row>
    <row r="7639" spans="76:88" ht="20.100000000000001" customHeight="1" x14ac:dyDescent="0.25">
      <c r="BX7639" s="190"/>
      <c r="BY7639" s="191"/>
      <c r="BZ7639" s="188"/>
      <c r="CA7639" s="188"/>
      <c r="CB7639" s="174" t="str">
        <f t="shared" si="886"/>
        <v/>
      </c>
      <c r="CC7639" s="174" t="str">
        <f t="shared" si="887"/>
        <v/>
      </c>
      <c r="CH7639" s="139"/>
      <c r="CI7639" s="139"/>
      <c r="CJ7639" s="174"/>
    </row>
    <row r="7640" spans="76:88" ht="20.100000000000001" customHeight="1" x14ac:dyDescent="0.25">
      <c r="BX7640" s="190"/>
      <c r="BY7640" s="191"/>
      <c r="BZ7640" s="188"/>
      <c r="CA7640" s="188"/>
      <c r="CB7640" s="174" t="str">
        <f t="shared" si="886"/>
        <v/>
      </c>
      <c r="CC7640" s="174" t="str">
        <f t="shared" si="887"/>
        <v/>
      </c>
      <c r="CH7640" s="139"/>
      <c r="CI7640" s="139"/>
      <c r="CJ7640" s="174"/>
    </row>
    <row r="7641" spans="76:88" ht="20.100000000000001" customHeight="1" x14ac:dyDescent="0.25">
      <c r="BX7641" s="190"/>
      <c r="BY7641" s="191"/>
      <c r="BZ7641" s="188"/>
      <c r="CA7641" s="188"/>
      <c r="CB7641" s="174" t="str">
        <f t="shared" si="886"/>
        <v/>
      </c>
      <c r="CC7641" s="174" t="str">
        <f t="shared" si="887"/>
        <v/>
      </c>
      <c r="CH7641" s="139"/>
      <c r="CI7641" s="139"/>
      <c r="CJ7641" s="174"/>
    </row>
    <row r="7642" spans="76:88" ht="20.100000000000001" customHeight="1" x14ac:dyDescent="0.25">
      <c r="BX7642" s="190"/>
      <c r="BY7642" s="191"/>
      <c r="BZ7642" s="188"/>
      <c r="CA7642" s="188"/>
      <c r="CB7642" s="174" t="str">
        <f t="shared" si="886"/>
        <v/>
      </c>
      <c r="CC7642" s="174" t="str">
        <f t="shared" si="887"/>
        <v/>
      </c>
      <c r="CH7642" s="139"/>
      <c r="CI7642" s="139"/>
      <c r="CJ7642" s="174"/>
    </row>
    <row r="7643" spans="76:88" ht="20.100000000000001" customHeight="1" x14ac:dyDescent="0.25">
      <c r="BX7643" s="190"/>
      <c r="BY7643" s="191"/>
      <c r="BZ7643" s="188"/>
      <c r="CA7643" s="188"/>
      <c r="CB7643" s="174" t="str">
        <f t="shared" si="886"/>
        <v/>
      </c>
      <c r="CC7643" s="174" t="str">
        <f t="shared" si="887"/>
        <v/>
      </c>
      <c r="CH7643" s="139"/>
      <c r="CI7643" s="139"/>
      <c r="CJ7643" s="174"/>
    </row>
    <row r="7644" spans="76:88" ht="20.100000000000001" customHeight="1" x14ac:dyDescent="0.25">
      <c r="BX7644" s="190"/>
      <c r="BY7644" s="191"/>
      <c r="BZ7644" s="188"/>
      <c r="CA7644" s="188"/>
      <c r="CB7644" s="174" t="str">
        <f t="shared" si="886"/>
        <v/>
      </c>
      <c r="CC7644" s="174" t="str">
        <f t="shared" si="887"/>
        <v/>
      </c>
      <c r="CH7644" s="139"/>
      <c r="CI7644" s="139"/>
      <c r="CJ7644" s="174"/>
    </row>
    <row r="7645" spans="76:88" ht="20.100000000000001" customHeight="1" x14ac:dyDescent="0.25">
      <c r="BX7645" s="190"/>
      <c r="BY7645" s="191"/>
      <c r="BZ7645" s="188"/>
      <c r="CA7645" s="188"/>
      <c r="CB7645" s="174" t="str">
        <f t="shared" si="886"/>
        <v/>
      </c>
      <c r="CC7645" s="174" t="str">
        <f t="shared" si="887"/>
        <v/>
      </c>
      <c r="CH7645" s="139"/>
      <c r="CI7645" s="139"/>
      <c r="CJ7645" s="174"/>
    </row>
    <row r="7646" spans="76:88" ht="20.100000000000001" customHeight="1" x14ac:dyDescent="0.25">
      <c r="BX7646" s="190"/>
      <c r="BY7646" s="191"/>
      <c r="BZ7646" s="188"/>
      <c r="CA7646" s="188"/>
      <c r="CB7646" s="174" t="str">
        <f t="shared" si="886"/>
        <v/>
      </c>
      <c r="CC7646" s="174" t="str">
        <f t="shared" si="887"/>
        <v/>
      </c>
      <c r="CH7646" s="139"/>
      <c r="CI7646" s="139"/>
      <c r="CJ7646" s="174"/>
    </row>
    <row r="7647" spans="76:88" ht="20.100000000000001" customHeight="1" x14ac:dyDescent="0.25">
      <c r="BX7647" s="190"/>
      <c r="BY7647" s="191"/>
      <c r="BZ7647" s="188"/>
      <c r="CA7647" s="188"/>
      <c r="CB7647" s="174" t="str">
        <f t="shared" si="886"/>
        <v/>
      </c>
      <c r="CC7647" s="174" t="str">
        <f t="shared" si="887"/>
        <v/>
      </c>
      <c r="CH7647" s="139"/>
      <c r="CI7647" s="139"/>
      <c r="CJ7647" s="174"/>
    </row>
    <row r="7648" spans="76:88" ht="20.100000000000001" customHeight="1" x14ac:dyDescent="0.25">
      <c r="BX7648" s="190"/>
      <c r="BY7648" s="191"/>
      <c r="BZ7648" s="188"/>
      <c r="CA7648" s="188"/>
      <c r="CB7648" s="174" t="str">
        <f t="shared" si="886"/>
        <v/>
      </c>
      <c r="CC7648" s="174" t="str">
        <f t="shared" si="887"/>
        <v/>
      </c>
      <c r="CH7648" s="139"/>
      <c r="CI7648" s="139"/>
      <c r="CJ7648" s="174"/>
    </row>
    <row r="7649" spans="76:88" ht="20.100000000000001" customHeight="1" x14ac:dyDescent="0.25">
      <c r="BX7649" s="190"/>
      <c r="BY7649" s="191"/>
      <c r="BZ7649" s="188"/>
      <c r="CA7649" s="188"/>
      <c r="CB7649" s="174" t="str">
        <f t="shared" si="886"/>
        <v/>
      </c>
      <c r="CC7649" s="174" t="str">
        <f t="shared" si="887"/>
        <v/>
      </c>
      <c r="CH7649" s="139"/>
      <c r="CI7649" s="139"/>
      <c r="CJ7649" s="174"/>
    </row>
    <row r="7650" spans="76:88" ht="20.100000000000001" customHeight="1" x14ac:dyDescent="0.25">
      <c r="BX7650" s="190"/>
      <c r="BY7650" s="191"/>
      <c r="BZ7650" s="188"/>
      <c r="CA7650" s="188"/>
      <c r="CB7650" s="174" t="str">
        <f t="shared" si="886"/>
        <v/>
      </c>
      <c r="CC7650" s="174" t="str">
        <f t="shared" si="887"/>
        <v/>
      </c>
      <c r="CH7650" s="139"/>
      <c r="CI7650" s="139"/>
      <c r="CJ7650" s="174"/>
    </row>
    <row r="7651" spans="76:88" ht="20.100000000000001" customHeight="1" x14ac:dyDescent="0.25">
      <c r="BX7651" s="190"/>
      <c r="BY7651" s="191"/>
      <c r="BZ7651" s="188"/>
      <c r="CA7651" s="188"/>
      <c r="CB7651" s="174" t="str">
        <f t="shared" si="886"/>
        <v/>
      </c>
      <c r="CC7651" s="174" t="str">
        <f t="shared" si="887"/>
        <v/>
      </c>
      <c r="CH7651" s="139"/>
      <c r="CI7651" s="139"/>
      <c r="CJ7651" s="174"/>
    </row>
    <row r="7652" spans="76:88" ht="20.100000000000001" customHeight="1" x14ac:dyDescent="0.25">
      <c r="BX7652" s="190"/>
      <c r="BY7652" s="191"/>
      <c r="BZ7652" s="188"/>
      <c r="CA7652" s="188"/>
      <c r="CB7652" s="174" t="str">
        <f t="shared" si="886"/>
        <v/>
      </c>
      <c r="CC7652" s="174" t="str">
        <f t="shared" si="887"/>
        <v/>
      </c>
      <c r="CH7652" s="139"/>
      <c r="CI7652" s="139"/>
      <c r="CJ7652" s="174"/>
    </row>
    <row r="7653" spans="76:88" ht="20.100000000000001" customHeight="1" x14ac:dyDescent="0.25">
      <c r="BX7653" s="190"/>
      <c r="BY7653" s="191"/>
      <c r="BZ7653" s="188"/>
      <c r="CA7653" s="188"/>
      <c r="CB7653" s="174" t="str">
        <f t="shared" si="886"/>
        <v/>
      </c>
      <c r="CC7653" s="174" t="str">
        <f t="shared" si="887"/>
        <v/>
      </c>
      <c r="CH7653" s="139"/>
      <c r="CI7653" s="139"/>
      <c r="CJ7653" s="174"/>
    </row>
    <row r="7654" spans="76:88" ht="20.100000000000001" customHeight="1" x14ac:dyDescent="0.25">
      <c r="BX7654" s="190"/>
      <c r="BY7654" s="191"/>
      <c r="BZ7654" s="188"/>
      <c r="CA7654" s="188"/>
      <c r="CB7654" s="174" t="str">
        <f t="shared" si="886"/>
        <v/>
      </c>
      <c r="CC7654" s="174" t="str">
        <f t="shared" si="887"/>
        <v/>
      </c>
      <c r="CH7654" s="139"/>
      <c r="CI7654" s="139"/>
      <c r="CJ7654" s="174"/>
    </row>
    <row r="7655" spans="76:88" ht="20.100000000000001" customHeight="1" x14ac:dyDescent="0.25">
      <c r="BX7655" s="190"/>
      <c r="BY7655" s="191"/>
      <c r="BZ7655" s="188"/>
      <c r="CA7655" s="188"/>
      <c r="CB7655" s="174" t="str">
        <f t="shared" si="886"/>
        <v/>
      </c>
      <c r="CC7655" s="174" t="str">
        <f t="shared" si="887"/>
        <v/>
      </c>
      <c r="CH7655" s="139"/>
      <c r="CI7655" s="139"/>
      <c r="CJ7655" s="174"/>
    </row>
    <row r="7656" spans="76:88" ht="20.100000000000001" customHeight="1" x14ac:dyDescent="0.25">
      <c r="BX7656" s="190"/>
      <c r="BY7656" s="191"/>
      <c r="BZ7656" s="188"/>
      <c r="CA7656" s="188"/>
      <c r="CB7656" s="174" t="str">
        <f t="shared" si="886"/>
        <v/>
      </c>
      <c r="CC7656" s="174" t="str">
        <f t="shared" si="887"/>
        <v/>
      </c>
      <c r="CH7656" s="139"/>
      <c r="CI7656" s="139"/>
      <c r="CJ7656" s="174"/>
    </row>
    <row r="7657" spans="76:88" ht="20.100000000000001" customHeight="1" x14ac:dyDescent="0.25">
      <c r="BX7657" s="190"/>
      <c r="BY7657" s="191"/>
      <c r="BZ7657" s="188"/>
      <c r="CA7657" s="188"/>
      <c r="CB7657" s="174" t="str">
        <f t="shared" si="886"/>
        <v/>
      </c>
      <c r="CC7657" s="174" t="str">
        <f t="shared" si="887"/>
        <v/>
      </c>
      <c r="CH7657" s="139"/>
      <c r="CI7657" s="139"/>
      <c r="CJ7657" s="174"/>
    </row>
    <row r="7658" spans="76:88" ht="20.100000000000001" customHeight="1" x14ac:dyDescent="0.25">
      <c r="BX7658" s="190"/>
      <c r="BY7658" s="191"/>
      <c r="BZ7658" s="188"/>
      <c r="CA7658" s="188"/>
      <c r="CB7658" s="174" t="str">
        <f t="shared" si="886"/>
        <v/>
      </c>
      <c r="CC7658" s="174" t="str">
        <f t="shared" si="887"/>
        <v/>
      </c>
      <c r="CH7658" s="139"/>
      <c r="CI7658" s="139"/>
      <c r="CJ7658" s="174"/>
    </row>
    <row r="7659" spans="76:88" ht="20.100000000000001" customHeight="1" x14ac:dyDescent="0.25">
      <c r="BX7659" s="190"/>
      <c r="BY7659" s="191"/>
      <c r="BZ7659" s="188"/>
      <c r="CA7659" s="188"/>
      <c r="CB7659" s="174" t="str">
        <f t="shared" si="886"/>
        <v/>
      </c>
      <c r="CC7659" s="174" t="str">
        <f t="shared" si="887"/>
        <v/>
      </c>
      <c r="CH7659" s="139"/>
      <c r="CI7659" s="139"/>
      <c r="CJ7659" s="174"/>
    </row>
    <row r="7660" spans="76:88" ht="20.100000000000001" customHeight="1" x14ac:dyDescent="0.25">
      <c r="BX7660" s="190"/>
      <c r="BY7660" s="191"/>
      <c r="BZ7660" s="188"/>
      <c r="CA7660" s="188"/>
      <c r="CB7660" s="174" t="str">
        <f t="shared" si="886"/>
        <v/>
      </c>
      <c r="CC7660" s="174" t="str">
        <f t="shared" si="887"/>
        <v/>
      </c>
      <c r="CH7660" s="139"/>
      <c r="CI7660" s="139"/>
      <c r="CJ7660" s="174"/>
    </row>
    <row r="7661" spans="76:88" ht="20.100000000000001" customHeight="1" x14ac:dyDescent="0.25">
      <c r="BX7661" s="190"/>
      <c r="BY7661" s="191"/>
      <c r="BZ7661" s="188"/>
      <c r="CA7661" s="188"/>
      <c r="CB7661" s="174" t="str">
        <f t="shared" si="886"/>
        <v/>
      </c>
      <c r="CC7661" s="174" t="str">
        <f t="shared" si="887"/>
        <v/>
      </c>
      <c r="CH7661" s="139"/>
      <c r="CI7661" s="139"/>
      <c r="CJ7661" s="174"/>
    </row>
    <row r="7662" spans="76:88" ht="20.100000000000001" customHeight="1" x14ac:dyDescent="0.25">
      <c r="BX7662" s="190"/>
      <c r="BY7662" s="191"/>
      <c r="BZ7662" s="188"/>
      <c r="CA7662" s="188"/>
      <c r="CB7662" s="174" t="str">
        <f t="shared" si="886"/>
        <v/>
      </c>
      <c r="CC7662" s="174" t="str">
        <f t="shared" si="887"/>
        <v/>
      </c>
      <c r="CH7662" s="139"/>
      <c r="CI7662" s="139"/>
      <c r="CJ7662" s="174"/>
    </row>
    <row r="7663" spans="76:88" ht="20.100000000000001" customHeight="1" x14ac:dyDescent="0.25">
      <c r="BX7663" s="190"/>
      <c r="BY7663" s="191"/>
      <c r="BZ7663" s="188"/>
      <c r="CA7663" s="188"/>
      <c r="CB7663" s="174" t="str">
        <f t="shared" si="886"/>
        <v/>
      </c>
      <c r="CC7663" s="174" t="str">
        <f t="shared" si="887"/>
        <v/>
      </c>
      <c r="CH7663" s="139"/>
      <c r="CI7663" s="139"/>
      <c r="CJ7663" s="174"/>
    </row>
    <row r="7664" spans="76:88" ht="20.100000000000001" customHeight="1" x14ac:dyDescent="0.25">
      <c r="BX7664" s="190"/>
      <c r="BY7664" s="191"/>
      <c r="BZ7664" s="188"/>
      <c r="CA7664" s="188"/>
      <c r="CB7664" s="174" t="str">
        <f t="shared" si="886"/>
        <v/>
      </c>
      <c r="CC7664" s="174" t="str">
        <f t="shared" si="887"/>
        <v/>
      </c>
      <c r="CH7664" s="139"/>
      <c r="CI7664" s="139"/>
      <c r="CJ7664" s="174"/>
    </row>
    <row r="7665" spans="76:88" ht="20.100000000000001" customHeight="1" x14ac:dyDescent="0.25">
      <c r="BX7665" s="190"/>
      <c r="BY7665" s="191"/>
      <c r="BZ7665" s="188"/>
      <c r="CA7665" s="188"/>
      <c r="CB7665" s="174" t="str">
        <f t="shared" si="886"/>
        <v/>
      </c>
      <c r="CC7665" s="174" t="str">
        <f t="shared" si="887"/>
        <v/>
      </c>
      <c r="CH7665" s="139"/>
      <c r="CI7665" s="139"/>
      <c r="CJ7665" s="174"/>
    </row>
    <row r="7666" spans="76:88" ht="20.100000000000001" customHeight="1" x14ac:dyDescent="0.25">
      <c r="BX7666" s="190"/>
      <c r="BY7666" s="191"/>
      <c r="BZ7666" s="188"/>
      <c r="CA7666" s="188"/>
      <c r="CB7666" s="174" t="str">
        <f t="shared" si="886"/>
        <v/>
      </c>
      <c r="CC7666" s="174" t="str">
        <f t="shared" si="887"/>
        <v/>
      </c>
      <c r="CH7666" s="139"/>
      <c r="CI7666" s="139"/>
      <c r="CJ7666" s="174"/>
    </row>
    <row r="7667" spans="76:88" ht="20.100000000000001" customHeight="1" x14ac:dyDescent="0.25">
      <c r="BX7667" s="190"/>
      <c r="BY7667" s="191"/>
      <c r="BZ7667" s="188"/>
      <c r="CA7667" s="188"/>
      <c r="CB7667" s="174" t="str">
        <f t="shared" si="886"/>
        <v/>
      </c>
      <c r="CC7667" s="174" t="str">
        <f t="shared" si="887"/>
        <v/>
      </c>
      <c r="CH7667" s="139"/>
      <c r="CI7667" s="139"/>
      <c r="CJ7667" s="174"/>
    </row>
    <row r="7668" spans="76:88" ht="20.100000000000001" customHeight="1" x14ac:dyDescent="0.25">
      <c r="BX7668" s="190"/>
      <c r="BY7668" s="191"/>
      <c r="BZ7668" s="188"/>
      <c r="CA7668" s="188"/>
      <c r="CB7668" s="174" t="str">
        <f t="shared" si="886"/>
        <v/>
      </c>
      <c r="CC7668" s="174" t="str">
        <f t="shared" si="887"/>
        <v/>
      </c>
      <c r="CH7668" s="139"/>
      <c r="CI7668" s="139"/>
      <c r="CJ7668" s="174"/>
    </row>
    <row r="7669" spans="76:88" ht="20.100000000000001" customHeight="1" x14ac:dyDescent="0.25">
      <c r="BX7669" s="190"/>
      <c r="BY7669" s="191"/>
      <c r="BZ7669" s="188"/>
      <c r="CA7669" s="188"/>
      <c r="CB7669" s="174" t="str">
        <f t="shared" si="886"/>
        <v/>
      </c>
      <c r="CC7669" s="174" t="str">
        <f t="shared" si="887"/>
        <v/>
      </c>
      <c r="CH7669" s="139"/>
      <c r="CI7669" s="139"/>
      <c r="CJ7669" s="174"/>
    </row>
    <row r="7670" spans="76:88" ht="20.100000000000001" customHeight="1" x14ac:dyDescent="0.25">
      <c r="BX7670" s="190"/>
      <c r="BY7670" s="191"/>
      <c r="BZ7670" s="188"/>
      <c r="CA7670" s="188"/>
      <c r="CB7670" s="174" t="str">
        <f t="shared" si="886"/>
        <v/>
      </c>
      <c r="CC7670" s="174" t="str">
        <f t="shared" si="887"/>
        <v/>
      </c>
      <c r="CH7670" s="139"/>
      <c r="CI7670" s="139"/>
      <c r="CJ7670" s="174"/>
    </row>
    <row r="7671" spans="76:88" ht="20.100000000000001" customHeight="1" x14ac:dyDescent="0.25">
      <c r="BX7671" s="190"/>
      <c r="BY7671" s="191"/>
      <c r="BZ7671" s="188"/>
      <c r="CA7671" s="188"/>
      <c r="CB7671" s="174" t="str">
        <f t="shared" si="886"/>
        <v/>
      </c>
      <c r="CC7671" s="174" t="str">
        <f t="shared" si="887"/>
        <v/>
      </c>
      <c r="CH7671" s="139"/>
      <c r="CI7671" s="139"/>
      <c r="CJ7671" s="174"/>
    </row>
    <row r="7672" spans="76:88" ht="20.100000000000001" customHeight="1" x14ac:dyDescent="0.25">
      <c r="BX7672" s="190"/>
      <c r="BY7672" s="191"/>
      <c r="BZ7672" s="188"/>
      <c r="CA7672" s="188"/>
      <c r="CB7672" s="174" t="str">
        <f t="shared" si="886"/>
        <v/>
      </c>
      <c r="CC7672" s="174" t="str">
        <f t="shared" si="887"/>
        <v/>
      </c>
      <c r="CH7672" s="139"/>
      <c r="CI7672" s="139"/>
      <c r="CJ7672" s="174"/>
    </row>
    <row r="7673" spans="76:88" ht="20.100000000000001" customHeight="1" x14ac:dyDescent="0.25">
      <c r="BX7673" s="190"/>
      <c r="BY7673" s="191"/>
      <c r="BZ7673" s="188"/>
      <c r="CA7673" s="188"/>
      <c r="CB7673" s="174" t="str">
        <f t="shared" si="886"/>
        <v/>
      </c>
      <c r="CC7673" s="174" t="str">
        <f t="shared" si="887"/>
        <v/>
      </c>
      <c r="CH7673" s="139"/>
      <c r="CI7673" s="139"/>
      <c r="CJ7673" s="174"/>
    </row>
    <row r="7674" spans="76:88" ht="20.100000000000001" customHeight="1" x14ac:dyDescent="0.25">
      <c r="BX7674" s="190"/>
      <c r="BY7674" s="191"/>
      <c r="BZ7674" s="188"/>
      <c r="CA7674" s="188"/>
      <c r="CB7674" s="174" t="str">
        <f t="shared" si="886"/>
        <v/>
      </c>
      <c r="CC7674" s="174" t="str">
        <f t="shared" si="887"/>
        <v/>
      </c>
      <c r="CH7674" s="139"/>
      <c r="CI7674" s="139"/>
      <c r="CJ7674" s="174"/>
    </row>
    <row r="7675" spans="76:88" ht="20.100000000000001" customHeight="1" x14ac:dyDescent="0.25">
      <c r="BX7675" s="190"/>
      <c r="BY7675" s="191"/>
      <c r="BZ7675" s="188"/>
      <c r="CA7675" s="188"/>
      <c r="CB7675" s="174" t="str">
        <f t="shared" si="886"/>
        <v/>
      </c>
      <c r="CC7675" s="174" t="str">
        <f t="shared" si="887"/>
        <v/>
      </c>
      <c r="CH7675" s="139"/>
      <c r="CI7675" s="139"/>
      <c r="CJ7675" s="174"/>
    </row>
    <row r="7676" spans="76:88" ht="20.100000000000001" customHeight="1" x14ac:dyDescent="0.25">
      <c r="BX7676" s="190"/>
      <c r="BY7676" s="191"/>
      <c r="BZ7676" s="188"/>
      <c r="CA7676" s="188"/>
      <c r="CB7676" s="174" t="str">
        <f t="shared" si="886"/>
        <v/>
      </c>
      <c r="CC7676" s="174" t="str">
        <f t="shared" si="887"/>
        <v/>
      </c>
      <c r="CH7676" s="139"/>
      <c r="CI7676" s="139"/>
      <c r="CJ7676" s="174"/>
    </row>
    <row r="7677" spans="76:88" ht="20.100000000000001" customHeight="1" x14ac:dyDescent="0.25">
      <c r="BX7677" s="190"/>
      <c r="BY7677" s="191"/>
      <c r="BZ7677" s="188"/>
      <c r="CA7677" s="188"/>
      <c r="CB7677" s="174" t="str">
        <f t="shared" si="886"/>
        <v/>
      </c>
      <c r="CC7677" s="174" t="str">
        <f t="shared" si="887"/>
        <v/>
      </c>
      <c r="CH7677" s="139"/>
      <c r="CI7677" s="139"/>
      <c r="CJ7677" s="174"/>
    </row>
    <row r="7678" spans="76:88" ht="20.100000000000001" customHeight="1" x14ac:dyDescent="0.25">
      <c r="BX7678" s="190"/>
      <c r="BY7678" s="191"/>
      <c r="BZ7678" s="188"/>
      <c r="CA7678" s="188"/>
      <c r="CB7678" s="174" t="str">
        <f t="shared" si="886"/>
        <v/>
      </c>
      <c r="CC7678" s="174" t="str">
        <f t="shared" si="887"/>
        <v/>
      </c>
      <c r="CH7678" s="139"/>
      <c r="CI7678" s="139"/>
      <c r="CJ7678" s="174"/>
    </row>
    <row r="7679" spans="76:88" ht="20.100000000000001" customHeight="1" x14ac:dyDescent="0.25">
      <c r="BX7679" s="190"/>
      <c r="BY7679" s="191"/>
      <c r="BZ7679" s="188"/>
      <c r="CA7679" s="188"/>
      <c r="CB7679" s="174" t="str">
        <f t="shared" si="886"/>
        <v/>
      </c>
      <c r="CC7679" s="174" t="str">
        <f t="shared" si="887"/>
        <v/>
      </c>
      <c r="CH7679" s="139"/>
      <c r="CI7679" s="139"/>
      <c r="CJ7679" s="174"/>
    </row>
    <row r="7680" spans="76:88" ht="20.100000000000001" customHeight="1" x14ac:dyDescent="0.25">
      <c r="BX7680" s="190"/>
      <c r="BY7680" s="191"/>
      <c r="BZ7680" s="188"/>
      <c r="CA7680" s="188"/>
      <c r="CB7680" s="174" t="str">
        <f t="shared" si="886"/>
        <v/>
      </c>
      <c r="CC7680" s="174" t="str">
        <f t="shared" si="887"/>
        <v/>
      </c>
      <c r="CH7680" s="139"/>
      <c r="CI7680" s="139"/>
      <c r="CJ7680" s="174"/>
    </row>
    <row r="7681" spans="76:88" ht="20.100000000000001" customHeight="1" x14ac:dyDescent="0.25">
      <c r="BX7681" s="190"/>
      <c r="BY7681" s="191"/>
      <c r="BZ7681" s="188"/>
      <c r="CA7681" s="188"/>
      <c r="CB7681" s="174" t="str">
        <f t="shared" si="886"/>
        <v/>
      </c>
      <c r="CC7681" s="174" t="str">
        <f t="shared" si="887"/>
        <v/>
      </c>
      <c r="CH7681" s="139"/>
      <c r="CI7681" s="139"/>
      <c r="CJ7681" s="174"/>
    </row>
    <row r="7682" spans="76:88" ht="20.100000000000001" customHeight="1" x14ac:dyDescent="0.25">
      <c r="BX7682" s="190"/>
      <c r="BY7682" s="191"/>
      <c r="BZ7682" s="188"/>
      <c r="CA7682" s="188"/>
      <c r="CB7682" s="174" t="str">
        <f t="shared" si="886"/>
        <v/>
      </c>
      <c r="CC7682" s="174" t="str">
        <f t="shared" si="887"/>
        <v/>
      </c>
      <c r="CH7682" s="139"/>
      <c r="CI7682" s="139"/>
      <c r="CJ7682" s="174"/>
    </row>
    <row r="7683" spans="76:88" ht="20.100000000000001" customHeight="1" x14ac:dyDescent="0.25">
      <c r="BX7683" s="190"/>
      <c r="BY7683" s="191"/>
      <c r="BZ7683" s="188"/>
      <c r="CA7683" s="188"/>
      <c r="CB7683" s="174" t="str">
        <f t="shared" si="886"/>
        <v/>
      </c>
      <c r="CC7683" s="174" t="str">
        <f t="shared" si="887"/>
        <v/>
      </c>
      <c r="CH7683" s="139"/>
      <c r="CI7683" s="139"/>
      <c r="CJ7683" s="174"/>
    </row>
    <row r="7684" spans="76:88" ht="20.100000000000001" customHeight="1" x14ac:dyDescent="0.25">
      <c r="BX7684" s="190"/>
      <c r="BY7684" s="191"/>
      <c r="BZ7684" s="188"/>
      <c r="CA7684" s="188"/>
      <c r="CB7684" s="174" t="str">
        <f t="shared" si="886"/>
        <v/>
      </c>
      <c r="CC7684" s="174" t="str">
        <f t="shared" si="887"/>
        <v/>
      </c>
      <c r="CH7684" s="139"/>
      <c r="CI7684" s="139"/>
      <c r="CJ7684" s="174"/>
    </row>
    <row r="7685" spans="76:88" ht="20.100000000000001" customHeight="1" x14ac:dyDescent="0.25">
      <c r="BX7685" s="190"/>
      <c r="BY7685" s="191"/>
      <c r="BZ7685" s="188"/>
      <c r="CA7685" s="188"/>
      <c r="CB7685" s="174" t="str">
        <f t="shared" si="886"/>
        <v/>
      </c>
      <c r="CC7685" s="174" t="str">
        <f t="shared" si="887"/>
        <v/>
      </c>
      <c r="CH7685" s="139"/>
      <c r="CI7685" s="139"/>
      <c r="CJ7685" s="174"/>
    </row>
    <row r="7686" spans="76:88" ht="20.100000000000001" customHeight="1" x14ac:dyDescent="0.25">
      <c r="BX7686" s="190"/>
      <c r="BY7686" s="191"/>
      <c r="BZ7686" s="188"/>
      <c r="CA7686" s="188"/>
      <c r="CB7686" s="174" t="str">
        <f t="shared" si="886"/>
        <v/>
      </c>
      <c r="CC7686" s="174" t="str">
        <f t="shared" si="887"/>
        <v/>
      </c>
      <c r="CH7686" s="139"/>
      <c r="CI7686" s="139"/>
      <c r="CJ7686" s="174"/>
    </row>
    <row r="7687" spans="76:88" ht="20.100000000000001" customHeight="1" x14ac:dyDescent="0.25">
      <c r="BX7687" s="190"/>
      <c r="BY7687" s="191"/>
      <c r="BZ7687" s="188"/>
      <c r="CA7687" s="188"/>
      <c r="CB7687" s="174" t="str">
        <f t="shared" si="886"/>
        <v/>
      </c>
      <c r="CC7687" s="174" t="str">
        <f t="shared" si="887"/>
        <v/>
      </c>
      <c r="CH7687" s="139"/>
      <c r="CI7687" s="139"/>
      <c r="CJ7687" s="174"/>
    </row>
    <row r="7688" spans="76:88" ht="20.100000000000001" customHeight="1" x14ac:dyDescent="0.25">
      <c r="BX7688" s="190"/>
      <c r="BY7688" s="191"/>
      <c r="BZ7688" s="188"/>
      <c r="CA7688" s="188"/>
      <c r="CB7688" s="174" t="str">
        <f t="shared" si="886"/>
        <v/>
      </c>
      <c r="CC7688" s="174" t="str">
        <f t="shared" si="887"/>
        <v/>
      </c>
      <c r="CH7688" s="139"/>
      <c r="CI7688" s="139"/>
      <c r="CJ7688" s="174"/>
    </row>
    <row r="7689" spans="76:88" ht="20.100000000000001" customHeight="1" x14ac:dyDescent="0.25">
      <c r="BX7689" s="190"/>
      <c r="BY7689" s="191"/>
      <c r="BZ7689" s="188"/>
      <c r="CA7689" s="188"/>
      <c r="CB7689" s="174" t="str">
        <f t="shared" si="886"/>
        <v/>
      </c>
      <c r="CC7689" s="174" t="str">
        <f t="shared" si="887"/>
        <v/>
      </c>
      <c r="CH7689" s="139"/>
      <c r="CI7689" s="139"/>
      <c r="CJ7689" s="174"/>
    </row>
    <row r="7690" spans="76:88" ht="20.100000000000001" customHeight="1" x14ac:dyDescent="0.25">
      <c r="BX7690" s="190"/>
      <c r="BY7690" s="191"/>
      <c r="BZ7690" s="188"/>
      <c r="CA7690" s="188"/>
      <c r="CB7690" s="174" t="str">
        <f t="shared" si="886"/>
        <v/>
      </c>
      <c r="CC7690" s="174" t="str">
        <f t="shared" si="887"/>
        <v/>
      </c>
      <c r="CH7690" s="139"/>
      <c r="CI7690" s="139"/>
      <c r="CJ7690" s="174"/>
    </row>
    <row r="7691" spans="76:88" ht="20.100000000000001" customHeight="1" x14ac:dyDescent="0.25">
      <c r="BX7691" s="190"/>
      <c r="BY7691" s="191"/>
      <c r="BZ7691" s="188"/>
      <c r="CA7691" s="188"/>
      <c r="CB7691" s="174" t="str">
        <f t="shared" si="886"/>
        <v/>
      </c>
      <c r="CC7691" s="174" t="str">
        <f t="shared" si="887"/>
        <v/>
      </c>
      <c r="CH7691" s="139"/>
      <c r="CI7691" s="139"/>
      <c r="CJ7691" s="174"/>
    </row>
    <row r="7692" spans="76:88" ht="20.100000000000001" customHeight="1" x14ac:dyDescent="0.25">
      <c r="BX7692" s="190"/>
      <c r="BY7692" s="191"/>
      <c r="BZ7692" s="188"/>
      <c r="CA7692" s="188"/>
      <c r="CB7692" s="174" t="str">
        <f t="shared" si="886"/>
        <v/>
      </c>
      <c r="CC7692" s="174" t="str">
        <f t="shared" si="887"/>
        <v/>
      </c>
      <c r="CH7692" s="139"/>
      <c r="CI7692" s="139"/>
      <c r="CJ7692" s="174"/>
    </row>
    <row r="7693" spans="76:88" ht="20.100000000000001" customHeight="1" x14ac:dyDescent="0.25">
      <c r="BX7693" s="190"/>
      <c r="BY7693" s="191"/>
      <c r="BZ7693" s="188"/>
      <c r="CA7693" s="188"/>
      <c r="CB7693" s="174" t="str">
        <f t="shared" si="886"/>
        <v/>
      </c>
      <c r="CC7693" s="174" t="str">
        <f t="shared" si="887"/>
        <v/>
      </c>
      <c r="CH7693" s="139"/>
      <c r="CI7693" s="139"/>
      <c r="CJ7693" s="174"/>
    </row>
    <row r="7694" spans="76:88" ht="20.100000000000001" customHeight="1" x14ac:dyDescent="0.25">
      <c r="BX7694" s="190"/>
      <c r="BY7694" s="191"/>
      <c r="BZ7694" s="188"/>
      <c r="CA7694" s="188"/>
      <c r="CB7694" s="174" t="str">
        <f t="shared" si="886"/>
        <v/>
      </c>
      <c r="CC7694" s="174" t="str">
        <f t="shared" si="887"/>
        <v/>
      </c>
      <c r="CH7694" s="139"/>
      <c r="CI7694" s="139"/>
      <c r="CJ7694" s="174"/>
    </row>
    <row r="7695" spans="76:88" ht="20.100000000000001" customHeight="1" x14ac:dyDescent="0.25">
      <c r="BX7695" s="190"/>
      <c r="BY7695" s="191"/>
      <c r="BZ7695" s="188"/>
      <c r="CA7695" s="188"/>
      <c r="CB7695" s="174" t="str">
        <f t="shared" si="886"/>
        <v/>
      </c>
      <c r="CC7695" s="174" t="str">
        <f t="shared" si="887"/>
        <v/>
      </c>
      <c r="CH7695" s="139"/>
      <c r="CI7695" s="139"/>
      <c r="CJ7695" s="174"/>
    </row>
    <row r="7696" spans="76:88" ht="20.100000000000001" customHeight="1" x14ac:dyDescent="0.25">
      <c r="BX7696" s="190"/>
      <c r="BY7696" s="191"/>
      <c r="BZ7696" s="188"/>
      <c r="CA7696" s="188"/>
      <c r="CB7696" s="174" t="str">
        <f t="shared" ref="CB7696:CB7759" si="888">IF($CA7696&gt;(Y$555),$BZ7696,"")</f>
        <v/>
      </c>
      <c r="CC7696" s="174" t="str">
        <f t="shared" ref="CC7696:CC7759" si="889">IF($CA7696&gt;(AA$557),$BZ7696,"")</f>
        <v/>
      </c>
      <c r="CH7696" s="139"/>
      <c r="CI7696" s="139"/>
      <c r="CJ7696" s="174"/>
    </row>
    <row r="7697" spans="76:88" ht="20.100000000000001" customHeight="1" x14ac:dyDescent="0.25">
      <c r="BX7697" s="190"/>
      <c r="BY7697" s="191"/>
      <c r="BZ7697" s="188"/>
      <c r="CA7697" s="188"/>
      <c r="CB7697" s="174" t="str">
        <f t="shared" si="888"/>
        <v/>
      </c>
      <c r="CC7697" s="174" t="str">
        <f t="shared" si="889"/>
        <v/>
      </c>
      <c r="CH7697" s="139"/>
      <c r="CI7697" s="139"/>
      <c r="CJ7697" s="174"/>
    </row>
    <row r="7698" spans="76:88" ht="20.100000000000001" customHeight="1" x14ac:dyDescent="0.25">
      <c r="BX7698" s="190"/>
      <c r="BY7698" s="191"/>
      <c r="BZ7698" s="188"/>
      <c r="CA7698" s="188"/>
      <c r="CB7698" s="174" t="str">
        <f t="shared" si="888"/>
        <v/>
      </c>
      <c r="CC7698" s="174" t="str">
        <f t="shared" si="889"/>
        <v/>
      </c>
      <c r="CH7698" s="139"/>
      <c r="CI7698" s="139"/>
      <c r="CJ7698" s="174"/>
    </row>
    <row r="7699" spans="76:88" ht="20.100000000000001" customHeight="1" x14ac:dyDescent="0.25">
      <c r="BX7699" s="190"/>
      <c r="BY7699" s="191"/>
      <c r="BZ7699" s="188"/>
      <c r="CA7699" s="188"/>
      <c r="CB7699" s="174" t="str">
        <f t="shared" si="888"/>
        <v/>
      </c>
      <c r="CC7699" s="174" t="str">
        <f t="shared" si="889"/>
        <v/>
      </c>
      <c r="CH7699" s="139"/>
      <c r="CI7699" s="139"/>
      <c r="CJ7699" s="174"/>
    </row>
    <row r="7700" spans="76:88" ht="20.100000000000001" customHeight="1" x14ac:dyDescent="0.25">
      <c r="BX7700" s="190"/>
      <c r="BY7700" s="191"/>
      <c r="BZ7700" s="188"/>
      <c r="CA7700" s="188"/>
      <c r="CB7700" s="174" t="str">
        <f t="shared" si="888"/>
        <v/>
      </c>
      <c r="CC7700" s="174" t="str">
        <f t="shared" si="889"/>
        <v/>
      </c>
      <c r="CH7700" s="139"/>
      <c r="CI7700" s="139"/>
      <c r="CJ7700" s="174"/>
    </row>
    <row r="7701" spans="76:88" ht="20.100000000000001" customHeight="1" x14ac:dyDescent="0.25">
      <c r="BX7701" s="190"/>
      <c r="BY7701" s="191"/>
      <c r="BZ7701" s="188"/>
      <c r="CA7701" s="188"/>
      <c r="CB7701" s="174" t="str">
        <f t="shared" si="888"/>
        <v/>
      </c>
      <c r="CC7701" s="174" t="str">
        <f t="shared" si="889"/>
        <v/>
      </c>
      <c r="CH7701" s="139"/>
      <c r="CI7701" s="139"/>
      <c r="CJ7701" s="174"/>
    </row>
    <row r="7702" spans="76:88" ht="20.100000000000001" customHeight="1" x14ac:dyDescent="0.25">
      <c r="BX7702" s="190"/>
      <c r="BY7702" s="191"/>
      <c r="BZ7702" s="188"/>
      <c r="CA7702" s="188"/>
      <c r="CB7702" s="174" t="str">
        <f t="shared" si="888"/>
        <v/>
      </c>
      <c r="CC7702" s="174" t="str">
        <f t="shared" si="889"/>
        <v/>
      </c>
      <c r="CH7702" s="139"/>
      <c r="CI7702" s="139"/>
      <c r="CJ7702" s="174"/>
    </row>
    <row r="7703" spans="76:88" ht="20.100000000000001" customHeight="1" x14ac:dyDescent="0.25">
      <c r="BX7703" s="190"/>
      <c r="BY7703" s="191"/>
      <c r="BZ7703" s="188"/>
      <c r="CA7703" s="188"/>
      <c r="CB7703" s="174" t="str">
        <f t="shared" si="888"/>
        <v/>
      </c>
      <c r="CC7703" s="174" t="str">
        <f t="shared" si="889"/>
        <v/>
      </c>
      <c r="CH7703" s="139"/>
      <c r="CI7703" s="139"/>
      <c r="CJ7703" s="174"/>
    </row>
    <row r="7704" spans="76:88" ht="20.100000000000001" customHeight="1" x14ac:dyDescent="0.25">
      <c r="BX7704" s="190"/>
      <c r="BY7704" s="191"/>
      <c r="BZ7704" s="188"/>
      <c r="CA7704" s="188"/>
      <c r="CB7704" s="174" t="str">
        <f t="shared" si="888"/>
        <v/>
      </c>
      <c r="CC7704" s="174" t="str">
        <f t="shared" si="889"/>
        <v/>
      </c>
      <c r="CH7704" s="139"/>
      <c r="CI7704" s="139"/>
      <c r="CJ7704" s="174"/>
    </row>
    <row r="7705" spans="76:88" ht="20.100000000000001" customHeight="1" x14ac:dyDescent="0.25">
      <c r="BX7705" s="190"/>
      <c r="BY7705" s="191"/>
      <c r="BZ7705" s="188"/>
      <c r="CA7705" s="188"/>
      <c r="CB7705" s="174" t="str">
        <f t="shared" si="888"/>
        <v/>
      </c>
      <c r="CC7705" s="174" t="str">
        <f t="shared" si="889"/>
        <v/>
      </c>
      <c r="CH7705" s="139"/>
      <c r="CI7705" s="139"/>
      <c r="CJ7705" s="174"/>
    </row>
    <row r="7706" spans="76:88" ht="20.100000000000001" customHeight="1" x14ac:dyDescent="0.25">
      <c r="BX7706" s="190"/>
      <c r="BY7706" s="191"/>
      <c r="BZ7706" s="188"/>
      <c r="CA7706" s="188"/>
      <c r="CB7706" s="174" t="str">
        <f t="shared" si="888"/>
        <v/>
      </c>
      <c r="CC7706" s="174" t="str">
        <f t="shared" si="889"/>
        <v/>
      </c>
      <c r="CH7706" s="139"/>
      <c r="CI7706" s="139"/>
      <c r="CJ7706" s="174"/>
    </row>
    <row r="7707" spans="76:88" ht="20.100000000000001" customHeight="1" x14ac:dyDescent="0.25">
      <c r="BX7707" s="190"/>
      <c r="BY7707" s="191"/>
      <c r="BZ7707" s="188"/>
      <c r="CA7707" s="188"/>
      <c r="CB7707" s="174" t="str">
        <f t="shared" si="888"/>
        <v/>
      </c>
      <c r="CC7707" s="174" t="str">
        <f t="shared" si="889"/>
        <v/>
      </c>
      <c r="CH7707" s="139"/>
      <c r="CI7707" s="139"/>
      <c r="CJ7707" s="174"/>
    </row>
    <row r="7708" spans="76:88" ht="20.100000000000001" customHeight="1" x14ac:dyDescent="0.25">
      <c r="BX7708" s="190"/>
      <c r="BY7708" s="191"/>
      <c r="BZ7708" s="188"/>
      <c r="CA7708" s="188"/>
      <c r="CB7708" s="174" t="str">
        <f t="shared" si="888"/>
        <v/>
      </c>
      <c r="CC7708" s="174" t="str">
        <f t="shared" si="889"/>
        <v/>
      </c>
      <c r="CH7708" s="139"/>
      <c r="CI7708" s="139"/>
      <c r="CJ7708" s="174"/>
    </row>
    <row r="7709" spans="76:88" ht="20.100000000000001" customHeight="1" x14ac:dyDescent="0.25">
      <c r="BX7709" s="190"/>
      <c r="BY7709" s="191"/>
      <c r="BZ7709" s="188"/>
      <c r="CA7709" s="188"/>
      <c r="CB7709" s="174" t="str">
        <f t="shared" si="888"/>
        <v/>
      </c>
      <c r="CC7709" s="174" t="str">
        <f t="shared" si="889"/>
        <v/>
      </c>
      <c r="CH7709" s="139"/>
      <c r="CI7709" s="139"/>
      <c r="CJ7709" s="174"/>
    </row>
    <row r="7710" spans="76:88" ht="20.100000000000001" customHeight="1" x14ac:dyDescent="0.25">
      <c r="BX7710" s="190"/>
      <c r="BY7710" s="191"/>
      <c r="BZ7710" s="188"/>
      <c r="CA7710" s="188"/>
      <c r="CB7710" s="174" t="str">
        <f t="shared" si="888"/>
        <v/>
      </c>
      <c r="CC7710" s="174" t="str">
        <f t="shared" si="889"/>
        <v/>
      </c>
      <c r="CH7710" s="139"/>
      <c r="CI7710" s="139"/>
      <c r="CJ7710" s="174"/>
    </row>
    <row r="7711" spans="76:88" ht="20.100000000000001" customHeight="1" x14ac:dyDescent="0.25">
      <c r="BX7711" s="190"/>
      <c r="BY7711" s="191"/>
      <c r="BZ7711" s="188"/>
      <c r="CA7711" s="188"/>
      <c r="CB7711" s="174" t="str">
        <f t="shared" si="888"/>
        <v/>
      </c>
      <c r="CC7711" s="174" t="str">
        <f t="shared" si="889"/>
        <v/>
      </c>
      <c r="CH7711" s="139"/>
      <c r="CI7711" s="139"/>
      <c r="CJ7711" s="174"/>
    </row>
    <row r="7712" spans="76:88" ht="20.100000000000001" customHeight="1" x14ac:dyDescent="0.25">
      <c r="BX7712" s="190"/>
      <c r="BY7712" s="191"/>
      <c r="BZ7712" s="188"/>
      <c r="CA7712" s="188"/>
      <c r="CB7712" s="174" t="str">
        <f t="shared" si="888"/>
        <v/>
      </c>
      <c r="CC7712" s="174" t="str">
        <f t="shared" si="889"/>
        <v/>
      </c>
      <c r="CH7712" s="139"/>
      <c r="CI7712" s="139"/>
      <c r="CJ7712" s="174"/>
    </row>
    <row r="7713" spans="76:88" ht="20.100000000000001" customHeight="1" x14ac:dyDescent="0.25">
      <c r="BX7713" s="190"/>
      <c r="BY7713" s="191"/>
      <c r="BZ7713" s="188"/>
      <c r="CA7713" s="188"/>
      <c r="CB7713" s="174" t="str">
        <f t="shared" si="888"/>
        <v/>
      </c>
      <c r="CC7713" s="174" t="str">
        <f t="shared" si="889"/>
        <v/>
      </c>
      <c r="CH7713" s="139"/>
      <c r="CI7713" s="139"/>
      <c r="CJ7713" s="174"/>
    </row>
    <row r="7714" spans="76:88" ht="20.100000000000001" customHeight="1" x14ac:dyDescent="0.25">
      <c r="BX7714" s="190"/>
      <c r="BY7714" s="191"/>
      <c r="BZ7714" s="188"/>
      <c r="CA7714" s="188"/>
      <c r="CB7714" s="174" t="str">
        <f t="shared" si="888"/>
        <v/>
      </c>
      <c r="CC7714" s="174" t="str">
        <f t="shared" si="889"/>
        <v/>
      </c>
      <c r="CH7714" s="139"/>
      <c r="CI7714" s="139"/>
      <c r="CJ7714" s="174"/>
    </row>
    <row r="7715" spans="76:88" ht="20.100000000000001" customHeight="1" x14ac:dyDescent="0.25">
      <c r="BX7715" s="190"/>
      <c r="BY7715" s="191"/>
      <c r="BZ7715" s="188"/>
      <c r="CA7715" s="188"/>
      <c r="CB7715" s="174" t="str">
        <f t="shared" si="888"/>
        <v/>
      </c>
      <c r="CC7715" s="174" t="str">
        <f t="shared" si="889"/>
        <v/>
      </c>
      <c r="CH7715" s="139"/>
      <c r="CI7715" s="139"/>
      <c r="CJ7715" s="174"/>
    </row>
    <row r="7716" spans="76:88" ht="20.100000000000001" customHeight="1" x14ac:dyDescent="0.25">
      <c r="BX7716" s="190"/>
      <c r="BY7716" s="191"/>
      <c r="BZ7716" s="188"/>
      <c r="CA7716" s="188"/>
      <c r="CB7716" s="174" t="str">
        <f t="shared" si="888"/>
        <v/>
      </c>
      <c r="CC7716" s="174" t="str">
        <f t="shared" si="889"/>
        <v/>
      </c>
      <c r="CH7716" s="139"/>
      <c r="CI7716" s="139"/>
      <c r="CJ7716" s="174"/>
    </row>
    <row r="7717" spans="76:88" ht="20.100000000000001" customHeight="1" x14ac:dyDescent="0.25">
      <c r="BX7717" s="190"/>
      <c r="BY7717" s="191"/>
      <c r="BZ7717" s="188"/>
      <c r="CA7717" s="188"/>
      <c r="CB7717" s="174" t="str">
        <f t="shared" si="888"/>
        <v/>
      </c>
      <c r="CC7717" s="174" t="str">
        <f t="shared" si="889"/>
        <v/>
      </c>
      <c r="CH7717" s="139"/>
      <c r="CI7717" s="139"/>
      <c r="CJ7717" s="174"/>
    </row>
    <row r="7718" spans="76:88" ht="20.100000000000001" customHeight="1" x14ac:dyDescent="0.25">
      <c r="BX7718" s="190"/>
      <c r="BY7718" s="191"/>
      <c r="BZ7718" s="188"/>
      <c r="CA7718" s="188"/>
      <c r="CB7718" s="174" t="str">
        <f t="shared" si="888"/>
        <v/>
      </c>
      <c r="CC7718" s="174" t="str">
        <f t="shared" si="889"/>
        <v/>
      </c>
      <c r="CH7718" s="139"/>
      <c r="CI7718" s="139"/>
      <c r="CJ7718" s="174"/>
    </row>
    <row r="7719" spans="76:88" ht="20.100000000000001" customHeight="1" x14ac:dyDescent="0.25">
      <c r="BX7719" s="190"/>
      <c r="BY7719" s="191"/>
      <c r="BZ7719" s="188"/>
      <c r="CA7719" s="188"/>
      <c r="CB7719" s="174" t="str">
        <f t="shared" si="888"/>
        <v/>
      </c>
      <c r="CC7719" s="174" t="str">
        <f t="shared" si="889"/>
        <v/>
      </c>
      <c r="CH7719" s="139"/>
      <c r="CI7719" s="139"/>
      <c r="CJ7719" s="174"/>
    </row>
    <row r="7720" spans="76:88" ht="20.100000000000001" customHeight="1" x14ac:dyDescent="0.25">
      <c r="BX7720" s="190"/>
      <c r="BY7720" s="191"/>
      <c r="BZ7720" s="188"/>
      <c r="CA7720" s="188"/>
      <c r="CB7720" s="174" t="str">
        <f t="shared" si="888"/>
        <v/>
      </c>
      <c r="CC7720" s="174" t="str">
        <f t="shared" si="889"/>
        <v/>
      </c>
      <c r="CH7720" s="139"/>
      <c r="CI7720" s="139"/>
      <c r="CJ7720" s="174"/>
    </row>
    <row r="7721" spans="76:88" ht="20.100000000000001" customHeight="1" x14ac:dyDescent="0.25">
      <c r="BX7721" s="190"/>
      <c r="BY7721" s="191"/>
      <c r="BZ7721" s="188"/>
      <c r="CA7721" s="188"/>
      <c r="CB7721" s="174" t="str">
        <f t="shared" si="888"/>
        <v/>
      </c>
      <c r="CC7721" s="174" t="str">
        <f t="shared" si="889"/>
        <v/>
      </c>
      <c r="CH7721" s="139"/>
      <c r="CI7721" s="139"/>
      <c r="CJ7721" s="174"/>
    </row>
    <row r="7722" spans="76:88" ht="20.100000000000001" customHeight="1" x14ac:dyDescent="0.25">
      <c r="BX7722" s="190"/>
      <c r="BY7722" s="191"/>
      <c r="BZ7722" s="188"/>
      <c r="CA7722" s="188"/>
      <c r="CB7722" s="174" t="str">
        <f t="shared" si="888"/>
        <v/>
      </c>
      <c r="CC7722" s="174" t="str">
        <f t="shared" si="889"/>
        <v/>
      </c>
      <c r="CH7722" s="139"/>
      <c r="CI7722" s="139"/>
      <c r="CJ7722" s="174"/>
    </row>
    <row r="7723" spans="76:88" ht="20.100000000000001" customHeight="1" x14ac:dyDescent="0.25">
      <c r="BX7723" s="190"/>
      <c r="BY7723" s="191"/>
      <c r="BZ7723" s="188"/>
      <c r="CA7723" s="188"/>
      <c r="CB7723" s="174" t="str">
        <f t="shared" si="888"/>
        <v/>
      </c>
      <c r="CC7723" s="174" t="str">
        <f t="shared" si="889"/>
        <v/>
      </c>
      <c r="CH7723" s="139"/>
      <c r="CI7723" s="139"/>
      <c r="CJ7723" s="174"/>
    </row>
    <row r="7724" spans="76:88" ht="20.100000000000001" customHeight="1" x14ac:dyDescent="0.25">
      <c r="BX7724" s="190"/>
      <c r="BY7724" s="191"/>
      <c r="BZ7724" s="188"/>
      <c r="CA7724" s="188"/>
      <c r="CB7724" s="174" t="str">
        <f t="shared" si="888"/>
        <v/>
      </c>
      <c r="CC7724" s="174" t="str">
        <f t="shared" si="889"/>
        <v/>
      </c>
      <c r="CH7724" s="139"/>
      <c r="CI7724" s="139"/>
      <c r="CJ7724" s="174"/>
    </row>
    <row r="7725" spans="76:88" ht="20.100000000000001" customHeight="1" x14ac:dyDescent="0.25">
      <c r="BX7725" s="190"/>
      <c r="BY7725" s="191"/>
      <c r="BZ7725" s="188"/>
      <c r="CA7725" s="188"/>
      <c r="CB7725" s="174" t="str">
        <f t="shared" si="888"/>
        <v/>
      </c>
      <c r="CC7725" s="174" t="str">
        <f t="shared" si="889"/>
        <v/>
      </c>
      <c r="CH7725" s="139"/>
      <c r="CI7725" s="139"/>
      <c r="CJ7725" s="174"/>
    </row>
    <row r="7726" spans="76:88" ht="20.100000000000001" customHeight="1" x14ac:dyDescent="0.25">
      <c r="BX7726" s="190"/>
      <c r="BY7726" s="191"/>
      <c r="BZ7726" s="188"/>
      <c r="CA7726" s="188"/>
      <c r="CB7726" s="174" t="str">
        <f t="shared" si="888"/>
        <v/>
      </c>
      <c r="CC7726" s="174" t="str">
        <f t="shared" si="889"/>
        <v/>
      </c>
      <c r="CH7726" s="139"/>
      <c r="CI7726" s="139"/>
      <c r="CJ7726" s="174"/>
    </row>
    <row r="7727" spans="76:88" ht="20.100000000000001" customHeight="1" x14ac:dyDescent="0.25">
      <c r="BX7727" s="190"/>
      <c r="BY7727" s="191"/>
      <c r="BZ7727" s="188"/>
      <c r="CA7727" s="188"/>
      <c r="CB7727" s="174" t="str">
        <f t="shared" si="888"/>
        <v/>
      </c>
      <c r="CC7727" s="174" t="str">
        <f t="shared" si="889"/>
        <v/>
      </c>
      <c r="CH7727" s="139"/>
      <c r="CI7727" s="139"/>
      <c r="CJ7727" s="174"/>
    </row>
    <row r="7728" spans="76:88" ht="20.100000000000001" customHeight="1" x14ac:dyDescent="0.25">
      <c r="BX7728" s="190"/>
      <c r="BY7728" s="191"/>
      <c r="BZ7728" s="188"/>
      <c r="CA7728" s="188"/>
      <c r="CB7728" s="174" t="str">
        <f t="shared" si="888"/>
        <v/>
      </c>
      <c r="CC7728" s="174" t="str">
        <f t="shared" si="889"/>
        <v/>
      </c>
      <c r="CH7728" s="139"/>
      <c r="CI7728" s="139"/>
      <c r="CJ7728" s="174"/>
    </row>
    <row r="7729" spans="76:88" ht="20.100000000000001" customHeight="1" x14ac:dyDescent="0.25">
      <c r="BX7729" s="190"/>
      <c r="BY7729" s="191"/>
      <c r="BZ7729" s="188"/>
      <c r="CA7729" s="188"/>
      <c r="CB7729" s="174" t="str">
        <f t="shared" si="888"/>
        <v/>
      </c>
      <c r="CC7729" s="174" t="str">
        <f t="shared" si="889"/>
        <v/>
      </c>
      <c r="CH7729" s="139"/>
      <c r="CI7729" s="139"/>
      <c r="CJ7729" s="174"/>
    </row>
    <row r="7730" spans="76:88" ht="20.100000000000001" customHeight="1" x14ac:dyDescent="0.25">
      <c r="BX7730" s="190"/>
      <c r="BY7730" s="191"/>
      <c r="BZ7730" s="188"/>
      <c r="CA7730" s="188"/>
      <c r="CB7730" s="174" t="str">
        <f t="shared" si="888"/>
        <v/>
      </c>
      <c r="CC7730" s="174" t="str">
        <f t="shared" si="889"/>
        <v/>
      </c>
      <c r="CH7730" s="139"/>
      <c r="CI7730" s="139"/>
      <c r="CJ7730" s="174"/>
    </row>
    <row r="7731" spans="76:88" ht="20.100000000000001" customHeight="1" x14ac:dyDescent="0.25">
      <c r="BX7731" s="190"/>
      <c r="BY7731" s="191"/>
      <c r="BZ7731" s="188"/>
      <c r="CA7731" s="188"/>
      <c r="CB7731" s="174" t="str">
        <f t="shared" si="888"/>
        <v/>
      </c>
      <c r="CC7731" s="174" t="str">
        <f t="shared" si="889"/>
        <v/>
      </c>
      <c r="CH7731" s="139"/>
      <c r="CI7731" s="139"/>
      <c r="CJ7731" s="174"/>
    </row>
    <row r="7732" spans="76:88" ht="20.100000000000001" customHeight="1" x14ac:dyDescent="0.25">
      <c r="BX7732" s="190"/>
      <c r="BY7732" s="191"/>
      <c r="BZ7732" s="188"/>
      <c r="CA7732" s="188"/>
      <c r="CB7732" s="174" t="str">
        <f t="shared" si="888"/>
        <v/>
      </c>
      <c r="CC7732" s="174" t="str">
        <f t="shared" si="889"/>
        <v/>
      </c>
      <c r="CH7732" s="139"/>
      <c r="CI7732" s="139"/>
      <c r="CJ7732" s="174"/>
    </row>
    <row r="7733" spans="76:88" ht="20.100000000000001" customHeight="1" x14ac:dyDescent="0.25">
      <c r="BX7733" s="190"/>
      <c r="BY7733" s="191"/>
      <c r="BZ7733" s="188"/>
      <c r="CA7733" s="188"/>
      <c r="CB7733" s="174" t="str">
        <f t="shared" si="888"/>
        <v/>
      </c>
      <c r="CC7733" s="174" t="str">
        <f t="shared" si="889"/>
        <v/>
      </c>
      <c r="CH7733" s="139"/>
      <c r="CI7733" s="139"/>
      <c r="CJ7733" s="174"/>
    </row>
    <row r="7734" spans="76:88" ht="20.100000000000001" customHeight="1" x14ac:dyDescent="0.25">
      <c r="BX7734" s="190"/>
      <c r="BY7734" s="191"/>
      <c r="BZ7734" s="188"/>
      <c r="CA7734" s="188"/>
      <c r="CB7734" s="174" t="str">
        <f t="shared" si="888"/>
        <v/>
      </c>
      <c r="CC7734" s="174" t="str">
        <f t="shared" si="889"/>
        <v/>
      </c>
      <c r="CH7734" s="139"/>
      <c r="CI7734" s="139"/>
      <c r="CJ7734" s="174"/>
    </row>
    <row r="7735" spans="76:88" ht="20.100000000000001" customHeight="1" x14ac:dyDescent="0.25">
      <c r="BX7735" s="190"/>
      <c r="BY7735" s="191"/>
      <c r="BZ7735" s="188"/>
      <c r="CA7735" s="188"/>
      <c r="CB7735" s="174" t="str">
        <f t="shared" si="888"/>
        <v/>
      </c>
      <c r="CC7735" s="174" t="str">
        <f t="shared" si="889"/>
        <v/>
      </c>
      <c r="CH7735" s="139"/>
      <c r="CI7735" s="139"/>
      <c r="CJ7735" s="174"/>
    </row>
    <row r="7736" spans="76:88" ht="20.100000000000001" customHeight="1" x14ac:dyDescent="0.25">
      <c r="BX7736" s="190"/>
      <c r="BY7736" s="191"/>
      <c r="BZ7736" s="188"/>
      <c r="CA7736" s="188"/>
      <c r="CB7736" s="174" t="str">
        <f t="shared" si="888"/>
        <v/>
      </c>
      <c r="CC7736" s="174" t="str">
        <f t="shared" si="889"/>
        <v/>
      </c>
      <c r="CH7736" s="139"/>
      <c r="CI7736" s="139"/>
      <c r="CJ7736" s="174"/>
    </row>
    <row r="7737" spans="76:88" ht="20.100000000000001" customHeight="1" x14ac:dyDescent="0.25">
      <c r="BX7737" s="190"/>
      <c r="BY7737" s="191"/>
      <c r="BZ7737" s="188"/>
      <c r="CA7737" s="188"/>
      <c r="CB7737" s="174" t="str">
        <f t="shared" si="888"/>
        <v/>
      </c>
      <c r="CC7737" s="174" t="str">
        <f t="shared" si="889"/>
        <v/>
      </c>
      <c r="CH7737" s="139"/>
      <c r="CI7737" s="139"/>
      <c r="CJ7737" s="174"/>
    </row>
    <row r="7738" spans="76:88" ht="20.100000000000001" customHeight="1" x14ac:dyDescent="0.25">
      <c r="BX7738" s="190"/>
      <c r="BY7738" s="191"/>
      <c r="BZ7738" s="188"/>
      <c r="CA7738" s="188"/>
      <c r="CB7738" s="174" t="str">
        <f t="shared" si="888"/>
        <v/>
      </c>
      <c r="CC7738" s="174" t="str">
        <f t="shared" si="889"/>
        <v/>
      </c>
      <c r="CH7738" s="139"/>
      <c r="CI7738" s="139"/>
      <c r="CJ7738" s="174"/>
    </row>
    <row r="7739" spans="76:88" ht="20.100000000000001" customHeight="1" x14ac:dyDescent="0.25">
      <c r="BX7739" s="190"/>
      <c r="BY7739" s="191"/>
      <c r="BZ7739" s="188"/>
      <c r="CA7739" s="188"/>
      <c r="CB7739" s="174" t="str">
        <f t="shared" si="888"/>
        <v/>
      </c>
      <c r="CC7739" s="174" t="str">
        <f t="shared" si="889"/>
        <v/>
      </c>
      <c r="CH7739" s="139"/>
      <c r="CI7739" s="139"/>
      <c r="CJ7739" s="174"/>
    </row>
    <row r="7740" spans="76:88" ht="20.100000000000001" customHeight="1" x14ac:dyDescent="0.25">
      <c r="BX7740" s="190"/>
      <c r="BY7740" s="191"/>
      <c r="BZ7740" s="188"/>
      <c r="CA7740" s="188"/>
      <c r="CB7740" s="174" t="str">
        <f t="shared" si="888"/>
        <v/>
      </c>
      <c r="CC7740" s="174" t="str">
        <f t="shared" si="889"/>
        <v/>
      </c>
      <c r="CH7740" s="139"/>
      <c r="CI7740" s="139"/>
      <c r="CJ7740" s="174"/>
    </row>
    <row r="7741" spans="76:88" ht="20.100000000000001" customHeight="1" x14ac:dyDescent="0.25">
      <c r="BX7741" s="190"/>
      <c r="BY7741" s="191"/>
      <c r="BZ7741" s="188"/>
      <c r="CA7741" s="188"/>
      <c r="CB7741" s="174" t="str">
        <f t="shared" si="888"/>
        <v/>
      </c>
      <c r="CC7741" s="174" t="str">
        <f t="shared" si="889"/>
        <v/>
      </c>
      <c r="CH7741" s="139"/>
      <c r="CI7741" s="139"/>
      <c r="CJ7741" s="174"/>
    </row>
    <row r="7742" spans="76:88" ht="20.100000000000001" customHeight="1" x14ac:dyDescent="0.25">
      <c r="BX7742" s="190"/>
      <c r="BY7742" s="191"/>
      <c r="BZ7742" s="188"/>
      <c r="CA7742" s="188"/>
      <c r="CB7742" s="174" t="str">
        <f t="shared" si="888"/>
        <v/>
      </c>
      <c r="CC7742" s="174" t="str">
        <f t="shared" si="889"/>
        <v/>
      </c>
      <c r="CH7742" s="139"/>
      <c r="CI7742" s="139"/>
      <c r="CJ7742" s="174"/>
    </row>
    <row r="7743" spans="76:88" ht="20.100000000000001" customHeight="1" x14ac:dyDescent="0.25">
      <c r="BX7743" s="190"/>
      <c r="BY7743" s="191"/>
      <c r="BZ7743" s="188"/>
      <c r="CA7743" s="188"/>
      <c r="CB7743" s="174" t="str">
        <f t="shared" si="888"/>
        <v/>
      </c>
      <c r="CC7743" s="174" t="str">
        <f t="shared" si="889"/>
        <v/>
      </c>
      <c r="CH7743" s="139"/>
      <c r="CI7743" s="139"/>
      <c r="CJ7743" s="174"/>
    </row>
    <row r="7744" spans="76:88" ht="20.100000000000001" customHeight="1" x14ac:dyDescent="0.25">
      <c r="BX7744" s="190"/>
      <c r="BY7744" s="191"/>
      <c r="BZ7744" s="188"/>
      <c r="CA7744" s="188"/>
      <c r="CB7744" s="174" t="str">
        <f t="shared" si="888"/>
        <v/>
      </c>
      <c r="CC7744" s="174" t="str">
        <f t="shared" si="889"/>
        <v/>
      </c>
      <c r="CH7744" s="139"/>
      <c r="CI7744" s="139"/>
      <c r="CJ7744" s="174"/>
    </row>
    <row r="7745" spans="76:88" ht="20.100000000000001" customHeight="1" x14ac:dyDescent="0.25">
      <c r="BX7745" s="190"/>
      <c r="BY7745" s="191"/>
      <c r="BZ7745" s="188"/>
      <c r="CA7745" s="188"/>
      <c r="CB7745" s="174" t="str">
        <f t="shared" si="888"/>
        <v/>
      </c>
      <c r="CC7745" s="174" t="str">
        <f t="shared" si="889"/>
        <v/>
      </c>
      <c r="CH7745" s="139"/>
      <c r="CI7745" s="139"/>
      <c r="CJ7745" s="174"/>
    </row>
    <row r="7746" spans="76:88" ht="20.100000000000001" customHeight="1" x14ac:dyDescent="0.25">
      <c r="BX7746" s="190"/>
      <c r="BY7746" s="191"/>
      <c r="BZ7746" s="188"/>
      <c r="CA7746" s="188"/>
      <c r="CB7746" s="174" t="str">
        <f t="shared" si="888"/>
        <v/>
      </c>
      <c r="CC7746" s="174" t="str">
        <f t="shared" si="889"/>
        <v/>
      </c>
      <c r="CH7746" s="139"/>
      <c r="CI7746" s="139"/>
      <c r="CJ7746" s="174"/>
    </row>
    <row r="7747" spans="76:88" ht="20.100000000000001" customHeight="1" x14ac:dyDescent="0.25">
      <c r="BX7747" s="190"/>
      <c r="BY7747" s="191"/>
      <c r="BZ7747" s="188"/>
      <c r="CA7747" s="188"/>
      <c r="CB7747" s="174" t="str">
        <f t="shared" si="888"/>
        <v/>
      </c>
      <c r="CC7747" s="174" t="str">
        <f t="shared" si="889"/>
        <v/>
      </c>
      <c r="CH7747" s="139"/>
      <c r="CI7747" s="139"/>
      <c r="CJ7747" s="174"/>
    </row>
    <row r="7748" spans="76:88" ht="20.100000000000001" customHeight="1" x14ac:dyDescent="0.25">
      <c r="BX7748" s="190"/>
      <c r="BY7748" s="191"/>
      <c r="BZ7748" s="188"/>
      <c r="CA7748" s="188"/>
      <c r="CB7748" s="174" t="str">
        <f t="shared" si="888"/>
        <v/>
      </c>
      <c r="CC7748" s="174" t="str">
        <f t="shared" si="889"/>
        <v/>
      </c>
      <c r="CH7748" s="139"/>
      <c r="CI7748" s="139"/>
      <c r="CJ7748" s="174"/>
    </row>
    <row r="7749" spans="76:88" ht="20.100000000000001" customHeight="1" x14ac:dyDescent="0.25">
      <c r="BX7749" s="190"/>
      <c r="BY7749" s="191"/>
      <c r="BZ7749" s="188"/>
      <c r="CA7749" s="188"/>
      <c r="CB7749" s="174" t="str">
        <f t="shared" si="888"/>
        <v/>
      </c>
      <c r="CC7749" s="174" t="str">
        <f t="shared" si="889"/>
        <v/>
      </c>
      <c r="CH7749" s="139"/>
      <c r="CI7749" s="139"/>
      <c r="CJ7749" s="174"/>
    </row>
    <row r="7750" spans="76:88" ht="20.100000000000001" customHeight="1" x14ac:dyDescent="0.25">
      <c r="BX7750" s="190"/>
      <c r="BY7750" s="191"/>
      <c r="BZ7750" s="188"/>
      <c r="CA7750" s="188"/>
      <c r="CB7750" s="174" t="str">
        <f t="shared" si="888"/>
        <v/>
      </c>
      <c r="CC7750" s="174" t="str">
        <f t="shared" si="889"/>
        <v/>
      </c>
      <c r="CH7750" s="139"/>
      <c r="CI7750" s="139"/>
      <c r="CJ7750" s="174"/>
    </row>
    <row r="7751" spans="76:88" ht="20.100000000000001" customHeight="1" x14ac:dyDescent="0.25">
      <c r="BX7751" s="190"/>
      <c r="BY7751" s="191"/>
      <c r="BZ7751" s="188"/>
      <c r="CA7751" s="188"/>
      <c r="CB7751" s="174" t="str">
        <f t="shared" si="888"/>
        <v/>
      </c>
      <c r="CC7751" s="174" t="str">
        <f t="shared" si="889"/>
        <v/>
      </c>
      <c r="CH7751" s="139"/>
      <c r="CI7751" s="139"/>
      <c r="CJ7751" s="174"/>
    </row>
    <row r="7752" spans="76:88" ht="20.100000000000001" customHeight="1" x14ac:dyDescent="0.25">
      <c r="BX7752" s="190"/>
      <c r="BY7752" s="191"/>
      <c r="BZ7752" s="188"/>
      <c r="CA7752" s="188"/>
      <c r="CB7752" s="174" t="str">
        <f t="shared" si="888"/>
        <v/>
      </c>
      <c r="CC7752" s="174" t="str">
        <f t="shared" si="889"/>
        <v/>
      </c>
      <c r="CH7752" s="139"/>
      <c r="CI7752" s="139"/>
      <c r="CJ7752" s="174"/>
    </row>
    <row r="7753" spans="76:88" ht="20.100000000000001" customHeight="1" x14ac:dyDescent="0.25">
      <c r="BX7753" s="190"/>
      <c r="BY7753" s="191"/>
      <c r="BZ7753" s="188"/>
      <c r="CA7753" s="188"/>
      <c r="CB7753" s="174" t="str">
        <f t="shared" si="888"/>
        <v/>
      </c>
      <c r="CC7753" s="174" t="str">
        <f t="shared" si="889"/>
        <v/>
      </c>
      <c r="CH7753" s="139"/>
      <c r="CI7753" s="139"/>
      <c r="CJ7753" s="174"/>
    </row>
    <row r="7754" spans="76:88" ht="20.100000000000001" customHeight="1" x14ac:dyDescent="0.25">
      <c r="BX7754" s="190"/>
      <c r="BY7754" s="191"/>
      <c r="BZ7754" s="188"/>
      <c r="CA7754" s="188"/>
      <c r="CB7754" s="174" t="str">
        <f t="shared" si="888"/>
        <v/>
      </c>
      <c r="CC7754" s="174" t="str">
        <f t="shared" si="889"/>
        <v/>
      </c>
      <c r="CH7754" s="139"/>
      <c r="CI7754" s="139"/>
      <c r="CJ7754" s="174"/>
    </row>
    <row r="7755" spans="76:88" ht="20.100000000000001" customHeight="1" x14ac:dyDescent="0.25">
      <c r="BX7755" s="190"/>
      <c r="BY7755" s="191"/>
      <c r="BZ7755" s="188"/>
      <c r="CA7755" s="188"/>
      <c r="CB7755" s="174" t="str">
        <f t="shared" si="888"/>
        <v/>
      </c>
      <c r="CC7755" s="174" t="str">
        <f t="shared" si="889"/>
        <v/>
      </c>
      <c r="CH7755" s="139"/>
      <c r="CI7755" s="139"/>
      <c r="CJ7755" s="174"/>
    </row>
    <row r="7756" spans="76:88" ht="20.100000000000001" customHeight="1" x14ac:dyDescent="0.25">
      <c r="BX7756" s="190"/>
      <c r="BY7756" s="191"/>
      <c r="BZ7756" s="188"/>
      <c r="CA7756" s="188"/>
      <c r="CB7756" s="174" t="str">
        <f t="shared" si="888"/>
        <v/>
      </c>
      <c r="CC7756" s="174" t="str">
        <f t="shared" si="889"/>
        <v/>
      </c>
      <c r="CH7756" s="139"/>
      <c r="CI7756" s="139"/>
      <c r="CJ7756" s="174"/>
    </row>
    <row r="7757" spans="76:88" ht="20.100000000000001" customHeight="1" x14ac:dyDescent="0.25">
      <c r="BX7757" s="190"/>
      <c r="BY7757" s="191"/>
      <c r="BZ7757" s="188"/>
      <c r="CA7757" s="188"/>
      <c r="CB7757" s="174" t="str">
        <f t="shared" si="888"/>
        <v/>
      </c>
      <c r="CC7757" s="174" t="str">
        <f t="shared" si="889"/>
        <v/>
      </c>
      <c r="CH7757" s="139"/>
      <c r="CI7757" s="139"/>
      <c r="CJ7757" s="174"/>
    </row>
    <row r="7758" spans="76:88" ht="20.100000000000001" customHeight="1" x14ac:dyDescent="0.25">
      <c r="BX7758" s="190"/>
      <c r="BY7758" s="191"/>
      <c r="BZ7758" s="188"/>
      <c r="CA7758" s="188"/>
      <c r="CB7758" s="174" t="str">
        <f t="shared" si="888"/>
        <v/>
      </c>
      <c r="CC7758" s="174" t="str">
        <f t="shared" si="889"/>
        <v/>
      </c>
      <c r="CH7758" s="139"/>
      <c r="CI7758" s="139"/>
      <c r="CJ7758" s="174"/>
    </row>
    <row r="7759" spans="76:88" ht="20.100000000000001" customHeight="1" x14ac:dyDescent="0.25">
      <c r="BX7759" s="190"/>
      <c r="BY7759" s="191"/>
      <c r="BZ7759" s="188"/>
      <c r="CA7759" s="188"/>
      <c r="CB7759" s="174" t="str">
        <f t="shared" si="888"/>
        <v/>
      </c>
      <c r="CC7759" s="174" t="str">
        <f t="shared" si="889"/>
        <v/>
      </c>
      <c r="CH7759" s="139"/>
      <c r="CI7759" s="139"/>
      <c r="CJ7759" s="174"/>
    </row>
    <row r="7760" spans="76:88" ht="20.100000000000001" customHeight="1" x14ac:dyDescent="0.25">
      <c r="BX7760" s="190"/>
      <c r="BY7760" s="191"/>
      <c r="BZ7760" s="188"/>
      <c r="CA7760" s="188"/>
      <c r="CB7760" s="174" t="str">
        <f t="shared" ref="CB7760:CB7823" si="890">IF($CA7760&gt;(Y$555),$BZ7760,"")</f>
        <v/>
      </c>
      <c r="CC7760" s="174" t="str">
        <f t="shared" ref="CC7760:CC7823" si="891">IF($CA7760&gt;(AA$557),$BZ7760,"")</f>
        <v/>
      </c>
      <c r="CH7760" s="139"/>
      <c r="CI7760" s="139"/>
      <c r="CJ7760" s="174"/>
    </row>
    <row r="7761" spans="76:88" ht="20.100000000000001" customHeight="1" x14ac:dyDescent="0.25">
      <c r="BX7761" s="190"/>
      <c r="BY7761" s="191"/>
      <c r="BZ7761" s="188"/>
      <c r="CA7761" s="188"/>
      <c r="CB7761" s="174" t="str">
        <f t="shared" si="890"/>
        <v/>
      </c>
      <c r="CC7761" s="174" t="str">
        <f t="shared" si="891"/>
        <v/>
      </c>
      <c r="CH7761" s="139"/>
      <c r="CI7761" s="139"/>
      <c r="CJ7761" s="174"/>
    </row>
    <row r="7762" spans="76:88" ht="20.100000000000001" customHeight="1" x14ac:dyDescent="0.25">
      <c r="BX7762" s="190"/>
      <c r="BY7762" s="191"/>
      <c r="BZ7762" s="188"/>
      <c r="CA7762" s="188"/>
      <c r="CB7762" s="174" t="str">
        <f t="shared" si="890"/>
        <v/>
      </c>
      <c r="CC7762" s="174" t="str">
        <f t="shared" si="891"/>
        <v/>
      </c>
      <c r="CH7762" s="139"/>
      <c r="CI7762" s="139"/>
      <c r="CJ7762" s="174"/>
    </row>
    <row r="7763" spans="76:88" ht="20.100000000000001" customHeight="1" x14ac:dyDescent="0.25">
      <c r="BX7763" s="190"/>
      <c r="BY7763" s="191"/>
      <c r="BZ7763" s="188"/>
      <c r="CA7763" s="188"/>
      <c r="CB7763" s="174" t="str">
        <f t="shared" si="890"/>
        <v/>
      </c>
      <c r="CC7763" s="174" t="str">
        <f t="shared" si="891"/>
        <v/>
      </c>
      <c r="CH7763" s="139"/>
      <c r="CI7763" s="139"/>
      <c r="CJ7763" s="174"/>
    </row>
    <row r="7764" spans="76:88" ht="20.100000000000001" customHeight="1" x14ac:dyDescent="0.25">
      <c r="BX7764" s="190"/>
      <c r="BY7764" s="191"/>
      <c r="BZ7764" s="188"/>
      <c r="CA7764" s="188"/>
      <c r="CB7764" s="174" t="str">
        <f t="shared" si="890"/>
        <v/>
      </c>
      <c r="CC7764" s="174" t="str">
        <f t="shared" si="891"/>
        <v/>
      </c>
      <c r="CH7764" s="139"/>
      <c r="CI7764" s="139"/>
      <c r="CJ7764" s="174"/>
    </row>
    <row r="7765" spans="76:88" ht="20.100000000000001" customHeight="1" x14ac:dyDescent="0.25">
      <c r="BX7765" s="190"/>
      <c r="BY7765" s="191"/>
      <c r="BZ7765" s="188"/>
      <c r="CA7765" s="188"/>
      <c r="CB7765" s="174" t="str">
        <f t="shared" si="890"/>
        <v/>
      </c>
      <c r="CC7765" s="174" t="str">
        <f t="shared" si="891"/>
        <v/>
      </c>
      <c r="CH7765" s="139"/>
      <c r="CI7765" s="139"/>
      <c r="CJ7765" s="174"/>
    </row>
    <row r="7766" spans="76:88" ht="20.100000000000001" customHeight="1" x14ac:dyDescent="0.25">
      <c r="BX7766" s="190"/>
      <c r="BY7766" s="191"/>
      <c r="BZ7766" s="188"/>
      <c r="CA7766" s="188"/>
      <c r="CB7766" s="174" t="str">
        <f t="shared" si="890"/>
        <v/>
      </c>
      <c r="CC7766" s="174" t="str">
        <f t="shared" si="891"/>
        <v/>
      </c>
      <c r="CH7766" s="139"/>
      <c r="CI7766" s="139"/>
      <c r="CJ7766" s="174"/>
    </row>
    <row r="7767" spans="76:88" ht="20.100000000000001" customHeight="1" x14ac:dyDescent="0.25">
      <c r="BX7767" s="190"/>
      <c r="BY7767" s="191"/>
      <c r="BZ7767" s="188"/>
      <c r="CA7767" s="188"/>
      <c r="CB7767" s="174" t="str">
        <f t="shared" si="890"/>
        <v/>
      </c>
      <c r="CC7767" s="174" t="str">
        <f t="shared" si="891"/>
        <v/>
      </c>
      <c r="CH7767" s="139"/>
      <c r="CI7767" s="139"/>
      <c r="CJ7767" s="174"/>
    </row>
    <row r="7768" spans="76:88" ht="20.100000000000001" customHeight="1" x14ac:dyDescent="0.25">
      <c r="BX7768" s="190"/>
      <c r="BY7768" s="191"/>
      <c r="BZ7768" s="188"/>
      <c r="CA7768" s="188"/>
      <c r="CB7768" s="174" t="str">
        <f t="shared" si="890"/>
        <v/>
      </c>
      <c r="CC7768" s="174" t="str">
        <f t="shared" si="891"/>
        <v/>
      </c>
      <c r="CH7768" s="139"/>
      <c r="CI7768" s="139"/>
      <c r="CJ7768" s="174"/>
    </row>
    <row r="7769" spans="76:88" ht="20.100000000000001" customHeight="1" x14ac:dyDescent="0.25">
      <c r="BX7769" s="190"/>
      <c r="BY7769" s="191"/>
      <c r="BZ7769" s="188"/>
      <c r="CA7769" s="188"/>
      <c r="CB7769" s="174" t="str">
        <f t="shared" si="890"/>
        <v/>
      </c>
      <c r="CC7769" s="174" t="str">
        <f t="shared" si="891"/>
        <v/>
      </c>
      <c r="CH7769" s="139"/>
      <c r="CI7769" s="139"/>
      <c r="CJ7769" s="174"/>
    </row>
    <row r="7770" spans="76:88" ht="20.100000000000001" customHeight="1" x14ac:dyDescent="0.25">
      <c r="BX7770" s="190"/>
      <c r="BY7770" s="191"/>
      <c r="BZ7770" s="188"/>
      <c r="CA7770" s="188"/>
      <c r="CB7770" s="174" t="str">
        <f t="shared" si="890"/>
        <v/>
      </c>
      <c r="CC7770" s="174" t="str">
        <f t="shared" si="891"/>
        <v/>
      </c>
      <c r="CH7770" s="139"/>
      <c r="CI7770" s="139"/>
      <c r="CJ7770" s="174"/>
    </row>
    <row r="7771" spans="76:88" ht="20.100000000000001" customHeight="1" x14ac:dyDescent="0.25">
      <c r="BX7771" s="190"/>
      <c r="BY7771" s="191"/>
      <c r="BZ7771" s="188"/>
      <c r="CA7771" s="188"/>
      <c r="CB7771" s="174" t="str">
        <f t="shared" si="890"/>
        <v/>
      </c>
      <c r="CC7771" s="174" t="str">
        <f t="shared" si="891"/>
        <v/>
      </c>
      <c r="CH7771" s="139"/>
      <c r="CI7771" s="139"/>
      <c r="CJ7771" s="174"/>
    </row>
    <row r="7772" spans="76:88" ht="20.100000000000001" customHeight="1" x14ac:dyDescent="0.25">
      <c r="BX7772" s="190"/>
      <c r="BY7772" s="191"/>
      <c r="BZ7772" s="188"/>
      <c r="CA7772" s="188"/>
      <c r="CB7772" s="174" t="str">
        <f t="shared" si="890"/>
        <v/>
      </c>
      <c r="CC7772" s="174" t="str">
        <f t="shared" si="891"/>
        <v/>
      </c>
      <c r="CH7772" s="139"/>
      <c r="CI7772" s="139"/>
      <c r="CJ7772" s="174"/>
    </row>
    <row r="7773" spans="76:88" ht="20.100000000000001" customHeight="1" x14ac:dyDescent="0.25">
      <c r="BX7773" s="190"/>
      <c r="BY7773" s="191"/>
      <c r="BZ7773" s="188"/>
      <c r="CA7773" s="188"/>
      <c r="CB7773" s="174" t="str">
        <f t="shared" si="890"/>
        <v/>
      </c>
      <c r="CC7773" s="174" t="str">
        <f t="shared" si="891"/>
        <v/>
      </c>
      <c r="CH7773" s="139"/>
      <c r="CI7773" s="139"/>
      <c r="CJ7773" s="174"/>
    </row>
    <row r="7774" spans="76:88" ht="20.100000000000001" customHeight="1" x14ac:dyDescent="0.25">
      <c r="BX7774" s="190"/>
      <c r="BY7774" s="191"/>
      <c r="BZ7774" s="188"/>
      <c r="CA7774" s="188"/>
      <c r="CB7774" s="174" t="str">
        <f t="shared" si="890"/>
        <v/>
      </c>
      <c r="CC7774" s="174" t="str">
        <f t="shared" si="891"/>
        <v/>
      </c>
      <c r="CH7774" s="139"/>
      <c r="CI7774" s="139"/>
      <c r="CJ7774" s="174"/>
    </row>
    <row r="7775" spans="76:88" ht="20.100000000000001" customHeight="1" x14ac:dyDescent="0.25">
      <c r="BX7775" s="190"/>
      <c r="BY7775" s="191"/>
      <c r="BZ7775" s="188"/>
      <c r="CA7775" s="188"/>
      <c r="CB7775" s="174" t="str">
        <f t="shared" si="890"/>
        <v/>
      </c>
      <c r="CC7775" s="174" t="str">
        <f t="shared" si="891"/>
        <v/>
      </c>
      <c r="CH7775" s="139"/>
      <c r="CI7775" s="139"/>
      <c r="CJ7775" s="174"/>
    </row>
    <row r="7776" spans="76:88" ht="20.100000000000001" customHeight="1" x14ac:dyDescent="0.25">
      <c r="BX7776" s="190"/>
      <c r="BY7776" s="191"/>
      <c r="BZ7776" s="188"/>
      <c r="CA7776" s="188"/>
      <c r="CB7776" s="174" t="str">
        <f t="shared" si="890"/>
        <v/>
      </c>
      <c r="CC7776" s="174" t="str">
        <f t="shared" si="891"/>
        <v/>
      </c>
      <c r="CH7776" s="139"/>
      <c r="CI7776" s="139"/>
      <c r="CJ7776" s="174"/>
    </row>
    <row r="7777" spans="76:88" ht="20.100000000000001" customHeight="1" x14ac:dyDescent="0.25">
      <c r="BX7777" s="190"/>
      <c r="BY7777" s="191"/>
      <c r="BZ7777" s="188"/>
      <c r="CA7777" s="188"/>
      <c r="CB7777" s="174" t="str">
        <f t="shared" si="890"/>
        <v/>
      </c>
      <c r="CC7777" s="174" t="str">
        <f t="shared" si="891"/>
        <v/>
      </c>
      <c r="CH7777" s="139"/>
      <c r="CI7777" s="139"/>
      <c r="CJ7777" s="174"/>
    </row>
    <row r="7778" spans="76:88" ht="20.100000000000001" customHeight="1" x14ac:dyDescent="0.25">
      <c r="BX7778" s="190"/>
      <c r="BY7778" s="191"/>
      <c r="BZ7778" s="188"/>
      <c r="CA7778" s="188"/>
      <c r="CB7778" s="174" t="str">
        <f t="shared" si="890"/>
        <v/>
      </c>
      <c r="CC7778" s="174" t="str">
        <f t="shared" si="891"/>
        <v/>
      </c>
      <c r="CH7778" s="139"/>
      <c r="CI7778" s="139"/>
      <c r="CJ7778" s="174"/>
    </row>
    <row r="7779" spans="76:88" ht="20.100000000000001" customHeight="1" x14ac:dyDescent="0.25">
      <c r="BX7779" s="190"/>
      <c r="BY7779" s="191"/>
      <c r="BZ7779" s="188"/>
      <c r="CA7779" s="188"/>
      <c r="CB7779" s="174" t="str">
        <f t="shared" si="890"/>
        <v/>
      </c>
      <c r="CC7779" s="174" t="str">
        <f t="shared" si="891"/>
        <v/>
      </c>
      <c r="CH7779" s="139"/>
      <c r="CI7779" s="139"/>
      <c r="CJ7779" s="174"/>
    </row>
    <row r="7780" spans="76:88" ht="20.100000000000001" customHeight="1" x14ac:dyDescent="0.25">
      <c r="BX7780" s="190"/>
      <c r="BY7780" s="191"/>
      <c r="BZ7780" s="188"/>
      <c r="CA7780" s="188"/>
      <c r="CB7780" s="174" t="str">
        <f t="shared" si="890"/>
        <v/>
      </c>
      <c r="CC7780" s="174" t="str">
        <f t="shared" si="891"/>
        <v/>
      </c>
      <c r="CH7780" s="139"/>
      <c r="CI7780" s="139"/>
      <c r="CJ7780" s="174"/>
    </row>
    <row r="7781" spans="76:88" ht="20.100000000000001" customHeight="1" x14ac:dyDescent="0.25">
      <c r="BX7781" s="190"/>
      <c r="BY7781" s="191"/>
      <c r="BZ7781" s="188"/>
      <c r="CA7781" s="188"/>
      <c r="CB7781" s="174" t="str">
        <f t="shared" si="890"/>
        <v/>
      </c>
      <c r="CC7781" s="174" t="str">
        <f t="shared" si="891"/>
        <v/>
      </c>
      <c r="CH7781" s="139"/>
      <c r="CI7781" s="139"/>
      <c r="CJ7781" s="174"/>
    </row>
    <row r="7782" spans="76:88" ht="20.100000000000001" customHeight="1" x14ac:dyDescent="0.25">
      <c r="BX7782" s="190"/>
      <c r="BY7782" s="191"/>
      <c r="BZ7782" s="188"/>
      <c r="CA7782" s="188"/>
      <c r="CB7782" s="174" t="str">
        <f t="shared" si="890"/>
        <v/>
      </c>
      <c r="CC7782" s="174" t="str">
        <f t="shared" si="891"/>
        <v/>
      </c>
      <c r="CH7782" s="139"/>
      <c r="CI7782" s="139"/>
      <c r="CJ7782" s="174"/>
    </row>
    <row r="7783" spans="76:88" ht="20.100000000000001" customHeight="1" x14ac:dyDescent="0.25">
      <c r="BX7783" s="190"/>
      <c r="BY7783" s="191"/>
      <c r="BZ7783" s="188"/>
      <c r="CA7783" s="188"/>
      <c r="CB7783" s="174" t="str">
        <f t="shared" si="890"/>
        <v/>
      </c>
      <c r="CC7783" s="174" t="str">
        <f t="shared" si="891"/>
        <v/>
      </c>
      <c r="CH7783" s="139"/>
      <c r="CI7783" s="139"/>
      <c r="CJ7783" s="174"/>
    </row>
    <row r="7784" spans="76:88" ht="20.100000000000001" customHeight="1" x14ac:dyDescent="0.25">
      <c r="BX7784" s="190"/>
      <c r="BY7784" s="191"/>
      <c r="BZ7784" s="188"/>
      <c r="CA7784" s="188"/>
      <c r="CB7784" s="174" t="str">
        <f t="shared" si="890"/>
        <v/>
      </c>
      <c r="CC7784" s="174" t="str">
        <f t="shared" si="891"/>
        <v/>
      </c>
      <c r="CH7784" s="139"/>
      <c r="CI7784" s="139"/>
      <c r="CJ7784" s="174"/>
    </row>
    <row r="7785" spans="76:88" ht="20.100000000000001" customHeight="1" x14ac:dyDescent="0.25">
      <c r="BX7785" s="190"/>
      <c r="BY7785" s="191"/>
      <c r="BZ7785" s="188"/>
      <c r="CA7785" s="188"/>
      <c r="CB7785" s="174" t="str">
        <f t="shared" si="890"/>
        <v/>
      </c>
      <c r="CC7785" s="174" t="str">
        <f t="shared" si="891"/>
        <v/>
      </c>
      <c r="CH7785" s="139"/>
      <c r="CI7785" s="139"/>
      <c r="CJ7785" s="174"/>
    </row>
    <row r="7786" spans="76:88" ht="20.100000000000001" customHeight="1" x14ac:dyDescent="0.25">
      <c r="BX7786" s="190"/>
      <c r="BY7786" s="191"/>
      <c r="BZ7786" s="188"/>
      <c r="CA7786" s="188"/>
      <c r="CB7786" s="174" t="str">
        <f t="shared" si="890"/>
        <v/>
      </c>
      <c r="CC7786" s="174" t="str">
        <f t="shared" si="891"/>
        <v/>
      </c>
      <c r="CH7786" s="139"/>
      <c r="CI7786" s="139"/>
      <c r="CJ7786" s="174"/>
    </row>
    <row r="7787" spans="76:88" ht="20.100000000000001" customHeight="1" x14ac:dyDescent="0.25">
      <c r="BX7787" s="190"/>
      <c r="BY7787" s="191"/>
      <c r="BZ7787" s="188"/>
      <c r="CA7787" s="188"/>
      <c r="CB7787" s="174" t="str">
        <f t="shared" si="890"/>
        <v/>
      </c>
      <c r="CC7787" s="174" t="str">
        <f t="shared" si="891"/>
        <v/>
      </c>
      <c r="CH7787" s="139"/>
      <c r="CI7787" s="139"/>
      <c r="CJ7787" s="174"/>
    </row>
    <row r="7788" spans="76:88" ht="20.100000000000001" customHeight="1" x14ac:dyDescent="0.25">
      <c r="BX7788" s="190"/>
      <c r="BY7788" s="191"/>
      <c r="BZ7788" s="188"/>
      <c r="CA7788" s="188"/>
      <c r="CB7788" s="174" t="str">
        <f t="shared" si="890"/>
        <v/>
      </c>
      <c r="CC7788" s="174" t="str">
        <f t="shared" si="891"/>
        <v/>
      </c>
      <c r="CH7788" s="139"/>
      <c r="CI7788" s="139"/>
      <c r="CJ7788" s="174"/>
    </row>
    <row r="7789" spans="76:88" ht="20.100000000000001" customHeight="1" x14ac:dyDescent="0.25">
      <c r="BX7789" s="190"/>
      <c r="BY7789" s="191"/>
      <c r="BZ7789" s="188"/>
      <c r="CA7789" s="188"/>
      <c r="CB7789" s="174" t="str">
        <f t="shared" si="890"/>
        <v/>
      </c>
      <c r="CC7789" s="174" t="str">
        <f t="shared" si="891"/>
        <v/>
      </c>
      <c r="CH7789" s="139"/>
      <c r="CI7789" s="139"/>
      <c r="CJ7789" s="174"/>
    </row>
    <row r="7790" spans="76:88" ht="20.100000000000001" customHeight="1" x14ac:dyDescent="0.25">
      <c r="BX7790" s="190"/>
      <c r="BY7790" s="191"/>
      <c r="BZ7790" s="188"/>
      <c r="CA7790" s="188"/>
      <c r="CB7790" s="174" t="str">
        <f t="shared" si="890"/>
        <v/>
      </c>
      <c r="CC7790" s="174" t="str">
        <f t="shared" si="891"/>
        <v/>
      </c>
      <c r="CH7790" s="139"/>
      <c r="CI7790" s="139"/>
      <c r="CJ7790" s="174"/>
    </row>
    <row r="7791" spans="76:88" ht="20.100000000000001" customHeight="1" x14ac:dyDescent="0.25">
      <c r="BX7791" s="190"/>
      <c r="BY7791" s="191"/>
      <c r="BZ7791" s="188"/>
      <c r="CA7791" s="188"/>
      <c r="CB7791" s="174" t="str">
        <f t="shared" si="890"/>
        <v/>
      </c>
      <c r="CC7791" s="174" t="str">
        <f t="shared" si="891"/>
        <v/>
      </c>
      <c r="CH7791" s="139"/>
      <c r="CI7791" s="139"/>
      <c r="CJ7791" s="174"/>
    </row>
    <row r="7792" spans="76:88" ht="20.100000000000001" customHeight="1" x14ac:dyDescent="0.25">
      <c r="BX7792" s="190"/>
      <c r="BY7792" s="191"/>
      <c r="BZ7792" s="188"/>
      <c r="CA7792" s="188"/>
      <c r="CB7792" s="174" t="str">
        <f t="shared" si="890"/>
        <v/>
      </c>
      <c r="CC7792" s="174" t="str">
        <f t="shared" si="891"/>
        <v/>
      </c>
      <c r="CH7792" s="139"/>
      <c r="CI7792" s="139"/>
      <c r="CJ7792" s="174"/>
    </row>
    <row r="7793" spans="76:88" ht="20.100000000000001" customHeight="1" x14ac:dyDescent="0.25">
      <c r="BX7793" s="190"/>
      <c r="BY7793" s="191"/>
      <c r="BZ7793" s="188"/>
      <c r="CA7793" s="188"/>
      <c r="CB7793" s="174" t="str">
        <f t="shared" si="890"/>
        <v/>
      </c>
      <c r="CC7793" s="174" t="str">
        <f t="shared" si="891"/>
        <v/>
      </c>
      <c r="CH7793" s="139"/>
      <c r="CI7793" s="139"/>
      <c r="CJ7793" s="174"/>
    </row>
    <row r="7794" spans="76:88" ht="20.100000000000001" customHeight="1" x14ac:dyDescent="0.25">
      <c r="BX7794" s="190"/>
      <c r="BY7794" s="191"/>
      <c r="BZ7794" s="188"/>
      <c r="CA7794" s="188"/>
      <c r="CB7794" s="174" t="str">
        <f t="shared" si="890"/>
        <v/>
      </c>
      <c r="CC7794" s="174" t="str">
        <f t="shared" si="891"/>
        <v/>
      </c>
      <c r="CH7794" s="139"/>
      <c r="CI7794" s="139"/>
      <c r="CJ7794" s="174"/>
    </row>
    <row r="7795" spans="76:88" ht="20.100000000000001" customHeight="1" x14ac:dyDescent="0.25">
      <c r="BX7795" s="190"/>
      <c r="BY7795" s="191"/>
      <c r="BZ7795" s="188"/>
      <c r="CA7795" s="188"/>
      <c r="CB7795" s="174" t="str">
        <f t="shared" si="890"/>
        <v/>
      </c>
      <c r="CC7795" s="174" t="str">
        <f t="shared" si="891"/>
        <v/>
      </c>
      <c r="CH7795" s="139"/>
      <c r="CI7795" s="139"/>
      <c r="CJ7795" s="174"/>
    </row>
    <row r="7796" spans="76:88" ht="20.100000000000001" customHeight="1" x14ac:dyDescent="0.25">
      <c r="BX7796" s="190"/>
      <c r="BY7796" s="191"/>
      <c r="BZ7796" s="188"/>
      <c r="CA7796" s="188"/>
      <c r="CB7796" s="174" t="str">
        <f t="shared" si="890"/>
        <v/>
      </c>
      <c r="CC7796" s="174" t="str">
        <f t="shared" si="891"/>
        <v/>
      </c>
      <c r="CH7796" s="139"/>
      <c r="CI7796" s="139"/>
      <c r="CJ7796" s="174"/>
    </row>
    <row r="7797" spans="76:88" ht="20.100000000000001" customHeight="1" x14ac:dyDescent="0.25">
      <c r="BX7797" s="190"/>
      <c r="BY7797" s="191"/>
      <c r="BZ7797" s="188"/>
      <c r="CA7797" s="188"/>
      <c r="CB7797" s="174" t="str">
        <f t="shared" si="890"/>
        <v/>
      </c>
      <c r="CC7797" s="174" t="str">
        <f t="shared" si="891"/>
        <v/>
      </c>
      <c r="CH7797" s="139"/>
      <c r="CI7797" s="139"/>
      <c r="CJ7797" s="174"/>
    </row>
    <row r="7798" spans="76:88" ht="20.100000000000001" customHeight="1" x14ac:dyDescent="0.25">
      <c r="BX7798" s="190"/>
      <c r="BY7798" s="191"/>
      <c r="BZ7798" s="188"/>
      <c r="CA7798" s="188"/>
      <c r="CB7798" s="174" t="str">
        <f t="shared" si="890"/>
        <v/>
      </c>
      <c r="CC7798" s="174" t="str">
        <f t="shared" si="891"/>
        <v/>
      </c>
      <c r="CH7798" s="139"/>
      <c r="CI7798" s="139"/>
      <c r="CJ7798" s="174"/>
    </row>
    <row r="7799" spans="76:88" ht="20.100000000000001" customHeight="1" x14ac:dyDescent="0.25">
      <c r="BX7799" s="190"/>
      <c r="BY7799" s="191"/>
      <c r="BZ7799" s="188"/>
      <c r="CA7799" s="188"/>
      <c r="CB7799" s="174" t="str">
        <f t="shared" si="890"/>
        <v/>
      </c>
      <c r="CC7799" s="174" t="str">
        <f t="shared" si="891"/>
        <v/>
      </c>
      <c r="CH7799" s="139"/>
      <c r="CI7799" s="139"/>
      <c r="CJ7799" s="174"/>
    </row>
    <row r="7800" spans="76:88" ht="20.100000000000001" customHeight="1" x14ac:dyDescent="0.25">
      <c r="BX7800" s="190"/>
      <c r="BY7800" s="191"/>
      <c r="BZ7800" s="188"/>
      <c r="CA7800" s="188"/>
      <c r="CB7800" s="174" t="str">
        <f t="shared" si="890"/>
        <v/>
      </c>
      <c r="CC7800" s="174" t="str">
        <f t="shared" si="891"/>
        <v/>
      </c>
      <c r="CH7800" s="139"/>
      <c r="CI7800" s="139"/>
      <c r="CJ7800" s="174"/>
    </row>
    <row r="7801" spans="76:88" ht="20.100000000000001" customHeight="1" x14ac:dyDescent="0.25">
      <c r="BX7801" s="190"/>
      <c r="BY7801" s="191"/>
      <c r="BZ7801" s="188"/>
      <c r="CA7801" s="188"/>
      <c r="CB7801" s="174" t="str">
        <f t="shared" si="890"/>
        <v/>
      </c>
      <c r="CC7801" s="174" t="str">
        <f t="shared" si="891"/>
        <v/>
      </c>
      <c r="CH7801" s="139"/>
      <c r="CI7801" s="139"/>
      <c r="CJ7801" s="174"/>
    </row>
    <row r="7802" spans="76:88" ht="20.100000000000001" customHeight="1" x14ac:dyDescent="0.25">
      <c r="BX7802" s="190"/>
      <c r="BY7802" s="191"/>
      <c r="BZ7802" s="188"/>
      <c r="CA7802" s="188"/>
      <c r="CB7802" s="174" t="str">
        <f t="shared" si="890"/>
        <v/>
      </c>
      <c r="CC7802" s="174" t="str">
        <f t="shared" si="891"/>
        <v/>
      </c>
      <c r="CH7802" s="139"/>
      <c r="CI7802" s="139"/>
      <c r="CJ7802" s="174"/>
    </row>
    <row r="7803" spans="76:88" ht="20.100000000000001" customHeight="1" x14ac:dyDescent="0.25">
      <c r="BX7803" s="190"/>
      <c r="BY7803" s="191"/>
      <c r="BZ7803" s="188"/>
      <c r="CA7803" s="188"/>
      <c r="CB7803" s="174" t="str">
        <f t="shared" si="890"/>
        <v/>
      </c>
      <c r="CC7803" s="174" t="str">
        <f t="shared" si="891"/>
        <v/>
      </c>
      <c r="CH7803" s="139"/>
      <c r="CI7803" s="139"/>
      <c r="CJ7803" s="174"/>
    </row>
    <row r="7804" spans="76:88" ht="20.100000000000001" customHeight="1" x14ac:dyDescent="0.25">
      <c r="BX7804" s="190"/>
      <c r="BY7804" s="191"/>
      <c r="BZ7804" s="188"/>
      <c r="CA7804" s="188"/>
      <c r="CB7804" s="174" t="str">
        <f t="shared" si="890"/>
        <v/>
      </c>
      <c r="CC7804" s="174" t="str">
        <f t="shared" si="891"/>
        <v/>
      </c>
      <c r="CH7804" s="139"/>
      <c r="CI7804" s="139"/>
      <c r="CJ7804" s="174"/>
    </row>
    <row r="7805" spans="76:88" ht="20.100000000000001" customHeight="1" x14ac:dyDescent="0.25">
      <c r="BX7805" s="190"/>
      <c r="BY7805" s="191"/>
      <c r="BZ7805" s="188"/>
      <c r="CA7805" s="188"/>
      <c r="CB7805" s="174" t="str">
        <f t="shared" si="890"/>
        <v/>
      </c>
      <c r="CC7805" s="174" t="str">
        <f t="shared" si="891"/>
        <v/>
      </c>
      <c r="CH7805" s="139"/>
      <c r="CI7805" s="139"/>
      <c r="CJ7805" s="174"/>
    </row>
    <row r="7806" spans="76:88" ht="20.100000000000001" customHeight="1" x14ac:dyDescent="0.25">
      <c r="BX7806" s="190"/>
      <c r="BY7806" s="191"/>
      <c r="BZ7806" s="188"/>
      <c r="CA7806" s="188"/>
      <c r="CB7806" s="174" t="str">
        <f t="shared" si="890"/>
        <v/>
      </c>
      <c r="CC7806" s="174" t="str">
        <f t="shared" si="891"/>
        <v/>
      </c>
      <c r="CH7806" s="139"/>
      <c r="CI7806" s="139"/>
      <c r="CJ7806" s="174"/>
    </row>
    <row r="7807" spans="76:88" ht="20.100000000000001" customHeight="1" x14ac:dyDescent="0.25">
      <c r="BX7807" s="190"/>
      <c r="BY7807" s="191"/>
      <c r="BZ7807" s="188"/>
      <c r="CA7807" s="188"/>
      <c r="CB7807" s="174" t="str">
        <f t="shared" si="890"/>
        <v/>
      </c>
      <c r="CC7807" s="174" t="str">
        <f t="shared" si="891"/>
        <v/>
      </c>
      <c r="CH7807" s="139"/>
      <c r="CI7807" s="139"/>
      <c r="CJ7807" s="174"/>
    </row>
    <row r="7808" spans="76:88" ht="20.100000000000001" customHeight="1" x14ac:dyDescent="0.25">
      <c r="BX7808" s="190"/>
      <c r="BY7808" s="191"/>
      <c r="BZ7808" s="188"/>
      <c r="CA7808" s="188"/>
      <c r="CB7808" s="174" t="str">
        <f t="shared" si="890"/>
        <v/>
      </c>
      <c r="CC7808" s="174" t="str">
        <f t="shared" si="891"/>
        <v/>
      </c>
      <c r="CH7808" s="139"/>
      <c r="CI7808" s="139"/>
      <c r="CJ7808" s="174"/>
    </row>
    <row r="7809" spans="76:88" ht="20.100000000000001" customHeight="1" x14ac:dyDescent="0.25">
      <c r="BX7809" s="190"/>
      <c r="BY7809" s="191"/>
      <c r="BZ7809" s="188"/>
      <c r="CA7809" s="188"/>
      <c r="CB7809" s="174" t="str">
        <f t="shared" si="890"/>
        <v/>
      </c>
      <c r="CC7809" s="174" t="str">
        <f t="shared" si="891"/>
        <v/>
      </c>
      <c r="CH7809" s="139"/>
      <c r="CI7809" s="139"/>
      <c r="CJ7809" s="174"/>
    </row>
    <row r="7810" spans="76:88" ht="20.100000000000001" customHeight="1" x14ac:dyDescent="0.25">
      <c r="BX7810" s="190"/>
      <c r="BY7810" s="191"/>
      <c r="BZ7810" s="188"/>
      <c r="CA7810" s="188"/>
      <c r="CB7810" s="174" t="str">
        <f t="shared" si="890"/>
        <v/>
      </c>
      <c r="CC7810" s="174" t="str">
        <f t="shared" si="891"/>
        <v/>
      </c>
      <c r="CH7810" s="139"/>
      <c r="CI7810" s="139"/>
      <c r="CJ7810" s="174"/>
    </row>
    <row r="7811" spans="76:88" ht="20.100000000000001" customHeight="1" x14ac:dyDescent="0.25">
      <c r="BX7811" s="190"/>
      <c r="BY7811" s="191"/>
      <c r="BZ7811" s="188"/>
      <c r="CA7811" s="188"/>
      <c r="CB7811" s="174" t="str">
        <f t="shared" si="890"/>
        <v/>
      </c>
      <c r="CC7811" s="174" t="str">
        <f t="shared" si="891"/>
        <v/>
      </c>
      <c r="CH7811" s="139"/>
      <c r="CI7811" s="139"/>
      <c r="CJ7811" s="174"/>
    </row>
    <row r="7812" spans="76:88" ht="20.100000000000001" customHeight="1" x14ac:dyDescent="0.25">
      <c r="BX7812" s="190"/>
      <c r="BY7812" s="191"/>
      <c r="BZ7812" s="188"/>
      <c r="CA7812" s="188"/>
      <c r="CB7812" s="174" t="str">
        <f t="shared" si="890"/>
        <v/>
      </c>
      <c r="CC7812" s="174" t="str">
        <f t="shared" si="891"/>
        <v/>
      </c>
      <c r="CH7812" s="139"/>
      <c r="CI7812" s="139"/>
      <c r="CJ7812" s="174"/>
    </row>
    <row r="7813" spans="76:88" ht="20.100000000000001" customHeight="1" x14ac:dyDescent="0.25">
      <c r="BX7813" s="190"/>
      <c r="BY7813" s="191"/>
      <c r="BZ7813" s="188"/>
      <c r="CA7813" s="188"/>
      <c r="CB7813" s="174" t="str">
        <f t="shared" si="890"/>
        <v/>
      </c>
      <c r="CC7813" s="174" t="str">
        <f t="shared" si="891"/>
        <v/>
      </c>
      <c r="CH7813" s="139"/>
      <c r="CI7813" s="139"/>
      <c r="CJ7813" s="174"/>
    </row>
    <row r="7814" spans="76:88" ht="20.100000000000001" customHeight="1" x14ac:dyDescent="0.25">
      <c r="BX7814" s="190"/>
      <c r="BY7814" s="191"/>
      <c r="BZ7814" s="188"/>
      <c r="CA7814" s="188"/>
      <c r="CB7814" s="174" t="str">
        <f t="shared" si="890"/>
        <v/>
      </c>
      <c r="CC7814" s="174" t="str">
        <f t="shared" si="891"/>
        <v/>
      </c>
      <c r="CH7814" s="139"/>
      <c r="CI7814" s="139"/>
      <c r="CJ7814" s="174"/>
    </row>
    <row r="7815" spans="76:88" ht="20.100000000000001" customHeight="1" x14ac:dyDescent="0.25">
      <c r="BX7815" s="190"/>
      <c r="BY7815" s="191"/>
      <c r="BZ7815" s="188"/>
      <c r="CA7815" s="188"/>
      <c r="CB7815" s="174" t="str">
        <f t="shared" si="890"/>
        <v/>
      </c>
      <c r="CC7815" s="174" t="str">
        <f t="shared" si="891"/>
        <v/>
      </c>
      <c r="CH7815" s="139"/>
      <c r="CI7815" s="139"/>
      <c r="CJ7815" s="174"/>
    </row>
    <row r="7816" spans="76:88" ht="20.100000000000001" customHeight="1" x14ac:dyDescent="0.25">
      <c r="BX7816" s="190"/>
      <c r="BY7816" s="191"/>
      <c r="BZ7816" s="188"/>
      <c r="CA7816" s="188"/>
      <c r="CB7816" s="174" t="str">
        <f t="shared" si="890"/>
        <v/>
      </c>
      <c r="CC7816" s="174" t="str">
        <f t="shared" si="891"/>
        <v/>
      </c>
      <c r="CH7816" s="139"/>
      <c r="CI7816" s="139"/>
      <c r="CJ7816" s="174"/>
    </row>
    <row r="7817" spans="76:88" ht="20.100000000000001" customHeight="1" x14ac:dyDescent="0.25">
      <c r="BX7817" s="190"/>
      <c r="BY7817" s="191"/>
      <c r="BZ7817" s="188"/>
      <c r="CA7817" s="188"/>
      <c r="CB7817" s="174" t="str">
        <f t="shared" si="890"/>
        <v/>
      </c>
      <c r="CC7817" s="174" t="str">
        <f t="shared" si="891"/>
        <v/>
      </c>
      <c r="CH7817" s="139"/>
      <c r="CI7817" s="139"/>
      <c r="CJ7817" s="174"/>
    </row>
    <row r="7818" spans="76:88" ht="20.100000000000001" customHeight="1" x14ac:dyDescent="0.25">
      <c r="BX7818" s="190"/>
      <c r="BY7818" s="191"/>
      <c r="BZ7818" s="188"/>
      <c r="CA7818" s="188"/>
      <c r="CB7818" s="174" t="str">
        <f t="shared" si="890"/>
        <v/>
      </c>
      <c r="CC7818" s="174" t="str">
        <f t="shared" si="891"/>
        <v/>
      </c>
      <c r="CH7818" s="139"/>
      <c r="CI7818" s="139"/>
      <c r="CJ7818" s="174"/>
    </row>
    <row r="7819" spans="76:88" ht="20.100000000000001" customHeight="1" x14ac:dyDescent="0.25">
      <c r="BX7819" s="190"/>
      <c r="BY7819" s="191"/>
      <c r="BZ7819" s="188"/>
      <c r="CA7819" s="188"/>
      <c r="CB7819" s="174" t="str">
        <f t="shared" si="890"/>
        <v/>
      </c>
      <c r="CC7819" s="174" t="str">
        <f t="shared" si="891"/>
        <v/>
      </c>
      <c r="CH7819" s="139"/>
      <c r="CI7819" s="139"/>
      <c r="CJ7819" s="174"/>
    </row>
    <row r="7820" spans="76:88" ht="20.100000000000001" customHeight="1" x14ac:dyDescent="0.25">
      <c r="BX7820" s="190"/>
      <c r="BY7820" s="191"/>
      <c r="BZ7820" s="188"/>
      <c r="CA7820" s="188"/>
      <c r="CB7820" s="174" t="str">
        <f t="shared" si="890"/>
        <v/>
      </c>
      <c r="CC7820" s="174" t="str">
        <f t="shared" si="891"/>
        <v/>
      </c>
      <c r="CH7820" s="139"/>
      <c r="CI7820" s="139"/>
      <c r="CJ7820" s="174"/>
    </row>
    <row r="7821" spans="76:88" ht="20.100000000000001" customHeight="1" x14ac:dyDescent="0.25">
      <c r="BX7821" s="190"/>
      <c r="BY7821" s="191"/>
      <c r="BZ7821" s="188"/>
      <c r="CA7821" s="188"/>
      <c r="CB7821" s="174" t="str">
        <f t="shared" si="890"/>
        <v/>
      </c>
      <c r="CC7821" s="174" t="str">
        <f t="shared" si="891"/>
        <v/>
      </c>
      <c r="CH7821" s="139"/>
      <c r="CI7821" s="139"/>
      <c r="CJ7821" s="174"/>
    </row>
    <row r="7822" spans="76:88" ht="20.100000000000001" customHeight="1" x14ac:dyDescent="0.25">
      <c r="BX7822" s="190"/>
      <c r="BY7822" s="191"/>
      <c r="BZ7822" s="188"/>
      <c r="CA7822" s="188"/>
      <c r="CB7822" s="174" t="str">
        <f t="shared" si="890"/>
        <v/>
      </c>
      <c r="CC7822" s="174" t="str">
        <f t="shared" si="891"/>
        <v/>
      </c>
      <c r="CH7822" s="139"/>
      <c r="CI7822" s="139"/>
      <c r="CJ7822" s="174"/>
    </row>
    <row r="7823" spans="76:88" ht="20.100000000000001" customHeight="1" x14ac:dyDescent="0.25">
      <c r="BX7823" s="190"/>
      <c r="BY7823" s="191"/>
      <c r="BZ7823" s="188"/>
      <c r="CA7823" s="188"/>
      <c r="CB7823" s="174" t="str">
        <f t="shared" si="890"/>
        <v/>
      </c>
      <c r="CC7823" s="174" t="str">
        <f t="shared" si="891"/>
        <v/>
      </c>
      <c r="CH7823" s="139"/>
      <c r="CI7823" s="139"/>
      <c r="CJ7823" s="174"/>
    </row>
    <row r="7824" spans="76:88" ht="20.100000000000001" customHeight="1" x14ac:dyDescent="0.25">
      <c r="BX7824" s="190"/>
      <c r="BY7824" s="191"/>
      <c r="BZ7824" s="188"/>
      <c r="CA7824" s="188"/>
      <c r="CB7824" s="174" t="str">
        <f t="shared" ref="CB7824:CB7887" si="892">IF($CA7824&gt;(Y$555),$BZ7824,"")</f>
        <v/>
      </c>
      <c r="CC7824" s="174" t="str">
        <f t="shared" ref="CC7824:CC7887" si="893">IF($CA7824&gt;(AA$557),$BZ7824,"")</f>
        <v/>
      </c>
      <c r="CH7824" s="139"/>
      <c r="CI7824" s="139"/>
      <c r="CJ7824" s="174"/>
    </row>
    <row r="7825" spans="76:88" ht="20.100000000000001" customHeight="1" x14ac:dyDescent="0.25">
      <c r="BX7825" s="190"/>
      <c r="BY7825" s="191"/>
      <c r="BZ7825" s="188"/>
      <c r="CA7825" s="188"/>
      <c r="CB7825" s="174" t="str">
        <f t="shared" si="892"/>
        <v/>
      </c>
      <c r="CC7825" s="174" t="str">
        <f t="shared" si="893"/>
        <v/>
      </c>
      <c r="CH7825" s="139"/>
      <c r="CI7825" s="139"/>
      <c r="CJ7825" s="174"/>
    </row>
    <row r="7826" spans="76:88" ht="20.100000000000001" customHeight="1" x14ac:dyDescent="0.25">
      <c r="BX7826" s="190"/>
      <c r="BY7826" s="191"/>
      <c r="BZ7826" s="188"/>
      <c r="CA7826" s="188"/>
      <c r="CB7826" s="174" t="str">
        <f t="shared" si="892"/>
        <v/>
      </c>
      <c r="CC7826" s="174" t="str">
        <f t="shared" si="893"/>
        <v/>
      </c>
      <c r="CH7826" s="139"/>
      <c r="CI7826" s="139"/>
      <c r="CJ7826" s="174"/>
    </row>
    <row r="7827" spans="76:88" ht="20.100000000000001" customHeight="1" x14ac:dyDescent="0.25">
      <c r="BX7827" s="190"/>
      <c r="BY7827" s="191"/>
      <c r="BZ7827" s="188"/>
      <c r="CA7827" s="188"/>
      <c r="CB7827" s="174" t="str">
        <f t="shared" si="892"/>
        <v/>
      </c>
      <c r="CC7827" s="174" t="str">
        <f t="shared" si="893"/>
        <v/>
      </c>
      <c r="CH7827" s="139"/>
      <c r="CI7827" s="139"/>
      <c r="CJ7827" s="174"/>
    </row>
    <row r="7828" spans="76:88" ht="20.100000000000001" customHeight="1" x14ac:dyDescent="0.25">
      <c r="BX7828" s="190"/>
      <c r="BY7828" s="191"/>
      <c r="BZ7828" s="188"/>
      <c r="CA7828" s="188"/>
      <c r="CB7828" s="174" t="str">
        <f t="shared" si="892"/>
        <v/>
      </c>
      <c r="CC7828" s="174" t="str">
        <f t="shared" si="893"/>
        <v/>
      </c>
      <c r="CH7828" s="139"/>
      <c r="CI7828" s="139"/>
      <c r="CJ7828" s="174"/>
    </row>
    <row r="7829" spans="76:88" ht="20.100000000000001" customHeight="1" x14ac:dyDescent="0.25">
      <c r="BX7829" s="190"/>
      <c r="BY7829" s="191"/>
      <c r="BZ7829" s="188"/>
      <c r="CA7829" s="188"/>
      <c r="CB7829" s="174" t="str">
        <f t="shared" si="892"/>
        <v/>
      </c>
      <c r="CC7829" s="174" t="str">
        <f t="shared" si="893"/>
        <v/>
      </c>
      <c r="CH7829" s="139"/>
      <c r="CI7829" s="139"/>
      <c r="CJ7829" s="174"/>
    </row>
    <row r="7830" spans="76:88" ht="20.100000000000001" customHeight="1" x14ac:dyDescent="0.25">
      <c r="BX7830" s="190"/>
      <c r="BY7830" s="191"/>
      <c r="BZ7830" s="188"/>
      <c r="CA7830" s="188"/>
      <c r="CB7830" s="174" t="str">
        <f t="shared" si="892"/>
        <v/>
      </c>
      <c r="CC7830" s="174" t="str">
        <f t="shared" si="893"/>
        <v/>
      </c>
      <c r="CH7830" s="139"/>
      <c r="CI7830" s="139"/>
      <c r="CJ7830" s="174"/>
    </row>
    <row r="7831" spans="76:88" ht="20.100000000000001" customHeight="1" x14ac:dyDescent="0.25">
      <c r="BX7831" s="190"/>
      <c r="BY7831" s="191"/>
      <c r="BZ7831" s="188"/>
      <c r="CA7831" s="188"/>
      <c r="CB7831" s="174" t="str">
        <f t="shared" si="892"/>
        <v/>
      </c>
      <c r="CC7831" s="174" t="str">
        <f t="shared" si="893"/>
        <v/>
      </c>
      <c r="CH7831" s="139"/>
      <c r="CI7831" s="139"/>
      <c r="CJ7831" s="174"/>
    </row>
    <row r="7832" spans="76:88" ht="20.100000000000001" customHeight="1" x14ac:dyDescent="0.25">
      <c r="BX7832" s="190"/>
      <c r="BY7832" s="191"/>
      <c r="BZ7832" s="188"/>
      <c r="CA7832" s="188"/>
      <c r="CB7832" s="174" t="str">
        <f t="shared" si="892"/>
        <v/>
      </c>
      <c r="CC7832" s="174" t="str">
        <f t="shared" si="893"/>
        <v/>
      </c>
      <c r="CH7832" s="139"/>
      <c r="CI7832" s="139"/>
      <c r="CJ7832" s="174"/>
    </row>
    <row r="7833" spans="76:88" ht="20.100000000000001" customHeight="1" x14ac:dyDescent="0.25">
      <c r="BX7833" s="190"/>
      <c r="BY7833" s="191"/>
      <c r="BZ7833" s="188"/>
      <c r="CA7833" s="188"/>
      <c r="CB7833" s="174" t="str">
        <f t="shared" si="892"/>
        <v/>
      </c>
      <c r="CC7833" s="174" t="str">
        <f t="shared" si="893"/>
        <v/>
      </c>
      <c r="CH7833" s="139"/>
      <c r="CI7833" s="139"/>
      <c r="CJ7833" s="174"/>
    </row>
    <row r="7834" spans="76:88" ht="20.100000000000001" customHeight="1" x14ac:dyDescent="0.25">
      <c r="BX7834" s="190"/>
      <c r="BY7834" s="191"/>
      <c r="BZ7834" s="188"/>
      <c r="CA7834" s="188"/>
      <c r="CB7834" s="174" t="str">
        <f t="shared" si="892"/>
        <v/>
      </c>
      <c r="CC7834" s="174" t="str">
        <f t="shared" si="893"/>
        <v/>
      </c>
      <c r="CH7834" s="139"/>
      <c r="CI7834" s="139"/>
      <c r="CJ7834" s="174"/>
    </row>
    <row r="7835" spans="76:88" ht="20.100000000000001" customHeight="1" x14ac:dyDescent="0.25">
      <c r="BX7835" s="190"/>
      <c r="BY7835" s="191"/>
      <c r="BZ7835" s="188"/>
      <c r="CA7835" s="188"/>
      <c r="CB7835" s="174" t="str">
        <f t="shared" si="892"/>
        <v/>
      </c>
      <c r="CC7835" s="174" t="str">
        <f t="shared" si="893"/>
        <v/>
      </c>
      <c r="CH7835" s="139"/>
      <c r="CI7835" s="139"/>
      <c r="CJ7835" s="174"/>
    </row>
    <row r="7836" spans="76:88" ht="20.100000000000001" customHeight="1" x14ac:dyDescent="0.25">
      <c r="BX7836" s="190"/>
      <c r="BY7836" s="191"/>
      <c r="BZ7836" s="188"/>
      <c r="CA7836" s="188"/>
      <c r="CB7836" s="174" t="str">
        <f t="shared" si="892"/>
        <v/>
      </c>
      <c r="CC7836" s="174" t="str">
        <f t="shared" si="893"/>
        <v/>
      </c>
      <c r="CH7836" s="139"/>
      <c r="CI7836" s="139"/>
      <c r="CJ7836" s="174"/>
    </row>
    <row r="7837" spans="76:88" ht="20.100000000000001" customHeight="1" x14ac:dyDescent="0.25">
      <c r="BX7837" s="190"/>
      <c r="BY7837" s="191"/>
      <c r="BZ7837" s="188"/>
      <c r="CA7837" s="188"/>
      <c r="CB7837" s="174" t="str">
        <f t="shared" si="892"/>
        <v/>
      </c>
      <c r="CC7837" s="174" t="str">
        <f t="shared" si="893"/>
        <v/>
      </c>
      <c r="CH7837" s="139"/>
      <c r="CI7837" s="139"/>
      <c r="CJ7837" s="174"/>
    </row>
    <row r="7838" spans="76:88" ht="20.100000000000001" customHeight="1" x14ac:dyDescent="0.25">
      <c r="BX7838" s="190"/>
      <c r="BY7838" s="191"/>
      <c r="BZ7838" s="188"/>
      <c r="CA7838" s="188"/>
      <c r="CB7838" s="174" t="str">
        <f t="shared" si="892"/>
        <v/>
      </c>
      <c r="CC7838" s="174" t="str">
        <f t="shared" si="893"/>
        <v/>
      </c>
      <c r="CH7838" s="139"/>
      <c r="CI7838" s="139"/>
      <c r="CJ7838" s="174"/>
    </row>
    <row r="7839" spans="76:88" ht="20.100000000000001" customHeight="1" x14ac:dyDescent="0.25">
      <c r="BX7839" s="190"/>
      <c r="BY7839" s="191"/>
      <c r="BZ7839" s="188"/>
      <c r="CA7839" s="188"/>
      <c r="CB7839" s="174" t="str">
        <f t="shared" si="892"/>
        <v/>
      </c>
      <c r="CC7839" s="174" t="str">
        <f t="shared" si="893"/>
        <v/>
      </c>
      <c r="CH7839" s="139"/>
      <c r="CI7839" s="139"/>
      <c r="CJ7839" s="174"/>
    </row>
    <row r="7840" spans="76:88" ht="20.100000000000001" customHeight="1" x14ac:dyDescent="0.25">
      <c r="BX7840" s="190"/>
      <c r="BY7840" s="191"/>
      <c r="BZ7840" s="188"/>
      <c r="CA7840" s="188"/>
      <c r="CB7840" s="174" t="str">
        <f t="shared" si="892"/>
        <v/>
      </c>
      <c r="CC7840" s="174" t="str">
        <f t="shared" si="893"/>
        <v/>
      </c>
      <c r="CH7840" s="139"/>
      <c r="CI7840" s="139"/>
      <c r="CJ7840" s="174"/>
    </row>
    <row r="7841" spans="76:88" ht="20.100000000000001" customHeight="1" x14ac:dyDescent="0.25">
      <c r="BX7841" s="190"/>
      <c r="BY7841" s="191"/>
      <c r="BZ7841" s="188"/>
      <c r="CA7841" s="188"/>
      <c r="CB7841" s="174" t="str">
        <f t="shared" si="892"/>
        <v/>
      </c>
      <c r="CC7841" s="174" t="str">
        <f t="shared" si="893"/>
        <v/>
      </c>
      <c r="CH7841" s="139"/>
      <c r="CI7841" s="139"/>
      <c r="CJ7841" s="174"/>
    </row>
    <row r="7842" spans="76:88" ht="20.100000000000001" customHeight="1" x14ac:dyDescent="0.25">
      <c r="BX7842" s="190"/>
      <c r="BY7842" s="191"/>
      <c r="BZ7842" s="188"/>
      <c r="CA7842" s="188"/>
      <c r="CB7842" s="174" t="str">
        <f t="shared" si="892"/>
        <v/>
      </c>
      <c r="CC7842" s="174" t="str">
        <f t="shared" si="893"/>
        <v/>
      </c>
      <c r="CH7842" s="139"/>
      <c r="CI7842" s="139"/>
      <c r="CJ7842" s="174"/>
    </row>
    <row r="7843" spans="76:88" ht="20.100000000000001" customHeight="1" x14ac:dyDescent="0.25">
      <c r="BX7843" s="190"/>
      <c r="BY7843" s="191"/>
      <c r="BZ7843" s="188"/>
      <c r="CA7843" s="188"/>
      <c r="CB7843" s="174" t="str">
        <f t="shared" si="892"/>
        <v/>
      </c>
      <c r="CC7843" s="174" t="str">
        <f t="shared" si="893"/>
        <v/>
      </c>
      <c r="CH7843" s="139"/>
      <c r="CI7843" s="139"/>
      <c r="CJ7843" s="174"/>
    </row>
    <row r="7844" spans="76:88" ht="20.100000000000001" customHeight="1" x14ac:dyDescent="0.25">
      <c r="BX7844" s="190"/>
      <c r="BY7844" s="191"/>
      <c r="BZ7844" s="188"/>
      <c r="CA7844" s="188"/>
      <c r="CB7844" s="174" t="str">
        <f t="shared" si="892"/>
        <v/>
      </c>
      <c r="CC7844" s="174" t="str">
        <f t="shared" si="893"/>
        <v/>
      </c>
      <c r="CH7844" s="139"/>
      <c r="CI7844" s="139"/>
      <c r="CJ7844" s="174"/>
    </row>
    <row r="7845" spans="76:88" ht="20.100000000000001" customHeight="1" x14ac:dyDescent="0.25">
      <c r="BX7845" s="190"/>
      <c r="BY7845" s="191"/>
      <c r="BZ7845" s="188"/>
      <c r="CA7845" s="188"/>
      <c r="CB7845" s="174" t="str">
        <f t="shared" si="892"/>
        <v/>
      </c>
      <c r="CC7845" s="174" t="str">
        <f t="shared" si="893"/>
        <v/>
      </c>
      <c r="CH7845" s="139"/>
      <c r="CI7845" s="139"/>
      <c r="CJ7845" s="174"/>
    </row>
    <row r="7846" spans="76:88" ht="20.100000000000001" customHeight="1" x14ac:dyDescent="0.25">
      <c r="BX7846" s="190"/>
      <c r="BY7846" s="191"/>
      <c r="BZ7846" s="188"/>
      <c r="CA7846" s="188"/>
      <c r="CB7846" s="174" t="str">
        <f t="shared" si="892"/>
        <v/>
      </c>
      <c r="CC7846" s="174" t="str">
        <f t="shared" si="893"/>
        <v/>
      </c>
      <c r="CH7846" s="139"/>
      <c r="CI7846" s="139"/>
      <c r="CJ7846" s="174"/>
    </row>
    <row r="7847" spans="76:88" ht="20.100000000000001" customHeight="1" x14ac:dyDescent="0.25">
      <c r="BX7847" s="190"/>
      <c r="BY7847" s="191"/>
      <c r="BZ7847" s="188"/>
      <c r="CA7847" s="188"/>
      <c r="CB7847" s="174" t="str">
        <f t="shared" si="892"/>
        <v/>
      </c>
      <c r="CC7847" s="174" t="str">
        <f t="shared" si="893"/>
        <v/>
      </c>
      <c r="CH7847" s="139"/>
      <c r="CI7847" s="139"/>
      <c r="CJ7847" s="174"/>
    </row>
    <row r="7848" spans="76:88" ht="20.100000000000001" customHeight="1" x14ac:dyDescent="0.25">
      <c r="BX7848" s="190"/>
      <c r="BY7848" s="191"/>
      <c r="BZ7848" s="188"/>
      <c r="CA7848" s="188"/>
      <c r="CB7848" s="174" t="str">
        <f t="shared" si="892"/>
        <v/>
      </c>
      <c r="CC7848" s="174" t="str">
        <f t="shared" si="893"/>
        <v/>
      </c>
      <c r="CH7848" s="139"/>
      <c r="CI7848" s="139"/>
      <c r="CJ7848" s="174"/>
    </row>
    <row r="7849" spans="76:88" ht="20.100000000000001" customHeight="1" x14ac:dyDescent="0.25">
      <c r="BX7849" s="190"/>
      <c r="BY7849" s="191"/>
      <c r="BZ7849" s="188"/>
      <c r="CA7849" s="188"/>
      <c r="CB7849" s="174" t="str">
        <f t="shared" si="892"/>
        <v/>
      </c>
      <c r="CC7849" s="174" t="str">
        <f t="shared" si="893"/>
        <v/>
      </c>
      <c r="CH7849" s="139"/>
      <c r="CI7849" s="139"/>
      <c r="CJ7849" s="174"/>
    </row>
    <row r="7850" spans="76:88" ht="20.100000000000001" customHeight="1" x14ac:dyDescent="0.25">
      <c r="BX7850" s="190"/>
      <c r="BY7850" s="191"/>
      <c r="BZ7850" s="188"/>
      <c r="CA7850" s="188"/>
      <c r="CB7850" s="174" t="str">
        <f t="shared" si="892"/>
        <v/>
      </c>
      <c r="CC7850" s="174" t="str">
        <f t="shared" si="893"/>
        <v/>
      </c>
      <c r="CH7850" s="139"/>
      <c r="CI7850" s="139"/>
      <c r="CJ7850" s="174"/>
    </row>
    <row r="7851" spans="76:88" ht="20.100000000000001" customHeight="1" x14ac:dyDescent="0.25">
      <c r="BX7851" s="190"/>
      <c r="BY7851" s="191"/>
      <c r="BZ7851" s="188"/>
      <c r="CA7851" s="188"/>
      <c r="CB7851" s="174" t="str">
        <f t="shared" si="892"/>
        <v/>
      </c>
      <c r="CC7851" s="174" t="str">
        <f t="shared" si="893"/>
        <v/>
      </c>
      <c r="CH7851" s="139"/>
      <c r="CI7851" s="139"/>
      <c r="CJ7851" s="174"/>
    </row>
    <row r="7852" spans="76:88" ht="20.100000000000001" customHeight="1" x14ac:dyDescent="0.25">
      <c r="BX7852" s="190"/>
      <c r="BY7852" s="191"/>
      <c r="BZ7852" s="188"/>
      <c r="CA7852" s="188"/>
      <c r="CB7852" s="174" t="str">
        <f t="shared" si="892"/>
        <v/>
      </c>
      <c r="CC7852" s="174" t="str">
        <f t="shared" si="893"/>
        <v/>
      </c>
      <c r="CH7852" s="139"/>
      <c r="CI7852" s="139"/>
      <c r="CJ7852" s="174"/>
    </row>
    <row r="7853" spans="76:88" ht="20.100000000000001" customHeight="1" x14ac:dyDescent="0.25">
      <c r="BX7853" s="190"/>
      <c r="BY7853" s="191"/>
      <c r="BZ7853" s="188"/>
      <c r="CA7853" s="188"/>
      <c r="CB7853" s="174" t="str">
        <f t="shared" si="892"/>
        <v/>
      </c>
      <c r="CC7853" s="174" t="str">
        <f t="shared" si="893"/>
        <v/>
      </c>
      <c r="CH7853" s="139"/>
      <c r="CI7853" s="139"/>
      <c r="CJ7853" s="174"/>
    </row>
    <row r="7854" spans="76:88" ht="20.100000000000001" customHeight="1" x14ac:dyDescent="0.25">
      <c r="BX7854" s="190"/>
      <c r="BY7854" s="191"/>
      <c r="BZ7854" s="188"/>
      <c r="CA7854" s="188"/>
      <c r="CB7854" s="174" t="str">
        <f t="shared" si="892"/>
        <v/>
      </c>
      <c r="CC7854" s="174" t="str">
        <f t="shared" si="893"/>
        <v/>
      </c>
      <c r="CH7854" s="139"/>
      <c r="CI7854" s="139"/>
      <c r="CJ7854" s="174"/>
    </row>
    <row r="7855" spans="76:88" ht="20.100000000000001" customHeight="1" x14ac:dyDescent="0.25">
      <c r="BX7855" s="190"/>
      <c r="BY7855" s="191"/>
      <c r="BZ7855" s="188"/>
      <c r="CA7855" s="188"/>
      <c r="CB7855" s="174" t="str">
        <f t="shared" si="892"/>
        <v/>
      </c>
      <c r="CC7855" s="174" t="str">
        <f t="shared" si="893"/>
        <v/>
      </c>
      <c r="CH7855" s="139"/>
      <c r="CI7855" s="139"/>
      <c r="CJ7855" s="174"/>
    </row>
    <row r="7856" spans="76:88" ht="20.100000000000001" customHeight="1" x14ac:dyDescent="0.25">
      <c r="BX7856" s="190"/>
      <c r="BY7856" s="191"/>
      <c r="BZ7856" s="188"/>
      <c r="CA7856" s="188"/>
      <c r="CB7856" s="174" t="str">
        <f t="shared" si="892"/>
        <v/>
      </c>
      <c r="CC7856" s="174" t="str">
        <f t="shared" si="893"/>
        <v/>
      </c>
      <c r="CH7856" s="139"/>
      <c r="CI7856" s="139"/>
      <c r="CJ7856" s="174"/>
    </row>
    <row r="7857" spans="76:88" ht="20.100000000000001" customHeight="1" x14ac:dyDescent="0.25">
      <c r="BX7857" s="190"/>
      <c r="BY7857" s="191"/>
      <c r="BZ7857" s="188"/>
      <c r="CA7857" s="188"/>
      <c r="CB7857" s="174" t="str">
        <f t="shared" si="892"/>
        <v/>
      </c>
      <c r="CC7857" s="174" t="str">
        <f t="shared" si="893"/>
        <v/>
      </c>
      <c r="CH7857" s="139"/>
      <c r="CI7857" s="139"/>
      <c r="CJ7857" s="174"/>
    </row>
    <row r="7858" spans="76:88" ht="20.100000000000001" customHeight="1" x14ac:dyDescent="0.25">
      <c r="BX7858" s="190"/>
      <c r="BY7858" s="191"/>
      <c r="BZ7858" s="188"/>
      <c r="CA7858" s="188"/>
      <c r="CB7858" s="174" t="str">
        <f t="shared" si="892"/>
        <v/>
      </c>
      <c r="CC7858" s="174" t="str">
        <f t="shared" si="893"/>
        <v/>
      </c>
      <c r="CH7858" s="139"/>
      <c r="CI7858" s="139"/>
      <c r="CJ7858" s="174"/>
    </row>
    <row r="7859" spans="76:88" ht="20.100000000000001" customHeight="1" x14ac:dyDescent="0.25">
      <c r="BX7859" s="190"/>
      <c r="BY7859" s="191"/>
      <c r="BZ7859" s="188"/>
      <c r="CA7859" s="188"/>
      <c r="CB7859" s="174" t="str">
        <f t="shared" si="892"/>
        <v/>
      </c>
      <c r="CC7859" s="174" t="str">
        <f t="shared" si="893"/>
        <v/>
      </c>
      <c r="CH7859" s="139"/>
      <c r="CI7859" s="139"/>
      <c r="CJ7859" s="174"/>
    </row>
    <row r="7860" spans="76:88" ht="20.100000000000001" customHeight="1" x14ac:dyDescent="0.25">
      <c r="BX7860" s="190"/>
      <c r="BY7860" s="191"/>
      <c r="BZ7860" s="188"/>
      <c r="CA7860" s="188"/>
      <c r="CB7860" s="174" t="str">
        <f t="shared" si="892"/>
        <v/>
      </c>
      <c r="CC7860" s="174" t="str">
        <f t="shared" si="893"/>
        <v/>
      </c>
      <c r="CH7860" s="139"/>
      <c r="CI7860" s="139"/>
      <c r="CJ7860" s="174"/>
    </row>
    <row r="7861" spans="76:88" ht="20.100000000000001" customHeight="1" x14ac:dyDescent="0.25">
      <c r="BX7861" s="190"/>
      <c r="BY7861" s="191"/>
      <c r="BZ7861" s="188"/>
      <c r="CA7861" s="188"/>
      <c r="CB7861" s="174" t="str">
        <f t="shared" si="892"/>
        <v/>
      </c>
      <c r="CC7861" s="174" t="str">
        <f t="shared" si="893"/>
        <v/>
      </c>
      <c r="CH7861" s="139"/>
      <c r="CI7861" s="139"/>
      <c r="CJ7861" s="174"/>
    </row>
    <row r="7862" spans="76:88" ht="20.100000000000001" customHeight="1" x14ac:dyDescent="0.25">
      <c r="BX7862" s="190"/>
      <c r="BY7862" s="191"/>
      <c r="BZ7862" s="188"/>
      <c r="CA7862" s="188"/>
      <c r="CB7862" s="174" t="str">
        <f t="shared" si="892"/>
        <v/>
      </c>
      <c r="CC7862" s="174" t="str">
        <f t="shared" si="893"/>
        <v/>
      </c>
      <c r="CH7862" s="139"/>
      <c r="CI7862" s="139"/>
      <c r="CJ7862" s="174"/>
    </row>
    <row r="7863" spans="76:88" ht="20.100000000000001" customHeight="1" x14ac:dyDescent="0.25">
      <c r="BX7863" s="190"/>
      <c r="BY7863" s="191"/>
      <c r="BZ7863" s="188"/>
      <c r="CA7863" s="188"/>
      <c r="CB7863" s="174" t="str">
        <f t="shared" si="892"/>
        <v/>
      </c>
      <c r="CC7863" s="174" t="str">
        <f t="shared" si="893"/>
        <v/>
      </c>
      <c r="CH7863" s="139"/>
      <c r="CI7863" s="139"/>
      <c r="CJ7863" s="174"/>
    </row>
    <row r="7864" spans="76:88" ht="20.100000000000001" customHeight="1" x14ac:dyDescent="0.25">
      <c r="BX7864" s="190"/>
      <c r="BY7864" s="191"/>
      <c r="BZ7864" s="188"/>
      <c r="CA7864" s="188"/>
      <c r="CB7864" s="174" t="str">
        <f t="shared" si="892"/>
        <v/>
      </c>
      <c r="CC7864" s="174" t="str">
        <f t="shared" si="893"/>
        <v/>
      </c>
      <c r="CH7864" s="139"/>
      <c r="CI7864" s="139"/>
      <c r="CJ7864" s="174"/>
    </row>
    <row r="7865" spans="76:88" ht="20.100000000000001" customHeight="1" x14ac:dyDescent="0.25">
      <c r="BX7865" s="190"/>
      <c r="BY7865" s="191"/>
      <c r="BZ7865" s="188"/>
      <c r="CA7865" s="188"/>
      <c r="CB7865" s="174" t="str">
        <f t="shared" si="892"/>
        <v/>
      </c>
      <c r="CC7865" s="174" t="str">
        <f t="shared" si="893"/>
        <v/>
      </c>
      <c r="CH7865" s="139"/>
      <c r="CI7865" s="139"/>
      <c r="CJ7865" s="174"/>
    </row>
    <row r="7866" spans="76:88" ht="20.100000000000001" customHeight="1" x14ac:dyDescent="0.25">
      <c r="BX7866" s="190"/>
      <c r="BY7866" s="191"/>
      <c r="BZ7866" s="188"/>
      <c r="CA7866" s="188"/>
      <c r="CB7866" s="174" t="str">
        <f t="shared" si="892"/>
        <v/>
      </c>
      <c r="CC7866" s="174" t="str">
        <f t="shared" si="893"/>
        <v/>
      </c>
      <c r="CH7866" s="139"/>
      <c r="CI7866" s="139"/>
      <c r="CJ7866" s="174"/>
    </row>
    <row r="7867" spans="76:88" ht="20.100000000000001" customHeight="1" x14ac:dyDescent="0.25">
      <c r="BX7867" s="190"/>
      <c r="BY7867" s="191"/>
      <c r="BZ7867" s="188"/>
      <c r="CA7867" s="188"/>
      <c r="CB7867" s="174" t="str">
        <f t="shared" si="892"/>
        <v/>
      </c>
      <c r="CC7867" s="174" t="str">
        <f t="shared" si="893"/>
        <v/>
      </c>
      <c r="CH7867" s="139"/>
      <c r="CI7867" s="139"/>
      <c r="CJ7867" s="174"/>
    </row>
    <row r="7868" spans="76:88" ht="20.100000000000001" customHeight="1" x14ac:dyDescent="0.25">
      <c r="BX7868" s="190"/>
      <c r="BY7868" s="191"/>
      <c r="BZ7868" s="188"/>
      <c r="CA7868" s="188"/>
      <c r="CB7868" s="174" t="str">
        <f t="shared" si="892"/>
        <v/>
      </c>
      <c r="CC7868" s="174" t="str">
        <f t="shared" si="893"/>
        <v/>
      </c>
      <c r="CH7868" s="139"/>
      <c r="CI7868" s="139"/>
      <c r="CJ7868" s="174"/>
    </row>
    <row r="7869" spans="76:88" ht="20.100000000000001" customHeight="1" x14ac:dyDescent="0.25">
      <c r="BX7869" s="190"/>
      <c r="BY7869" s="191"/>
      <c r="BZ7869" s="188"/>
      <c r="CA7869" s="188"/>
      <c r="CB7869" s="174" t="str">
        <f t="shared" si="892"/>
        <v/>
      </c>
      <c r="CC7869" s="174" t="str">
        <f t="shared" si="893"/>
        <v/>
      </c>
      <c r="CH7869" s="139"/>
      <c r="CI7869" s="139"/>
      <c r="CJ7869" s="174"/>
    </row>
    <row r="7870" spans="76:88" ht="20.100000000000001" customHeight="1" x14ac:dyDescent="0.25">
      <c r="BX7870" s="190"/>
      <c r="BY7870" s="191"/>
      <c r="BZ7870" s="188"/>
      <c r="CA7870" s="188"/>
      <c r="CB7870" s="174" t="str">
        <f t="shared" si="892"/>
        <v/>
      </c>
      <c r="CC7870" s="174" t="str">
        <f t="shared" si="893"/>
        <v/>
      </c>
      <c r="CH7870" s="139"/>
      <c r="CI7870" s="139"/>
      <c r="CJ7870" s="174"/>
    </row>
    <row r="7871" spans="76:88" ht="20.100000000000001" customHeight="1" x14ac:dyDescent="0.25">
      <c r="BX7871" s="190"/>
      <c r="BY7871" s="191"/>
      <c r="BZ7871" s="188"/>
      <c r="CA7871" s="188"/>
      <c r="CB7871" s="174" t="str">
        <f t="shared" si="892"/>
        <v/>
      </c>
      <c r="CC7871" s="174" t="str">
        <f t="shared" si="893"/>
        <v/>
      </c>
      <c r="CH7871" s="139"/>
      <c r="CI7871" s="139"/>
      <c r="CJ7871" s="174"/>
    </row>
    <row r="7872" spans="76:88" ht="20.100000000000001" customHeight="1" x14ac:dyDescent="0.25">
      <c r="BX7872" s="190"/>
      <c r="BY7872" s="191"/>
      <c r="BZ7872" s="188"/>
      <c r="CA7872" s="188"/>
      <c r="CB7872" s="174" t="str">
        <f t="shared" si="892"/>
        <v/>
      </c>
      <c r="CC7872" s="174" t="str">
        <f t="shared" si="893"/>
        <v/>
      </c>
      <c r="CH7872" s="139"/>
      <c r="CI7872" s="139"/>
      <c r="CJ7872" s="174"/>
    </row>
    <row r="7873" spans="76:88" ht="20.100000000000001" customHeight="1" x14ac:dyDescent="0.25">
      <c r="BX7873" s="190"/>
      <c r="BY7873" s="191"/>
      <c r="BZ7873" s="188"/>
      <c r="CA7873" s="188"/>
      <c r="CB7873" s="174" t="str">
        <f t="shared" si="892"/>
        <v/>
      </c>
      <c r="CC7873" s="174" t="str">
        <f t="shared" si="893"/>
        <v/>
      </c>
      <c r="CH7873" s="139"/>
      <c r="CI7873" s="139"/>
      <c r="CJ7873" s="174"/>
    </row>
    <row r="7874" spans="76:88" ht="20.100000000000001" customHeight="1" x14ac:dyDescent="0.25">
      <c r="BX7874" s="190"/>
      <c r="BY7874" s="191"/>
      <c r="BZ7874" s="188"/>
      <c r="CA7874" s="188"/>
      <c r="CB7874" s="174" t="str">
        <f t="shared" si="892"/>
        <v/>
      </c>
      <c r="CC7874" s="174" t="str">
        <f t="shared" si="893"/>
        <v/>
      </c>
      <c r="CH7874" s="139"/>
      <c r="CI7874" s="139"/>
      <c r="CJ7874" s="174"/>
    </row>
    <row r="7875" spans="76:88" ht="20.100000000000001" customHeight="1" x14ac:dyDescent="0.25">
      <c r="BX7875" s="190"/>
      <c r="BY7875" s="191"/>
      <c r="BZ7875" s="188"/>
      <c r="CA7875" s="188"/>
      <c r="CB7875" s="174" t="str">
        <f t="shared" si="892"/>
        <v/>
      </c>
      <c r="CC7875" s="174" t="str">
        <f t="shared" si="893"/>
        <v/>
      </c>
      <c r="CH7875" s="139"/>
      <c r="CI7875" s="139"/>
      <c r="CJ7875" s="174"/>
    </row>
    <row r="7876" spans="76:88" ht="20.100000000000001" customHeight="1" x14ac:dyDescent="0.25">
      <c r="BX7876" s="190"/>
      <c r="BY7876" s="191"/>
      <c r="BZ7876" s="188"/>
      <c r="CA7876" s="188"/>
      <c r="CB7876" s="174" t="str">
        <f t="shared" si="892"/>
        <v/>
      </c>
      <c r="CC7876" s="174" t="str">
        <f t="shared" si="893"/>
        <v/>
      </c>
      <c r="CH7876" s="139"/>
      <c r="CI7876" s="139"/>
      <c r="CJ7876" s="174"/>
    </row>
    <row r="7877" spans="76:88" ht="20.100000000000001" customHeight="1" x14ac:dyDescent="0.25">
      <c r="BX7877" s="190"/>
      <c r="BY7877" s="191"/>
      <c r="BZ7877" s="188"/>
      <c r="CA7877" s="188"/>
      <c r="CB7877" s="174" t="str">
        <f t="shared" si="892"/>
        <v/>
      </c>
      <c r="CC7877" s="174" t="str">
        <f t="shared" si="893"/>
        <v/>
      </c>
      <c r="CH7877" s="139"/>
      <c r="CI7877" s="139"/>
      <c r="CJ7877" s="174"/>
    </row>
    <row r="7878" spans="76:88" ht="20.100000000000001" customHeight="1" x14ac:dyDescent="0.25">
      <c r="BX7878" s="190"/>
      <c r="BY7878" s="191"/>
      <c r="BZ7878" s="188"/>
      <c r="CA7878" s="188"/>
      <c r="CB7878" s="174" t="str">
        <f t="shared" si="892"/>
        <v/>
      </c>
      <c r="CC7878" s="174" t="str">
        <f t="shared" si="893"/>
        <v/>
      </c>
      <c r="CH7878" s="139"/>
      <c r="CI7878" s="139"/>
      <c r="CJ7878" s="174"/>
    </row>
    <row r="7879" spans="76:88" ht="20.100000000000001" customHeight="1" x14ac:dyDescent="0.25">
      <c r="BX7879" s="190"/>
      <c r="BY7879" s="191"/>
      <c r="BZ7879" s="188"/>
      <c r="CA7879" s="188"/>
      <c r="CB7879" s="174" t="str">
        <f t="shared" si="892"/>
        <v/>
      </c>
      <c r="CC7879" s="174" t="str">
        <f t="shared" si="893"/>
        <v/>
      </c>
      <c r="CH7879" s="139"/>
      <c r="CI7879" s="139"/>
      <c r="CJ7879" s="174"/>
    </row>
    <row r="7880" spans="76:88" ht="20.100000000000001" customHeight="1" x14ac:dyDescent="0.25">
      <c r="BX7880" s="190"/>
      <c r="BY7880" s="191"/>
      <c r="BZ7880" s="188"/>
      <c r="CA7880" s="188"/>
      <c r="CB7880" s="174" t="str">
        <f t="shared" si="892"/>
        <v/>
      </c>
      <c r="CC7880" s="174" t="str">
        <f t="shared" si="893"/>
        <v/>
      </c>
      <c r="CH7880" s="139"/>
      <c r="CI7880" s="139"/>
      <c r="CJ7880" s="174"/>
    </row>
    <row r="7881" spans="76:88" ht="20.100000000000001" customHeight="1" x14ac:dyDescent="0.25">
      <c r="BX7881" s="190"/>
      <c r="BY7881" s="191"/>
      <c r="BZ7881" s="188"/>
      <c r="CA7881" s="188"/>
      <c r="CB7881" s="174" t="str">
        <f t="shared" si="892"/>
        <v/>
      </c>
      <c r="CC7881" s="174" t="str">
        <f t="shared" si="893"/>
        <v/>
      </c>
      <c r="CH7881" s="139"/>
      <c r="CI7881" s="139"/>
      <c r="CJ7881" s="174"/>
    </row>
    <row r="7882" spans="76:88" ht="20.100000000000001" customHeight="1" x14ac:dyDescent="0.25">
      <c r="BX7882" s="190"/>
      <c r="BY7882" s="191"/>
      <c r="BZ7882" s="188"/>
      <c r="CA7882" s="188"/>
      <c r="CB7882" s="174" t="str">
        <f t="shared" si="892"/>
        <v/>
      </c>
      <c r="CC7882" s="174" t="str">
        <f t="shared" si="893"/>
        <v/>
      </c>
      <c r="CH7882" s="139"/>
      <c r="CI7882" s="139"/>
      <c r="CJ7882" s="174"/>
    </row>
    <row r="7883" spans="76:88" ht="20.100000000000001" customHeight="1" x14ac:dyDescent="0.25">
      <c r="BX7883" s="190"/>
      <c r="BY7883" s="191"/>
      <c r="BZ7883" s="188"/>
      <c r="CA7883" s="188"/>
      <c r="CB7883" s="174" t="str">
        <f t="shared" si="892"/>
        <v/>
      </c>
      <c r="CC7883" s="174" t="str">
        <f t="shared" si="893"/>
        <v/>
      </c>
      <c r="CH7883" s="139"/>
      <c r="CI7883" s="139"/>
      <c r="CJ7883" s="174"/>
    </row>
    <row r="7884" spans="76:88" ht="20.100000000000001" customHeight="1" x14ac:dyDescent="0.25">
      <c r="BX7884" s="190"/>
      <c r="BY7884" s="191"/>
      <c r="BZ7884" s="188"/>
      <c r="CA7884" s="188"/>
      <c r="CB7884" s="174" t="str">
        <f t="shared" si="892"/>
        <v/>
      </c>
      <c r="CC7884" s="174" t="str">
        <f t="shared" si="893"/>
        <v/>
      </c>
      <c r="CH7884" s="139"/>
      <c r="CI7884" s="139"/>
      <c r="CJ7884" s="174"/>
    </row>
    <row r="7885" spans="76:88" ht="20.100000000000001" customHeight="1" x14ac:dyDescent="0.25">
      <c r="BX7885" s="190"/>
      <c r="BY7885" s="191"/>
      <c r="BZ7885" s="188"/>
      <c r="CA7885" s="188"/>
      <c r="CB7885" s="174" t="str">
        <f t="shared" si="892"/>
        <v/>
      </c>
      <c r="CC7885" s="174" t="str">
        <f t="shared" si="893"/>
        <v/>
      </c>
      <c r="CH7885" s="139"/>
      <c r="CI7885" s="139"/>
      <c r="CJ7885" s="174"/>
    </row>
    <row r="7886" spans="76:88" ht="20.100000000000001" customHeight="1" x14ac:dyDescent="0.25">
      <c r="BX7886" s="190"/>
      <c r="BY7886" s="191"/>
      <c r="BZ7886" s="188"/>
      <c r="CA7886" s="188"/>
      <c r="CB7886" s="174" t="str">
        <f t="shared" si="892"/>
        <v/>
      </c>
      <c r="CC7886" s="174" t="str">
        <f t="shared" si="893"/>
        <v/>
      </c>
      <c r="CH7886" s="139"/>
      <c r="CI7886" s="139"/>
      <c r="CJ7886" s="174"/>
    </row>
    <row r="7887" spans="76:88" ht="20.100000000000001" customHeight="1" x14ac:dyDescent="0.25">
      <c r="BX7887" s="190"/>
      <c r="BY7887" s="191"/>
      <c r="BZ7887" s="188"/>
      <c r="CA7887" s="188"/>
      <c r="CB7887" s="174" t="str">
        <f t="shared" si="892"/>
        <v/>
      </c>
      <c r="CC7887" s="174" t="str">
        <f t="shared" si="893"/>
        <v/>
      </c>
      <c r="CH7887" s="139"/>
      <c r="CI7887" s="139"/>
      <c r="CJ7887" s="174"/>
    </row>
    <row r="7888" spans="76:88" ht="20.100000000000001" customHeight="1" x14ac:dyDescent="0.25">
      <c r="BX7888" s="190"/>
      <c r="BY7888" s="191"/>
      <c r="BZ7888" s="188"/>
      <c r="CA7888" s="188"/>
      <c r="CB7888" s="174" t="str">
        <f t="shared" ref="CB7888:CB7951" si="894">IF($CA7888&gt;(Y$555),$BZ7888,"")</f>
        <v/>
      </c>
      <c r="CC7888" s="174" t="str">
        <f t="shared" ref="CC7888:CC7951" si="895">IF($CA7888&gt;(AA$557),$BZ7888,"")</f>
        <v/>
      </c>
      <c r="CH7888" s="139"/>
      <c r="CI7888" s="139"/>
      <c r="CJ7888" s="174"/>
    </row>
    <row r="7889" spans="76:88" ht="20.100000000000001" customHeight="1" x14ac:dyDescent="0.25">
      <c r="BX7889" s="190"/>
      <c r="BY7889" s="191"/>
      <c r="BZ7889" s="188"/>
      <c r="CA7889" s="188"/>
      <c r="CB7889" s="174" t="str">
        <f t="shared" si="894"/>
        <v/>
      </c>
      <c r="CC7889" s="174" t="str">
        <f t="shared" si="895"/>
        <v/>
      </c>
      <c r="CH7889" s="139"/>
      <c r="CI7889" s="139"/>
      <c r="CJ7889" s="174"/>
    </row>
    <row r="7890" spans="76:88" ht="20.100000000000001" customHeight="1" x14ac:dyDescent="0.25">
      <c r="BX7890" s="190"/>
      <c r="BY7890" s="191"/>
      <c r="BZ7890" s="188"/>
      <c r="CA7890" s="188"/>
      <c r="CB7890" s="174" t="str">
        <f t="shared" si="894"/>
        <v/>
      </c>
      <c r="CC7890" s="174" t="str">
        <f t="shared" si="895"/>
        <v/>
      </c>
      <c r="CH7890" s="139"/>
      <c r="CI7890" s="139"/>
      <c r="CJ7890" s="174"/>
    </row>
    <row r="7891" spans="76:88" ht="20.100000000000001" customHeight="1" x14ac:dyDescent="0.25">
      <c r="BX7891" s="190"/>
      <c r="BY7891" s="191"/>
      <c r="BZ7891" s="188"/>
      <c r="CA7891" s="188"/>
      <c r="CB7891" s="174" t="str">
        <f t="shared" si="894"/>
        <v/>
      </c>
      <c r="CC7891" s="174" t="str">
        <f t="shared" si="895"/>
        <v/>
      </c>
      <c r="CH7891" s="139"/>
      <c r="CI7891" s="139"/>
      <c r="CJ7891" s="174"/>
    </row>
    <row r="7892" spans="76:88" ht="20.100000000000001" customHeight="1" x14ac:dyDescent="0.25">
      <c r="BX7892" s="190"/>
      <c r="BY7892" s="191"/>
      <c r="BZ7892" s="188"/>
      <c r="CA7892" s="188"/>
      <c r="CB7892" s="174" t="str">
        <f t="shared" si="894"/>
        <v/>
      </c>
      <c r="CC7892" s="174" t="str">
        <f t="shared" si="895"/>
        <v/>
      </c>
      <c r="CH7892" s="139"/>
      <c r="CI7892" s="139"/>
      <c r="CJ7892" s="174"/>
    </row>
    <row r="7893" spans="76:88" ht="20.100000000000001" customHeight="1" x14ac:dyDescent="0.25">
      <c r="BX7893" s="190"/>
      <c r="BY7893" s="191"/>
      <c r="BZ7893" s="188"/>
      <c r="CA7893" s="188"/>
      <c r="CB7893" s="174" t="str">
        <f t="shared" si="894"/>
        <v/>
      </c>
      <c r="CC7893" s="174" t="str">
        <f t="shared" si="895"/>
        <v/>
      </c>
      <c r="CH7893" s="139"/>
      <c r="CI7893" s="139"/>
      <c r="CJ7893" s="174"/>
    </row>
    <row r="7894" spans="76:88" ht="20.100000000000001" customHeight="1" x14ac:dyDescent="0.25">
      <c r="BX7894" s="190"/>
      <c r="BY7894" s="191"/>
      <c r="BZ7894" s="188"/>
      <c r="CA7894" s="188"/>
      <c r="CB7894" s="174" t="str">
        <f t="shared" si="894"/>
        <v/>
      </c>
      <c r="CC7894" s="174" t="str">
        <f t="shared" si="895"/>
        <v/>
      </c>
      <c r="CH7894" s="139"/>
      <c r="CI7894" s="139"/>
      <c r="CJ7894" s="174"/>
    </row>
    <row r="7895" spans="76:88" ht="20.100000000000001" customHeight="1" x14ac:dyDescent="0.25">
      <c r="BX7895" s="190"/>
      <c r="BY7895" s="191"/>
      <c r="BZ7895" s="188"/>
      <c r="CA7895" s="188"/>
      <c r="CB7895" s="174" t="str">
        <f t="shared" si="894"/>
        <v/>
      </c>
      <c r="CC7895" s="174" t="str">
        <f t="shared" si="895"/>
        <v/>
      </c>
      <c r="CH7895" s="139"/>
      <c r="CI7895" s="139"/>
      <c r="CJ7895" s="174"/>
    </row>
    <row r="7896" spans="76:88" ht="20.100000000000001" customHeight="1" x14ac:dyDescent="0.25">
      <c r="BX7896" s="190"/>
      <c r="BY7896" s="191"/>
      <c r="BZ7896" s="188"/>
      <c r="CA7896" s="188"/>
      <c r="CB7896" s="174" t="str">
        <f t="shared" si="894"/>
        <v/>
      </c>
      <c r="CC7896" s="174" t="str">
        <f t="shared" si="895"/>
        <v/>
      </c>
      <c r="CH7896" s="139"/>
      <c r="CI7896" s="139"/>
      <c r="CJ7896" s="174"/>
    </row>
    <row r="7897" spans="76:88" ht="20.100000000000001" customHeight="1" x14ac:dyDescent="0.25">
      <c r="BX7897" s="190"/>
      <c r="BY7897" s="191"/>
      <c r="BZ7897" s="188"/>
      <c r="CA7897" s="188"/>
      <c r="CB7897" s="174" t="str">
        <f t="shared" si="894"/>
        <v/>
      </c>
      <c r="CC7897" s="174" t="str">
        <f t="shared" si="895"/>
        <v/>
      </c>
      <c r="CH7897" s="139"/>
      <c r="CI7897" s="139"/>
      <c r="CJ7897" s="174"/>
    </row>
    <row r="7898" spans="76:88" ht="20.100000000000001" customHeight="1" x14ac:dyDescent="0.25">
      <c r="BX7898" s="190"/>
      <c r="BY7898" s="191"/>
      <c r="BZ7898" s="188"/>
      <c r="CA7898" s="188"/>
      <c r="CB7898" s="174" t="str">
        <f t="shared" si="894"/>
        <v/>
      </c>
      <c r="CC7898" s="174" t="str">
        <f t="shared" si="895"/>
        <v/>
      </c>
      <c r="CH7898" s="139"/>
      <c r="CI7898" s="139"/>
      <c r="CJ7898" s="174"/>
    </row>
    <row r="7899" spans="76:88" ht="20.100000000000001" customHeight="1" x14ac:dyDescent="0.25">
      <c r="BX7899" s="190"/>
      <c r="BY7899" s="191"/>
      <c r="BZ7899" s="188"/>
      <c r="CA7899" s="188"/>
      <c r="CB7899" s="174" t="str">
        <f t="shared" si="894"/>
        <v/>
      </c>
      <c r="CC7899" s="174" t="str">
        <f t="shared" si="895"/>
        <v/>
      </c>
      <c r="CH7899" s="139"/>
      <c r="CI7899" s="139"/>
      <c r="CJ7899" s="174"/>
    </row>
    <row r="7900" spans="76:88" ht="20.100000000000001" customHeight="1" x14ac:dyDescent="0.25">
      <c r="BX7900" s="190"/>
      <c r="BY7900" s="191"/>
      <c r="BZ7900" s="188"/>
      <c r="CA7900" s="188"/>
      <c r="CB7900" s="174" t="str">
        <f t="shared" si="894"/>
        <v/>
      </c>
      <c r="CC7900" s="174" t="str">
        <f t="shared" si="895"/>
        <v/>
      </c>
      <c r="CH7900" s="139"/>
      <c r="CI7900" s="139"/>
      <c r="CJ7900" s="174"/>
    </row>
    <row r="7901" spans="76:88" ht="20.100000000000001" customHeight="1" x14ac:dyDescent="0.25">
      <c r="BX7901" s="190"/>
      <c r="BY7901" s="191"/>
      <c r="BZ7901" s="188"/>
      <c r="CA7901" s="188"/>
      <c r="CB7901" s="174" t="str">
        <f t="shared" si="894"/>
        <v/>
      </c>
      <c r="CC7901" s="174" t="str">
        <f t="shared" si="895"/>
        <v/>
      </c>
      <c r="CH7901" s="139"/>
      <c r="CI7901" s="139"/>
      <c r="CJ7901" s="174"/>
    </row>
    <row r="7902" spans="76:88" ht="20.100000000000001" customHeight="1" x14ac:dyDescent="0.25">
      <c r="BX7902" s="190"/>
      <c r="BY7902" s="191"/>
      <c r="BZ7902" s="188"/>
      <c r="CA7902" s="188"/>
      <c r="CB7902" s="174" t="str">
        <f t="shared" si="894"/>
        <v/>
      </c>
      <c r="CC7902" s="174" t="str">
        <f t="shared" si="895"/>
        <v/>
      </c>
      <c r="CH7902" s="139"/>
      <c r="CI7902" s="139"/>
      <c r="CJ7902" s="174"/>
    </row>
    <row r="7903" spans="76:88" ht="20.100000000000001" customHeight="1" x14ac:dyDescent="0.25">
      <c r="BX7903" s="190"/>
      <c r="BY7903" s="191"/>
      <c r="BZ7903" s="188"/>
      <c r="CA7903" s="188"/>
      <c r="CB7903" s="174" t="str">
        <f t="shared" si="894"/>
        <v/>
      </c>
      <c r="CC7903" s="174" t="str">
        <f t="shared" si="895"/>
        <v/>
      </c>
      <c r="CH7903" s="139"/>
      <c r="CI7903" s="139"/>
      <c r="CJ7903" s="174"/>
    </row>
    <row r="7904" spans="76:88" ht="20.100000000000001" customHeight="1" x14ac:dyDescent="0.25">
      <c r="BX7904" s="190"/>
      <c r="BY7904" s="191"/>
      <c r="BZ7904" s="188"/>
      <c r="CA7904" s="188"/>
      <c r="CB7904" s="174" t="str">
        <f t="shared" si="894"/>
        <v/>
      </c>
      <c r="CC7904" s="174" t="str">
        <f t="shared" si="895"/>
        <v/>
      </c>
      <c r="CH7904" s="139"/>
      <c r="CI7904" s="139"/>
      <c r="CJ7904" s="174"/>
    </row>
    <row r="7905" spans="76:88" ht="20.100000000000001" customHeight="1" x14ac:dyDescent="0.25">
      <c r="BX7905" s="190"/>
      <c r="BY7905" s="191"/>
      <c r="BZ7905" s="188"/>
      <c r="CA7905" s="188"/>
      <c r="CB7905" s="174" t="str">
        <f t="shared" si="894"/>
        <v/>
      </c>
      <c r="CC7905" s="174" t="str">
        <f t="shared" si="895"/>
        <v/>
      </c>
      <c r="CH7905" s="139"/>
      <c r="CI7905" s="139"/>
      <c r="CJ7905" s="174"/>
    </row>
    <row r="7906" spans="76:88" ht="20.100000000000001" customHeight="1" x14ac:dyDescent="0.25">
      <c r="BX7906" s="190"/>
      <c r="BY7906" s="191"/>
      <c r="BZ7906" s="188"/>
      <c r="CA7906" s="188"/>
      <c r="CB7906" s="174" t="str">
        <f t="shared" si="894"/>
        <v/>
      </c>
      <c r="CC7906" s="174" t="str">
        <f t="shared" si="895"/>
        <v/>
      </c>
      <c r="CH7906" s="139"/>
      <c r="CI7906" s="139"/>
      <c r="CJ7906" s="174"/>
    </row>
    <row r="7907" spans="76:88" ht="20.100000000000001" customHeight="1" x14ac:dyDescent="0.25">
      <c r="BX7907" s="190"/>
      <c r="BY7907" s="191"/>
      <c r="BZ7907" s="188"/>
      <c r="CA7907" s="188"/>
      <c r="CB7907" s="174" t="str">
        <f t="shared" si="894"/>
        <v/>
      </c>
      <c r="CC7907" s="174" t="str">
        <f t="shared" si="895"/>
        <v/>
      </c>
      <c r="CH7907" s="139"/>
      <c r="CI7907" s="139"/>
      <c r="CJ7907" s="174"/>
    </row>
    <row r="7908" spans="76:88" ht="20.100000000000001" customHeight="1" x14ac:dyDescent="0.25">
      <c r="BX7908" s="190"/>
      <c r="BY7908" s="191"/>
      <c r="BZ7908" s="188"/>
      <c r="CA7908" s="188"/>
      <c r="CB7908" s="174" t="str">
        <f t="shared" si="894"/>
        <v/>
      </c>
      <c r="CC7908" s="174" t="str">
        <f t="shared" si="895"/>
        <v/>
      </c>
      <c r="CH7908" s="139"/>
      <c r="CI7908" s="139"/>
      <c r="CJ7908" s="174"/>
    </row>
    <row r="7909" spans="76:88" ht="20.100000000000001" customHeight="1" x14ac:dyDescent="0.25">
      <c r="BX7909" s="190"/>
      <c r="BY7909" s="191"/>
      <c r="BZ7909" s="188"/>
      <c r="CA7909" s="188"/>
      <c r="CB7909" s="174" t="str">
        <f t="shared" si="894"/>
        <v/>
      </c>
      <c r="CC7909" s="174" t="str">
        <f t="shared" si="895"/>
        <v/>
      </c>
      <c r="CH7909" s="139"/>
      <c r="CI7909" s="139"/>
      <c r="CJ7909" s="174"/>
    </row>
    <row r="7910" spans="76:88" ht="20.100000000000001" customHeight="1" x14ac:dyDescent="0.25">
      <c r="BX7910" s="190"/>
      <c r="BY7910" s="191"/>
      <c r="BZ7910" s="188"/>
      <c r="CA7910" s="188"/>
      <c r="CB7910" s="174" t="str">
        <f t="shared" si="894"/>
        <v/>
      </c>
      <c r="CC7910" s="174" t="str">
        <f t="shared" si="895"/>
        <v/>
      </c>
      <c r="CH7910" s="139"/>
      <c r="CI7910" s="139"/>
      <c r="CJ7910" s="174"/>
    </row>
    <row r="7911" spans="76:88" ht="20.100000000000001" customHeight="1" x14ac:dyDescent="0.25">
      <c r="BX7911" s="190"/>
      <c r="BY7911" s="191"/>
      <c r="BZ7911" s="188"/>
      <c r="CA7911" s="188"/>
      <c r="CB7911" s="174" t="str">
        <f t="shared" si="894"/>
        <v/>
      </c>
      <c r="CC7911" s="174" t="str">
        <f t="shared" si="895"/>
        <v/>
      </c>
      <c r="CH7911" s="139"/>
      <c r="CI7911" s="139"/>
      <c r="CJ7911" s="174"/>
    </row>
    <row r="7912" spans="76:88" ht="20.100000000000001" customHeight="1" x14ac:dyDescent="0.25">
      <c r="BX7912" s="190"/>
      <c r="BY7912" s="191"/>
      <c r="BZ7912" s="188"/>
      <c r="CA7912" s="188"/>
      <c r="CB7912" s="174" t="str">
        <f t="shared" si="894"/>
        <v/>
      </c>
      <c r="CC7912" s="174" t="str">
        <f t="shared" si="895"/>
        <v/>
      </c>
      <c r="CH7912" s="139"/>
      <c r="CI7912" s="139"/>
      <c r="CJ7912" s="174"/>
    </row>
    <row r="7913" spans="76:88" ht="20.100000000000001" customHeight="1" x14ac:dyDescent="0.25">
      <c r="BX7913" s="190"/>
      <c r="BY7913" s="191"/>
      <c r="BZ7913" s="188"/>
      <c r="CA7913" s="188"/>
      <c r="CB7913" s="174" t="str">
        <f t="shared" si="894"/>
        <v/>
      </c>
      <c r="CC7913" s="174" t="str">
        <f t="shared" si="895"/>
        <v/>
      </c>
      <c r="CH7913" s="139"/>
      <c r="CI7913" s="139"/>
      <c r="CJ7913" s="174"/>
    </row>
    <row r="7914" spans="76:88" ht="20.100000000000001" customHeight="1" x14ac:dyDescent="0.25">
      <c r="BX7914" s="190"/>
      <c r="BY7914" s="191"/>
      <c r="BZ7914" s="188"/>
      <c r="CA7914" s="188"/>
      <c r="CB7914" s="174" t="str">
        <f t="shared" si="894"/>
        <v/>
      </c>
      <c r="CC7914" s="174" t="str">
        <f t="shared" si="895"/>
        <v/>
      </c>
      <c r="CH7914" s="139"/>
      <c r="CI7914" s="139"/>
      <c r="CJ7914" s="174"/>
    </row>
    <row r="7915" spans="76:88" ht="20.100000000000001" customHeight="1" x14ac:dyDescent="0.25">
      <c r="BX7915" s="190"/>
      <c r="BY7915" s="191"/>
      <c r="BZ7915" s="188"/>
      <c r="CA7915" s="188"/>
      <c r="CB7915" s="174" t="str">
        <f t="shared" si="894"/>
        <v/>
      </c>
      <c r="CC7915" s="174" t="str">
        <f t="shared" si="895"/>
        <v/>
      </c>
      <c r="CH7915" s="139"/>
      <c r="CI7915" s="139"/>
      <c r="CJ7915" s="174"/>
    </row>
    <row r="7916" spans="76:88" ht="20.100000000000001" customHeight="1" x14ac:dyDescent="0.25">
      <c r="BX7916" s="190"/>
      <c r="BY7916" s="191"/>
      <c r="BZ7916" s="188"/>
      <c r="CA7916" s="188"/>
      <c r="CB7916" s="174" t="str">
        <f t="shared" si="894"/>
        <v/>
      </c>
      <c r="CC7916" s="174" t="str">
        <f t="shared" si="895"/>
        <v/>
      </c>
      <c r="CH7916" s="139"/>
      <c r="CI7916" s="139"/>
      <c r="CJ7916" s="174"/>
    </row>
    <row r="7917" spans="76:88" ht="20.100000000000001" customHeight="1" x14ac:dyDescent="0.25">
      <c r="BX7917" s="190"/>
      <c r="BY7917" s="191"/>
      <c r="BZ7917" s="188"/>
      <c r="CA7917" s="188"/>
      <c r="CB7917" s="174" t="str">
        <f t="shared" si="894"/>
        <v/>
      </c>
      <c r="CC7917" s="174" t="str">
        <f t="shared" si="895"/>
        <v/>
      </c>
      <c r="CH7917" s="139"/>
      <c r="CI7917" s="139"/>
      <c r="CJ7917" s="174"/>
    </row>
    <row r="7918" spans="76:88" ht="20.100000000000001" customHeight="1" x14ac:dyDescent="0.25">
      <c r="BX7918" s="190"/>
      <c r="BY7918" s="191"/>
      <c r="BZ7918" s="188"/>
      <c r="CA7918" s="188"/>
      <c r="CB7918" s="174" t="str">
        <f t="shared" si="894"/>
        <v/>
      </c>
      <c r="CC7918" s="174" t="str">
        <f t="shared" si="895"/>
        <v/>
      </c>
      <c r="CH7918" s="139"/>
      <c r="CI7918" s="139"/>
      <c r="CJ7918" s="174"/>
    </row>
    <row r="7919" spans="76:88" ht="20.100000000000001" customHeight="1" x14ac:dyDescent="0.25">
      <c r="BX7919" s="190"/>
      <c r="BY7919" s="191"/>
      <c r="BZ7919" s="188"/>
      <c r="CA7919" s="188"/>
      <c r="CB7919" s="174" t="str">
        <f t="shared" si="894"/>
        <v/>
      </c>
      <c r="CC7919" s="174" t="str">
        <f t="shared" si="895"/>
        <v/>
      </c>
      <c r="CH7919" s="139"/>
      <c r="CI7919" s="139"/>
      <c r="CJ7919" s="174"/>
    </row>
    <row r="7920" spans="76:88" ht="20.100000000000001" customHeight="1" x14ac:dyDescent="0.25">
      <c r="BX7920" s="190"/>
      <c r="BY7920" s="191"/>
      <c r="BZ7920" s="188"/>
      <c r="CA7920" s="188"/>
      <c r="CB7920" s="174" t="str">
        <f t="shared" si="894"/>
        <v/>
      </c>
      <c r="CC7920" s="174" t="str">
        <f t="shared" si="895"/>
        <v/>
      </c>
      <c r="CH7920" s="139"/>
      <c r="CI7920" s="139"/>
      <c r="CJ7920" s="174"/>
    </row>
    <row r="7921" spans="76:88" ht="20.100000000000001" customHeight="1" x14ac:dyDescent="0.25">
      <c r="BX7921" s="190"/>
      <c r="BY7921" s="191"/>
      <c r="BZ7921" s="188"/>
      <c r="CA7921" s="188"/>
      <c r="CB7921" s="174" t="str">
        <f t="shared" si="894"/>
        <v/>
      </c>
      <c r="CC7921" s="174" t="str">
        <f t="shared" si="895"/>
        <v/>
      </c>
      <c r="CH7921" s="139"/>
      <c r="CI7921" s="139"/>
      <c r="CJ7921" s="174"/>
    </row>
    <row r="7922" spans="76:88" ht="20.100000000000001" customHeight="1" x14ac:dyDescent="0.25">
      <c r="BX7922" s="190"/>
      <c r="BY7922" s="191"/>
      <c r="BZ7922" s="188"/>
      <c r="CA7922" s="188"/>
      <c r="CB7922" s="174" t="str">
        <f t="shared" si="894"/>
        <v/>
      </c>
      <c r="CC7922" s="174" t="str">
        <f t="shared" si="895"/>
        <v/>
      </c>
      <c r="CH7922" s="139"/>
      <c r="CI7922" s="139"/>
      <c r="CJ7922" s="174"/>
    </row>
    <row r="7923" spans="76:88" ht="20.100000000000001" customHeight="1" x14ac:dyDescent="0.25">
      <c r="BX7923" s="190"/>
      <c r="BY7923" s="191"/>
      <c r="BZ7923" s="188"/>
      <c r="CA7923" s="188"/>
      <c r="CB7923" s="174" t="str">
        <f t="shared" si="894"/>
        <v/>
      </c>
      <c r="CC7923" s="174" t="str">
        <f t="shared" si="895"/>
        <v/>
      </c>
      <c r="CH7923" s="139"/>
      <c r="CI7923" s="139"/>
      <c r="CJ7923" s="174"/>
    </row>
    <row r="7924" spans="76:88" ht="20.100000000000001" customHeight="1" x14ac:dyDescent="0.25">
      <c r="BX7924" s="190"/>
      <c r="BY7924" s="191"/>
      <c r="BZ7924" s="188"/>
      <c r="CA7924" s="188"/>
      <c r="CB7924" s="174" t="str">
        <f t="shared" si="894"/>
        <v/>
      </c>
      <c r="CC7924" s="174" t="str">
        <f t="shared" si="895"/>
        <v/>
      </c>
      <c r="CH7924" s="139"/>
      <c r="CI7924" s="139"/>
      <c r="CJ7924" s="174"/>
    </row>
    <row r="7925" spans="76:88" ht="20.100000000000001" customHeight="1" x14ac:dyDescent="0.25">
      <c r="BX7925" s="190"/>
      <c r="BY7925" s="191"/>
      <c r="BZ7925" s="188"/>
      <c r="CA7925" s="188"/>
      <c r="CB7925" s="174" t="str">
        <f t="shared" si="894"/>
        <v/>
      </c>
      <c r="CC7925" s="174" t="str">
        <f t="shared" si="895"/>
        <v/>
      </c>
      <c r="CH7925" s="139"/>
      <c r="CI7925" s="139"/>
      <c r="CJ7925" s="174"/>
    </row>
    <row r="7926" spans="76:88" ht="20.100000000000001" customHeight="1" x14ac:dyDescent="0.25">
      <c r="BX7926" s="190"/>
      <c r="BY7926" s="191"/>
      <c r="BZ7926" s="188"/>
      <c r="CA7926" s="188"/>
      <c r="CB7926" s="174" t="str">
        <f t="shared" si="894"/>
        <v/>
      </c>
      <c r="CC7926" s="174" t="str">
        <f t="shared" si="895"/>
        <v/>
      </c>
      <c r="CH7926" s="139"/>
      <c r="CI7926" s="139"/>
      <c r="CJ7926" s="174"/>
    </row>
    <row r="7927" spans="76:88" ht="20.100000000000001" customHeight="1" x14ac:dyDescent="0.25">
      <c r="BX7927" s="190"/>
      <c r="BY7927" s="191"/>
      <c r="BZ7927" s="188"/>
      <c r="CA7927" s="188"/>
      <c r="CB7927" s="174" t="str">
        <f t="shared" si="894"/>
        <v/>
      </c>
      <c r="CC7927" s="174" t="str">
        <f t="shared" si="895"/>
        <v/>
      </c>
      <c r="CH7927" s="139"/>
      <c r="CI7927" s="139"/>
      <c r="CJ7927" s="174"/>
    </row>
    <row r="7928" spans="76:88" ht="20.100000000000001" customHeight="1" x14ac:dyDescent="0.25">
      <c r="BX7928" s="190"/>
      <c r="BY7928" s="191"/>
      <c r="BZ7928" s="188"/>
      <c r="CA7928" s="188"/>
      <c r="CB7928" s="174" t="str">
        <f t="shared" si="894"/>
        <v/>
      </c>
      <c r="CC7928" s="174" t="str">
        <f t="shared" si="895"/>
        <v/>
      </c>
      <c r="CH7928" s="139"/>
      <c r="CI7928" s="139"/>
      <c r="CJ7928" s="174"/>
    </row>
    <row r="7929" spans="76:88" ht="20.100000000000001" customHeight="1" x14ac:dyDescent="0.25">
      <c r="BX7929" s="190"/>
      <c r="BY7929" s="191"/>
      <c r="BZ7929" s="188"/>
      <c r="CA7929" s="188"/>
      <c r="CB7929" s="174" t="str">
        <f t="shared" si="894"/>
        <v/>
      </c>
      <c r="CC7929" s="174" t="str">
        <f t="shared" si="895"/>
        <v/>
      </c>
      <c r="CH7929" s="139"/>
      <c r="CI7929" s="139"/>
      <c r="CJ7929" s="174"/>
    </row>
    <row r="7930" spans="76:88" ht="20.100000000000001" customHeight="1" x14ac:dyDescent="0.25">
      <c r="BX7930" s="190"/>
      <c r="BY7930" s="191"/>
      <c r="BZ7930" s="188"/>
      <c r="CA7930" s="188"/>
      <c r="CB7930" s="174" t="str">
        <f t="shared" si="894"/>
        <v/>
      </c>
      <c r="CC7930" s="174" t="str">
        <f t="shared" si="895"/>
        <v/>
      </c>
      <c r="CH7930" s="139"/>
      <c r="CI7930" s="139"/>
      <c r="CJ7930" s="174"/>
    </row>
    <row r="7931" spans="76:88" ht="20.100000000000001" customHeight="1" x14ac:dyDescent="0.25">
      <c r="BX7931" s="190"/>
      <c r="BY7931" s="191"/>
      <c r="BZ7931" s="188"/>
      <c r="CA7931" s="188"/>
      <c r="CB7931" s="174" t="str">
        <f t="shared" si="894"/>
        <v/>
      </c>
      <c r="CC7931" s="174" t="str">
        <f t="shared" si="895"/>
        <v/>
      </c>
      <c r="CH7931" s="139"/>
      <c r="CI7931" s="139"/>
      <c r="CJ7931" s="174"/>
    </row>
    <row r="7932" spans="76:88" ht="20.100000000000001" customHeight="1" x14ac:dyDescent="0.25">
      <c r="BX7932" s="190"/>
      <c r="BY7932" s="191"/>
      <c r="BZ7932" s="188"/>
      <c r="CA7932" s="188"/>
      <c r="CB7932" s="174" t="str">
        <f t="shared" si="894"/>
        <v/>
      </c>
      <c r="CC7932" s="174" t="str">
        <f t="shared" si="895"/>
        <v/>
      </c>
      <c r="CH7932" s="139"/>
      <c r="CI7932" s="139"/>
      <c r="CJ7932" s="174"/>
    </row>
    <row r="7933" spans="76:88" ht="20.100000000000001" customHeight="1" x14ac:dyDescent="0.25">
      <c r="BX7933" s="190"/>
      <c r="BY7933" s="191"/>
      <c r="BZ7933" s="188"/>
      <c r="CA7933" s="188"/>
      <c r="CB7933" s="174" t="str">
        <f t="shared" si="894"/>
        <v/>
      </c>
      <c r="CC7933" s="174" t="str">
        <f t="shared" si="895"/>
        <v/>
      </c>
      <c r="CH7933" s="139"/>
      <c r="CI7933" s="139"/>
      <c r="CJ7933" s="174"/>
    </row>
    <row r="7934" spans="76:88" ht="20.100000000000001" customHeight="1" x14ac:dyDescent="0.25">
      <c r="BX7934" s="190"/>
      <c r="BY7934" s="191"/>
      <c r="BZ7934" s="188"/>
      <c r="CA7934" s="188"/>
      <c r="CB7934" s="174" t="str">
        <f t="shared" si="894"/>
        <v/>
      </c>
      <c r="CC7934" s="174" t="str">
        <f t="shared" si="895"/>
        <v/>
      </c>
      <c r="CH7934" s="139"/>
      <c r="CI7934" s="139"/>
      <c r="CJ7934" s="174"/>
    </row>
    <row r="7935" spans="76:88" ht="20.100000000000001" customHeight="1" x14ac:dyDescent="0.25">
      <c r="BX7935" s="190"/>
      <c r="BY7935" s="191"/>
      <c r="BZ7935" s="188"/>
      <c r="CA7935" s="188"/>
      <c r="CB7935" s="174" t="str">
        <f t="shared" si="894"/>
        <v/>
      </c>
      <c r="CC7935" s="174" t="str">
        <f t="shared" si="895"/>
        <v/>
      </c>
      <c r="CH7935" s="139"/>
      <c r="CI7935" s="139"/>
      <c r="CJ7935" s="174"/>
    </row>
    <row r="7936" spans="76:88" ht="20.100000000000001" customHeight="1" x14ac:dyDescent="0.25">
      <c r="BX7936" s="190"/>
      <c r="BY7936" s="191"/>
      <c r="BZ7936" s="188"/>
      <c r="CA7936" s="188"/>
      <c r="CB7936" s="174" t="str">
        <f t="shared" si="894"/>
        <v/>
      </c>
      <c r="CC7936" s="174" t="str">
        <f t="shared" si="895"/>
        <v/>
      </c>
      <c r="CH7936" s="139"/>
      <c r="CI7936" s="139"/>
      <c r="CJ7936" s="174"/>
    </row>
    <row r="7937" spans="76:88" ht="20.100000000000001" customHeight="1" x14ac:dyDescent="0.25">
      <c r="BX7937" s="190"/>
      <c r="BY7937" s="191"/>
      <c r="BZ7937" s="188"/>
      <c r="CA7937" s="188"/>
      <c r="CB7937" s="174" t="str">
        <f t="shared" si="894"/>
        <v/>
      </c>
      <c r="CC7937" s="174" t="str">
        <f t="shared" si="895"/>
        <v/>
      </c>
      <c r="CH7937" s="139"/>
      <c r="CI7937" s="139"/>
      <c r="CJ7937" s="174"/>
    </row>
    <row r="7938" spans="76:88" ht="20.100000000000001" customHeight="1" x14ac:dyDescent="0.25">
      <c r="BX7938" s="190"/>
      <c r="BY7938" s="191"/>
      <c r="BZ7938" s="188"/>
      <c r="CA7938" s="188"/>
      <c r="CB7938" s="174" t="str">
        <f t="shared" si="894"/>
        <v/>
      </c>
      <c r="CC7938" s="174" t="str">
        <f t="shared" si="895"/>
        <v/>
      </c>
      <c r="CH7938" s="139"/>
      <c r="CI7938" s="139"/>
      <c r="CJ7938" s="174"/>
    </row>
    <row r="7939" spans="76:88" ht="20.100000000000001" customHeight="1" x14ac:dyDescent="0.25">
      <c r="BX7939" s="190"/>
      <c r="BY7939" s="191"/>
      <c r="BZ7939" s="188"/>
      <c r="CA7939" s="188"/>
      <c r="CB7939" s="174" t="str">
        <f t="shared" si="894"/>
        <v/>
      </c>
      <c r="CC7939" s="174" t="str">
        <f t="shared" si="895"/>
        <v/>
      </c>
      <c r="CH7939" s="139"/>
      <c r="CI7939" s="139"/>
      <c r="CJ7939" s="174"/>
    </row>
    <row r="7940" spans="76:88" ht="20.100000000000001" customHeight="1" x14ac:dyDescent="0.25">
      <c r="BX7940" s="190"/>
      <c r="BY7940" s="191"/>
      <c r="BZ7940" s="188"/>
      <c r="CA7940" s="188"/>
      <c r="CB7940" s="174" t="str">
        <f t="shared" si="894"/>
        <v/>
      </c>
      <c r="CC7940" s="174" t="str">
        <f t="shared" si="895"/>
        <v/>
      </c>
      <c r="CH7940" s="139"/>
      <c r="CI7940" s="139"/>
      <c r="CJ7940" s="174"/>
    </row>
    <row r="7941" spans="76:88" ht="20.100000000000001" customHeight="1" x14ac:dyDescent="0.25">
      <c r="BX7941" s="190"/>
      <c r="BY7941" s="191"/>
      <c r="BZ7941" s="188"/>
      <c r="CA7941" s="188"/>
      <c r="CB7941" s="174" t="str">
        <f t="shared" si="894"/>
        <v/>
      </c>
      <c r="CC7941" s="174" t="str">
        <f t="shared" si="895"/>
        <v/>
      </c>
      <c r="CH7941" s="139"/>
      <c r="CI7941" s="139"/>
      <c r="CJ7941" s="174"/>
    </row>
    <row r="7942" spans="76:88" ht="20.100000000000001" customHeight="1" x14ac:dyDescent="0.25">
      <c r="BX7942" s="190"/>
      <c r="BY7942" s="191"/>
      <c r="BZ7942" s="188"/>
      <c r="CA7942" s="188"/>
      <c r="CB7942" s="174" t="str">
        <f t="shared" si="894"/>
        <v/>
      </c>
      <c r="CC7942" s="174" t="str">
        <f t="shared" si="895"/>
        <v/>
      </c>
      <c r="CH7942" s="139"/>
      <c r="CI7942" s="139"/>
      <c r="CJ7942" s="174"/>
    </row>
    <row r="7943" spans="76:88" ht="20.100000000000001" customHeight="1" x14ac:dyDescent="0.25">
      <c r="BX7943" s="190"/>
      <c r="BY7943" s="191"/>
      <c r="BZ7943" s="188"/>
      <c r="CA7943" s="188"/>
      <c r="CB7943" s="174" t="str">
        <f t="shared" si="894"/>
        <v/>
      </c>
      <c r="CC7943" s="174" t="str">
        <f t="shared" si="895"/>
        <v/>
      </c>
      <c r="CH7943" s="139"/>
      <c r="CI7943" s="139"/>
      <c r="CJ7943" s="174"/>
    </row>
    <row r="7944" spans="76:88" ht="20.100000000000001" customHeight="1" x14ac:dyDescent="0.25">
      <c r="BX7944" s="190"/>
      <c r="BY7944" s="191"/>
      <c r="BZ7944" s="188"/>
      <c r="CA7944" s="188"/>
      <c r="CB7944" s="174" t="str">
        <f t="shared" si="894"/>
        <v/>
      </c>
      <c r="CC7944" s="174" t="str">
        <f t="shared" si="895"/>
        <v/>
      </c>
      <c r="CH7944" s="139"/>
      <c r="CI7944" s="139"/>
      <c r="CJ7944" s="174"/>
    </row>
    <row r="7945" spans="76:88" ht="20.100000000000001" customHeight="1" x14ac:dyDescent="0.25">
      <c r="BX7945" s="190"/>
      <c r="BY7945" s="191"/>
      <c r="BZ7945" s="188"/>
      <c r="CA7945" s="188"/>
      <c r="CB7945" s="174" t="str">
        <f t="shared" si="894"/>
        <v/>
      </c>
      <c r="CC7945" s="174" t="str">
        <f t="shared" si="895"/>
        <v/>
      </c>
      <c r="CH7945" s="139"/>
      <c r="CI7945" s="139"/>
      <c r="CJ7945" s="174"/>
    </row>
    <row r="7946" spans="76:88" ht="20.100000000000001" customHeight="1" x14ac:dyDescent="0.25">
      <c r="BX7946" s="190"/>
      <c r="BY7946" s="191"/>
      <c r="BZ7946" s="188"/>
      <c r="CA7946" s="188"/>
      <c r="CB7946" s="174" t="str">
        <f t="shared" si="894"/>
        <v/>
      </c>
      <c r="CC7946" s="174" t="str">
        <f t="shared" si="895"/>
        <v/>
      </c>
      <c r="CH7946" s="139"/>
      <c r="CI7946" s="139"/>
      <c r="CJ7946" s="174"/>
    </row>
    <row r="7947" spans="76:88" ht="20.100000000000001" customHeight="1" x14ac:dyDescent="0.25">
      <c r="BX7947" s="190"/>
      <c r="BY7947" s="191"/>
      <c r="BZ7947" s="188"/>
      <c r="CA7947" s="188"/>
      <c r="CB7947" s="174" t="str">
        <f t="shared" si="894"/>
        <v/>
      </c>
      <c r="CC7947" s="174" t="str">
        <f t="shared" si="895"/>
        <v/>
      </c>
      <c r="CH7947" s="139"/>
      <c r="CI7947" s="139"/>
      <c r="CJ7947" s="174"/>
    </row>
    <row r="7948" spans="76:88" ht="20.100000000000001" customHeight="1" x14ac:dyDescent="0.25">
      <c r="BX7948" s="190"/>
      <c r="BY7948" s="191"/>
      <c r="BZ7948" s="188"/>
      <c r="CA7948" s="188"/>
      <c r="CB7948" s="174" t="str">
        <f t="shared" si="894"/>
        <v/>
      </c>
      <c r="CC7948" s="174" t="str">
        <f t="shared" si="895"/>
        <v/>
      </c>
      <c r="CH7948" s="139"/>
      <c r="CI7948" s="139"/>
      <c r="CJ7948" s="174"/>
    </row>
    <row r="7949" spans="76:88" ht="20.100000000000001" customHeight="1" x14ac:dyDescent="0.25">
      <c r="BX7949" s="190"/>
      <c r="BY7949" s="191"/>
      <c r="BZ7949" s="188"/>
      <c r="CA7949" s="188"/>
      <c r="CB7949" s="174" t="str">
        <f t="shared" si="894"/>
        <v/>
      </c>
      <c r="CC7949" s="174" t="str">
        <f t="shared" si="895"/>
        <v/>
      </c>
      <c r="CH7949" s="139"/>
      <c r="CI7949" s="139"/>
      <c r="CJ7949" s="174"/>
    </row>
    <row r="7950" spans="76:88" ht="20.100000000000001" customHeight="1" x14ac:dyDescent="0.25">
      <c r="BX7950" s="190"/>
      <c r="BY7950" s="191"/>
      <c r="BZ7950" s="188"/>
      <c r="CA7950" s="188"/>
      <c r="CB7950" s="174" t="str">
        <f t="shared" si="894"/>
        <v/>
      </c>
      <c r="CC7950" s="174" t="str">
        <f t="shared" si="895"/>
        <v/>
      </c>
      <c r="CH7950" s="139"/>
      <c r="CI7950" s="139"/>
      <c r="CJ7950" s="174"/>
    </row>
    <row r="7951" spans="76:88" ht="20.100000000000001" customHeight="1" x14ac:dyDescent="0.25">
      <c r="BX7951" s="190"/>
      <c r="BY7951" s="191"/>
      <c r="BZ7951" s="188"/>
      <c r="CA7951" s="188"/>
      <c r="CB7951" s="174" t="str">
        <f t="shared" si="894"/>
        <v/>
      </c>
      <c r="CC7951" s="174" t="str">
        <f t="shared" si="895"/>
        <v/>
      </c>
      <c r="CH7951" s="139"/>
      <c r="CI7951" s="139"/>
      <c r="CJ7951" s="174"/>
    </row>
    <row r="7952" spans="76:88" ht="20.100000000000001" customHeight="1" x14ac:dyDescent="0.25">
      <c r="BX7952" s="190"/>
      <c r="BY7952" s="191"/>
      <c r="BZ7952" s="188"/>
      <c r="CA7952" s="188"/>
      <c r="CB7952" s="174" t="str">
        <f t="shared" ref="CB7952:CB8015" si="896">IF($CA7952&gt;(Y$555),$BZ7952,"")</f>
        <v/>
      </c>
      <c r="CC7952" s="174" t="str">
        <f t="shared" ref="CC7952:CC8015" si="897">IF($CA7952&gt;(AA$557),$BZ7952,"")</f>
        <v/>
      </c>
      <c r="CH7952" s="139"/>
      <c r="CI7952" s="139"/>
      <c r="CJ7952" s="174"/>
    </row>
    <row r="7953" spans="76:88" ht="20.100000000000001" customHeight="1" x14ac:dyDescent="0.25">
      <c r="BX7953" s="190"/>
      <c r="BY7953" s="191"/>
      <c r="BZ7953" s="188"/>
      <c r="CA7953" s="188"/>
      <c r="CB7953" s="174" t="str">
        <f t="shared" si="896"/>
        <v/>
      </c>
      <c r="CC7953" s="174" t="str">
        <f t="shared" si="897"/>
        <v/>
      </c>
      <c r="CH7953" s="139"/>
      <c r="CI7953" s="139"/>
      <c r="CJ7953" s="174"/>
    </row>
    <row r="7954" spans="76:88" ht="20.100000000000001" customHeight="1" x14ac:dyDescent="0.25">
      <c r="BX7954" s="190"/>
      <c r="BY7954" s="191"/>
      <c r="BZ7954" s="188"/>
      <c r="CA7954" s="188"/>
      <c r="CB7954" s="174" t="str">
        <f t="shared" si="896"/>
        <v/>
      </c>
      <c r="CC7954" s="174" t="str">
        <f t="shared" si="897"/>
        <v/>
      </c>
      <c r="CH7954" s="139"/>
      <c r="CI7954" s="139"/>
      <c r="CJ7954" s="174"/>
    </row>
    <row r="7955" spans="76:88" ht="20.100000000000001" customHeight="1" x14ac:dyDescent="0.25">
      <c r="BX7955" s="190"/>
      <c r="BY7955" s="191"/>
      <c r="BZ7955" s="188"/>
      <c r="CA7955" s="188"/>
      <c r="CB7955" s="174" t="str">
        <f t="shared" si="896"/>
        <v/>
      </c>
      <c r="CC7955" s="174" t="str">
        <f t="shared" si="897"/>
        <v/>
      </c>
      <c r="CH7955" s="139"/>
      <c r="CI7955" s="139"/>
      <c r="CJ7955" s="174"/>
    </row>
    <row r="7956" spans="76:88" ht="20.100000000000001" customHeight="1" x14ac:dyDescent="0.25">
      <c r="BX7956" s="190"/>
      <c r="BY7956" s="191"/>
      <c r="BZ7956" s="188"/>
      <c r="CA7956" s="188"/>
      <c r="CB7956" s="174" t="str">
        <f t="shared" si="896"/>
        <v/>
      </c>
      <c r="CC7956" s="174" t="str">
        <f t="shared" si="897"/>
        <v/>
      </c>
      <c r="CH7956" s="139"/>
      <c r="CI7956" s="139"/>
      <c r="CJ7956" s="174"/>
    </row>
    <row r="7957" spans="76:88" ht="20.100000000000001" customHeight="1" x14ac:dyDescent="0.25">
      <c r="BX7957" s="190"/>
      <c r="BY7957" s="191"/>
      <c r="BZ7957" s="188"/>
      <c r="CA7957" s="188"/>
      <c r="CB7957" s="174" t="str">
        <f t="shared" si="896"/>
        <v/>
      </c>
      <c r="CC7957" s="174" t="str">
        <f t="shared" si="897"/>
        <v/>
      </c>
      <c r="CH7957" s="139"/>
      <c r="CI7957" s="139"/>
      <c r="CJ7957" s="174"/>
    </row>
    <row r="7958" spans="76:88" ht="20.100000000000001" customHeight="1" x14ac:dyDescent="0.25">
      <c r="BX7958" s="190"/>
      <c r="BY7958" s="191"/>
      <c r="BZ7958" s="188"/>
      <c r="CA7958" s="188"/>
      <c r="CB7958" s="174" t="str">
        <f t="shared" si="896"/>
        <v/>
      </c>
      <c r="CC7958" s="174" t="str">
        <f t="shared" si="897"/>
        <v/>
      </c>
      <c r="CH7958" s="139"/>
      <c r="CI7958" s="139"/>
      <c r="CJ7958" s="174"/>
    </row>
    <row r="7959" spans="76:88" ht="20.100000000000001" customHeight="1" x14ac:dyDescent="0.25">
      <c r="BX7959" s="190"/>
      <c r="BY7959" s="191"/>
      <c r="BZ7959" s="188"/>
      <c r="CA7959" s="188"/>
      <c r="CB7959" s="174" t="str">
        <f t="shared" si="896"/>
        <v/>
      </c>
      <c r="CC7959" s="174" t="str">
        <f t="shared" si="897"/>
        <v/>
      </c>
      <c r="CH7959" s="139"/>
      <c r="CI7959" s="139"/>
      <c r="CJ7959" s="174"/>
    </row>
    <row r="7960" spans="76:88" ht="20.100000000000001" customHeight="1" x14ac:dyDescent="0.25">
      <c r="BX7960" s="190"/>
      <c r="BY7960" s="191"/>
      <c r="BZ7960" s="188"/>
      <c r="CA7960" s="188"/>
      <c r="CB7960" s="174" t="str">
        <f t="shared" si="896"/>
        <v/>
      </c>
      <c r="CC7960" s="174" t="str">
        <f t="shared" si="897"/>
        <v/>
      </c>
      <c r="CH7960" s="139"/>
      <c r="CI7960" s="139"/>
      <c r="CJ7960" s="174"/>
    </row>
    <row r="7961" spans="76:88" ht="20.100000000000001" customHeight="1" x14ac:dyDescent="0.25">
      <c r="BX7961" s="190"/>
      <c r="BY7961" s="191"/>
      <c r="BZ7961" s="188"/>
      <c r="CA7961" s="188"/>
      <c r="CB7961" s="174" t="str">
        <f t="shared" si="896"/>
        <v/>
      </c>
      <c r="CC7961" s="174" t="str">
        <f t="shared" si="897"/>
        <v/>
      </c>
      <c r="CH7961" s="139"/>
      <c r="CI7961" s="139"/>
      <c r="CJ7961" s="174"/>
    </row>
    <row r="7962" spans="76:88" ht="20.100000000000001" customHeight="1" x14ac:dyDescent="0.25">
      <c r="BX7962" s="190"/>
      <c r="BY7962" s="191"/>
      <c r="BZ7962" s="188"/>
      <c r="CA7962" s="188"/>
      <c r="CB7962" s="174" t="str">
        <f t="shared" si="896"/>
        <v/>
      </c>
      <c r="CC7962" s="174" t="str">
        <f t="shared" si="897"/>
        <v/>
      </c>
      <c r="CH7962" s="139"/>
      <c r="CI7962" s="139"/>
      <c r="CJ7962" s="174"/>
    </row>
    <row r="7963" spans="76:88" ht="20.100000000000001" customHeight="1" x14ac:dyDescent="0.25">
      <c r="BX7963" s="190"/>
      <c r="BY7963" s="191"/>
      <c r="BZ7963" s="188"/>
      <c r="CA7963" s="188"/>
      <c r="CB7963" s="174" t="str">
        <f t="shared" si="896"/>
        <v/>
      </c>
      <c r="CC7963" s="174" t="str">
        <f t="shared" si="897"/>
        <v/>
      </c>
      <c r="CH7963" s="139"/>
      <c r="CI7963" s="139"/>
      <c r="CJ7963" s="174"/>
    </row>
    <row r="7964" spans="76:88" ht="20.100000000000001" customHeight="1" x14ac:dyDescent="0.25">
      <c r="BX7964" s="190"/>
      <c r="BY7964" s="191"/>
      <c r="BZ7964" s="188"/>
      <c r="CA7964" s="188"/>
      <c r="CB7964" s="174" t="str">
        <f t="shared" si="896"/>
        <v/>
      </c>
      <c r="CC7964" s="174" t="str">
        <f t="shared" si="897"/>
        <v/>
      </c>
      <c r="CH7964" s="139"/>
      <c r="CI7964" s="139"/>
      <c r="CJ7964" s="174"/>
    </row>
    <row r="7965" spans="76:88" ht="20.100000000000001" customHeight="1" x14ac:dyDescent="0.25">
      <c r="BX7965" s="190"/>
      <c r="BY7965" s="191"/>
      <c r="BZ7965" s="188"/>
      <c r="CA7965" s="188"/>
      <c r="CB7965" s="174" t="str">
        <f t="shared" si="896"/>
        <v/>
      </c>
      <c r="CC7965" s="174" t="str">
        <f t="shared" si="897"/>
        <v/>
      </c>
      <c r="CH7965" s="139"/>
      <c r="CI7965" s="139"/>
      <c r="CJ7965" s="174"/>
    </row>
    <row r="7966" spans="76:88" ht="20.100000000000001" customHeight="1" x14ac:dyDescent="0.25">
      <c r="BX7966" s="190"/>
      <c r="BY7966" s="191"/>
      <c r="BZ7966" s="188"/>
      <c r="CA7966" s="188"/>
      <c r="CB7966" s="174" t="str">
        <f t="shared" si="896"/>
        <v/>
      </c>
      <c r="CC7966" s="174" t="str">
        <f t="shared" si="897"/>
        <v/>
      </c>
      <c r="CH7966" s="139"/>
      <c r="CI7966" s="139"/>
      <c r="CJ7966" s="174"/>
    </row>
    <row r="7967" spans="76:88" ht="20.100000000000001" customHeight="1" x14ac:dyDescent="0.25">
      <c r="BX7967" s="190"/>
      <c r="BY7967" s="191"/>
      <c r="BZ7967" s="188"/>
      <c r="CA7967" s="188"/>
      <c r="CB7967" s="174" t="str">
        <f t="shared" si="896"/>
        <v/>
      </c>
      <c r="CC7967" s="174" t="str">
        <f t="shared" si="897"/>
        <v/>
      </c>
      <c r="CH7967" s="139"/>
      <c r="CI7967" s="139"/>
      <c r="CJ7967" s="174"/>
    </row>
    <row r="7968" spans="76:88" ht="20.100000000000001" customHeight="1" x14ac:dyDescent="0.25">
      <c r="BX7968" s="190"/>
      <c r="BY7968" s="191"/>
      <c r="BZ7968" s="188"/>
      <c r="CA7968" s="188"/>
      <c r="CB7968" s="174" t="str">
        <f t="shared" si="896"/>
        <v/>
      </c>
      <c r="CC7968" s="174" t="str">
        <f t="shared" si="897"/>
        <v/>
      </c>
      <c r="CH7968" s="139"/>
      <c r="CI7968" s="139"/>
      <c r="CJ7968" s="174"/>
    </row>
    <row r="7969" spans="76:88" ht="20.100000000000001" customHeight="1" x14ac:dyDescent="0.25">
      <c r="BX7969" s="190"/>
      <c r="BY7969" s="191"/>
      <c r="BZ7969" s="188"/>
      <c r="CA7969" s="188"/>
      <c r="CB7969" s="174" t="str">
        <f t="shared" si="896"/>
        <v/>
      </c>
      <c r="CC7969" s="174" t="str">
        <f t="shared" si="897"/>
        <v/>
      </c>
      <c r="CH7969" s="139"/>
      <c r="CI7969" s="139"/>
      <c r="CJ7969" s="174"/>
    </row>
    <row r="7970" spans="76:88" ht="20.100000000000001" customHeight="1" x14ac:dyDescent="0.25">
      <c r="BX7970" s="190"/>
      <c r="BY7970" s="191"/>
      <c r="BZ7970" s="188"/>
      <c r="CA7970" s="188"/>
      <c r="CB7970" s="174" t="str">
        <f t="shared" si="896"/>
        <v/>
      </c>
      <c r="CC7970" s="174" t="str">
        <f t="shared" si="897"/>
        <v/>
      </c>
      <c r="CH7970" s="139"/>
      <c r="CI7970" s="139"/>
      <c r="CJ7970" s="174"/>
    </row>
    <row r="7971" spans="76:88" ht="20.100000000000001" customHeight="1" x14ac:dyDescent="0.25">
      <c r="BX7971" s="190"/>
      <c r="BY7971" s="191"/>
      <c r="BZ7971" s="188"/>
      <c r="CA7971" s="188"/>
      <c r="CB7971" s="174" t="str">
        <f t="shared" si="896"/>
        <v/>
      </c>
      <c r="CC7971" s="174" t="str">
        <f t="shared" si="897"/>
        <v/>
      </c>
      <c r="CH7971" s="139"/>
      <c r="CI7971" s="139"/>
      <c r="CJ7971" s="174"/>
    </row>
    <row r="7972" spans="76:88" ht="20.100000000000001" customHeight="1" x14ac:dyDescent="0.25">
      <c r="BX7972" s="190"/>
      <c r="BY7972" s="191"/>
      <c r="BZ7972" s="188"/>
      <c r="CA7972" s="188"/>
      <c r="CB7972" s="174" t="str">
        <f t="shared" si="896"/>
        <v/>
      </c>
      <c r="CC7972" s="174" t="str">
        <f t="shared" si="897"/>
        <v/>
      </c>
      <c r="CH7972" s="139"/>
      <c r="CI7972" s="139"/>
      <c r="CJ7972" s="174"/>
    </row>
    <row r="7973" spans="76:88" ht="20.100000000000001" customHeight="1" x14ac:dyDescent="0.25">
      <c r="BX7973" s="190"/>
      <c r="BY7973" s="191"/>
      <c r="BZ7973" s="188"/>
      <c r="CA7973" s="188"/>
      <c r="CB7973" s="174" t="str">
        <f t="shared" si="896"/>
        <v/>
      </c>
      <c r="CC7973" s="174" t="str">
        <f t="shared" si="897"/>
        <v/>
      </c>
      <c r="CH7973" s="139"/>
      <c r="CI7973" s="139"/>
      <c r="CJ7973" s="174"/>
    </row>
    <row r="7974" spans="76:88" ht="20.100000000000001" customHeight="1" x14ac:dyDescent="0.25">
      <c r="BX7974" s="190"/>
      <c r="BY7974" s="191"/>
      <c r="BZ7974" s="188"/>
      <c r="CA7974" s="188"/>
      <c r="CB7974" s="174" t="str">
        <f t="shared" si="896"/>
        <v/>
      </c>
      <c r="CC7974" s="174" t="str">
        <f t="shared" si="897"/>
        <v/>
      </c>
      <c r="CH7974" s="139"/>
      <c r="CI7974" s="139"/>
      <c r="CJ7974" s="174"/>
    </row>
    <row r="7975" spans="76:88" ht="20.100000000000001" customHeight="1" x14ac:dyDescent="0.25">
      <c r="BX7975" s="190"/>
      <c r="BY7975" s="191"/>
      <c r="BZ7975" s="188"/>
      <c r="CA7975" s="188"/>
      <c r="CB7975" s="174" t="str">
        <f t="shared" si="896"/>
        <v/>
      </c>
      <c r="CC7975" s="174" t="str">
        <f t="shared" si="897"/>
        <v/>
      </c>
      <c r="CH7975" s="139"/>
      <c r="CI7975" s="139"/>
      <c r="CJ7975" s="174"/>
    </row>
    <row r="7976" spans="76:88" ht="20.100000000000001" customHeight="1" x14ac:dyDescent="0.25">
      <c r="BX7976" s="190"/>
      <c r="BY7976" s="191"/>
      <c r="BZ7976" s="188"/>
      <c r="CA7976" s="188"/>
      <c r="CB7976" s="174" t="str">
        <f t="shared" si="896"/>
        <v/>
      </c>
      <c r="CC7976" s="174" t="str">
        <f t="shared" si="897"/>
        <v/>
      </c>
      <c r="CH7976" s="139"/>
      <c r="CI7976" s="139"/>
      <c r="CJ7976" s="174"/>
    </row>
    <row r="7977" spans="76:88" ht="20.100000000000001" customHeight="1" x14ac:dyDescent="0.25">
      <c r="BX7977" s="190"/>
      <c r="BY7977" s="191"/>
      <c r="BZ7977" s="188"/>
      <c r="CA7977" s="188"/>
      <c r="CB7977" s="174" t="str">
        <f t="shared" si="896"/>
        <v/>
      </c>
      <c r="CC7977" s="174" t="str">
        <f t="shared" si="897"/>
        <v/>
      </c>
      <c r="CH7977" s="139"/>
      <c r="CI7977" s="139"/>
      <c r="CJ7977" s="174"/>
    </row>
    <row r="7978" spans="76:88" ht="20.100000000000001" customHeight="1" x14ac:dyDescent="0.25">
      <c r="BX7978" s="190"/>
      <c r="BY7978" s="191"/>
      <c r="BZ7978" s="188"/>
      <c r="CA7978" s="188"/>
      <c r="CB7978" s="174" t="str">
        <f t="shared" si="896"/>
        <v/>
      </c>
      <c r="CC7978" s="174" t="str">
        <f t="shared" si="897"/>
        <v/>
      </c>
      <c r="CH7978" s="139"/>
      <c r="CI7978" s="139"/>
      <c r="CJ7978" s="174"/>
    </row>
    <row r="7979" spans="76:88" ht="20.100000000000001" customHeight="1" x14ac:dyDescent="0.25">
      <c r="BX7979" s="190"/>
      <c r="BY7979" s="191"/>
      <c r="BZ7979" s="188"/>
      <c r="CA7979" s="188"/>
      <c r="CB7979" s="174" t="str">
        <f t="shared" si="896"/>
        <v/>
      </c>
      <c r="CC7979" s="174" t="str">
        <f t="shared" si="897"/>
        <v/>
      </c>
      <c r="CH7979" s="139"/>
      <c r="CI7979" s="139"/>
      <c r="CJ7979" s="174"/>
    </row>
    <row r="7980" spans="76:88" ht="20.100000000000001" customHeight="1" x14ac:dyDescent="0.25">
      <c r="BX7980" s="190"/>
      <c r="BY7980" s="191"/>
      <c r="BZ7980" s="188"/>
      <c r="CA7980" s="188"/>
      <c r="CB7980" s="174" t="str">
        <f t="shared" si="896"/>
        <v/>
      </c>
      <c r="CC7980" s="174" t="str">
        <f t="shared" si="897"/>
        <v/>
      </c>
      <c r="CH7980" s="139"/>
      <c r="CI7980" s="139"/>
      <c r="CJ7980" s="174"/>
    </row>
    <row r="7981" spans="76:88" ht="20.100000000000001" customHeight="1" x14ac:dyDescent="0.25">
      <c r="BX7981" s="190"/>
      <c r="BY7981" s="191"/>
      <c r="BZ7981" s="188"/>
      <c r="CA7981" s="188"/>
      <c r="CB7981" s="174" t="str">
        <f t="shared" si="896"/>
        <v/>
      </c>
      <c r="CC7981" s="174" t="str">
        <f t="shared" si="897"/>
        <v/>
      </c>
      <c r="CH7981" s="139"/>
      <c r="CI7981" s="139"/>
      <c r="CJ7981" s="174"/>
    </row>
    <row r="7982" spans="76:88" ht="20.100000000000001" customHeight="1" x14ac:dyDescent="0.25">
      <c r="BX7982" s="190"/>
      <c r="BY7982" s="191"/>
      <c r="BZ7982" s="188"/>
      <c r="CA7982" s="188"/>
      <c r="CB7982" s="174" t="str">
        <f t="shared" si="896"/>
        <v/>
      </c>
      <c r="CC7982" s="174" t="str">
        <f t="shared" si="897"/>
        <v/>
      </c>
      <c r="CH7982" s="139"/>
      <c r="CI7982" s="139"/>
      <c r="CJ7982" s="174"/>
    </row>
    <row r="7983" spans="76:88" ht="20.100000000000001" customHeight="1" x14ac:dyDescent="0.25">
      <c r="BX7983" s="190"/>
      <c r="BY7983" s="191"/>
      <c r="BZ7983" s="188"/>
      <c r="CA7983" s="188"/>
      <c r="CB7983" s="174" t="str">
        <f t="shared" si="896"/>
        <v/>
      </c>
      <c r="CC7983" s="174" t="str">
        <f t="shared" si="897"/>
        <v/>
      </c>
      <c r="CH7983" s="139"/>
      <c r="CI7983" s="139"/>
      <c r="CJ7983" s="174"/>
    </row>
    <row r="7984" spans="76:88" ht="20.100000000000001" customHeight="1" x14ac:dyDescent="0.25">
      <c r="BX7984" s="190"/>
      <c r="BY7984" s="191"/>
      <c r="BZ7984" s="188"/>
      <c r="CA7984" s="188"/>
      <c r="CB7984" s="174" t="str">
        <f t="shared" si="896"/>
        <v/>
      </c>
      <c r="CC7984" s="174" t="str">
        <f t="shared" si="897"/>
        <v/>
      </c>
      <c r="CH7984" s="139"/>
      <c r="CI7984" s="139"/>
      <c r="CJ7984" s="174"/>
    </row>
    <row r="7985" spans="76:88" ht="20.100000000000001" customHeight="1" x14ac:dyDescent="0.25">
      <c r="BX7985" s="190"/>
      <c r="BY7985" s="191"/>
      <c r="BZ7985" s="188"/>
      <c r="CA7985" s="188"/>
      <c r="CB7985" s="174" t="str">
        <f t="shared" si="896"/>
        <v/>
      </c>
      <c r="CC7985" s="174" t="str">
        <f t="shared" si="897"/>
        <v/>
      </c>
      <c r="CH7985" s="139"/>
      <c r="CI7985" s="139"/>
      <c r="CJ7985" s="174"/>
    </row>
    <row r="7986" spans="76:88" ht="20.100000000000001" customHeight="1" x14ac:dyDescent="0.25">
      <c r="BX7986" s="190"/>
      <c r="BY7986" s="191"/>
      <c r="BZ7986" s="188"/>
      <c r="CA7986" s="188"/>
      <c r="CB7986" s="174" t="str">
        <f t="shared" si="896"/>
        <v/>
      </c>
      <c r="CC7986" s="174" t="str">
        <f t="shared" si="897"/>
        <v/>
      </c>
      <c r="CH7986" s="139"/>
      <c r="CI7986" s="139"/>
      <c r="CJ7986" s="174"/>
    </row>
    <row r="7987" spans="76:88" ht="20.100000000000001" customHeight="1" x14ac:dyDescent="0.25">
      <c r="BX7987" s="190"/>
      <c r="BY7987" s="191"/>
      <c r="BZ7987" s="188"/>
      <c r="CA7987" s="188"/>
      <c r="CB7987" s="174" t="str">
        <f t="shared" si="896"/>
        <v/>
      </c>
      <c r="CC7987" s="174" t="str">
        <f t="shared" si="897"/>
        <v/>
      </c>
      <c r="CH7987" s="139"/>
      <c r="CI7987" s="139"/>
      <c r="CJ7987" s="174"/>
    </row>
    <row r="7988" spans="76:88" ht="20.100000000000001" customHeight="1" x14ac:dyDescent="0.25">
      <c r="BX7988" s="190"/>
      <c r="BY7988" s="191"/>
      <c r="BZ7988" s="188"/>
      <c r="CA7988" s="188"/>
      <c r="CB7988" s="174" t="str">
        <f t="shared" si="896"/>
        <v/>
      </c>
      <c r="CC7988" s="174" t="str">
        <f t="shared" si="897"/>
        <v/>
      </c>
      <c r="CH7988" s="139"/>
      <c r="CI7988" s="139"/>
      <c r="CJ7988" s="174"/>
    </row>
    <row r="7989" spans="76:88" ht="20.100000000000001" customHeight="1" x14ac:dyDescent="0.25">
      <c r="BX7989" s="190"/>
      <c r="BY7989" s="191"/>
      <c r="BZ7989" s="188"/>
      <c r="CA7989" s="188"/>
      <c r="CB7989" s="174" t="str">
        <f t="shared" si="896"/>
        <v/>
      </c>
      <c r="CC7989" s="174" t="str">
        <f t="shared" si="897"/>
        <v/>
      </c>
      <c r="CH7989" s="139"/>
      <c r="CI7989" s="139"/>
      <c r="CJ7989" s="174"/>
    </row>
    <row r="7990" spans="76:88" ht="20.100000000000001" customHeight="1" x14ac:dyDescent="0.25">
      <c r="BX7990" s="190"/>
      <c r="BY7990" s="191"/>
      <c r="BZ7990" s="188"/>
      <c r="CA7990" s="188"/>
      <c r="CB7990" s="174" t="str">
        <f t="shared" si="896"/>
        <v/>
      </c>
      <c r="CC7990" s="174" t="str">
        <f t="shared" si="897"/>
        <v/>
      </c>
      <c r="CH7990" s="139"/>
      <c r="CI7990" s="139"/>
      <c r="CJ7990" s="174"/>
    </row>
    <row r="7991" spans="76:88" ht="20.100000000000001" customHeight="1" x14ac:dyDescent="0.25">
      <c r="BX7991" s="190"/>
      <c r="BY7991" s="191"/>
      <c r="BZ7991" s="188"/>
      <c r="CA7991" s="188"/>
      <c r="CB7991" s="174" t="str">
        <f t="shared" si="896"/>
        <v/>
      </c>
      <c r="CC7991" s="174" t="str">
        <f t="shared" si="897"/>
        <v/>
      </c>
      <c r="CH7991" s="139"/>
      <c r="CI7991" s="139"/>
      <c r="CJ7991" s="174"/>
    </row>
    <row r="7992" spans="76:88" ht="20.100000000000001" customHeight="1" x14ac:dyDescent="0.25">
      <c r="BX7992" s="190"/>
      <c r="BY7992" s="191"/>
      <c r="BZ7992" s="188"/>
      <c r="CA7992" s="188"/>
      <c r="CB7992" s="174" t="str">
        <f t="shared" si="896"/>
        <v/>
      </c>
      <c r="CC7992" s="174" t="str">
        <f t="shared" si="897"/>
        <v/>
      </c>
      <c r="CH7992" s="139"/>
      <c r="CI7992" s="139"/>
      <c r="CJ7992" s="174"/>
    </row>
    <row r="7993" spans="76:88" ht="20.100000000000001" customHeight="1" x14ac:dyDescent="0.25">
      <c r="BX7993" s="190"/>
      <c r="BY7993" s="191"/>
      <c r="BZ7993" s="188"/>
      <c r="CA7993" s="188"/>
      <c r="CB7993" s="174" t="str">
        <f t="shared" si="896"/>
        <v/>
      </c>
      <c r="CC7993" s="174" t="str">
        <f t="shared" si="897"/>
        <v/>
      </c>
      <c r="CH7993" s="139"/>
      <c r="CI7993" s="139"/>
      <c r="CJ7993" s="174"/>
    </row>
    <row r="7994" spans="76:88" ht="20.100000000000001" customHeight="1" x14ac:dyDescent="0.25">
      <c r="BX7994" s="190"/>
      <c r="BY7994" s="191"/>
      <c r="BZ7994" s="188"/>
      <c r="CA7994" s="188"/>
      <c r="CB7994" s="174" t="str">
        <f t="shared" si="896"/>
        <v/>
      </c>
      <c r="CC7994" s="174" t="str">
        <f t="shared" si="897"/>
        <v/>
      </c>
      <c r="CH7994" s="139"/>
      <c r="CI7994" s="139"/>
      <c r="CJ7994" s="174"/>
    </row>
    <row r="7995" spans="76:88" ht="20.100000000000001" customHeight="1" x14ac:dyDescent="0.25">
      <c r="BX7995" s="190"/>
      <c r="BY7995" s="191"/>
      <c r="BZ7995" s="188"/>
      <c r="CA7995" s="188"/>
      <c r="CB7995" s="174" t="str">
        <f t="shared" si="896"/>
        <v/>
      </c>
      <c r="CC7995" s="174" t="str">
        <f t="shared" si="897"/>
        <v/>
      </c>
      <c r="CH7995" s="139"/>
      <c r="CI7995" s="139"/>
      <c r="CJ7995" s="174"/>
    </row>
    <row r="7996" spans="76:88" ht="20.100000000000001" customHeight="1" x14ac:dyDescent="0.25">
      <c r="BX7996" s="190"/>
      <c r="BY7996" s="191"/>
      <c r="BZ7996" s="188"/>
      <c r="CA7996" s="188"/>
      <c r="CB7996" s="174" t="str">
        <f t="shared" si="896"/>
        <v/>
      </c>
      <c r="CC7996" s="174" t="str">
        <f t="shared" si="897"/>
        <v/>
      </c>
      <c r="CH7996" s="139"/>
      <c r="CI7996" s="139"/>
      <c r="CJ7996" s="174"/>
    </row>
    <row r="7997" spans="76:88" ht="20.100000000000001" customHeight="1" x14ac:dyDescent="0.25">
      <c r="BX7997" s="190"/>
      <c r="BY7997" s="191"/>
      <c r="BZ7997" s="188"/>
      <c r="CA7997" s="188"/>
      <c r="CB7997" s="174" t="str">
        <f t="shared" si="896"/>
        <v/>
      </c>
      <c r="CC7997" s="174" t="str">
        <f t="shared" si="897"/>
        <v/>
      </c>
      <c r="CH7997" s="139"/>
      <c r="CI7997" s="139"/>
      <c r="CJ7997" s="174"/>
    </row>
    <row r="7998" spans="76:88" ht="20.100000000000001" customHeight="1" x14ac:dyDescent="0.25">
      <c r="BX7998" s="190"/>
      <c r="BY7998" s="191"/>
      <c r="BZ7998" s="188"/>
      <c r="CA7998" s="188"/>
      <c r="CB7998" s="174" t="str">
        <f t="shared" si="896"/>
        <v/>
      </c>
      <c r="CC7998" s="174" t="str">
        <f t="shared" si="897"/>
        <v/>
      </c>
      <c r="CH7998" s="139"/>
      <c r="CI7998" s="139"/>
      <c r="CJ7998" s="174"/>
    </row>
    <row r="7999" spans="76:88" ht="20.100000000000001" customHeight="1" x14ac:dyDescent="0.25">
      <c r="BX7999" s="190"/>
      <c r="BY7999" s="191"/>
      <c r="BZ7999" s="188"/>
      <c r="CA7999" s="188"/>
      <c r="CB7999" s="174" t="str">
        <f t="shared" si="896"/>
        <v/>
      </c>
      <c r="CC7999" s="174" t="str">
        <f t="shared" si="897"/>
        <v/>
      </c>
      <c r="CH7999" s="139"/>
      <c r="CI7999" s="139"/>
      <c r="CJ7999" s="174"/>
    </row>
    <row r="8000" spans="76:88" ht="20.100000000000001" customHeight="1" x14ac:dyDescent="0.25">
      <c r="BX8000" s="190"/>
      <c r="BY8000" s="191"/>
      <c r="BZ8000" s="188"/>
      <c r="CA8000" s="188"/>
      <c r="CB8000" s="174" t="str">
        <f t="shared" si="896"/>
        <v/>
      </c>
      <c r="CC8000" s="174" t="str">
        <f t="shared" si="897"/>
        <v/>
      </c>
      <c r="CH8000" s="139"/>
      <c r="CI8000" s="139"/>
      <c r="CJ8000" s="174"/>
    </row>
    <row r="8001" spans="76:88" ht="20.100000000000001" customHeight="1" x14ac:dyDescent="0.25">
      <c r="BX8001" s="190"/>
      <c r="BY8001" s="191"/>
      <c r="BZ8001" s="188"/>
      <c r="CA8001" s="188"/>
      <c r="CB8001" s="174" t="str">
        <f t="shared" si="896"/>
        <v/>
      </c>
      <c r="CC8001" s="174" t="str">
        <f t="shared" si="897"/>
        <v/>
      </c>
      <c r="CH8001" s="139"/>
      <c r="CI8001" s="139"/>
      <c r="CJ8001" s="174"/>
    </row>
    <row r="8002" spans="76:88" ht="20.100000000000001" customHeight="1" x14ac:dyDescent="0.25">
      <c r="BX8002" s="190"/>
      <c r="BY8002" s="191"/>
      <c r="BZ8002" s="188"/>
      <c r="CA8002" s="188"/>
      <c r="CB8002" s="174" t="str">
        <f t="shared" si="896"/>
        <v/>
      </c>
      <c r="CC8002" s="174" t="str">
        <f t="shared" si="897"/>
        <v/>
      </c>
      <c r="CH8002" s="139"/>
      <c r="CI8002" s="139"/>
      <c r="CJ8002" s="174"/>
    </row>
    <row r="8003" spans="76:88" ht="20.100000000000001" customHeight="1" x14ac:dyDescent="0.25">
      <c r="BX8003" s="190"/>
      <c r="BY8003" s="191"/>
      <c r="BZ8003" s="188"/>
      <c r="CA8003" s="188"/>
      <c r="CB8003" s="174" t="str">
        <f t="shared" si="896"/>
        <v/>
      </c>
      <c r="CC8003" s="174" t="str">
        <f t="shared" si="897"/>
        <v/>
      </c>
      <c r="CH8003" s="139"/>
      <c r="CI8003" s="139"/>
      <c r="CJ8003" s="174"/>
    </row>
    <row r="8004" spans="76:88" ht="20.100000000000001" customHeight="1" x14ac:dyDescent="0.25">
      <c r="BX8004" s="190"/>
      <c r="BY8004" s="191"/>
      <c r="BZ8004" s="188"/>
      <c r="CA8004" s="188"/>
      <c r="CB8004" s="174" t="str">
        <f t="shared" si="896"/>
        <v/>
      </c>
      <c r="CC8004" s="174" t="str">
        <f t="shared" si="897"/>
        <v/>
      </c>
      <c r="CH8004" s="139"/>
      <c r="CI8004" s="139"/>
      <c r="CJ8004" s="174"/>
    </row>
    <row r="8005" spans="76:88" ht="20.100000000000001" customHeight="1" x14ac:dyDescent="0.25">
      <c r="BX8005" s="190"/>
      <c r="BY8005" s="191"/>
      <c r="BZ8005" s="188"/>
      <c r="CA8005" s="188"/>
      <c r="CB8005" s="174" t="str">
        <f t="shared" si="896"/>
        <v/>
      </c>
      <c r="CC8005" s="174" t="str">
        <f t="shared" si="897"/>
        <v/>
      </c>
      <c r="CH8005" s="139"/>
      <c r="CI8005" s="139"/>
      <c r="CJ8005" s="174"/>
    </row>
    <row r="8006" spans="76:88" ht="20.100000000000001" customHeight="1" x14ac:dyDescent="0.25">
      <c r="BX8006" s="190"/>
      <c r="BY8006" s="191"/>
      <c r="BZ8006" s="188"/>
      <c r="CA8006" s="188"/>
      <c r="CB8006" s="174" t="str">
        <f t="shared" si="896"/>
        <v/>
      </c>
      <c r="CC8006" s="174" t="str">
        <f t="shared" si="897"/>
        <v/>
      </c>
      <c r="CH8006" s="139"/>
      <c r="CI8006" s="139"/>
      <c r="CJ8006" s="174"/>
    </row>
    <row r="8007" spans="76:88" ht="20.100000000000001" customHeight="1" x14ac:dyDescent="0.25">
      <c r="BX8007" s="190"/>
      <c r="BY8007" s="191"/>
      <c r="BZ8007" s="188"/>
      <c r="CA8007" s="188"/>
      <c r="CB8007" s="174" t="str">
        <f t="shared" si="896"/>
        <v/>
      </c>
      <c r="CC8007" s="174" t="str">
        <f t="shared" si="897"/>
        <v/>
      </c>
      <c r="CH8007" s="139"/>
      <c r="CI8007" s="139"/>
      <c r="CJ8007" s="174"/>
    </row>
    <row r="8008" spans="76:88" ht="20.100000000000001" customHeight="1" x14ac:dyDescent="0.25">
      <c r="BX8008" s="190"/>
      <c r="BY8008" s="191"/>
      <c r="BZ8008" s="188"/>
      <c r="CA8008" s="188"/>
      <c r="CB8008" s="174" t="str">
        <f t="shared" si="896"/>
        <v/>
      </c>
      <c r="CC8008" s="174" t="str">
        <f t="shared" si="897"/>
        <v/>
      </c>
      <c r="CH8008" s="139"/>
      <c r="CI8008" s="139"/>
      <c r="CJ8008" s="174"/>
    </row>
    <row r="8009" spans="76:88" ht="20.100000000000001" customHeight="1" x14ac:dyDescent="0.25">
      <c r="BX8009" s="190"/>
      <c r="BY8009" s="191"/>
      <c r="BZ8009" s="188"/>
      <c r="CA8009" s="188"/>
      <c r="CB8009" s="174" t="str">
        <f t="shared" si="896"/>
        <v/>
      </c>
      <c r="CC8009" s="174" t="str">
        <f t="shared" si="897"/>
        <v/>
      </c>
      <c r="CH8009" s="139"/>
      <c r="CI8009" s="139"/>
      <c r="CJ8009" s="174"/>
    </row>
    <row r="8010" spans="76:88" ht="20.100000000000001" customHeight="1" x14ac:dyDescent="0.25">
      <c r="BX8010" s="190"/>
      <c r="BY8010" s="191"/>
      <c r="BZ8010" s="188"/>
      <c r="CA8010" s="188"/>
      <c r="CB8010" s="174" t="str">
        <f t="shared" si="896"/>
        <v/>
      </c>
      <c r="CC8010" s="174" t="str">
        <f t="shared" si="897"/>
        <v/>
      </c>
      <c r="CH8010" s="139"/>
      <c r="CI8010" s="139"/>
      <c r="CJ8010" s="174"/>
    </row>
    <row r="8011" spans="76:88" ht="20.100000000000001" customHeight="1" x14ac:dyDescent="0.25">
      <c r="BX8011" s="190"/>
      <c r="BY8011" s="191"/>
      <c r="BZ8011" s="188"/>
      <c r="CA8011" s="188"/>
      <c r="CB8011" s="174" t="str">
        <f t="shared" si="896"/>
        <v/>
      </c>
      <c r="CC8011" s="174" t="str">
        <f t="shared" si="897"/>
        <v/>
      </c>
      <c r="CH8011" s="139"/>
      <c r="CI8011" s="139"/>
      <c r="CJ8011" s="174"/>
    </row>
    <row r="8012" spans="76:88" ht="20.100000000000001" customHeight="1" x14ac:dyDescent="0.25">
      <c r="BX8012" s="190"/>
      <c r="BY8012" s="191"/>
      <c r="BZ8012" s="188"/>
      <c r="CA8012" s="188"/>
      <c r="CB8012" s="174" t="str">
        <f t="shared" si="896"/>
        <v/>
      </c>
      <c r="CC8012" s="174" t="str">
        <f t="shared" si="897"/>
        <v/>
      </c>
      <c r="CH8012" s="139"/>
      <c r="CI8012" s="139"/>
      <c r="CJ8012" s="174"/>
    </row>
    <row r="8013" spans="76:88" ht="20.100000000000001" customHeight="1" x14ac:dyDescent="0.25">
      <c r="BX8013" s="190"/>
      <c r="BY8013" s="191"/>
      <c r="BZ8013" s="188"/>
      <c r="CA8013" s="188"/>
      <c r="CB8013" s="174" t="str">
        <f t="shared" si="896"/>
        <v/>
      </c>
      <c r="CC8013" s="174" t="str">
        <f t="shared" si="897"/>
        <v/>
      </c>
      <c r="CH8013" s="139"/>
      <c r="CI8013" s="139"/>
      <c r="CJ8013" s="174"/>
    </row>
    <row r="8014" spans="76:88" ht="20.100000000000001" customHeight="1" x14ac:dyDescent="0.25">
      <c r="BX8014" s="190"/>
      <c r="BY8014" s="191"/>
      <c r="BZ8014" s="188"/>
      <c r="CA8014" s="188"/>
      <c r="CB8014" s="174" t="str">
        <f t="shared" si="896"/>
        <v/>
      </c>
      <c r="CC8014" s="174" t="str">
        <f t="shared" si="897"/>
        <v/>
      </c>
      <c r="CH8014" s="139"/>
      <c r="CI8014" s="139"/>
      <c r="CJ8014" s="174"/>
    </row>
    <row r="8015" spans="76:88" ht="20.100000000000001" customHeight="1" x14ac:dyDescent="0.25">
      <c r="BX8015" s="190"/>
      <c r="BY8015" s="191"/>
      <c r="BZ8015" s="188"/>
      <c r="CA8015" s="188"/>
      <c r="CB8015" s="174" t="str">
        <f t="shared" si="896"/>
        <v/>
      </c>
      <c r="CC8015" s="174" t="str">
        <f t="shared" si="897"/>
        <v/>
      </c>
      <c r="CH8015" s="139"/>
      <c r="CI8015" s="139"/>
      <c r="CJ8015" s="174"/>
    </row>
    <row r="8016" spans="76:88" ht="20.100000000000001" customHeight="1" x14ac:dyDescent="0.25">
      <c r="BX8016" s="190"/>
      <c r="BY8016" s="191"/>
      <c r="BZ8016" s="188"/>
      <c r="CA8016" s="188"/>
      <c r="CB8016" s="174" t="str">
        <f t="shared" ref="CB8016:CB8079" si="898">IF($CA8016&gt;(Y$555),$BZ8016,"")</f>
        <v/>
      </c>
      <c r="CC8016" s="174" t="str">
        <f t="shared" ref="CC8016:CC8079" si="899">IF($CA8016&gt;(AA$557),$BZ8016,"")</f>
        <v/>
      </c>
      <c r="CH8016" s="139"/>
      <c r="CI8016" s="139"/>
      <c r="CJ8016" s="174"/>
    </row>
    <row r="8017" spans="76:88" ht="20.100000000000001" customHeight="1" x14ac:dyDescent="0.25">
      <c r="BX8017" s="190"/>
      <c r="BY8017" s="191"/>
      <c r="BZ8017" s="188"/>
      <c r="CA8017" s="188"/>
      <c r="CB8017" s="174" t="str">
        <f t="shared" si="898"/>
        <v/>
      </c>
      <c r="CC8017" s="174" t="str">
        <f t="shared" si="899"/>
        <v/>
      </c>
      <c r="CH8017" s="139"/>
      <c r="CI8017" s="139"/>
      <c r="CJ8017" s="174"/>
    </row>
    <row r="8018" spans="76:88" ht="20.100000000000001" customHeight="1" x14ac:dyDescent="0.25">
      <c r="BX8018" s="190"/>
      <c r="BY8018" s="191"/>
      <c r="BZ8018" s="188"/>
      <c r="CA8018" s="188"/>
      <c r="CB8018" s="174" t="str">
        <f t="shared" si="898"/>
        <v/>
      </c>
      <c r="CC8018" s="174" t="str">
        <f t="shared" si="899"/>
        <v/>
      </c>
      <c r="CH8018" s="139"/>
      <c r="CI8018" s="139"/>
      <c r="CJ8018" s="174"/>
    </row>
    <row r="8019" spans="76:88" ht="20.100000000000001" customHeight="1" x14ac:dyDescent="0.25">
      <c r="BX8019" s="190"/>
      <c r="BY8019" s="191"/>
      <c r="BZ8019" s="188"/>
      <c r="CA8019" s="188"/>
      <c r="CB8019" s="174" t="str">
        <f t="shared" si="898"/>
        <v/>
      </c>
      <c r="CC8019" s="174" t="str">
        <f t="shared" si="899"/>
        <v/>
      </c>
      <c r="CH8019" s="139"/>
      <c r="CI8019" s="139"/>
      <c r="CJ8019" s="174"/>
    </row>
    <row r="8020" spans="76:88" ht="20.100000000000001" customHeight="1" x14ac:dyDescent="0.25">
      <c r="BX8020" s="190"/>
      <c r="BY8020" s="191"/>
      <c r="BZ8020" s="188"/>
      <c r="CA8020" s="188"/>
      <c r="CB8020" s="174" t="str">
        <f t="shared" si="898"/>
        <v/>
      </c>
      <c r="CC8020" s="174" t="str">
        <f t="shared" si="899"/>
        <v/>
      </c>
      <c r="CH8020" s="139"/>
      <c r="CI8020" s="139"/>
      <c r="CJ8020" s="174"/>
    </row>
    <row r="8021" spans="76:88" ht="20.100000000000001" customHeight="1" x14ac:dyDescent="0.25">
      <c r="BX8021" s="190"/>
      <c r="BY8021" s="191"/>
      <c r="BZ8021" s="188"/>
      <c r="CA8021" s="188"/>
      <c r="CB8021" s="174" t="str">
        <f t="shared" si="898"/>
        <v/>
      </c>
      <c r="CC8021" s="174" t="str">
        <f t="shared" si="899"/>
        <v/>
      </c>
      <c r="CH8021" s="139"/>
      <c r="CI8021" s="139"/>
      <c r="CJ8021" s="174"/>
    </row>
    <row r="8022" spans="76:88" ht="20.100000000000001" customHeight="1" x14ac:dyDescent="0.25">
      <c r="BX8022" s="190"/>
      <c r="BY8022" s="191"/>
      <c r="BZ8022" s="188"/>
      <c r="CA8022" s="188"/>
      <c r="CB8022" s="174" t="str">
        <f t="shared" si="898"/>
        <v/>
      </c>
      <c r="CC8022" s="174" t="str">
        <f t="shared" si="899"/>
        <v/>
      </c>
      <c r="CH8022" s="139"/>
      <c r="CI8022" s="139"/>
      <c r="CJ8022" s="174"/>
    </row>
    <row r="8023" spans="76:88" ht="20.100000000000001" customHeight="1" x14ac:dyDescent="0.25">
      <c r="BX8023" s="190"/>
      <c r="BY8023" s="191"/>
      <c r="BZ8023" s="188"/>
      <c r="CA8023" s="188"/>
      <c r="CB8023" s="174" t="str">
        <f t="shared" si="898"/>
        <v/>
      </c>
      <c r="CC8023" s="174" t="str">
        <f t="shared" si="899"/>
        <v/>
      </c>
      <c r="CH8023" s="139"/>
      <c r="CI8023" s="139"/>
      <c r="CJ8023" s="174"/>
    </row>
    <row r="8024" spans="76:88" ht="20.100000000000001" customHeight="1" x14ac:dyDescent="0.25">
      <c r="BX8024" s="190"/>
      <c r="BY8024" s="191"/>
      <c r="BZ8024" s="188"/>
      <c r="CA8024" s="188"/>
      <c r="CB8024" s="174" t="str">
        <f t="shared" si="898"/>
        <v/>
      </c>
      <c r="CC8024" s="174" t="str">
        <f t="shared" si="899"/>
        <v/>
      </c>
      <c r="CH8024" s="139"/>
      <c r="CI8024" s="139"/>
      <c r="CJ8024" s="174"/>
    </row>
    <row r="8025" spans="76:88" ht="20.100000000000001" customHeight="1" x14ac:dyDescent="0.25">
      <c r="BX8025" s="190"/>
      <c r="BY8025" s="191"/>
      <c r="BZ8025" s="188"/>
      <c r="CA8025" s="188"/>
      <c r="CB8025" s="174" t="str">
        <f t="shared" si="898"/>
        <v/>
      </c>
      <c r="CC8025" s="174" t="str">
        <f t="shared" si="899"/>
        <v/>
      </c>
      <c r="CH8025" s="139"/>
      <c r="CI8025" s="139"/>
      <c r="CJ8025" s="174"/>
    </row>
    <row r="8026" spans="76:88" ht="20.100000000000001" customHeight="1" x14ac:dyDescent="0.25">
      <c r="BX8026" s="190"/>
      <c r="BY8026" s="191"/>
      <c r="BZ8026" s="188"/>
      <c r="CA8026" s="188"/>
      <c r="CB8026" s="174" t="str">
        <f t="shared" si="898"/>
        <v/>
      </c>
      <c r="CC8026" s="174" t="str">
        <f t="shared" si="899"/>
        <v/>
      </c>
      <c r="CH8026" s="139"/>
      <c r="CI8026" s="139"/>
      <c r="CJ8026" s="174"/>
    </row>
    <row r="8027" spans="76:88" ht="20.100000000000001" customHeight="1" x14ac:dyDescent="0.25">
      <c r="BX8027" s="190"/>
      <c r="BY8027" s="191"/>
      <c r="BZ8027" s="188"/>
      <c r="CA8027" s="188"/>
      <c r="CB8027" s="174" t="str">
        <f t="shared" si="898"/>
        <v/>
      </c>
      <c r="CC8027" s="174" t="str">
        <f t="shared" si="899"/>
        <v/>
      </c>
      <c r="CH8027" s="139"/>
      <c r="CI8027" s="139"/>
      <c r="CJ8027" s="174"/>
    </row>
    <row r="8028" spans="76:88" ht="20.100000000000001" customHeight="1" x14ac:dyDescent="0.25">
      <c r="BX8028" s="190"/>
      <c r="BY8028" s="191"/>
      <c r="BZ8028" s="188"/>
      <c r="CA8028" s="188"/>
      <c r="CB8028" s="174" t="str">
        <f t="shared" si="898"/>
        <v/>
      </c>
      <c r="CC8028" s="174" t="str">
        <f t="shared" si="899"/>
        <v/>
      </c>
      <c r="CH8028" s="139"/>
      <c r="CI8028" s="139"/>
      <c r="CJ8028" s="174"/>
    </row>
    <row r="8029" spans="76:88" ht="20.100000000000001" customHeight="1" x14ac:dyDescent="0.25">
      <c r="BX8029" s="190"/>
      <c r="BY8029" s="191"/>
      <c r="BZ8029" s="188"/>
      <c r="CA8029" s="188"/>
      <c r="CB8029" s="174" t="str">
        <f t="shared" si="898"/>
        <v/>
      </c>
      <c r="CC8029" s="174" t="str">
        <f t="shared" si="899"/>
        <v/>
      </c>
      <c r="CH8029" s="139"/>
      <c r="CI8029" s="139"/>
      <c r="CJ8029" s="174"/>
    </row>
    <row r="8030" spans="76:88" ht="20.100000000000001" customHeight="1" x14ac:dyDescent="0.25">
      <c r="BX8030" s="190"/>
      <c r="BY8030" s="191"/>
      <c r="BZ8030" s="188"/>
      <c r="CA8030" s="188"/>
      <c r="CB8030" s="174" t="str">
        <f t="shared" si="898"/>
        <v/>
      </c>
      <c r="CC8030" s="174" t="str">
        <f t="shared" si="899"/>
        <v/>
      </c>
      <c r="CH8030" s="139"/>
      <c r="CI8030" s="139"/>
      <c r="CJ8030" s="174"/>
    </row>
    <row r="8031" spans="76:88" ht="20.100000000000001" customHeight="1" x14ac:dyDescent="0.25">
      <c r="BX8031" s="190"/>
      <c r="BY8031" s="191"/>
      <c r="BZ8031" s="188"/>
      <c r="CA8031" s="188"/>
      <c r="CB8031" s="174" t="str">
        <f t="shared" si="898"/>
        <v/>
      </c>
      <c r="CC8031" s="174" t="str">
        <f t="shared" si="899"/>
        <v/>
      </c>
      <c r="CH8031" s="139"/>
      <c r="CI8031" s="139"/>
      <c r="CJ8031" s="174"/>
    </row>
    <row r="8032" spans="76:88" ht="20.100000000000001" customHeight="1" x14ac:dyDescent="0.25">
      <c r="BX8032" s="190"/>
      <c r="BY8032" s="191"/>
      <c r="BZ8032" s="188"/>
      <c r="CA8032" s="188"/>
      <c r="CB8032" s="174" t="str">
        <f t="shared" si="898"/>
        <v/>
      </c>
      <c r="CC8032" s="174" t="str">
        <f t="shared" si="899"/>
        <v/>
      </c>
      <c r="CH8032" s="139"/>
      <c r="CI8032" s="139"/>
      <c r="CJ8032" s="174"/>
    </row>
    <row r="8033" spans="76:88" ht="20.100000000000001" customHeight="1" x14ac:dyDescent="0.25">
      <c r="BX8033" s="190"/>
      <c r="BY8033" s="191"/>
      <c r="BZ8033" s="188"/>
      <c r="CA8033" s="188"/>
      <c r="CB8033" s="174" t="str">
        <f t="shared" si="898"/>
        <v/>
      </c>
      <c r="CC8033" s="174" t="str">
        <f t="shared" si="899"/>
        <v/>
      </c>
      <c r="CH8033" s="139"/>
      <c r="CI8033" s="139"/>
      <c r="CJ8033" s="174"/>
    </row>
    <row r="8034" spans="76:88" ht="20.100000000000001" customHeight="1" x14ac:dyDescent="0.25">
      <c r="BX8034" s="190"/>
      <c r="BY8034" s="191"/>
      <c r="BZ8034" s="188"/>
      <c r="CA8034" s="188"/>
      <c r="CB8034" s="174" t="str">
        <f t="shared" si="898"/>
        <v/>
      </c>
      <c r="CC8034" s="174" t="str">
        <f t="shared" si="899"/>
        <v/>
      </c>
      <c r="CH8034" s="139"/>
      <c r="CI8034" s="139"/>
      <c r="CJ8034" s="174"/>
    </row>
    <row r="8035" spans="76:88" ht="20.100000000000001" customHeight="1" x14ac:dyDescent="0.25">
      <c r="BX8035" s="190"/>
      <c r="BY8035" s="191"/>
      <c r="BZ8035" s="188"/>
      <c r="CA8035" s="188"/>
      <c r="CB8035" s="174" t="str">
        <f t="shared" si="898"/>
        <v/>
      </c>
      <c r="CC8035" s="174" t="str">
        <f t="shared" si="899"/>
        <v/>
      </c>
      <c r="CH8035" s="139"/>
      <c r="CI8035" s="139"/>
      <c r="CJ8035" s="174"/>
    </row>
    <row r="8036" spans="76:88" ht="20.100000000000001" customHeight="1" x14ac:dyDescent="0.25">
      <c r="BX8036" s="190"/>
      <c r="BY8036" s="191"/>
      <c r="BZ8036" s="188"/>
      <c r="CA8036" s="188"/>
      <c r="CB8036" s="174" t="str">
        <f t="shared" si="898"/>
        <v/>
      </c>
      <c r="CC8036" s="174" t="str">
        <f t="shared" si="899"/>
        <v/>
      </c>
      <c r="CH8036" s="139"/>
      <c r="CI8036" s="139"/>
      <c r="CJ8036" s="174"/>
    </row>
    <row r="8037" spans="76:88" ht="20.100000000000001" customHeight="1" x14ac:dyDescent="0.25">
      <c r="BX8037" s="190"/>
      <c r="BY8037" s="191"/>
      <c r="BZ8037" s="188"/>
      <c r="CA8037" s="188"/>
      <c r="CB8037" s="174" t="str">
        <f t="shared" si="898"/>
        <v/>
      </c>
      <c r="CC8037" s="174" t="str">
        <f t="shared" si="899"/>
        <v/>
      </c>
      <c r="CH8037" s="139"/>
      <c r="CI8037" s="139"/>
      <c r="CJ8037" s="174"/>
    </row>
    <row r="8038" spans="76:88" ht="20.100000000000001" customHeight="1" x14ac:dyDescent="0.25">
      <c r="BX8038" s="190"/>
      <c r="BY8038" s="191"/>
      <c r="BZ8038" s="188"/>
      <c r="CA8038" s="188"/>
      <c r="CB8038" s="174" t="str">
        <f t="shared" si="898"/>
        <v/>
      </c>
      <c r="CC8038" s="174" t="str">
        <f t="shared" si="899"/>
        <v/>
      </c>
      <c r="CH8038" s="139"/>
      <c r="CI8038" s="139"/>
      <c r="CJ8038" s="174"/>
    </row>
    <row r="8039" spans="76:88" ht="20.100000000000001" customHeight="1" x14ac:dyDescent="0.25">
      <c r="BX8039" s="190"/>
      <c r="BY8039" s="191"/>
      <c r="BZ8039" s="188"/>
      <c r="CA8039" s="188"/>
      <c r="CB8039" s="174" t="str">
        <f t="shared" si="898"/>
        <v/>
      </c>
      <c r="CC8039" s="174" t="str">
        <f t="shared" si="899"/>
        <v/>
      </c>
      <c r="CH8039" s="139"/>
      <c r="CI8039" s="139"/>
      <c r="CJ8039" s="174"/>
    </row>
    <row r="8040" spans="76:88" ht="20.100000000000001" customHeight="1" x14ac:dyDescent="0.25">
      <c r="BX8040" s="190"/>
      <c r="BY8040" s="191"/>
      <c r="BZ8040" s="188"/>
      <c r="CA8040" s="188"/>
      <c r="CB8040" s="174" t="str">
        <f t="shared" si="898"/>
        <v/>
      </c>
      <c r="CC8040" s="174" t="str">
        <f t="shared" si="899"/>
        <v/>
      </c>
      <c r="CH8040" s="139"/>
      <c r="CI8040" s="139"/>
      <c r="CJ8040" s="174"/>
    </row>
    <row r="8041" spans="76:88" ht="20.100000000000001" customHeight="1" x14ac:dyDescent="0.25">
      <c r="BX8041" s="190"/>
      <c r="BY8041" s="191"/>
      <c r="BZ8041" s="188"/>
      <c r="CA8041" s="188"/>
      <c r="CB8041" s="174" t="str">
        <f t="shared" si="898"/>
        <v/>
      </c>
      <c r="CC8041" s="174" t="str">
        <f t="shared" si="899"/>
        <v/>
      </c>
      <c r="CH8041" s="139"/>
      <c r="CI8041" s="139"/>
      <c r="CJ8041" s="174"/>
    </row>
    <row r="8042" spans="76:88" ht="20.100000000000001" customHeight="1" x14ac:dyDescent="0.25">
      <c r="BX8042" s="190"/>
      <c r="BY8042" s="191"/>
      <c r="BZ8042" s="188"/>
      <c r="CA8042" s="188"/>
      <c r="CB8042" s="174" t="str">
        <f t="shared" si="898"/>
        <v/>
      </c>
      <c r="CC8042" s="174" t="str">
        <f t="shared" si="899"/>
        <v/>
      </c>
      <c r="CH8042" s="139"/>
      <c r="CI8042" s="139"/>
      <c r="CJ8042" s="174"/>
    </row>
    <row r="8043" spans="76:88" ht="20.100000000000001" customHeight="1" x14ac:dyDescent="0.25">
      <c r="BX8043" s="190"/>
      <c r="BY8043" s="191"/>
      <c r="BZ8043" s="188"/>
      <c r="CA8043" s="188"/>
      <c r="CB8043" s="174" t="str">
        <f t="shared" si="898"/>
        <v/>
      </c>
      <c r="CC8043" s="174" t="str">
        <f t="shared" si="899"/>
        <v/>
      </c>
      <c r="CH8043" s="139"/>
      <c r="CI8043" s="139"/>
      <c r="CJ8043" s="174"/>
    </row>
    <row r="8044" spans="76:88" ht="20.100000000000001" customHeight="1" x14ac:dyDescent="0.25">
      <c r="BX8044" s="190"/>
      <c r="BY8044" s="191"/>
      <c r="BZ8044" s="188"/>
      <c r="CA8044" s="188"/>
      <c r="CB8044" s="174" t="str">
        <f t="shared" si="898"/>
        <v/>
      </c>
      <c r="CC8044" s="174" t="str">
        <f t="shared" si="899"/>
        <v/>
      </c>
      <c r="CH8044" s="139"/>
      <c r="CI8044" s="139"/>
      <c r="CJ8044" s="174"/>
    </row>
    <row r="8045" spans="76:88" ht="20.100000000000001" customHeight="1" x14ac:dyDescent="0.25">
      <c r="BX8045" s="190"/>
      <c r="BY8045" s="191"/>
      <c r="BZ8045" s="188"/>
      <c r="CA8045" s="188"/>
      <c r="CB8045" s="174" t="str">
        <f t="shared" si="898"/>
        <v/>
      </c>
      <c r="CC8045" s="174" t="str">
        <f t="shared" si="899"/>
        <v/>
      </c>
      <c r="CH8045" s="139"/>
      <c r="CI8045" s="139"/>
      <c r="CJ8045" s="174"/>
    </row>
    <row r="8046" spans="76:88" ht="20.100000000000001" customHeight="1" x14ac:dyDescent="0.25">
      <c r="BX8046" s="190"/>
      <c r="BY8046" s="191"/>
      <c r="BZ8046" s="188"/>
      <c r="CA8046" s="188"/>
      <c r="CB8046" s="174" t="str">
        <f t="shared" si="898"/>
        <v/>
      </c>
      <c r="CC8046" s="174" t="str">
        <f t="shared" si="899"/>
        <v/>
      </c>
      <c r="CH8046" s="139"/>
      <c r="CI8046" s="139"/>
      <c r="CJ8046" s="174"/>
    </row>
    <row r="8047" spans="76:88" ht="20.100000000000001" customHeight="1" x14ac:dyDescent="0.25">
      <c r="BX8047" s="190"/>
      <c r="BY8047" s="191"/>
      <c r="BZ8047" s="188"/>
      <c r="CA8047" s="188"/>
      <c r="CB8047" s="174" t="str">
        <f t="shared" si="898"/>
        <v/>
      </c>
      <c r="CC8047" s="174" t="str">
        <f t="shared" si="899"/>
        <v/>
      </c>
      <c r="CH8047" s="139"/>
      <c r="CI8047" s="139"/>
      <c r="CJ8047" s="174"/>
    </row>
    <row r="8048" spans="76:88" ht="20.100000000000001" customHeight="1" x14ac:dyDescent="0.25">
      <c r="BX8048" s="190"/>
      <c r="BY8048" s="191"/>
      <c r="BZ8048" s="188"/>
      <c r="CA8048" s="188"/>
      <c r="CB8048" s="174" t="str">
        <f t="shared" si="898"/>
        <v/>
      </c>
      <c r="CC8048" s="174" t="str">
        <f t="shared" si="899"/>
        <v/>
      </c>
      <c r="CH8048" s="139"/>
      <c r="CI8048" s="139"/>
      <c r="CJ8048" s="174"/>
    </row>
    <row r="8049" spans="76:88" ht="20.100000000000001" customHeight="1" x14ac:dyDescent="0.25">
      <c r="BX8049" s="190"/>
      <c r="BY8049" s="191"/>
      <c r="BZ8049" s="188"/>
      <c r="CA8049" s="188"/>
      <c r="CB8049" s="174" t="str">
        <f t="shared" si="898"/>
        <v/>
      </c>
      <c r="CC8049" s="174" t="str">
        <f t="shared" si="899"/>
        <v/>
      </c>
      <c r="CH8049" s="139"/>
      <c r="CI8049" s="139"/>
      <c r="CJ8049" s="174"/>
    </row>
    <row r="8050" spans="76:88" ht="20.100000000000001" customHeight="1" x14ac:dyDescent="0.25">
      <c r="BX8050" s="190"/>
      <c r="BY8050" s="191"/>
      <c r="BZ8050" s="188"/>
      <c r="CA8050" s="188"/>
      <c r="CB8050" s="174" t="str">
        <f t="shared" si="898"/>
        <v/>
      </c>
      <c r="CC8050" s="174" t="str">
        <f t="shared" si="899"/>
        <v/>
      </c>
      <c r="CH8050" s="139"/>
      <c r="CI8050" s="139"/>
      <c r="CJ8050" s="174"/>
    </row>
    <row r="8051" spans="76:88" ht="20.100000000000001" customHeight="1" x14ac:dyDescent="0.25">
      <c r="BX8051" s="190"/>
      <c r="BY8051" s="191"/>
      <c r="BZ8051" s="188"/>
      <c r="CA8051" s="188"/>
      <c r="CB8051" s="174" t="str">
        <f t="shared" si="898"/>
        <v/>
      </c>
      <c r="CC8051" s="174" t="str">
        <f t="shared" si="899"/>
        <v/>
      </c>
      <c r="CH8051" s="139"/>
      <c r="CI8051" s="139"/>
      <c r="CJ8051" s="174"/>
    </row>
    <row r="8052" spans="76:88" ht="20.100000000000001" customHeight="1" x14ac:dyDescent="0.25">
      <c r="BX8052" s="190"/>
      <c r="BY8052" s="191"/>
      <c r="BZ8052" s="188"/>
      <c r="CA8052" s="188"/>
      <c r="CB8052" s="174" t="str">
        <f t="shared" si="898"/>
        <v/>
      </c>
      <c r="CC8052" s="174" t="str">
        <f t="shared" si="899"/>
        <v/>
      </c>
      <c r="CH8052" s="139"/>
      <c r="CI8052" s="139"/>
      <c r="CJ8052" s="174"/>
    </row>
    <row r="8053" spans="76:88" ht="20.100000000000001" customHeight="1" x14ac:dyDescent="0.25">
      <c r="BX8053" s="190"/>
      <c r="BY8053" s="191"/>
      <c r="BZ8053" s="188"/>
      <c r="CA8053" s="188"/>
      <c r="CB8053" s="174" t="str">
        <f t="shared" si="898"/>
        <v/>
      </c>
      <c r="CC8053" s="174" t="str">
        <f t="shared" si="899"/>
        <v/>
      </c>
      <c r="CH8053" s="139"/>
      <c r="CI8053" s="139"/>
      <c r="CJ8053" s="174"/>
    </row>
    <row r="8054" spans="76:88" ht="20.100000000000001" customHeight="1" x14ac:dyDescent="0.25">
      <c r="BX8054" s="190"/>
      <c r="BY8054" s="191"/>
      <c r="BZ8054" s="188"/>
      <c r="CA8054" s="188"/>
      <c r="CB8054" s="174" t="str">
        <f t="shared" si="898"/>
        <v/>
      </c>
      <c r="CC8054" s="174" t="str">
        <f t="shared" si="899"/>
        <v/>
      </c>
      <c r="CH8054" s="139"/>
      <c r="CI8054" s="139"/>
      <c r="CJ8054" s="174"/>
    </row>
    <row r="8055" spans="76:88" ht="20.100000000000001" customHeight="1" x14ac:dyDescent="0.25">
      <c r="BX8055" s="190"/>
      <c r="BY8055" s="191"/>
      <c r="BZ8055" s="188"/>
      <c r="CA8055" s="188"/>
      <c r="CB8055" s="174" t="str">
        <f t="shared" si="898"/>
        <v/>
      </c>
      <c r="CC8055" s="174" t="str">
        <f t="shared" si="899"/>
        <v/>
      </c>
      <c r="CH8055" s="139"/>
      <c r="CI8055" s="139"/>
      <c r="CJ8055" s="174"/>
    </row>
    <row r="8056" spans="76:88" ht="20.100000000000001" customHeight="1" x14ac:dyDescent="0.25">
      <c r="BX8056" s="190"/>
      <c r="BY8056" s="191"/>
      <c r="BZ8056" s="188"/>
      <c r="CA8056" s="188"/>
      <c r="CB8056" s="174" t="str">
        <f t="shared" si="898"/>
        <v/>
      </c>
      <c r="CC8056" s="174" t="str">
        <f t="shared" si="899"/>
        <v/>
      </c>
      <c r="CH8056" s="139"/>
      <c r="CI8056" s="139"/>
      <c r="CJ8056" s="174"/>
    </row>
    <row r="8057" spans="76:88" ht="20.100000000000001" customHeight="1" x14ac:dyDescent="0.25">
      <c r="BX8057" s="190"/>
      <c r="BY8057" s="191"/>
      <c r="BZ8057" s="188"/>
      <c r="CA8057" s="188"/>
      <c r="CB8057" s="174" t="str">
        <f t="shared" si="898"/>
        <v/>
      </c>
      <c r="CC8057" s="174" t="str">
        <f t="shared" si="899"/>
        <v/>
      </c>
      <c r="CH8057" s="139"/>
      <c r="CI8057" s="139"/>
      <c r="CJ8057" s="174"/>
    </row>
    <row r="8058" spans="76:88" ht="20.100000000000001" customHeight="1" x14ac:dyDescent="0.25">
      <c r="BX8058" s="190"/>
      <c r="BY8058" s="191"/>
      <c r="BZ8058" s="188"/>
      <c r="CA8058" s="188"/>
      <c r="CB8058" s="174" t="str">
        <f t="shared" si="898"/>
        <v/>
      </c>
      <c r="CC8058" s="174" t="str">
        <f t="shared" si="899"/>
        <v/>
      </c>
      <c r="CH8058" s="139"/>
      <c r="CI8058" s="139"/>
      <c r="CJ8058" s="174"/>
    </row>
    <row r="8059" spans="76:88" ht="20.100000000000001" customHeight="1" x14ac:dyDescent="0.25">
      <c r="BX8059" s="190"/>
      <c r="BY8059" s="191"/>
      <c r="BZ8059" s="188"/>
      <c r="CA8059" s="188"/>
      <c r="CB8059" s="174" t="str">
        <f t="shared" si="898"/>
        <v/>
      </c>
      <c r="CC8059" s="174" t="str">
        <f t="shared" si="899"/>
        <v/>
      </c>
      <c r="CH8059" s="139"/>
      <c r="CI8059" s="139"/>
      <c r="CJ8059" s="174"/>
    </row>
    <row r="8060" spans="76:88" ht="20.100000000000001" customHeight="1" x14ac:dyDescent="0.25">
      <c r="BX8060" s="190"/>
      <c r="BY8060" s="191"/>
      <c r="BZ8060" s="188"/>
      <c r="CA8060" s="188"/>
      <c r="CB8060" s="174" t="str">
        <f t="shared" si="898"/>
        <v/>
      </c>
      <c r="CC8060" s="174" t="str">
        <f t="shared" si="899"/>
        <v/>
      </c>
      <c r="CH8060" s="139"/>
      <c r="CI8060" s="139"/>
      <c r="CJ8060" s="174"/>
    </row>
    <row r="8061" spans="76:88" ht="20.100000000000001" customHeight="1" x14ac:dyDescent="0.25">
      <c r="BX8061" s="190"/>
      <c r="BY8061" s="191"/>
      <c r="BZ8061" s="188"/>
      <c r="CA8061" s="188"/>
      <c r="CB8061" s="174" t="str">
        <f t="shared" si="898"/>
        <v/>
      </c>
      <c r="CC8061" s="174" t="str">
        <f t="shared" si="899"/>
        <v/>
      </c>
      <c r="CH8061" s="139"/>
      <c r="CI8061" s="139"/>
      <c r="CJ8061" s="174"/>
    </row>
    <row r="8062" spans="76:88" ht="20.100000000000001" customHeight="1" x14ac:dyDescent="0.25">
      <c r="BX8062" s="190"/>
      <c r="BY8062" s="191"/>
      <c r="BZ8062" s="188"/>
      <c r="CA8062" s="188"/>
      <c r="CB8062" s="174" t="str">
        <f t="shared" si="898"/>
        <v/>
      </c>
      <c r="CC8062" s="174" t="str">
        <f t="shared" si="899"/>
        <v/>
      </c>
      <c r="CH8062" s="139"/>
      <c r="CI8062" s="139"/>
      <c r="CJ8062" s="174"/>
    </row>
    <row r="8063" spans="76:88" ht="20.100000000000001" customHeight="1" x14ac:dyDescent="0.25">
      <c r="BX8063" s="190"/>
      <c r="BY8063" s="191"/>
      <c r="BZ8063" s="188"/>
      <c r="CA8063" s="188"/>
      <c r="CB8063" s="174" t="str">
        <f t="shared" si="898"/>
        <v/>
      </c>
      <c r="CC8063" s="174" t="str">
        <f t="shared" si="899"/>
        <v/>
      </c>
      <c r="CH8063" s="139"/>
      <c r="CI8063" s="139"/>
      <c r="CJ8063" s="174"/>
    </row>
    <row r="8064" spans="76:88" ht="20.100000000000001" customHeight="1" x14ac:dyDescent="0.25">
      <c r="BX8064" s="190"/>
      <c r="BY8064" s="191"/>
      <c r="BZ8064" s="188"/>
      <c r="CA8064" s="188"/>
      <c r="CB8064" s="174" t="str">
        <f t="shared" si="898"/>
        <v/>
      </c>
      <c r="CC8064" s="174" t="str">
        <f t="shared" si="899"/>
        <v/>
      </c>
      <c r="CH8064" s="139"/>
      <c r="CI8064" s="139"/>
      <c r="CJ8064" s="174"/>
    </row>
    <row r="8065" spans="76:88" ht="20.100000000000001" customHeight="1" x14ac:dyDescent="0.25">
      <c r="BX8065" s="190"/>
      <c r="BY8065" s="191"/>
      <c r="BZ8065" s="188"/>
      <c r="CA8065" s="188"/>
      <c r="CB8065" s="174" t="str">
        <f t="shared" si="898"/>
        <v/>
      </c>
      <c r="CC8065" s="174" t="str">
        <f t="shared" si="899"/>
        <v/>
      </c>
      <c r="CH8065" s="139"/>
      <c r="CI8065" s="139"/>
      <c r="CJ8065" s="174"/>
    </row>
    <row r="8066" spans="76:88" ht="20.100000000000001" customHeight="1" x14ac:dyDescent="0.25">
      <c r="BX8066" s="190"/>
      <c r="BY8066" s="191"/>
      <c r="BZ8066" s="188"/>
      <c r="CA8066" s="188"/>
      <c r="CB8066" s="174" t="str">
        <f t="shared" si="898"/>
        <v/>
      </c>
      <c r="CC8066" s="174" t="str">
        <f t="shared" si="899"/>
        <v/>
      </c>
      <c r="CH8066" s="139"/>
      <c r="CI8066" s="139"/>
      <c r="CJ8066" s="174"/>
    </row>
    <row r="8067" spans="76:88" ht="20.100000000000001" customHeight="1" x14ac:dyDescent="0.25">
      <c r="BX8067" s="190"/>
      <c r="BY8067" s="191"/>
      <c r="BZ8067" s="188"/>
      <c r="CA8067" s="188"/>
      <c r="CB8067" s="174" t="str">
        <f t="shared" si="898"/>
        <v/>
      </c>
      <c r="CC8067" s="174" t="str">
        <f t="shared" si="899"/>
        <v/>
      </c>
      <c r="CH8067" s="139"/>
      <c r="CI8067" s="139"/>
      <c r="CJ8067" s="174"/>
    </row>
    <row r="8068" spans="76:88" ht="20.100000000000001" customHeight="1" x14ac:dyDescent="0.25">
      <c r="BX8068" s="190"/>
      <c r="BY8068" s="191"/>
      <c r="BZ8068" s="188"/>
      <c r="CA8068" s="188"/>
      <c r="CB8068" s="174" t="str">
        <f t="shared" si="898"/>
        <v/>
      </c>
      <c r="CC8068" s="174" t="str">
        <f t="shared" si="899"/>
        <v/>
      </c>
      <c r="CH8068" s="139"/>
      <c r="CI8068" s="139"/>
      <c r="CJ8068" s="174"/>
    </row>
    <row r="8069" spans="76:88" ht="20.100000000000001" customHeight="1" x14ac:dyDescent="0.25">
      <c r="BX8069" s="190"/>
      <c r="BY8069" s="191"/>
      <c r="BZ8069" s="188"/>
      <c r="CA8069" s="188"/>
      <c r="CB8069" s="174" t="str">
        <f t="shared" si="898"/>
        <v/>
      </c>
      <c r="CC8069" s="174" t="str">
        <f t="shared" si="899"/>
        <v/>
      </c>
      <c r="CH8069" s="139"/>
      <c r="CI8069" s="139"/>
      <c r="CJ8069" s="174"/>
    </row>
    <row r="8070" spans="76:88" ht="20.100000000000001" customHeight="1" x14ac:dyDescent="0.25">
      <c r="BX8070" s="190"/>
      <c r="BY8070" s="191"/>
      <c r="BZ8070" s="188"/>
      <c r="CA8070" s="188"/>
      <c r="CB8070" s="174" t="str">
        <f t="shared" si="898"/>
        <v/>
      </c>
      <c r="CC8070" s="174" t="str">
        <f t="shared" si="899"/>
        <v/>
      </c>
      <c r="CH8070" s="139"/>
      <c r="CI8070" s="139"/>
      <c r="CJ8070" s="174"/>
    </row>
    <row r="8071" spans="76:88" ht="20.100000000000001" customHeight="1" x14ac:dyDescent="0.25">
      <c r="BX8071" s="190"/>
      <c r="BY8071" s="191"/>
      <c r="BZ8071" s="188"/>
      <c r="CA8071" s="188"/>
      <c r="CB8071" s="174" t="str">
        <f t="shared" si="898"/>
        <v/>
      </c>
      <c r="CC8071" s="174" t="str">
        <f t="shared" si="899"/>
        <v/>
      </c>
      <c r="CH8071" s="139"/>
      <c r="CI8071" s="139"/>
      <c r="CJ8071" s="174"/>
    </row>
    <row r="8072" spans="76:88" ht="20.100000000000001" customHeight="1" x14ac:dyDescent="0.25">
      <c r="BX8072" s="190"/>
      <c r="BY8072" s="191"/>
      <c r="BZ8072" s="188"/>
      <c r="CA8072" s="188"/>
      <c r="CB8072" s="174" t="str">
        <f t="shared" si="898"/>
        <v/>
      </c>
      <c r="CC8072" s="174" t="str">
        <f t="shared" si="899"/>
        <v/>
      </c>
      <c r="CH8072" s="139"/>
      <c r="CI8072" s="139"/>
      <c r="CJ8072" s="174"/>
    </row>
    <row r="8073" spans="76:88" ht="20.100000000000001" customHeight="1" x14ac:dyDescent="0.25">
      <c r="BX8073" s="190"/>
      <c r="BY8073" s="191"/>
      <c r="BZ8073" s="188"/>
      <c r="CA8073" s="188"/>
      <c r="CB8073" s="174" t="str">
        <f t="shared" si="898"/>
        <v/>
      </c>
      <c r="CC8073" s="174" t="str">
        <f t="shared" si="899"/>
        <v/>
      </c>
      <c r="CH8073" s="139"/>
      <c r="CI8073" s="139"/>
      <c r="CJ8073" s="174"/>
    </row>
    <row r="8074" spans="76:88" ht="20.100000000000001" customHeight="1" x14ac:dyDescent="0.25">
      <c r="BX8074" s="190"/>
      <c r="BY8074" s="191"/>
      <c r="BZ8074" s="188"/>
      <c r="CA8074" s="188"/>
      <c r="CB8074" s="174" t="str">
        <f t="shared" si="898"/>
        <v/>
      </c>
      <c r="CC8074" s="174" t="str">
        <f t="shared" si="899"/>
        <v/>
      </c>
      <c r="CH8074" s="139"/>
      <c r="CI8074" s="139"/>
      <c r="CJ8074" s="174"/>
    </row>
    <row r="8075" spans="76:88" ht="20.100000000000001" customHeight="1" x14ac:dyDescent="0.25">
      <c r="BX8075" s="190"/>
      <c r="BY8075" s="191"/>
      <c r="BZ8075" s="188"/>
      <c r="CA8075" s="188"/>
      <c r="CB8075" s="174" t="str">
        <f t="shared" si="898"/>
        <v/>
      </c>
      <c r="CC8075" s="174" t="str">
        <f t="shared" si="899"/>
        <v/>
      </c>
      <c r="CH8075" s="139"/>
      <c r="CI8075" s="139"/>
      <c r="CJ8075" s="174"/>
    </row>
    <row r="8076" spans="76:88" ht="20.100000000000001" customHeight="1" x14ac:dyDescent="0.25">
      <c r="BX8076" s="190"/>
      <c r="BY8076" s="191"/>
      <c r="BZ8076" s="188"/>
      <c r="CA8076" s="188"/>
      <c r="CB8076" s="174" t="str">
        <f t="shared" si="898"/>
        <v/>
      </c>
      <c r="CC8076" s="174" t="str">
        <f t="shared" si="899"/>
        <v/>
      </c>
      <c r="CH8076" s="139"/>
      <c r="CI8076" s="139"/>
      <c r="CJ8076" s="174"/>
    </row>
    <row r="8077" spans="76:88" ht="20.100000000000001" customHeight="1" x14ac:dyDescent="0.25">
      <c r="BX8077" s="190"/>
      <c r="BY8077" s="191"/>
      <c r="BZ8077" s="188"/>
      <c r="CA8077" s="188"/>
      <c r="CB8077" s="174" t="str">
        <f t="shared" si="898"/>
        <v/>
      </c>
      <c r="CC8077" s="174" t="str">
        <f t="shared" si="899"/>
        <v/>
      </c>
      <c r="CH8077" s="139"/>
      <c r="CI8077" s="139"/>
      <c r="CJ8077" s="174"/>
    </row>
    <row r="8078" spans="76:88" ht="20.100000000000001" customHeight="1" x14ac:dyDescent="0.25">
      <c r="BX8078" s="190"/>
      <c r="BY8078" s="191"/>
      <c r="BZ8078" s="188"/>
      <c r="CA8078" s="188"/>
      <c r="CB8078" s="174" t="str">
        <f t="shared" si="898"/>
        <v/>
      </c>
      <c r="CC8078" s="174" t="str">
        <f t="shared" si="899"/>
        <v/>
      </c>
      <c r="CH8078" s="139"/>
      <c r="CI8078" s="139"/>
      <c r="CJ8078" s="174"/>
    </row>
    <row r="8079" spans="76:88" ht="20.100000000000001" customHeight="1" x14ac:dyDescent="0.25">
      <c r="BX8079" s="190"/>
      <c r="BY8079" s="191"/>
      <c r="BZ8079" s="188"/>
      <c r="CA8079" s="188"/>
      <c r="CB8079" s="174" t="str">
        <f t="shared" si="898"/>
        <v/>
      </c>
      <c r="CC8079" s="174" t="str">
        <f t="shared" si="899"/>
        <v/>
      </c>
      <c r="CH8079" s="139"/>
      <c r="CI8079" s="139"/>
      <c r="CJ8079" s="174"/>
    </row>
    <row r="8080" spans="76:88" ht="20.100000000000001" customHeight="1" x14ac:dyDescent="0.25">
      <c r="BX8080" s="190"/>
      <c r="BY8080" s="191"/>
      <c r="BZ8080" s="188"/>
      <c r="CA8080" s="188"/>
      <c r="CB8080" s="174" t="str">
        <f t="shared" ref="CB8080:CB8143" si="900">IF($CA8080&gt;(Y$555),$BZ8080,"")</f>
        <v/>
      </c>
      <c r="CC8080" s="174" t="str">
        <f t="shared" ref="CC8080:CC8143" si="901">IF($CA8080&gt;(AA$557),$BZ8080,"")</f>
        <v/>
      </c>
      <c r="CH8080" s="139"/>
      <c r="CI8080" s="139"/>
      <c r="CJ8080" s="174"/>
    </row>
    <row r="8081" spans="76:88" ht="20.100000000000001" customHeight="1" x14ac:dyDescent="0.25">
      <c r="BX8081" s="190"/>
      <c r="BY8081" s="191"/>
      <c r="BZ8081" s="188"/>
      <c r="CA8081" s="188"/>
      <c r="CB8081" s="174" t="str">
        <f t="shared" si="900"/>
        <v/>
      </c>
      <c r="CC8081" s="174" t="str">
        <f t="shared" si="901"/>
        <v/>
      </c>
      <c r="CH8081" s="139"/>
      <c r="CI8081" s="139"/>
      <c r="CJ8081" s="174"/>
    </row>
    <row r="8082" spans="76:88" ht="20.100000000000001" customHeight="1" x14ac:dyDescent="0.25">
      <c r="BX8082" s="190"/>
      <c r="BY8082" s="191"/>
      <c r="BZ8082" s="188"/>
      <c r="CA8082" s="188"/>
      <c r="CB8082" s="174" t="str">
        <f t="shared" si="900"/>
        <v/>
      </c>
      <c r="CC8082" s="174" t="str">
        <f t="shared" si="901"/>
        <v/>
      </c>
      <c r="CH8082" s="139"/>
      <c r="CI8082" s="139"/>
      <c r="CJ8082" s="174"/>
    </row>
    <row r="8083" spans="76:88" ht="20.100000000000001" customHeight="1" x14ac:dyDescent="0.25">
      <c r="BX8083" s="190"/>
      <c r="BY8083" s="191"/>
      <c r="BZ8083" s="188"/>
      <c r="CA8083" s="188"/>
      <c r="CB8083" s="174" t="str">
        <f t="shared" si="900"/>
        <v/>
      </c>
      <c r="CC8083" s="174" t="str">
        <f t="shared" si="901"/>
        <v/>
      </c>
      <c r="CH8083" s="139"/>
      <c r="CI8083" s="139"/>
      <c r="CJ8083" s="174"/>
    </row>
    <row r="8084" spans="76:88" ht="20.100000000000001" customHeight="1" x14ac:dyDescent="0.25">
      <c r="BX8084" s="190"/>
      <c r="BY8084" s="191"/>
      <c r="BZ8084" s="188"/>
      <c r="CA8084" s="188"/>
      <c r="CB8084" s="174" t="str">
        <f t="shared" si="900"/>
        <v/>
      </c>
      <c r="CC8084" s="174" t="str">
        <f t="shared" si="901"/>
        <v/>
      </c>
      <c r="CH8084" s="139"/>
      <c r="CI8084" s="139"/>
      <c r="CJ8084" s="174"/>
    </row>
    <row r="8085" spans="76:88" ht="20.100000000000001" customHeight="1" x14ac:dyDescent="0.25">
      <c r="BX8085" s="190"/>
      <c r="BY8085" s="191"/>
      <c r="BZ8085" s="188"/>
      <c r="CA8085" s="188"/>
      <c r="CB8085" s="174" t="str">
        <f t="shared" si="900"/>
        <v/>
      </c>
      <c r="CC8085" s="174" t="str">
        <f t="shared" si="901"/>
        <v/>
      </c>
      <c r="CH8085" s="139"/>
      <c r="CI8085" s="139"/>
      <c r="CJ8085" s="174"/>
    </row>
    <row r="8086" spans="76:88" ht="20.100000000000001" customHeight="1" x14ac:dyDescent="0.25">
      <c r="BX8086" s="190"/>
      <c r="BY8086" s="191"/>
      <c r="BZ8086" s="188"/>
      <c r="CA8086" s="188"/>
      <c r="CB8086" s="174" t="str">
        <f t="shared" si="900"/>
        <v/>
      </c>
      <c r="CC8086" s="174" t="str">
        <f t="shared" si="901"/>
        <v/>
      </c>
      <c r="CH8086" s="139"/>
      <c r="CI8086" s="139"/>
      <c r="CJ8086" s="174"/>
    </row>
    <row r="8087" spans="76:88" ht="20.100000000000001" customHeight="1" x14ac:dyDescent="0.25">
      <c r="BX8087" s="190"/>
      <c r="BY8087" s="191"/>
      <c r="BZ8087" s="188"/>
      <c r="CA8087" s="188"/>
      <c r="CB8087" s="174" t="str">
        <f t="shared" si="900"/>
        <v/>
      </c>
      <c r="CC8087" s="174" t="str">
        <f t="shared" si="901"/>
        <v/>
      </c>
      <c r="CH8087" s="139"/>
      <c r="CI8087" s="139"/>
      <c r="CJ8087" s="174"/>
    </row>
    <row r="8088" spans="76:88" ht="20.100000000000001" customHeight="1" x14ac:dyDescent="0.25">
      <c r="BX8088" s="190"/>
      <c r="BY8088" s="191"/>
      <c r="BZ8088" s="188"/>
      <c r="CA8088" s="188"/>
      <c r="CB8088" s="174" t="str">
        <f t="shared" si="900"/>
        <v/>
      </c>
      <c r="CC8088" s="174" t="str">
        <f t="shared" si="901"/>
        <v/>
      </c>
      <c r="CH8088" s="139"/>
      <c r="CI8088" s="139"/>
      <c r="CJ8088" s="174"/>
    </row>
    <row r="8089" spans="76:88" ht="20.100000000000001" customHeight="1" x14ac:dyDescent="0.25">
      <c r="BX8089" s="190"/>
      <c r="BY8089" s="191"/>
      <c r="BZ8089" s="188"/>
      <c r="CA8089" s="188"/>
      <c r="CB8089" s="174" t="str">
        <f t="shared" si="900"/>
        <v/>
      </c>
      <c r="CC8089" s="174" t="str">
        <f t="shared" si="901"/>
        <v/>
      </c>
      <c r="CH8089" s="139"/>
      <c r="CI8089" s="139"/>
      <c r="CJ8089" s="174"/>
    </row>
    <row r="8090" spans="76:88" ht="20.100000000000001" customHeight="1" x14ac:dyDescent="0.25">
      <c r="BX8090" s="190"/>
      <c r="BY8090" s="191"/>
      <c r="BZ8090" s="188"/>
      <c r="CA8090" s="188"/>
      <c r="CB8090" s="174" t="str">
        <f t="shared" si="900"/>
        <v/>
      </c>
      <c r="CC8090" s="174" t="str">
        <f t="shared" si="901"/>
        <v/>
      </c>
      <c r="CH8090" s="139"/>
      <c r="CI8090" s="139"/>
      <c r="CJ8090" s="174"/>
    </row>
    <row r="8091" spans="76:88" ht="20.100000000000001" customHeight="1" x14ac:dyDescent="0.25">
      <c r="BX8091" s="190"/>
      <c r="BY8091" s="191"/>
      <c r="BZ8091" s="188"/>
      <c r="CA8091" s="188"/>
      <c r="CB8091" s="174" t="str">
        <f t="shared" si="900"/>
        <v/>
      </c>
      <c r="CC8091" s="174" t="str">
        <f t="shared" si="901"/>
        <v/>
      </c>
      <c r="CH8091" s="139"/>
      <c r="CI8091" s="139"/>
      <c r="CJ8091" s="174"/>
    </row>
    <row r="8092" spans="76:88" ht="20.100000000000001" customHeight="1" x14ac:dyDescent="0.25">
      <c r="BX8092" s="190"/>
      <c r="BY8092" s="191"/>
      <c r="BZ8092" s="188"/>
      <c r="CA8092" s="188"/>
      <c r="CB8092" s="174" t="str">
        <f t="shared" si="900"/>
        <v/>
      </c>
      <c r="CC8092" s="174" t="str">
        <f t="shared" si="901"/>
        <v/>
      </c>
      <c r="CH8092" s="139"/>
      <c r="CI8092" s="139"/>
      <c r="CJ8092" s="174"/>
    </row>
    <row r="8093" spans="76:88" ht="20.100000000000001" customHeight="1" x14ac:dyDescent="0.25">
      <c r="BX8093" s="190"/>
      <c r="BY8093" s="191"/>
      <c r="BZ8093" s="188"/>
      <c r="CA8093" s="188"/>
      <c r="CB8093" s="174" t="str">
        <f t="shared" si="900"/>
        <v/>
      </c>
      <c r="CC8093" s="174" t="str">
        <f t="shared" si="901"/>
        <v/>
      </c>
      <c r="CH8093" s="139"/>
      <c r="CI8093" s="139"/>
      <c r="CJ8093" s="174"/>
    </row>
    <row r="8094" spans="76:88" ht="20.100000000000001" customHeight="1" x14ac:dyDescent="0.25">
      <c r="BX8094" s="190"/>
      <c r="BY8094" s="191"/>
      <c r="BZ8094" s="188"/>
      <c r="CA8094" s="188"/>
      <c r="CB8094" s="174" t="str">
        <f t="shared" si="900"/>
        <v/>
      </c>
      <c r="CC8094" s="174" t="str">
        <f t="shared" si="901"/>
        <v/>
      </c>
      <c r="CH8094" s="139"/>
      <c r="CI8094" s="139"/>
      <c r="CJ8094" s="174"/>
    </row>
    <row r="8095" spans="76:88" ht="20.100000000000001" customHeight="1" x14ac:dyDescent="0.25">
      <c r="BX8095" s="190"/>
      <c r="BY8095" s="191"/>
      <c r="BZ8095" s="188"/>
      <c r="CA8095" s="188"/>
      <c r="CB8095" s="174" t="str">
        <f t="shared" si="900"/>
        <v/>
      </c>
      <c r="CC8095" s="174" t="str">
        <f t="shared" si="901"/>
        <v/>
      </c>
      <c r="CH8095" s="139"/>
      <c r="CI8095" s="139"/>
      <c r="CJ8095" s="174"/>
    </row>
    <row r="8096" spans="76:88" ht="20.100000000000001" customHeight="1" x14ac:dyDescent="0.25">
      <c r="BX8096" s="190"/>
      <c r="BY8096" s="191"/>
      <c r="BZ8096" s="188"/>
      <c r="CA8096" s="188"/>
      <c r="CB8096" s="174" t="str">
        <f t="shared" si="900"/>
        <v/>
      </c>
      <c r="CC8096" s="174" t="str">
        <f t="shared" si="901"/>
        <v/>
      </c>
      <c r="CH8096" s="139"/>
      <c r="CI8096" s="139"/>
      <c r="CJ8096" s="174"/>
    </row>
    <row r="8097" spans="76:88" ht="20.100000000000001" customHeight="1" x14ac:dyDescent="0.25">
      <c r="BX8097" s="190"/>
      <c r="BY8097" s="191"/>
      <c r="BZ8097" s="188"/>
      <c r="CA8097" s="188"/>
      <c r="CB8097" s="174" t="str">
        <f t="shared" si="900"/>
        <v/>
      </c>
      <c r="CC8097" s="174" t="str">
        <f t="shared" si="901"/>
        <v/>
      </c>
      <c r="CH8097" s="139"/>
      <c r="CI8097" s="139"/>
      <c r="CJ8097" s="174"/>
    </row>
    <row r="8098" spans="76:88" ht="20.100000000000001" customHeight="1" x14ac:dyDescent="0.25">
      <c r="BX8098" s="190"/>
      <c r="BY8098" s="191"/>
      <c r="BZ8098" s="188"/>
      <c r="CA8098" s="188"/>
      <c r="CB8098" s="174" t="str">
        <f t="shared" si="900"/>
        <v/>
      </c>
      <c r="CC8098" s="174" t="str">
        <f t="shared" si="901"/>
        <v/>
      </c>
      <c r="CH8098" s="139"/>
      <c r="CI8098" s="139"/>
      <c r="CJ8098" s="174"/>
    </row>
    <row r="8099" spans="76:88" ht="20.100000000000001" customHeight="1" x14ac:dyDescent="0.25">
      <c r="BX8099" s="190"/>
      <c r="BY8099" s="191"/>
      <c r="BZ8099" s="188"/>
      <c r="CA8099" s="188"/>
      <c r="CB8099" s="174" t="str">
        <f t="shared" si="900"/>
        <v/>
      </c>
      <c r="CC8099" s="174" t="str">
        <f t="shared" si="901"/>
        <v/>
      </c>
      <c r="CH8099" s="139"/>
      <c r="CI8099" s="139"/>
      <c r="CJ8099" s="174"/>
    </row>
    <row r="8100" spans="76:88" ht="20.100000000000001" customHeight="1" x14ac:dyDescent="0.25">
      <c r="BX8100" s="190"/>
      <c r="BY8100" s="191"/>
      <c r="BZ8100" s="188"/>
      <c r="CA8100" s="188"/>
      <c r="CB8100" s="174" t="str">
        <f t="shared" si="900"/>
        <v/>
      </c>
      <c r="CC8100" s="174" t="str">
        <f t="shared" si="901"/>
        <v/>
      </c>
      <c r="CH8100" s="139"/>
      <c r="CI8100" s="139"/>
      <c r="CJ8100" s="174"/>
    </row>
    <row r="8101" spans="76:88" ht="20.100000000000001" customHeight="1" x14ac:dyDescent="0.25">
      <c r="BX8101" s="190"/>
      <c r="BY8101" s="191"/>
      <c r="BZ8101" s="188"/>
      <c r="CA8101" s="188"/>
      <c r="CB8101" s="174" t="str">
        <f t="shared" si="900"/>
        <v/>
      </c>
      <c r="CC8101" s="174" t="str">
        <f t="shared" si="901"/>
        <v/>
      </c>
      <c r="CH8101" s="139"/>
      <c r="CI8101" s="139"/>
      <c r="CJ8101" s="174"/>
    </row>
    <row r="8102" spans="76:88" ht="20.100000000000001" customHeight="1" x14ac:dyDescent="0.25">
      <c r="BX8102" s="190"/>
      <c r="BY8102" s="191"/>
      <c r="BZ8102" s="188"/>
      <c r="CA8102" s="188"/>
      <c r="CB8102" s="174" t="str">
        <f t="shared" si="900"/>
        <v/>
      </c>
      <c r="CC8102" s="174" t="str">
        <f t="shared" si="901"/>
        <v/>
      </c>
      <c r="CH8102" s="139"/>
      <c r="CI8102" s="139"/>
      <c r="CJ8102" s="174"/>
    </row>
    <row r="8103" spans="76:88" ht="20.100000000000001" customHeight="1" x14ac:dyDescent="0.25">
      <c r="BX8103" s="190"/>
      <c r="BY8103" s="191"/>
      <c r="BZ8103" s="188"/>
      <c r="CA8103" s="188"/>
      <c r="CB8103" s="174" t="str">
        <f t="shared" si="900"/>
        <v/>
      </c>
      <c r="CC8103" s="174" t="str">
        <f t="shared" si="901"/>
        <v/>
      </c>
      <c r="CH8103" s="139"/>
      <c r="CI8103" s="139"/>
      <c r="CJ8103" s="174"/>
    </row>
    <row r="8104" spans="76:88" ht="20.100000000000001" customHeight="1" x14ac:dyDescent="0.25">
      <c r="BX8104" s="190"/>
      <c r="BY8104" s="191"/>
      <c r="BZ8104" s="188"/>
      <c r="CA8104" s="188"/>
      <c r="CB8104" s="174" t="str">
        <f t="shared" si="900"/>
        <v/>
      </c>
      <c r="CC8104" s="174" t="str">
        <f t="shared" si="901"/>
        <v/>
      </c>
      <c r="CH8104" s="139"/>
      <c r="CI8104" s="139"/>
      <c r="CJ8104" s="174"/>
    </row>
    <row r="8105" spans="76:88" ht="20.100000000000001" customHeight="1" x14ac:dyDescent="0.25">
      <c r="BX8105" s="190"/>
      <c r="BY8105" s="191"/>
      <c r="BZ8105" s="188"/>
      <c r="CA8105" s="188"/>
      <c r="CB8105" s="174" t="str">
        <f t="shared" si="900"/>
        <v/>
      </c>
      <c r="CC8105" s="174" t="str">
        <f t="shared" si="901"/>
        <v/>
      </c>
      <c r="CH8105" s="139"/>
      <c r="CI8105" s="139"/>
      <c r="CJ8105" s="174"/>
    </row>
    <row r="8106" spans="76:88" ht="20.100000000000001" customHeight="1" x14ac:dyDescent="0.25">
      <c r="BX8106" s="190"/>
      <c r="BY8106" s="191"/>
      <c r="BZ8106" s="188"/>
      <c r="CA8106" s="188"/>
      <c r="CB8106" s="174" t="str">
        <f t="shared" si="900"/>
        <v/>
      </c>
      <c r="CC8106" s="174" t="str">
        <f t="shared" si="901"/>
        <v/>
      </c>
      <c r="CH8106" s="139"/>
      <c r="CI8106" s="139"/>
      <c r="CJ8106" s="174"/>
    </row>
    <row r="8107" spans="76:88" ht="20.100000000000001" customHeight="1" x14ac:dyDescent="0.25">
      <c r="BX8107" s="190"/>
      <c r="BY8107" s="191"/>
      <c r="BZ8107" s="188"/>
      <c r="CA8107" s="188"/>
      <c r="CB8107" s="174" t="str">
        <f t="shared" si="900"/>
        <v/>
      </c>
      <c r="CC8107" s="174" t="str">
        <f t="shared" si="901"/>
        <v/>
      </c>
      <c r="CH8107" s="139"/>
      <c r="CI8107" s="139"/>
      <c r="CJ8107" s="174"/>
    </row>
    <row r="8108" spans="76:88" ht="20.100000000000001" customHeight="1" x14ac:dyDescent="0.25">
      <c r="BX8108" s="190"/>
      <c r="BY8108" s="191"/>
      <c r="BZ8108" s="188"/>
      <c r="CA8108" s="188"/>
      <c r="CB8108" s="174" t="str">
        <f t="shared" si="900"/>
        <v/>
      </c>
      <c r="CC8108" s="174" t="str">
        <f t="shared" si="901"/>
        <v/>
      </c>
      <c r="CH8108" s="139"/>
      <c r="CI8108" s="139"/>
      <c r="CJ8108" s="174"/>
    </row>
    <row r="8109" spans="76:88" ht="20.100000000000001" customHeight="1" x14ac:dyDescent="0.25">
      <c r="BX8109" s="190"/>
      <c r="BY8109" s="191"/>
      <c r="BZ8109" s="188"/>
      <c r="CA8109" s="188"/>
      <c r="CB8109" s="174" t="str">
        <f t="shared" si="900"/>
        <v/>
      </c>
      <c r="CC8109" s="174" t="str">
        <f t="shared" si="901"/>
        <v/>
      </c>
      <c r="CH8109" s="139"/>
      <c r="CI8109" s="139"/>
      <c r="CJ8109" s="174"/>
    </row>
    <row r="8110" spans="76:88" ht="20.100000000000001" customHeight="1" x14ac:dyDescent="0.25">
      <c r="BX8110" s="190"/>
      <c r="BY8110" s="191"/>
      <c r="BZ8110" s="188"/>
      <c r="CA8110" s="188"/>
      <c r="CB8110" s="174" t="str">
        <f t="shared" si="900"/>
        <v/>
      </c>
      <c r="CC8110" s="174" t="str">
        <f t="shared" si="901"/>
        <v/>
      </c>
      <c r="CH8110" s="139"/>
      <c r="CI8110" s="139"/>
      <c r="CJ8110" s="174"/>
    </row>
    <row r="8111" spans="76:88" ht="20.100000000000001" customHeight="1" x14ac:dyDescent="0.25">
      <c r="BX8111" s="190"/>
      <c r="BY8111" s="191"/>
      <c r="BZ8111" s="188"/>
      <c r="CA8111" s="188"/>
      <c r="CB8111" s="174" t="str">
        <f t="shared" si="900"/>
        <v/>
      </c>
      <c r="CC8111" s="174" t="str">
        <f t="shared" si="901"/>
        <v/>
      </c>
      <c r="CH8111" s="139"/>
      <c r="CI8111" s="139"/>
      <c r="CJ8111" s="174"/>
    </row>
    <row r="8112" spans="76:88" ht="20.100000000000001" customHeight="1" x14ac:dyDescent="0.25">
      <c r="BX8112" s="190"/>
      <c r="BY8112" s="191"/>
      <c r="BZ8112" s="188"/>
      <c r="CA8112" s="188"/>
      <c r="CB8112" s="174" t="str">
        <f t="shared" si="900"/>
        <v/>
      </c>
      <c r="CC8112" s="174" t="str">
        <f t="shared" si="901"/>
        <v/>
      </c>
      <c r="CH8112" s="139"/>
      <c r="CI8112" s="139"/>
      <c r="CJ8112" s="174"/>
    </row>
    <row r="8113" spans="76:88" ht="20.100000000000001" customHeight="1" x14ac:dyDescent="0.25">
      <c r="BX8113" s="190"/>
      <c r="BY8113" s="191"/>
      <c r="BZ8113" s="188"/>
      <c r="CA8113" s="188"/>
      <c r="CB8113" s="174" t="str">
        <f t="shared" si="900"/>
        <v/>
      </c>
      <c r="CC8113" s="174" t="str">
        <f t="shared" si="901"/>
        <v/>
      </c>
      <c r="CH8113" s="139"/>
      <c r="CI8113" s="139"/>
      <c r="CJ8113" s="174"/>
    </row>
    <row r="8114" spans="76:88" ht="20.100000000000001" customHeight="1" x14ac:dyDescent="0.25">
      <c r="BX8114" s="190"/>
      <c r="BY8114" s="191"/>
      <c r="BZ8114" s="188"/>
      <c r="CA8114" s="188"/>
      <c r="CB8114" s="174" t="str">
        <f t="shared" si="900"/>
        <v/>
      </c>
      <c r="CC8114" s="174" t="str">
        <f t="shared" si="901"/>
        <v/>
      </c>
      <c r="CH8114" s="139"/>
      <c r="CI8114" s="139"/>
      <c r="CJ8114" s="174"/>
    </row>
    <row r="8115" spans="76:88" ht="20.100000000000001" customHeight="1" x14ac:dyDescent="0.25">
      <c r="BX8115" s="190"/>
      <c r="BY8115" s="191"/>
      <c r="BZ8115" s="188"/>
      <c r="CA8115" s="188"/>
      <c r="CB8115" s="174" t="str">
        <f t="shared" si="900"/>
        <v/>
      </c>
      <c r="CC8115" s="174" t="str">
        <f t="shared" si="901"/>
        <v/>
      </c>
      <c r="CH8115" s="139"/>
      <c r="CI8115" s="139"/>
      <c r="CJ8115" s="174"/>
    </row>
    <row r="8116" spans="76:88" ht="20.100000000000001" customHeight="1" x14ac:dyDescent="0.25">
      <c r="BX8116" s="190"/>
      <c r="BY8116" s="191"/>
      <c r="BZ8116" s="188"/>
      <c r="CA8116" s="188"/>
      <c r="CB8116" s="174" t="str">
        <f t="shared" si="900"/>
        <v/>
      </c>
      <c r="CC8116" s="174" t="str">
        <f t="shared" si="901"/>
        <v/>
      </c>
      <c r="CH8116" s="139"/>
      <c r="CI8116" s="139"/>
      <c r="CJ8116" s="174"/>
    </row>
    <row r="8117" spans="76:88" ht="20.100000000000001" customHeight="1" x14ac:dyDescent="0.25">
      <c r="BX8117" s="190"/>
      <c r="BY8117" s="191"/>
      <c r="BZ8117" s="188"/>
      <c r="CA8117" s="188"/>
      <c r="CB8117" s="174" t="str">
        <f t="shared" si="900"/>
        <v/>
      </c>
      <c r="CC8117" s="174" t="str">
        <f t="shared" si="901"/>
        <v/>
      </c>
      <c r="CH8117" s="139"/>
      <c r="CI8117" s="139"/>
      <c r="CJ8117" s="174"/>
    </row>
    <row r="8118" spans="76:88" ht="20.100000000000001" customHeight="1" x14ac:dyDescent="0.25">
      <c r="BX8118" s="190"/>
      <c r="BY8118" s="191"/>
      <c r="BZ8118" s="188"/>
      <c r="CA8118" s="188"/>
      <c r="CB8118" s="174" t="str">
        <f t="shared" si="900"/>
        <v/>
      </c>
      <c r="CC8118" s="174" t="str">
        <f t="shared" si="901"/>
        <v/>
      </c>
      <c r="CH8118" s="139"/>
      <c r="CI8118" s="139"/>
      <c r="CJ8118" s="174"/>
    </row>
    <row r="8119" spans="76:88" ht="20.100000000000001" customHeight="1" x14ac:dyDescent="0.25">
      <c r="BX8119" s="190"/>
      <c r="BY8119" s="191"/>
      <c r="BZ8119" s="188"/>
      <c r="CA8119" s="188"/>
      <c r="CB8119" s="174" t="str">
        <f t="shared" si="900"/>
        <v/>
      </c>
      <c r="CC8119" s="174" t="str">
        <f t="shared" si="901"/>
        <v/>
      </c>
      <c r="CH8119" s="139"/>
      <c r="CI8119" s="139"/>
      <c r="CJ8119" s="174"/>
    </row>
    <row r="8120" spans="76:88" ht="20.100000000000001" customHeight="1" x14ac:dyDescent="0.25">
      <c r="BX8120" s="190"/>
      <c r="BY8120" s="191"/>
      <c r="BZ8120" s="188"/>
      <c r="CA8120" s="188"/>
      <c r="CB8120" s="174" t="str">
        <f t="shared" si="900"/>
        <v/>
      </c>
      <c r="CC8120" s="174" t="str">
        <f t="shared" si="901"/>
        <v/>
      </c>
      <c r="CH8120" s="139"/>
      <c r="CI8120" s="139"/>
      <c r="CJ8120" s="174"/>
    </row>
    <row r="8121" spans="76:88" ht="20.100000000000001" customHeight="1" x14ac:dyDescent="0.25">
      <c r="BX8121" s="190"/>
      <c r="BY8121" s="191"/>
      <c r="BZ8121" s="188"/>
      <c r="CA8121" s="188"/>
      <c r="CB8121" s="174" t="str">
        <f t="shared" si="900"/>
        <v/>
      </c>
      <c r="CC8121" s="174" t="str">
        <f t="shared" si="901"/>
        <v/>
      </c>
      <c r="CH8121" s="139"/>
      <c r="CI8121" s="139"/>
      <c r="CJ8121" s="174"/>
    </row>
    <row r="8122" spans="76:88" ht="20.100000000000001" customHeight="1" x14ac:dyDescent="0.25">
      <c r="BX8122" s="190"/>
      <c r="BY8122" s="191"/>
      <c r="BZ8122" s="188"/>
      <c r="CA8122" s="188"/>
      <c r="CB8122" s="174" t="str">
        <f t="shared" si="900"/>
        <v/>
      </c>
      <c r="CC8122" s="174" t="str">
        <f t="shared" si="901"/>
        <v/>
      </c>
      <c r="CH8122" s="139"/>
      <c r="CI8122" s="139"/>
      <c r="CJ8122" s="174"/>
    </row>
    <row r="8123" spans="76:88" ht="20.100000000000001" customHeight="1" x14ac:dyDescent="0.25">
      <c r="BX8123" s="190"/>
      <c r="BY8123" s="191"/>
      <c r="BZ8123" s="188"/>
      <c r="CA8123" s="188"/>
      <c r="CB8123" s="174" t="str">
        <f t="shared" si="900"/>
        <v/>
      </c>
      <c r="CC8123" s="174" t="str">
        <f t="shared" si="901"/>
        <v/>
      </c>
      <c r="CH8123" s="139"/>
      <c r="CI8123" s="139"/>
      <c r="CJ8123" s="174"/>
    </row>
    <row r="8124" spans="76:88" ht="20.100000000000001" customHeight="1" x14ac:dyDescent="0.25">
      <c r="BX8124" s="190"/>
      <c r="BY8124" s="191"/>
      <c r="BZ8124" s="188"/>
      <c r="CA8124" s="188"/>
      <c r="CB8124" s="174" t="str">
        <f t="shared" si="900"/>
        <v/>
      </c>
      <c r="CC8124" s="174" t="str">
        <f t="shared" si="901"/>
        <v/>
      </c>
      <c r="CH8124" s="139"/>
      <c r="CI8124" s="139"/>
      <c r="CJ8124" s="174"/>
    </row>
    <row r="8125" spans="76:88" ht="20.100000000000001" customHeight="1" x14ac:dyDescent="0.25">
      <c r="BX8125" s="190"/>
      <c r="BY8125" s="191"/>
      <c r="BZ8125" s="188"/>
      <c r="CA8125" s="188"/>
      <c r="CB8125" s="174" t="str">
        <f t="shared" si="900"/>
        <v/>
      </c>
      <c r="CC8125" s="174" t="str">
        <f t="shared" si="901"/>
        <v/>
      </c>
      <c r="CH8125" s="139"/>
      <c r="CI8125" s="139"/>
      <c r="CJ8125" s="174"/>
    </row>
    <row r="8126" spans="76:88" ht="20.100000000000001" customHeight="1" x14ac:dyDescent="0.25">
      <c r="BX8126" s="190"/>
      <c r="BY8126" s="191"/>
      <c r="BZ8126" s="188"/>
      <c r="CA8126" s="188"/>
      <c r="CB8126" s="174" t="str">
        <f t="shared" si="900"/>
        <v/>
      </c>
      <c r="CC8126" s="174" t="str">
        <f t="shared" si="901"/>
        <v/>
      </c>
      <c r="CH8126" s="139"/>
      <c r="CI8126" s="139"/>
      <c r="CJ8126" s="174"/>
    </row>
    <row r="8127" spans="76:88" ht="20.100000000000001" customHeight="1" x14ac:dyDescent="0.25">
      <c r="BX8127" s="190"/>
      <c r="BY8127" s="191"/>
      <c r="BZ8127" s="188"/>
      <c r="CA8127" s="188"/>
      <c r="CB8127" s="174" t="str">
        <f t="shared" si="900"/>
        <v/>
      </c>
      <c r="CC8127" s="174" t="str">
        <f t="shared" si="901"/>
        <v/>
      </c>
      <c r="CH8127" s="139"/>
      <c r="CI8127" s="139"/>
      <c r="CJ8127" s="174"/>
    </row>
    <row r="8128" spans="76:88" ht="20.100000000000001" customHeight="1" x14ac:dyDescent="0.25">
      <c r="BX8128" s="190"/>
      <c r="BY8128" s="191"/>
      <c r="BZ8128" s="188"/>
      <c r="CA8128" s="188"/>
      <c r="CB8128" s="174" t="str">
        <f t="shared" si="900"/>
        <v/>
      </c>
      <c r="CC8128" s="174" t="str">
        <f t="shared" si="901"/>
        <v/>
      </c>
      <c r="CH8128" s="139"/>
      <c r="CI8128" s="139"/>
      <c r="CJ8128" s="174"/>
    </row>
    <row r="8129" spans="76:88" ht="20.100000000000001" customHeight="1" x14ac:dyDescent="0.25">
      <c r="BX8129" s="190"/>
      <c r="BY8129" s="191"/>
      <c r="BZ8129" s="188"/>
      <c r="CA8129" s="188"/>
      <c r="CB8129" s="174" t="str">
        <f t="shared" si="900"/>
        <v/>
      </c>
      <c r="CC8129" s="174" t="str">
        <f t="shared" si="901"/>
        <v/>
      </c>
      <c r="CH8129" s="139"/>
      <c r="CI8129" s="139"/>
      <c r="CJ8129" s="174"/>
    </row>
    <row r="8130" spans="76:88" ht="20.100000000000001" customHeight="1" x14ac:dyDescent="0.25">
      <c r="BX8130" s="190"/>
      <c r="BY8130" s="191"/>
      <c r="BZ8130" s="188"/>
      <c r="CA8130" s="188"/>
      <c r="CB8130" s="174" t="str">
        <f t="shared" si="900"/>
        <v/>
      </c>
      <c r="CC8130" s="174" t="str">
        <f t="shared" si="901"/>
        <v/>
      </c>
      <c r="CH8130" s="139"/>
      <c r="CI8130" s="139"/>
      <c r="CJ8130" s="174"/>
    </row>
    <row r="8131" spans="76:88" ht="20.100000000000001" customHeight="1" x14ac:dyDescent="0.25">
      <c r="BX8131" s="190"/>
      <c r="BY8131" s="191"/>
      <c r="BZ8131" s="188"/>
      <c r="CA8131" s="188"/>
      <c r="CB8131" s="174" t="str">
        <f t="shared" si="900"/>
        <v/>
      </c>
      <c r="CC8131" s="174" t="str">
        <f t="shared" si="901"/>
        <v/>
      </c>
      <c r="CH8131" s="139"/>
      <c r="CI8131" s="139"/>
      <c r="CJ8131" s="174"/>
    </row>
    <row r="8132" spans="76:88" ht="20.100000000000001" customHeight="1" x14ac:dyDescent="0.25">
      <c r="BX8132" s="190"/>
      <c r="BY8132" s="191"/>
      <c r="BZ8132" s="188"/>
      <c r="CA8132" s="188"/>
      <c r="CB8132" s="174" t="str">
        <f t="shared" si="900"/>
        <v/>
      </c>
      <c r="CC8132" s="174" t="str">
        <f t="shared" si="901"/>
        <v/>
      </c>
      <c r="CH8132" s="139"/>
      <c r="CI8132" s="139"/>
      <c r="CJ8132" s="174"/>
    </row>
    <row r="8133" spans="76:88" ht="20.100000000000001" customHeight="1" x14ac:dyDescent="0.25">
      <c r="BX8133" s="190"/>
      <c r="BY8133" s="191"/>
      <c r="BZ8133" s="188"/>
      <c r="CA8133" s="188"/>
      <c r="CB8133" s="174" t="str">
        <f t="shared" si="900"/>
        <v/>
      </c>
      <c r="CC8133" s="174" t="str">
        <f t="shared" si="901"/>
        <v/>
      </c>
      <c r="CH8133" s="139"/>
      <c r="CI8133" s="139"/>
      <c r="CJ8133" s="174"/>
    </row>
    <row r="8134" spans="76:88" ht="20.100000000000001" customHeight="1" x14ac:dyDescent="0.25">
      <c r="BX8134" s="190"/>
      <c r="BY8134" s="191"/>
      <c r="BZ8134" s="188"/>
      <c r="CA8134" s="188"/>
      <c r="CB8134" s="174" t="str">
        <f t="shared" si="900"/>
        <v/>
      </c>
      <c r="CC8134" s="174" t="str">
        <f t="shared" si="901"/>
        <v/>
      </c>
      <c r="CH8134" s="139"/>
      <c r="CI8134" s="139"/>
      <c r="CJ8134" s="174"/>
    </row>
    <row r="8135" spans="76:88" ht="20.100000000000001" customHeight="1" x14ac:dyDescent="0.25">
      <c r="BX8135" s="190"/>
      <c r="BY8135" s="191"/>
      <c r="BZ8135" s="188"/>
      <c r="CA8135" s="188"/>
      <c r="CB8135" s="174" t="str">
        <f t="shared" si="900"/>
        <v/>
      </c>
      <c r="CC8135" s="174" t="str">
        <f t="shared" si="901"/>
        <v/>
      </c>
      <c r="CH8135" s="139"/>
      <c r="CI8135" s="139"/>
      <c r="CJ8135" s="174"/>
    </row>
    <row r="8136" spans="76:88" ht="20.100000000000001" customHeight="1" x14ac:dyDescent="0.25">
      <c r="BX8136" s="190"/>
      <c r="BY8136" s="191"/>
      <c r="BZ8136" s="188"/>
      <c r="CA8136" s="188"/>
      <c r="CB8136" s="174" t="str">
        <f t="shared" si="900"/>
        <v/>
      </c>
      <c r="CC8136" s="174" t="str">
        <f t="shared" si="901"/>
        <v/>
      </c>
      <c r="CH8136" s="139"/>
      <c r="CI8136" s="139"/>
      <c r="CJ8136" s="174"/>
    </row>
    <row r="8137" spans="76:88" ht="20.100000000000001" customHeight="1" x14ac:dyDescent="0.25">
      <c r="BX8137" s="190"/>
      <c r="BY8137" s="191"/>
      <c r="BZ8137" s="188"/>
      <c r="CA8137" s="188"/>
      <c r="CB8137" s="174" t="str">
        <f t="shared" si="900"/>
        <v/>
      </c>
      <c r="CC8137" s="174" t="str">
        <f t="shared" si="901"/>
        <v/>
      </c>
      <c r="CH8137" s="139"/>
      <c r="CI8137" s="139"/>
      <c r="CJ8137" s="174"/>
    </row>
    <row r="8138" spans="76:88" ht="20.100000000000001" customHeight="1" x14ac:dyDescent="0.25">
      <c r="BX8138" s="190"/>
      <c r="BY8138" s="191"/>
      <c r="BZ8138" s="188"/>
      <c r="CA8138" s="188"/>
      <c r="CB8138" s="174" t="str">
        <f t="shared" si="900"/>
        <v/>
      </c>
      <c r="CC8138" s="174" t="str">
        <f t="shared" si="901"/>
        <v/>
      </c>
      <c r="CH8138" s="139"/>
      <c r="CI8138" s="139"/>
      <c r="CJ8138" s="174"/>
    </row>
    <row r="8139" spans="76:88" ht="20.100000000000001" customHeight="1" x14ac:dyDescent="0.25">
      <c r="BX8139" s="190"/>
      <c r="BY8139" s="191"/>
      <c r="BZ8139" s="188"/>
      <c r="CA8139" s="188"/>
      <c r="CB8139" s="174" t="str">
        <f t="shared" si="900"/>
        <v/>
      </c>
      <c r="CC8139" s="174" t="str">
        <f t="shared" si="901"/>
        <v/>
      </c>
      <c r="CH8139" s="139"/>
      <c r="CI8139" s="139"/>
      <c r="CJ8139" s="174"/>
    </row>
    <row r="8140" spans="76:88" ht="20.100000000000001" customHeight="1" x14ac:dyDescent="0.25">
      <c r="BX8140" s="190"/>
      <c r="BY8140" s="191"/>
      <c r="BZ8140" s="188"/>
      <c r="CA8140" s="188"/>
      <c r="CB8140" s="174" t="str">
        <f t="shared" si="900"/>
        <v/>
      </c>
      <c r="CC8140" s="174" t="str">
        <f t="shared" si="901"/>
        <v/>
      </c>
      <c r="CH8140" s="139"/>
      <c r="CI8140" s="139"/>
      <c r="CJ8140" s="174"/>
    </row>
    <row r="8141" spans="76:88" ht="20.100000000000001" customHeight="1" x14ac:dyDescent="0.25">
      <c r="BX8141" s="190"/>
      <c r="BY8141" s="191"/>
      <c r="BZ8141" s="188"/>
      <c r="CA8141" s="188"/>
      <c r="CB8141" s="174" t="str">
        <f t="shared" si="900"/>
        <v/>
      </c>
      <c r="CC8141" s="174" t="str">
        <f t="shared" si="901"/>
        <v/>
      </c>
      <c r="CH8141" s="139"/>
      <c r="CI8141" s="139"/>
      <c r="CJ8141" s="174"/>
    </row>
    <row r="8142" spans="76:88" ht="20.100000000000001" customHeight="1" x14ac:dyDescent="0.25">
      <c r="BX8142" s="190"/>
      <c r="BY8142" s="191"/>
      <c r="BZ8142" s="188"/>
      <c r="CA8142" s="188"/>
      <c r="CB8142" s="174" t="str">
        <f t="shared" si="900"/>
        <v/>
      </c>
      <c r="CC8142" s="174" t="str">
        <f t="shared" si="901"/>
        <v/>
      </c>
      <c r="CH8142" s="139"/>
      <c r="CI8142" s="139"/>
      <c r="CJ8142" s="174"/>
    </row>
    <row r="8143" spans="76:88" ht="20.100000000000001" customHeight="1" x14ac:dyDescent="0.25">
      <c r="BX8143" s="190"/>
      <c r="BY8143" s="191"/>
      <c r="BZ8143" s="188"/>
      <c r="CA8143" s="188"/>
      <c r="CB8143" s="174" t="str">
        <f t="shared" si="900"/>
        <v/>
      </c>
      <c r="CC8143" s="174" t="str">
        <f t="shared" si="901"/>
        <v/>
      </c>
      <c r="CH8143" s="139"/>
      <c r="CI8143" s="139"/>
      <c r="CJ8143" s="174"/>
    </row>
    <row r="8144" spans="76:88" ht="20.100000000000001" customHeight="1" x14ac:dyDescent="0.25">
      <c r="BX8144" s="190"/>
      <c r="BY8144" s="191"/>
      <c r="BZ8144" s="188"/>
      <c r="CA8144" s="188"/>
      <c r="CB8144" s="174" t="str">
        <f t="shared" ref="CB8144:CB8207" si="902">IF($CA8144&gt;(Y$555),$BZ8144,"")</f>
        <v/>
      </c>
      <c r="CC8144" s="174" t="str">
        <f t="shared" ref="CC8144:CC8207" si="903">IF($CA8144&gt;(AA$557),$BZ8144,"")</f>
        <v/>
      </c>
      <c r="CH8144" s="139"/>
      <c r="CI8144" s="139"/>
      <c r="CJ8144" s="174"/>
    </row>
    <row r="8145" spans="76:88" ht="20.100000000000001" customHeight="1" x14ac:dyDescent="0.25">
      <c r="BX8145" s="190"/>
      <c r="BY8145" s="191"/>
      <c r="BZ8145" s="188"/>
      <c r="CA8145" s="188"/>
      <c r="CB8145" s="174" t="str">
        <f t="shared" si="902"/>
        <v/>
      </c>
      <c r="CC8145" s="174" t="str">
        <f t="shared" si="903"/>
        <v/>
      </c>
      <c r="CH8145" s="139"/>
      <c r="CI8145" s="139"/>
      <c r="CJ8145" s="174"/>
    </row>
    <row r="8146" spans="76:88" ht="20.100000000000001" customHeight="1" x14ac:dyDescent="0.25">
      <c r="BX8146" s="190"/>
      <c r="BY8146" s="191"/>
      <c r="BZ8146" s="188"/>
      <c r="CA8146" s="188"/>
      <c r="CB8146" s="174" t="str">
        <f t="shared" si="902"/>
        <v/>
      </c>
      <c r="CC8146" s="174" t="str">
        <f t="shared" si="903"/>
        <v/>
      </c>
      <c r="CH8146" s="139"/>
      <c r="CI8146" s="139"/>
      <c r="CJ8146" s="174"/>
    </row>
    <row r="8147" spans="76:88" ht="20.100000000000001" customHeight="1" x14ac:dyDescent="0.25">
      <c r="BX8147" s="190"/>
      <c r="BY8147" s="191"/>
      <c r="BZ8147" s="188"/>
      <c r="CA8147" s="188"/>
      <c r="CB8147" s="174" t="str">
        <f t="shared" si="902"/>
        <v/>
      </c>
      <c r="CC8147" s="174" t="str">
        <f t="shared" si="903"/>
        <v/>
      </c>
      <c r="CH8147" s="139"/>
      <c r="CI8147" s="139"/>
      <c r="CJ8147" s="174"/>
    </row>
    <row r="8148" spans="76:88" ht="20.100000000000001" customHeight="1" x14ac:dyDescent="0.25">
      <c r="BX8148" s="190"/>
      <c r="BY8148" s="191"/>
      <c r="BZ8148" s="188"/>
      <c r="CA8148" s="188"/>
      <c r="CB8148" s="174" t="str">
        <f t="shared" si="902"/>
        <v/>
      </c>
      <c r="CC8148" s="174" t="str">
        <f t="shared" si="903"/>
        <v/>
      </c>
      <c r="CH8148" s="139"/>
      <c r="CI8148" s="139"/>
      <c r="CJ8148" s="174"/>
    </row>
    <row r="8149" spans="76:88" ht="20.100000000000001" customHeight="1" x14ac:dyDescent="0.25">
      <c r="BX8149" s="190"/>
      <c r="BY8149" s="191"/>
      <c r="BZ8149" s="188"/>
      <c r="CA8149" s="188"/>
      <c r="CB8149" s="174" t="str">
        <f t="shared" si="902"/>
        <v/>
      </c>
      <c r="CC8149" s="174" t="str">
        <f t="shared" si="903"/>
        <v/>
      </c>
      <c r="CH8149" s="139"/>
      <c r="CI8149" s="139"/>
      <c r="CJ8149" s="174"/>
    </row>
    <row r="8150" spans="76:88" ht="20.100000000000001" customHeight="1" x14ac:dyDescent="0.25">
      <c r="BX8150" s="190"/>
      <c r="BY8150" s="191"/>
      <c r="BZ8150" s="188"/>
      <c r="CA8150" s="188"/>
      <c r="CB8150" s="174" t="str">
        <f t="shared" si="902"/>
        <v/>
      </c>
      <c r="CC8150" s="174" t="str">
        <f t="shared" si="903"/>
        <v/>
      </c>
      <c r="CH8150" s="139"/>
      <c r="CI8150" s="139"/>
      <c r="CJ8150" s="174"/>
    </row>
    <row r="8151" spans="76:88" ht="20.100000000000001" customHeight="1" x14ac:dyDescent="0.25">
      <c r="BX8151" s="190"/>
      <c r="BY8151" s="191"/>
      <c r="BZ8151" s="188"/>
      <c r="CA8151" s="188"/>
      <c r="CB8151" s="174" t="str">
        <f t="shared" si="902"/>
        <v/>
      </c>
      <c r="CC8151" s="174" t="str">
        <f t="shared" si="903"/>
        <v/>
      </c>
      <c r="CH8151" s="139"/>
      <c r="CI8151" s="139"/>
      <c r="CJ8151" s="174"/>
    </row>
    <row r="8152" spans="76:88" ht="20.100000000000001" customHeight="1" x14ac:dyDescent="0.25">
      <c r="BX8152" s="190"/>
      <c r="BY8152" s="191"/>
      <c r="BZ8152" s="188"/>
      <c r="CA8152" s="188"/>
      <c r="CB8152" s="174" t="str">
        <f t="shared" si="902"/>
        <v/>
      </c>
      <c r="CC8152" s="174" t="str">
        <f t="shared" si="903"/>
        <v/>
      </c>
      <c r="CH8152" s="139"/>
      <c r="CI8152" s="139"/>
      <c r="CJ8152" s="174"/>
    </row>
    <row r="8153" spans="76:88" ht="20.100000000000001" customHeight="1" x14ac:dyDescent="0.25">
      <c r="BX8153" s="190"/>
      <c r="BY8153" s="191"/>
      <c r="BZ8153" s="188"/>
      <c r="CA8153" s="188"/>
      <c r="CB8153" s="174" t="str">
        <f t="shared" si="902"/>
        <v/>
      </c>
      <c r="CC8153" s="174" t="str">
        <f t="shared" si="903"/>
        <v/>
      </c>
      <c r="CH8153" s="139"/>
      <c r="CI8153" s="139"/>
      <c r="CJ8153" s="174"/>
    </row>
    <row r="8154" spans="76:88" ht="20.100000000000001" customHeight="1" x14ac:dyDescent="0.25">
      <c r="BX8154" s="190"/>
      <c r="BY8154" s="191"/>
      <c r="BZ8154" s="188"/>
      <c r="CA8154" s="188"/>
      <c r="CB8154" s="174" t="str">
        <f t="shared" si="902"/>
        <v/>
      </c>
      <c r="CC8154" s="174" t="str">
        <f t="shared" si="903"/>
        <v/>
      </c>
      <c r="CH8154" s="139"/>
      <c r="CI8154" s="139"/>
      <c r="CJ8154" s="174"/>
    </row>
    <row r="8155" spans="76:88" ht="20.100000000000001" customHeight="1" x14ac:dyDescent="0.25">
      <c r="BX8155" s="190"/>
      <c r="BY8155" s="191"/>
      <c r="BZ8155" s="188"/>
      <c r="CA8155" s="188"/>
      <c r="CB8155" s="174" t="str">
        <f t="shared" si="902"/>
        <v/>
      </c>
      <c r="CC8155" s="174" t="str">
        <f t="shared" si="903"/>
        <v/>
      </c>
      <c r="CH8155" s="139"/>
      <c r="CI8155" s="139"/>
      <c r="CJ8155" s="174"/>
    </row>
    <row r="8156" spans="76:88" ht="20.100000000000001" customHeight="1" x14ac:dyDescent="0.25">
      <c r="BX8156" s="190"/>
      <c r="BY8156" s="191"/>
      <c r="BZ8156" s="188"/>
      <c r="CA8156" s="188"/>
      <c r="CB8156" s="174" t="str">
        <f t="shared" si="902"/>
        <v/>
      </c>
      <c r="CC8156" s="174" t="str">
        <f t="shared" si="903"/>
        <v/>
      </c>
      <c r="CH8156" s="139"/>
      <c r="CI8156" s="139"/>
      <c r="CJ8156" s="174"/>
    </row>
    <row r="8157" spans="76:88" ht="20.100000000000001" customHeight="1" x14ac:dyDescent="0.25">
      <c r="BX8157" s="190"/>
      <c r="BY8157" s="191"/>
      <c r="BZ8157" s="188"/>
      <c r="CA8157" s="188"/>
      <c r="CB8157" s="174" t="str">
        <f t="shared" si="902"/>
        <v/>
      </c>
      <c r="CC8157" s="174" t="str">
        <f t="shared" si="903"/>
        <v/>
      </c>
      <c r="CH8157" s="139"/>
      <c r="CI8157" s="139"/>
      <c r="CJ8157" s="174"/>
    </row>
    <row r="8158" spans="76:88" ht="20.100000000000001" customHeight="1" x14ac:dyDescent="0.25">
      <c r="BX8158" s="190"/>
      <c r="BY8158" s="191"/>
      <c r="BZ8158" s="188"/>
      <c r="CA8158" s="188"/>
      <c r="CB8158" s="174" t="str">
        <f t="shared" si="902"/>
        <v/>
      </c>
      <c r="CC8158" s="174" t="str">
        <f t="shared" si="903"/>
        <v/>
      </c>
      <c r="CH8158" s="139"/>
      <c r="CI8158" s="139"/>
      <c r="CJ8158" s="174"/>
    </row>
    <row r="8159" spans="76:88" ht="20.100000000000001" customHeight="1" x14ac:dyDescent="0.25">
      <c r="BX8159" s="190"/>
      <c r="BY8159" s="191"/>
      <c r="BZ8159" s="188"/>
      <c r="CA8159" s="188"/>
      <c r="CB8159" s="174" t="str">
        <f t="shared" si="902"/>
        <v/>
      </c>
      <c r="CC8159" s="174" t="str">
        <f t="shared" si="903"/>
        <v/>
      </c>
      <c r="CH8159" s="139"/>
      <c r="CI8159" s="139"/>
      <c r="CJ8159" s="174"/>
    </row>
    <row r="8160" spans="76:88" ht="20.100000000000001" customHeight="1" x14ac:dyDescent="0.25">
      <c r="BX8160" s="190"/>
      <c r="BY8160" s="191"/>
      <c r="BZ8160" s="188"/>
      <c r="CA8160" s="188"/>
      <c r="CB8160" s="174" t="str">
        <f t="shared" si="902"/>
        <v/>
      </c>
      <c r="CC8160" s="174" t="str">
        <f t="shared" si="903"/>
        <v/>
      </c>
      <c r="CH8160" s="139"/>
      <c r="CI8160" s="139"/>
      <c r="CJ8160" s="174"/>
    </row>
    <row r="8161" spans="76:88" ht="20.100000000000001" customHeight="1" x14ac:dyDescent="0.25">
      <c r="BX8161" s="190"/>
      <c r="BY8161" s="191"/>
      <c r="BZ8161" s="188"/>
      <c r="CA8161" s="188"/>
      <c r="CB8161" s="174" t="str">
        <f t="shared" si="902"/>
        <v/>
      </c>
      <c r="CC8161" s="174" t="str">
        <f t="shared" si="903"/>
        <v/>
      </c>
      <c r="CH8161" s="139"/>
      <c r="CI8161" s="139"/>
      <c r="CJ8161" s="174"/>
    </row>
    <row r="8162" spans="76:88" ht="20.100000000000001" customHeight="1" x14ac:dyDescent="0.25">
      <c r="BX8162" s="190"/>
      <c r="BY8162" s="191"/>
      <c r="BZ8162" s="188"/>
      <c r="CA8162" s="188"/>
      <c r="CB8162" s="174" t="str">
        <f t="shared" si="902"/>
        <v/>
      </c>
      <c r="CC8162" s="174" t="str">
        <f t="shared" si="903"/>
        <v/>
      </c>
      <c r="CH8162" s="139"/>
      <c r="CI8162" s="139"/>
      <c r="CJ8162" s="174"/>
    </row>
    <row r="8163" spans="76:88" ht="20.100000000000001" customHeight="1" x14ac:dyDescent="0.25">
      <c r="BX8163" s="190"/>
      <c r="BY8163" s="191"/>
      <c r="BZ8163" s="188"/>
      <c r="CA8163" s="188"/>
      <c r="CB8163" s="174" t="str">
        <f t="shared" si="902"/>
        <v/>
      </c>
      <c r="CC8163" s="174" t="str">
        <f t="shared" si="903"/>
        <v/>
      </c>
      <c r="CH8163" s="139"/>
      <c r="CI8163" s="139"/>
      <c r="CJ8163" s="174"/>
    </row>
    <row r="8164" spans="76:88" ht="20.100000000000001" customHeight="1" x14ac:dyDescent="0.25">
      <c r="BX8164" s="190"/>
      <c r="BY8164" s="191"/>
      <c r="BZ8164" s="188"/>
      <c r="CA8164" s="188"/>
      <c r="CB8164" s="174" t="str">
        <f t="shared" si="902"/>
        <v/>
      </c>
      <c r="CC8164" s="174" t="str">
        <f t="shared" si="903"/>
        <v/>
      </c>
      <c r="CH8164" s="139"/>
      <c r="CI8164" s="139"/>
      <c r="CJ8164" s="174"/>
    </row>
    <row r="8165" spans="76:88" ht="20.100000000000001" customHeight="1" x14ac:dyDescent="0.25">
      <c r="BX8165" s="190"/>
      <c r="BY8165" s="191"/>
      <c r="BZ8165" s="188"/>
      <c r="CA8165" s="188"/>
      <c r="CB8165" s="174" t="str">
        <f t="shared" si="902"/>
        <v/>
      </c>
      <c r="CC8165" s="174" t="str">
        <f t="shared" si="903"/>
        <v/>
      </c>
      <c r="CH8165" s="139"/>
      <c r="CI8165" s="139"/>
      <c r="CJ8165" s="174"/>
    </row>
    <row r="8166" spans="76:88" ht="20.100000000000001" customHeight="1" x14ac:dyDescent="0.25">
      <c r="BX8166" s="190"/>
      <c r="BY8166" s="191"/>
      <c r="BZ8166" s="188"/>
      <c r="CA8166" s="188"/>
      <c r="CB8166" s="174" t="str">
        <f t="shared" si="902"/>
        <v/>
      </c>
      <c r="CC8166" s="174" t="str">
        <f t="shared" si="903"/>
        <v/>
      </c>
      <c r="CH8166" s="139"/>
      <c r="CI8166" s="139"/>
      <c r="CJ8166" s="174"/>
    </row>
    <row r="8167" spans="76:88" ht="20.100000000000001" customHeight="1" x14ac:dyDescent="0.25">
      <c r="BX8167" s="190"/>
      <c r="BY8167" s="191"/>
      <c r="BZ8167" s="188"/>
      <c r="CA8167" s="188"/>
      <c r="CB8167" s="174" t="str">
        <f t="shared" si="902"/>
        <v/>
      </c>
      <c r="CC8167" s="174" t="str">
        <f t="shared" si="903"/>
        <v/>
      </c>
      <c r="CH8167" s="139"/>
      <c r="CI8167" s="139"/>
      <c r="CJ8167" s="174"/>
    </row>
    <row r="8168" spans="76:88" ht="20.100000000000001" customHeight="1" x14ac:dyDescent="0.25">
      <c r="BX8168" s="190"/>
      <c r="BY8168" s="191"/>
      <c r="BZ8168" s="188"/>
      <c r="CA8168" s="188"/>
      <c r="CB8168" s="174" t="str">
        <f t="shared" si="902"/>
        <v/>
      </c>
      <c r="CC8168" s="174" t="str">
        <f t="shared" si="903"/>
        <v/>
      </c>
      <c r="CH8168" s="139"/>
      <c r="CI8168" s="139"/>
      <c r="CJ8168" s="174"/>
    </row>
    <row r="8169" spans="76:88" ht="20.100000000000001" customHeight="1" x14ac:dyDescent="0.25">
      <c r="BX8169" s="190"/>
      <c r="BY8169" s="191"/>
      <c r="BZ8169" s="188"/>
      <c r="CA8169" s="188"/>
      <c r="CB8169" s="174" t="str">
        <f t="shared" si="902"/>
        <v/>
      </c>
      <c r="CC8169" s="174" t="str">
        <f t="shared" si="903"/>
        <v/>
      </c>
      <c r="CH8169" s="139"/>
      <c r="CI8169" s="139"/>
      <c r="CJ8169" s="174"/>
    </row>
    <row r="8170" spans="76:88" ht="20.100000000000001" customHeight="1" x14ac:dyDescent="0.25">
      <c r="BX8170" s="190"/>
      <c r="BY8170" s="191"/>
      <c r="BZ8170" s="188"/>
      <c r="CA8170" s="188"/>
      <c r="CB8170" s="174" t="str">
        <f t="shared" si="902"/>
        <v/>
      </c>
      <c r="CC8170" s="174" t="str">
        <f t="shared" si="903"/>
        <v/>
      </c>
      <c r="CH8170" s="139"/>
      <c r="CI8170" s="139"/>
      <c r="CJ8170" s="174"/>
    </row>
    <row r="8171" spans="76:88" ht="20.100000000000001" customHeight="1" x14ac:dyDescent="0.25">
      <c r="BX8171" s="190"/>
      <c r="BY8171" s="191"/>
      <c r="BZ8171" s="188"/>
      <c r="CA8171" s="188"/>
      <c r="CB8171" s="174" t="str">
        <f t="shared" si="902"/>
        <v/>
      </c>
      <c r="CC8171" s="174" t="str">
        <f t="shared" si="903"/>
        <v/>
      </c>
      <c r="CH8171" s="139"/>
      <c r="CI8171" s="139"/>
      <c r="CJ8171" s="174"/>
    </row>
    <row r="8172" spans="76:88" ht="20.100000000000001" customHeight="1" x14ac:dyDescent="0.25">
      <c r="BX8172" s="190"/>
      <c r="BY8172" s="191"/>
      <c r="BZ8172" s="188"/>
      <c r="CA8172" s="188"/>
      <c r="CB8172" s="174" t="str">
        <f t="shared" si="902"/>
        <v/>
      </c>
      <c r="CC8172" s="174" t="str">
        <f t="shared" si="903"/>
        <v/>
      </c>
      <c r="CH8172" s="139"/>
      <c r="CI8172" s="139"/>
      <c r="CJ8172" s="174"/>
    </row>
    <row r="8173" spans="76:88" ht="20.100000000000001" customHeight="1" x14ac:dyDescent="0.25">
      <c r="BX8173" s="190"/>
      <c r="BY8173" s="191"/>
      <c r="BZ8173" s="188"/>
      <c r="CA8173" s="188"/>
      <c r="CB8173" s="174" t="str">
        <f t="shared" si="902"/>
        <v/>
      </c>
      <c r="CC8173" s="174" t="str">
        <f t="shared" si="903"/>
        <v/>
      </c>
      <c r="CH8173" s="139"/>
      <c r="CI8173" s="139"/>
      <c r="CJ8173" s="174"/>
    </row>
    <row r="8174" spans="76:88" ht="20.100000000000001" customHeight="1" x14ac:dyDescent="0.25">
      <c r="BX8174" s="190"/>
      <c r="BY8174" s="191"/>
      <c r="BZ8174" s="188"/>
      <c r="CA8174" s="188"/>
      <c r="CB8174" s="174" t="str">
        <f t="shared" si="902"/>
        <v/>
      </c>
      <c r="CC8174" s="174" t="str">
        <f t="shared" si="903"/>
        <v/>
      </c>
      <c r="CH8174" s="139"/>
      <c r="CI8174" s="139"/>
      <c r="CJ8174" s="174"/>
    </row>
    <row r="8175" spans="76:88" ht="20.100000000000001" customHeight="1" x14ac:dyDescent="0.25">
      <c r="BX8175" s="190"/>
      <c r="BY8175" s="191"/>
      <c r="BZ8175" s="188"/>
      <c r="CA8175" s="188"/>
      <c r="CB8175" s="174" t="str">
        <f t="shared" si="902"/>
        <v/>
      </c>
      <c r="CC8175" s="174" t="str">
        <f t="shared" si="903"/>
        <v/>
      </c>
      <c r="CH8175" s="139"/>
      <c r="CI8175" s="139"/>
      <c r="CJ8175" s="174"/>
    </row>
    <row r="8176" spans="76:88" ht="20.100000000000001" customHeight="1" x14ac:dyDescent="0.25">
      <c r="BX8176" s="190"/>
      <c r="BY8176" s="191"/>
      <c r="BZ8176" s="188"/>
      <c r="CA8176" s="188"/>
      <c r="CB8176" s="174" t="str">
        <f t="shared" si="902"/>
        <v/>
      </c>
      <c r="CC8176" s="174" t="str">
        <f t="shared" si="903"/>
        <v/>
      </c>
      <c r="CH8176" s="139"/>
      <c r="CI8176" s="139"/>
      <c r="CJ8176" s="174"/>
    </row>
    <row r="8177" spans="76:88" ht="20.100000000000001" customHeight="1" x14ac:dyDescent="0.25">
      <c r="BX8177" s="190"/>
      <c r="BY8177" s="191"/>
      <c r="BZ8177" s="188"/>
      <c r="CA8177" s="188"/>
      <c r="CB8177" s="174" t="str">
        <f t="shared" si="902"/>
        <v/>
      </c>
      <c r="CC8177" s="174" t="str">
        <f t="shared" si="903"/>
        <v/>
      </c>
      <c r="CH8177" s="139"/>
      <c r="CI8177" s="139"/>
      <c r="CJ8177" s="174"/>
    </row>
    <row r="8178" spans="76:88" ht="20.100000000000001" customHeight="1" x14ac:dyDescent="0.25">
      <c r="BX8178" s="190"/>
      <c r="BY8178" s="191"/>
      <c r="BZ8178" s="188"/>
      <c r="CA8178" s="188"/>
      <c r="CB8178" s="174" t="str">
        <f t="shared" si="902"/>
        <v/>
      </c>
      <c r="CC8178" s="174" t="str">
        <f t="shared" si="903"/>
        <v/>
      </c>
      <c r="CH8178" s="139"/>
      <c r="CI8178" s="139"/>
      <c r="CJ8178" s="174"/>
    </row>
    <row r="8179" spans="76:88" ht="20.100000000000001" customHeight="1" x14ac:dyDescent="0.25">
      <c r="BX8179" s="190"/>
      <c r="BY8179" s="191"/>
      <c r="BZ8179" s="188"/>
      <c r="CA8179" s="188"/>
      <c r="CB8179" s="174" t="str">
        <f t="shared" si="902"/>
        <v/>
      </c>
      <c r="CC8179" s="174" t="str">
        <f t="shared" si="903"/>
        <v/>
      </c>
      <c r="CH8179" s="139"/>
      <c r="CI8179" s="139"/>
      <c r="CJ8179" s="174"/>
    </row>
    <row r="8180" spans="76:88" ht="20.100000000000001" customHeight="1" x14ac:dyDescent="0.25">
      <c r="BX8180" s="190"/>
      <c r="BY8180" s="191"/>
      <c r="BZ8180" s="188"/>
      <c r="CA8180" s="188"/>
      <c r="CB8180" s="174" t="str">
        <f t="shared" si="902"/>
        <v/>
      </c>
      <c r="CC8180" s="174" t="str">
        <f t="shared" si="903"/>
        <v/>
      </c>
      <c r="CH8180" s="139"/>
      <c r="CI8180" s="139"/>
      <c r="CJ8180" s="174"/>
    </row>
    <row r="8181" spans="76:88" ht="20.100000000000001" customHeight="1" x14ac:dyDescent="0.25">
      <c r="BX8181" s="190"/>
      <c r="BY8181" s="191"/>
      <c r="BZ8181" s="188"/>
      <c r="CA8181" s="188"/>
      <c r="CB8181" s="174" t="str">
        <f t="shared" si="902"/>
        <v/>
      </c>
      <c r="CC8181" s="174" t="str">
        <f t="shared" si="903"/>
        <v/>
      </c>
      <c r="CH8181" s="139"/>
      <c r="CI8181" s="139"/>
      <c r="CJ8181" s="174"/>
    </row>
    <row r="8182" spans="76:88" ht="20.100000000000001" customHeight="1" x14ac:dyDescent="0.25">
      <c r="BX8182" s="190"/>
      <c r="BY8182" s="191"/>
      <c r="BZ8182" s="188"/>
      <c r="CA8182" s="188"/>
      <c r="CB8182" s="174" t="str">
        <f t="shared" si="902"/>
        <v/>
      </c>
      <c r="CC8182" s="174" t="str">
        <f t="shared" si="903"/>
        <v/>
      </c>
      <c r="CH8182" s="139"/>
      <c r="CI8182" s="139"/>
      <c r="CJ8182" s="174"/>
    </row>
    <row r="8183" spans="76:88" ht="20.100000000000001" customHeight="1" x14ac:dyDescent="0.25">
      <c r="BX8183" s="190"/>
      <c r="BY8183" s="191"/>
      <c r="BZ8183" s="188"/>
      <c r="CA8183" s="188"/>
      <c r="CB8183" s="174" t="str">
        <f t="shared" si="902"/>
        <v/>
      </c>
      <c r="CC8183" s="174" t="str">
        <f t="shared" si="903"/>
        <v/>
      </c>
      <c r="CH8183" s="139"/>
      <c r="CI8183" s="139"/>
      <c r="CJ8183" s="174"/>
    </row>
    <row r="8184" spans="76:88" ht="20.100000000000001" customHeight="1" x14ac:dyDescent="0.25">
      <c r="BX8184" s="190"/>
      <c r="BY8184" s="191"/>
      <c r="BZ8184" s="188"/>
      <c r="CA8184" s="188"/>
      <c r="CB8184" s="174" t="str">
        <f t="shared" si="902"/>
        <v/>
      </c>
      <c r="CC8184" s="174" t="str">
        <f t="shared" si="903"/>
        <v/>
      </c>
      <c r="CH8184" s="139"/>
      <c r="CI8184" s="139"/>
      <c r="CJ8184" s="174"/>
    </row>
    <row r="8185" spans="76:88" ht="20.100000000000001" customHeight="1" x14ac:dyDescent="0.25">
      <c r="BX8185" s="190"/>
      <c r="BY8185" s="191"/>
      <c r="BZ8185" s="188"/>
      <c r="CA8185" s="188"/>
      <c r="CB8185" s="174" t="str">
        <f t="shared" si="902"/>
        <v/>
      </c>
      <c r="CC8185" s="174" t="str">
        <f t="shared" si="903"/>
        <v/>
      </c>
      <c r="CH8185" s="139"/>
      <c r="CI8185" s="139"/>
      <c r="CJ8185" s="174"/>
    </row>
    <row r="8186" spans="76:88" ht="20.100000000000001" customHeight="1" x14ac:dyDescent="0.25">
      <c r="BX8186" s="190"/>
      <c r="BY8186" s="191"/>
      <c r="BZ8186" s="188"/>
      <c r="CA8186" s="188"/>
      <c r="CB8186" s="174" t="str">
        <f t="shared" si="902"/>
        <v/>
      </c>
      <c r="CC8186" s="174" t="str">
        <f t="shared" si="903"/>
        <v/>
      </c>
      <c r="CH8186" s="139"/>
      <c r="CI8186" s="139"/>
      <c r="CJ8186" s="174"/>
    </row>
    <row r="8187" spans="76:88" ht="20.100000000000001" customHeight="1" x14ac:dyDescent="0.25">
      <c r="BX8187" s="190"/>
      <c r="BY8187" s="191"/>
      <c r="BZ8187" s="188"/>
      <c r="CA8187" s="188"/>
      <c r="CB8187" s="174" t="str">
        <f t="shared" si="902"/>
        <v/>
      </c>
      <c r="CC8187" s="174" t="str">
        <f t="shared" si="903"/>
        <v/>
      </c>
      <c r="CH8187" s="139"/>
      <c r="CI8187" s="139"/>
      <c r="CJ8187" s="174"/>
    </row>
    <row r="8188" spans="76:88" ht="20.100000000000001" customHeight="1" x14ac:dyDescent="0.25">
      <c r="BX8188" s="190"/>
      <c r="BY8188" s="191"/>
      <c r="BZ8188" s="188"/>
      <c r="CA8188" s="188"/>
      <c r="CB8188" s="174" t="str">
        <f t="shared" si="902"/>
        <v/>
      </c>
      <c r="CC8188" s="174" t="str">
        <f t="shared" si="903"/>
        <v/>
      </c>
      <c r="CH8188" s="139"/>
      <c r="CI8188" s="139"/>
      <c r="CJ8188" s="174"/>
    </row>
    <row r="8189" spans="76:88" ht="20.100000000000001" customHeight="1" x14ac:dyDescent="0.25">
      <c r="BX8189" s="190"/>
      <c r="BY8189" s="191"/>
      <c r="BZ8189" s="188"/>
      <c r="CA8189" s="188"/>
      <c r="CB8189" s="174" t="str">
        <f t="shared" si="902"/>
        <v/>
      </c>
      <c r="CC8189" s="174" t="str">
        <f t="shared" si="903"/>
        <v/>
      </c>
      <c r="CH8189" s="139"/>
      <c r="CI8189" s="139"/>
      <c r="CJ8189" s="174"/>
    </row>
    <row r="8190" spans="76:88" ht="20.100000000000001" customHeight="1" x14ac:dyDescent="0.25">
      <c r="BX8190" s="190"/>
      <c r="BY8190" s="191"/>
      <c r="BZ8190" s="188"/>
      <c r="CA8190" s="188"/>
      <c r="CB8190" s="174" t="str">
        <f t="shared" si="902"/>
        <v/>
      </c>
      <c r="CC8190" s="174" t="str">
        <f t="shared" si="903"/>
        <v/>
      </c>
      <c r="CH8190" s="139"/>
      <c r="CI8190" s="139"/>
      <c r="CJ8190" s="174"/>
    </row>
    <row r="8191" spans="76:88" ht="20.100000000000001" customHeight="1" x14ac:dyDescent="0.25">
      <c r="BX8191" s="190"/>
      <c r="BY8191" s="191"/>
      <c r="BZ8191" s="188"/>
      <c r="CA8191" s="188"/>
      <c r="CB8191" s="174" t="str">
        <f t="shared" si="902"/>
        <v/>
      </c>
      <c r="CC8191" s="174" t="str">
        <f t="shared" si="903"/>
        <v/>
      </c>
      <c r="CH8191" s="139"/>
      <c r="CI8191" s="139"/>
      <c r="CJ8191" s="174"/>
    </row>
    <row r="8192" spans="76:88" ht="20.100000000000001" customHeight="1" x14ac:dyDescent="0.25">
      <c r="BX8192" s="190"/>
      <c r="BY8192" s="191"/>
      <c r="BZ8192" s="188"/>
      <c r="CA8192" s="188"/>
      <c r="CB8192" s="174" t="str">
        <f t="shared" si="902"/>
        <v/>
      </c>
      <c r="CC8192" s="174" t="str">
        <f t="shared" si="903"/>
        <v/>
      </c>
      <c r="CH8192" s="139"/>
      <c r="CI8192" s="139"/>
      <c r="CJ8192" s="174"/>
    </row>
    <row r="8193" spans="76:88" ht="20.100000000000001" customHeight="1" x14ac:dyDescent="0.25">
      <c r="BX8193" s="190"/>
      <c r="BY8193" s="191"/>
      <c r="BZ8193" s="188"/>
      <c r="CA8193" s="188"/>
      <c r="CB8193" s="174" t="str">
        <f t="shared" si="902"/>
        <v/>
      </c>
      <c r="CC8193" s="174" t="str">
        <f t="shared" si="903"/>
        <v/>
      </c>
      <c r="CH8193" s="139"/>
      <c r="CI8193" s="139"/>
      <c r="CJ8193" s="174"/>
    </row>
    <row r="8194" spans="76:88" ht="20.100000000000001" customHeight="1" x14ac:dyDescent="0.25">
      <c r="BX8194" s="190"/>
      <c r="BY8194" s="191"/>
      <c r="BZ8194" s="188"/>
      <c r="CA8194" s="188"/>
      <c r="CB8194" s="174" t="str">
        <f t="shared" si="902"/>
        <v/>
      </c>
      <c r="CC8194" s="174" t="str">
        <f t="shared" si="903"/>
        <v/>
      </c>
      <c r="CH8194" s="139"/>
      <c r="CI8194" s="139"/>
      <c r="CJ8194" s="174"/>
    </row>
    <row r="8195" spans="76:88" ht="20.100000000000001" customHeight="1" x14ac:dyDescent="0.25">
      <c r="BX8195" s="190"/>
      <c r="BY8195" s="191"/>
      <c r="BZ8195" s="188"/>
      <c r="CA8195" s="188"/>
      <c r="CB8195" s="174" t="str">
        <f t="shared" si="902"/>
        <v/>
      </c>
      <c r="CC8195" s="174" t="str">
        <f t="shared" si="903"/>
        <v/>
      </c>
      <c r="CH8195" s="139"/>
      <c r="CI8195" s="139"/>
      <c r="CJ8195" s="174"/>
    </row>
    <row r="8196" spans="76:88" ht="20.100000000000001" customHeight="1" x14ac:dyDescent="0.25">
      <c r="BX8196" s="190"/>
      <c r="BY8196" s="191"/>
      <c r="BZ8196" s="188"/>
      <c r="CA8196" s="188"/>
      <c r="CB8196" s="174" t="str">
        <f t="shared" si="902"/>
        <v/>
      </c>
      <c r="CC8196" s="174" t="str">
        <f t="shared" si="903"/>
        <v/>
      </c>
      <c r="CH8196" s="139"/>
      <c r="CI8196" s="139"/>
      <c r="CJ8196" s="174"/>
    </row>
    <row r="8197" spans="76:88" ht="20.100000000000001" customHeight="1" x14ac:dyDescent="0.25">
      <c r="BX8197" s="190"/>
      <c r="BY8197" s="191"/>
      <c r="BZ8197" s="188"/>
      <c r="CA8197" s="188"/>
      <c r="CB8197" s="174" t="str">
        <f t="shared" si="902"/>
        <v/>
      </c>
      <c r="CC8197" s="174" t="str">
        <f t="shared" si="903"/>
        <v/>
      </c>
      <c r="CH8197" s="139"/>
      <c r="CI8197" s="139"/>
      <c r="CJ8197" s="174"/>
    </row>
    <row r="8198" spans="76:88" ht="20.100000000000001" customHeight="1" x14ac:dyDescent="0.25">
      <c r="BX8198" s="190"/>
      <c r="BY8198" s="191"/>
      <c r="BZ8198" s="188"/>
      <c r="CA8198" s="188"/>
      <c r="CB8198" s="174" t="str">
        <f t="shared" si="902"/>
        <v/>
      </c>
      <c r="CC8198" s="174" t="str">
        <f t="shared" si="903"/>
        <v/>
      </c>
      <c r="CH8198" s="139"/>
      <c r="CI8198" s="139"/>
      <c r="CJ8198" s="174"/>
    </row>
    <row r="8199" spans="76:88" ht="20.100000000000001" customHeight="1" x14ac:dyDescent="0.25">
      <c r="BX8199" s="190"/>
      <c r="BY8199" s="191"/>
      <c r="BZ8199" s="188"/>
      <c r="CA8199" s="188"/>
      <c r="CB8199" s="174" t="str">
        <f t="shared" si="902"/>
        <v/>
      </c>
      <c r="CC8199" s="174" t="str">
        <f t="shared" si="903"/>
        <v/>
      </c>
      <c r="CH8199" s="139"/>
      <c r="CI8199" s="139"/>
      <c r="CJ8199" s="174"/>
    </row>
    <row r="8200" spans="76:88" ht="20.100000000000001" customHeight="1" x14ac:dyDescent="0.25">
      <c r="BX8200" s="190"/>
      <c r="BY8200" s="191"/>
      <c r="BZ8200" s="188"/>
      <c r="CA8200" s="188"/>
      <c r="CB8200" s="174" t="str">
        <f t="shared" si="902"/>
        <v/>
      </c>
      <c r="CC8200" s="174" t="str">
        <f t="shared" si="903"/>
        <v/>
      </c>
      <c r="CH8200" s="139"/>
      <c r="CI8200" s="139"/>
      <c r="CJ8200" s="174"/>
    </row>
    <row r="8201" spans="76:88" ht="20.100000000000001" customHeight="1" x14ac:dyDescent="0.25">
      <c r="BX8201" s="190"/>
      <c r="BY8201" s="191"/>
      <c r="BZ8201" s="188"/>
      <c r="CA8201" s="188"/>
      <c r="CB8201" s="174" t="str">
        <f t="shared" si="902"/>
        <v/>
      </c>
      <c r="CC8201" s="174" t="str">
        <f t="shared" si="903"/>
        <v/>
      </c>
      <c r="CH8201" s="139"/>
      <c r="CI8201" s="139"/>
      <c r="CJ8201" s="174"/>
    </row>
    <row r="8202" spans="76:88" ht="20.100000000000001" customHeight="1" x14ac:dyDescent="0.25">
      <c r="BX8202" s="190"/>
      <c r="BY8202" s="191"/>
      <c r="BZ8202" s="188"/>
      <c r="CA8202" s="188"/>
      <c r="CB8202" s="174" t="str">
        <f t="shared" si="902"/>
        <v/>
      </c>
      <c r="CC8202" s="174" t="str">
        <f t="shared" si="903"/>
        <v/>
      </c>
      <c r="CH8202" s="139"/>
      <c r="CI8202" s="139"/>
      <c r="CJ8202" s="174"/>
    </row>
    <row r="8203" spans="76:88" ht="20.100000000000001" customHeight="1" x14ac:dyDescent="0.25">
      <c r="BX8203" s="190"/>
      <c r="BY8203" s="191"/>
      <c r="BZ8203" s="188"/>
      <c r="CA8203" s="188"/>
      <c r="CB8203" s="174" t="str">
        <f t="shared" si="902"/>
        <v/>
      </c>
      <c r="CC8203" s="174" t="str">
        <f t="shared" si="903"/>
        <v/>
      </c>
      <c r="CH8203" s="139"/>
      <c r="CI8203" s="139"/>
      <c r="CJ8203" s="174"/>
    </row>
    <row r="8204" spans="76:88" ht="20.100000000000001" customHeight="1" x14ac:dyDescent="0.25">
      <c r="BX8204" s="190"/>
      <c r="BY8204" s="191"/>
      <c r="BZ8204" s="188"/>
      <c r="CA8204" s="188"/>
      <c r="CB8204" s="174" t="str">
        <f t="shared" si="902"/>
        <v/>
      </c>
      <c r="CC8204" s="174" t="str">
        <f t="shared" si="903"/>
        <v/>
      </c>
      <c r="CH8204" s="139"/>
      <c r="CI8204" s="139"/>
      <c r="CJ8204" s="174"/>
    </row>
    <row r="8205" spans="76:88" ht="20.100000000000001" customHeight="1" x14ac:dyDescent="0.25">
      <c r="BX8205" s="190"/>
      <c r="BY8205" s="191"/>
      <c r="BZ8205" s="188"/>
      <c r="CA8205" s="188"/>
      <c r="CB8205" s="174" t="str">
        <f t="shared" si="902"/>
        <v/>
      </c>
      <c r="CC8205" s="174" t="str">
        <f t="shared" si="903"/>
        <v/>
      </c>
      <c r="CH8205" s="139"/>
      <c r="CI8205" s="139"/>
      <c r="CJ8205" s="174"/>
    </row>
    <row r="8206" spans="76:88" ht="20.100000000000001" customHeight="1" x14ac:dyDescent="0.25">
      <c r="BX8206" s="190"/>
      <c r="BY8206" s="191"/>
      <c r="BZ8206" s="188"/>
      <c r="CA8206" s="188"/>
      <c r="CB8206" s="174" t="str">
        <f t="shared" si="902"/>
        <v/>
      </c>
      <c r="CC8206" s="174" t="str">
        <f t="shared" si="903"/>
        <v/>
      </c>
      <c r="CH8206" s="139"/>
      <c r="CI8206" s="139"/>
      <c r="CJ8206" s="174"/>
    </row>
    <row r="8207" spans="76:88" ht="20.100000000000001" customHeight="1" x14ac:dyDescent="0.25">
      <c r="BX8207" s="190"/>
      <c r="BY8207" s="191"/>
      <c r="BZ8207" s="188"/>
      <c r="CA8207" s="188"/>
      <c r="CB8207" s="174" t="str">
        <f t="shared" si="902"/>
        <v/>
      </c>
      <c r="CC8207" s="174" t="str">
        <f t="shared" si="903"/>
        <v/>
      </c>
      <c r="CH8207" s="139"/>
      <c r="CI8207" s="139"/>
      <c r="CJ8207" s="174"/>
    </row>
    <row r="8208" spans="76:88" ht="20.100000000000001" customHeight="1" x14ac:dyDescent="0.25">
      <c r="BX8208" s="190"/>
      <c r="BY8208" s="191"/>
      <c r="BZ8208" s="188"/>
      <c r="CA8208" s="188"/>
      <c r="CB8208" s="174" t="str">
        <f t="shared" ref="CB8208:CB8271" si="904">IF($CA8208&gt;(Y$555),$BZ8208,"")</f>
        <v/>
      </c>
      <c r="CC8208" s="174" t="str">
        <f t="shared" ref="CC8208:CC8271" si="905">IF($CA8208&gt;(AA$557),$BZ8208,"")</f>
        <v/>
      </c>
      <c r="CH8208" s="139"/>
      <c r="CI8208" s="139"/>
      <c r="CJ8208" s="174"/>
    </row>
    <row r="8209" spans="76:88" ht="20.100000000000001" customHeight="1" x14ac:dyDescent="0.25">
      <c r="BX8209" s="190"/>
      <c r="BY8209" s="191"/>
      <c r="BZ8209" s="188"/>
      <c r="CA8209" s="188"/>
      <c r="CB8209" s="174" t="str">
        <f t="shared" si="904"/>
        <v/>
      </c>
      <c r="CC8209" s="174" t="str">
        <f t="shared" si="905"/>
        <v/>
      </c>
      <c r="CH8209" s="139"/>
      <c r="CI8209" s="139"/>
      <c r="CJ8209" s="174"/>
    </row>
    <row r="8210" spans="76:88" ht="20.100000000000001" customHeight="1" x14ac:dyDescent="0.25">
      <c r="BX8210" s="190"/>
      <c r="BY8210" s="191"/>
      <c r="BZ8210" s="188"/>
      <c r="CA8210" s="188"/>
      <c r="CB8210" s="174" t="str">
        <f t="shared" si="904"/>
        <v/>
      </c>
      <c r="CC8210" s="174" t="str">
        <f t="shared" si="905"/>
        <v/>
      </c>
      <c r="CH8210" s="139"/>
      <c r="CI8210" s="139"/>
      <c r="CJ8210" s="174"/>
    </row>
    <row r="8211" spans="76:88" ht="20.100000000000001" customHeight="1" x14ac:dyDescent="0.25">
      <c r="BX8211" s="190"/>
      <c r="BY8211" s="191"/>
      <c r="BZ8211" s="188"/>
      <c r="CA8211" s="188"/>
      <c r="CB8211" s="174" t="str">
        <f t="shared" si="904"/>
        <v/>
      </c>
      <c r="CC8211" s="174" t="str">
        <f t="shared" si="905"/>
        <v/>
      </c>
      <c r="CH8211" s="139"/>
      <c r="CI8211" s="139"/>
      <c r="CJ8211" s="174"/>
    </row>
    <row r="8212" spans="76:88" ht="20.100000000000001" customHeight="1" x14ac:dyDescent="0.25">
      <c r="BX8212" s="190"/>
      <c r="BY8212" s="191"/>
      <c r="BZ8212" s="188"/>
      <c r="CA8212" s="188"/>
      <c r="CB8212" s="174" t="str">
        <f t="shared" si="904"/>
        <v/>
      </c>
      <c r="CC8212" s="174" t="str">
        <f t="shared" si="905"/>
        <v/>
      </c>
      <c r="CH8212" s="139"/>
      <c r="CI8212" s="139"/>
      <c r="CJ8212" s="174"/>
    </row>
    <row r="8213" spans="76:88" ht="20.100000000000001" customHeight="1" x14ac:dyDescent="0.25">
      <c r="BX8213" s="190"/>
      <c r="BY8213" s="191"/>
      <c r="BZ8213" s="188"/>
      <c r="CA8213" s="188"/>
      <c r="CB8213" s="174" t="str">
        <f t="shared" si="904"/>
        <v/>
      </c>
      <c r="CC8213" s="174" t="str">
        <f t="shared" si="905"/>
        <v/>
      </c>
      <c r="CH8213" s="139"/>
      <c r="CI8213" s="139"/>
      <c r="CJ8213" s="174"/>
    </row>
    <row r="8214" spans="76:88" ht="20.100000000000001" customHeight="1" x14ac:dyDescent="0.25">
      <c r="BX8214" s="190"/>
      <c r="BY8214" s="191"/>
      <c r="BZ8214" s="188"/>
      <c r="CA8214" s="188"/>
      <c r="CB8214" s="174" t="str">
        <f t="shared" si="904"/>
        <v/>
      </c>
      <c r="CC8214" s="174" t="str">
        <f t="shared" si="905"/>
        <v/>
      </c>
      <c r="CH8214" s="139"/>
      <c r="CI8214" s="139"/>
      <c r="CJ8214" s="174"/>
    </row>
    <row r="8215" spans="76:88" ht="20.100000000000001" customHeight="1" x14ac:dyDescent="0.25">
      <c r="BX8215" s="190"/>
      <c r="BY8215" s="191"/>
      <c r="BZ8215" s="188"/>
      <c r="CA8215" s="188"/>
      <c r="CB8215" s="174" t="str">
        <f t="shared" si="904"/>
        <v/>
      </c>
      <c r="CC8215" s="174" t="str">
        <f t="shared" si="905"/>
        <v/>
      </c>
      <c r="CH8215" s="139"/>
      <c r="CI8215" s="139"/>
      <c r="CJ8215" s="174"/>
    </row>
    <row r="8216" spans="76:88" ht="20.100000000000001" customHeight="1" x14ac:dyDescent="0.25">
      <c r="BX8216" s="190"/>
      <c r="BY8216" s="191"/>
      <c r="BZ8216" s="188"/>
      <c r="CA8216" s="188"/>
      <c r="CB8216" s="174" t="str">
        <f t="shared" si="904"/>
        <v/>
      </c>
      <c r="CC8216" s="174" t="str">
        <f t="shared" si="905"/>
        <v/>
      </c>
      <c r="CH8216" s="139"/>
      <c r="CI8216" s="139"/>
      <c r="CJ8216" s="174"/>
    </row>
    <row r="8217" spans="76:88" ht="20.100000000000001" customHeight="1" x14ac:dyDescent="0.25">
      <c r="BX8217" s="190"/>
      <c r="BY8217" s="191"/>
      <c r="BZ8217" s="188"/>
      <c r="CA8217" s="188"/>
      <c r="CB8217" s="174" t="str">
        <f t="shared" si="904"/>
        <v/>
      </c>
      <c r="CC8217" s="174" t="str">
        <f t="shared" si="905"/>
        <v/>
      </c>
      <c r="CH8217" s="139"/>
      <c r="CI8217" s="139"/>
      <c r="CJ8217" s="174"/>
    </row>
    <row r="8218" spans="76:88" ht="20.100000000000001" customHeight="1" x14ac:dyDescent="0.25">
      <c r="BX8218" s="190"/>
      <c r="BY8218" s="191"/>
      <c r="BZ8218" s="188"/>
      <c r="CA8218" s="188"/>
      <c r="CB8218" s="174" t="str">
        <f t="shared" si="904"/>
        <v/>
      </c>
      <c r="CC8218" s="174" t="str">
        <f t="shared" si="905"/>
        <v/>
      </c>
      <c r="CH8218" s="139"/>
      <c r="CI8218" s="139"/>
      <c r="CJ8218" s="174"/>
    </row>
    <row r="8219" spans="76:88" ht="20.100000000000001" customHeight="1" x14ac:dyDescent="0.25">
      <c r="BX8219" s="190"/>
      <c r="BY8219" s="191"/>
      <c r="BZ8219" s="188"/>
      <c r="CA8219" s="188"/>
      <c r="CB8219" s="174" t="str">
        <f t="shared" si="904"/>
        <v/>
      </c>
      <c r="CC8219" s="174" t="str">
        <f t="shared" si="905"/>
        <v/>
      </c>
      <c r="CH8219" s="139"/>
      <c r="CI8219" s="139"/>
      <c r="CJ8219" s="174"/>
    </row>
    <row r="8220" spans="76:88" ht="20.100000000000001" customHeight="1" x14ac:dyDescent="0.25">
      <c r="BX8220" s="190"/>
      <c r="BY8220" s="191"/>
      <c r="BZ8220" s="188"/>
      <c r="CA8220" s="188"/>
      <c r="CB8220" s="174" t="str">
        <f t="shared" si="904"/>
        <v/>
      </c>
      <c r="CC8220" s="174" t="str">
        <f t="shared" si="905"/>
        <v/>
      </c>
      <c r="CH8220" s="139"/>
      <c r="CI8220" s="139"/>
      <c r="CJ8220" s="174"/>
    </row>
    <row r="8221" spans="76:88" ht="20.100000000000001" customHeight="1" x14ac:dyDescent="0.25">
      <c r="BX8221" s="190"/>
      <c r="BY8221" s="191"/>
      <c r="BZ8221" s="188"/>
      <c r="CA8221" s="188"/>
      <c r="CB8221" s="174" t="str">
        <f t="shared" si="904"/>
        <v/>
      </c>
      <c r="CC8221" s="174" t="str">
        <f t="shared" si="905"/>
        <v/>
      </c>
      <c r="CH8221" s="139"/>
      <c r="CI8221" s="139"/>
      <c r="CJ8221" s="174"/>
    </row>
    <row r="8222" spans="76:88" ht="20.100000000000001" customHeight="1" x14ac:dyDescent="0.25">
      <c r="BX8222" s="190"/>
      <c r="BY8222" s="191"/>
      <c r="BZ8222" s="188"/>
      <c r="CA8222" s="188"/>
      <c r="CB8222" s="174" t="str">
        <f t="shared" si="904"/>
        <v/>
      </c>
      <c r="CC8222" s="174" t="str">
        <f t="shared" si="905"/>
        <v/>
      </c>
      <c r="CH8222" s="139"/>
      <c r="CI8222" s="139"/>
      <c r="CJ8222" s="174"/>
    </row>
    <row r="8223" spans="76:88" ht="20.100000000000001" customHeight="1" x14ac:dyDescent="0.25">
      <c r="BX8223" s="190"/>
      <c r="BY8223" s="191"/>
      <c r="BZ8223" s="188"/>
      <c r="CA8223" s="188"/>
      <c r="CB8223" s="174" t="str">
        <f t="shared" si="904"/>
        <v/>
      </c>
      <c r="CC8223" s="174" t="str">
        <f t="shared" si="905"/>
        <v/>
      </c>
      <c r="CH8223" s="139"/>
      <c r="CI8223" s="139"/>
      <c r="CJ8223" s="174"/>
    </row>
    <row r="8224" spans="76:88" ht="20.100000000000001" customHeight="1" x14ac:dyDescent="0.25">
      <c r="BX8224" s="190"/>
      <c r="BY8224" s="191"/>
      <c r="BZ8224" s="188"/>
      <c r="CA8224" s="188"/>
      <c r="CB8224" s="174" t="str">
        <f t="shared" si="904"/>
        <v/>
      </c>
      <c r="CC8224" s="174" t="str">
        <f t="shared" si="905"/>
        <v/>
      </c>
      <c r="CH8224" s="139"/>
      <c r="CI8224" s="139"/>
      <c r="CJ8224" s="174"/>
    </row>
    <row r="8225" spans="76:88" ht="20.100000000000001" customHeight="1" x14ac:dyDescent="0.25">
      <c r="BX8225" s="190"/>
      <c r="BY8225" s="191"/>
      <c r="BZ8225" s="188"/>
      <c r="CA8225" s="188"/>
      <c r="CB8225" s="174" t="str">
        <f t="shared" si="904"/>
        <v/>
      </c>
      <c r="CC8225" s="174" t="str">
        <f t="shared" si="905"/>
        <v/>
      </c>
      <c r="CH8225" s="139"/>
      <c r="CI8225" s="139"/>
      <c r="CJ8225" s="174"/>
    </row>
    <row r="8226" spans="76:88" ht="20.100000000000001" customHeight="1" x14ac:dyDescent="0.25">
      <c r="BX8226" s="190"/>
      <c r="BY8226" s="191"/>
      <c r="BZ8226" s="188"/>
      <c r="CA8226" s="188"/>
      <c r="CB8226" s="174" t="str">
        <f t="shared" si="904"/>
        <v/>
      </c>
      <c r="CC8226" s="174" t="str">
        <f t="shared" si="905"/>
        <v/>
      </c>
      <c r="CH8226" s="139"/>
      <c r="CI8226" s="139"/>
      <c r="CJ8226" s="174"/>
    </row>
    <row r="8227" spans="76:88" ht="20.100000000000001" customHeight="1" x14ac:dyDescent="0.25">
      <c r="BX8227" s="190"/>
      <c r="BY8227" s="191"/>
      <c r="BZ8227" s="188"/>
      <c r="CA8227" s="188"/>
      <c r="CB8227" s="174" t="str">
        <f t="shared" si="904"/>
        <v/>
      </c>
      <c r="CC8227" s="174" t="str">
        <f t="shared" si="905"/>
        <v/>
      </c>
      <c r="CH8227" s="139"/>
      <c r="CI8227" s="139"/>
      <c r="CJ8227" s="174"/>
    </row>
    <row r="8228" spans="76:88" ht="20.100000000000001" customHeight="1" x14ac:dyDescent="0.25">
      <c r="BX8228" s="190"/>
      <c r="BY8228" s="191"/>
      <c r="BZ8228" s="188"/>
      <c r="CA8228" s="188"/>
      <c r="CB8228" s="174" t="str">
        <f t="shared" si="904"/>
        <v/>
      </c>
      <c r="CC8228" s="174" t="str">
        <f t="shared" si="905"/>
        <v/>
      </c>
      <c r="CH8228" s="139"/>
      <c r="CI8228" s="139"/>
      <c r="CJ8228" s="174"/>
    </row>
    <row r="8229" spans="76:88" ht="20.100000000000001" customHeight="1" x14ac:dyDescent="0.25">
      <c r="BX8229" s="190"/>
      <c r="BY8229" s="191"/>
      <c r="BZ8229" s="188"/>
      <c r="CA8229" s="188"/>
      <c r="CB8229" s="174" t="str">
        <f t="shared" si="904"/>
        <v/>
      </c>
      <c r="CC8229" s="174" t="str">
        <f t="shared" si="905"/>
        <v/>
      </c>
      <c r="CH8229" s="139"/>
      <c r="CI8229" s="139"/>
      <c r="CJ8229" s="174"/>
    </row>
    <row r="8230" spans="76:88" ht="20.100000000000001" customHeight="1" x14ac:dyDescent="0.25">
      <c r="BX8230" s="190"/>
      <c r="BY8230" s="191"/>
      <c r="BZ8230" s="188"/>
      <c r="CA8230" s="188"/>
      <c r="CB8230" s="174" t="str">
        <f t="shared" si="904"/>
        <v/>
      </c>
      <c r="CC8230" s="174" t="str">
        <f t="shared" si="905"/>
        <v/>
      </c>
      <c r="CH8230" s="139"/>
      <c r="CI8230" s="139"/>
      <c r="CJ8230" s="174"/>
    </row>
    <row r="8231" spans="76:88" ht="20.100000000000001" customHeight="1" x14ac:dyDescent="0.25">
      <c r="BX8231" s="190"/>
      <c r="BY8231" s="191"/>
      <c r="BZ8231" s="188"/>
      <c r="CA8231" s="188"/>
      <c r="CB8231" s="174" t="str">
        <f t="shared" si="904"/>
        <v/>
      </c>
      <c r="CC8231" s="174" t="str">
        <f t="shared" si="905"/>
        <v/>
      </c>
      <c r="CH8231" s="139"/>
      <c r="CI8231" s="139"/>
      <c r="CJ8231" s="174"/>
    </row>
    <row r="8232" spans="76:88" ht="20.100000000000001" customHeight="1" x14ac:dyDescent="0.25">
      <c r="BX8232" s="190"/>
      <c r="BY8232" s="191"/>
      <c r="BZ8232" s="188"/>
      <c r="CA8232" s="188"/>
      <c r="CB8232" s="174" t="str">
        <f t="shared" si="904"/>
        <v/>
      </c>
      <c r="CC8232" s="174" t="str">
        <f t="shared" si="905"/>
        <v/>
      </c>
      <c r="CH8232" s="139"/>
      <c r="CI8232" s="139"/>
      <c r="CJ8232" s="174"/>
    </row>
    <row r="8233" spans="76:88" ht="20.100000000000001" customHeight="1" x14ac:dyDescent="0.25">
      <c r="BX8233" s="190"/>
      <c r="BY8233" s="191"/>
      <c r="BZ8233" s="188"/>
      <c r="CA8233" s="188"/>
      <c r="CB8233" s="174" t="str">
        <f t="shared" si="904"/>
        <v/>
      </c>
      <c r="CC8233" s="174" t="str">
        <f t="shared" si="905"/>
        <v/>
      </c>
      <c r="CH8233" s="139"/>
      <c r="CI8233" s="139"/>
      <c r="CJ8233" s="174"/>
    </row>
    <row r="8234" spans="76:88" ht="20.100000000000001" customHeight="1" x14ac:dyDescent="0.25">
      <c r="BX8234" s="190"/>
      <c r="BY8234" s="191"/>
      <c r="BZ8234" s="188"/>
      <c r="CA8234" s="188"/>
      <c r="CB8234" s="174" t="str">
        <f t="shared" si="904"/>
        <v/>
      </c>
      <c r="CC8234" s="174" t="str">
        <f t="shared" si="905"/>
        <v/>
      </c>
      <c r="CH8234" s="139"/>
      <c r="CI8234" s="139"/>
      <c r="CJ8234" s="174"/>
    </row>
    <row r="8235" spans="76:88" ht="20.100000000000001" customHeight="1" x14ac:dyDescent="0.25">
      <c r="BX8235" s="190"/>
      <c r="BY8235" s="191"/>
      <c r="BZ8235" s="188"/>
      <c r="CA8235" s="188"/>
      <c r="CB8235" s="174" t="str">
        <f t="shared" si="904"/>
        <v/>
      </c>
      <c r="CC8235" s="174" t="str">
        <f t="shared" si="905"/>
        <v/>
      </c>
      <c r="CH8235" s="139"/>
      <c r="CI8235" s="139"/>
      <c r="CJ8235" s="174"/>
    </row>
    <row r="8236" spans="76:88" ht="20.100000000000001" customHeight="1" x14ac:dyDescent="0.25">
      <c r="BX8236" s="190"/>
      <c r="BY8236" s="191"/>
      <c r="BZ8236" s="188"/>
      <c r="CA8236" s="188"/>
      <c r="CB8236" s="174" t="str">
        <f t="shared" si="904"/>
        <v/>
      </c>
      <c r="CC8236" s="174" t="str">
        <f t="shared" si="905"/>
        <v/>
      </c>
      <c r="CH8236" s="139"/>
      <c r="CI8236" s="139"/>
      <c r="CJ8236" s="174"/>
    </row>
    <row r="8237" spans="76:88" ht="20.100000000000001" customHeight="1" x14ac:dyDescent="0.25">
      <c r="BX8237" s="190"/>
      <c r="BY8237" s="191"/>
      <c r="BZ8237" s="188"/>
      <c r="CA8237" s="188"/>
      <c r="CB8237" s="174" t="str">
        <f t="shared" si="904"/>
        <v/>
      </c>
      <c r="CC8237" s="174" t="str">
        <f t="shared" si="905"/>
        <v/>
      </c>
      <c r="CH8237" s="139"/>
      <c r="CI8237" s="139"/>
      <c r="CJ8237" s="174"/>
    </row>
    <row r="8238" spans="76:88" ht="20.100000000000001" customHeight="1" x14ac:dyDescent="0.25">
      <c r="BX8238" s="190"/>
      <c r="BY8238" s="191"/>
      <c r="BZ8238" s="188"/>
      <c r="CA8238" s="188"/>
      <c r="CB8238" s="174" t="str">
        <f t="shared" si="904"/>
        <v/>
      </c>
      <c r="CC8238" s="174" t="str">
        <f t="shared" si="905"/>
        <v/>
      </c>
      <c r="CH8238" s="139"/>
      <c r="CI8238" s="139"/>
      <c r="CJ8238" s="174"/>
    </row>
    <row r="8239" spans="76:88" ht="20.100000000000001" customHeight="1" x14ac:dyDescent="0.25">
      <c r="BX8239" s="190"/>
      <c r="BY8239" s="191"/>
      <c r="BZ8239" s="188"/>
      <c r="CA8239" s="188"/>
      <c r="CB8239" s="174" t="str">
        <f t="shared" si="904"/>
        <v/>
      </c>
      <c r="CC8239" s="174" t="str">
        <f t="shared" si="905"/>
        <v/>
      </c>
      <c r="CH8239" s="139"/>
      <c r="CI8239" s="139"/>
      <c r="CJ8239" s="174"/>
    </row>
    <row r="8240" spans="76:88" ht="20.100000000000001" customHeight="1" x14ac:dyDescent="0.25">
      <c r="BX8240" s="190"/>
      <c r="BY8240" s="191"/>
      <c r="BZ8240" s="188"/>
      <c r="CA8240" s="188"/>
      <c r="CB8240" s="174" t="str">
        <f t="shared" si="904"/>
        <v/>
      </c>
      <c r="CC8240" s="174" t="str">
        <f t="shared" si="905"/>
        <v/>
      </c>
      <c r="CH8240" s="139"/>
      <c r="CI8240" s="139"/>
      <c r="CJ8240" s="174"/>
    </row>
    <row r="8241" spans="76:88" ht="20.100000000000001" customHeight="1" x14ac:dyDescent="0.25">
      <c r="BX8241" s="190"/>
      <c r="BY8241" s="191"/>
      <c r="BZ8241" s="188"/>
      <c r="CA8241" s="188"/>
      <c r="CB8241" s="174" t="str">
        <f t="shared" si="904"/>
        <v/>
      </c>
      <c r="CC8241" s="174" t="str">
        <f t="shared" si="905"/>
        <v/>
      </c>
      <c r="CH8241" s="139"/>
      <c r="CI8241" s="139"/>
      <c r="CJ8241" s="174"/>
    </row>
    <row r="8242" spans="76:88" ht="20.100000000000001" customHeight="1" x14ac:dyDescent="0.25">
      <c r="BX8242" s="190"/>
      <c r="BY8242" s="191"/>
      <c r="BZ8242" s="188"/>
      <c r="CA8242" s="188"/>
      <c r="CB8242" s="174" t="str">
        <f t="shared" si="904"/>
        <v/>
      </c>
      <c r="CC8242" s="174" t="str">
        <f t="shared" si="905"/>
        <v/>
      </c>
      <c r="CH8242" s="139"/>
      <c r="CI8242" s="139"/>
      <c r="CJ8242" s="174"/>
    </row>
    <row r="8243" spans="76:88" ht="20.100000000000001" customHeight="1" x14ac:dyDescent="0.25">
      <c r="BX8243" s="190"/>
      <c r="BY8243" s="191"/>
      <c r="BZ8243" s="188"/>
      <c r="CA8243" s="188"/>
      <c r="CB8243" s="174" t="str">
        <f t="shared" si="904"/>
        <v/>
      </c>
      <c r="CC8243" s="174" t="str">
        <f t="shared" si="905"/>
        <v/>
      </c>
      <c r="CH8243" s="139"/>
      <c r="CI8243" s="139"/>
      <c r="CJ8243" s="174"/>
    </row>
    <row r="8244" spans="76:88" ht="20.100000000000001" customHeight="1" x14ac:dyDescent="0.25">
      <c r="BX8244" s="190"/>
      <c r="BY8244" s="191"/>
      <c r="BZ8244" s="188"/>
      <c r="CA8244" s="188"/>
      <c r="CB8244" s="174" t="str">
        <f t="shared" si="904"/>
        <v/>
      </c>
      <c r="CC8244" s="174" t="str">
        <f t="shared" si="905"/>
        <v/>
      </c>
      <c r="CH8244" s="139"/>
      <c r="CI8244" s="139"/>
      <c r="CJ8244" s="174"/>
    </row>
    <row r="8245" spans="76:88" ht="20.100000000000001" customHeight="1" x14ac:dyDescent="0.25">
      <c r="BX8245" s="190"/>
      <c r="BY8245" s="191"/>
      <c r="BZ8245" s="188"/>
      <c r="CA8245" s="188"/>
      <c r="CB8245" s="174" t="str">
        <f t="shared" si="904"/>
        <v/>
      </c>
      <c r="CC8245" s="174" t="str">
        <f t="shared" si="905"/>
        <v/>
      </c>
      <c r="CH8245" s="139"/>
      <c r="CI8245" s="139"/>
      <c r="CJ8245" s="174"/>
    </row>
    <row r="8246" spans="76:88" ht="20.100000000000001" customHeight="1" x14ac:dyDescent="0.25">
      <c r="BX8246" s="190"/>
      <c r="BY8246" s="191"/>
      <c r="BZ8246" s="188"/>
      <c r="CA8246" s="188"/>
      <c r="CB8246" s="174" t="str">
        <f t="shared" si="904"/>
        <v/>
      </c>
      <c r="CC8246" s="174" t="str">
        <f t="shared" si="905"/>
        <v/>
      </c>
      <c r="CH8246" s="139"/>
      <c r="CI8246" s="139"/>
      <c r="CJ8246" s="174"/>
    </row>
    <row r="8247" spans="76:88" ht="20.100000000000001" customHeight="1" x14ac:dyDescent="0.25">
      <c r="BX8247" s="190"/>
      <c r="BY8247" s="191"/>
      <c r="BZ8247" s="188"/>
      <c r="CA8247" s="188"/>
      <c r="CB8247" s="174" t="str">
        <f t="shared" si="904"/>
        <v/>
      </c>
      <c r="CC8247" s="174" t="str">
        <f t="shared" si="905"/>
        <v/>
      </c>
      <c r="CH8247" s="139"/>
      <c r="CI8247" s="139"/>
      <c r="CJ8247" s="174"/>
    </row>
    <row r="8248" spans="76:88" ht="20.100000000000001" customHeight="1" x14ac:dyDescent="0.25">
      <c r="BX8248" s="190"/>
      <c r="BY8248" s="191"/>
      <c r="BZ8248" s="188"/>
      <c r="CA8248" s="188"/>
      <c r="CB8248" s="174" t="str">
        <f t="shared" si="904"/>
        <v/>
      </c>
      <c r="CC8248" s="174" t="str">
        <f t="shared" si="905"/>
        <v/>
      </c>
      <c r="CH8248" s="139"/>
      <c r="CI8248" s="139"/>
      <c r="CJ8248" s="174"/>
    </row>
    <row r="8249" spans="76:88" ht="20.100000000000001" customHeight="1" x14ac:dyDescent="0.25">
      <c r="BX8249" s="190"/>
      <c r="BY8249" s="191"/>
      <c r="BZ8249" s="188"/>
      <c r="CA8249" s="188"/>
      <c r="CB8249" s="174" t="str">
        <f t="shared" si="904"/>
        <v/>
      </c>
      <c r="CC8249" s="174" t="str">
        <f t="shared" si="905"/>
        <v/>
      </c>
      <c r="CH8249" s="139"/>
      <c r="CI8249" s="139"/>
      <c r="CJ8249" s="174"/>
    </row>
    <row r="8250" spans="76:88" ht="20.100000000000001" customHeight="1" x14ac:dyDescent="0.25">
      <c r="BX8250" s="190"/>
      <c r="BY8250" s="191"/>
      <c r="BZ8250" s="188"/>
      <c r="CA8250" s="188"/>
      <c r="CB8250" s="174" t="str">
        <f t="shared" si="904"/>
        <v/>
      </c>
      <c r="CC8250" s="174" t="str">
        <f t="shared" si="905"/>
        <v/>
      </c>
      <c r="CH8250" s="139"/>
      <c r="CI8250" s="139"/>
      <c r="CJ8250" s="174"/>
    </row>
    <row r="8251" spans="76:88" ht="20.100000000000001" customHeight="1" x14ac:dyDescent="0.25">
      <c r="BX8251" s="190"/>
      <c r="BY8251" s="191"/>
      <c r="BZ8251" s="188"/>
      <c r="CA8251" s="188"/>
      <c r="CB8251" s="174" t="str">
        <f t="shared" si="904"/>
        <v/>
      </c>
      <c r="CC8251" s="174" t="str">
        <f t="shared" si="905"/>
        <v/>
      </c>
      <c r="CH8251" s="139"/>
      <c r="CI8251" s="139"/>
      <c r="CJ8251" s="174"/>
    </row>
    <row r="8252" spans="76:88" ht="20.100000000000001" customHeight="1" x14ac:dyDescent="0.25">
      <c r="BX8252" s="190"/>
      <c r="BY8252" s="191"/>
      <c r="BZ8252" s="188"/>
      <c r="CA8252" s="188"/>
      <c r="CB8252" s="174" t="str">
        <f t="shared" si="904"/>
        <v/>
      </c>
      <c r="CC8252" s="174" t="str">
        <f t="shared" si="905"/>
        <v/>
      </c>
      <c r="CH8252" s="139"/>
      <c r="CI8252" s="139"/>
      <c r="CJ8252" s="174"/>
    </row>
    <row r="8253" spans="76:88" ht="20.100000000000001" customHeight="1" x14ac:dyDescent="0.25">
      <c r="BX8253" s="190"/>
      <c r="BY8253" s="191"/>
      <c r="BZ8253" s="188"/>
      <c r="CA8253" s="188"/>
      <c r="CB8253" s="174" t="str">
        <f t="shared" si="904"/>
        <v/>
      </c>
      <c r="CC8253" s="174" t="str">
        <f t="shared" si="905"/>
        <v/>
      </c>
      <c r="CH8253" s="139"/>
      <c r="CI8253" s="139"/>
      <c r="CJ8253" s="174"/>
    </row>
    <row r="8254" spans="76:88" ht="20.100000000000001" customHeight="1" x14ac:dyDescent="0.25">
      <c r="BX8254" s="190"/>
      <c r="BY8254" s="191"/>
      <c r="BZ8254" s="188"/>
      <c r="CA8254" s="188"/>
      <c r="CB8254" s="174" t="str">
        <f t="shared" si="904"/>
        <v/>
      </c>
      <c r="CC8254" s="174" t="str">
        <f t="shared" si="905"/>
        <v/>
      </c>
      <c r="CH8254" s="139"/>
      <c r="CI8254" s="139"/>
      <c r="CJ8254" s="174"/>
    </row>
    <row r="8255" spans="76:88" ht="20.100000000000001" customHeight="1" x14ac:dyDescent="0.25">
      <c r="BX8255" s="190"/>
      <c r="BY8255" s="191"/>
      <c r="BZ8255" s="188"/>
      <c r="CA8255" s="188"/>
      <c r="CB8255" s="174" t="str">
        <f t="shared" si="904"/>
        <v/>
      </c>
      <c r="CC8255" s="174" t="str">
        <f t="shared" si="905"/>
        <v/>
      </c>
      <c r="CH8255" s="139"/>
      <c r="CI8255" s="139"/>
      <c r="CJ8255" s="174"/>
    </row>
    <row r="8256" spans="76:88" ht="20.100000000000001" customHeight="1" x14ac:dyDescent="0.25">
      <c r="BX8256" s="190"/>
      <c r="BY8256" s="191"/>
      <c r="BZ8256" s="188"/>
      <c r="CA8256" s="188"/>
      <c r="CB8256" s="174" t="str">
        <f t="shared" si="904"/>
        <v/>
      </c>
      <c r="CC8256" s="174" t="str">
        <f t="shared" si="905"/>
        <v/>
      </c>
      <c r="CH8256" s="139"/>
      <c r="CI8256" s="139"/>
      <c r="CJ8256" s="174"/>
    </row>
    <row r="8257" spans="76:88" ht="20.100000000000001" customHeight="1" x14ac:dyDescent="0.25">
      <c r="BX8257" s="190"/>
      <c r="BY8257" s="191"/>
      <c r="BZ8257" s="188"/>
      <c r="CA8257" s="188"/>
      <c r="CB8257" s="174" t="str">
        <f t="shared" si="904"/>
        <v/>
      </c>
      <c r="CC8257" s="174" t="str">
        <f t="shared" si="905"/>
        <v/>
      </c>
      <c r="CH8257" s="139"/>
      <c r="CI8257" s="139"/>
      <c r="CJ8257" s="174"/>
    </row>
    <row r="8258" spans="76:88" ht="20.100000000000001" customHeight="1" x14ac:dyDescent="0.25">
      <c r="BX8258" s="190"/>
      <c r="BY8258" s="191"/>
      <c r="BZ8258" s="188"/>
      <c r="CA8258" s="188"/>
      <c r="CB8258" s="174" t="str">
        <f t="shared" si="904"/>
        <v/>
      </c>
      <c r="CC8258" s="174" t="str">
        <f t="shared" si="905"/>
        <v/>
      </c>
      <c r="CH8258" s="139"/>
      <c r="CI8258" s="139"/>
      <c r="CJ8258" s="174"/>
    </row>
    <row r="8259" spans="76:88" ht="20.100000000000001" customHeight="1" x14ac:dyDescent="0.25">
      <c r="BX8259" s="190"/>
      <c r="BY8259" s="191"/>
      <c r="BZ8259" s="188"/>
      <c r="CA8259" s="188"/>
      <c r="CB8259" s="174" t="str">
        <f t="shared" si="904"/>
        <v/>
      </c>
      <c r="CC8259" s="174" t="str">
        <f t="shared" si="905"/>
        <v/>
      </c>
      <c r="CH8259" s="139"/>
      <c r="CI8259" s="139"/>
      <c r="CJ8259" s="174"/>
    </row>
    <row r="8260" spans="76:88" ht="20.100000000000001" customHeight="1" x14ac:dyDescent="0.25">
      <c r="BX8260" s="190"/>
      <c r="BY8260" s="191"/>
      <c r="BZ8260" s="188"/>
      <c r="CA8260" s="188"/>
      <c r="CB8260" s="174" t="str">
        <f t="shared" si="904"/>
        <v/>
      </c>
      <c r="CC8260" s="174" t="str">
        <f t="shared" si="905"/>
        <v/>
      </c>
      <c r="CH8260" s="139"/>
      <c r="CI8260" s="139"/>
      <c r="CJ8260" s="174"/>
    </row>
    <row r="8261" spans="76:88" ht="20.100000000000001" customHeight="1" x14ac:dyDescent="0.25">
      <c r="BX8261" s="190"/>
      <c r="BY8261" s="191"/>
      <c r="BZ8261" s="188"/>
      <c r="CA8261" s="188"/>
      <c r="CB8261" s="174" t="str">
        <f t="shared" si="904"/>
        <v/>
      </c>
      <c r="CC8261" s="174" t="str">
        <f t="shared" si="905"/>
        <v/>
      </c>
      <c r="CH8261" s="139"/>
      <c r="CI8261" s="139"/>
      <c r="CJ8261" s="174"/>
    </row>
    <row r="8262" spans="76:88" ht="20.100000000000001" customHeight="1" x14ac:dyDescent="0.25">
      <c r="BX8262" s="190"/>
      <c r="BY8262" s="191"/>
      <c r="BZ8262" s="188"/>
      <c r="CA8262" s="188"/>
      <c r="CB8262" s="174" t="str">
        <f t="shared" si="904"/>
        <v/>
      </c>
      <c r="CC8262" s="174" t="str">
        <f t="shared" si="905"/>
        <v/>
      </c>
      <c r="CH8262" s="139"/>
      <c r="CI8262" s="139"/>
      <c r="CJ8262" s="174"/>
    </row>
    <row r="8263" spans="76:88" ht="20.100000000000001" customHeight="1" x14ac:dyDescent="0.25">
      <c r="BX8263" s="190"/>
      <c r="BY8263" s="191"/>
      <c r="BZ8263" s="188"/>
      <c r="CA8263" s="188"/>
      <c r="CB8263" s="174" t="str">
        <f t="shared" si="904"/>
        <v/>
      </c>
      <c r="CC8263" s="174" t="str">
        <f t="shared" si="905"/>
        <v/>
      </c>
      <c r="CH8263" s="139"/>
      <c r="CI8263" s="139"/>
      <c r="CJ8263" s="174"/>
    </row>
    <row r="8264" spans="76:88" ht="20.100000000000001" customHeight="1" x14ac:dyDescent="0.25">
      <c r="BX8264" s="190"/>
      <c r="BY8264" s="191"/>
      <c r="BZ8264" s="188"/>
      <c r="CA8264" s="188"/>
      <c r="CB8264" s="174" t="str">
        <f t="shared" si="904"/>
        <v/>
      </c>
      <c r="CC8264" s="174" t="str">
        <f t="shared" si="905"/>
        <v/>
      </c>
      <c r="CH8264" s="139"/>
      <c r="CI8264" s="139"/>
      <c r="CJ8264" s="174"/>
    </row>
    <row r="8265" spans="76:88" ht="20.100000000000001" customHeight="1" x14ac:dyDescent="0.25">
      <c r="BX8265" s="190"/>
      <c r="BY8265" s="191"/>
      <c r="BZ8265" s="188"/>
      <c r="CA8265" s="188"/>
      <c r="CB8265" s="174" t="str">
        <f t="shared" si="904"/>
        <v/>
      </c>
      <c r="CC8265" s="174" t="str">
        <f t="shared" si="905"/>
        <v/>
      </c>
      <c r="CH8265" s="139"/>
      <c r="CI8265" s="139"/>
      <c r="CJ8265" s="174"/>
    </row>
    <row r="8266" spans="76:88" ht="20.100000000000001" customHeight="1" x14ac:dyDescent="0.25">
      <c r="BX8266" s="190"/>
      <c r="BY8266" s="191"/>
      <c r="BZ8266" s="188"/>
      <c r="CA8266" s="188"/>
      <c r="CB8266" s="174" t="str">
        <f t="shared" si="904"/>
        <v/>
      </c>
      <c r="CC8266" s="174" t="str">
        <f t="shared" si="905"/>
        <v/>
      </c>
      <c r="CH8266" s="139"/>
      <c r="CI8266" s="139"/>
      <c r="CJ8266" s="174"/>
    </row>
    <row r="8267" spans="76:88" ht="20.100000000000001" customHeight="1" x14ac:dyDescent="0.25">
      <c r="BX8267" s="190"/>
      <c r="BY8267" s="191"/>
      <c r="BZ8267" s="188"/>
      <c r="CA8267" s="188"/>
      <c r="CB8267" s="174" t="str">
        <f t="shared" si="904"/>
        <v/>
      </c>
      <c r="CC8267" s="174" t="str">
        <f t="shared" si="905"/>
        <v/>
      </c>
      <c r="CH8267" s="139"/>
      <c r="CI8267" s="139"/>
      <c r="CJ8267" s="174"/>
    </row>
    <row r="8268" spans="76:88" ht="20.100000000000001" customHeight="1" x14ac:dyDescent="0.25">
      <c r="BX8268" s="190"/>
      <c r="BY8268" s="191"/>
      <c r="BZ8268" s="188"/>
      <c r="CA8268" s="188"/>
      <c r="CB8268" s="174" t="str">
        <f t="shared" si="904"/>
        <v/>
      </c>
      <c r="CC8268" s="174" t="str">
        <f t="shared" si="905"/>
        <v/>
      </c>
      <c r="CH8268" s="139"/>
      <c r="CI8268" s="139"/>
      <c r="CJ8268" s="174"/>
    </row>
    <row r="8269" spans="76:88" ht="20.100000000000001" customHeight="1" x14ac:dyDescent="0.25">
      <c r="BX8269" s="190"/>
      <c r="BY8269" s="191"/>
      <c r="BZ8269" s="188"/>
      <c r="CA8269" s="188"/>
      <c r="CB8269" s="174" t="str">
        <f t="shared" si="904"/>
        <v/>
      </c>
      <c r="CC8269" s="174" t="str">
        <f t="shared" si="905"/>
        <v/>
      </c>
      <c r="CH8269" s="139"/>
      <c r="CI8269" s="139"/>
      <c r="CJ8269" s="174"/>
    </row>
    <row r="8270" spans="76:88" ht="20.100000000000001" customHeight="1" x14ac:dyDescent="0.25">
      <c r="BX8270" s="190"/>
      <c r="BY8270" s="191"/>
      <c r="BZ8270" s="188"/>
      <c r="CA8270" s="188"/>
      <c r="CB8270" s="174" t="str">
        <f t="shared" si="904"/>
        <v/>
      </c>
      <c r="CC8270" s="174" t="str">
        <f t="shared" si="905"/>
        <v/>
      </c>
      <c r="CH8270" s="139"/>
      <c r="CI8270" s="139"/>
      <c r="CJ8270" s="174"/>
    </row>
    <row r="8271" spans="76:88" ht="20.100000000000001" customHeight="1" x14ac:dyDescent="0.25">
      <c r="BX8271" s="190"/>
      <c r="BY8271" s="191"/>
      <c r="BZ8271" s="188"/>
      <c r="CA8271" s="188"/>
      <c r="CB8271" s="174" t="str">
        <f t="shared" si="904"/>
        <v/>
      </c>
      <c r="CC8271" s="174" t="str">
        <f t="shared" si="905"/>
        <v/>
      </c>
      <c r="CH8271" s="139"/>
      <c r="CI8271" s="139"/>
      <c r="CJ8271" s="174"/>
    </row>
    <row r="8272" spans="76:88" ht="20.100000000000001" customHeight="1" x14ac:dyDescent="0.25">
      <c r="BX8272" s="190"/>
      <c r="BY8272" s="191"/>
      <c r="BZ8272" s="188"/>
      <c r="CA8272" s="188"/>
      <c r="CB8272" s="174" t="str">
        <f t="shared" ref="CB8272:CB8335" si="906">IF($CA8272&gt;(Y$555),$BZ8272,"")</f>
        <v/>
      </c>
      <c r="CC8272" s="174" t="str">
        <f t="shared" ref="CC8272:CC8335" si="907">IF($CA8272&gt;(AA$557),$BZ8272,"")</f>
        <v/>
      </c>
      <c r="CH8272" s="139"/>
      <c r="CI8272" s="139"/>
      <c r="CJ8272" s="174"/>
    </row>
    <row r="8273" spans="76:88" ht="20.100000000000001" customHeight="1" x14ac:dyDescent="0.25">
      <c r="BX8273" s="190"/>
      <c r="BY8273" s="191"/>
      <c r="BZ8273" s="188"/>
      <c r="CA8273" s="188"/>
      <c r="CB8273" s="174" t="str">
        <f t="shared" si="906"/>
        <v/>
      </c>
      <c r="CC8273" s="174" t="str">
        <f t="shared" si="907"/>
        <v/>
      </c>
      <c r="CH8273" s="139"/>
      <c r="CI8273" s="139"/>
      <c r="CJ8273" s="174"/>
    </row>
    <row r="8274" spans="76:88" ht="20.100000000000001" customHeight="1" x14ac:dyDescent="0.25">
      <c r="BX8274" s="190"/>
      <c r="BY8274" s="191"/>
      <c r="BZ8274" s="188"/>
      <c r="CA8274" s="188"/>
      <c r="CB8274" s="174" t="str">
        <f t="shared" si="906"/>
        <v/>
      </c>
      <c r="CC8274" s="174" t="str">
        <f t="shared" si="907"/>
        <v/>
      </c>
      <c r="CH8274" s="139"/>
      <c r="CI8274" s="139"/>
      <c r="CJ8274" s="174"/>
    </row>
    <row r="8275" spans="76:88" ht="20.100000000000001" customHeight="1" x14ac:dyDescent="0.25">
      <c r="BX8275" s="190"/>
      <c r="BY8275" s="191"/>
      <c r="BZ8275" s="188"/>
      <c r="CA8275" s="188"/>
      <c r="CB8275" s="174" t="str">
        <f t="shared" si="906"/>
        <v/>
      </c>
      <c r="CC8275" s="174" t="str">
        <f t="shared" si="907"/>
        <v/>
      </c>
      <c r="CH8275" s="139"/>
      <c r="CI8275" s="139"/>
      <c r="CJ8275" s="174"/>
    </row>
    <row r="8276" spans="76:88" ht="20.100000000000001" customHeight="1" x14ac:dyDescent="0.25">
      <c r="BX8276" s="190"/>
      <c r="BY8276" s="191"/>
      <c r="BZ8276" s="188"/>
      <c r="CA8276" s="188"/>
      <c r="CB8276" s="174" t="str">
        <f t="shared" si="906"/>
        <v/>
      </c>
      <c r="CC8276" s="174" t="str">
        <f t="shared" si="907"/>
        <v/>
      </c>
      <c r="CH8276" s="139"/>
      <c r="CI8276" s="139"/>
      <c r="CJ8276" s="174"/>
    </row>
    <row r="8277" spans="76:88" ht="20.100000000000001" customHeight="1" x14ac:dyDescent="0.25">
      <c r="BX8277" s="190"/>
      <c r="BY8277" s="191"/>
      <c r="BZ8277" s="188"/>
      <c r="CA8277" s="188"/>
      <c r="CB8277" s="174" t="str">
        <f t="shared" si="906"/>
        <v/>
      </c>
      <c r="CC8277" s="174" t="str">
        <f t="shared" si="907"/>
        <v/>
      </c>
      <c r="CH8277" s="139"/>
      <c r="CI8277" s="139"/>
      <c r="CJ8277" s="174"/>
    </row>
    <row r="8278" spans="76:88" ht="20.100000000000001" customHeight="1" x14ac:dyDescent="0.25">
      <c r="BX8278" s="190"/>
      <c r="BY8278" s="191"/>
      <c r="BZ8278" s="188"/>
      <c r="CA8278" s="188"/>
      <c r="CB8278" s="174" t="str">
        <f t="shared" si="906"/>
        <v/>
      </c>
      <c r="CC8278" s="174" t="str">
        <f t="shared" si="907"/>
        <v/>
      </c>
      <c r="CH8278" s="139"/>
      <c r="CI8278" s="139"/>
      <c r="CJ8278" s="174"/>
    </row>
    <row r="8279" spans="76:88" ht="20.100000000000001" customHeight="1" x14ac:dyDescent="0.25">
      <c r="BX8279" s="190"/>
      <c r="BY8279" s="191"/>
      <c r="BZ8279" s="188"/>
      <c r="CA8279" s="188"/>
      <c r="CB8279" s="174" t="str">
        <f t="shared" si="906"/>
        <v/>
      </c>
      <c r="CC8279" s="174" t="str">
        <f t="shared" si="907"/>
        <v/>
      </c>
      <c r="CH8279" s="139"/>
      <c r="CI8279" s="139"/>
      <c r="CJ8279" s="174"/>
    </row>
    <row r="8280" spans="76:88" ht="20.100000000000001" customHeight="1" x14ac:dyDescent="0.25">
      <c r="BX8280" s="190"/>
      <c r="BY8280" s="191"/>
      <c r="BZ8280" s="188"/>
      <c r="CA8280" s="188"/>
      <c r="CB8280" s="174" t="str">
        <f t="shared" si="906"/>
        <v/>
      </c>
      <c r="CC8280" s="174" t="str">
        <f t="shared" si="907"/>
        <v/>
      </c>
      <c r="CH8280" s="139"/>
      <c r="CI8280" s="139"/>
      <c r="CJ8280" s="174"/>
    </row>
    <row r="8281" spans="76:88" ht="20.100000000000001" customHeight="1" x14ac:dyDescent="0.25">
      <c r="BX8281" s="190"/>
      <c r="BY8281" s="191"/>
      <c r="BZ8281" s="188"/>
      <c r="CA8281" s="188"/>
      <c r="CB8281" s="174" t="str">
        <f t="shared" si="906"/>
        <v/>
      </c>
      <c r="CC8281" s="174" t="str">
        <f t="shared" si="907"/>
        <v/>
      </c>
      <c r="CH8281" s="139"/>
      <c r="CI8281" s="139"/>
      <c r="CJ8281" s="174"/>
    </row>
    <row r="8282" spans="76:88" ht="20.100000000000001" customHeight="1" x14ac:dyDescent="0.25">
      <c r="BX8282" s="190"/>
      <c r="BY8282" s="191"/>
      <c r="BZ8282" s="188"/>
      <c r="CA8282" s="188"/>
      <c r="CB8282" s="174" t="str">
        <f t="shared" si="906"/>
        <v/>
      </c>
      <c r="CC8282" s="174" t="str">
        <f t="shared" si="907"/>
        <v/>
      </c>
      <c r="CH8282" s="139"/>
      <c r="CI8282" s="139"/>
      <c r="CJ8282" s="174"/>
    </row>
    <row r="8283" spans="76:88" ht="20.100000000000001" customHeight="1" x14ac:dyDescent="0.25">
      <c r="BX8283" s="190"/>
      <c r="BY8283" s="191"/>
      <c r="BZ8283" s="188"/>
      <c r="CA8283" s="188"/>
      <c r="CB8283" s="174" t="str">
        <f t="shared" si="906"/>
        <v/>
      </c>
      <c r="CC8283" s="174" t="str">
        <f t="shared" si="907"/>
        <v/>
      </c>
      <c r="CH8283" s="139"/>
      <c r="CI8283" s="139"/>
      <c r="CJ8283" s="174"/>
    </row>
    <row r="8284" spans="76:88" ht="20.100000000000001" customHeight="1" x14ac:dyDescent="0.25">
      <c r="BX8284" s="190"/>
      <c r="BY8284" s="191"/>
      <c r="BZ8284" s="188"/>
      <c r="CA8284" s="188"/>
      <c r="CB8284" s="174" t="str">
        <f t="shared" si="906"/>
        <v/>
      </c>
      <c r="CC8284" s="174" t="str">
        <f t="shared" si="907"/>
        <v/>
      </c>
      <c r="CH8284" s="139"/>
      <c r="CI8284" s="139"/>
      <c r="CJ8284" s="174"/>
    </row>
    <row r="8285" spans="76:88" ht="20.100000000000001" customHeight="1" x14ac:dyDescent="0.25">
      <c r="BX8285" s="190"/>
      <c r="BY8285" s="191"/>
      <c r="BZ8285" s="188"/>
      <c r="CA8285" s="188"/>
      <c r="CB8285" s="174" t="str">
        <f t="shared" si="906"/>
        <v/>
      </c>
      <c r="CC8285" s="174" t="str">
        <f t="shared" si="907"/>
        <v/>
      </c>
      <c r="CH8285" s="139"/>
      <c r="CI8285" s="139"/>
      <c r="CJ8285" s="174"/>
    </row>
    <row r="8286" spans="76:88" ht="20.100000000000001" customHeight="1" x14ac:dyDescent="0.25">
      <c r="BX8286" s="190"/>
      <c r="BY8286" s="191"/>
      <c r="BZ8286" s="188"/>
      <c r="CA8286" s="188"/>
      <c r="CB8286" s="174" t="str">
        <f t="shared" si="906"/>
        <v/>
      </c>
      <c r="CC8286" s="174" t="str">
        <f t="shared" si="907"/>
        <v/>
      </c>
      <c r="CH8286" s="139"/>
      <c r="CI8286" s="139"/>
      <c r="CJ8286" s="174"/>
    </row>
    <row r="8287" spans="76:88" ht="20.100000000000001" customHeight="1" x14ac:dyDescent="0.25">
      <c r="BX8287" s="190"/>
      <c r="BY8287" s="191"/>
      <c r="BZ8287" s="188"/>
      <c r="CA8287" s="188"/>
      <c r="CB8287" s="174" t="str">
        <f t="shared" si="906"/>
        <v/>
      </c>
      <c r="CC8287" s="174" t="str">
        <f t="shared" si="907"/>
        <v/>
      </c>
      <c r="CH8287" s="139"/>
      <c r="CI8287" s="139"/>
      <c r="CJ8287" s="174"/>
    </row>
    <row r="8288" spans="76:88" ht="20.100000000000001" customHeight="1" x14ac:dyDescent="0.25">
      <c r="BX8288" s="190"/>
      <c r="BY8288" s="191"/>
      <c r="BZ8288" s="188"/>
      <c r="CA8288" s="188"/>
      <c r="CB8288" s="174" t="str">
        <f t="shared" si="906"/>
        <v/>
      </c>
      <c r="CC8288" s="174" t="str">
        <f t="shared" si="907"/>
        <v/>
      </c>
      <c r="CH8288" s="139"/>
      <c r="CI8288" s="139"/>
      <c r="CJ8288" s="174"/>
    </row>
    <row r="8289" spans="76:88" ht="20.100000000000001" customHeight="1" x14ac:dyDescent="0.25">
      <c r="BX8289" s="190"/>
      <c r="BY8289" s="191"/>
      <c r="BZ8289" s="188"/>
      <c r="CA8289" s="188"/>
      <c r="CB8289" s="174" t="str">
        <f t="shared" si="906"/>
        <v/>
      </c>
      <c r="CC8289" s="174" t="str">
        <f t="shared" si="907"/>
        <v/>
      </c>
      <c r="CH8289" s="139"/>
      <c r="CI8289" s="139"/>
      <c r="CJ8289" s="174"/>
    </row>
    <row r="8290" spans="76:88" ht="20.100000000000001" customHeight="1" x14ac:dyDescent="0.25">
      <c r="BX8290" s="190"/>
      <c r="BY8290" s="191"/>
      <c r="BZ8290" s="188"/>
      <c r="CA8290" s="188"/>
      <c r="CB8290" s="174" t="str">
        <f t="shared" si="906"/>
        <v/>
      </c>
      <c r="CC8290" s="174" t="str">
        <f t="shared" si="907"/>
        <v/>
      </c>
      <c r="CH8290" s="139"/>
      <c r="CI8290" s="139"/>
      <c r="CJ8290" s="174"/>
    </row>
    <row r="8291" spans="76:88" ht="20.100000000000001" customHeight="1" x14ac:dyDescent="0.25">
      <c r="BX8291" s="190"/>
      <c r="BY8291" s="191"/>
      <c r="BZ8291" s="188"/>
      <c r="CA8291" s="188"/>
      <c r="CB8291" s="174" t="str">
        <f t="shared" si="906"/>
        <v/>
      </c>
      <c r="CC8291" s="174" t="str">
        <f t="shared" si="907"/>
        <v/>
      </c>
      <c r="CH8291" s="139"/>
      <c r="CI8291" s="139"/>
      <c r="CJ8291" s="174"/>
    </row>
    <row r="8292" spans="76:88" ht="20.100000000000001" customHeight="1" x14ac:dyDescent="0.25">
      <c r="BX8292" s="190"/>
      <c r="BY8292" s="191"/>
      <c r="BZ8292" s="188"/>
      <c r="CA8292" s="188"/>
      <c r="CB8292" s="174" t="str">
        <f t="shared" si="906"/>
        <v/>
      </c>
      <c r="CC8292" s="174" t="str">
        <f t="shared" si="907"/>
        <v/>
      </c>
      <c r="CH8292" s="139"/>
      <c r="CI8292" s="139"/>
      <c r="CJ8292" s="174"/>
    </row>
    <row r="8293" spans="76:88" ht="20.100000000000001" customHeight="1" x14ac:dyDescent="0.25">
      <c r="BX8293" s="190"/>
      <c r="BY8293" s="191"/>
      <c r="BZ8293" s="188"/>
      <c r="CA8293" s="188"/>
      <c r="CB8293" s="174" t="str">
        <f t="shared" si="906"/>
        <v/>
      </c>
      <c r="CC8293" s="174" t="str">
        <f t="shared" si="907"/>
        <v/>
      </c>
      <c r="CH8293" s="139"/>
      <c r="CI8293" s="139"/>
      <c r="CJ8293" s="174"/>
    </row>
    <row r="8294" spans="76:88" ht="20.100000000000001" customHeight="1" x14ac:dyDescent="0.25">
      <c r="BX8294" s="190"/>
      <c r="BY8294" s="191"/>
      <c r="BZ8294" s="188"/>
      <c r="CA8294" s="188"/>
      <c r="CB8294" s="174" t="str">
        <f t="shared" si="906"/>
        <v/>
      </c>
      <c r="CC8294" s="174" t="str">
        <f t="shared" si="907"/>
        <v/>
      </c>
      <c r="CH8294" s="139"/>
      <c r="CI8294" s="139"/>
      <c r="CJ8294" s="174"/>
    </row>
    <row r="8295" spans="76:88" ht="20.100000000000001" customHeight="1" x14ac:dyDescent="0.25">
      <c r="BX8295" s="190"/>
      <c r="BY8295" s="191"/>
      <c r="BZ8295" s="188"/>
      <c r="CA8295" s="188"/>
      <c r="CB8295" s="174" t="str">
        <f t="shared" si="906"/>
        <v/>
      </c>
      <c r="CC8295" s="174" t="str">
        <f t="shared" si="907"/>
        <v/>
      </c>
      <c r="CH8295" s="139"/>
      <c r="CI8295" s="139"/>
      <c r="CJ8295" s="174"/>
    </row>
    <row r="8296" spans="76:88" ht="20.100000000000001" customHeight="1" x14ac:dyDescent="0.25">
      <c r="BX8296" s="190"/>
      <c r="BY8296" s="191"/>
      <c r="BZ8296" s="188"/>
      <c r="CA8296" s="188"/>
      <c r="CB8296" s="174" t="str">
        <f t="shared" si="906"/>
        <v/>
      </c>
      <c r="CC8296" s="174" t="str">
        <f t="shared" si="907"/>
        <v/>
      </c>
      <c r="CH8296" s="139"/>
      <c r="CI8296" s="139"/>
      <c r="CJ8296" s="174"/>
    </row>
    <row r="8297" spans="76:88" ht="20.100000000000001" customHeight="1" x14ac:dyDescent="0.25">
      <c r="BX8297" s="190"/>
      <c r="BY8297" s="191"/>
      <c r="BZ8297" s="188"/>
      <c r="CA8297" s="188"/>
      <c r="CB8297" s="174" t="str">
        <f t="shared" si="906"/>
        <v/>
      </c>
      <c r="CC8297" s="174" t="str">
        <f t="shared" si="907"/>
        <v/>
      </c>
      <c r="CH8297" s="139"/>
      <c r="CI8297" s="139"/>
      <c r="CJ8297" s="174"/>
    </row>
    <row r="8298" spans="76:88" ht="20.100000000000001" customHeight="1" x14ac:dyDescent="0.25">
      <c r="BX8298" s="190"/>
      <c r="BY8298" s="191"/>
      <c r="BZ8298" s="188"/>
      <c r="CA8298" s="188"/>
      <c r="CB8298" s="174" t="str">
        <f t="shared" si="906"/>
        <v/>
      </c>
      <c r="CC8298" s="174" t="str">
        <f t="shared" si="907"/>
        <v/>
      </c>
      <c r="CH8298" s="139"/>
      <c r="CI8298" s="139"/>
      <c r="CJ8298" s="174"/>
    </row>
    <row r="8299" spans="76:88" ht="20.100000000000001" customHeight="1" x14ac:dyDescent="0.25">
      <c r="BX8299" s="190"/>
      <c r="BY8299" s="191"/>
      <c r="BZ8299" s="188"/>
      <c r="CA8299" s="188"/>
      <c r="CB8299" s="174" t="str">
        <f t="shared" si="906"/>
        <v/>
      </c>
      <c r="CC8299" s="174" t="str">
        <f t="shared" si="907"/>
        <v/>
      </c>
      <c r="CH8299" s="139"/>
      <c r="CI8299" s="139"/>
      <c r="CJ8299" s="174"/>
    </row>
    <row r="8300" spans="76:88" ht="20.100000000000001" customHeight="1" x14ac:dyDescent="0.25">
      <c r="BX8300" s="190"/>
      <c r="BY8300" s="191"/>
      <c r="BZ8300" s="188"/>
      <c r="CA8300" s="188"/>
      <c r="CB8300" s="174" t="str">
        <f t="shared" si="906"/>
        <v/>
      </c>
      <c r="CC8300" s="174" t="str">
        <f t="shared" si="907"/>
        <v/>
      </c>
      <c r="CH8300" s="139"/>
      <c r="CI8300" s="139"/>
      <c r="CJ8300" s="174"/>
    </row>
    <row r="8301" spans="76:88" ht="20.100000000000001" customHeight="1" x14ac:dyDescent="0.25">
      <c r="BX8301" s="190"/>
      <c r="BY8301" s="191"/>
      <c r="BZ8301" s="188"/>
      <c r="CA8301" s="188"/>
      <c r="CB8301" s="174" t="str">
        <f t="shared" si="906"/>
        <v/>
      </c>
      <c r="CC8301" s="174" t="str">
        <f t="shared" si="907"/>
        <v/>
      </c>
      <c r="CH8301" s="139"/>
      <c r="CI8301" s="139"/>
      <c r="CJ8301" s="174"/>
    </row>
    <row r="8302" spans="76:88" ht="20.100000000000001" customHeight="1" x14ac:dyDescent="0.25">
      <c r="BX8302" s="190"/>
      <c r="BY8302" s="191"/>
      <c r="BZ8302" s="188"/>
      <c r="CA8302" s="188"/>
      <c r="CB8302" s="174" t="str">
        <f t="shared" si="906"/>
        <v/>
      </c>
      <c r="CC8302" s="174" t="str">
        <f t="shared" si="907"/>
        <v/>
      </c>
      <c r="CH8302" s="139"/>
      <c r="CI8302" s="139"/>
      <c r="CJ8302" s="174"/>
    </row>
    <row r="8303" spans="76:88" ht="20.100000000000001" customHeight="1" x14ac:dyDescent="0.25">
      <c r="BX8303" s="190"/>
      <c r="BY8303" s="191"/>
      <c r="BZ8303" s="188"/>
      <c r="CA8303" s="188"/>
      <c r="CB8303" s="174" t="str">
        <f t="shared" si="906"/>
        <v/>
      </c>
      <c r="CC8303" s="174" t="str">
        <f t="shared" si="907"/>
        <v/>
      </c>
      <c r="CH8303" s="139"/>
      <c r="CI8303" s="139"/>
      <c r="CJ8303" s="174"/>
    </row>
    <row r="8304" spans="76:88" ht="20.100000000000001" customHeight="1" x14ac:dyDescent="0.25">
      <c r="BX8304" s="190"/>
      <c r="BY8304" s="191"/>
      <c r="BZ8304" s="188"/>
      <c r="CA8304" s="188"/>
      <c r="CB8304" s="174" t="str">
        <f t="shared" si="906"/>
        <v/>
      </c>
      <c r="CC8304" s="174" t="str">
        <f t="shared" si="907"/>
        <v/>
      </c>
      <c r="CH8304" s="139"/>
      <c r="CI8304" s="139"/>
      <c r="CJ8304" s="174"/>
    </row>
    <row r="8305" spans="76:88" ht="20.100000000000001" customHeight="1" x14ac:dyDescent="0.25">
      <c r="BX8305" s="190"/>
      <c r="BY8305" s="191"/>
      <c r="BZ8305" s="188"/>
      <c r="CA8305" s="188"/>
      <c r="CB8305" s="174" t="str">
        <f t="shared" si="906"/>
        <v/>
      </c>
      <c r="CC8305" s="174" t="str">
        <f t="shared" si="907"/>
        <v/>
      </c>
      <c r="CH8305" s="139"/>
      <c r="CI8305" s="139"/>
      <c r="CJ8305" s="174"/>
    </row>
    <row r="8306" spans="76:88" ht="20.100000000000001" customHeight="1" x14ac:dyDescent="0.25">
      <c r="BX8306" s="190"/>
      <c r="BY8306" s="191"/>
      <c r="BZ8306" s="188"/>
      <c r="CA8306" s="188"/>
      <c r="CB8306" s="174" t="str">
        <f t="shared" si="906"/>
        <v/>
      </c>
      <c r="CC8306" s="174" t="str">
        <f t="shared" si="907"/>
        <v/>
      </c>
      <c r="CH8306" s="139"/>
      <c r="CI8306" s="139"/>
      <c r="CJ8306" s="174"/>
    </row>
    <row r="8307" spans="76:88" ht="20.100000000000001" customHeight="1" x14ac:dyDescent="0.25">
      <c r="BX8307" s="190"/>
      <c r="BY8307" s="191"/>
      <c r="BZ8307" s="188"/>
      <c r="CA8307" s="188"/>
      <c r="CB8307" s="174" t="str">
        <f t="shared" si="906"/>
        <v/>
      </c>
      <c r="CC8307" s="174" t="str">
        <f t="shared" si="907"/>
        <v/>
      </c>
      <c r="CH8307" s="139"/>
      <c r="CI8307" s="139"/>
      <c r="CJ8307" s="174"/>
    </row>
    <row r="8308" spans="76:88" ht="20.100000000000001" customHeight="1" x14ac:dyDescent="0.25">
      <c r="BX8308" s="190"/>
      <c r="BY8308" s="191"/>
      <c r="BZ8308" s="188"/>
      <c r="CA8308" s="188"/>
      <c r="CB8308" s="174" t="str">
        <f t="shared" si="906"/>
        <v/>
      </c>
      <c r="CC8308" s="174" t="str">
        <f t="shared" si="907"/>
        <v/>
      </c>
      <c r="CH8308" s="139"/>
      <c r="CI8308" s="139"/>
      <c r="CJ8308" s="174"/>
    </row>
    <row r="8309" spans="76:88" ht="20.100000000000001" customHeight="1" x14ac:dyDescent="0.25">
      <c r="BX8309" s="190"/>
      <c r="BY8309" s="191"/>
      <c r="BZ8309" s="188"/>
      <c r="CA8309" s="188"/>
      <c r="CB8309" s="174" t="str">
        <f t="shared" si="906"/>
        <v/>
      </c>
      <c r="CC8309" s="174" t="str">
        <f t="shared" si="907"/>
        <v/>
      </c>
      <c r="CH8309" s="139"/>
      <c r="CI8309" s="139"/>
      <c r="CJ8309" s="174"/>
    </row>
    <row r="8310" spans="76:88" ht="20.100000000000001" customHeight="1" x14ac:dyDescent="0.25">
      <c r="BX8310" s="190"/>
      <c r="BY8310" s="191"/>
      <c r="BZ8310" s="188"/>
      <c r="CA8310" s="188"/>
      <c r="CB8310" s="174" t="str">
        <f t="shared" si="906"/>
        <v/>
      </c>
      <c r="CC8310" s="174" t="str">
        <f t="shared" si="907"/>
        <v/>
      </c>
      <c r="CH8310" s="139"/>
      <c r="CI8310" s="139"/>
      <c r="CJ8310" s="174"/>
    </row>
    <row r="8311" spans="76:88" ht="20.100000000000001" customHeight="1" x14ac:dyDescent="0.25">
      <c r="BX8311" s="190"/>
      <c r="BY8311" s="191"/>
      <c r="BZ8311" s="188"/>
      <c r="CA8311" s="188"/>
      <c r="CB8311" s="174" t="str">
        <f t="shared" si="906"/>
        <v/>
      </c>
      <c r="CC8311" s="174" t="str">
        <f t="shared" si="907"/>
        <v/>
      </c>
      <c r="CH8311" s="139"/>
      <c r="CI8311" s="139"/>
      <c r="CJ8311" s="174"/>
    </row>
    <row r="8312" spans="76:88" ht="20.100000000000001" customHeight="1" x14ac:dyDescent="0.25">
      <c r="BX8312" s="190"/>
      <c r="BY8312" s="191"/>
      <c r="BZ8312" s="188"/>
      <c r="CA8312" s="188"/>
      <c r="CB8312" s="174" t="str">
        <f t="shared" si="906"/>
        <v/>
      </c>
      <c r="CC8312" s="174" t="str">
        <f t="shared" si="907"/>
        <v/>
      </c>
      <c r="CH8312" s="139"/>
      <c r="CI8312" s="139"/>
      <c r="CJ8312" s="174"/>
    </row>
    <row r="8313" spans="76:88" ht="20.100000000000001" customHeight="1" x14ac:dyDescent="0.25">
      <c r="BX8313" s="190"/>
      <c r="BY8313" s="191"/>
      <c r="BZ8313" s="188"/>
      <c r="CA8313" s="188"/>
      <c r="CB8313" s="174" t="str">
        <f t="shared" si="906"/>
        <v/>
      </c>
      <c r="CC8313" s="174" t="str">
        <f t="shared" si="907"/>
        <v/>
      </c>
      <c r="CH8313" s="139"/>
      <c r="CI8313" s="139"/>
      <c r="CJ8313" s="174"/>
    </row>
    <row r="8314" spans="76:88" ht="20.100000000000001" customHeight="1" x14ac:dyDescent="0.25">
      <c r="BX8314" s="190"/>
      <c r="BY8314" s="191"/>
      <c r="BZ8314" s="188"/>
      <c r="CA8314" s="188"/>
      <c r="CB8314" s="174" t="str">
        <f t="shared" si="906"/>
        <v/>
      </c>
      <c r="CC8314" s="174" t="str">
        <f t="shared" si="907"/>
        <v/>
      </c>
      <c r="CH8314" s="139"/>
      <c r="CI8314" s="139"/>
      <c r="CJ8314" s="174"/>
    </row>
    <row r="8315" spans="76:88" ht="20.100000000000001" customHeight="1" x14ac:dyDescent="0.25">
      <c r="BX8315" s="190"/>
      <c r="BY8315" s="191"/>
      <c r="BZ8315" s="188"/>
      <c r="CA8315" s="188"/>
      <c r="CB8315" s="174" t="str">
        <f t="shared" si="906"/>
        <v/>
      </c>
      <c r="CC8315" s="174" t="str">
        <f t="shared" si="907"/>
        <v/>
      </c>
      <c r="CH8315" s="139"/>
      <c r="CI8315" s="139"/>
      <c r="CJ8315" s="174"/>
    </row>
    <row r="8316" spans="76:88" ht="20.100000000000001" customHeight="1" x14ac:dyDescent="0.25">
      <c r="BX8316" s="190"/>
      <c r="BY8316" s="191"/>
      <c r="BZ8316" s="188"/>
      <c r="CA8316" s="188"/>
      <c r="CB8316" s="174" t="str">
        <f t="shared" si="906"/>
        <v/>
      </c>
      <c r="CC8316" s="174" t="str">
        <f t="shared" si="907"/>
        <v/>
      </c>
      <c r="CH8316" s="139"/>
      <c r="CI8316" s="139"/>
      <c r="CJ8316" s="174"/>
    </row>
    <row r="8317" spans="76:88" ht="20.100000000000001" customHeight="1" x14ac:dyDescent="0.25">
      <c r="BX8317" s="190"/>
      <c r="BY8317" s="191"/>
      <c r="BZ8317" s="188"/>
      <c r="CA8317" s="188"/>
      <c r="CB8317" s="174" t="str">
        <f t="shared" si="906"/>
        <v/>
      </c>
      <c r="CC8317" s="174" t="str">
        <f t="shared" si="907"/>
        <v/>
      </c>
      <c r="CH8317" s="139"/>
      <c r="CI8317" s="139"/>
      <c r="CJ8317" s="174"/>
    </row>
    <row r="8318" spans="76:88" ht="20.100000000000001" customHeight="1" x14ac:dyDescent="0.25">
      <c r="BX8318" s="190"/>
      <c r="BY8318" s="191"/>
      <c r="BZ8318" s="188"/>
      <c r="CA8318" s="188"/>
      <c r="CB8318" s="174" t="str">
        <f t="shared" si="906"/>
        <v/>
      </c>
      <c r="CC8318" s="174" t="str">
        <f t="shared" si="907"/>
        <v/>
      </c>
      <c r="CH8318" s="139"/>
      <c r="CI8318" s="139"/>
      <c r="CJ8318" s="174"/>
    </row>
    <row r="8319" spans="76:88" ht="20.100000000000001" customHeight="1" x14ac:dyDescent="0.25">
      <c r="BX8319" s="190"/>
      <c r="BY8319" s="191"/>
      <c r="BZ8319" s="188"/>
      <c r="CA8319" s="188"/>
      <c r="CB8319" s="174" t="str">
        <f t="shared" si="906"/>
        <v/>
      </c>
      <c r="CC8319" s="174" t="str">
        <f t="shared" si="907"/>
        <v/>
      </c>
      <c r="CH8319" s="139"/>
      <c r="CI8319" s="139"/>
      <c r="CJ8319" s="174"/>
    </row>
    <row r="8320" spans="76:88" ht="20.100000000000001" customHeight="1" x14ac:dyDescent="0.25">
      <c r="BX8320" s="190"/>
      <c r="BY8320" s="191"/>
      <c r="BZ8320" s="188"/>
      <c r="CA8320" s="188"/>
      <c r="CB8320" s="174" t="str">
        <f t="shared" si="906"/>
        <v/>
      </c>
      <c r="CC8320" s="174" t="str">
        <f t="shared" si="907"/>
        <v/>
      </c>
      <c r="CH8320" s="139"/>
      <c r="CI8320" s="139"/>
      <c r="CJ8320" s="174"/>
    </row>
    <row r="8321" spans="76:88" ht="20.100000000000001" customHeight="1" x14ac:dyDescent="0.25">
      <c r="BX8321" s="190"/>
      <c r="BY8321" s="191"/>
      <c r="BZ8321" s="188"/>
      <c r="CA8321" s="188"/>
      <c r="CB8321" s="174" t="str">
        <f t="shared" si="906"/>
        <v/>
      </c>
      <c r="CC8321" s="174" t="str">
        <f t="shared" si="907"/>
        <v/>
      </c>
      <c r="CH8321" s="139"/>
      <c r="CI8321" s="139"/>
      <c r="CJ8321" s="174"/>
    </row>
    <row r="8322" spans="76:88" ht="20.100000000000001" customHeight="1" x14ac:dyDescent="0.25">
      <c r="BX8322" s="190"/>
      <c r="BY8322" s="191"/>
      <c r="BZ8322" s="188"/>
      <c r="CA8322" s="188"/>
      <c r="CB8322" s="174" t="str">
        <f t="shared" si="906"/>
        <v/>
      </c>
      <c r="CC8322" s="174" t="str">
        <f t="shared" si="907"/>
        <v/>
      </c>
      <c r="CH8322" s="139"/>
      <c r="CI8322" s="139"/>
      <c r="CJ8322" s="174"/>
    </row>
    <row r="8323" spans="76:88" ht="20.100000000000001" customHeight="1" x14ac:dyDescent="0.25">
      <c r="BX8323" s="190"/>
      <c r="BY8323" s="191"/>
      <c r="BZ8323" s="188"/>
      <c r="CA8323" s="188"/>
      <c r="CB8323" s="174" t="str">
        <f t="shared" si="906"/>
        <v/>
      </c>
      <c r="CC8323" s="174" t="str">
        <f t="shared" si="907"/>
        <v/>
      </c>
      <c r="CH8323" s="139"/>
      <c r="CI8323" s="139"/>
      <c r="CJ8323" s="174"/>
    </row>
    <row r="8324" spans="76:88" ht="20.100000000000001" customHeight="1" x14ac:dyDescent="0.25">
      <c r="BX8324" s="190"/>
      <c r="BY8324" s="191"/>
      <c r="BZ8324" s="188"/>
      <c r="CA8324" s="188"/>
      <c r="CB8324" s="174" t="str">
        <f t="shared" si="906"/>
        <v/>
      </c>
      <c r="CC8324" s="174" t="str">
        <f t="shared" si="907"/>
        <v/>
      </c>
      <c r="CH8324" s="139"/>
      <c r="CI8324" s="139"/>
      <c r="CJ8324" s="174"/>
    </row>
    <row r="8325" spans="76:88" ht="20.100000000000001" customHeight="1" x14ac:dyDescent="0.25">
      <c r="BX8325" s="190"/>
      <c r="BY8325" s="191"/>
      <c r="BZ8325" s="188"/>
      <c r="CA8325" s="188"/>
      <c r="CB8325" s="174" t="str">
        <f t="shared" si="906"/>
        <v/>
      </c>
      <c r="CC8325" s="174" t="str">
        <f t="shared" si="907"/>
        <v/>
      </c>
      <c r="CH8325" s="139"/>
      <c r="CI8325" s="139"/>
      <c r="CJ8325" s="174"/>
    </row>
    <row r="8326" spans="76:88" ht="20.100000000000001" customHeight="1" x14ac:dyDescent="0.25">
      <c r="BX8326" s="190"/>
      <c r="BY8326" s="191"/>
      <c r="BZ8326" s="188"/>
      <c r="CA8326" s="188"/>
      <c r="CB8326" s="174" t="str">
        <f t="shared" si="906"/>
        <v/>
      </c>
      <c r="CC8326" s="174" t="str">
        <f t="shared" si="907"/>
        <v/>
      </c>
      <c r="CH8326" s="139"/>
      <c r="CI8326" s="139"/>
      <c r="CJ8326" s="174"/>
    </row>
    <row r="8327" spans="76:88" ht="20.100000000000001" customHeight="1" x14ac:dyDescent="0.25">
      <c r="BX8327" s="190"/>
      <c r="BY8327" s="191"/>
      <c r="BZ8327" s="188"/>
      <c r="CA8327" s="188"/>
      <c r="CB8327" s="174" t="str">
        <f t="shared" si="906"/>
        <v/>
      </c>
      <c r="CC8327" s="174" t="str">
        <f t="shared" si="907"/>
        <v/>
      </c>
      <c r="CH8327" s="139"/>
      <c r="CI8327" s="139"/>
      <c r="CJ8327" s="174"/>
    </row>
    <row r="8328" spans="76:88" ht="20.100000000000001" customHeight="1" x14ac:dyDescent="0.25">
      <c r="BX8328" s="190"/>
      <c r="BY8328" s="191"/>
      <c r="BZ8328" s="188"/>
      <c r="CA8328" s="188"/>
      <c r="CB8328" s="174" t="str">
        <f t="shared" si="906"/>
        <v/>
      </c>
      <c r="CC8328" s="174" t="str">
        <f t="shared" si="907"/>
        <v/>
      </c>
      <c r="CH8328" s="139"/>
      <c r="CI8328" s="139"/>
      <c r="CJ8328" s="174"/>
    </row>
    <row r="8329" spans="76:88" ht="20.100000000000001" customHeight="1" x14ac:dyDescent="0.25">
      <c r="BX8329" s="190"/>
      <c r="BY8329" s="191"/>
      <c r="BZ8329" s="188"/>
      <c r="CA8329" s="188"/>
      <c r="CB8329" s="174" t="str">
        <f t="shared" si="906"/>
        <v/>
      </c>
      <c r="CC8329" s="174" t="str">
        <f t="shared" si="907"/>
        <v/>
      </c>
      <c r="CH8329" s="139"/>
      <c r="CI8329" s="139"/>
      <c r="CJ8329" s="174"/>
    </row>
    <row r="8330" spans="76:88" ht="20.100000000000001" customHeight="1" x14ac:dyDescent="0.25">
      <c r="BX8330" s="190"/>
      <c r="BY8330" s="191"/>
      <c r="BZ8330" s="188"/>
      <c r="CA8330" s="188"/>
      <c r="CB8330" s="174" t="str">
        <f t="shared" si="906"/>
        <v/>
      </c>
      <c r="CC8330" s="174" t="str">
        <f t="shared" si="907"/>
        <v/>
      </c>
      <c r="CH8330" s="139"/>
      <c r="CI8330" s="139"/>
      <c r="CJ8330" s="174"/>
    </row>
    <row r="8331" spans="76:88" ht="20.100000000000001" customHeight="1" x14ac:dyDescent="0.25">
      <c r="BX8331" s="190"/>
      <c r="BY8331" s="191"/>
      <c r="BZ8331" s="188"/>
      <c r="CA8331" s="188"/>
      <c r="CB8331" s="174" t="str">
        <f t="shared" si="906"/>
        <v/>
      </c>
      <c r="CC8331" s="174" t="str">
        <f t="shared" si="907"/>
        <v/>
      </c>
      <c r="CH8331" s="139"/>
      <c r="CI8331" s="139"/>
      <c r="CJ8331" s="174"/>
    </row>
    <row r="8332" spans="76:88" ht="20.100000000000001" customHeight="1" x14ac:dyDescent="0.25">
      <c r="BX8332" s="190"/>
      <c r="BY8332" s="191"/>
      <c r="BZ8332" s="188"/>
      <c r="CA8332" s="188"/>
      <c r="CB8332" s="174" t="str">
        <f t="shared" si="906"/>
        <v/>
      </c>
      <c r="CC8332" s="174" t="str">
        <f t="shared" si="907"/>
        <v/>
      </c>
      <c r="CH8332" s="139"/>
      <c r="CI8332" s="139"/>
      <c r="CJ8332" s="174"/>
    </row>
    <row r="8333" spans="76:88" ht="20.100000000000001" customHeight="1" x14ac:dyDescent="0.25">
      <c r="BX8333" s="190"/>
      <c r="BY8333" s="191"/>
      <c r="BZ8333" s="188"/>
      <c r="CA8333" s="188"/>
      <c r="CB8333" s="174" t="str">
        <f t="shared" si="906"/>
        <v/>
      </c>
      <c r="CC8333" s="174" t="str">
        <f t="shared" si="907"/>
        <v/>
      </c>
      <c r="CH8333" s="139"/>
      <c r="CI8333" s="139"/>
      <c r="CJ8333" s="174"/>
    </row>
    <row r="8334" spans="76:88" ht="20.100000000000001" customHeight="1" x14ac:dyDescent="0.25">
      <c r="BX8334" s="190"/>
      <c r="BY8334" s="191"/>
      <c r="BZ8334" s="188"/>
      <c r="CA8334" s="188"/>
      <c r="CB8334" s="174" t="str">
        <f t="shared" si="906"/>
        <v/>
      </c>
      <c r="CC8334" s="174" t="str">
        <f t="shared" si="907"/>
        <v/>
      </c>
      <c r="CH8334" s="139"/>
      <c r="CI8334" s="139"/>
      <c r="CJ8334" s="174"/>
    </row>
    <row r="8335" spans="76:88" ht="20.100000000000001" customHeight="1" x14ac:dyDescent="0.25">
      <c r="BX8335" s="190"/>
      <c r="BY8335" s="191"/>
      <c r="BZ8335" s="188"/>
      <c r="CA8335" s="188"/>
      <c r="CB8335" s="174" t="str">
        <f t="shared" si="906"/>
        <v/>
      </c>
      <c r="CC8335" s="174" t="str">
        <f t="shared" si="907"/>
        <v/>
      </c>
      <c r="CH8335" s="139"/>
      <c r="CI8335" s="139"/>
      <c r="CJ8335" s="174"/>
    </row>
    <row r="8336" spans="76:88" ht="20.100000000000001" customHeight="1" x14ac:dyDescent="0.25">
      <c r="BX8336" s="190"/>
      <c r="BY8336" s="191"/>
      <c r="BZ8336" s="188"/>
      <c r="CA8336" s="188"/>
      <c r="CB8336" s="174" t="str">
        <f t="shared" ref="CB8336:CB8399" si="908">IF($CA8336&gt;(Y$555),$BZ8336,"")</f>
        <v/>
      </c>
      <c r="CC8336" s="174" t="str">
        <f t="shared" ref="CC8336:CC8399" si="909">IF($CA8336&gt;(AA$557),$BZ8336,"")</f>
        <v/>
      </c>
      <c r="CH8336" s="139"/>
      <c r="CI8336" s="139"/>
      <c r="CJ8336" s="174"/>
    </row>
    <row r="8337" spans="76:88" ht="20.100000000000001" customHeight="1" x14ac:dyDescent="0.25">
      <c r="BX8337" s="190"/>
      <c r="BY8337" s="191"/>
      <c r="BZ8337" s="188"/>
      <c r="CA8337" s="188"/>
      <c r="CB8337" s="174" t="str">
        <f t="shared" si="908"/>
        <v/>
      </c>
      <c r="CC8337" s="174" t="str">
        <f t="shared" si="909"/>
        <v/>
      </c>
      <c r="CH8337" s="139"/>
      <c r="CI8337" s="139"/>
      <c r="CJ8337" s="174"/>
    </row>
    <row r="8338" spans="76:88" ht="20.100000000000001" customHeight="1" x14ac:dyDescent="0.25">
      <c r="BX8338" s="190"/>
      <c r="BY8338" s="191"/>
      <c r="BZ8338" s="188"/>
      <c r="CA8338" s="188"/>
      <c r="CB8338" s="174" t="str">
        <f t="shared" si="908"/>
        <v/>
      </c>
      <c r="CC8338" s="174" t="str">
        <f t="shared" si="909"/>
        <v/>
      </c>
      <c r="CH8338" s="139"/>
      <c r="CI8338" s="139"/>
      <c r="CJ8338" s="174"/>
    </row>
    <row r="8339" spans="76:88" ht="20.100000000000001" customHeight="1" x14ac:dyDescent="0.25">
      <c r="BX8339" s="190"/>
      <c r="BY8339" s="191"/>
      <c r="BZ8339" s="188"/>
      <c r="CA8339" s="188"/>
      <c r="CB8339" s="174" t="str">
        <f t="shared" si="908"/>
        <v/>
      </c>
      <c r="CC8339" s="174" t="str">
        <f t="shared" si="909"/>
        <v/>
      </c>
      <c r="CH8339" s="139"/>
      <c r="CI8339" s="139"/>
      <c r="CJ8339" s="174"/>
    </row>
    <row r="8340" spans="76:88" ht="20.100000000000001" customHeight="1" x14ac:dyDescent="0.25">
      <c r="BX8340" s="190"/>
      <c r="BY8340" s="191"/>
      <c r="BZ8340" s="188"/>
      <c r="CA8340" s="188"/>
      <c r="CB8340" s="174" t="str">
        <f t="shared" si="908"/>
        <v/>
      </c>
      <c r="CC8340" s="174" t="str">
        <f t="shared" si="909"/>
        <v/>
      </c>
      <c r="CH8340" s="139"/>
      <c r="CI8340" s="139"/>
      <c r="CJ8340" s="174"/>
    </row>
    <row r="8341" spans="76:88" ht="20.100000000000001" customHeight="1" x14ac:dyDescent="0.25">
      <c r="BX8341" s="190"/>
      <c r="BY8341" s="191"/>
      <c r="BZ8341" s="188"/>
      <c r="CA8341" s="188"/>
      <c r="CB8341" s="174" t="str">
        <f t="shared" si="908"/>
        <v/>
      </c>
      <c r="CC8341" s="174" t="str">
        <f t="shared" si="909"/>
        <v/>
      </c>
      <c r="CH8341" s="139"/>
      <c r="CI8341" s="139"/>
      <c r="CJ8341" s="174"/>
    </row>
    <row r="8342" spans="76:88" ht="20.100000000000001" customHeight="1" x14ac:dyDescent="0.25">
      <c r="BX8342" s="190"/>
      <c r="BY8342" s="191"/>
      <c r="BZ8342" s="188"/>
      <c r="CA8342" s="188"/>
      <c r="CB8342" s="174" t="str">
        <f t="shared" si="908"/>
        <v/>
      </c>
      <c r="CC8342" s="174" t="str">
        <f t="shared" si="909"/>
        <v/>
      </c>
      <c r="CH8342" s="139"/>
      <c r="CI8342" s="139"/>
      <c r="CJ8342" s="174"/>
    </row>
    <row r="8343" spans="76:88" ht="20.100000000000001" customHeight="1" x14ac:dyDescent="0.25">
      <c r="BX8343" s="190"/>
      <c r="BY8343" s="191"/>
      <c r="BZ8343" s="188"/>
      <c r="CA8343" s="188"/>
      <c r="CB8343" s="174" t="str">
        <f t="shared" si="908"/>
        <v/>
      </c>
      <c r="CC8343" s="174" t="str">
        <f t="shared" si="909"/>
        <v/>
      </c>
      <c r="CH8343" s="139"/>
      <c r="CI8343" s="139"/>
      <c r="CJ8343" s="174"/>
    </row>
    <row r="8344" spans="76:88" ht="20.100000000000001" customHeight="1" x14ac:dyDescent="0.25">
      <c r="BX8344" s="190"/>
      <c r="BY8344" s="191"/>
      <c r="BZ8344" s="188"/>
      <c r="CA8344" s="188"/>
      <c r="CB8344" s="174" t="str">
        <f t="shared" si="908"/>
        <v/>
      </c>
      <c r="CC8344" s="174" t="str">
        <f t="shared" si="909"/>
        <v/>
      </c>
      <c r="CH8344" s="139"/>
      <c r="CI8344" s="139"/>
      <c r="CJ8344" s="174"/>
    </row>
    <row r="8345" spans="76:88" ht="20.100000000000001" customHeight="1" x14ac:dyDescent="0.25">
      <c r="BX8345" s="190"/>
      <c r="BY8345" s="191"/>
      <c r="BZ8345" s="188"/>
      <c r="CA8345" s="188"/>
      <c r="CB8345" s="174" t="str">
        <f t="shared" si="908"/>
        <v/>
      </c>
      <c r="CC8345" s="174" t="str">
        <f t="shared" si="909"/>
        <v/>
      </c>
      <c r="CH8345" s="139"/>
      <c r="CI8345" s="139"/>
      <c r="CJ8345" s="174"/>
    </row>
    <row r="8346" spans="76:88" ht="20.100000000000001" customHeight="1" x14ac:dyDescent="0.25">
      <c r="BX8346" s="190"/>
      <c r="BY8346" s="191"/>
      <c r="BZ8346" s="188"/>
      <c r="CA8346" s="188"/>
      <c r="CB8346" s="174" t="str">
        <f t="shared" si="908"/>
        <v/>
      </c>
      <c r="CC8346" s="174" t="str">
        <f t="shared" si="909"/>
        <v/>
      </c>
      <c r="CH8346" s="139"/>
      <c r="CI8346" s="139"/>
      <c r="CJ8346" s="174"/>
    </row>
    <row r="8347" spans="76:88" ht="20.100000000000001" customHeight="1" x14ac:dyDescent="0.25">
      <c r="BX8347" s="190"/>
      <c r="BY8347" s="191"/>
      <c r="BZ8347" s="188"/>
      <c r="CA8347" s="188"/>
      <c r="CB8347" s="174" t="str">
        <f t="shared" si="908"/>
        <v/>
      </c>
      <c r="CC8347" s="174" t="str">
        <f t="shared" si="909"/>
        <v/>
      </c>
      <c r="CH8347" s="139"/>
      <c r="CI8347" s="139"/>
      <c r="CJ8347" s="174"/>
    </row>
    <row r="8348" spans="76:88" ht="20.100000000000001" customHeight="1" x14ac:dyDescent="0.25">
      <c r="BX8348" s="190"/>
      <c r="BY8348" s="191"/>
      <c r="BZ8348" s="188"/>
      <c r="CA8348" s="188"/>
      <c r="CB8348" s="174" t="str">
        <f t="shared" si="908"/>
        <v/>
      </c>
      <c r="CC8348" s="174" t="str">
        <f t="shared" si="909"/>
        <v/>
      </c>
      <c r="CH8348" s="139"/>
      <c r="CI8348" s="139"/>
      <c r="CJ8348" s="174"/>
    </row>
    <row r="8349" spans="76:88" ht="20.100000000000001" customHeight="1" x14ac:dyDescent="0.25">
      <c r="BX8349" s="190"/>
      <c r="BY8349" s="191"/>
      <c r="BZ8349" s="188"/>
      <c r="CA8349" s="188"/>
      <c r="CB8349" s="174" t="str">
        <f t="shared" si="908"/>
        <v/>
      </c>
      <c r="CC8349" s="174" t="str">
        <f t="shared" si="909"/>
        <v/>
      </c>
      <c r="CH8349" s="139"/>
      <c r="CI8349" s="139"/>
      <c r="CJ8349" s="174"/>
    </row>
    <row r="8350" spans="76:88" ht="20.100000000000001" customHeight="1" x14ac:dyDescent="0.25">
      <c r="BX8350" s="190"/>
      <c r="BY8350" s="191"/>
      <c r="BZ8350" s="188"/>
      <c r="CA8350" s="188"/>
      <c r="CB8350" s="174" t="str">
        <f t="shared" si="908"/>
        <v/>
      </c>
      <c r="CC8350" s="174" t="str">
        <f t="shared" si="909"/>
        <v/>
      </c>
      <c r="CH8350" s="139"/>
      <c r="CI8350" s="139"/>
      <c r="CJ8350" s="174"/>
    </row>
    <row r="8351" spans="76:88" ht="20.100000000000001" customHeight="1" x14ac:dyDescent="0.25">
      <c r="BX8351" s="190"/>
      <c r="BY8351" s="191"/>
      <c r="BZ8351" s="188"/>
      <c r="CA8351" s="188"/>
      <c r="CB8351" s="174" t="str">
        <f t="shared" si="908"/>
        <v/>
      </c>
      <c r="CC8351" s="174" t="str">
        <f t="shared" si="909"/>
        <v/>
      </c>
      <c r="CH8351" s="139"/>
      <c r="CI8351" s="139"/>
      <c r="CJ8351" s="174"/>
    </row>
    <row r="8352" spans="76:88" ht="20.100000000000001" customHeight="1" x14ac:dyDescent="0.25">
      <c r="BX8352" s="190"/>
      <c r="BY8352" s="191"/>
      <c r="BZ8352" s="188"/>
      <c r="CA8352" s="188"/>
      <c r="CB8352" s="174" t="str">
        <f t="shared" si="908"/>
        <v/>
      </c>
      <c r="CC8352" s="174" t="str">
        <f t="shared" si="909"/>
        <v/>
      </c>
      <c r="CH8352" s="139"/>
      <c r="CI8352" s="139"/>
      <c r="CJ8352" s="174"/>
    </row>
    <row r="8353" spans="76:88" ht="20.100000000000001" customHeight="1" x14ac:dyDescent="0.25">
      <c r="BX8353" s="190"/>
      <c r="BY8353" s="191"/>
      <c r="BZ8353" s="188"/>
      <c r="CA8353" s="188"/>
      <c r="CB8353" s="174" t="str">
        <f t="shared" si="908"/>
        <v/>
      </c>
      <c r="CC8353" s="174" t="str">
        <f t="shared" si="909"/>
        <v/>
      </c>
      <c r="CH8353" s="139"/>
      <c r="CI8353" s="139"/>
      <c r="CJ8353" s="174"/>
    </row>
    <row r="8354" spans="76:88" ht="20.100000000000001" customHeight="1" x14ac:dyDescent="0.25">
      <c r="BX8354" s="190"/>
      <c r="BY8354" s="191"/>
      <c r="BZ8354" s="188"/>
      <c r="CA8354" s="188"/>
      <c r="CB8354" s="174" t="str">
        <f t="shared" si="908"/>
        <v/>
      </c>
      <c r="CC8354" s="174" t="str">
        <f t="shared" si="909"/>
        <v/>
      </c>
      <c r="CH8354" s="139"/>
      <c r="CI8354" s="139"/>
      <c r="CJ8354" s="174"/>
    </row>
    <row r="8355" spans="76:88" ht="20.100000000000001" customHeight="1" x14ac:dyDescent="0.25">
      <c r="BX8355" s="190"/>
      <c r="BY8355" s="191"/>
      <c r="BZ8355" s="188"/>
      <c r="CA8355" s="188"/>
      <c r="CB8355" s="174" t="str">
        <f t="shared" si="908"/>
        <v/>
      </c>
      <c r="CC8355" s="174" t="str">
        <f t="shared" si="909"/>
        <v/>
      </c>
      <c r="CH8355" s="139"/>
      <c r="CI8355" s="139"/>
      <c r="CJ8355" s="174"/>
    </row>
    <row r="8356" spans="76:88" ht="20.100000000000001" customHeight="1" x14ac:dyDescent="0.25">
      <c r="BX8356" s="190"/>
      <c r="BY8356" s="191"/>
      <c r="BZ8356" s="188"/>
      <c r="CA8356" s="188"/>
      <c r="CB8356" s="174" t="str">
        <f t="shared" si="908"/>
        <v/>
      </c>
      <c r="CC8356" s="174" t="str">
        <f t="shared" si="909"/>
        <v/>
      </c>
      <c r="CH8356" s="139"/>
      <c r="CI8356" s="139"/>
      <c r="CJ8356" s="174"/>
    </row>
    <row r="8357" spans="76:88" ht="20.100000000000001" customHeight="1" x14ac:dyDescent="0.25">
      <c r="BX8357" s="190"/>
      <c r="BY8357" s="191"/>
      <c r="BZ8357" s="188"/>
      <c r="CA8357" s="188"/>
      <c r="CB8357" s="174" t="str">
        <f t="shared" si="908"/>
        <v/>
      </c>
      <c r="CC8357" s="174" t="str">
        <f t="shared" si="909"/>
        <v/>
      </c>
      <c r="CH8357" s="139"/>
      <c r="CI8357" s="139"/>
      <c r="CJ8357" s="174"/>
    </row>
    <row r="8358" spans="76:88" ht="20.100000000000001" customHeight="1" x14ac:dyDescent="0.25">
      <c r="BX8358" s="190"/>
      <c r="BY8358" s="191"/>
      <c r="BZ8358" s="188"/>
      <c r="CA8358" s="188"/>
      <c r="CB8358" s="174" t="str">
        <f t="shared" si="908"/>
        <v/>
      </c>
      <c r="CC8358" s="174" t="str">
        <f t="shared" si="909"/>
        <v/>
      </c>
      <c r="CH8358" s="139"/>
      <c r="CI8358" s="139"/>
      <c r="CJ8358" s="174"/>
    </row>
    <row r="8359" spans="76:88" ht="20.100000000000001" customHeight="1" x14ac:dyDescent="0.25">
      <c r="BX8359" s="190"/>
      <c r="BY8359" s="191"/>
      <c r="BZ8359" s="188"/>
      <c r="CA8359" s="188"/>
      <c r="CB8359" s="174" t="str">
        <f t="shared" si="908"/>
        <v/>
      </c>
      <c r="CC8359" s="174" t="str">
        <f t="shared" si="909"/>
        <v/>
      </c>
      <c r="CH8359" s="139"/>
      <c r="CI8359" s="139"/>
      <c r="CJ8359" s="174"/>
    </row>
    <row r="8360" spans="76:88" ht="20.100000000000001" customHeight="1" x14ac:dyDescent="0.25">
      <c r="BX8360" s="190"/>
      <c r="BY8360" s="191"/>
      <c r="BZ8360" s="188"/>
      <c r="CA8360" s="188"/>
      <c r="CB8360" s="174" t="str">
        <f t="shared" si="908"/>
        <v/>
      </c>
      <c r="CC8360" s="174" t="str">
        <f t="shared" si="909"/>
        <v/>
      </c>
      <c r="CH8360" s="139"/>
      <c r="CI8360" s="139"/>
      <c r="CJ8360" s="174"/>
    </row>
    <row r="8361" spans="76:88" ht="20.100000000000001" customHeight="1" x14ac:dyDescent="0.25">
      <c r="BX8361" s="190"/>
      <c r="BY8361" s="191"/>
      <c r="BZ8361" s="188"/>
      <c r="CA8361" s="188"/>
      <c r="CB8361" s="174" t="str">
        <f t="shared" si="908"/>
        <v/>
      </c>
      <c r="CC8361" s="174" t="str">
        <f t="shared" si="909"/>
        <v/>
      </c>
      <c r="CH8361" s="139"/>
      <c r="CI8361" s="139"/>
      <c r="CJ8361" s="174"/>
    </row>
    <row r="8362" spans="76:88" ht="20.100000000000001" customHeight="1" x14ac:dyDescent="0.25">
      <c r="BX8362" s="190"/>
      <c r="BY8362" s="191"/>
      <c r="BZ8362" s="188"/>
      <c r="CA8362" s="188"/>
      <c r="CB8362" s="174" t="str">
        <f t="shared" si="908"/>
        <v/>
      </c>
      <c r="CC8362" s="174" t="str">
        <f t="shared" si="909"/>
        <v/>
      </c>
      <c r="CH8362" s="139"/>
      <c r="CI8362" s="139"/>
      <c r="CJ8362" s="174"/>
    </row>
    <row r="8363" spans="76:88" ht="20.100000000000001" customHeight="1" x14ac:dyDescent="0.25">
      <c r="BX8363" s="190"/>
      <c r="BY8363" s="191"/>
      <c r="BZ8363" s="188"/>
      <c r="CA8363" s="188"/>
      <c r="CB8363" s="174" t="str">
        <f t="shared" si="908"/>
        <v/>
      </c>
      <c r="CC8363" s="174" t="str">
        <f t="shared" si="909"/>
        <v/>
      </c>
      <c r="CH8363" s="139"/>
      <c r="CI8363" s="139"/>
      <c r="CJ8363" s="174"/>
    </row>
    <row r="8364" spans="76:88" ht="20.100000000000001" customHeight="1" x14ac:dyDescent="0.25">
      <c r="BX8364" s="190"/>
      <c r="BY8364" s="191"/>
      <c r="BZ8364" s="188"/>
      <c r="CA8364" s="188"/>
      <c r="CB8364" s="174" t="str">
        <f t="shared" si="908"/>
        <v/>
      </c>
      <c r="CC8364" s="174" t="str">
        <f t="shared" si="909"/>
        <v/>
      </c>
      <c r="CH8364" s="139"/>
      <c r="CI8364" s="139"/>
      <c r="CJ8364" s="174"/>
    </row>
    <row r="8365" spans="76:88" ht="20.100000000000001" customHeight="1" x14ac:dyDescent="0.25">
      <c r="BX8365" s="190"/>
      <c r="BY8365" s="191"/>
      <c r="BZ8365" s="188"/>
      <c r="CA8365" s="188"/>
      <c r="CB8365" s="174" t="str">
        <f t="shared" si="908"/>
        <v/>
      </c>
      <c r="CC8365" s="174" t="str">
        <f t="shared" si="909"/>
        <v/>
      </c>
      <c r="CH8365" s="139"/>
      <c r="CI8365" s="139"/>
      <c r="CJ8365" s="174"/>
    </row>
    <row r="8366" spans="76:88" ht="20.100000000000001" customHeight="1" x14ac:dyDescent="0.25">
      <c r="BX8366" s="190"/>
      <c r="BY8366" s="191"/>
      <c r="BZ8366" s="188"/>
      <c r="CA8366" s="188"/>
      <c r="CB8366" s="174" t="str">
        <f t="shared" si="908"/>
        <v/>
      </c>
      <c r="CC8366" s="174" t="str">
        <f t="shared" si="909"/>
        <v/>
      </c>
      <c r="CH8366" s="139"/>
      <c r="CI8366" s="139"/>
      <c r="CJ8366" s="174"/>
    </row>
    <row r="8367" spans="76:88" ht="20.100000000000001" customHeight="1" x14ac:dyDescent="0.25">
      <c r="BX8367" s="190"/>
      <c r="BY8367" s="191"/>
      <c r="BZ8367" s="188"/>
      <c r="CA8367" s="188"/>
      <c r="CB8367" s="174" t="str">
        <f t="shared" si="908"/>
        <v/>
      </c>
      <c r="CC8367" s="174" t="str">
        <f t="shared" si="909"/>
        <v/>
      </c>
      <c r="CH8367" s="139"/>
      <c r="CI8367" s="139"/>
      <c r="CJ8367" s="174"/>
    </row>
    <row r="8368" spans="76:88" ht="20.100000000000001" customHeight="1" x14ac:dyDescent="0.25">
      <c r="BX8368" s="190"/>
      <c r="BY8368" s="191"/>
      <c r="BZ8368" s="188"/>
      <c r="CA8368" s="188"/>
      <c r="CB8368" s="174" t="str">
        <f t="shared" si="908"/>
        <v/>
      </c>
      <c r="CC8368" s="174" t="str">
        <f t="shared" si="909"/>
        <v/>
      </c>
      <c r="CH8368" s="139"/>
      <c r="CI8368" s="139"/>
      <c r="CJ8368" s="174"/>
    </row>
    <row r="8369" spans="76:88" ht="20.100000000000001" customHeight="1" x14ac:dyDescent="0.25">
      <c r="BX8369" s="190"/>
      <c r="BY8369" s="191"/>
      <c r="BZ8369" s="188"/>
      <c r="CA8369" s="188"/>
      <c r="CB8369" s="174" t="str">
        <f t="shared" si="908"/>
        <v/>
      </c>
      <c r="CC8369" s="174" t="str">
        <f t="shared" si="909"/>
        <v/>
      </c>
      <c r="CH8369" s="139"/>
      <c r="CI8369" s="139"/>
      <c r="CJ8369" s="174"/>
    </row>
    <row r="8370" spans="76:88" ht="20.100000000000001" customHeight="1" x14ac:dyDescent="0.25">
      <c r="BX8370" s="190"/>
      <c r="BY8370" s="191"/>
      <c r="BZ8370" s="188"/>
      <c r="CA8370" s="188"/>
      <c r="CB8370" s="174" t="str">
        <f t="shared" si="908"/>
        <v/>
      </c>
      <c r="CC8370" s="174" t="str">
        <f t="shared" si="909"/>
        <v/>
      </c>
      <c r="CH8370" s="139"/>
      <c r="CI8370" s="139"/>
      <c r="CJ8370" s="174"/>
    </row>
    <row r="8371" spans="76:88" ht="20.100000000000001" customHeight="1" x14ac:dyDescent="0.25">
      <c r="BX8371" s="190"/>
      <c r="BY8371" s="191"/>
      <c r="BZ8371" s="188"/>
      <c r="CA8371" s="188"/>
      <c r="CB8371" s="174" t="str">
        <f t="shared" si="908"/>
        <v/>
      </c>
      <c r="CC8371" s="174" t="str">
        <f t="shared" si="909"/>
        <v/>
      </c>
      <c r="CH8371" s="139"/>
      <c r="CI8371" s="139"/>
      <c r="CJ8371" s="174"/>
    </row>
    <row r="8372" spans="76:88" ht="20.100000000000001" customHeight="1" x14ac:dyDescent="0.25">
      <c r="BX8372" s="190"/>
      <c r="BY8372" s="191"/>
      <c r="BZ8372" s="188"/>
      <c r="CA8372" s="188"/>
      <c r="CB8372" s="174" t="str">
        <f t="shared" si="908"/>
        <v/>
      </c>
      <c r="CC8372" s="174" t="str">
        <f t="shared" si="909"/>
        <v/>
      </c>
      <c r="CH8372" s="139"/>
      <c r="CI8372" s="139"/>
      <c r="CJ8372" s="174"/>
    </row>
    <row r="8373" spans="76:88" ht="20.100000000000001" customHeight="1" x14ac:dyDescent="0.25">
      <c r="BX8373" s="190"/>
      <c r="BY8373" s="191"/>
      <c r="BZ8373" s="188"/>
      <c r="CA8373" s="188"/>
      <c r="CB8373" s="174" t="str">
        <f t="shared" si="908"/>
        <v/>
      </c>
      <c r="CC8373" s="174" t="str">
        <f t="shared" si="909"/>
        <v/>
      </c>
      <c r="CH8373" s="139"/>
      <c r="CI8373" s="139"/>
      <c r="CJ8373" s="174"/>
    </row>
    <row r="8374" spans="76:88" ht="20.100000000000001" customHeight="1" x14ac:dyDescent="0.25">
      <c r="BX8374" s="190"/>
      <c r="BY8374" s="191"/>
      <c r="BZ8374" s="188"/>
      <c r="CA8374" s="188"/>
      <c r="CB8374" s="174" t="str">
        <f t="shared" si="908"/>
        <v/>
      </c>
      <c r="CC8374" s="174" t="str">
        <f t="shared" si="909"/>
        <v/>
      </c>
      <c r="CH8374" s="139"/>
      <c r="CI8374" s="139"/>
      <c r="CJ8374" s="174"/>
    </row>
    <row r="8375" spans="76:88" ht="20.100000000000001" customHeight="1" x14ac:dyDescent="0.25">
      <c r="BX8375" s="190"/>
      <c r="BY8375" s="191"/>
      <c r="BZ8375" s="188"/>
      <c r="CA8375" s="188"/>
      <c r="CB8375" s="174" t="str">
        <f t="shared" si="908"/>
        <v/>
      </c>
      <c r="CC8375" s="174" t="str">
        <f t="shared" si="909"/>
        <v/>
      </c>
      <c r="CH8375" s="139"/>
      <c r="CI8375" s="139"/>
      <c r="CJ8375" s="174"/>
    </row>
    <row r="8376" spans="76:88" ht="20.100000000000001" customHeight="1" x14ac:dyDescent="0.25">
      <c r="BX8376" s="190"/>
      <c r="BY8376" s="191"/>
      <c r="BZ8376" s="188"/>
      <c r="CA8376" s="188"/>
      <c r="CB8376" s="174" t="str">
        <f t="shared" si="908"/>
        <v/>
      </c>
      <c r="CC8376" s="174" t="str">
        <f t="shared" si="909"/>
        <v/>
      </c>
      <c r="CH8376" s="139"/>
      <c r="CI8376" s="139"/>
      <c r="CJ8376" s="174"/>
    </row>
    <row r="8377" spans="76:88" ht="20.100000000000001" customHeight="1" x14ac:dyDescent="0.25">
      <c r="BX8377" s="190"/>
      <c r="BY8377" s="191"/>
      <c r="BZ8377" s="188"/>
      <c r="CA8377" s="188"/>
      <c r="CB8377" s="174" t="str">
        <f t="shared" si="908"/>
        <v/>
      </c>
      <c r="CC8377" s="174" t="str">
        <f t="shared" si="909"/>
        <v/>
      </c>
      <c r="CH8377" s="139"/>
      <c r="CI8377" s="139"/>
      <c r="CJ8377" s="174"/>
    </row>
    <row r="8378" spans="76:88" ht="20.100000000000001" customHeight="1" x14ac:dyDescent="0.25">
      <c r="BX8378" s="190"/>
      <c r="BY8378" s="191"/>
      <c r="BZ8378" s="188"/>
      <c r="CA8378" s="188"/>
      <c r="CB8378" s="174" t="str">
        <f t="shared" si="908"/>
        <v/>
      </c>
      <c r="CC8378" s="174" t="str">
        <f t="shared" si="909"/>
        <v/>
      </c>
      <c r="CH8378" s="139"/>
      <c r="CI8378" s="139"/>
      <c r="CJ8378" s="174"/>
    </row>
    <row r="8379" spans="76:88" ht="20.100000000000001" customHeight="1" x14ac:dyDescent="0.25">
      <c r="BX8379" s="190"/>
      <c r="BY8379" s="191"/>
      <c r="BZ8379" s="188"/>
      <c r="CA8379" s="188"/>
      <c r="CB8379" s="174" t="str">
        <f t="shared" si="908"/>
        <v/>
      </c>
      <c r="CC8379" s="174" t="str">
        <f t="shared" si="909"/>
        <v/>
      </c>
      <c r="CH8379" s="139"/>
      <c r="CI8379" s="139"/>
      <c r="CJ8379" s="174"/>
    </row>
    <row r="8380" spans="76:88" ht="20.100000000000001" customHeight="1" x14ac:dyDescent="0.25">
      <c r="BX8380" s="190"/>
      <c r="BY8380" s="191"/>
      <c r="BZ8380" s="188"/>
      <c r="CA8380" s="188"/>
      <c r="CB8380" s="174" t="str">
        <f t="shared" si="908"/>
        <v/>
      </c>
      <c r="CC8380" s="174" t="str">
        <f t="shared" si="909"/>
        <v/>
      </c>
      <c r="CH8380" s="139"/>
      <c r="CI8380" s="139"/>
      <c r="CJ8380" s="174"/>
    </row>
    <row r="8381" spans="76:88" ht="20.100000000000001" customHeight="1" x14ac:dyDescent="0.25">
      <c r="BX8381" s="190"/>
      <c r="BY8381" s="191"/>
      <c r="BZ8381" s="188"/>
      <c r="CA8381" s="188"/>
      <c r="CB8381" s="174" t="str">
        <f t="shared" si="908"/>
        <v/>
      </c>
      <c r="CC8381" s="174" t="str">
        <f t="shared" si="909"/>
        <v/>
      </c>
      <c r="CH8381" s="139"/>
      <c r="CI8381" s="139"/>
      <c r="CJ8381" s="174"/>
    </row>
    <row r="8382" spans="76:88" ht="20.100000000000001" customHeight="1" x14ac:dyDescent="0.25">
      <c r="BX8382" s="190"/>
      <c r="BY8382" s="191"/>
      <c r="BZ8382" s="188"/>
      <c r="CA8382" s="188"/>
      <c r="CB8382" s="174" t="str">
        <f t="shared" si="908"/>
        <v/>
      </c>
      <c r="CC8382" s="174" t="str">
        <f t="shared" si="909"/>
        <v/>
      </c>
      <c r="CH8382" s="139"/>
      <c r="CI8382" s="139"/>
      <c r="CJ8382" s="174"/>
    </row>
    <row r="8383" spans="76:88" ht="20.100000000000001" customHeight="1" x14ac:dyDescent="0.25">
      <c r="BX8383" s="190"/>
      <c r="BY8383" s="191"/>
      <c r="BZ8383" s="188"/>
      <c r="CA8383" s="188"/>
      <c r="CB8383" s="174" t="str">
        <f t="shared" si="908"/>
        <v/>
      </c>
      <c r="CC8383" s="174" t="str">
        <f t="shared" si="909"/>
        <v/>
      </c>
      <c r="CH8383" s="139"/>
      <c r="CI8383" s="139"/>
      <c r="CJ8383" s="174"/>
    </row>
    <row r="8384" spans="76:88" ht="20.100000000000001" customHeight="1" x14ac:dyDescent="0.25">
      <c r="BX8384" s="190"/>
      <c r="BY8384" s="191"/>
      <c r="BZ8384" s="188"/>
      <c r="CA8384" s="188"/>
      <c r="CB8384" s="174" t="str">
        <f t="shared" si="908"/>
        <v/>
      </c>
      <c r="CC8384" s="174" t="str">
        <f t="shared" si="909"/>
        <v/>
      </c>
      <c r="CH8384" s="139"/>
      <c r="CI8384" s="139"/>
      <c r="CJ8384" s="174"/>
    </row>
    <row r="8385" spans="76:88" ht="20.100000000000001" customHeight="1" x14ac:dyDescent="0.25">
      <c r="BX8385" s="190"/>
      <c r="BY8385" s="191"/>
      <c r="BZ8385" s="188"/>
      <c r="CA8385" s="188"/>
      <c r="CB8385" s="174" t="str">
        <f t="shared" si="908"/>
        <v/>
      </c>
      <c r="CC8385" s="174" t="str">
        <f t="shared" si="909"/>
        <v/>
      </c>
      <c r="CH8385" s="139"/>
      <c r="CI8385" s="139"/>
      <c r="CJ8385" s="174"/>
    </row>
    <row r="8386" spans="76:88" ht="20.100000000000001" customHeight="1" x14ac:dyDescent="0.25">
      <c r="BX8386" s="190"/>
      <c r="BY8386" s="191"/>
      <c r="BZ8386" s="188"/>
      <c r="CA8386" s="188"/>
      <c r="CB8386" s="174" t="str">
        <f t="shared" si="908"/>
        <v/>
      </c>
      <c r="CC8386" s="174" t="str">
        <f t="shared" si="909"/>
        <v/>
      </c>
      <c r="CH8386" s="139"/>
      <c r="CI8386" s="139"/>
      <c r="CJ8386" s="174"/>
    </row>
    <row r="8387" spans="76:88" ht="20.100000000000001" customHeight="1" x14ac:dyDescent="0.25">
      <c r="BX8387" s="190"/>
      <c r="BY8387" s="191"/>
      <c r="BZ8387" s="188"/>
      <c r="CA8387" s="188"/>
      <c r="CB8387" s="174" t="str">
        <f t="shared" si="908"/>
        <v/>
      </c>
      <c r="CC8387" s="174" t="str">
        <f t="shared" si="909"/>
        <v/>
      </c>
      <c r="CH8387" s="139"/>
      <c r="CI8387" s="139"/>
      <c r="CJ8387" s="174"/>
    </row>
    <row r="8388" spans="76:88" ht="20.100000000000001" customHeight="1" x14ac:dyDescent="0.25">
      <c r="BX8388" s="190"/>
      <c r="BY8388" s="191"/>
      <c r="BZ8388" s="188"/>
      <c r="CA8388" s="188"/>
      <c r="CB8388" s="174" t="str">
        <f t="shared" si="908"/>
        <v/>
      </c>
      <c r="CC8388" s="174" t="str">
        <f t="shared" si="909"/>
        <v/>
      </c>
      <c r="CH8388" s="139"/>
      <c r="CI8388" s="139"/>
      <c r="CJ8388" s="174"/>
    </row>
    <row r="8389" spans="76:88" ht="20.100000000000001" customHeight="1" x14ac:dyDescent="0.25">
      <c r="BX8389" s="190"/>
      <c r="BY8389" s="191"/>
      <c r="BZ8389" s="188"/>
      <c r="CA8389" s="188"/>
      <c r="CB8389" s="174" t="str">
        <f t="shared" si="908"/>
        <v/>
      </c>
      <c r="CC8389" s="174" t="str">
        <f t="shared" si="909"/>
        <v/>
      </c>
      <c r="CH8389" s="139"/>
      <c r="CI8389" s="139"/>
      <c r="CJ8389" s="174"/>
    </row>
    <row r="8390" spans="76:88" ht="20.100000000000001" customHeight="1" x14ac:dyDescent="0.25">
      <c r="BX8390" s="190"/>
      <c r="BY8390" s="191"/>
      <c r="BZ8390" s="188"/>
      <c r="CA8390" s="188"/>
      <c r="CB8390" s="174" t="str">
        <f t="shared" si="908"/>
        <v/>
      </c>
      <c r="CC8390" s="174" t="str">
        <f t="shared" si="909"/>
        <v/>
      </c>
      <c r="CH8390" s="139"/>
      <c r="CI8390" s="139"/>
      <c r="CJ8390" s="174"/>
    </row>
    <row r="8391" spans="76:88" ht="20.100000000000001" customHeight="1" x14ac:dyDescent="0.25">
      <c r="BX8391" s="190"/>
      <c r="BY8391" s="191"/>
      <c r="BZ8391" s="188"/>
      <c r="CA8391" s="188"/>
      <c r="CB8391" s="174" t="str">
        <f t="shared" si="908"/>
        <v/>
      </c>
      <c r="CC8391" s="174" t="str">
        <f t="shared" si="909"/>
        <v/>
      </c>
      <c r="CH8391" s="139"/>
      <c r="CI8391" s="139"/>
      <c r="CJ8391" s="174"/>
    </row>
    <row r="8392" spans="76:88" ht="20.100000000000001" customHeight="1" x14ac:dyDescent="0.25">
      <c r="BX8392" s="190"/>
      <c r="BY8392" s="191"/>
      <c r="BZ8392" s="188"/>
      <c r="CA8392" s="188"/>
      <c r="CB8392" s="174" t="str">
        <f t="shared" si="908"/>
        <v/>
      </c>
      <c r="CC8392" s="174" t="str">
        <f t="shared" si="909"/>
        <v/>
      </c>
      <c r="CH8392" s="139"/>
      <c r="CI8392" s="139"/>
      <c r="CJ8392" s="174"/>
    </row>
    <row r="8393" spans="76:88" ht="20.100000000000001" customHeight="1" x14ac:dyDescent="0.25">
      <c r="BX8393" s="190"/>
      <c r="BY8393" s="191"/>
      <c r="BZ8393" s="188"/>
      <c r="CA8393" s="188"/>
      <c r="CB8393" s="174" t="str">
        <f t="shared" si="908"/>
        <v/>
      </c>
      <c r="CC8393" s="174" t="str">
        <f t="shared" si="909"/>
        <v/>
      </c>
      <c r="CH8393" s="139"/>
      <c r="CI8393" s="139"/>
      <c r="CJ8393" s="174"/>
    </row>
    <row r="8394" spans="76:88" ht="20.100000000000001" customHeight="1" x14ac:dyDescent="0.25">
      <c r="BX8394" s="190"/>
      <c r="BY8394" s="191"/>
      <c r="BZ8394" s="188"/>
      <c r="CA8394" s="188"/>
      <c r="CB8394" s="174" t="str">
        <f t="shared" si="908"/>
        <v/>
      </c>
      <c r="CC8394" s="174" t="str">
        <f t="shared" si="909"/>
        <v/>
      </c>
      <c r="CH8394" s="139"/>
      <c r="CI8394" s="139"/>
      <c r="CJ8394" s="174"/>
    </row>
    <row r="8395" spans="76:88" ht="20.100000000000001" customHeight="1" x14ac:dyDescent="0.25">
      <c r="BX8395" s="190"/>
      <c r="BY8395" s="191"/>
      <c r="BZ8395" s="188"/>
      <c r="CA8395" s="188"/>
      <c r="CB8395" s="174" t="str">
        <f t="shared" si="908"/>
        <v/>
      </c>
      <c r="CC8395" s="174" t="str">
        <f t="shared" si="909"/>
        <v/>
      </c>
      <c r="CH8395" s="139"/>
      <c r="CI8395" s="139"/>
      <c r="CJ8395" s="174"/>
    </row>
    <row r="8396" spans="76:88" ht="20.100000000000001" customHeight="1" x14ac:dyDescent="0.25">
      <c r="BX8396" s="190"/>
      <c r="BY8396" s="191"/>
      <c r="BZ8396" s="188"/>
      <c r="CA8396" s="188"/>
      <c r="CB8396" s="174" t="str">
        <f t="shared" si="908"/>
        <v/>
      </c>
      <c r="CC8396" s="174" t="str">
        <f t="shared" si="909"/>
        <v/>
      </c>
      <c r="CH8396" s="139"/>
      <c r="CI8396" s="139"/>
      <c r="CJ8396" s="174"/>
    </row>
    <row r="8397" spans="76:88" ht="20.100000000000001" customHeight="1" x14ac:dyDescent="0.25">
      <c r="BX8397" s="190"/>
      <c r="BY8397" s="191"/>
      <c r="BZ8397" s="188"/>
      <c r="CA8397" s="188"/>
      <c r="CB8397" s="174" t="str">
        <f t="shared" si="908"/>
        <v/>
      </c>
      <c r="CC8397" s="174" t="str">
        <f t="shared" si="909"/>
        <v/>
      </c>
      <c r="CH8397" s="139"/>
      <c r="CI8397" s="139"/>
      <c r="CJ8397" s="174"/>
    </row>
    <row r="8398" spans="76:88" ht="20.100000000000001" customHeight="1" x14ac:dyDescent="0.25">
      <c r="BX8398" s="190"/>
      <c r="BY8398" s="191"/>
      <c r="BZ8398" s="188"/>
      <c r="CA8398" s="188"/>
      <c r="CB8398" s="174" t="str">
        <f t="shared" si="908"/>
        <v/>
      </c>
      <c r="CC8398" s="174" t="str">
        <f t="shared" si="909"/>
        <v/>
      </c>
      <c r="CH8398" s="139"/>
      <c r="CI8398" s="139"/>
      <c r="CJ8398" s="174"/>
    </row>
    <row r="8399" spans="76:88" ht="20.100000000000001" customHeight="1" x14ac:dyDescent="0.25">
      <c r="BX8399" s="190"/>
      <c r="BY8399" s="191"/>
      <c r="BZ8399" s="188"/>
      <c r="CA8399" s="188"/>
      <c r="CB8399" s="174" t="str">
        <f t="shared" si="908"/>
        <v/>
      </c>
      <c r="CC8399" s="174" t="str">
        <f t="shared" si="909"/>
        <v/>
      </c>
      <c r="CH8399" s="139"/>
      <c r="CI8399" s="139"/>
      <c r="CJ8399" s="174"/>
    </row>
    <row r="8400" spans="76:88" ht="20.100000000000001" customHeight="1" x14ac:dyDescent="0.25">
      <c r="BX8400" s="190"/>
      <c r="BY8400" s="191"/>
      <c r="BZ8400" s="188"/>
      <c r="CA8400" s="188"/>
      <c r="CB8400" s="174" t="str">
        <f t="shared" ref="CB8400:CB8463" si="910">IF($CA8400&gt;(Y$555),$BZ8400,"")</f>
        <v/>
      </c>
      <c r="CC8400" s="174" t="str">
        <f t="shared" ref="CC8400:CC8463" si="911">IF($CA8400&gt;(AA$557),$BZ8400,"")</f>
        <v/>
      </c>
      <c r="CH8400" s="139"/>
      <c r="CI8400" s="139"/>
      <c r="CJ8400" s="174"/>
    </row>
    <row r="8401" spans="76:88" ht="20.100000000000001" customHeight="1" x14ac:dyDescent="0.25">
      <c r="BX8401" s="190"/>
      <c r="BY8401" s="191"/>
      <c r="BZ8401" s="188"/>
      <c r="CA8401" s="188"/>
      <c r="CB8401" s="174" t="str">
        <f t="shared" si="910"/>
        <v/>
      </c>
      <c r="CC8401" s="174" t="str">
        <f t="shared" si="911"/>
        <v/>
      </c>
      <c r="CH8401" s="139"/>
      <c r="CI8401" s="139"/>
      <c r="CJ8401" s="174"/>
    </row>
    <row r="8402" spans="76:88" ht="20.100000000000001" customHeight="1" x14ac:dyDescent="0.25">
      <c r="BX8402" s="190"/>
      <c r="BY8402" s="191"/>
      <c r="BZ8402" s="188"/>
      <c r="CA8402" s="188"/>
      <c r="CB8402" s="174" t="str">
        <f t="shared" si="910"/>
        <v/>
      </c>
      <c r="CC8402" s="174" t="str">
        <f t="shared" si="911"/>
        <v/>
      </c>
      <c r="CH8402" s="139"/>
      <c r="CI8402" s="139"/>
      <c r="CJ8402" s="174"/>
    </row>
    <row r="8403" spans="76:88" ht="20.100000000000001" customHeight="1" x14ac:dyDescent="0.25">
      <c r="BX8403" s="190"/>
      <c r="BY8403" s="191"/>
      <c r="BZ8403" s="188"/>
      <c r="CA8403" s="188"/>
      <c r="CB8403" s="174" t="str">
        <f t="shared" si="910"/>
        <v/>
      </c>
      <c r="CC8403" s="174" t="str">
        <f t="shared" si="911"/>
        <v/>
      </c>
      <c r="CH8403" s="139"/>
      <c r="CI8403" s="139"/>
      <c r="CJ8403" s="174"/>
    </row>
    <row r="8404" spans="76:88" ht="20.100000000000001" customHeight="1" x14ac:dyDescent="0.25">
      <c r="BX8404" s="190"/>
      <c r="BY8404" s="191"/>
      <c r="BZ8404" s="188"/>
      <c r="CA8404" s="188"/>
      <c r="CB8404" s="174" t="str">
        <f t="shared" si="910"/>
        <v/>
      </c>
      <c r="CC8404" s="174" t="str">
        <f t="shared" si="911"/>
        <v/>
      </c>
      <c r="CH8404" s="139"/>
      <c r="CI8404" s="139"/>
      <c r="CJ8404" s="174"/>
    </row>
    <row r="8405" spans="76:88" ht="20.100000000000001" customHeight="1" x14ac:dyDescent="0.25">
      <c r="BX8405" s="190"/>
      <c r="BY8405" s="191"/>
      <c r="BZ8405" s="188"/>
      <c r="CA8405" s="188"/>
      <c r="CB8405" s="174" t="str">
        <f t="shared" si="910"/>
        <v/>
      </c>
      <c r="CC8405" s="174" t="str">
        <f t="shared" si="911"/>
        <v/>
      </c>
      <c r="CH8405" s="139"/>
      <c r="CI8405" s="139"/>
      <c r="CJ8405" s="174"/>
    </row>
    <row r="8406" spans="76:88" ht="20.100000000000001" customHeight="1" x14ac:dyDescent="0.25">
      <c r="BX8406" s="190"/>
      <c r="BY8406" s="191"/>
      <c r="BZ8406" s="188"/>
      <c r="CA8406" s="188"/>
      <c r="CB8406" s="174" t="str">
        <f t="shared" si="910"/>
        <v/>
      </c>
      <c r="CC8406" s="174" t="str">
        <f t="shared" si="911"/>
        <v/>
      </c>
      <c r="CH8406" s="139"/>
      <c r="CI8406" s="139"/>
      <c r="CJ8406" s="174"/>
    </row>
    <row r="8407" spans="76:88" ht="20.100000000000001" customHeight="1" x14ac:dyDescent="0.25">
      <c r="BX8407" s="190"/>
      <c r="BY8407" s="191"/>
      <c r="BZ8407" s="188"/>
      <c r="CA8407" s="188"/>
      <c r="CB8407" s="174" t="str">
        <f t="shared" si="910"/>
        <v/>
      </c>
      <c r="CC8407" s="174" t="str">
        <f t="shared" si="911"/>
        <v/>
      </c>
      <c r="CH8407" s="139"/>
      <c r="CI8407" s="139"/>
      <c r="CJ8407" s="174"/>
    </row>
    <row r="8408" spans="76:88" ht="20.100000000000001" customHeight="1" x14ac:dyDescent="0.25">
      <c r="BX8408" s="190"/>
      <c r="BY8408" s="191"/>
      <c r="BZ8408" s="188"/>
      <c r="CA8408" s="188"/>
      <c r="CB8408" s="174" t="str">
        <f t="shared" si="910"/>
        <v/>
      </c>
      <c r="CC8408" s="174" t="str">
        <f t="shared" si="911"/>
        <v/>
      </c>
      <c r="CH8408" s="139"/>
      <c r="CI8408" s="139"/>
      <c r="CJ8408" s="174"/>
    </row>
    <row r="8409" spans="76:88" ht="20.100000000000001" customHeight="1" x14ac:dyDescent="0.25">
      <c r="BX8409" s="190"/>
      <c r="BY8409" s="191"/>
      <c r="BZ8409" s="188"/>
      <c r="CA8409" s="188"/>
      <c r="CB8409" s="174" t="str">
        <f t="shared" si="910"/>
        <v/>
      </c>
      <c r="CC8409" s="174" t="str">
        <f t="shared" si="911"/>
        <v/>
      </c>
      <c r="CH8409" s="139"/>
      <c r="CI8409" s="139"/>
      <c r="CJ8409" s="174"/>
    </row>
    <row r="8410" spans="76:88" ht="20.100000000000001" customHeight="1" x14ac:dyDescent="0.25">
      <c r="BX8410" s="190"/>
      <c r="BY8410" s="191"/>
      <c r="BZ8410" s="188"/>
      <c r="CA8410" s="188"/>
      <c r="CB8410" s="174" t="str">
        <f t="shared" si="910"/>
        <v/>
      </c>
      <c r="CC8410" s="174" t="str">
        <f t="shared" si="911"/>
        <v/>
      </c>
      <c r="CH8410" s="139"/>
      <c r="CI8410" s="139"/>
      <c r="CJ8410" s="174"/>
    </row>
    <row r="8411" spans="76:88" ht="20.100000000000001" customHeight="1" x14ac:dyDescent="0.25">
      <c r="BX8411" s="190"/>
      <c r="BY8411" s="191"/>
      <c r="BZ8411" s="188"/>
      <c r="CA8411" s="188"/>
      <c r="CB8411" s="174" t="str">
        <f t="shared" si="910"/>
        <v/>
      </c>
      <c r="CC8411" s="174" t="str">
        <f t="shared" si="911"/>
        <v/>
      </c>
      <c r="CH8411" s="139"/>
      <c r="CI8411" s="139"/>
      <c r="CJ8411" s="174"/>
    </row>
    <row r="8412" spans="76:88" ht="20.100000000000001" customHeight="1" x14ac:dyDescent="0.25">
      <c r="BX8412" s="190"/>
      <c r="BY8412" s="191"/>
      <c r="BZ8412" s="188"/>
      <c r="CA8412" s="188"/>
      <c r="CB8412" s="174" t="str">
        <f t="shared" si="910"/>
        <v/>
      </c>
      <c r="CC8412" s="174" t="str">
        <f t="shared" si="911"/>
        <v/>
      </c>
      <c r="CH8412" s="139"/>
      <c r="CI8412" s="139"/>
      <c r="CJ8412" s="174"/>
    </row>
    <row r="8413" spans="76:88" ht="20.100000000000001" customHeight="1" x14ac:dyDescent="0.25">
      <c r="BX8413" s="190"/>
      <c r="BY8413" s="191"/>
      <c r="BZ8413" s="188"/>
      <c r="CA8413" s="188"/>
      <c r="CB8413" s="174" t="str">
        <f t="shared" si="910"/>
        <v/>
      </c>
      <c r="CC8413" s="174" t="str">
        <f t="shared" si="911"/>
        <v/>
      </c>
      <c r="CH8413" s="139"/>
      <c r="CI8413" s="139"/>
      <c r="CJ8413" s="174"/>
    </row>
    <row r="8414" spans="76:88" ht="20.100000000000001" customHeight="1" x14ac:dyDescent="0.25">
      <c r="BX8414" s="190"/>
      <c r="BY8414" s="191"/>
      <c r="BZ8414" s="188"/>
      <c r="CA8414" s="188"/>
      <c r="CB8414" s="174" t="str">
        <f t="shared" si="910"/>
        <v/>
      </c>
      <c r="CC8414" s="174" t="str">
        <f t="shared" si="911"/>
        <v/>
      </c>
      <c r="CH8414" s="139"/>
      <c r="CI8414" s="139"/>
      <c r="CJ8414" s="174"/>
    </row>
    <row r="8415" spans="76:88" ht="20.100000000000001" customHeight="1" x14ac:dyDescent="0.25">
      <c r="BX8415" s="190"/>
      <c r="BY8415" s="191"/>
      <c r="BZ8415" s="188"/>
      <c r="CA8415" s="188"/>
      <c r="CB8415" s="174" t="str">
        <f t="shared" si="910"/>
        <v/>
      </c>
      <c r="CC8415" s="174" t="str">
        <f t="shared" si="911"/>
        <v/>
      </c>
      <c r="CH8415" s="139"/>
      <c r="CI8415" s="139"/>
      <c r="CJ8415" s="174"/>
    </row>
    <row r="8416" spans="76:88" ht="20.100000000000001" customHeight="1" x14ac:dyDescent="0.25">
      <c r="BX8416" s="190"/>
      <c r="BY8416" s="191"/>
      <c r="BZ8416" s="188"/>
      <c r="CA8416" s="188"/>
      <c r="CB8416" s="174" t="str">
        <f t="shared" si="910"/>
        <v/>
      </c>
      <c r="CC8416" s="174" t="str">
        <f t="shared" si="911"/>
        <v/>
      </c>
      <c r="CH8416" s="139"/>
      <c r="CI8416" s="139"/>
      <c r="CJ8416" s="174"/>
    </row>
    <row r="8417" spans="76:88" ht="20.100000000000001" customHeight="1" x14ac:dyDescent="0.25">
      <c r="BX8417" s="190"/>
      <c r="BY8417" s="191"/>
      <c r="BZ8417" s="188"/>
      <c r="CA8417" s="188"/>
      <c r="CB8417" s="174" t="str">
        <f t="shared" si="910"/>
        <v/>
      </c>
      <c r="CC8417" s="174" t="str">
        <f t="shared" si="911"/>
        <v/>
      </c>
      <c r="CH8417" s="139"/>
      <c r="CI8417" s="139"/>
      <c r="CJ8417" s="174"/>
    </row>
    <row r="8418" spans="76:88" ht="20.100000000000001" customHeight="1" x14ac:dyDescent="0.25">
      <c r="BX8418" s="190"/>
      <c r="BY8418" s="191"/>
      <c r="BZ8418" s="188"/>
      <c r="CA8418" s="188"/>
      <c r="CB8418" s="174" t="str">
        <f t="shared" si="910"/>
        <v/>
      </c>
      <c r="CC8418" s="174" t="str">
        <f t="shared" si="911"/>
        <v/>
      </c>
      <c r="CH8418" s="139"/>
      <c r="CI8418" s="139"/>
      <c r="CJ8418" s="174"/>
    </row>
    <row r="8419" spans="76:88" ht="20.100000000000001" customHeight="1" x14ac:dyDescent="0.25">
      <c r="BX8419" s="190"/>
      <c r="BY8419" s="191"/>
      <c r="BZ8419" s="188"/>
      <c r="CA8419" s="188"/>
      <c r="CB8419" s="174" t="str">
        <f t="shared" si="910"/>
        <v/>
      </c>
      <c r="CC8419" s="174" t="str">
        <f t="shared" si="911"/>
        <v/>
      </c>
      <c r="CH8419" s="139"/>
      <c r="CI8419" s="139"/>
      <c r="CJ8419" s="174"/>
    </row>
    <row r="8420" spans="76:88" ht="20.100000000000001" customHeight="1" x14ac:dyDescent="0.25">
      <c r="BX8420" s="190"/>
      <c r="BY8420" s="191"/>
      <c r="BZ8420" s="188"/>
      <c r="CA8420" s="188"/>
      <c r="CB8420" s="174" t="str">
        <f t="shared" si="910"/>
        <v/>
      </c>
      <c r="CC8420" s="174" t="str">
        <f t="shared" si="911"/>
        <v/>
      </c>
      <c r="CH8420" s="139"/>
      <c r="CI8420" s="139"/>
      <c r="CJ8420" s="174"/>
    </row>
    <row r="8421" spans="76:88" ht="20.100000000000001" customHeight="1" x14ac:dyDescent="0.25">
      <c r="BX8421" s="190"/>
      <c r="BY8421" s="191"/>
      <c r="BZ8421" s="188"/>
      <c r="CA8421" s="188"/>
      <c r="CB8421" s="174" t="str">
        <f t="shared" si="910"/>
        <v/>
      </c>
      <c r="CC8421" s="174" t="str">
        <f t="shared" si="911"/>
        <v/>
      </c>
      <c r="CH8421" s="139"/>
      <c r="CI8421" s="139"/>
      <c r="CJ8421" s="174"/>
    </row>
    <row r="8422" spans="76:88" ht="20.100000000000001" customHeight="1" x14ac:dyDescent="0.25">
      <c r="BX8422" s="190"/>
      <c r="BY8422" s="191"/>
      <c r="BZ8422" s="188"/>
      <c r="CA8422" s="188"/>
      <c r="CB8422" s="174" t="str">
        <f t="shared" si="910"/>
        <v/>
      </c>
      <c r="CC8422" s="174" t="str">
        <f t="shared" si="911"/>
        <v/>
      </c>
      <c r="CH8422" s="139"/>
      <c r="CI8422" s="139"/>
      <c r="CJ8422" s="174"/>
    </row>
    <row r="8423" spans="76:88" ht="20.100000000000001" customHeight="1" x14ac:dyDescent="0.25">
      <c r="BX8423" s="190"/>
      <c r="BY8423" s="191"/>
      <c r="BZ8423" s="188"/>
      <c r="CA8423" s="188"/>
      <c r="CB8423" s="174" t="str">
        <f t="shared" si="910"/>
        <v/>
      </c>
      <c r="CC8423" s="174" t="str">
        <f t="shared" si="911"/>
        <v/>
      </c>
      <c r="CH8423" s="139"/>
      <c r="CI8423" s="139"/>
      <c r="CJ8423" s="174"/>
    </row>
    <row r="8424" spans="76:88" ht="20.100000000000001" customHeight="1" x14ac:dyDescent="0.25">
      <c r="BX8424" s="190"/>
      <c r="BY8424" s="191"/>
      <c r="BZ8424" s="188"/>
      <c r="CA8424" s="188"/>
      <c r="CB8424" s="174" t="str">
        <f t="shared" si="910"/>
        <v/>
      </c>
      <c r="CC8424" s="174" t="str">
        <f t="shared" si="911"/>
        <v/>
      </c>
      <c r="CH8424" s="139"/>
      <c r="CI8424" s="139"/>
      <c r="CJ8424" s="174"/>
    </row>
    <row r="8425" spans="76:88" ht="20.100000000000001" customHeight="1" x14ac:dyDescent="0.25">
      <c r="BX8425" s="190"/>
      <c r="BY8425" s="191"/>
      <c r="BZ8425" s="188"/>
      <c r="CA8425" s="188"/>
      <c r="CB8425" s="174" t="str">
        <f t="shared" si="910"/>
        <v/>
      </c>
      <c r="CC8425" s="174" t="str">
        <f t="shared" si="911"/>
        <v/>
      </c>
      <c r="CH8425" s="139"/>
      <c r="CI8425" s="139"/>
      <c r="CJ8425" s="174"/>
    </row>
    <row r="8426" spans="76:88" ht="20.100000000000001" customHeight="1" x14ac:dyDescent="0.25">
      <c r="BX8426" s="190"/>
      <c r="BY8426" s="191"/>
      <c r="BZ8426" s="188"/>
      <c r="CA8426" s="188"/>
      <c r="CB8426" s="174" t="str">
        <f t="shared" si="910"/>
        <v/>
      </c>
      <c r="CC8426" s="174" t="str">
        <f t="shared" si="911"/>
        <v/>
      </c>
      <c r="CH8426" s="139"/>
      <c r="CI8426" s="139"/>
      <c r="CJ8426" s="174"/>
    </row>
    <row r="8427" spans="76:88" ht="20.100000000000001" customHeight="1" x14ac:dyDescent="0.25">
      <c r="BX8427" s="190"/>
      <c r="BY8427" s="191"/>
      <c r="BZ8427" s="188"/>
      <c r="CA8427" s="188"/>
      <c r="CB8427" s="174" t="str">
        <f t="shared" si="910"/>
        <v/>
      </c>
      <c r="CC8427" s="174" t="str">
        <f t="shared" si="911"/>
        <v/>
      </c>
      <c r="CH8427" s="139"/>
      <c r="CI8427" s="139"/>
      <c r="CJ8427" s="174"/>
    </row>
    <row r="8428" spans="76:88" ht="20.100000000000001" customHeight="1" x14ac:dyDescent="0.25">
      <c r="BX8428" s="190"/>
      <c r="BY8428" s="191"/>
      <c r="BZ8428" s="188"/>
      <c r="CA8428" s="188"/>
      <c r="CB8428" s="174" t="str">
        <f t="shared" si="910"/>
        <v/>
      </c>
      <c r="CC8428" s="174" t="str">
        <f t="shared" si="911"/>
        <v/>
      </c>
      <c r="CH8428" s="139"/>
      <c r="CI8428" s="139"/>
      <c r="CJ8428" s="174"/>
    </row>
    <row r="8429" spans="76:88" ht="20.100000000000001" customHeight="1" x14ac:dyDescent="0.25">
      <c r="BX8429" s="190"/>
      <c r="BY8429" s="191"/>
      <c r="BZ8429" s="188"/>
      <c r="CA8429" s="188"/>
      <c r="CB8429" s="174" t="str">
        <f t="shared" si="910"/>
        <v/>
      </c>
      <c r="CC8429" s="174" t="str">
        <f t="shared" si="911"/>
        <v/>
      </c>
      <c r="CH8429" s="139"/>
      <c r="CI8429" s="139"/>
      <c r="CJ8429" s="174"/>
    </row>
    <row r="8430" spans="76:88" ht="20.100000000000001" customHeight="1" x14ac:dyDescent="0.25">
      <c r="BX8430" s="190"/>
      <c r="BY8430" s="191"/>
      <c r="BZ8430" s="188"/>
      <c r="CA8430" s="188"/>
      <c r="CB8430" s="174" t="str">
        <f t="shared" si="910"/>
        <v/>
      </c>
      <c r="CC8430" s="174" t="str">
        <f t="shared" si="911"/>
        <v/>
      </c>
      <c r="CH8430" s="139"/>
      <c r="CI8430" s="139"/>
      <c r="CJ8430" s="174"/>
    </row>
    <row r="8431" spans="76:88" ht="20.100000000000001" customHeight="1" x14ac:dyDescent="0.25">
      <c r="BX8431" s="190"/>
      <c r="BY8431" s="191"/>
      <c r="BZ8431" s="188"/>
      <c r="CA8431" s="188"/>
      <c r="CB8431" s="174" t="str">
        <f t="shared" si="910"/>
        <v/>
      </c>
      <c r="CC8431" s="174" t="str">
        <f t="shared" si="911"/>
        <v/>
      </c>
      <c r="CH8431" s="139"/>
      <c r="CI8431" s="139"/>
      <c r="CJ8431" s="174"/>
    </row>
    <row r="8432" spans="76:88" ht="20.100000000000001" customHeight="1" x14ac:dyDescent="0.25">
      <c r="BX8432" s="190"/>
      <c r="BY8432" s="191"/>
      <c r="BZ8432" s="188"/>
      <c r="CA8432" s="188"/>
      <c r="CB8432" s="174" t="str">
        <f t="shared" si="910"/>
        <v/>
      </c>
      <c r="CC8432" s="174" t="str">
        <f t="shared" si="911"/>
        <v/>
      </c>
      <c r="CH8432" s="139"/>
      <c r="CI8432" s="139"/>
      <c r="CJ8432" s="174"/>
    </row>
    <row r="8433" spans="76:88" ht="20.100000000000001" customHeight="1" x14ac:dyDescent="0.25">
      <c r="BX8433" s="190"/>
      <c r="BY8433" s="191"/>
      <c r="BZ8433" s="188"/>
      <c r="CA8433" s="188"/>
      <c r="CB8433" s="174" t="str">
        <f t="shared" si="910"/>
        <v/>
      </c>
      <c r="CC8433" s="174" t="str">
        <f t="shared" si="911"/>
        <v/>
      </c>
      <c r="CH8433" s="139"/>
      <c r="CI8433" s="139"/>
      <c r="CJ8433" s="174"/>
    </row>
    <row r="8434" spans="76:88" ht="20.100000000000001" customHeight="1" x14ac:dyDescent="0.25">
      <c r="BX8434" s="190"/>
      <c r="BY8434" s="191"/>
      <c r="BZ8434" s="188"/>
      <c r="CA8434" s="188"/>
      <c r="CB8434" s="174" t="str">
        <f t="shared" si="910"/>
        <v/>
      </c>
      <c r="CC8434" s="174" t="str">
        <f t="shared" si="911"/>
        <v/>
      </c>
      <c r="CH8434" s="139"/>
      <c r="CI8434" s="139"/>
      <c r="CJ8434" s="174"/>
    </row>
    <row r="8435" spans="76:88" ht="20.100000000000001" customHeight="1" x14ac:dyDescent="0.25">
      <c r="BX8435" s="190"/>
      <c r="BY8435" s="191"/>
      <c r="BZ8435" s="188"/>
      <c r="CA8435" s="188"/>
      <c r="CB8435" s="174" t="str">
        <f t="shared" si="910"/>
        <v/>
      </c>
      <c r="CC8435" s="174" t="str">
        <f t="shared" si="911"/>
        <v/>
      </c>
      <c r="CH8435" s="139"/>
      <c r="CI8435" s="139"/>
      <c r="CJ8435" s="174"/>
    </row>
    <row r="8436" spans="76:88" ht="20.100000000000001" customHeight="1" x14ac:dyDescent="0.25">
      <c r="BX8436" s="190"/>
      <c r="BY8436" s="191"/>
      <c r="BZ8436" s="188"/>
      <c r="CA8436" s="188"/>
      <c r="CB8436" s="174" t="str">
        <f t="shared" si="910"/>
        <v/>
      </c>
      <c r="CC8436" s="174" t="str">
        <f t="shared" si="911"/>
        <v/>
      </c>
      <c r="CH8436" s="139"/>
      <c r="CI8436" s="139"/>
      <c r="CJ8436" s="174"/>
    </row>
    <row r="8437" spans="76:88" ht="20.100000000000001" customHeight="1" x14ac:dyDescent="0.25">
      <c r="BX8437" s="190"/>
      <c r="BY8437" s="191"/>
      <c r="BZ8437" s="188"/>
      <c r="CA8437" s="188"/>
      <c r="CB8437" s="174" t="str">
        <f t="shared" si="910"/>
        <v/>
      </c>
      <c r="CC8437" s="174" t="str">
        <f t="shared" si="911"/>
        <v/>
      </c>
      <c r="CH8437" s="139"/>
      <c r="CI8437" s="139"/>
      <c r="CJ8437" s="174"/>
    </row>
    <row r="8438" spans="76:88" ht="20.100000000000001" customHeight="1" x14ac:dyDescent="0.25">
      <c r="BX8438" s="190"/>
      <c r="BY8438" s="191"/>
      <c r="BZ8438" s="188"/>
      <c r="CA8438" s="188"/>
      <c r="CB8438" s="174" t="str">
        <f t="shared" si="910"/>
        <v/>
      </c>
      <c r="CC8438" s="174" t="str">
        <f t="shared" si="911"/>
        <v/>
      </c>
      <c r="CH8438" s="139"/>
      <c r="CI8438" s="139"/>
      <c r="CJ8438" s="174"/>
    </row>
    <row r="8439" spans="76:88" ht="20.100000000000001" customHeight="1" x14ac:dyDescent="0.25">
      <c r="BX8439" s="190"/>
      <c r="BY8439" s="191"/>
      <c r="BZ8439" s="188"/>
      <c r="CA8439" s="188"/>
      <c r="CB8439" s="174" t="str">
        <f t="shared" si="910"/>
        <v/>
      </c>
      <c r="CC8439" s="174" t="str">
        <f t="shared" si="911"/>
        <v/>
      </c>
      <c r="CH8439" s="139"/>
      <c r="CI8439" s="139"/>
      <c r="CJ8439" s="174"/>
    </row>
    <row r="8440" spans="76:88" ht="20.100000000000001" customHeight="1" x14ac:dyDescent="0.25">
      <c r="BX8440" s="190"/>
      <c r="BY8440" s="191"/>
      <c r="BZ8440" s="188"/>
      <c r="CA8440" s="188"/>
      <c r="CB8440" s="174" t="str">
        <f t="shared" si="910"/>
        <v/>
      </c>
      <c r="CC8440" s="174" t="str">
        <f t="shared" si="911"/>
        <v/>
      </c>
      <c r="CH8440" s="139"/>
      <c r="CI8440" s="139"/>
      <c r="CJ8440" s="174"/>
    </row>
    <row r="8441" spans="76:88" ht="20.100000000000001" customHeight="1" x14ac:dyDescent="0.25">
      <c r="BX8441" s="190"/>
      <c r="BY8441" s="191"/>
      <c r="BZ8441" s="188"/>
      <c r="CA8441" s="188"/>
      <c r="CB8441" s="174" t="str">
        <f t="shared" si="910"/>
        <v/>
      </c>
      <c r="CC8441" s="174" t="str">
        <f t="shared" si="911"/>
        <v/>
      </c>
      <c r="CH8441" s="139"/>
      <c r="CI8441" s="139"/>
      <c r="CJ8441" s="174"/>
    </row>
    <row r="8442" spans="76:88" ht="20.100000000000001" customHeight="1" x14ac:dyDescent="0.25">
      <c r="BX8442" s="190"/>
      <c r="BY8442" s="191"/>
      <c r="BZ8442" s="188"/>
      <c r="CA8442" s="188"/>
      <c r="CB8442" s="174" t="str">
        <f t="shared" si="910"/>
        <v/>
      </c>
      <c r="CC8442" s="174" t="str">
        <f t="shared" si="911"/>
        <v/>
      </c>
      <c r="CH8442" s="139"/>
      <c r="CI8442" s="139"/>
      <c r="CJ8442" s="174"/>
    </row>
    <row r="8443" spans="76:88" ht="20.100000000000001" customHeight="1" x14ac:dyDescent="0.25">
      <c r="BX8443" s="190"/>
      <c r="BY8443" s="191"/>
      <c r="BZ8443" s="188"/>
      <c r="CA8443" s="188"/>
      <c r="CB8443" s="174" t="str">
        <f t="shared" si="910"/>
        <v/>
      </c>
      <c r="CC8443" s="174" t="str">
        <f t="shared" si="911"/>
        <v/>
      </c>
      <c r="CH8443" s="139"/>
      <c r="CI8443" s="139"/>
      <c r="CJ8443" s="174"/>
    </row>
    <row r="8444" spans="76:88" ht="20.100000000000001" customHeight="1" x14ac:dyDescent="0.25">
      <c r="BX8444" s="190"/>
      <c r="BY8444" s="191"/>
      <c r="BZ8444" s="188"/>
      <c r="CA8444" s="188"/>
      <c r="CB8444" s="174" t="str">
        <f t="shared" si="910"/>
        <v/>
      </c>
      <c r="CC8444" s="174" t="str">
        <f t="shared" si="911"/>
        <v/>
      </c>
      <c r="CH8444" s="139"/>
      <c r="CI8444" s="139"/>
      <c r="CJ8444" s="174"/>
    </row>
    <row r="8445" spans="76:88" ht="20.100000000000001" customHeight="1" x14ac:dyDescent="0.25">
      <c r="BX8445" s="190"/>
      <c r="BY8445" s="191"/>
      <c r="BZ8445" s="188"/>
      <c r="CA8445" s="188"/>
      <c r="CB8445" s="174" t="str">
        <f t="shared" si="910"/>
        <v/>
      </c>
      <c r="CC8445" s="174" t="str">
        <f t="shared" si="911"/>
        <v/>
      </c>
      <c r="CH8445" s="139"/>
      <c r="CI8445" s="139"/>
      <c r="CJ8445" s="174"/>
    </row>
    <row r="8446" spans="76:88" ht="20.100000000000001" customHeight="1" x14ac:dyDescent="0.25">
      <c r="BX8446" s="190"/>
      <c r="BY8446" s="191"/>
      <c r="BZ8446" s="188"/>
      <c r="CA8446" s="188"/>
      <c r="CB8446" s="174" t="str">
        <f t="shared" si="910"/>
        <v/>
      </c>
      <c r="CC8446" s="174" t="str">
        <f t="shared" si="911"/>
        <v/>
      </c>
      <c r="CH8446" s="139"/>
      <c r="CI8446" s="139"/>
      <c r="CJ8446" s="174"/>
    </row>
    <row r="8447" spans="76:88" ht="20.100000000000001" customHeight="1" x14ac:dyDescent="0.25">
      <c r="BX8447" s="190"/>
      <c r="BY8447" s="191"/>
      <c r="BZ8447" s="188"/>
      <c r="CA8447" s="188"/>
      <c r="CB8447" s="174" t="str">
        <f t="shared" si="910"/>
        <v/>
      </c>
      <c r="CC8447" s="174" t="str">
        <f t="shared" si="911"/>
        <v/>
      </c>
      <c r="CH8447" s="139"/>
      <c r="CI8447" s="139"/>
      <c r="CJ8447" s="174"/>
    </row>
    <row r="8448" spans="76:88" ht="20.100000000000001" customHeight="1" x14ac:dyDescent="0.25">
      <c r="BX8448" s="190"/>
      <c r="BY8448" s="191"/>
      <c r="BZ8448" s="188"/>
      <c r="CA8448" s="188"/>
      <c r="CB8448" s="174" t="str">
        <f t="shared" si="910"/>
        <v/>
      </c>
      <c r="CC8448" s="174" t="str">
        <f t="shared" si="911"/>
        <v/>
      </c>
      <c r="CH8448" s="139"/>
      <c r="CI8448" s="139"/>
      <c r="CJ8448" s="174"/>
    </row>
    <row r="8449" spans="76:88" ht="20.100000000000001" customHeight="1" x14ac:dyDescent="0.25">
      <c r="BX8449" s="190"/>
      <c r="BY8449" s="191"/>
      <c r="BZ8449" s="188"/>
      <c r="CA8449" s="188"/>
      <c r="CB8449" s="174" t="str">
        <f t="shared" si="910"/>
        <v/>
      </c>
      <c r="CC8449" s="174" t="str">
        <f t="shared" si="911"/>
        <v/>
      </c>
      <c r="CH8449" s="139"/>
      <c r="CI8449" s="139"/>
      <c r="CJ8449" s="174"/>
    </row>
    <row r="8450" spans="76:88" ht="20.100000000000001" customHeight="1" x14ac:dyDescent="0.25">
      <c r="BX8450" s="190"/>
      <c r="BY8450" s="191"/>
      <c r="BZ8450" s="188"/>
      <c r="CA8450" s="188"/>
      <c r="CB8450" s="174" t="str">
        <f t="shared" si="910"/>
        <v/>
      </c>
      <c r="CC8450" s="174" t="str">
        <f t="shared" si="911"/>
        <v/>
      </c>
      <c r="CH8450" s="139"/>
      <c r="CI8450" s="139"/>
      <c r="CJ8450" s="174"/>
    </row>
    <row r="8451" spans="76:88" ht="20.100000000000001" customHeight="1" x14ac:dyDescent="0.25">
      <c r="BX8451" s="190"/>
      <c r="BY8451" s="191"/>
      <c r="BZ8451" s="188"/>
      <c r="CA8451" s="188"/>
      <c r="CB8451" s="174" t="str">
        <f t="shared" si="910"/>
        <v/>
      </c>
      <c r="CC8451" s="174" t="str">
        <f t="shared" si="911"/>
        <v/>
      </c>
      <c r="CH8451" s="139"/>
      <c r="CI8451" s="139"/>
      <c r="CJ8451" s="174"/>
    </row>
    <row r="8452" spans="76:88" ht="20.100000000000001" customHeight="1" x14ac:dyDescent="0.25">
      <c r="BX8452" s="190"/>
      <c r="BY8452" s="191"/>
      <c r="BZ8452" s="188"/>
      <c r="CA8452" s="188"/>
      <c r="CB8452" s="174" t="str">
        <f t="shared" si="910"/>
        <v/>
      </c>
      <c r="CC8452" s="174" t="str">
        <f t="shared" si="911"/>
        <v/>
      </c>
      <c r="CH8452" s="139"/>
      <c r="CI8452" s="139"/>
      <c r="CJ8452" s="174"/>
    </row>
    <row r="8453" spans="76:88" ht="20.100000000000001" customHeight="1" x14ac:dyDescent="0.25">
      <c r="BX8453" s="190"/>
      <c r="BY8453" s="191"/>
      <c r="BZ8453" s="188"/>
      <c r="CA8453" s="188"/>
      <c r="CB8453" s="174" t="str">
        <f t="shared" si="910"/>
        <v/>
      </c>
      <c r="CC8453" s="174" t="str">
        <f t="shared" si="911"/>
        <v/>
      </c>
      <c r="CH8453" s="139"/>
      <c r="CI8453" s="139"/>
      <c r="CJ8453" s="174"/>
    </row>
    <row r="8454" spans="76:88" ht="20.100000000000001" customHeight="1" x14ac:dyDescent="0.25">
      <c r="BX8454" s="190"/>
      <c r="BY8454" s="191"/>
      <c r="BZ8454" s="188"/>
      <c r="CA8454" s="188"/>
      <c r="CB8454" s="174" t="str">
        <f t="shared" si="910"/>
        <v/>
      </c>
      <c r="CC8454" s="174" t="str">
        <f t="shared" si="911"/>
        <v/>
      </c>
      <c r="CH8454" s="139"/>
      <c r="CI8454" s="139"/>
      <c r="CJ8454" s="174"/>
    </row>
    <row r="8455" spans="76:88" ht="20.100000000000001" customHeight="1" x14ac:dyDescent="0.25">
      <c r="BX8455" s="190"/>
      <c r="BY8455" s="191"/>
      <c r="BZ8455" s="188"/>
      <c r="CA8455" s="188"/>
      <c r="CB8455" s="174" t="str">
        <f t="shared" si="910"/>
        <v/>
      </c>
      <c r="CC8455" s="174" t="str">
        <f t="shared" si="911"/>
        <v/>
      </c>
      <c r="CH8455" s="139"/>
      <c r="CI8455" s="139"/>
      <c r="CJ8455" s="174"/>
    </row>
    <row r="8456" spans="76:88" ht="20.100000000000001" customHeight="1" x14ac:dyDescent="0.25">
      <c r="BX8456" s="190"/>
      <c r="BY8456" s="191"/>
      <c r="BZ8456" s="188"/>
      <c r="CA8456" s="188"/>
      <c r="CB8456" s="174" t="str">
        <f t="shared" si="910"/>
        <v/>
      </c>
      <c r="CC8456" s="174" t="str">
        <f t="shared" si="911"/>
        <v/>
      </c>
      <c r="CH8456" s="139"/>
      <c r="CI8456" s="139"/>
      <c r="CJ8456" s="174"/>
    </row>
    <row r="8457" spans="76:88" ht="20.100000000000001" customHeight="1" x14ac:dyDescent="0.25">
      <c r="BX8457" s="190"/>
      <c r="BY8457" s="191"/>
      <c r="BZ8457" s="188"/>
      <c r="CA8457" s="188"/>
      <c r="CB8457" s="174" t="str">
        <f t="shared" si="910"/>
        <v/>
      </c>
      <c r="CC8457" s="174" t="str">
        <f t="shared" si="911"/>
        <v/>
      </c>
      <c r="CH8457" s="139"/>
      <c r="CI8457" s="139"/>
      <c r="CJ8457" s="174"/>
    </row>
    <row r="8458" spans="76:88" ht="20.100000000000001" customHeight="1" x14ac:dyDescent="0.25">
      <c r="BX8458" s="190"/>
      <c r="BY8458" s="191"/>
      <c r="BZ8458" s="188"/>
      <c r="CA8458" s="188"/>
      <c r="CB8458" s="174" t="str">
        <f t="shared" si="910"/>
        <v/>
      </c>
      <c r="CC8458" s="174" t="str">
        <f t="shared" si="911"/>
        <v/>
      </c>
      <c r="CH8458" s="139"/>
      <c r="CI8458" s="139"/>
      <c r="CJ8458" s="174"/>
    </row>
    <row r="8459" spans="76:88" ht="20.100000000000001" customHeight="1" x14ac:dyDescent="0.25">
      <c r="BX8459" s="190"/>
      <c r="BY8459" s="191"/>
      <c r="BZ8459" s="188"/>
      <c r="CA8459" s="188"/>
      <c r="CB8459" s="174" t="str">
        <f t="shared" si="910"/>
        <v/>
      </c>
      <c r="CC8459" s="174" t="str">
        <f t="shared" si="911"/>
        <v/>
      </c>
      <c r="CH8459" s="139"/>
      <c r="CI8459" s="139"/>
      <c r="CJ8459" s="174"/>
    </row>
    <row r="8460" spans="76:88" ht="20.100000000000001" customHeight="1" x14ac:dyDescent="0.25">
      <c r="BX8460" s="190"/>
      <c r="BY8460" s="191"/>
      <c r="BZ8460" s="188"/>
      <c r="CA8460" s="188"/>
      <c r="CB8460" s="174" t="str">
        <f t="shared" si="910"/>
        <v/>
      </c>
      <c r="CC8460" s="174" t="str">
        <f t="shared" si="911"/>
        <v/>
      </c>
      <c r="CH8460" s="139"/>
      <c r="CI8460" s="139"/>
      <c r="CJ8460" s="174"/>
    </row>
    <row r="8461" spans="76:88" ht="20.100000000000001" customHeight="1" x14ac:dyDescent="0.25">
      <c r="BX8461" s="190"/>
      <c r="BY8461" s="191"/>
      <c r="BZ8461" s="188"/>
      <c r="CA8461" s="188"/>
      <c r="CB8461" s="174" t="str">
        <f t="shared" si="910"/>
        <v/>
      </c>
      <c r="CC8461" s="174" t="str">
        <f t="shared" si="911"/>
        <v/>
      </c>
      <c r="CH8461" s="139"/>
      <c r="CI8461" s="139"/>
      <c r="CJ8461" s="174"/>
    </row>
    <row r="8462" spans="76:88" ht="20.100000000000001" customHeight="1" x14ac:dyDescent="0.25">
      <c r="BX8462" s="190"/>
      <c r="BY8462" s="191"/>
      <c r="BZ8462" s="188"/>
      <c r="CA8462" s="188"/>
      <c r="CB8462" s="174" t="str">
        <f t="shared" si="910"/>
        <v/>
      </c>
      <c r="CC8462" s="174" t="str">
        <f t="shared" si="911"/>
        <v/>
      </c>
      <c r="CH8462" s="139"/>
      <c r="CI8462" s="139"/>
      <c r="CJ8462" s="174"/>
    </row>
    <row r="8463" spans="76:88" ht="20.100000000000001" customHeight="1" x14ac:dyDescent="0.25">
      <c r="BX8463" s="190"/>
      <c r="BY8463" s="191"/>
      <c r="BZ8463" s="188"/>
      <c r="CA8463" s="188"/>
      <c r="CB8463" s="174" t="str">
        <f t="shared" si="910"/>
        <v/>
      </c>
      <c r="CC8463" s="174" t="str">
        <f t="shared" si="911"/>
        <v/>
      </c>
      <c r="CH8463" s="139"/>
      <c r="CI8463" s="139"/>
      <c r="CJ8463" s="174"/>
    </row>
    <row r="8464" spans="76:88" ht="20.100000000000001" customHeight="1" x14ac:dyDescent="0.25">
      <c r="BX8464" s="190"/>
      <c r="BY8464" s="191"/>
      <c r="BZ8464" s="188"/>
      <c r="CA8464" s="188"/>
      <c r="CB8464" s="174" t="str">
        <f t="shared" ref="CB8464:CB8527" si="912">IF($CA8464&gt;(Y$555),$BZ8464,"")</f>
        <v/>
      </c>
      <c r="CC8464" s="174" t="str">
        <f t="shared" ref="CC8464:CC8527" si="913">IF($CA8464&gt;(AA$557),$BZ8464,"")</f>
        <v/>
      </c>
      <c r="CH8464" s="139"/>
      <c r="CI8464" s="139"/>
      <c r="CJ8464" s="174"/>
    </row>
    <row r="8465" spans="76:88" ht="20.100000000000001" customHeight="1" x14ac:dyDescent="0.25">
      <c r="BX8465" s="190"/>
      <c r="BY8465" s="191"/>
      <c r="BZ8465" s="188"/>
      <c r="CA8465" s="188"/>
      <c r="CB8465" s="174" t="str">
        <f t="shared" si="912"/>
        <v/>
      </c>
      <c r="CC8465" s="174" t="str">
        <f t="shared" si="913"/>
        <v/>
      </c>
      <c r="CH8465" s="139"/>
      <c r="CI8465" s="139"/>
      <c r="CJ8465" s="174"/>
    </row>
    <row r="8466" spans="76:88" ht="20.100000000000001" customHeight="1" x14ac:dyDescent="0.25">
      <c r="BX8466" s="190"/>
      <c r="BY8466" s="191"/>
      <c r="BZ8466" s="188"/>
      <c r="CA8466" s="188"/>
      <c r="CB8466" s="174" t="str">
        <f t="shared" si="912"/>
        <v/>
      </c>
      <c r="CC8466" s="174" t="str">
        <f t="shared" si="913"/>
        <v/>
      </c>
      <c r="CH8466" s="139"/>
      <c r="CI8466" s="139"/>
      <c r="CJ8466" s="174"/>
    </row>
    <row r="8467" spans="76:88" ht="20.100000000000001" customHeight="1" x14ac:dyDescent="0.25">
      <c r="BX8467" s="190"/>
      <c r="BY8467" s="191"/>
      <c r="BZ8467" s="188"/>
      <c r="CA8467" s="188"/>
      <c r="CB8467" s="174" t="str">
        <f t="shared" si="912"/>
        <v/>
      </c>
      <c r="CC8467" s="174" t="str">
        <f t="shared" si="913"/>
        <v/>
      </c>
      <c r="CH8467" s="139"/>
      <c r="CI8467" s="139"/>
      <c r="CJ8467" s="174"/>
    </row>
    <row r="8468" spans="76:88" ht="20.100000000000001" customHeight="1" x14ac:dyDescent="0.25">
      <c r="BX8468" s="190"/>
      <c r="BY8468" s="191"/>
      <c r="BZ8468" s="188"/>
      <c r="CA8468" s="188"/>
      <c r="CB8468" s="174" t="str">
        <f t="shared" si="912"/>
        <v/>
      </c>
      <c r="CC8468" s="174" t="str">
        <f t="shared" si="913"/>
        <v/>
      </c>
      <c r="CH8468" s="139"/>
      <c r="CI8468" s="139"/>
      <c r="CJ8468" s="174"/>
    </row>
    <row r="8469" spans="76:88" ht="20.100000000000001" customHeight="1" x14ac:dyDescent="0.25">
      <c r="BX8469" s="190"/>
      <c r="BY8469" s="191"/>
      <c r="BZ8469" s="188"/>
      <c r="CA8469" s="188"/>
      <c r="CB8469" s="174" t="str">
        <f t="shared" si="912"/>
        <v/>
      </c>
      <c r="CC8469" s="174" t="str">
        <f t="shared" si="913"/>
        <v/>
      </c>
      <c r="CH8469" s="139"/>
      <c r="CI8469" s="139"/>
      <c r="CJ8469" s="174"/>
    </row>
    <row r="8470" spans="76:88" ht="20.100000000000001" customHeight="1" x14ac:dyDescent="0.25">
      <c r="BX8470" s="190"/>
      <c r="BY8470" s="191"/>
      <c r="BZ8470" s="188"/>
      <c r="CA8470" s="188"/>
      <c r="CB8470" s="174" t="str">
        <f t="shared" si="912"/>
        <v/>
      </c>
      <c r="CC8470" s="174" t="str">
        <f t="shared" si="913"/>
        <v/>
      </c>
      <c r="CH8470" s="139"/>
      <c r="CI8470" s="139"/>
      <c r="CJ8470" s="174"/>
    </row>
    <row r="8471" spans="76:88" ht="20.100000000000001" customHeight="1" x14ac:dyDescent="0.25">
      <c r="BX8471" s="190"/>
      <c r="BY8471" s="191"/>
      <c r="BZ8471" s="188"/>
      <c r="CA8471" s="188"/>
      <c r="CB8471" s="174" t="str">
        <f t="shared" si="912"/>
        <v/>
      </c>
      <c r="CC8471" s="174" t="str">
        <f t="shared" si="913"/>
        <v/>
      </c>
      <c r="CH8471" s="139"/>
      <c r="CI8471" s="139"/>
      <c r="CJ8471" s="174"/>
    </row>
    <row r="8472" spans="76:88" ht="20.100000000000001" customHeight="1" x14ac:dyDescent="0.25">
      <c r="BX8472" s="190"/>
      <c r="BY8472" s="191"/>
      <c r="BZ8472" s="188"/>
      <c r="CA8472" s="188"/>
      <c r="CB8472" s="174" t="str">
        <f t="shared" si="912"/>
        <v/>
      </c>
      <c r="CC8472" s="174" t="str">
        <f t="shared" si="913"/>
        <v/>
      </c>
      <c r="CH8472" s="139"/>
      <c r="CI8472" s="139"/>
      <c r="CJ8472" s="174"/>
    </row>
    <row r="8473" spans="76:88" ht="20.100000000000001" customHeight="1" x14ac:dyDescent="0.25">
      <c r="BX8473" s="190"/>
      <c r="BY8473" s="191"/>
      <c r="BZ8473" s="188"/>
      <c r="CA8473" s="188"/>
      <c r="CB8473" s="174" t="str">
        <f t="shared" si="912"/>
        <v/>
      </c>
      <c r="CC8473" s="174" t="str">
        <f t="shared" si="913"/>
        <v/>
      </c>
      <c r="CH8473" s="139"/>
      <c r="CI8473" s="139"/>
      <c r="CJ8473" s="174"/>
    </row>
    <row r="8474" spans="76:88" ht="20.100000000000001" customHeight="1" x14ac:dyDescent="0.25">
      <c r="BX8474" s="190"/>
      <c r="BY8474" s="191"/>
      <c r="BZ8474" s="188"/>
      <c r="CA8474" s="188"/>
      <c r="CB8474" s="174" t="str">
        <f t="shared" si="912"/>
        <v/>
      </c>
      <c r="CC8474" s="174" t="str">
        <f t="shared" si="913"/>
        <v/>
      </c>
      <c r="CH8474" s="139"/>
      <c r="CI8474" s="139"/>
      <c r="CJ8474" s="174"/>
    </row>
    <row r="8475" spans="76:88" ht="20.100000000000001" customHeight="1" x14ac:dyDescent="0.25">
      <c r="BX8475" s="190"/>
      <c r="BY8475" s="191"/>
      <c r="BZ8475" s="188"/>
      <c r="CA8475" s="188"/>
      <c r="CB8475" s="174" t="str">
        <f t="shared" si="912"/>
        <v/>
      </c>
      <c r="CC8475" s="174" t="str">
        <f t="shared" si="913"/>
        <v/>
      </c>
      <c r="CH8475" s="139"/>
      <c r="CI8475" s="139"/>
      <c r="CJ8475" s="174"/>
    </row>
    <row r="8476" spans="76:88" ht="20.100000000000001" customHeight="1" x14ac:dyDescent="0.25">
      <c r="BX8476" s="190"/>
      <c r="BY8476" s="191"/>
      <c r="BZ8476" s="188"/>
      <c r="CA8476" s="188"/>
      <c r="CB8476" s="174" t="str">
        <f t="shared" si="912"/>
        <v/>
      </c>
      <c r="CC8476" s="174" t="str">
        <f t="shared" si="913"/>
        <v/>
      </c>
      <c r="CH8476" s="139"/>
      <c r="CI8476" s="139"/>
      <c r="CJ8476" s="174"/>
    </row>
    <row r="8477" spans="76:88" ht="20.100000000000001" customHeight="1" x14ac:dyDescent="0.25">
      <c r="BX8477" s="190"/>
      <c r="BY8477" s="191"/>
      <c r="BZ8477" s="188"/>
      <c r="CA8477" s="188"/>
      <c r="CB8477" s="174" t="str">
        <f t="shared" si="912"/>
        <v/>
      </c>
      <c r="CC8477" s="174" t="str">
        <f t="shared" si="913"/>
        <v/>
      </c>
      <c r="CH8477" s="139"/>
      <c r="CI8477" s="139"/>
      <c r="CJ8477" s="174"/>
    </row>
    <row r="8478" spans="76:88" ht="20.100000000000001" customHeight="1" x14ac:dyDescent="0.25">
      <c r="BX8478" s="190"/>
      <c r="BY8478" s="191"/>
      <c r="BZ8478" s="188"/>
      <c r="CA8478" s="188"/>
      <c r="CB8478" s="174" t="str">
        <f t="shared" si="912"/>
        <v/>
      </c>
      <c r="CC8478" s="174" t="str">
        <f t="shared" si="913"/>
        <v/>
      </c>
      <c r="CH8478" s="139"/>
      <c r="CI8478" s="139"/>
      <c r="CJ8478" s="174"/>
    </row>
    <row r="8479" spans="76:88" ht="20.100000000000001" customHeight="1" x14ac:dyDescent="0.25">
      <c r="BX8479" s="190"/>
      <c r="BY8479" s="191"/>
      <c r="BZ8479" s="188"/>
      <c r="CA8479" s="188"/>
      <c r="CB8479" s="174" t="str">
        <f t="shared" si="912"/>
        <v/>
      </c>
      <c r="CC8479" s="174" t="str">
        <f t="shared" si="913"/>
        <v/>
      </c>
      <c r="CH8479" s="139"/>
      <c r="CI8479" s="139"/>
      <c r="CJ8479" s="174"/>
    </row>
    <row r="8480" spans="76:88" ht="20.100000000000001" customHeight="1" x14ac:dyDescent="0.25">
      <c r="BX8480" s="190"/>
      <c r="BY8480" s="191"/>
      <c r="BZ8480" s="188"/>
      <c r="CA8480" s="188"/>
      <c r="CB8480" s="174" t="str">
        <f t="shared" si="912"/>
        <v/>
      </c>
      <c r="CC8480" s="174" t="str">
        <f t="shared" si="913"/>
        <v/>
      </c>
      <c r="CH8480" s="139"/>
      <c r="CI8480" s="139"/>
      <c r="CJ8480" s="174"/>
    </row>
    <row r="8481" spans="76:88" ht="20.100000000000001" customHeight="1" x14ac:dyDescent="0.25">
      <c r="BX8481" s="190"/>
      <c r="BY8481" s="191"/>
      <c r="BZ8481" s="188"/>
      <c r="CA8481" s="188"/>
      <c r="CB8481" s="174" t="str">
        <f t="shared" si="912"/>
        <v/>
      </c>
      <c r="CC8481" s="174" t="str">
        <f t="shared" si="913"/>
        <v/>
      </c>
      <c r="CH8481" s="139"/>
      <c r="CI8481" s="139"/>
      <c r="CJ8481" s="174"/>
    </row>
    <row r="8482" spans="76:88" ht="20.100000000000001" customHeight="1" x14ac:dyDescent="0.25">
      <c r="BX8482" s="190"/>
      <c r="BY8482" s="191"/>
      <c r="BZ8482" s="188"/>
      <c r="CA8482" s="188"/>
      <c r="CB8482" s="174" t="str">
        <f t="shared" si="912"/>
        <v/>
      </c>
      <c r="CC8482" s="174" t="str">
        <f t="shared" si="913"/>
        <v/>
      </c>
      <c r="CH8482" s="139"/>
      <c r="CI8482" s="139"/>
      <c r="CJ8482" s="174"/>
    </row>
    <row r="8483" spans="76:88" ht="20.100000000000001" customHeight="1" x14ac:dyDescent="0.25">
      <c r="BX8483" s="190"/>
      <c r="BY8483" s="191"/>
      <c r="BZ8483" s="188"/>
      <c r="CA8483" s="188"/>
      <c r="CB8483" s="174" t="str">
        <f t="shared" si="912"/>
        <v/>
      </c>
      <c r="CC8483" s="174" t="str">
        <f t="shared" si="913"/>
        <v/>
      </c>
      <c r="CH8483" s="139"/>
      <c r="CI8483" s="139"/>
      <c r="CJ8483" s="174"/>
    </row>
    <row r="8484" spans="76:88" ht="20.100000000000001" customHeight="1" x14ac:dyDescent="0.25">
      <c r="BX8484" s="190"/>
      <c r="BY8484" s="191"/>
      <c r="BZ8484" s="188"/>
      <c r="CA8484" s="188"/>
      <c r="CB8484" s="174" t="str">
        <f t="shared" si="912"/>
        <v/>
      </c>
      <c r="CC8484" s="174" t="str">
        <f t="shared" si="913"/>
        <v/>
      </c>
      <c r="CH8484" s="139"/>
      <c r="CI8484" s="139"/>
      <c r="CJ8484" s="174"/>
    </row>
    <row r="8485" spans="76:88" ht="20.100000000000001" customHeight="1" x14ac:dyDescent="0.25">
      <c r="BX8485" s="190"/>
      <c r="BY8485" s="191"/>
      <c r="BZ8485" s="188"/>
      <c r="CA8485" s="188"/>
      <c r="CB8485" s="174" t="str">
        <f t="shared" si="912"/>
        <v/>
      </c>
      <c r="CC8485" s="174" t="str">
        <f t="shared" si="913"/>
        <v/>
      </c>
      <c r="CH8485" s="139"/>
      <c r="CI8485" s="139"/>
      <c r="CJ8485" s="174"/>
    </row>
    <row r="8486" spans="76:88" ht="20.100000000000001" customHeight="1" x14ac:dyDescent="0.25">
      <c r="BX8486" s="190"/>
      <c r="BY8486" s="191"/>
      <c r="BZ8486" s="188"/>
      <c r="CA8486" s="188"/>
      <c r="CB8486" s="174" t="str">
        <f t="shared" si="912"/>
        <v/>
      </c>
      <c r="CC8486" s="174" t="str">
        <f t="shared" si="913"/>
        <v/>
      </c>
      <c r="CH8486" s="139"/>
      <c r="CI8486" s="139"/>
      <c r="CJ8486" s="174"/>
    </row>
    <row r="8487" spans="76:88" ht="20.100000000000001" customHeight="1" x14ac:dyDescent="0.25">
      <c r="BX8487" s="190"/>
      <c r="BY8487" s="191"/>
      <c r="BZ8487" s="188"/>
      <c r="CA8487" s="188"/>
      <c r="CB8487" s="174" t="str">
        <f t="shared" si="912"/>
        <v/>
      </c>
      <c r="CC8487" s="174" t="str">
        <f t="shared" si="913"/>
        <v/>
      </c>
      <c r="CH8487" s="139"/>
      <c r="CI8487" s="139"/>
      <c r="CJ8487" s="174"/>
    </row>
    <row r="8488" spans="76:88" ht="20.100000000000001" customHeight="1" x14ac:dyDescent="0.25">
      <c r="BX8488" s="190"/>
      <c r="BY8488" s="191"/>
      <c r="BZ8488" s="188"/>
      <c r="CA8488" s="188"/>
      <c r="CB8488" s="174" t="str">
        <f t="shared" si="912"/>
        <v/>
      </c>
      <c r="CC8488" s="174" t="str">
        <f t="shared" si="913"/>
        <v/>
      </c>
      <c r="CH8488" s="139"/>
      <c r="CI8488" s="139"/>
      <c r="CJ8488" s="174"/>
    </row>
    <row r="8489" spans="76:88" ht="20.100000000000001" customHeight="1" x14ac:dyDescent="0.25">
      <c r="BX8489" s="190"/>
      <c r="BY8489" s="191"/>
      <c r="BZ8489" s="188"/>
      <c r="CA8489" s="188"/>
      <c r="CB8489" s="174" t="str">
        <f t="shared" si="912"/>
        <v/>
      </c>
      <c r="CC8489" s="174" t="str">
        <f t="shared" si="913"/>
        <v/>
      </c>
      <c r="CH8489" s="139"/>
      <c r="CI8489" s="139"/>
      <c r="CJ8489" s="174"/>
    </row>
    <row r="8490" spans="76:88" ht="20.100000000000001" customHeight="1" x14ac:dyDescent="0.25">
      <c r="BX8490" s="190"/>
      <c r="BY8490" s="191"/>
      <c r="BZ8490" s="188"/>
      <c r="CA8490" s="188"/>
      <c r="CB8490" s="174" t="str">
        <f t="shared" si="912"/>
        <v/>
      </c>
      <c r="CC8490" s="174" t="str">
        <f t="shared" si="913"/>
        <v/>
      </c>
      <c r="CH8490" s="139"/>
      <c r="CI8490" s="139"/>
      <c r="CJ8490" s="174"/>
    </row>
    <row r="8491" spans="76:88" ht="20.100000000000001" customHeight="1" x14ac:dyDescent="0.25">
      <c r="BX8491" s="190"/>
      <c r="BY8491" s="191"/>
      <c r="BZ8491" s="188"/>
      <c r="CA8491" s="188"/>
      <c r="CB8491" s="174" t="str">
        <f t="shared" si="912"/>
        <v/>
      </c>
      <c r="CC8491" s="174" t="str">
        <f t="shared" si="913"/>
        <v/>
      </c>
      <c r="CH8491" s="139"/>
      <c r="CI8491" s="139"/>
      <c r="CJ8491" s="174"/>
    </row>
    <row r="8492" spans="76:88" ht="20.100000000000001" customHeight="1" x14ac:dyDescent="0.25">
      <c r="BX8492" s="190"/>
      <c r="BY8492" s="191"/>
      <c r="BZ8492" s="188"/>
      <c r="CA8492" s="188"/>
      <c r="CB8492" s="174" t="str">
        <f t="shared" si="912"/>
        <v/>
      </c>
      <c r="CC8492" s="174" t="str">
        <f t="shared" si="913"/>
        <v/>
      </c>
      <c r="CH8492" s="139"/>
      <c r="CI8492" s="139"/>
      <c r="CJ8492" s="174"/>
    </row>
    <row r="8493" spans="76:88" ht="20.100000000000001" customHeight="1" x14ac:dyDescent="0.25">
      <c r="BX8493" s="190"/>
      <c r="BY8493" s="191"/>
      <c r="BZ8493" s="188"/>
      <c r="CA8493" s="188"/>
      <c r="CB8493" s="174" t="str">
        <f t="shared" si="912"/>
        <v/>
      </c>
      <c r="CC8493" s="174" t="str">
        <f t="shared" si="913"/>
        <v/>
      </c>
      <c r="CH8493" s="139"/>
      <c r="CI8493" s="139"/>
      <c r="CJ8493" s="174"/>
    </row>
    <row r="8494" spans="76:88" ht="20.100000000000001" customHeight="1" x14ac:dyDescent="0.25">
      <c r="BX8494" s="190"/>
      <c r="BY8494" s="191"/>
      <c r="BZ8494" s="188"/>
      <c r="CA8494" s="188"/>
      <c r="CB8494" s="174" t="str">
        <f t="shared" si="912"/>
        <v/>
      </c>
      <c r="CC8494" s="174" t="str">
        <f t="shared" si="913"/>
        <v/>
      </c>
      <c r="CH8494" s="139"/>
      <c r="CI8494" s="139"/>
      <c r="CJ8494" s="174"/>
    </row>
    <row r="8495" spans="76:88" ht="20.100000000000001" customHeight="1" x14ac:dyDescent="0.25">
      <c r="BX8495" s="190"/>
      <c r="BY8495" s="191"/>
      <c r="BZ8495" s="188"/>
      <c r="CA8495" s="188"/>
      <c r="CB8495" s="174" t="str">
        <f t="shared" si="912"/>
        <v/>
      </c>
      <c r="CC8495" s="174" t="str">
        <f t="shared" si="913"/>
        <v/>
      </c>
      <c r="CH8495" s="139"/>
      <c r="CI8495" s="139"/>
      <c r="CJ8495" s="174"/>
    </row>
    <row r="8496" spans="76:88" ht="20.100000000000001" customHeight="1" x14ac:dyDescent="0.25">
      <c r="BX8496" s="190"/>
      <c r="BY8496" s="191"/>
      <c r="BZ8496" s="188"/>
      <c r="CA8496" s="188"/>
      <c r="CB8496" s="174" t="str">
        <f t="shared" si="912"/>
        <v/>
      </c>
      <c r="CC8496" s="174" t="str">
        <f t="shared" si="913"/>
        <v/>
      </c>
      <c r="CH8496" s="139"/>
      <c r="CI8496" s="139"/>
      <c r="CJ8496" s="174"/>
    </row>
    <row r="8497" spans="76:88" ht="20.100000000000001" customHeight="1" x14ac:dyDescent="0.25">
      <c r="BX8497" s="190"/>
      <c r="BY8497" s="191"/>
      <c r="BZ8497" s="188"/>
      <c r="CA8497" s="188"/>
      <c r="CB8497" s="174" t="str">
        <f t="shared" si="912"/>
        <v/>
      </c>
      <c r="CC8497" s="174" t="str">
        <f t="shared" si="913"/>
        <v/>
      </c>
      <c r="CH8497" s="139"/>
      <c r="CI8497" s="139"/>
      <c r="CJ8497" s="174"/>
    </row>
    <row r="8498" spans="76:88" ht="20.100000000000001" customHeight="1" x14ac:dyDescent="0.25">
      <c r="BX8498" s="190"/>
      <c r="BY8498" s="191"/>
      <c r="BZ8498" s="188"/>
      <c r="CA8498" s="188"/>
      <c r="CB8498" s="174" t="str">
        <f t="shared" si="912"/>
        <v/>
      </c>
      <c r="CC8498" s="174" t="str">
        <f t="shared" si="913"/>
        <v/>
      </c>
      <c r="CH8498" s="139"/>
      <c r="CI8498" s="139"/>
      <c r="CJ8498" s="174"/>
    </row>
    <row r="8499" spans="76:88" ht="20.100000000000001" customHeight="1" x14ac:dyDescent="0.25">
      <c r="BX8499" s="190"/>
      <c r="BY8499" s="191"/>
      <c r="BZ8499" s="188"/>
      <c r="CA8499" s="188"/>
      <c r="CB8499" s="174" t="str">
        <f t="shared" si="912"/>
        <v/>
      </c>
      <c r="CC8499" s="174" t="str">
        <f t="shared" si="913"/>
        <v/>
      </c>
      <c r="CH8499" s="139"/>
      <c r="CI8499" s="139"/>
      <c r="CJ8499" s="174"/>
    </row>
    <row r="8500" spans="76:88" ht="20.100000000000001" customHeight="1" x14ac:dyDescent="0.25">
      <c r="BX8500" s="190"/>
      <c r="BY8500" s="191"/>
      <c r="BZ8500" s="188"/>
      <c r="CA8500" s="188"/>
      <c r="CB8500" s="174" t="str">
        <f t="shared" si="912"/>
        <v/>
      </c>
      <c r="CC8500" s="174" t="str">
        <f t="shared" si="913"/>
        <v/>
      </c>
      <c r="CH8500" s="139"/>
      <c r="CI8500" s="139"/>
      <c r="CJ8500" s="174"/>
    </row>
    <row r="8501" spans="76:88" ht="20.100000000000001" customHeight="1" x14ac:dyDescent="0.25">
      <c r="BX8501" s="190"/>
      <c r="BY8501" s="191"/>
      <c r="BZ8501" s="188"/>
      <c r="CA8501" s="188"/>
      <c r="CB8501" s="174" t="str">
        <f t="shared" si="912"/>
        <v/>
      </c>
      <c r="CC8501" s="174" t="str">
        <f t="shared" si="913"/>
        <v/>
      </c>
      <c r="CH8501" s="139"/>
      <c r="CI8501" s="139"/>
      <c r="CJ8501" s="174"/>
    </row>
    <row r="8502" spans="76:88" ht="20.100000000000001" customHeight="1" x14ac:dyDescent="0.25">
      <c r="BX8502" s="190"/>
      <c r="BY8502" s="191"/>
      <c r="BZ8502" s="188"/>
      <c r="CA8502" s="188"/>
      <c r="CB8502" s="174" t="str">
        <f t="shared" si="912"/>
        <v/>
      </c>
      <c r="CC8502" s="174" t="str">
        <f t="shared" si="913"/>
        <v/>
      </c>
      <c r="CH8502" s="139"/>
      <c r="CI8502" s="139"/>
      <c r="CJ8502" s="174"/>
    </row>
    <row r="8503" spans="76:88" ht="20.100000000000001" customHeight="1" x14ac:dyDescent="0.25">
      <c r="BX8503" s="190"/>
      <c r="BY8503" s="191"/>
      <c r="BZ8503" s="188"/>
      <c r="CA8503" s="188"/>
      <c r="CB8503" s="174" t="str">
        <f t="shared" si="912"/>
        <v/>
      </c>
      <c r="CC8503" s="174" t="str">
        <f t="shared" si="913"/>
        <v/>
      </c>
      <c r="CH8503" s="139"/>
      <c r="CI8503" s="139"/>
      <c r="CJ8503" s="174"/>
    </row>
    <row r="8504" spans="76:88" ht="20.100000000000001" customHeight="1" x14ac:dyDescent="0.25">
      <c r="BX8504" s="190"/>
      <c r="BY8504" s="191"/>
      <c r="BZ8504" s="188"/>
      <c r="CA8504" s="188"/>
      <c r="CB8504" s="174" t="str">
        <f t="shared" si="912"/>
        <v/>
      </c>
      <c r="CC8504" s="174" t="str">
        <f t="shared" si="913"/>
        <v/>
      </c>
      <c r="CH8504" s="139"/>
      <c r="CI8504" s="139"/>
      <c r="CJ8504" s="174"/>
    </row>
    <row r="8505" spans="76:88" ht="20.100000000000001" customHeight="1" x14ac:dyDescent="0.25">
      <c r="BX8505" s="190"/>
      <c r="BY8505" s="191"/>
      <c r="BZ8505" s="188"/>
      <c r="CA8505" s="188"/>
      <c r="CB8505" s="174" t="str">
        <f t="shared" si="912"/>
        <v/>
      </c>
      <c r="CC8505" s="174" t="str">
        <f t="shared" si="913"/>
        <v/>
      </c>
      <c r="CH8505" s="139"/>
      <c r="CI8505" s="139"/>
      <c r="CJ8505" s="174"/>
    </row>
    <row r="8506" spans="76:88" ht="20.100000000000001" customHeight="1" x14ac:dyDescent="0.25">
      <c r="BX8506" s="190"/>
      <c r="BY8506" s="191"/>
      <c r="BZ8506" s="188"/>
      <c r="CA8506" s="188"/>
      <c r="CB8506" s="174" t="str">
        <f t="shared" si="912"/>
        <v/>
      </c>
      <c r="CC8506" s="174" t="str">
        <f t="shared" si="913"/>
        <v/>
      </c>
      <c r="CH8506" s="139"/>
      <c r="CI8506" s="139"/>
      <c r="CJ8506" s="174"/>
    </row>
    <row r="8507" spans="76:88" ht="20.100000000000001" customHeight="1" x14ac:dyDescent="0.25">
      <c r="BX8507" s="190"/>
      <c r="BY8507" s="191"/>
      <c r="BZ8507" s="188"/>
      <c r="CA8507" s="188"/>
      <c r="CB8507" s="174" t="str">
        <f t="shared" si="912"/>
        <v/>
      </c>
      <c r="CC8507" s="174" t="str">
        <f t="shared" si="913"/>
        <v/>
      </c>
      <c r="CH8507" s="139"/>
      <c r="CI8507" s="139"/>
      <c r="CJ8507" s="174"/>
    </row>
    <row r="8508" spans="76:88" ht="20.100000000000001" customHeight="1" x14ac:dyDescent="0.25">
      <c r="BX8508" s="190"/>
      <c r="BY8508" s="191"/>
      <c r="BZ8508" s="188"/>
      <c r="CA8508" s="188"/>
      <c r="CB8508" s="174" t="str">
        <f t="shared" si="912"/>
        <v/>
      </c>
      <c r="CC8508" s="174" t="str">
        <f t="shared" si="913"/>
        <v/>
      </c>
      <c r="CH8508" s="139"/>
      <c r="CI8508" s="139"/>
      <c r="CJ8508" s="174"/>
    </row>
    <row r="8509" spans="76:88" ht="20.100000000000001" customHeight="1" x14ac:dyDescent="0.25">
      <c r="BX8509" s="190"/>
      <c r="BY8509" s="191"/>
      <c r="BZ8509" s="188"/>
      <c r="CA8509" s="188"/>
      <c r="CB8509" s="174" t="str">
        <f t="shared" si="912"/>
        <v/>
      </c>
      <c r="CC8509" s="174" t="str">
        <f t="shared" si="913"/>
        <v/>
      </c>
      <c r="CH8509" s="139"/>
      <c r="CI8509" s="139"/>
      <c r="CJ8509" s="174"/>
    </row>
    <row r="8510" spans="76:88" ht="20.100000000000001" customHeight="1" x14ac:dyDescent="0.25">
      <c r="BX8510" s="190"/>
      <c r="BY8510" s="191"/>
      <c r="BZ8510" s="188"/>
      <c r="CA8510" s="188"/>
      <c r="CB8510" s="174" t="str">
        <f t="shared" si="912"/>
        <v/>
      </c>
      <c r="CC8510" s="174" t="str">
        <f t="shared" si="913"/>
        <v/>
      </c>
      <c r="CH8510" s="139"/>
      <c r="CI8510" s="139"/>
      <c r="CJ8510" s="174"/>
    </row>
    <row r="8511" spans="76:88" ht="20.100000000000001" customHeight="1" x14ac:dyDescent="0.25">
      <c r="BX8511" s="190"/>
      <c r="BY8511" s="191"/>
      <c r="BZ8511" s="188"/>
      <c r="CA8511" s="188"/>
      <c r="CB8511" s="174" t="str">
        <f t="shared" si="912"/>
        <v/>
      </c>
      <c r="CC8511" s="174" t="str">
        <f t="shared" si="913"/>
        <v/>
      </c>
      <c r="CH8511" s="139"/>
      <c r="CI8511" s="139"/>
      <c r="CJ8511" s="174"/>
    </row>
    <row r="8512" spans="76:88" ht="20.100000000000001" customHeight="1" x14ac:dyDescent="0.25">
      <c r="BX8512" s="190"/>
      <c r="BY8512" s="191"/>
      <c r="BZ8512" s="188"/>
      <c r="CA8512" s="188"/>
      <c r="CB8512" s="174" t="str">
        <f t="shared" si="912"/>
        <v/>
      </c>
      <c r="CC8512" s="174" t="str">
        <f t="shared" si="913"/>
        <v/>
      </c>
      <c r="CH8512" s="139"/>
      <c r="CI8512" s="139"/>
      <c r="CJ8512" s="174"/>
    </row>
    <row r="8513" spans="76:88" ht="20.100000000000001" customHeight="1" x14ac:dyDescent="0.25">
      <c r="BX8513" s="190"/>
      <c r="BY8513" s="191"/>
      <c r="BZ8513" s="188"/>
      <c r="CA8513" s="188"/>
      <c r="CB8513" s="174" t="str">
        <f t="shared" si="912"/>
        <v/>
      </c>
      <c r="CC8513" s="174" t="str">
        <f t="shared" si="913"/>
        <v/>
      </c>
      <c r="CH8513" s="139"/>
      <c r="CI8513" s="139"/>
      <c r="CJ8513" s="174"/>
    </row>
    <row r="8514" spans="76:88" ht="20.100000000000001" customHeight="1" x14ac:dyDescent="0.25">
      <c r="BX8514" s="190"/>
      <c r="BY8514" s="191"/>
      <c r="BZ8514" s="188"/>
      <c r="CA8514" s="188"/>
      <c r="CB8514" s="174" t="str">
        <f t="shared" si="912"/>
        <v/>
      </c>
      <c r="CC8514" s="174" t="str">
        <f t="shared" si="913"/>
        <v/>
      </c>
      <c r="CH8514" s="139"/>
      <c r="CI8514" s="139"/>
      <c r="CJ8514" s="174"/>
    </row>
    <row r="8515" spans="76:88" ht="20.100000000000001" customHeight="1" x14ac:dyDescent="0.25">
      <c r="BX8515" s="190"/>
      <c r="BY8515" s="191"/>
      <c r="BZ8515" s="188"/>
      <c r="CA8515" s="188"/>
      <c r="CB8515" s="174" t="str">
        <f t="shared" si="912"/>
        <v/>
      </c>
      <c r="CC8515" s="174" t="str">
        <f t="shared" si="913"/>
        <v/>
      </c>
      <c r="CH8515" s="139"/>
      <c r="CI8515" s="139"/>
      <c r="CJ8515" s="174"/>
    </row>
    <row r="8516" spans="76:88" ht="20.100000000000001" customHeight="1" x14ac:dyDescent="0.25">
      <c r="BX8516" s="190"/>
      <c r="BY8516" s="191"/>
      <c r="BZ8516" s="188"/>
      <c r="CA8516" s="188"/>
      <c r="CB8516" s="174" t="str">
        <f t="shared" si="912"/>
        <v/>
      </c>
      <c r="CC8516" s="174" t="str">
        <f t="shared" si="913"/>
        <v/>
      </c>
      <c r="CH8516" s="139"/>
      <c r="CI8516" s="139"/>
      <c r="CJ8516" s="174"/>
    </row>
    <row r="8517" spans="76:88" ht="20.100000000000001" customHeight="1" x14ac:dyDescent="0.25">
      <c r="BX8517" s="190"/>
      <c r="BY8517" s="191"/>
      <c r="BZ8517" s="188"/>
      <c r="CA8517" s="188"/>
      <c r="CB8517" s="174" t="str">
        <f t="shared" si="912"/>
        <v/>
      </c>
      <c r="CC8517" s="174" t="str">
        <f t="shared" si="913"/>
        <v/>
      </c>
      <c r="CH8517" s="139"/>
      <c r="CI8517" s="139"/>
      <c r="CJ8517" s="174"/>
    </row>
    <row r="8518" spans="76:88" ht="20.100000000000001" customHeight="1" x14ac:dyDescent="0.25">
      <c r="BX8518" s="190"/>
      <c r="BY8518" s="191"/>
      <c r="BZ8518" s="188"/>
      <c r="CA8518" s="188"/>
      <c r="CB8518" s="174" t="str">
        <f t="shared" si="912"/>
        <v/>
      </c>
      <c r="CC8518" s="174" t="str">
        <f t="shared" si="913"/>
        <v/>
      </c>
      <c r="CH8518" s="139"/>
      <c r="CI8518" s="139"/>
      <c r="CJ8518" s="174"/>
    </row>
    <row r="8519" spans="76:88" ht="20.100000000000001" customHeight="1" x14ac:dyDescent="0.25">
      <c r="BX8519" s="190"/>
      <c r="BY8519" s="191"/>
      <c r="BZ8519" s="188"/>
      <c r="CA8519" s="188"/>
      <c r="CB8519" s="174" t="str">
        <f t="shared" si="912"/>
        <v/>
      </c>
      <c r="CC8519" s="174" t="str">
        <f t="shared" si="913"/>
        <v/>
      </c>
      <c r="CH8519" s="139"/>
      <c r="CI8519" s="139"/>
      <c r="CJ8519" s="174"/>
    </row>
    <row r="8520" spans="76:88" ht="20.100000000000001" customHeight="1" x14ac:dyDescent="0.25">
      <c r="BX8520" s="190"/>
      <c r="BY8520" s="191"/>
      <c r="BZ8520" s="188"/>
      <c r="CA8520" s="188"/>
      <c r="CB8520" s="174" t="str">
        <f t="shared" si="912"/>
        <v/>
      </c>
      <c r="CC8520" s="174" t="str">
        <f t="shared" si="913"/>
        <v/>
      </c>
      <c r="CH8520" s="139"/>
      <c r="CI8520" s="139"/>
      <c r="CJ8520" s="174"/>
    </row>
    <row r="8521" spans="76:88" ht="20.100000000000001" customHeight="1" x14ac:dyDescent="0.25">
      <c r="BX8521" s="190"/>
      <c r="BY8521" s="191"/>
      <c r="BZ8521" s="188"/>
      <c r="CA8521" s="188"/>
      <c r="CB8521" s="174" t="str">
        <f t="shared" si="912"/>
        <v/>
      </c>
      <c r="CC8521" s="174" t="str">
        <f t="shared" si="913"/>
        <v/>
      </c>
      <c r="CH8521" s="139"/>
      <c r="CI8521" s="139"/>
      <c r="CJ8521" s="174"/>
    </row>
    <row r="8522" spans="76:88" ht="20.100000000000001" customHeight="1" x14ac:dyDescent="0.25">
      <c r="BX8522" s="190"/>
      <c r="BY8522" s="191"/>
      <c r="BZ8522" s="188"/>
      <c r="CA8522" s="188"/>
      <c r="CB8522" s="174" t="str">
        <f t="shared" si="912"/>
        <v/>
      </c>
      <c r="CC8522" s="174" t="str">
        <f t="shared" si="913"/>
        <v/>
      </c>
      <c r="CH8522" s="139"/>
      <c r="CI8522" s="139"/>
      <c r="CJ8522" s="174"/>
    </row>
    <row r="8523" spans="76:88" ht="20.100000000000001" customHeight="1" x14ac:dyDescent="0.25">
      <c r="BX8523" s="190"/>
      <c r="BY8523" s="191"/>
      <c r="BZ8523" s="188"/>
      <c r="CA8523" s="188"/>
      <c r="CB8523" s="174" t="str">
        <f t="shared" si="912"/>
        <v/>
      </c>
      <c r="CC8523" s="174" t="str">
        <f t="shared" si="913"/>
        <v/>
      </c>
      <c r="CH8523" s="139"/>
      <c r="CI8523" s="139"/>
      <c r="CJ8523" s="174"/>
    </row>
    <row r="8524" spans="76:88" ht="20.100000000000001" customHeight="1" x14ac:dyDescent="0.25">
      <c r="BX8524" s="190"/>
      <c r="BY8524" s="191"/>
      <c r="BZ8524" s="188"/>
      <c r="CA8524" s="188"/>
      <c r="CB8524" s="174" t="str">
        <f t="shared" si="912"/>
        <v/>
      </c>
      <c r="CC8524" s="174" t="str">
        <f t="shared" si="913"/>
        <v/>
      </c>
      <c r="CH8524" s="139"/>
      <c r="CI8524" s="139"/>
      <c r="CJ8524" s="174"/>
    </row>
    <row r="8525" spans="76:88" ht="20.100000000000001" customHeight="1" x14ac:dyDescent="0.25">
      <c r="BX8525" s="190"/>
      <c r="BY8525" s="191"/>
      <c r="BZ8525" s="188"/>
      <c r="CA8525" s="188"/>
      <c r="CB8525" s="174" t="str">
        <f t="shared" si="912"/>
        <v/>
      </c>
      <c r="CC8525" s="174" t="str">
        <f t="shared" si="913"/>
        <v/>
      </c>
      <c r="CH8525" s="139"/>
      <c r="CI8525" s="139"/>
      <c r="CJ8525" s="174"/>
    </row>
    <row r="8526" spans="76:88" ht="20.100000000000001" customHeight="1" x14ac:dyDescent="0.25">
      <c r="BX8526" s="190"/>
      <c r="BY8526" s="191"/>
      <c r="BZ8526" s="188"/>
      <c r="CA8526" s="188"/>
      <c r="CB8526" s="174" t="str">
        <f t="shared" si="912"/>
        <v/>
      </c>
      <c r="CC8526" s="174" t="str">
        <f t="shared" si="913"/>
        <v/>
      </c>
      <c r="CH8526" s="139"/>
      <c r="CI8526" s="139"/>
      <c r="CJ8526" s="174"/>
    </row>
    <row r="8527" spans="76:88" ht="20.100000000000001" customHeight="1" x14ac:dyDescent="0.25">
      <c r="BX8527" s="190"/>
      <c r="BY8527" s="191"/>
      <c r="BZ8527" s="188"/>
      <c r="CA8527" s="188"/>
      <c r="CB8527" s="174" t="str">
        <f t="shared" si="912"/>
        <v/>
      </c>
      <c r="CC8527" s="174" t="str">
        <f t="shared" si="913"/>
        <v/>
      </c>
      <c r="CH8527" s="139"/>
      <c r="CI8527" s="139"/>
      <c r="CJ8527" s="174"/>
    </row>
    <row r="8528" spans="76:88" ht="20.100000000000001" customHeight="1" x14ac:dyDescent="0.25">
      <c r="BX8528" s="190"/>
      <c r="BY8528" s="191"/>
      <c r="BZ8528" s="188"/>
      <c r="CA8528" s="188"/>
      <c r="CB8528" s="174" t="str">
        <f t="shared" ref="CB8528:CB8591" si="914">IF($CA8528&gt;(Y$555),$BZ8528,"")</f>
        <v/>
      </c>
      <c r="CC8528" s="174" t="str">
        <f t="shared" ref="CC8528:CC8591" si="915">IF($CA8528&gt;(AA$557),$BZ8528,"")</f>
        <v/>
      </c>
      <c r="CH8528" s="139"/>
      <c r="CI8528" s="139"/>
      <c r="CJ8528" s="174"/>
    </row>
    <row r="8529" spans="76:88" ht="20.100000000000001" customHeight="1" x14ac:dyDescent="0.25">
      <c r="BX8529" s="190"/>
      <c r="BY8529" s="191"/>
      <c r="BZ8529" s="188"/>
      <c r="CA8529" s="188"/>
      <c r="CB8529" s="174" t="str">
        <f t="shared" si="914"/>
        <v/>
      </c>
      <c r="CC8529" s="174" t="str">
        <f t="shared" si="915"/>
        <v/>
      </c>
      <c r="CH8529" s="139"/>
      <c r="CI8529" s="139"/>
      <c r="CJ8529" s="174"/>
    </row>
    <row r="8530" spans="76:88" ht="20.100000000000001" customHeight="1" x14ac:dyDescent="0.25">
      <c r="BX8530" s="190"/>
      <c r="BY8530" s="191"/>
      <c r="BZ8530" s="188"/>
      <c r="CA8530" s="188"/>
      <c r="CB8530" s="174" t="str">
        <f t="shared" si="914"/>
        <v/>
      </c>
      <c r="CC8530" s="174" t="str">
        <f t="shared" si="915"/>
        <v/>
      </c>
      <c r="CH8530" s="139"/>
      <c r="CI8530" s="139"/>
      <c r="CJ8530" s="174"/>
    </row>
    <row r="8531" spans="76:88" ht="20.100000000000001" customHeight="1" x14ac:dyDescent="0.25">
      <c r="BX8531" s="190"/>
      <c r="BY8531" s="191"/>
      <c r="BZ8531" s="188"/>
      <c r="CA8531" s="188"/>
      <c r="CB8531" s="174" t="str">
        <f t="shared" si="914"/>
        <v/>
      </c>
      <c r="CC8531" s="174" t="str">
        <f t="shared" si="915"/>
        <v/>
      </c>
      <c r="CH8531" s="139"/>
      <c r="CI8531" s="139"/>
      <c r="CJ8531" s="174"/>
    </row>
    <row r="8532" spans="76:88" ht="20.100000000000001" customHeight="1" x14ac:dyDescent="0.25">
      <c r="BX8532" s="190"/>
      <c r="BY8532" s="191"/>
      <c r="BZ8532" s="188"/>
      <c r="CA8532" s="188"/>
      <c r="CB8532" s="174" t="str">
        <f t="shared" si="914"/>
        <v/>
      </c>
      <c r="CC8532" s="174" t="str">
        <f t="shared" si="915"/>
        <v/>
      </c>
      <c r="CH8532" s="139"/>
      <c r="CI8532" s="139"/>
      <c r="CJ8532" s="174"/>
    </row>
    <row r="8533" spans="76:88" ht="20.100000000000001" customHeight="1" x14ac:dyDescent="0.25">
      <c r="BX8533" s="190"/>
      <c r="BY8533" s="191"/>
      <c r="BZ8533" s="188"/>
      <c r="CA8533" s="188"/>
      <c r="CB8533" s="174" t="str">
        <f t="shared" si="914"/>
        <v/>
      </c>
      <c r="CC8533" s="174" t="str">
        <f t="shared" si="915"/>
        <v/>
      </c>
      <c r="CH8533" s="139"/>
      <c r="CI8533" s="139"/>
      <c r="CJ8533" s="174"/>
    </row>
    <row r="8534" spans="76:88" ht="20.100000000000001" customHeight="1" x14ac:dyDescent="0.25">
      <c r="BX8534" s="190"/>
      <c r="BY8534" s="191"/>
      <c r="BZ8534" s="188"/>
      <c r="CA8534" s="188"/>
      <c r="CB8534" s="174" t="str">
        <f t="shared" si="914"/>
        <v/>
      </c>
      <c r="CC8534" s="174" t="str">
        <f t="shared" si="915"/>
        <v/>
      </c>
      <c r="CH8534" s="139"/>
      <c r="CI8534" s="139"/>
      <c r="CJ8534" s="174"/>
    </row>
    <row r="8535" spans="76:88" ht="20.100000000000001" customHeight="1" x14ac:dyDescent="0.25">
      <c r="BX8535" s="190"/>
      <c r="BY8535" s="191"/>
      <c r="BZ8535" s="188"/>
      <c r="CA8535" s="188"/>
      <c r="CB8535" s="174" t="str">
        <f t="shared" si="914"/>
        <v/>
      </c>
      <c r="CC8535" s="174" t="str">
        <f t="shared" si="915"/>
        <v/>
      </c>
      <c r="CH8535" s="139"/>
      <c r="CI8535" s="139"/>
      <c r="CJ8535" s="174"/>
    </row>
    <row r="8536" spans="76:88" ht="20.100000000000001" customHeight="1" x14ac:dyDescent="0.25">
      <c r="BX8536" s="190"/>
      <c r="BY8536" s="191"/>
      <c r="BZ8536" s="188"/>
      <c r="CA8536" s="188"/>
      <c r="CB8536" s="174" t="str">
        <f t="shared" si="914"/>
        <v/>
      </c>
      <c r="CC8536" s="174" t="str">
        <f t="shared" si="915"/>
        <v/>
      </c>
      <c r="CH8536" s="139"/>
      <c r="CI8536" s="139"/>
      <c r="CJ8536" s="174"/>
    </row>
    <row r="8537" spans="76:88" ht="20.100000000000001" customHeight="1" x14ac:dyDescent="0.25">
      <c r="BX8537" s="190"/>
      <c r="BY8537" s="191"/>
      <c r="BZ8537" s="188"/>
      <c r="CA8537" s="188"/>
      <c r="CB8537" s="174" t="str">
        <f t="shared" si="914"/>
        <v/>
      </c>
      <c r="CC8537" s="174" t="str">
        <f t="shared" si="915"/>
        <v/>
      </c>
      <c r="CH8537" s="139"/>
      <c r="CI8537" s="139"/>
      <c r="CJ8537" s="174"/>
    </row>
    <row r="8538" spans="76:88" ht="20.100000000000001" customHeight="1" x14ac:dyDescent="0.25">
      <c r="BX8538" s="190"/>
      <c r="BY8538" s="191"/>
      <c r="BZ8538" s="188"/>
      <c r="CA8538" s="188"/>
      <c r="CB8538" s="174" t="str">
        <f t="shared" si="914"/>
        <v/>
      </c>
      <c r="CC8538" s="174" t="str">
        <f t="shared" si="915"/>
        <v/>
      </c>
      <c r="CH8538" s="139"/>
      <c r="CI8538" s="139"/>
      <c r="CJ8538" s="174"/>
    </row>
    <row r="8539" spans="76:88" ht="20.100000000000001" customHeight="1" x14ac:dyDescent="0.25">
      <c r="BX8539" s="190"/>
      <c r="BY8539" s="191"/>
      <c r="BZ8539" s="188"/>
      <c r="CA8539" s="188"/>
      <c r="CB8539" s="174" t="str">
        <f t="shared" si="914"/>
        <v/>
      </c>
      <c r="CC8539" s="174" t="str">
        <f t="shared" si="915"/>
        <v/>
      </c>
      <c r="CH8539" s="139"/>
      <c r="CI8539" s="139"/>
      <c r="CJ8539" s="174"/>
    </row>
    <row r="8540" spans="76:88" ht="20.100000000000001" customHeight="1" x14ac:dyDescent="0.25">
      <c r="BX8540" s="190"/>
      <c r="BY8540" s="191"/>
      <c r="BZ8540" s="188"/>
      <c r="CA8540" s="188"/>
      <c r="CB8540" s="174" t="str">
        <f t="shared" si="914"/>
        <v/>
      </c>
      <c r="CC8540" s="174" t="str">
        <f t="shared" si="915"/>
        <v/>
      </c>
      <c r="CH8540" s="139"/>
      <c r="CI8540" s="139"/>
      <c r="CJ8540" s="174"/>
    </row>
    <row r="8541" spans="76:88" ht="20.100000000000001" customHeight="1" x14ac:dyDescent="0.25">
      <c r="BX8541" s="190"/>
      <c r="BY8541" s="191"/>
      <c r="BZ8541" s="188"/>
      <c r="CA8541" s="188"/>
      <c r="CB8541" s="174" t="str">
        <f t="shared" si="914"/>
        <v/>
      </c>
      <c r="CC8541" s="174" t="str">
        <f t="shared" si="915"/>
        <v/>
      </c>
      <c r="CH8541" s="139"/>
      <c r="CI8541" s="139"/>
      <c r="CJ8541" s="174"/>
    </row>
    <row r="8542" spans="76:88" ht="20.100000000000001" customHeight="1" x14ac:dyDescent="0.25">
      <c r="BX8542" s="190"/>
      <c r="BY8542" s="191"/>
      <c r="BZ8542" s="188"/>
      <c r="CA8542" s="188"/>
      <c r="CB8542" s="174" t="str">
        <f t="shared" si="914"/>
        <v/>
      </c>
      <c r="CC8542" s="174" t="str">
        <f t="shared" si="915"/>
        <v/>
      </c>
      <c r="CH8542" s="139"/>
      <c r="CI8542" s="139"/>
      <c r="CJ8542" s="174"/>
    </row>
    <row r="8543" spans="76:88" ht="20.100000000000001" customHeight="1" x14ac:dyDescent="0.25">
      <c r="BX8543" s="190"/>
      <c r="BY8543" s="191"/>
      <c r="BZ8543" s="188"/>
      <c r="CA8543" s="188"/>
      <c r="CB8543" s="174" t="str">
        <f t="shared" si="914"/>
        <v/>
      </c>
      <c r="CC8543" s="174" t="str">
        <f t="shared" si="915"/>
        <v/>
      </c>
      <c r="CH8543" s="139"/>
      <c r="CI8543" s="139"/>
      <c r="CJ8543" s="174"/>
    </row>
    <row r="8544" spans="76:88" ht="20.100000000000001" customHeight="1" x14ac:dyDescent="0.25">
      <c r="BX8544" s="190"/>
      <c r="BY8544" s="191"/>
      <c r="BZ8544" s="188"/>
      <c r="CA8544" s="188"/>
      <c r="CB8544" s="174" t="str">
        <f t="shared" si="914"/>
        <v/>
      </c>
      <c r="CC8544" s="174" t="str">
        <f t="shared" si="915"/>
        <v/>
      </c>
      <c r="CH8544" s="139"/>
      <c r="CI8544" s="139"/>
      <c r="CJ8544" s="174"/>
    </row>
    <row r="8545" spans="76:88" ht="20.100000000000001" customHeight="1" x14ac:dyDescent="0.25">
      <c r="BX8545" s="190"/>
      <c r="BY8545" s="191"/>
      <c r="BZ8545" s="188"/>
      <c r="CA8545" s="188"/>
      <c r="CB8545" s="174" t="str">
        <f t="shared" si="914"/>
        <v/>
      </c>
      <c r="CC8545" s="174" t="str">
        <f t="shared" si="915"/>
        <v/>
      </c>
      <c r="CH8545" s="139"/>
      <c r="CI8545" s="139"/>
      <c r="CJ8545" s="174"/>
    </row>
    <row r="8546" spans="76:88" ht="20.100000000000001" customHeight="1" x14ac:dyDescent="0.25">
      <c r="BX8546" s="190"/>
      <c r="BY8546" s="191"/>
      <c r="BZ8546" s="188"/>
      <c r="CA8546" s="188"/>
      <c r="CB8546" s="174" t="str">
        <f t="shared" si="914"/>
        <v/>
      </c>
      <c r="CC8546" s="174" t="str">
        <f t="shared" si="915"/>
        <v/>
      </c>
      <c r="CH8546" s="139"/>
      <c r="CI8546" s="139"/>
      <c r="CJ8546" s="174"/>
    </row>
    <row r="8547" spans="76:88" ht="20.100000000000001" customHeight="1" x14ac:dyDescent="0.25">
      <c r="BX8547" s="190"/>
      <c r="BY8547" s="191"/>
      <c r="BZ8547" s="188"/>
      <c r="CA8547" s="188"/>
      <c r="CB8547" s="174" t="str">
        <f t="shared" si="914"/>
        <v/>
      </c>
      <c r="CC8547" s="174" t="str">
        <f t="shared" si="915"/>
        <v/>
      </c>
      <c r="CH8547" s="139"/>
      <c r="CI8547" s="139"/>
      <c r="CJ8547" s="174"/>
    </row>
    <row r="8548" spans="76:88" ht="20.100000000000001" customHeight="1" x14ac:dyDescent="0.25">
      <c r="BX8548" s="190"/>
      <c r="BY8548" s="191"/>
      <c r="BZ8548" s="188"/>
      <c r="CA8548" s="188"/>
      <c r="CB8548" s="174" t="str">
        <f t="shared" si="914"/>
        <v/>
      </c>
      <c r="CC8548" s="174" t="str">
        <f t="shared" si="915"/>
        <v/>
      </c>
      <c r="CH8548" s="139"/>
      <c r="CI8548" s="139"/>
      <c r="CJ8548" s="174"/>
    </row>
    <row r="8549" spans="76:88" ht="20.100000000000001" customHeight="1" x14ac:dyDescent="0.25">
      <c r="BX8549" s="190"/>
      <c r="BY8549" s="191"/>
      <c r="BZ8549" s="188"/>
      <c r="CA8549" s="188"/>
      <c r="CB8549" s="174" t="str">
        <f t="shared" si="914"/>
        <v/>
      </c>
      <c r="CC8549" s="174" t="str">
        <f t="shared" si="915"/>
        <v/>
      </c>
      <c r="CH8549" s="139"/>
      <c r="CI8549" s="139"/>
      <c r="CJ8549" s="174"/>
    </row>
    <row r="8550" spans="76:88" ht="20.100000000000001" customHeight="1" x14ac:dyDescent="0.25">
      <c r="BX8550" s="190"/>
      <c r="BY8550" s="191"/>
      <c r="BZ8550" s="188"/>
      <c r="CA8550" s="188"/>
      <c r="CB8550" s="174" t="str">
        <f t="shared" si="914"/>
        <v/>
      </c>
      <c r="CC8550" s="174" t="str">
        <f t="shared" si="915"/>
        <v/>
      </c>
      <c r="CH8550" s="139"/>
      <c r="CI8550" s="139"/>
      <c r="CJ8550" s="174"/>
    </row>
    <row r="8551" spans="76:88" ht="20.100000000000001" customHeight="1" x14ac:dyDescent="0.25">
      <c r="BX8551" s="190"/>
      <c r="BY8551" s="191"/>
      <c r="BZ8551" s="188"/>
      <c r="CA8551" s="188"/>
      <c r="CB8551" s="174" t="str">
        <f t="shared" si="914"/>
        <v/>
      </c>
      <c r="CC8551" s="174" t="str">
        <f t="shared" si="915"/>
        <v/>
      </c>
      <c r="CH8551" s="139"/>
      <c r="CI8551" s="139"/>
      <c r="CJ8551" s="174"/>
    </row>
    <row r="8552" spans="76:88" ht="20.100000000000001" customHeight="1" x14ac:dyDescent="0.25">
      <c r="BX8552" s="190"/>
      <c r="BY8552" s="191"/>
      <c r="BZ8552" s="188"/>
      <c r="CA8552" s="188"/>
      <c r="CB8552" s="174" t="str">
        <f t="shared" si="914"/>
        <v/>
      </c>
      <c r="CC8552" s="174" t="str">
        <f t="shared" si="915"/>
        <v/>
      </c>
      <c r="CH8552" s="139"/>
      <c r="CI8552" s="139"/>
      <c r="CJ8552" s="174"/>
    </row>
    <row r="8553" spans="76:88" ht="20.100000000000001" customHeight="1" x14ac:dyDescent="0.25">
      <c r="BX8553" s="190"/>
      <c r="BY8553" s="191"/>
      <c r="BZ8553" s="188"/>
      <c r="CA8553" s="188"/>
      <c r="CB8553" s="174" t="str">
        <f t="shared" si="914"/>
        <v/>
      </c>
      <c r="CC8553" s="174" t="str">
        <f t="shared" si="915"/>
        <v/>
      </c>
      <c r="CH8553" s="139"/>
      <c r="CI8553" s="139"/>
      <c r="CJ8553" s="174"/>
    </row>
    <row r="8554" spans="76:88" ht="20.100000000000001" customHeight="1" x14ac:dyDescent="0.25">
      <c r="BX8554" s="190"/>
      <c r="BY8554" s="191"/>
      <c r="BZ8554" s="188"/>
      <c r="CA8554" s="188"/>
      <c r="CB8554" s="174" t="str">
        <f t="shared" si="914"/>
        <v/>
      </c>
      <c r="CC8554" s="174" t="str">
        <f t="shared" si="915"/>
        <v/>
      </c>
      <c r="CH8554" s="139"/>
      <c r="CI8554" s="139"/>
      <c r="CJ8554" s="174"/>
    </row>
    <row r="8555" spans="76:88" ht="20.100000000000001" customHeight="1" x14ac:dyDescent="0.25">
      <c r="BX8555" s="190"/>
      <c r="BY8555" s="191"/>
      <c r="BZ8555" s="188"/>
      <c r="CA8555" s="188"/>
      <c r="CB8555" s="174" t="str">
        <f t="shared" si="914"/>
        <v/>
      </c>
      <c r="CC8555" s="174" t="str">
        <f t="shared" si="915"/>
        <v/>
      </c>
      <c r="CH8555" s="139"/>
      <c r="CI8555" s="139"/>
      <c r="CJ8555" s="174"/>
    </row>
    <row r="8556" spans="76:88" ht="20.100000000000001" customHeight="1" x14ac:dyDescent="0.25">
      <c r="BX8556" s="190"/>
      <c r="BY8556" s="191"/>
      <c r="BZ8556" s="188"/>
      <c r="CA8556" s="188"/>
      <c r="CB8556" s="174" t="str">
        <f t="shared" si="914"/>
        <v/>
      </c>
      <c r="CC8556" s="174" t="str">
        <f t="shared" si="915"/>
        <v/>
      </c>
      <c r="CH8556" s="139"/>
      <c r="CI8556" s="139"/>
      <c r="CJ8556" s="174"/>
    </row>
    <row r="8557" spans="76:88" ht="20.100000000000001" customHeight="1" x14ac:dyDescent="0.25">
      <c r="BX8557" s="190"/>
      <c r="BY8557" s="191"/>
      <c r="BZ8557" s="188"/>
      <c r="CA8557" s="188"/>
      <c r="CB8557" s="174" t="str">
        <f t="shared" si="914"/>
        <v/>
      </c>
      <c r="CC8557" s="174" t="str">
        <f t="shared" si="915"/>
        <v/>
      </c>
      <c r="CH8557" s="139"/>
      <c r="CI8557" s="139"/>
      <c r="CJ8557" s="174"/>
    </row>
    <row r="8558" spans="76:88" ht="20.100000000000001" customHeight="1" x14ac:dyDescent="0.25">
      <c r="BX8558" s="190"/>
      <c r="BY8558" s="191"/>
      <c r="BZ8558" s="188"/>
      <c r="CA8558" s="188"/>
      <c r="CB8558" s="174" t="str">
        <f t="shared" si="914"/>
        <v/>
      </c>
      <c r="CC8558" s="174" t="str">
        <f t="shared" si="915"/>
        <v/>
      </c>
      <c r="CH8558" s="139"/>
      <c r="CI8558" s="139"/>
      <c r="CJ8558" s="174"/>
    </row>
    <row r="8559" spans="76:88" ht="20.100000000000001" customHeight="1" x14ac:dyDescent="0.25">
      <c r="BX8559" s="190"/>
      <c r="BY8559" s="191"/>
      <c r="BZ8559" s="188"/>
      <c r="CA8559" s="188"/>
      <c r="CB8559" s="174" t="str">
        <f t="shared" si="914"/>
        <v/>
      </c>
      <c r="CC8559" s="174" t="str">
        <f t="shared" si="915"/>
        <v/>
      </c>
      <c r="CH8559" s="139"/>
      <c r="CI8559" s="139"/>
      <c r="CJ8559" s="174"/>
    </row>
    <row r="8560" spans="76:88" ht="20.100000000000001" customHeight="1" x14ac:dyDescent="0.25">
      <c r="BX8560" s="190"/>
      <c r="BY8560" s="191"/>
      <c r="BZ8560" s="188"/>
      <c r="CA8560" s="188"/>
      <c r="CB8560" s="174" t="str">
        <f t="shared" si="914"/>
        <v/>
      </c>
      <c r="CC8560" s="174" t="str">
        <f t="shared" si="915"/>
        <v/>
      </c>
      <c r="CH8560" s="139"/>
      <c r="CI8560" s="139"/>
      <c r="CJ8560" s="174"/>
    </row>
    <row r="8561" spans="76:88" ht="20.100000000000001" customHeight="1" x14ac:dyDescent="0.25">
      <c r="BX8561" s="190"/>
      <c r="BY8561" s="191"/>
      <c r="BZ8561" s="188"/>
      <c r="CA8561" s="188"/>
      <c r="CB8561" s="174" t="str">
        <f t="shared" si="914"/>
        <v/>
      </c>
      <c r="CC8561" s="174" t="str">
        <f t="shared" si="915"/>
        <v/>
      </c>
      <c r="CH8561" s="139"/>
      <c r="CI8561" s="139"/>
      <c r="CJ8561" s="174"/>
    </row>
    <row r="8562" spans="76:88" ht="20.100000000000001" customHeight="1" x14ac:dyDescent="0.25">
      <c r="BX8562" s="190"/>
      <c r="BY8562" s="191"/>
      <c r="BZ8562" s="188"/>
      <c r="CA8562" s="188"/>
      <c r="CB8562" s="174" t="str">
        <f t="shared" si="914"/>
        <v/>
      </c>
      <c r="CC8562" s="174" t="str">
        <f t="shared" si="915"/>
        <v/>
      </c>
      <c r="CH8562" s="139"/>
      <c r="CI8562" s="139"/>
      <c r="CJ8562" s="174"/>
    </row>
    <row r="8563" spans="76:88" ht="20.100000000000001" customHeight="1" x14ac:dyDescent="0.25">
      <c r="BX8563" s="190"/>
      <c r="BY8563" s="191"/>
      <c r="BZ8563" s="188"/>
      <c r="CA8563" s="188"/>
      <c r="CB8563" s="174" t="str">
        <f t="shared" si="914"/>
        <v/>
      </c>
      <c r="CC8563" s="174" t="str">
        <f t="shared" si="915"/>
        <v/>
      </c>
      <c r="CH8563" s="139"/>
      <c r="CI8563" s="139"/>
      <c r="CJ8563" s="174"/>
    </row>
    <row r="8564" spans="76:88" ht="20.100000000000001" customHeight="1" x14ac:dyDescent="0.25">
      <c r="BX8564" s="190"/>
      <c r="BY8564" s="191"/>
      <c r="BZ8564" s="188"/>
      <c r="CA8564" s="188"/>
      <c r="CB8564" s="174" t="str">
        <f t="shared" si="914"/>
        <v/>
      </c>
      <c r="CC8564" s="174" t="str">
        <f t="shared" si="915"/>
        <v/>
      </c>
      <c r="CH8564" s="139"/>
      <c r="CI8564" s="139"/>
      <c r="CJ8564" s="174"/>
    </row>
    <row r="8565" spans="76:88" ht="20.100000000000001" customHeight="1" x14ac:dyDescent="0.25">
      <c r="BX8565" s="190"/>
      <c r="BY8565" s="191"/>
      <c r="BZ8565" s="188"/>
      <c r="CA8565" s="188"/>
      <c r="CB8565" s="174" t="str">
        <f t="shared" si="914"/>
        <v/>
      </c>
      <c r="CC8565" s="174" t="str">
        <f t="shared" si="915"/>
        <v/>
      </c>
      <c r="CH8565" s="139"/>
      <c r="CI8565" s="139"/>
      <c r="CJ8565" s="174"/>
    </row>
    <row r="8566" spans="76:88" ht="20.100000000000001" customHeight="1" x14ac:dyDescent="0.25">
      <c r="BX8566" s="190"/>
      <c r="BY8566" s="191"/>
      <c r="BZ8566" s="188"/>
      <c r="CA8566" s="188"/>
      <c r="CB8566" s="174" t="str">
        <f t="shared" si="914"/>
        <v/>
      </c>
      <c r="CC8566" s="174" t="str">
        <f t="shared" si="915"/>
        <v/>
      </c>
      <c r="CH8566" s="139"/>
      <c r="CI8566" s="139"/>
      <c r="CJ8566" s="174"/>
    </row>
    <row r="8567" spans="76:88" ht="20.100000000000001" customHeight="1" x14ac:dyDescent="0.25">
      <c r="BX8567" s="190"/>
      <c r="BY8567" s="191"/>
      <c r="BZ8567" s="188"/>
      <c r="CA8567" s="188"/>
      <c r="CB8567" s="174" t="str">
        <f t="shared" si="914"/>
        <v/>
      </c>
      <c r="CC8567" s="174" t="str">
        <f t="shared" si="915"/>
        <v/>
      </c>
      <c r="CH8567" s="139"/>
      <c r="CI8567" s="139"/>
      <c r="CJ8567" s="174"/>
    </row>
    <row r="8568" spans="76:88" ht="20.100000000000001" customHeight="1" x14ac:dyDescent="0.25">
      <c r="BX8568" s="190"/>
      <c r="BY8568" s="191"/>
      <c r="BZ8568" s="188"/>
      <c r="CA8568" s="188"/>
      <c r="CB8568" s="174" t="str">
        <f t="shared" si="914"/>
        <v/>
      </c>
      <c r="CC8568" s="174" t="str">
        <f t="shared" si="915"/>
        <v/>
      </c>
      <c r="CH8568" s="139"/>
      <c r="CI8568" s="139"/>
      <c r="CJ8568" s="174"/>
    </row>
    <row r="8569" spans="76:88" ht="20.100000000000001" customHeight="1" x14ac:dyDescent="0.25">
      <c r="BX8569" s="190"/>
      <c r="BY8569" s="191"/>
      <c r="BZ8569" s="188"/>
      <c r="CA8569" s="188"/>
      <c r="CB8569" s="174" t="str">
        <f t="shared" si="914"/>
        <v/>
      </c>
      <c r="CC8569" s="174" t="str">
        <f t="shared" si="915"/>
        <v/>
      </c>
      <c r="CH8569" s="139"/>
      <c r="CI8569" s="139"/>
      <c r="CJ8569" s="174"/>
    </row>
    <row r="8570" spans="76:88" ht="20.100000000000001" customHeight="1" x14ac:dyDescent="0.25">
      <c r="BX8570" s="190"/>
      <c r="BY8570" s="191"/>
      <c r="BZ8570" s="188"/>
      <c r="CA8570" s="188"/>
      <c r="CB8570" s="174" t="str">
        <f t="shared" si="914"/>
        <v/>
      </c>
      <c r="CC8570" s="174" t="str">
        <f t="shared" si="915"/>
        <v/>
      </c>
      <c r="CH8570" s="139"/>
      <c r="CI8570" s="139"/>
      <c r="CJ8570" s="174"/>
    </row>
    <row r="8571" spans="76:88" ht="20.100000000000001" customHeight="1" x14ac:dyDescent="0.25">
      <c r="BX8571" s="190"/>
      <c r="BY8571" s="191"/>
      <c r="BZ8571" s="188"/>
      <c r="CA8571" s="188"/>
      <c r="CB8571" s="174" t="str">
        <f t="shared" si="914"/>
        <v/>
      </c>
      <c r="CC8571" s="174" t="str">
        <f t="shared" si="915"/>
        <v/>
      </c>
      <c r="CH8571" s="139"/>
      <c r="CI8571" s="139"/>
      <c r="CJ8571" s="174"/>
    </row>
    <row r="8572" spans="76:88" ht="20.100000000000001" customHeight="1" x14ac:dyDescent="0.25">
      <c r="BX8572" s="190"/>
      <c r="BY8572" s="191"/>
      <c r="BZ8572" s="188"/>
      <c r="CA8572" s="188"/>
      <c r="CB8572" s="174" t="str">
        <f t="shared" si="914"/>
        <v/>
      </c>
      <c r="CC8572" s="174" t="str">
        <f t="shared" si="915"/>
        <v/>
      </c>
      <c r="CH8572" s="139"/>
      <c r="CI8572" s="139"/>
      <c r="CJ8572" s="174"/>
    </row>
    <row r="8573" spans="76:88" ht="20.100000000000001" customHeight="1" x14ac:dyDescent="0.25">
      <c r="BX8573" s="190"/>
      <c r="BY8573" s="191"/>
      <c r="BZ8573" s="188"/>
      <c r="CA8573" s="188"/>
      <c r="CB8573" s="174" t="str">
        <f t="shared" si="914"/>
        <v/>
      </c>
      <c r="CC8573" s="174" t="str">
        <f t="shared" si="915"/>
        <v/>
      </c>
      <c r="CH8573" s="139"/>
      <c r="CI8573" s="139"/>
      <c r="CJ8573" s="174"/>
    </row>
    <row r="8574" spans="76:88" ht="20.100000000000001" customHeight="1" x14ac:dyDescent="0.25">
      <c r="BX8574" s="190"/>
      <c r="BY8574" s="191"/>
      <c r="BZ8574" s="188"/>
      <c r="CA8574" s="188"/>
      <c r="CB8574" s="174" t="str">
        <f t="shared" si="914"/>
        <v/>
      </c>
      <c r="CC8574" s="174" t="str">
        <f t="shared" si="915"/>
        <v/>
      </c>
      <c r="CH8574" s="139"/>
      <c r="CI8574" s="139"/>
      <c r="CJ8574" s="174"/>
    </row>
    <row r="8575" spans="76:88" ht="20.100000000000001" customHeight="1" x14ac:dyDescent="0.25">
      <c r="BX8575" s="190"/>
      <c r="BY8575" s="191"/>
      <c r="BZ8575" s="188"/>
      <c r="CA8575" s="188"/>
      <c r="CB8575" s="174" t="str">
        <f t="shared" si="914"/>
        <v/>
      </c>
      <c r="CC8575" s="174" t="str">
        <f t="shared" si="915"/>
        <v/>
      </c>
      <c r="CH8575" s="139"/>
      <c r="CI8575" s="139"/>
      <c r="CJ8575" s="174"/>
    </row>
    <row r="8576" spans="76:88" ht="20.100000000000001" customHeight="1" x14ac:dyDescent="0.25">
      <c r="BX8576" s="190"/>
      <c r="BY8576" s="191"/>
      <c r="BZ8576" s="188"/>
      <c r="CA8576" s="188"/>
      <c r="CB8576" s="174" t="str">
        <f t="shared" si="914"/>
        <v/>
      </c>
      <c r="CC8576" s="174" t="str">
        <f t="shared" si="915"/>
        <v/>
      </c>
      <c r="CH8576" s="139"/>
      <c r="CI8576" s="139"/>
      <c r="CJ8576" s="174"/>
    </row>
    <row r="8577" spans="76:88" ht="20.100000000000001" customHeight="1" x14ac:dyDescent="0.25">
      <c r="BX8577" s="190"/>
      <c r="BY8577" s="191"/>
      <c r="BZ8577" s="188"/>
      <c r="CA8577" s="188"/>
      <c r="CB8577" s="174" t="str">
        <f t="shared" si="914"/>
        <v/>
      </c>
      <c r="CC8577" s="174" t="str">
        <f t="shared" si="915"/>
        <v/>
      </c>
      <c r="CH8577" s="139"/>
      <c r="CI8577" s="139"/>
      <c r="CJ8577" s="174"/>
    </row>
    <row r="8578" spans="76:88" ht="20.100000000000001" customHeight="1" x14ac:dyDescent="0.25">
      <c r="BX8578" s="190"/>
      <c r="BY8578" s="191"/>
      <c r="BZ8578" s="188"/>
      <c r="CA8578" s="188"/>
      <c r="CB8578" s="174" t="str">
        <f t="shared" si="914"/>
        <v/>
      </c>
      <c r="CC8578" s="174" t="str">
        <f t="shared" si="915"/>
        <v/>
      </c>
      <c r="CH8578" s="139"/>
      <c r="CI8578" s="139"/>
      <c r="CJ8578" s="174"/>
    </row>
    <row r="8579" spans="76:88" ht="20.100000000000001" customHeight="1" x14ac:dyDescent="0.25">
      <c r="BX8579" s="190"/>
      <c r="BY8579" s="191"/>
      <c r="BZ8579" s="188"/>
      <c r="CA8579" s="188"/>
      <c r="CB8579" s="174" t="str">
        <f t="shared" si="914"/>
        <v/>
      </c>
      <c r="CC8579" s="174" t="str">
        <f t="shared" si="915"/>
        <v/>
      </c>
      <c r="CH8579" s="139"/>
      <c r="CI8579" s="139"/>
      <c r="CJ8579" s="174"/>
    </row>
    <row r="8580" spans="76:88" ht="20.100000000000001" customHeight="1" x14ac:dyDescent="0.25">
      <c r="BX8580" s="190"/>
      <c r="BY8580" s="191"/>
      <c r="BZ8580" s="188"/>
      <c r="CA8580" s="188"/>
      <c r="CB8580" s="174" t="str">
        <f t="shared" si="914"/>
        <v/>
      </c>
      <c r="CC8580" s="174" t="str">
        <f t="shared" si="915"/>
        <v/>
      </c>
      <c r="CH8580" s="139"/>
      <c r="CI8580" s="139"/>
      <c r="CJ8580" s="174"/>
    </row>
    <row r="8581" spans="76:88" ht="20.100000000000001" customHeight="1" x14ac:dyDescent="0.25">
      <c r="BX8581" s="190"/>
      <c r="BY8581" s="191"/>
      <c r="BZ8581" s="188"/>
      <c r="CA8581" s="188"/>
      <c r="CB8581" s="174" t="str">
        <f t="shared" si="914"/>
        <v/>
      </c>
      <c r="CC8581" s="174" t="str">
        <f t="shared" si="915"/>
        <v/>
      </c>
      <c r="CH8581" s="139"/>
      <c r="CI8581" s="139"/>
      <c r="CJ8581" s="174"/>
    </row>
    <row r="8582" spans="76:88" ht="20.100000000000001" customHeight="1" x14ac:dyDescent="0.25">
      <c r="BX8582" s="190"/>
      <c r="BY8582" s="191"/>
      <c r="BZ8582" s="188"/>
      <c r="CA8582" s="188"/>
      <c r="CB8582" s="174" t="str">
        <f t="shared" si="914"/>
        <v/>
      </c>
      <c r="CC8582" s="174" t="str">
        <f t="shared" si="915"/>
        <v/>
      </c>
      <c r="CH8582" s="139"/>
      <c r="CI8582" s="139"/>
      <c r="CJ8582" s="174"/>
    </row>
    <row r="8583" spans="76:88" ht="20.100000000000001" customHeight="1" x14ac:dyDescent="0.25">
      <c r="BX8583" s="190"/>
      <c r="BY8583" s="191"/>
      <c r="BZ8583" s="188"/>
      <c r="CA8583" s="188"/>
      <c r="CB8583" s="174" t="str">
        <f t="shared" si="914"/>
        <v/>
      </c>
      <c r="CC8583" s="174" t="str">
        <f t="shared" si="915"/>
        <v/>
      </c>
      <c r="CH8583" s="139"/>
      <c r="CI8583" s="139"/>
      <c r="CJ8583" s="174"/>
    </row>
    <row r="8584" spans="76:88" ht="20.100000000000001" customHeight="1" x14ac:dyDescent="0.25">
      <c r="BX8584" s="190"/>
      <c r="BY8584" s="191"/>
      <c r="BZ8584" s="188"/>
      <c r="CA8584" s="188"/>
      <c r="CB8584" s="174" t="str">
        <f t="shared" si="914"/>
        <v/>
      </c>
      <c r="CC8584" s="174" t="str">
        <f t="shared" si="915"/>
        <v/>
      </c>
      <c r="CH8584" s="139"/>
      <c r="CI8584" s="139"/>
      <c r="CJ8584" s="174"/>
    </row>
    <row r="8585" spans="76:88" ht="20.100000000000001" customHeight="1" x14ac:dyDescent="0.25">
      <c r="BX8585" s="190"/>
      <c r="BY8585" s="191"/>
      <c r="BZ8585" s="188"/>
      <c r="CA8585" s="188"/>
      <c r="CB8585" s="174" t="str">
        <f t="shared" si="914"/>
        <v/>
      </c>
      <c r="CC8585" s="174" t="str">
        <f t="shared" si="915"/>
        <v/>
      </c>
      <c r="CH8585" s="139"/>
      <c r="CI8585" s="139"/>
      <c r="CJ8585" s="174"/>
    </row>
    <row r="8586" spans="76:88" ht="20.100000000000001" customHeight="1" x14ac:dyDescent="0.25">
      <c r="BX8586" s="190"/>
      <c r="BY8586" s="191"/>
      <c r="BZ8586" s="188"/>
      <c r="CA8586" s="188"/>
      <c r="CB8586" s="174" t="str">
        <f t="shared" si="914"/>
        <v/>
      </c>
      <c r="CC8586" s="174" t="str">
        <f t="shared" si="915"/>
        <v/>
      </c>
      <c r="CH8586" s="139"/>
      <c r="CI8586" s="139"/>
      <c r="CJ8586" s="174"/>
    </row>
    <row r="8587" spans="76:88" ht="20.100000000000001" customHeight="1" x14ac:dyDescent="0.25">
      <c r="BX8587" s="190"/>
      <c r="BY8587" s="191"/>
      <c r="BZ8587" s="188"/>
      <c r="CA8587" s="188"/>
      <c r="CB8587" s="174" t="str">
        <f t="shared" si="914"/>
        <v/>
      </c>
      <c r="CC8587" s="174" t="str">
        <f t="shared" si="915"/>
        <v/>
      </c>
      <c r="CH8587" s="139"/>
      <c r="CI8587" s="139"/>
      <c r="CJ8587" s="174"/>
    </row>
    <row r="8588" spans="76:88" ht="20.100000000000001" customHeight="1" x14ac:dyDescent="0.25">
      <c r="BX8588" s="190"/>
      <c r="BY8588" s="191"/>
      <c r="BZ8588" s="188"/>
      <c r="CA8588" s="188"/>
      <c r="CB8588" s="174" t="str">
        <f t="shared" si="914"/>
        <v/>
      </c>
      <c r="CC8588" s="174" t="str">
        <f t="shared" si="915"/>
        <v/>
      </c>
      <c r="CH8588" s="139"/>
      <c r="CI8588" s="139"/>
      <c r="CJ8588" s="174"/>
    </row>
    <row r="8589" spans="76:88" ht="20.100000000000001" customHeight="1" x14ac:dyDescent="0.25">
      <c r="BX8589" s="190"/>
      <c r="BY8589" s="191"/>
      <c r="BZ8589" s="188"/>
      <c r="CA8589" s="188"/>
      <c r="CB8589" s="174" t="str">
        <f t="shared" si="914"/>
        <v/>
      </c>
      <c r="CC8589" s="174" t="str">
        <f t="shared" si="915"/>
        <v/>
      </c>
      <c r="CH8589" s="139"/>
      <c r="CI8589" s="139"/>
      <c r="CJ8589" s="174"/>
    </row>
    <row r="8590" spans="76:88" ht="20.100000000000001" customHeight="1" x14ac:dyDescent="0.25">
      <c r="BX8590" s="190"/>
      <c r="BY8590" s="191"/>
      <c r="BZ8590" s="188"/>
      <c r="CA8590" s="188"/>
      <c r="CB8590" s="174" t="str">
        <f t="shared" si="914"/>
        <v/>
      </c>
      <c r="CC8590" s="174" t="str">
        <f t="shared" si="915"/>
        <v/>
      </c>
      <c r="CH8590" s="139"/>
      <c r="CI8590" s="139"/>
      <c r="CJ8590" s="174"/>
    </row>
    <row r="8591" spans="76:88" ht="20.100000000000001" customHeight="1" x14ac:dyDescent="0.25">
      <c r="BX8591" s="190"/>
      <c r="BY8591" s="191"/>
      <c r="BZ8591" s="188"/>
      <c r="CA8591" s="188"/>
      <c r="CB8591" s="174" t="str">
        <f t="shared" si="914"/>
        <v/>
      </c>
      <c r="CC8591" s="174" t="str">
        <f t="shared" si="915"/>
        <v/>
      </c>
      <c r="CH8591" s="139"/>
      <c r="CI8591" s="139"/>
      <c r="CJ8591" s="174"/>
    </row>
    <row r="8592" spans="76:88" ht="20.100000000000001" customHeight="1" x14ac:dyDescent="0.25">
      <c r="BX8592" s="190"/>
      <c r="BY8592" s="191"/>
      <c r="BZ8592" s="188"/>
      <c r="CA8592" s="188"/>
      <c r="CB8592" s="174" t="str">
        <f t="shared" ref="CB8592:CB8655" si="916">IF($CA8592&gt;(Y$555),$BZ8592,"")</f>
        <v/>
      </c>
      <c r="CC8592" s="174" t="str">
        <f t="shared" ref="CC8592:CC8655" si="917">IF($CA8592&gt;(AA$557),$BZ8592,"")</f>
        <v/>
      </c>
      <c r="CH8592" s="139"/>
      <c r="CI8592" s="139"/>
      <c r="CJ8592" s="174"/>
    </row>
    <row r="8593" spans="76:88" ht="20.100000000000001" customHeight="1" x14ac:dyDescent="0.25">
      <c r="BX8593" s="190"/>
      <c r="BY8593" s="191"/>
      <c r="BZ8593" s="188"/>
      <c r="CA8593" s="188"/>
      <c r="CB8593" s="174" t="str">
        <f t="shared" si="916"/>
        <v/>
      </c>
      <c r="CC8593" s="174" t="str">
        <f t="shared" si="917"/>
        <v/>
      </c>
      <c r="CH8593" s="139"/>
      <c r="CI8593" s="139"/>
      <c r="CJ8593" s="174"/>
    </row>
    <row r="8594" spans="76:88" ht="20.100000000000001" customHeight="1" x14ac:dyDescent="0.25">
      <c r="BX8594" s="190"/>
      <c r="BY8594" s="191"/>
      <c r="BZ8594" s="188"/>
      <c r="CA8594" s="188"/>
      <c r="CB8594" s="174" t="str">
        <f t="shared" si="916"/>
        <v/>
      </c>
      <c r="CC8594" s="174" t="str">
        <f t="shared" si="917"/>
        <v/>
      </c>
      <c r="CH8594" s="139"/>
      <c r="CI8594" s="139"/>
      <c r="CJ8594" s="174"/>
    </row>
    <row r="8595" spans="76:88" ht="20.100000000000001" customHeight="1" x14ac:dyDescent="0.25">
      <c r="BX8595" s="190"/>
      <c r="BY8595" s="191"/>
      <c r="BZ8595" s="188"/>
      <c r="CA8595" s="188"/>
      <c r="CB8595" s="174" t="str">
        <f t="shared" si="916"/>
        <v/>
      </c>
      <c r="CC8595" s="174" t="str">
        <f t="shared" si="917"/>
        <v/>
      </c>
      <c r="CH8595" s="139"/>
      <c r="CI8595" s="139"/>
      <c r="CJ8595" s="174"/>
    </row>
    <row r="8596" spans="76:88" ht="20.100000000000001" customHeight="1" x14ac:dyDescent="0.25">
      <c r="BX8596" s="190"/>
      <c r="BY8596" s="191"/>
      <c r="BZ8596" s="188"/>
      <c r="CA8596" s="188"/>
      <c r="CB8596" s="174" t="str">
        <f t="shared" si="916"/>
        <v/>
      </c>
      <c r="CC8596" s="174" t="str">
        <f t="shared" si="917"/>
        <v/>
      </c>
      <c r="CH8596" s="139"/>
      <c r="CI8596" s="139"/>
      <c r="CJ8596" s="174"/>
    </row>
    <row r="8597" spans="76:88" ht="20.100000000000001" customHeight="1" x14ac:dyDescent="0.25">
      <c r="BX8597" s="190"/>
      <c r="BY8597" s="191"/>
      <c r="BZ8597" s="188"/>
      <c r="CA8597" s="188"/>
      <c r="CB8597" s="174" t="str">
        <f t="shared" si="916"/>
        <v/>
      </c>
      <c r="CC8597" s="174" t="str">
        <f t="shared" si="917"/>
        <v/>
      </c>
      <c r="CH8597" s="139"/>
      <c r="CI8597" s="139"/>
      <c r="CJ8597" s="174"/>
    </row>
    <row r="8598" spans="76:88" ht="20.100000000000001" customHeight="1" x14ac:dyDescent="0.25">
      <c r="BX8598" s="190"/>
      <c r="BY8598" s="191"/>
      <c r="BZ8598" s="188"/>
      <c r="CA8598" s="188"/>
      <c r="CB8598" s="174" t="str">
        <f t="shared" si="916"/>
        <v/>
      </c>
      <c r="CC8598" s="174" t="str">
        <f t="shared" si="917"/>
        <v/>
      </c>
      <c r="CH8598" s="139"/>
      <c r="CI8598" s="139"/>
      <c r="CJ8598" s="174"/>
    </row>
    <row r="8599" spans="76:88" ht="20.100000000000001" customHeight="1" x14ac:dyDescent="0.25">
      <c r="BX8599" s="190"/>
      <c r="BY8599" s="191"/>
      <c r="BZ8599" s="188"/>
      <c r="CA8599" s="188"/>
      <c r="CB8599" s="174" t="str">
        <f t="shared" si="916"/>
        <v/>
      </c>
      <c r="CC8599" s="174" t="str">
        <f t="shared" si="917"/>
        <v/>
      </c>
      <c r="CH8599" s="139"/>
      <c r="CI8599" s="139"/>
      <c r="CJ8599" s="174"/>
    </row>
    <row r="8600" spans="76:88" ht="20.100000000000001" customHeight="1" x14ac:dyDescent="0.25">
      <c r="BX8600" s="190"/>
      <c r="BY8600" s="191"/>
      <c r="BZ8600" s="188"/>
      <c r="CA8600" s="188"/>
      <c r="CB8600" s="174" t="str">
        <f t="shared" si="916"/>
        <v/>
      </c>
      <c r="CC8600" s="174" t="str">
        <f t="shared" si="917"/>
        <v/>
      </c>
      <c r="CH8600" s="139"/>
      <c r="CI8600" s="139"/>
      <c r="CJ8600" s="174"/>
    </row>
    <row r="8601" spans="76:88" ht="20.100000000000001" customHeight="1" x14ac:dyDescent="0.25">
      <c r="BX8601" s="190"/>
      <c r="BY8601" s="191"/>
      <c r="BZ8601" s="188"/>
      <c r="CA8601" s="188"/>
      <c r="CB8601" s="174" t="str">
        <f t="shared" si="916"/>
        <v/>
      </c>
      <c r="CC8601" s="174" t="str">
        <f t="shared" si="917"/>
        <v/>
      </c>
      <c r="CH8601" s="139"/>
      <c r="CI8601" s="139"/>
      <c r="CJ8601" s="174"/>
    </row>
    <row r="8602" spans="76:88" ht="20.100000000000001" customHeight="1" x14ac:dyDescent="0.25">
      <c r="BX8602" s="190"/>
      <c r="BY8602" s="191"/>
      <c r="BZ8602" s="188"/>
      <c r="CA8602" s="188"/>
      <c r="CB8602" s="174" t="str">
        <f t="shared" si="916"/>
        <v/>
      </c>
      <c r="CC8602" s="174" t="str">
        <f t="shared" si="917"/>
        <v/>
      </c>
      <c r="CH8602" s="139"/>
      <c r="CI8602" s="139"/>
      <c r="CJ8602" s="174"/>
    </row>
    <row r="8603" spans="76:88" ht="20.100000000000001" customHeight="1" x14ac:dyDescent="0.25">
      <c r="BX8603" s="190"/>
      <c r="BY8603" s="191"/>
      <c r="BZ8603" s="188"/>
      <c r="CA8603" s="188"/>
      <c r="CB8603" s="174" t="str">
        <f t="shared" si="916"/>
        <v/>
      </c>
      <c r="CC8603" s="174" t="str">
        <f t="shared" si="917"/>
        <v/>
      </c>
      <c r="CH8603" s="139"/>
      <c r="CI8603" s="139"/>
      <c r="CJ8603" s="174"/>
    </row>
    <row r="8604" spans="76:88" ht="20.100000000000001" customHeight="1" x14ac:dyDescent="0.25">
      <c r="BX8604" s="190"/>
      <c r="BY8604" s="191"/>
      <c r="BZ8604" s="188"/>
      <c r="CA8604" s="188"/>
      <c r="CB8604" s="174" t="str">
        <f t="shared" si="916"/>
        <v/>
      </c>
      <c r="CC8604" s="174" t="str">
        <f t="shared" si="917"/>
        <v/>
      </c>
      <c r="CH8604" s="139"/>
      <c r="CI8604" s="139"/>
      <c r="CJ8604" s="174"/>
    </row>
    <row r="8605" spans="76:88" ht="20.100000000000001" customHeight="1" x14ac:dyDescent="0.25">
      <c r="BX8605" s="190"/>
      <c r="BY8605" s="191"/>
      <c r="BZ8605" s="188"/>
      <c r="CA8605" s="188"/>
      <c r="CB8605" s="174" t="str">
        <f t="shared" si="916"/>
        <v/>
      </c>
      <c r="CC8605" s="174" t="str">
        <f t="shared" si="917"/>
        <v/>
      </c>
      <c r="CH8605" s="139"/>
      <c r="CI8605" s="139"/>
      <c r="CJ8605" s="174"/>
    </row>
    <row r="8606" spans="76:88" ht="20.100000000000001" customHeight="1" x14ac:dyDescent="0.25">
      <c r="BX8606" s="190"/>
      <c r="BY8606" s="191"/>
      <c r="BZ8606" s="188"/>
      <c r="CA8606" s="188"/>
      <c r="CB8606" s="174" t="str">
        <f t="shared" si="916"/>
        <v/>
      </c>
      <c r="CC8606" s="174" t="str">
        <f t="shared" si="917"/>
        <v/>
      </c>
      <c r="CH8606" s="139"/>
      <c r="CI8606" s="139"/>
      <c r="CJ8606" s="174"/>
    </row>
    <row r="8607" spans="76:88" ht="20.100000000000001" customHeight="1" x14ac:dyDescent="0.25">
      <c r="BX8607" s="190"/>
      <c r="BY8607" s="191"/>
      <c r="BZ8607" s="188"/>
      <c r="CA8607" s="188"/>
      <c r="CB8607" s="174" t="str">
        <f t="shared" si="916"/>
        <v/>
      </c>
      <c r="CC8607" s="174" t="str">
        <f t="shared" si="917"/>
        <v/>
      </c>
      <c r="CH8607" s="139"/>
      <c r="CI8607" s="139"/>
      <c r="CJ8607" s="174"/>
    </row>
    <row r="8608" spans="76:88" ht="20.100000000000001" customHeight="1" x14ac:dyDescent="0.25">
      <c r="BX8608" s="190"/>
      <c r="BY8608" s="191"/>
      <c r="BZ8608" s="188"/>
      <c r="CA8608" s="188"/>
      <c r="CB8608" s="174" t="str">
        <f t="shared" si="916"/>
        <v/>
      </c>
      <c r="CC8608" s="174" t="str">
        <f t="shared" si="917"/>
        <v/>
      </c>
      <c r="CH8608" s="139"/>
      <c r="CI8608" s="139"/>
      <c r="CJ8608" s="174"/>
    </row>
    <row r="8609" spans="76:88" ht="20.100000000000001" customHeight="1" x14ac:dyDescent="0.25">
      <c r="BX8609" s="190"/>
      <c r="BY8609" s="191"/>
      <c r="BZ8609" s="188"/>
      <c r="CA8609" s="188"/>
      <c r="CB8609" s="174" t="str">
        <f t="shared" si="916"/>
        <v/>
      </c>
      <c r="CC8609" s="174" t="str">
        <f t="shared" si="917"/>
        <v/>
      </c>
      <c r="CH8609" s="139"/>
      <c r="CI8609" s="139"/>
      <c r="CJ8609" s="174"/>
    </row>
    <row r="8610" spans="76:88" ht="20.100000000000001" customHeight="1" x14ac:dyDescent="0.25">
      <c r="BX8610" s="190"/>
      <c r="BY8610" s="191"/>
      <c r="BZ8610" s="188"/>
      <c r="CA8610" s="188"/>
      <c r="CB8610" s="174" t="str">
        <f t="shared" si="916"/>
        <v/>
      </c>
      <c r="CC8610" s="174" t="str">
        <f t="shared" si="917"/>
        <v/>
      </c>
      <c r="CH8610" s="139"/>
      <c r="CI8610" s="139"/>
      <c r="CJ8610" s="174"/>
    </row>
    <row r="8611" spans="76:88" ht="20.100000000000001" customHeight="1" x14ac:dyDescent="0.25">
      <c r="BX8611" s="190"/>
      <c r="BY8611" s="191"/>
      <c r="BZ8611" s="188"/>
      <c r="CA8611" s="188"/>
      <c r="CB8611" s="174" t="str">
        <f t="shared" si="916"/>
        <v/>
      </c>
      <c r="CC8611" s="174" t="str">
        <f t="shared" si="917"/>
        <v/>
      </c>
      <c r="CH8611" s="139"/>
      <c r="CI8611" s="139"/>
      <c r="CJ8611" s="174"/>
    </row>
    <row r="8612" spans="76:88" ht="20.100000000000001" customHeight="1" x14ac:dyDescent="0.25">
      <c r="BX8612" s="190"/>
      <c r="BY8612" s="191"/>
      <c r="BZ8612" s="188"/>
      <c r="CA8612" s="188"/>
      <c r="CB8612" s="174" t="str">
        <f t="shared" si="916"/>
        <v/>
      </c>
      <c r="CC8612" s="174" t="str">
        <f t="shared" si="917"/>
        <v/>
      </c>
      <c r="CH8612" s="139"/>
      <c r="CI8612" s="139"/>
      <c r="CJ8612" s="174"/>
    </row>
    <row r="8613" spans="76:88" ht="20.100000000000001" customHeight="1" x14ac:dyDescent="0.25">
      <c r="BX8613" s="190"/>
      <c r="BY8613" s="191"/>
      <c r="BZ8613" s="188"/>
      <c r="CA8613" s="188"/>
      <c r="CB8613" s="174" t="str">
        <f t="shared" si="916"/>
        <v/>
      </c>
      <c r="CC8613" s="174" t="str">
        <f t="shared" si="917"/>
        <v/>
      </c>
      <c r="CH8613" s="139"/>
      <c r="CI8613" s="139"/>
      <c r="CJ8613" s="174"/>
    </row>
    <row r="8614" spans="76:88" ht="20.100000000000001" customHeight="1" x14ac:dyDescent="0.25">
      <c r="BX8614" s="190"/>
      <c r="BY8614" s="191"/>
      <c r="BZ8614" s="188"/>
      <c r="CA8614" s="188"/>
      <c r="CB8614" s="174" t="str">
        <f t="shared" si="916"/>
        <v/>
      </c>
      <c r="CC8614" s="174" t="str">
        <f t="shared" si="917"/>
        <v/>
      </c>
      <c r="CH8614" s="139"/>
      <c r="CI8614" s="139"/>
      <c r="CJ8614" s="174"/>
    </row>
    <row r="8615" spans="76:88" ht="20.100000000000001" customHeight="1" x14ac:dyDescent="0.25">
      <c r="BX8615" s="190"/>
      <c r="BY8615" s="191"/>
      <c r="BZ8615" s="188"/>
      <c r="CA8615" s="188"/>
      <c r="CB8615" s="174" t="str">
        <f t="shared" si="916"/>
        <v/>
      </c>
      <c r="CC8615" s="174" t="str">
        <f t="shared" si="917"/>
        <v/>
      </c>
      <c r="CH8615" s="139"/>
      <c r="CI8615" s="139"/>
      <c r="CJ8615" s="174"/>
    </row>
    <row r="8616" spans="76:88" ht="20.100000000000001" customHeight="1" x14ac:dyDescent="0.25">
      <c r="BX8616" s="190"/>
      <c r="BY8616" s="191"/>
      <c r="BZ8616" s="188"/>
      <c r="CA8616" s="188"/>
      <c r="CB8616" s="174" t="str">
        <f t="shared" si="916"/>
        <v/>
      </c>
      <c r="CC8616" s="174" t="str">
        <f t="shared" si="917"/>
        <v/>
      </c>
      <c r="CH8616" s="139"/>
      <c r="CI8616" s="139"/>
      <c r="CJ8616" s="174"/>
    </row>
    <row r="8617" spans="76:88" ht="20.100000000000001" customHeight="1" x14ac:dyDescent="0.25">
      <c r="BX8617" s="190"/>
      <c r="BY8617" s="191"/>
      <c r="BZ8617" s="188"/>
      <c r="CA8617" s="188"/>
      <c r="CB8617" s="174" t="str">
        <f t="shared" si="916"/>
        <v/>
      </c>
      <c r="CC8617" s="174" t="str">
        <f t="shared" si="917"/>
        <v/>
      </c>
      <c r="CH8617" s="139"/>
      <c r="CI8617" s="139"/>
      <c r="CJ8617" s="174"/>
    </row>
    <row r="8618" spans="76:88" ht="20.100000000000001" customHeight="1" x14ac:dyDescent="0.25">
      <c r="BX8618" s="190"/>
      <c r="BY8618" s="191"/>
      <c r="BZ8618" s="188"/>
      <c r="CA8618" s="188"/>
      <c r="CB8618" s="174" t="str">
        <f t="shared" si="916"/>
        <v/>
      </c>
      <c r="CC8618" s="174" t="str">
        <f t="shared" si="917"/>
        <v/>
      </c>
      <c r="CH8618" s="139"/>
      <c r="CI8618" s="139"/>
      <c r="CJ8618" s="174"/>
    </row>
    <row r="8619" spans="76:88" ht="20.100000000000001" customHeight="1" x14ac:dyDescent="0.25">
      <c r="BX8619" s="190"/>
      <c r="BY8619" s="191"/>
      <c r="BZ8619" s="188"/>
      <c r="CA8619" s="188"/>
      <c r="CB8619" s="174" t="str">
        <f t="shared" si="916"/>
        <v/>
      </c>
      <c r="CC8619" s="174" t="str">
        <f t="shared" si="917"/>
        <v/>
      </c>
      <c r="CH8619" s="139"/>
      <c r="CI8619" s="139"/>
      <c r="CJ8619" s="174"/>
    </row>
    <row r="8620" spans="76:88" ht="20.100000000000001" customHeight="1" x14ac:dyDescent="0.25">
      <c r="BX8620" s="190"/>
      <c r="BY8620" s="191"/>
      <c r="BZ8620" s="188"/>
      <c r="CA8620" s="188"/>
      <c r="CB8620" s="174" t="str">
        <f t="shared" si="916"/>
        <v/>
      </c>
      <c r="CC8620" s="174" t="str">
        <f t="shared" si="917"/>
        <v/>
      </c>
      <c r="CH8620" s="139"/>
      <c r="CI8620" s="139"/>
      <c r="CJ8620" s="174"/>
    </row>
    <row r="8621" spans="76:88" ht="20.100000000000001" customHeight="1" x14ac:dyDescent="0.25">
      <c r="BX8621" s="190"/>
      <c r="BY8621" s="191"/>
      <c r="BZ8621" s="188"/>
      <c r="CA8621" s="188"/>
      <c r="CB8621" s="174" t="str">
        <f t="shared" si="916"/>
        <v/>
      </c>
      <c r="CC8621" s="174" t="str">
        <f t="shared" si="917"/>
        <v/>
      </c>
      <c r="CH8621" s="139"/>
      <c r="CI8621" s="139"/>
      <c r="CJ8621" s="174"/>
    </row>
    <row r="8622" spans="76:88" ht="20.100000000000001" customHeight="1" x14ac:dyDescent="0.25">
      <c r="BX8622" s="190"/>
      <c r="BY8622" s="191"/>
      <c r="BZ8622" s="188"/>
      <c r="CA8622" s="188"/>
      <c r="CB8622" s="174" t="str">
        <f t="shared" si="916"/>
        <v/>
      </c>
      <c r="CC8622" s="174" t="str">
        <f t="shared" si="917"/>
        <v/>
      </c>
      <c r="CH8622" s="139"/>
      <c r="CI8622" s="139"/>
      <c r="CJ8622" s="174"/>
    </row>
    <row r="8623" spans="76:88" ht="20.100000000000001" customHeight="1" x14ac:dyDescent="0.25">
      <c r="BX8623" s="190"/>
      <c r="BY8623" s="191"/>
      <c r="BZ8623" s="188"/>
      <c r="CA8623" s="188"/>
      <c r="CB8623" s="174" t="str">
        <f t="shared" si="916"/>
        <v/>
      </c>
      <c r="CC8623" s="174" t="str">
        <f t="shared" si="917"/>
        <v/>
      </c>
      <c r="CH8623" s="139"/>
      <c r="CI8623" s="139"/>
      <c r="CJ8623" s="174"/>
    </row>
    <row r="8624" spans="76:88" ht="20.100000000000001" customHeight="1" x14ac:dyDescent="0.25">
      <c r="BX8624" s="190"/>
      <c r="BY8624" s="191"/>
      <c r="BZ8624" s="188"/>
      <c r="CA8624" s="188"/>
      <c r="CB8624" s="174" t="str">
        <f t="shared" si="916"/>
        <v/>
      </c>
      <c r="CC8624" s="174" t="str">
        <f t="shared" si="917"/>
        <v/>
      </c>
      <c r="CH8624" s="139"/>
      <c r="CI8624" s="139"/>
      <c r="CJ8624" s="174"/>
    </row>
    <row r="8625" spans="76:88" ht="20.100000000000001" customHeight="1" x14ac:dyDescent="0.25">
      <c r="BX8625" s="190"/>
      <c r="BY8625" s="191"/>
      <c r="BZ8625" s="188"/>
      <c r="CA8625" s="188"/>
      <c r="CB8625" s="174" t="str">
        <f t="shared" si="916"/>
        <v/>
      </c>
      <c r="CC8625" s="174" t="str">
        <f t="shared" si="917"/>
        <v/>
      </c>
      <c r="CH8625" s="139"/>
      <c r="CI8625" s="139"/>
      <c r="CJ8625" s="174"/>
    </row>
    <row r="8626" spans="76:88" ht="20.100000000000001" customHeight="1" x14ac:dyDescent="0.25">
      <c r="BX8626" s="190"/>
      <c r="BY8626" s="191"/>
      <c r="BZ8626" s="188"/>
      <c r="CA8626" s="188"/>
      <c r="CB8626" s="174" t="str">
        <f t="shared" si="916"/>
        <v/>
      </c>
      <c r="CC8626" s="174" t="str">
        <f t="shared" si="917"/>
        <v/>
      </c>
      <c r="CH8626" s="139"/>
      <c r="CI8626" s="139"/>
      <c r="CJ8626" s="174"/>
    </row>
    <row r="8627" spans="76:88" ht="20.100000000000001" customHeight="1" x14ac:dyDescent="0.25">
      <c r="BX8627" s="190"/>
      <c r="BY8627" s="191"/>
      <c r="BZ8627" s="188"/>
      <c r="CA8627" s="188"/>
      <c r="CB8627" s="174" t="str">
        <f t="shared" si="916"/>
        <v/>
      </c>
      <c r="CC8627" s="174" t="str">
        <f t="shared" si="917"/>
        <v/>
      </c>
      <c r="CH8627" s="139"/>
      <c r="CI8627" s="139"/>
      <c r="CJ8627" s="174"/>
    </row>
    <row r="8628" spans="76:88" ht="20.100000000000001" customHeight="1" x14ac:dyDescent="0.25">
      <c r="BX8628" s="190"/>
      <c r="BY8628" s="191"/>
      <c r="BZ8628" s="188"/>
      <c r="CA8628" s="188"/>
      <c r="CB8628" s="174" t="str">
        <f t="shared" si="916"/>
        <v/>
      </c>
      <c r="CC8628" s="174" t="str">
        <f t="shared" si="917"/>
        <v/>
      </c>
      <c r="CH8628" s="139"/>
      <c r="CI8628" s="139"/>
      <c r="CJ8628" s="174"/>
    </row>
    <row r="8629" spans="76:88" ht="20.100000000000001" customHeight="1" x14ac:dyDescent="0.25">
      <c r="BX8629" s="190"/>
      <c r="BY8629" s="191"/>
      <c r="BZ8629" s="188"/>
      <c r="CA8629" s="188"/>
      <c r="CB8629" s="174" t="str">
        <f t="shared" si="916"/>
        <v/>
      </c>
      <c r="CC8629" s="174" t="str">
        <f t="shared" si="917"/>
        <v/>
      </c>
      <c r="CH8629" s="139"/>
      <c r="CI8629" s="139"/>
      <c r="CJ8629" s="174"/>
    </row>
    <row r="8630" spans="76:88" ht="20.100000000000001" customHeight="1" x14ac:dyDescent="0.25">
      <c r="BX8630" s="190"/>
      <c r="BY8630" s="191"/>
      <c r="BZ8630" s="188"/>
      <c r="CA8630" s="188"/>
      <c r="CB8630" s="174" t="str">
        <f t="shared" si="916"/>
        <v/>
      </c>
      <c r="CC8630" s="174" t="str">
        <f t="shared" si="917"/>
        <v/>
      </c>
      <c r="CH8630" s="139"/>
      <c r="CI8630" s="139"/>
      <c r="CJ8630" s="174"/>
    </row>
    <row r="8631" spans="76:88" ht="20.100000000000001" customHeight="1" x14ac:dyDescent="0.25">
      <c r="BX8631" s="190"/>
      <c r="BY8631" s="191"/>
      <c r="BZ8631" s="188"/>
      <c r="CA8631" s="188"/>
      <c r="CB8631" s="174" t="str">
        <f t="shared" si="916"/>
        <v/>
      </c>
      <c r="CC8631" s="174" t="str">
        <f t="shared" si="917"/>
        <v/>
      </c>
      <c r="CH8631" s="139"/>
      <c r="CI8631" s="139"/>
      <c r="CJ8631" s="174"/>
    </row>
    <row r="8632" spans="76:88" ht="20.100000000000001" customHeight="1" x14ac:dyDescent="0.25">
      <c r="BX8632" s="190"/>
      <c r="BY8632" s="191"/>
      <c r="BZ8632" s="188"/>
      <c r="CA8632" s="188"/>
      <c r="CB8632" s="174" t="str">
        <f t="shared" si="916"/>
        <v/>
      </c>
      <c r="CC8632" s="174" t="str">
        <f t="shared" si="917"/>
        <v/>
      </c>
      <c r="CH8632" s="139"/>
      <c r="CI8632" s="139"/>
      <c r="CJ8632" s="174"/>
    </row>
    <row r="8633" spans="76:88" ht="20.100000000000001" customHeight="1" x14ac:dyDescent="0.25">
      <c r="BX8633" s="190"/>
      <c r="BY8633" s="191"/>
      <c r="BZ8633" s="188"/>
      <c r="CA8633" s="188"/>
      <c r="CB8633" s="174" t="str">
        <f t="shared" si="916"/>
        <v/>
      </c>
      <c r="CC8633" s="174" t="str">
        <f t="shared" si="917"/>
        <v/>
      </c>
      <c r="CH8633" s="139"/>
      <c r="CI8633" s="139"/>
      <c r="CJ8633" s="174"/>
    </row>
    <row r="8634" spans="76:88" ht="20.100000000000001" customHeight="1" x14ac:dyDescent="0.25">
      <c r="BX8634" s="190"/>
      <c r="BY8634" s="191"/>
      <c r="BZ8634" s="188"/>
      <c r="CA8634" s="188"/>
      <c r="CB8634" s="174" t="str">
        <f t="shared" si="916"/>
        <v/>
      </c>
      <c r="CC8634" s="174" t="str">
        <f t="shared" si="917"/>
        <v/>
      </c>
      <c r="CH8634" s="139"/>
      <c r="CI8634" s="139"/>
      <c r="CJ8634" s="174"/>
    </row>
    <row r="8635" spans="76:88" ht="20.100000000000001" customHeight="1" x14ac:dyDescent="0.25">
      <c r="BX8635" s="190"/>
      <c r="BY8635" s="191"/>
      <c r="BZ8635" s="188"/>
      <c r="CA8635" s="188"/>
      <c r="CB8635" s="174" t="str">
        <f t="shared" si="916"/>
        <v/>
      </c>
      <c r="CC8635" s="174" t="str">
        <f t="shared" si="917"/>
        <v/>
      </c>
      <c r="CH8635" s="139"/>
      <c r="CI8635" s="139"/>
      <c r="CJ8635" s="174"/>
    </row>
    <row r="8636" spans="76:88" ht="20.100000000000001" customHeight="1" x14ac:dyDescent="0.25">
      <c r="BX8636" s="190"/>
      <c r="BY8636" s="191"/>
      <c r="BZ8636" s="188"/>
      <c r="CA8636" s="188"/>
      <c r="CB8636" s="174" t="str">
        <f t="shared" si="916"/>
        <v/>
      </c>
      <c r="CC8636" s="174" t="str">
        <f t="shared" si="917"/>
        <v/>
      </c>
      <c r="CH8636" s="139"/>
      <c r="CI8636" s="139"/>
      <c r="CJ8636" s="174"/>
    </row>
    <row r="8637" spans="76:88" ht="20.100000000000001" customHeight="1" x14ac:dyDescent="0.25">
      <c r="BX8637" s="190"/>
      <c r="BY8637" s="191"/>
      <c r="BZ8637" s="188"/>
      <c r="CA8637" s="188"/>
      <c r="CB8637" s="174" t="str">
        <f t="shared" si="916"/>
        <v/>
      </c>
      <c r="CC8637" s="174" t="str">
        <f t="shared" si="917"/>
        <v/>
      </c>
      <c r="CH8637" s="139"/>
      <c r="CI8637" s="139"/>
      <c r="CJ8637" s="174"/>
    </row>
    <row r="8638" spans="76:88" ht="20.100000000000001" customHeight="1" x14ac:dyDescent="0.25">
      <c r="BX8638" s="190"/>
      <c r="BY8638" s="191"/>
      <c r="BZ8638" s="188"/>
      <c r="CA8638" s="188"/>
      <c r="CB8638" s="174" t="str">
        <f t="shared" si="916"/>
        <v/>
      </c>
      <c r="CC8638" s="174" t="str">
        <f t="shared" si="917"/>
        <v/>
      </c>
      <c r="CH8638" s="139"/>
      <c r="CI8638" s="139"/>
      <c r="CJ8638" s="174"/>
    </row>
    <row r="8639" spans="76:88" ht="20.100000000000001" customHeight="1" x14ac:dyDescent="0.25">
      <c r="BX8639" s="190"/>
      <c r="BY8639" s="191"/>
      <c r="BZ8639" s="188"/>
      <c r="CA8639" s="188"/>
      <c r="CB8639" s="174" t="str">
        <f t="shared" si="916"/>
        <v/>
      </c>
      <c r="CC8639" s="174" t="str">
        <f t="shared" si="917"/>
        <v/>
      </c>
      <c r="CH8639" s="139"/>
      <c r="CI8639" s="139"/>
      <c r="CJ8639" s="174"/>
    </row>
    <row r="8640" spans="76:88" ht="20.100000000000001" customHeight="1" x14ac:dyDescent="0.25">
      <c r="BX8640" s="190"/>
      <c r="BY8640" s="191"/>
      <c r="BZ8640" s="188"/>
      <c r="CA8640" s="188"/>
      <c r="CB8640" s="174" t="str">
        <f t="shared" si="916"/>
        <v/>
      </c>
      <c r="CC8640" s="174" t="str">
        <f t="shared" si="917"/>
        <v/>
      </c>
      <c r="CH8640" s="139"/>
      <c r="CI8640" s="139"/>
      <c r="CJ8640" s="174"/>
    </row>
    <row r="8641" spans="76:88" ht="20.100000000000001" customHeight="1" x14ac:dyDescent="0.25">
      <c r="BX8641" s="190"/>
      <c r="BY8641" s="191"/>
      <c r="BZ8641" s="188"/>
      <c r="CA8641" s="188"/>
      <c r="CB8641" s="174" t="str">
        <f t="shared" si="916"/>
        <v/>
      </c>
      <c r="CC8641" s="174" t="str">
        <f t="shared" si="917"/>
        <v/>
      </c>
      <c r="CH8641" s="139"/>
      <c r="CI8641" s="139"/>
      <c r="CJ8641" s="174"/>
    </row>
    <row r="8642" spans="76:88" ht="20.100000000000001" customHeight="1" x14ac:dyDescent="0.25">
      <c r="BX8642" s="190"/>
      <c r="BY8642" s="191"/>
      <c r="BZ8642" s="188"/>
      <c r="CA8642" s="188"/>
      <c r="CB8642" s="174" t="str">
        <f t="shared" si="916"/>
        <v/>
      </c>
      <c r="CC8642" s="174" t="str">
        <f t="shared" si="917"/>
        <v/>
      </c>
      <c r="CH8642" s="139"/>
      <c r="CI8642" s="139"/>
      <c r="CJ8642" s="174"/>
    </row>
    <row r="8643" spans="76:88" ht="20.100000000000001" customHeight="1" x14ac:dyDescent="0.25">
      <c r="BX8643" s="190"/>
      <c r="BY8643" s="191"/>
      <c r="BZ8643" s="188"/>
      <c r="CA8643" s="188"/>
      <c r="CB8643" s="174" t="str">
        <f t="shared" si="916"/>
        <v/>
      </c>
      <c r="CC8643" s="174" t="str">
        <f t="shared" si="917"/>
        <v/>
      </c>
      <c r="CH8643" s="139"/>
      <c r="CI8643" s="139"/>
      <c r="CJ8643" s="174"/>
    </row>
    <row r="8644" spans="76:88" ht="20.100000000000001" customHeight="1" x14ac:dyDescent="0.25">
      <c r="BX8644" s="190"/>
      <c r="BY8644" s="191"/>
      <c r="BZ8644" s="188"/>
      <c r="CA8644" s="188"/>
      <c r="CB8644" s="174" t="str">
        <f t="shared" si="916"/>
        <v/>
      </c>
      <c r="CC8644" s="174" t="str">
        <f t="shared" si="917"/>
        <v/>
      </c>
      <c r="CH8644" s="139"/>
      <c r="CI8644" s="139"/>
      <c r="CJ8644" s="174"/>
    </row>
    <row r="8645" spans="76:88" ht="20.100000000000001" customHeight="1" x14ac:dyDescent="0.25">
      <c r="BX8645" s="190"/>
      <c r="BY8645" s="191"/>
      <c r="BZ8645" s="188"/>
      <c r="CA8645" s="188"/>
      <c r="CB8645" s="174" t="str">
        <f t="shared" si="916"/>
        <v/>
      </c>
      <c r="CC8645" s="174" t="str">
        <f t="shared" si="917"/>
        <v/>
      </c>
      <c r="CH8645" s="139"/>
      <c r="CI8645" s="139"/>
      <c r="CJ8645" s="174"/>
    </row>
    <row r="8646" spans="76:88" ht="20.100000000000001" customHeight="1" x14ac:dyDescent="0.25">
      <c r="BX8646" s="190"/>
      <c r="BY8646" s="191"/>
      <c r="BZ8646" s="188"/>
      <c r="CA8646" s="188"/>
      <c r="CB8646" s="174" t="str">
        <f t="shared" si="916"/>
        <v/>
      </c>
      <c r="CC8646" s="174" t="str">
        <f t="shared" si="917"/>
        <v/>
      </c>
      <c r="CH8646" s="139"/>
      <c r="CI8646" s="139"/>
      <c r="CJ8646" s="174"/>
    </row>
    <row r="8647" spans="76:88" ht="20.100000000000001" customHeight="1" x14ac:dyDescent="0.25">
      <c r="BX8647" s="190"/>
      <c r="BY8647" s="191"/>
      <c r="BZ8647" s="188"/>
      <c r="CA8647" s="188"/>
      <c r="CB8647" s="174" t="str">
        <f t="shared" si="916"/>
        <v/>
      </c>
      <c r="CC8647" s="174" t="str">
        <f t="shared" si="917"/>
        <v/>
      </c>
      <c r="CH8647" s="139"/>
      <c r="CI8647" s="139"/>
      <c r="CJ8647" s="174"/>
    </row>
    <row r="8648" spans="76:88" ht="20.100000000000001" customHeight="1" x14ac:dyDescent="0.25">
      <c r="BX8648" s="190"/>
      <c r="BY8648" s="191"/>
      <c r="BZ8648" s="188"/>
      <c r="CA8648" s="188"/>
      <c r="CB8648" s="174" t="str">
        <f t="shared" si="916"/>
        <v/>
      </c>
      <c r="CC8648" s="174" t="str">
        <f t="shared" si="917"/>
        <v/>
      </c>
      <c r="CH8648" s="139"/>
      <c r="CI8648" s="139"/>
      <c r="CJ8648" s="174"/>
    </row>
    <row r="8649" spans="76:88" ht="20.100000000000001" customHeight="1" x14ac:dyDescent="0.25">
      <c r="BX8649" s="190"/>
      <c r="BY8649" s="191"/>
      <c r="BZ8649" s="188"/>
      <c r="CA8649" s="188"/>
      <c r="CB8649" s="174" t="str">
        <f t="shared" si="916"/>
        <v/>
      </c>
      <c r="CC8649" s="174" t="str">
        <f t="shared" si="917"/>
        <v/>
      </c>
      <c r="CH8649" s="139"/>
      <c r="CI8649" s="139"/>
      <c r="CJ8649" s="174"/>
    </row>
    <row r="8650" spans="76:88" ht="20.100000000000001" customHeight="1" x14ac:dyDescent="0.25">
      <c r="BX8650" s="190"/>
      <c r="BY8650" s="191"/>
      <c r="BZ8650" s="188"/>
      <c r="CA8650" s="188"/>
      <c r="CB8650" s="174" t="str">
        <f t="shared" si="916"/>
        <v/>
      </c>
      <c r="CC8650" s="174" t="str">
        <f t="shared" si="917"/>
        <v/>
      </c>
      <c r="CH8650" s="139"/>
      <c r="CI8650" s="139"/>
      <c r="CJ8650" s="174"/>
    </row>
    <row r="8651" spans="76:88" ht="20.100000000000001" customHeight="1" x14ac:dyDescent="0.25">
      <c r="BX8651" s="190"/>
      <c r="BY8651" s="191"/>
      <c r="BZ8651" s="188"/>
      <c r="CA8651" s="188"/>
      <c r="CB8651" s="174" t="str">
        <f t="shared" si="916"/>
        <v/>
      </c>
      <c r="CC8651" s="174" t="str">
        <f t="shared" si="917"/>
        <v/>
      </c>
      <c r="CH8651" s="139"/>
      <c r="CI8651" s="139"/>
      <c r="CJ8651" s="174"/>
    </row>
    <row r="8652" spans="76:88" ht="20.100000000000001" customHeight="1" x14ac:dyDescent="0.25">
      <c r="BX8652" s="190"/>
      <c r="BY8652" s="191"/>
      <c r="BZ8652" s="188"/>
      <c r="CA8652" s="188"/>
      <c r="CB8652" s="174" t="str">
        <f t="shared" si="916"/>
        <v/>
      </c>
      <c r="CC8652" s="174" t="str">
        <f t="shared" si="917"/>
        <v/>
      </c>
      <c r="CH8652" s="139"/>
      <c r="CI8652" s="139"/>
      <c r="CJ8652" s="174"/>
    </row>
    <row r="8653" spans="76:88" ht="20.100000000000001" customHeight="1" x14ac:dyDescent="0.25">
      <c r="BX8653" s="190"/>
      <c r="BY8653" s="191"/>
      <c r="BZ8653" s="188"/>
      <c r="CA8653" s="188"/>
      <c r="CB8653" s="174" t="str">
        <f t="shared" si="916"/>
        <v/>
      </c>
      <c r="CC8653" s="174" t="str">
        <f t="shared" si="917"/>
        <v/>
      </c>
      <c r="CH8653" s="139"/>
      <c r="CI8653" s="139"/>
      <c r="CJ8653" s="174"/>
    </row>
    <row r="8654" spans="76:88" ht="20.100000000000001" customHeight="1" x14ac:dyDescent="0.25">
      <c r="BX8654" s="190"/>
      <c r="BY8654" s="191"/>
      <c r="BZ8654" s="188"/>
      <c r="CA8654" s="188"/>
      <c r="CB8654" s="174" t="str">
        <f t="shared" si="916"/>
        <v/>
      </c>
      <c r="CC8654" s="174" t="str">
        <f t="shared" si="917"/>
        <v/>
      </c>
      <c r="CH8654" s="139"/>
      <c r="CI8654" s="139"/>
      <c r="CJ8654" s="174"/>
    </row>
    <row r="8655" spans="76:88" ht="20.100000000000001" customHeight="1" x14ac:dyDescent="0.25">
      <c r="BX8655" s="190"/>
      <c r="BY8655" s="191"/>
      <c r="BZ8655" s="188"/>
      <c r="CA8655" s="188"/>
      <c r="CB8655" s="174" t="str">
        <f t="shared" si="916"/>
        <v/>
      </c>
      <c r="CC8655" s="174" t="str">
        <f t="shared" si="917"/>
        <v/>
      </c>
      <c r="CH8655" s="139"/>
      <c r="CI8655" s="139"/>
      <c r="CJ8655" s="174"/>
    </row>
    <row r="8656" spans="76:88" ht="20.100000000000001" customHeight="1" x14ac:dyDescent="0.25">
      <c r="BX8656" s="190"/>
      <c r="BY8656" s="191"/>
      <c r="BZ8656" s="188"/>
      <c r="CA8656" s="188"/>
      <c r="CB8656" s="174" t="str">
        <f t="shared" ref="CB8656:CB8719" si="918">IF($CA8656&gt;(Y$555),$BZ8656,"")</f>
        <v/>
      </c>
      <c r="CC8656" s="174" t="str">
        <f t="shared" ref="CC8656:CC8719" si="919">IF($CA8656&gt;(AA$557),$BZ8656,"")</f>
        <v/>
      </c>
      <c r="CH8656" s="139"/>
      <c r="CI8656" s="139"/>
      <c r="CJ8656" s="174"/>
    </row>
    <row r="8657" spans="76:88" ht="20.100000000000001" customHeight="1" x14ac:dyDescent="0.25">
      <c r="BX8657" s="190"/>
      <c r="BY8657" s="191"/>
      <c r="BZ8657" s="188"/>
      <c r="CA8657" s="188"/>
      <c r="CB8657" s="174" t="str">
        <f t="shared" si="918"/>
        <v/>
      </c>
      <c r="CC8657" s="174" t="str">
        <f t="shared" si="919"/>
        <v/>
      </c>
      <c r="CH8657" s="139"/>
      <c r="CI8657" s="139"/>
      <c r="CJ8657" s="174"/>
    </row>
    <row r="8658" spans="76:88" ht="20.100000000000001" customHeight="1" x14ac:dyDescent="0.25">
      <c r="BX8658" s="190"/>
      <c r="BY8658" s="191"/>
      <c r="BZ8658" s="188"/>
      <c r="CA8658" s="188"/>
      <c r="CB8658" s="174" t="str">
        <f t="shared" si="918"/>
        <v/>
      </c>
      <c r="CC8658" s="174" t="str">
        <f t="shared" si="919"/>
        <v/>
      </c>
      <c r="CH8658" s="139"/>
      <c r="CI8658" s="139"/>
      <c r="CJ8658" s="174"/>
    </row>
    <row r="8659" spans="76:88" ht="20.100000000000001" customHeight="1" x14ac:dyDescent="0.25">
      <c r="BX8659" s="190"/>
      <c r="BY8659" s="191"/>
      <c r="BZ8659" s="188"/>
      <c r="CA8659" s="188"/>
      <c r="CB8659" s="174" t="str">
        <f t="shared" si="918"/>
        <v/>
      </c>
      <c r="CC8659" s="174" t="str">
        <f t="shared" si="919"/>
        <v/>
      </c>
      <c r="CH8659" s="139"/>
      <c r="CI8659" s="139"/>
      <c r="CJ8659" s="174"/>
    </row>
    <row r="8660" spans="76:88" ht="20.100000000000001" customHeight="1" x14ac:dyDescent="0.25">
      <c r="BX8660" s="190"/>
      <c r="BY8660" s="191"/>
      <c r="BZ8660" s="188"/>
      <c r="CA8660" s="188"/>
      <c r="CB8660" s="174" t="str">
        <f t="shared" si="918"/>
        <v/>
      </c>
      <c r="CC8660" s="174" t="str">
        <f t="shared" si="919"/>
        <v/>
      </c>
      <c r="CH8660" s="139"/>
      <c r="CI8660" s="139"/>
      <c r="CJ8660" s="174"/>
    </row>
    <row r="8661" spans="76:88" ht="20.100000000000001" customHeight="1" x14ac:dyDescent="0.25">
      <c r="BX8661" s="190"/>
      <c r="BY8661" s="191"/>
      <c r="BZ8661" s="188"/>
      <c r="CA8661" s="188"/>
      <c r="CB8661" s="174" t="str">
        <f t="shared" si="918"/>
        <v/>
      </c>
      <c r="CC8661" s="174" t="str">
        <f t="shared" si="919"/>
        <v/>
      </c>
      <c r="CH8661" s="139"/>
      <c r="CI8661" s="139"/>
      <c r="CJ8661" s="174"/>
    </row>
    <row r="8662" spans="76:88" ht="20.100000000000001" customHeight="1" x14ac:dyDescent="0.25">
      <c r="BX8662" s="190"/>
      <c r="BY8662" s="191"/>
      <c r="BZ8662" s="188"/>
      <c r="CA8662" s="188"/>
      <c r="CB8662" s="174" t="str">
        <f t="shared" si="918"/>
        <v/>
      </c>
      <c r="CC8662" s="174" t="str">
        <f t="shared" si="919"/>
        <v/>
      </c>
      <c r="CH8662" s="139"/>
      <c r="CI8662" s="139"/>
      <c r="CJ8662" s="174"/>
    </row>
    <row r="8663" spans="76:88" ht="20.100000000000001" customHeight="1" x14ac:dyDescent="0.25">
      <c r="BX8663" s="190"/>
      <c r="BY8663" s="191"/>
      <c r="BZ8663" s="188"/>
      <c r="CA8663" s="188"/>
      <c r="CB8663" s="174" t="str">
        <f t="shared" si="918"/>
        <v/>
      </c>
      <c r="CC8663" s="174" t="str">
        <f t="shared" si="919"/>
        <v/>
      </c>
      <c r="CH8663" s="139"/>
      <c r="CI8663" s="139"/>
      <c r="CJ8663" s="174"/>
    </row>
    <row r="8664" spans="76:88" ht="20.100000000000001" customHeight="1" x14ac:dyDescent="0.25">
      <c r="BX8664" s="190"/>
      <c r="BY8664" s="191"/>
      <c r="BZ8664" s="188"/>
      <c r="CA8664" s="188"/>
      <c r="CB8664" s="174" t="str">
        <f t="shared" si="918"/>
        <v/>
      </c>
      <c r="CC8664" s="174" t="str">
        <f t="shared" si="919"/>
        <v/>
      </c>
      <c r="CH8664" s="139"/>
      <c r="CI8664" s="139"/>
      <c r="CJ8664" s="174"/>
    </row>
    <row r="8665" spans="76:88" ht="20.100000000000001" customHeight="1" x14ac:dyDescent="0.25">
      <c r="BX8665" s="190"/>
      <c r="BY8665" s="191"/>
      <c r="BZ8665" s="188"/>
      <c r="CA8665" s="188"/>
      <c r="CB8665" s="174" t="str">
        <f t="shared" si="918"/>
        <v/>
      </c>
      <c r="CC8665" s="174" t="str">
        <f t="shared" si="919"/>
        <v/>
      </c>
      <c r="CH8665" s="139"/>
      <c r="CI8665" s="139"/>
      <c r="CJ8665" s="174"/>
    </row>
    <row r="8666" spans="76:88" ht="20.100000000000001" customHeight="1" x14ac:dyDescent="0.25">
      <c r="BX8666" s="190"/>
      <c r="BY8666" s="191"/>
      <c r="BZ8666" s="188"/>
      <c r="CA8666" s="188"/>
      <c r="CB8666" s="174" t="str">
        <f t="shared" si="918"/>
        <v/>
      </c>
      <c r="CC8666" s="174" t="str">
        <f t="shared" si="919"/>
        <v/>
      </c>
      <c r="CH8666" s="139"/>
      <c r="CI8666" s="139"/>
      <c r="CJ8666" s="174"/>
    </row>
    <row r="8667" spans="76:88" ht="20.100000000000001" customHeight="1" x14ac:dyDescent="0.25">
      <c r="BX8667" s="190"/>
      <c r="BY8667" s="191"/>
      <c r="BZ8667" s="188"/>
      <c r="CA8667" s="188"/>
      <c r="CB8667" s="174" t="str">
        <f t="shared" si="918"/>
        <v/>
      </c>
      <c r="CC8667" s="174" t="str">
        <f t="shared" si="919"/>
        <v/>
      </c>
      <c r="CH8667" s="139"/>
      <c r="CI8667" s="139"/>
      <c r="CJ8667" s="174"/>
    </row>
    <row r="8668" spans="76:88" ht="20.100000000000001" customHeight="1" x14ac:dyDescent="0.25">
      <c r="BX8668" s="190"/>
      <c r="BY8668" s="191"/>
      <c r="BZ8668" s="188"/>
      <c r="CA8668" s="188"/>
      <c r="CB8668" s="174" t="str">
        <f t="shared" si="918"/>
        <v/>
      </c>
      <c r="CC8668" s="174" t="str">
        <f t="shared" si="919"/>
        <v/>
      </c>
      <c r="CH8668" s="139"/>
      <c r="CI8668" s="139"/>
      <c r="CJ8668" s="174"/>
    </row>
    <row r="8669" spans="76:88" ht="20.100000000000001" customHeight="1" x14ac:dyDescent="0.25">
      <c r="BX8669" s="190"/>
      <c r="BY8669" s="191"/>
      <c r="BZ8669" s="188"/>
      <c r="CA8669" s="188"/>
      <c r="CB8669" s="174" t="str">
        <f t="shared" si="918"/>
        <v/>
      </c>
      <c r="CC8669" s="174" t="str">
        <f t="shared" si="919"/>
        <v/>
      </c>
      <c r="CH8669" s="139"/>
      <c r="CI8669" s="139"/>
      <c r="CJ8669" s="174"/>
    </row>
    <row r="8670" spans="76:88" ht="20.100000000000001" customHeight="1" x14ac:dyDescent="0.25">
      <c r="BX8670" s="190"/>
      <c r="BY8670" s="191"/>
      <c r="BZ8670" s="188"/>
      <c r="CA8670" s="188"/>
      <c r="CB8670" s="174" t="str">
        <f t="shared" si="918"/>
        <v/>
      </c>
      <c r="CC8670" s="174" t="str">
        <f t="shared" si="919"/>
        <v/>
      </c>
      <c r="CH8670" s="139"/>
      <c r="CI8670" s="139"/>
      <c r="CJ8670" s="174"/>
    </row>
    <row r="8671" spans="76:88" ht="20.100000000000001" customHeight="1" x14ac:dyDescent="0.25">
      <c r="BX8671" s="190"/>
      <c r="BY8671" s="191"/>
      <c r="BZ8671" s="188"/>
      <c r="CA8671" s="188"/>
      <c r="CB8671" s="174" t="str">
        <f t="shared" si="918"/>
        <v/>
      </c>
      <c r="CC8671" s="174" t="str">
        <f t="shared" si="919"/>
        <v/>
      </c>
      <c r="CH8671" s="139"/>
      <c r="CI8671" s="139"/>
      <c r="CJ8671" s="174"/>
    </row>
    <row r="8672" spans="76:88" ht="20.100000000000001" customHeight="1" x14ac:dyDescent="0.25">
      <c r="BX8672" s="190"/>
      <c r="BY8672" s="191"/>
      <c r="BZ8672" s="188"/>
      <c r="CA8672" s="188"/>
      <c r="CB8672" s="174" t="str">
        <f t="shared" si="918"/>
        <v/>
      </c>
      <c r="CC8672" s="174" t="str">
        <f t="shared" si="919"/>
        <v/>
      </c>
      <c r="CH8672" s="139"/>
      <c r="CI8672" s="139"/>
      <c r="CJ8672" s="174"/>
    </row>
    <row r="8673" spans="76:88" ht="20.100000000000001" customHeight="1" x14ac:dyDescent="0.25">
      <c r="BX8673" s="190"/>
      <c r="BY8673" s="191"/>
      <c r="BZ8673" s="188"/>
      <c r="CA8673" s="188"/>
      <c r="CB8673" s="174" t="str">
        <f t="shared" si="918"/>
        <v/>
      </c>
      <c r="CC8673" s="174" t="str">
        <f t="shared" si="919"/>
        <v/>
      </c>
      <c r="CH8673" s="139"/>
      <c r="CI8673" s="139"/>
      <c r="CJ8673" s="174"/>
    </row>
    <row r="8674" spans="76:88" ht="20.100000000000001" customHeight="1" x14ac:dyDescent="0.25">
      <c r="BX8674" s="190"/>
      <c r="BY8674" s="191"/>
      <c r="BZ8674" s="188"/>
      <c r="CA8674" s="188"/>
      <c r="CB8674" s="174" t="str">
        <f t="shared" si="918"/>
        <v/>
      </c>
      <c r="CC8674" s="174" t="str">
        <f t="shared" si="919"/>
        <v/>
      </c>
      <c r="CH8674" s="139"/>
      <c r="CI8674" s="139"/>
      <c r="CJ8674" s="174"/>
    </row>
    <row r="8675" spans="76:88" ht="20.100000000000001" customHeight="1" x14ac:dyDescent="0.25">
      <c r="BX8675" s="190"/>
      <c r="BY8675" s="191"/>
      <c r="BZ8675" s="188"/>
      <c r="CA8675" s="188"/>
      <c r="CB8675" s="174" t="str">
        <f t="shared" si="918"/>
        <v/>
      </c>
      <c r="CC8675" s="174" t="str">
        <f t="shared" si="919"/>
        <v/>
      </c>
      <c r="CH8675" s="139"/>
      <c r="CI8675" s="139"/>
      <c r="CJ8675" s="174"/>
    </row>
    <row r="8676" spans="76:88" ht="20.100000000000001" customHeight="1" x14ac:dyDescent="0.25">
      <c r="BX8676" s="190"/>
      <c r="BY8676" s="191"/>
      <c r="BZ8676" s="188"/>
      <c r="CA8676" s="188"/>
      <c r="CB8676" s="174" t="str">
        <f t="shared" si="918"/>
        <v/>
      </c>
      <c r="CC8676" s="174" t="str">
        <f t="shared" si="919"/>
        <v/>
      </c>
      <c r="CH8676" s="139"/>
      <c r="CI8676" s="139"/>
      <c r="CJ8676" s="174"/>
    </row>
    <row r="8677" spans="76:88" ht="20.100000000000001" customHeight="1" x14ac:dyDescent="0.25">
      <c r="BX8677" s="190"/>
      <c r="BY8677" s="191"/>
      <c r="BZ8677" s="188"/>
      <c r="CA8677" s="188"/>
      <c r="CB8677" s="174" t="str">
        <f t="shared" si="918"/>
        <v/>
      </c>
      <c r="CC8677" s="174" t="str">
        <f t="shared" si="919"/>
        <v/>
      </c>
      <c r="CH8677" s="139"/>
      <c r="CI8677" s="139"/>
      <c r="CJ8677" s="174"/>
    </row>
    <row r="8678" spans="76:88" ht="20.100000000000001" customHeight="1" x14ac:dyDescent="0.25">
      <c r="BX8678" s="190"/>
      <c r="BY8678" s="191"/>
      <c r="BZ8678" s="188"/>
      <c r="CA8678" s="188"/>
      <c r="CB8678" s="174" t="str">
        <f t="shared" si="918"/>
        <v/>
      </c>
      <c r="CC8678" s="174" t="str">
        <f t="shared" si="919"/>
        <v/>
      </c>
      <c r="CH8678" s="139"/>
      <c r="CI8678" s="139"/>
      <c r="CJ8678" s="174"/>
    </row>
    <row r="8679" spans="76:88" ht="20.100000000000001" customHeight="1" x14ac:dyDescent="0.25">
      <c r="BX8679" s="190"/>
      <c r="BY8679" s="191"/>
      <c r="BZ8679" s="188"/>
      <c r="CA8679" s="188"/>
      <c r="CB8679" s="174" t="str">
        <f t="shared" si="918"/>
        <v/>
      </c>
      <c r="CC8679" s="174" t="str">
        <f t="shared" si="919"/>
        <v/>
      </c>
      <c r="CH8679" s="139"/>
      <c r="CI8679" s="139"/>
      <c r="CJ8679" s="174"/>
    </row>
    <row r="8680" spans="76:88" ht="20.100000000000001" customHeight="1" x14ac:dyDescent="0.25">
      <c r="BX8680" s="190"/>
      <c r="BY8680" s="191"/>
      <c r="BZ8680" s="188"/>
      <c r="CA8680" s="188"/>
      <c r="CB8680" s="174" t="str">
        <f t="shared" si="918"/>
        <v/>
      </c>
      <c r="CC8680" s="174" t="str">
        <f t="shared" si="919"/>
        <v/>
      </c>
      <c r="CH8680" s="139"/>
      <c r="CI8680" s="139"/>
      <c r="CJ8680" s="174"/>
    </row>
    <row r="8681" spans="76:88" ht="20.100000000000001" customHeight="1" x14ac:dyDescent="0.25">
      <c r="BX8681" s="190"/>
      <c r="BY8681" s="191"/>
      <c r="BZ8681" s="188"/>
      <c r="CA8681" s="188"/>
      <c r="CB8681" s="174" t="str">
        <f t="shared" si="918"/>
        <v/>
      </c>
      <c r="CC8681" s="174" t="str">
        <f t="shared" si="919"/>
        <v/>
      </c>
      <c r="CH8681" s="139"/>
      <c r="CI8681" s="139"/>
      <c r="CJ8681" s="174"/>
    </row>
    <row r="8682" spans="76:88" ht="20.100000000000001" customHeight="1" x14ac:dyDescent="0.25">
      <c r="BX8682" s="190"/>
      <c r="BY8682" s="191"/>
      <c r="BZ8682" s="188"/>
      <c r="CA8682" s="188"/>
      <c r="CB8682" s="174" t="str">
        <f t="shared" si="918"/>
        <v/>
      </c>
      <c r="CC8682" s="174" t="str">
        <f t="shared" si="919"/>
        <v/>
      </c>
      <c r="CH8682" s="139"/>
      <c r="CI8682" s="139"/>
      <c r="CJ8682" s="174"/>
    </row>
    <row r="8683" spans="76:88" ht="20.100000000000001" customHeight="1" x14ac:dyDescent="0.25">
      <c r="BX8683" s="190"/>
      <c r="BY8683" s="191"/>
      <c r="BZ8683" s="188"/>
      <c r="CA8683" s="188"/>
      <c r="CB8683" s="174" t="str">
        <f t="shared" si="918"/>
        <v/>
      </c>
      <c r="CC8683" s="174" t="str">
        <f t="shared" si="919"/>
        <v/>
      </c>
      <c r="CH8683" s="139"/>
      <c r="CI8683" s="139"/>
      <c r="CJ8683" s="174"/>
    </row>
    <row r="8684" spans="76:88" ht="20.100000000000001" customHeight="1" x14ac:dyDescent="0.25">
      <c r="BX8684" s="190"/>
      <c r="BY8684" s="191"/>
      <c r="BZ8684" s="188"/>
      <c r="CA8684" s="188"/>
      <c r="CB8684" s="174" t="str">
        <f t="shared" si="918"/>
        <v/>
      </c>
      <c r="CC8684" s="174" t="str">
        <f t="shared" si="919"/>
        <v/>
      </c>
      <c r="CH8684" s="139"/>
      <c r="CI8684" s="139"/>
      <c r="CJ8684" s="174"/>
    </row>
    <row r="8685" spans="76:88" ht="20.100000000000001" customHeight="1" x14ac:dyDescent="0.25">
      <c r="BX8685" s="190"/>
      <c r="BY8685" s="191"/>
      <c r="BZ8685" s="188"/>
      <c r="CA8685" s="188"/>
      <c r="CB8685" s="174" t="str">
        <f t="shared" si="918"/>
        <v/>
      </c>
      <c r="CC8685" s="174" t="str">
        <f t="shared" si="919"/>
        <v/>
      </c>
      <c r="CH8685" s="139"/>
      <c r="CI8685" s="139"/>
      <c r="CJ8685" s="174"/>
    </row>
    <row r="8686" spans="76:88" ht="20.100000000000001" customHeight="1" x14ac:dyDescent="0.25">
      <c r="BX8686" s="190"/>
      <c r="BY8686" s="191"/>
      <c r="BZ8686" s="188"/>
      <c r="CA8686" s="188"/>
      <c r="CB8686" s="174" t="str">
        <f t="shared" si="918"/>
        <v/>
      </c>
      <c r="CC8686" s="174" t="str">
        <f t="shared" si="919"/>
        <v/>
      </c>
      <c r="CH8686" s="139"/>
      <c r="CI8686" s="139"/>
      <c r="CJ8686" s="174"/>
    </row>
    <row r="8687" spans="76:88" ht="20.100000000000001" customHeight="1" x14ac:dyDescent="0.25">
      <c r="BX8687" s="190"/>
      <c r="BY8687" s="191"/>
      <c r="BZ8687" s="188"/>
      <c r="CA8687" s="188"/>
      <c r="CB8687" s="174" t="str">
        <f t="shared" si="918"/>
        <v/>
      </c>
      <c r="CC8687" s="174" t="str">
        <f t="shared" si="919"/>
        <v/>
      </c>
      <c r="CH8687" s="139"/>
      <c r="CI8687" s="139"/>
      <c r="CJ8687" s="174"/>
    </row>
    <row r="8688" spans="76:88" ht="20.100000000000001" customHeight="1" x14ac:dyDescent="0.25">
      <c r="BX8688" s="190"/>
      <c r="BY8688" s="191"/>
      <c r="BZ8688" s="188"/>
      <c r="CA8688" s="188"/>
      <c r="CB8688" s="174" t="str">
        <f t="shared" si="918"/>
        <v/>
      </c>
      <c r="CC8688" s="174" t="str">
        <f t="shared" si="919"/>
        <v/>
      </c>
      <c r="CH8688" s="139"/>
      <c r="CI8688" s="139"/>
      <c r="CJ8688" s="174"/>
    </row>
    <row r="8689" spans="76:88" ht="20.100000000000001" customHeight="1" x14ac:dyDescent="0.25">
      <c r="BX8689" s="190"/>
      <c r="BY8689" s="191"/>
      <c r="BZ8689" s="188"/>
      <c r="CA8689" s="188"/>
      <c r="CB8689" s="174" t="str">
        <f t="shared" si="918"/>
        <v/>
      </c>
      <c r="CC8689" s="174" t="str">
        <f t="shared" si="919"/>
        <v/>
      </c>
      <c r="CH8689" s="139"/>
      <c r="CI8689" s="139"/>
      <c r="CJ8689" s="174"/>
    </row>
    <row r="8690" spans="76:88" ht="20.100000000000001" customHeight="1" x14ac:dyDescent="0.25">
      <c r="BX8690" s="190"/>
      <c r="BY8690" s="191"/>
      <c r="BZ8690" s="188"/>
      <c r="CA8690" s="188"/>
      <c r="CB8690" s="174" t="str">
        <f t="shared" si="918"/>
        <v/>
      </c>
      <c r="CC8690" s="174" t="str">
        <f t="shared" si="919"/>
        <v/>
      </c>
      <c r="CH8690" s="139"/>
      <c r="CI8690" s="139"/>
      <c r="CJ8690" s="174"/>
    </row>
    <row r="8691" spans="76:88" ht="20.100000000000001" customHeight="1" x14ac:dyDescent="0.25">
      <c r="BX8691" s="190"/>
      <c r="BY8691" s="191"/>
      <c r="BZ8691" s="188"/>
      <c r="CA8691" s="188"/>
      <c r="CB8691" s="174" t="str">
        <f t="shared" si="918"/>
        <v/>
      </c>
      <c r="CC8691" s="174" t="str">
        <f t="shared" si="919"/>
        <v/>
      </c>
      <c r="CH8691" s="139"/>
      <c r="CI8691" s="139"/>
      <c r="CJ8691" s="174"/>
    </row>
    <row r="8692" spans="76:88" ht="20.100000000000001" customHeight="1" x14ac:dyDescent="0.25">
      <c r="BX8692" s="190"/>
      <c r="BY8692" s="191"/>
      <c r="BZ8692" s="188"/>
      <c r="CA8692" s="188"/>
      <c r="CB8692" s="174" t="str">
        <f t="shared" si="918"/>
        <v/>
      </c>
      <c r="CC8692" s="174" t="str">
        <f t="shared" si="919"/>
        <v/>
      </c>
      <c r="CH8692" s="139"/>
      <c r="CI8692" s="139"/>
      <c r="CJ8692" s="174"/>
    </row>
    <row r="8693" spans="76:88" ht="20.100000000000001" customHeight="1" x14ac:dyDescent="0.25">
      <c r="BX8693" s="190"/>
      <c r="BY8693" s="191"/>
      <c r="BZ8693" s="188"/>
      <c r="CA8693" s="188"/>
      <c r="CB8693" s="174" t="str">
        <f t="shared" si="918"/>
        <v/>
      </c>
      <c r="CC8693" s="174" t="str">
        <f t="shared" si="919"/>
        <v/>
      </c>
      <c r="CH8693" s="139"/>
      <c r="CI8693" s="139"/>
      <c r="CJ8693" s="174"/>
    </row>
    <row r="8694" spans="76:88" ht="20.100000000000001" customHeight="1" x14ac:dyDescent="0.25">
      <c r="BX8694" s="190"/>
      <c r="BY8694" s="191"/>
      <c r="BZ8694" s="188"/>
      <c r="CA8694" s="188"/>
      <c r="CB8694" s="174" t="str">
        <f t="shared" si="918"/>
        <v/>
      </c>
      <c r="CC8694" s="174" t="str">
        <f t="shared" si="919"/>
        <v/>
      </c>
      <c r="CH8694" s="139"/>
      <c r="CI8694" s="139"/>
      <c r="CJ8694" s="174"/>
    </row>
    <row r="8695" spans="76:88" ht="20.100000000000001" customHeight="1" x14ac:dyDescent="0.25">
      <c r="BX8695" s="190"/>
      <c r="BY8695" s="191"/>
      <c r="BZ8695" s="188"/>
      <c r="CA8695" s="188"/>
      <c r="CB8695" s="174" t="str">
        <f t="shared" si="918"/>
        <v/>
      </c>
      <c r="CC8695" s="174" t="str">
        <f t="shared" si="919"/>
        <v/>
      </c>
      <c r="CH8695" s="139"/>
      <c r="CI8695" s="139"/>
      <c r="CJ8695" s="174"/>
    </row>
    <row r="8696" spans="76:88" ht="20.100000000000001" customHeight="1" x14ac:dyDescent="0.25">
      <c r="BX8696" s="190"/>
      <c r="BY8696" s="191"/>
      <c r="BZ8696" s="188"/>
      <c r="CA8696" s="188"/>
      <c r="CB8696" s="174" t="str">
        <f t="shared" si="918"/>
        <v/>
      </c>
      <c r="CC8696" s="174" t="str">
        <f t="shared" si="919"/>
        <v/>
      </c>
      <c r="CH8696" s="139"/>
      <c r="CI8696" s="139"/>
      <c r="CJ8696" s="174"/>
    </row>
    <row r="8697" spans="76:88" ht="20.100000000000001" customHeight="1" x14ac:dyDescent="0.25">
      <c r="BX8697" s="190"/>
      <c r="BY8697" s="191"/>
      <c r="BZ8697" s="188"/>
      <c r="CA8697" s="188"/>
      <c r="CB8697" s="174" t="str">
        <f t="shared" si="918"/>
        <v/>
      </c>
      <c r="CC8697" s="174" t="str">
        <f t="shared" si="919"/>
        <v/>
      </c>
      <c r="CH8697" s="139"/>
      <c r="CI8697" s="139"/>
      <c r="CJ8697" s="174"/>
    </row>
    <row r="8698" spans="76:88" ht="20.100000000000001" customHeight="1" x14ac:dyDescent="0.25">
      <c r="BX8698" s="190"/>
      <c r="BY8698" s="191"/>
      <c r="BZ8698" s="188"/>
      <c r="CA8698" s="188"/>
      <c r="CB8698" s="174" t="str">
        <f t="shared" si="918"/>
        <v/>
      </c>
      <c r="CC8698" s="174" t="str">
        <f t="shared" si="919"/>
        <v/>
      </c>
      <c r="CH8698" s="139"/>
      <c r="CI8698" s="139"/>
      <c r="CJ8698" s="174"/>
    </row>
    <row r="8699" spans="76:88" ht="20.100000000000001" customHeight="1" x14ac:dyDescent="0.25">
      <c r="BX8699" s="190"/>
      <c r="BY8699" s="191"/>
      <c r="BZ8699" s="188"/>
      <c r="CA8699" s="188"/>
      <c r="CB8699" s="174" t="str">
        <f t="shared" si="918"/>
        <v/>
      </c>
      <c r="CC8699" s="174" t="str">
        <f t="shared" si="919"/>
        <v/>
      </c>
      <c r="CH8699" s="139"/>
      <c r="CI8699" s="139"/>
      <c r="CJ8699" s="174"/>
    </row>
    <row r="8700" spans="76:88" ht="20.100000000000001" customHeight="1" x14ac:dyDescent="0.25">
      <c r="BX8700" s="190"/>
      <c r="BY8700" s="191"/>
      <c r="BZ8700" s="188"/>
      <c r="CA8700" s="188"/>
      <c r="CB8700" s="174" t="str">
        <f t="shared" si="918"/>
        <v/>
      </c>
      <c r="CC8700" s="174" t="str">
        <f t="shared" si="919"/>
        <v/>
      </c>
      <c r="CH8700" s="139"/>
      <c r="CI8700" s="139"/>
      <c r="CJ8700" s="174"/>
    </row>
    <row r="8701" spans="76:88" ht="20.100000000000001" customHeight="1" x14ac:dyDescent="0.25">
      <c r="BX8701" s="190"/>
      <c r="BY8701" s="191"/>
      <c r="BZ8701" s="188"/>
      <c r="CA8701" s="188"/>
      <c r="CB8701" s="174" t="str">
        <f t="shared" si="918"/>
        <v/>
      </c>
      <c r="CC8701" s="174" t="str">
        <f t="shared" si="919"/>
        <v/>
      </c>
      <c r="CH8701" s="139"/>
      <c r="CI8701" s="139"/>
      <c r="CJ8701" s="174"/>
    </row>
    <row r="8702" spans="76:88" ht="20.100000000000001" customHeight="1" x14ac:dyDescent="0.25">
      <c r="BX8702" s="190"/>
      <c r="BY8702" s="191"/>
      <c r="BZ8702" s="188"/>
      <c r="CA8702" s="188"/>
      <c r="CB8702" s="174" t="str">
        <f t="shared" si="918"/>
        <v/>
      </c>
      <c r="CC8702" s="174" t="str">
        <f t="shared" si="919"/>
        <v/>
      </c>
      <c r="CH8702" s="139"/>
      <c r="CI8702" s="139"/>
      <c r="CJ8702" s="174"/>
    </row>
    <row r="8703" spans="76:88" ht="20.100000000000001" customHeight="1" x14ac:dyDescent="0.25">
      <c r="BX8703" s="190"/>
      <c r="BY8703" s="191"/>
      <c r="BZ8703" s="188"/>
      <c r="CA8703" s="188"/>
      <c r="CB8703" s="174" t="str">
        <f t="shared" si="918"/>
        <v/>
      </c>
      <c r="CC8703" s="174" t="str">
        <f t="shared" si="919"/>
        <v/>
      </c>
      <c r="CH8703" s="139"/>
      <c r="CI8703" s="139"/>
      <c r="CJ8703" s="174"/>
    </row>
    <row r="8704" spans="76:88" ht="20.100000000000001" customHeight="1" x14ac:dyDescent="0.25">
      <c r="BX8704" s="190"/>
      <c r="BY8704" s="191"/>
      <c r="BZ8704" s="188"/>
      <c r="CA8704" s="188"/>
      <c r="CB8704" s="174" t="str">
        <f t="shared" si="918"/>
        <v/>
      </c>
      <c r="CC8704" s="174" t="str">
        <f t="shared" si="919"/>
        <v/>
      </c>
      <c r="CH8704" s="139"/>
      <c r="CI8704" s="139"/>
      <c r="CJ8704" s="174"/>
    </row>
    <row r="8705" spans="76:88" ht="20.100000000000001" customHeight="1" x14ac:dyDescent="0.25">
      <c r="BX8705" s="190"/>
      <c r="BY8705" s="191"/>
      <c r="BZ8705" s="188"/>
      <c r="CA8705" s="188"/>
      <c r="CB8705" s="174" t="str">
        <f t="shared" si="918"/>
        <v/>
      </c>
      <c r="CC8705" s="174" t="str">
        <f t="shared" si="919"/>
        <v/>
      </c>
      <c r="CH8705" s="139"/>
      <c r="CI8705" s="139"/>
      <c r="CJ8705" s="174"/>
    </row>
    <row r="8706" spans="76:88" ht="20.100000000000001" customHeight="1" x14ac:dyDescent="0.25">
      <c r="BX8706" s="190"/>
      <c r="BY8706" s="191"/>
      <c r="BZ8706" s="188"/>
      <c r="CA8706" s="188"/>
      <c r="CB8706" s="174" t="str">
        <f t="shared" si="918"/>
        <v/>
      </c>
      <c r="CC8706" s="174" t="str">
        <f t="shared" si="919"/>
        <v/>
      </c>
      <c r="CH8706" s="139"/>
      <c r="CI8706" s="139"/>
      <c r="CJ8706" s="174"/>
    </row>
    <row r="8707" spans="76:88" ht="20.100000000000001" customHeight="1" x14ac:dyDescent="0.25">
      <c r="BX8707" s="190"/>
      <c r="BY8707" s="191"/>
      <c r="BZ8707" s="188"/>
      <c r="CA8707" s="188"/>
      <c r="CB8707" s="174" t="str">
        <f t="shared" si="918"/>
        <v/>
      </c>
      <c r="CC8707" s="174" t="str">
        <f t="shared" si="919"/>
        <v/>
      </c>
      <c r="CH8707" s="139"/>
      <c r="CI8707" s="139"/>
      <c r="CJ8707" s="174"/>
    </row>
    <row r="8708" spans="76:88" ht="20.100000000000001" customHeight="1" x14ac:dyDescent="0.25">
      <c r="BX8708" s="190"/>
      <c r="BY8708" s="191"/>
      <c r="BZ8708" s="188"/>
      <c r="CA8708" s="188"/>
      <c r="CB8708" s="174" t="str">
        <f t="shared" si="918"/>
        <v/>
      </c>
      <c r="CC8708" s="174" t="str">
        <f t="shared" si="919"/>
        <v/>
      </c>
      <c r="CH8708" s="139"/>
      <c r="CI8708" s="139"/>
      <c r="CJ8708" s="174"/>
    </row>
    <row r="8709" spans="76:88" ht="20.100000000000001" customHeight="1" x14ac:dyDescent="0.25">
      <c r="BX8709" s="190"/>
      <c r="BY8709" s="191"/>
      <c r="BZ8709" s="188"/>
      <c r="CA8709" s="188"/>
      <c r="CB8709" s="174" t="str">
        <f t="shared" si="918"/>
        <v/>
      </c>
      <c r="CC8709" s="174" t="str">
        <f t="shared" si="919"/>
        <v/>
      </c>
      <c r="CH8709" s="139"/>
      <c r="CI8709" s="139"/>
      <c r="CJ8709" s="174"/>
    </row>
    <row r="8710" spans="76:88" ht="20.100000000000001" customHeight="1" x14ac:dyDescent="0.25">
      <c r="BX8710" s="190"/>
      <c r="BY8710" s="191"/>
      <c r="BZ8710" s="188"/>
      <c r="CA8710" s="188"/>
      <c r="CB8710" s="174" t="str">
        <f t="shared" si="918"/>
        <v/>
      </c>
      <c r="CC8710" s="174" t="str">
        <f t="shared" si="919"/>
        <v/>
      </c>
      <c r="CH8710" s="139"/>
      <c r="CI8710" s="139"/>
      <c r="CJ8710" s="174"/>
    </row>
    <row r="8711" spans="76:88" ht="20.100000000000001" customHeight="1" x14ac:dyDescent="0.25">
      <c r="BX8711" s="190"/>
      <c r="BY8711" s="191"/>
      <c r="BZ8711" s="188"/>
      <c r="CA8711" s="188"/>
      <c r="CB8711" s="174" t="str">
        <f t="shared" si="918"/>
        <v/>
      </c>
      <c r="CC8711" s="174" t="str">
        <f t="shared" si="919"/>
        <v/>
      </c>
      <c r="CH8711" s="139"/>
      <c r="CI8711" s="139"/>
      <c r="CJ8711" s="174"/>
    </row>
    <row r="8712" spans="76:88" ht="20.100000000000001" customHeight="1" x14ac:dyDescent="0.25">
      <c r="BX8712" s="190"/>
      <c r="BY8712" s="191"/>
      <c r="BZ8712" s="188"/>
      <c r="CA8712" s="188"/>
      <c r="CB8712" s="174" t="str">
        <f t="shared" si="918"/>
        <v/>
      </c>
      <c r="CC8712" s="174" t="str">
        <f t="shared" si="919"/>
        <v/>
      </c>
      <c r="CH8712" s="139"/>
      <c r="CI8712" s="139"/>
      <c r="CJ8712" s="174"/>
    </row>
    <row r="8713" spans="76:88" ht="20.100000000000001" customHeight="1" x14ac:dyDescent="0.25">
      <c r="BX8713" s="190"/>
      <c r="BY8713" s="191"/>
      <c r="BZ8713" s="188"/>
      <c r="CA8713" s="188"/>
      <c r="CB8713" s="174" t="str">
        <f t="shared" si="918"/>
        <v/>
      </c>
      <c r="CC8713" s="174" t="str">
        <f t="shared" si="919"/>
        <v/>
      </c>
      <c r="CH8713" s="139"/>
      <c r="CI8713" s="139"/>
      <c r="CJ8713" s="174"/>
    </row>
    <row r="8714" spans="76:88" ht="20.100000000000001" customHeight="1" x14ac:dyDescent="0.25">
      <c r="BX8714" s="190"/>
      <c r="BY8714" s="191"/>
      <c r="BZ8714" s="188"/>
      <c r="CA8714" s="188"/>
      <c r="CB8714" s="174" t="str">
        <f t="shared" si="918"/>
        <v/>
      </c>
      <c r="CC8714" s="174" t="str">
        <f t="shared" si="919"/>
        <v/>
      </c>
      <c r="CH8714" s="139"/>
      <c r="CI8714" s="139"/>
      <c r="CJ8714" s="174"/>
    </row>
    <row r="8715" spans="76:88" ht="20.100000000000001" customHeight="1" x14ac:dyDescent="0.25">
      <c r="BX8715" s="190"/>
      <c r="BY8715" s="191"/>
      <c r="BZ8715" s="188"/>
      <c r="CA8715" s="188"/>
      <c r="CB8715" s="174" t="str">
        <f t="shared" si="918"/>
        <v/>
      </c>
      <c r="CC8715" s="174" t="str">
        <f t="shared" si="919"/>
        <v/>
      </c>
      <c r="CH8715" s="139"/>
      <c r="CI8715" s="139"/>
      <c r="CJ8715" s="174"/>
    </row>
    <row r="8716" spans="76:88" ht="20.100000000000001" customHeight="1" x14ac:dyDescent="0.25">
      <c r="BX8716" s="190"/>
      <c r="BY8716" s="191"/>
      <c r="BZ8716" s="188"/>
      <c r="CA8716" s="188"/>
      <c r="CB8716" s="174" t="str">
        <f t="shared" si="918"/>
        <v/>
      </c>
      <c r="CC8716" s="174" t="str">
        <f t="shared" si="919"/>
        <v/>
      </c>
      <c r="CH8716" s="139"/>
      <c r="CI8716" s="139"/>
      <c r="CJ8716" s="174"/>
    </row>
    <row r="8717" spans="76:88" ht="20.100000000000001" customHeight="1" x14ac:dyDescent="0.25">
      <c r="BX8717" s="190"/>
      <c r="BY8717" s="191"/>
      <c r="BZ8717" s="188"/>
      <c r="CA8717" s="188"/>
      <c r="CB8717" s="174" t="str">
        <f t="shared" si="918"/>
        <v/>
      </c>
      <c r="CC8717" s="174" t="str">
        <f t="shared" si="919"/>
        <v/>
      </c>
      <c r="CH8717" s="139"/>
      <c r="CI8717" s="139"/>
      <c r="CJ8717" s="174"/>
    </row>
    <row r="8718" spans="76:88" ht="20.100000000000001" customHeight="1" x14ac:dyDescent="0.25">
      <c r="BX8718" s="190"/>
      <c r="BY8718" s="191"/>
      <c r="BZ8718" s="188"/>
      <c r="CA8718" s="188"/>
      <c r="CB8718" s="174" t="str">
        <f t="shared" si="918"/>
        <v/>
      </c>
      <c r="CC8718" s="174" t="str">
        <f t="shared" si="919"/>
        <v/>
      </c>
      <c r="CH8718" s="139"/>
      <c r="CI8718" s="139"/>
      <c r="CJ8718" s="174"/>
    </row>
    <row r="8719" spans="76:88" ht="20.100000000000001" customHeight="1" x14ac:dyDescent="0.25">
      <c r="BX8719" s="190"/>
      <c r="BY8719" s="191"/>
      <c r="BZ8719" s="188"/>
      <c r="CA8719" s="188"/>
      <c r="CB8719" s="174" t="str">
        <f t="shared" si="918"/>
        <v/>
      </c>
      <c r="CC8719" s="174" t="str">
        <f t="shared" si="919"/>
        <v/>
      </c>
      <c r="CH8719" s="139"/>
      <c r="CI8719" s="139"/>
      <c r="CJ8719" s="174"/>
    </row>
    <row r="8720" spans="76:88" ht="20.100000000000001" customHeight="1" x14ac:dyDescent="0.25">
      <c r="BX8720" s="190"/>
      <c r="BY8720" s="191"/>
      <c r="BZ8720" s="188"/>
      <c r="CA8720" s="188"/>
      <c r="CB8720" s="174" t="str">
        <f t="shared" ref="CB8720:CB8783" si="920">IF($CA8720&gt;(Y$555),$BZ8720,"")</f>
        <v/>
      </c>
      <c r="CC8720" s="174" t="str">
        <f t="shared" ref="CC8720:CC8783" si="921">IF($CA8720&gt;(AA$557),$BZ8720,"")</f>
        <v/>
      </c>
      <c r="CH8720" s="139"/>
      <c r="CI8720" s="139"/>
      <c r="CJ8720" s="174"/>
    </row>
    <row r="8721" spans="76:88" ht="20.100000000000001" customHeight="1" x14ac:dyDescent="0.25">
      <c r="BX8721" s="190"/>
      <c r="BY8721" s="191"/>
      <c r="BZ8721" s="188"/>
      <c r="CA8721" s="188"/>
      <c r="CB8721" s="174" t="str">
        <f t="shared" si="920"/>
        <v/>
      </c>
      <c r="CC8721" s="174" t="str">
        <f t="shared" si="921"/>
        <v/>
      </c>
      <c r="CH8721" s="139"/>
      <c r="CI8721" s="139"/>
      <c r="CJ8721" s="174"/>
    </row>
    <row r="8722" spans="76:88" ht="20.100000000000001" customHeight="1" x14ac:dyDescent="0.25">
      <c r="BX8722" s="190"/>
      <c r="BY8722" s="191"/>
      <c r="BZ8722" s="188"/>
      <c r="CA8722" s="188"/>
      <c r="CB8722" s="174" t="str">
        <f t="shared" si="920"/>
        <v/>
      </c>
      <c r="CC8722" s="174" t="str">
        <f t="shared" si="921"/>
        <v/>
      </c>
      <c r="CH8722" s="139"/>
      <c r="CI8722" s="139"/>
      <c r="CJ8722" s="174"/>
    </row>
    <row r="8723" spans="76:88" ht="20.100000000000001" customHeight="1" x14ac:dyDescent="0.25">
      <c r="BX8723" s="190"/>
      <c r="BY8723" s="191"/>
      <c r="BZ8723" s="188"/>
      <c r="CA8723" s="188"/>
      <c r="CB8723" s="174" t="str">
        <f t="shared" si="920"/>
        <v/>
      </c>
      <c r="CC8723" s="174" t="str">
        <f t="shared" si="921"/>
        <v/>
      </c>
      <c r="CH8723" s="139"/>
      <c r="CI8723" s="139"/>
      <c r="CJ8723" s="174"/>
    </row>
    <row r="8724" spans="76:88" ht="20.100000000000001" customHeight="1" x14ac:dyDescent="0.25">
      <c r="BX8724" s="190"/>
      <c r="BY8724" s="191"/>
      <c r="BZ8724" s="188"/>
      <c r="CA8724" s="188"/>
      <c r="CB8724" s="174" t="str">
        <f t="shared" si="920"/>
        <v/>
      </c>
      <c r="CC8724" s="174" t="str">
        <f t="shared" si="921"/>
        <v/>
      </c>
      <c r="CH8724" s="139"/>
      <c r="CI8724" s="139"/>
      <c r="CJ8724" s="174"/>
    </row>
    <row r="8725" spans="76:88" ht="20.100000000000001" customHeight="1" x14ac:dyDescent="0.25">
      <c r="BX8725" s="190"/>
      <c r="BY8725" s="191"/>
      <c r="BZ8725" s="188"/>
      <c r="CA8725" s="188"/>
      <c r="CB8725" s="174" t="str">
        <f t="shared" si="920"/>
        <v/>
      </c>
      <c r="CC8725" s="174" t="str">
        <f t="shared" si="921"/>
        <v/>
      </c>
      <c r="CH8725" s="139"/>
      <c r="CI8725" s="139"/>
      <c r="CJ8725" s="174"/>
    </row>
    <row r="8726" spans="76:88" ht="20.100000000000001" customHeight="1" x14ac:dyDescent="0.25">
      <c r="BX8726" s="190"/>
      <c r="BY8726" s="191"/>
      <c r="BZ8726" s="188"/>
      <c r="CA8726" s="188"/>
      <c r="CB8726" s="174" t="str">
        <f t="shared" si="920"/>
        <v/>
      </c>
      <c r="CC8726" s="174" t="str">
        <f t="shared" si="921"/>
        <v/>
      </c>
      <c r="CH8726" s="139"/>
      <c r="CI8726" s="139"/>
      <c r="CJ8726" s="174"/>
    </row>
    <row r="8727" spans="76:88" ht="20.100000000000001" customHeight="1" x14ac:dyDescent="0.25">
      <c r="BX8727" s="190"/>
      <c r="BY8727" s="191"/>
      <c r="BZ8727" s="188"/>
      <c r="CA8727" s="188"/>
      <c r="CB8727" s="174" t="str">
        <f t="shared" si="920"/>
        <v/>
      </c>
      <c r="CC8727" s="174" t="str">
        <f t="shared" si="921"/>
        <v/>
      </c>
      <c r="CH8727" s="139"/>
      <c r="CI8727" s="139"/>
      <c r="CJ8727" s="174"/>
    </row>
    <row r="8728" spans="76:88" ht="20.100000000000001" customHeight="1" x14ac:dyDescent="0.25">
      <c r="BX8728" s="190"/>
      <c r="BY8728" s="191"/>
      <c r="BZ8728" s="188"/>
      <c r="CA8728" s="188"/>
      <c r="CB8728" s="174" t="str">
        <f t="shared" si="920"/>
        <v/>
      </c>
      <c r="CC8728" s="174" t="str">
        <f t="shared" si="921"/>
        <v/>
      </c>
      <c r="CH8728" s="139"/>
      <c r="CI8728" s="139"/>
      <c r="CJ8728" s="174"/>
    </row>
    <row r="8729" spans="76:88" ht="20.100000000000001" customHeight="1" x14ac:dyDescent="0.25">
      <c r="BX8729" s="190"/>
      <c r="BY8729" s="191"/>
      <c r="BZ8729" s="188"/>
      <c r="CA8729" s="188"/>
      <c r="CB8729" s="174" t="str">
        <f t="shared" si="920"/>
        <v/>
      </c>
      <c r="CC8729" s="174" t="str">
        <f t="shared" si="921"/>
        <v/>
      </c>
      <c r="CH8729" s="139"/>
      <c r="CI8729" s="139"/>
      <c r="CJ8729" s="174"/>
    </row>
    <row r="8730" spans="76:88" ht="20.100000000000001" customHeight="1" x14ac:dyDescent="0.25">
      <c r="BX8730" s="190"/>
      <c r="BY8730" s="191"/>
      <c r="BZ8730" s="188"/>
      <c r="CA8730" s="188"/>
      <c r="CB8730" s="174" t="str">
        <f t="shared" si="920"/>
        <v/>
      </c>
      <c r="CC8730" s="174" t="str">
        <f t="shared" si="921"/>
        <v/>
      </c>
      <c r="CH8730" s="139"/>
      <c r="CI8730" s="139"/>
      <c r="CJ8730" s="174"/>
    </row>
    <row r="8731" spans="76:88" ht="20.100000000000001" customHeight="1" x14ac:dyDescent="0.25">
      <c r="BX8731" s="190"/>
      <c r="BY8731" s="191"/>
      <c r="BZ8731" s="188"/>
      <c r="CA8731" s="188"/>
      <c r="CB8731" s="174" t="str">
        <f t="shared" si="920"/>
        <v/>
      </c>
      <c r="CC8731" s="174" t="str">
        <f t="shared" si="921"/>
        <v/>
      </c>
      <c r="CH8731" s="139"/>
      <c r="CI8731" s="139"/>
      <c r="CJ8731" s="174"/>
    </row>
    <row r="8732" spans="76:88" ht="20.100000000000001" customHeight="1" x14ac:dyDescent="0.25">
      <c r="BX8732" s="190"/>
      <c r="BY8732" s="191"/>
      <c r="BZ8732" s="188"/>
      <c r="CA8732" s="188"/>
      <c r="CB8732" s="174" t="str">
        <f t="shared" si="920"/>
        <v/>
      </c>
      <c r="CC8732" s="174" t="str">
        <f t="shared" si="921"/>
        <v/>
      </c>
      <c r="CH8732" s="139"/>
      <c r="CI8732" s="139"/>
      <c r="CJ8732" s="174"/>
    </row>
    <row r="8733" spans="76:88" ht="20.100000000000001" customHeight="1" x14ac:dyDescent="0.25">
      <c r="BX8733" s="190"/>
      <c r="BY8733" s="191"/>
      <c r="BZ8733" s="188"/>
      <c r="CA8733" s="188"/>
      <c r="CB8733" s="174" t="str">
        <f t="shared" si="920"/>
        <v/>
      </c>
      <c r="CC8733" s="174" t="str">
        <f t="shared" si="921"/>
        <v/>
      </c>
      <c r="CH8733" s="139"/>
      <c r="CI8733" s="139"/>
      <c r="CJ8733" s="174"/>
    </row>
    <row r="8734" spans="76:88" ht="20.100000000000001" customHeight="1" x14ac:dyDescent="0.25">
      <c r="BX8734" s="190"/>
      <c r="BY8734" s="191"/>
      <c r="BZ8734" s="188"/>
      <c r="CA8734" s="188"/>
      <c r="CB8734" s="174" t="str">
        <f t="shared" si="920"/>
        <v/>
      </c>
      <c r="CC8734" s="174" t="str">
        <f t="shared" si="921"/>
        <v/>
      </c>
      <c r="CH8734" s="139"/>
      <c r="CI8734" s="139"/>
      <c r="CJ8734" s="174"/>
    </row>
    <row r="8735" spans="76:88" ht="20.100000000000001" customHeight="1" x14ac:dyDescent="0.25">
      <c r="BX8735" s="190"/>
      <c r="BY8735" s="191"/>
      <c r="BZ8735" s="188"/>
      <c r="CA8735" s="188"/>
      <c r="CB8735" s="174" t="str">
        <f t="shared" si="920"/>
        <v/>
      </c>
      <c r="CC8735" s="174" t="str">
        <f t="shared" si="921"/>
        <v/>
      </c>
      <c r="CH8735" s="139"/>
      <c r="CI8735" s="139"/>
      <c r="CJ8735" s="174"/>
    </row>
    <row r="8736" spans="76:88" ht="20.100000000000001" customHeight="1" x14ac:dyDescent="0.25">
      <c r="BX8736" s="190"/>
      <c r="BY8736" s="191"/>
      <c r="BZ8736" s="188"/>
      <c r="CA8736" s="188"/>
      <c r="CB8736" s="174" t="str">
        <f t="shared" si="920"/>
        <v/>
      </c>
      <c r="CC8736" s="174" t="str">
        <f t="shared" si="921"/>
        <v/>
      </c>
      <c r="CH8736" s="139"/>
      <c r="CI8736" s="139"/>
      <c r="CJ8736" s="174"/>
    </row>
    <row r="8737" spans="76:88" ht="20.100000000000001" customHeight="1" x14ac:dyDescent="0.25">
      <c r="BX8737" s="190"/>
      <c r="BY8737" s="191"/>
      <c r="BZ8737" s="188"/>
      <c r="CA8737" s="188"/>
      <c r="CB8737" s="174" t="str">
        <f t="shared" si="920"/>
        <v/>
      </c>
      <c r="CC8737" s="174" t="str">
        <f t="shared" si="921"/>
        <v/>
      </c>
      <c r="CH8737" s="139"/>
      <c r="CI8737" s="139"/>
      <c r="CJ8737" s="174"/>
    </row>
    <row r="8738" spans="76:88" ht="20.100000000000001" customHeight="1" x14ac:dyDescent="0.25">
      <c r="BX8738" s="190"/>
      <c r="BY8738" s="191"/>
      <c r="BZ8738" s="188"/>
      <c r="CA8738" s="188"/>
      <c r="CB8738" s="174" t="str">
        <f t="shared" si="920"/>
        <v/>
      </c>
      <c r="CC8738" s="174" t="str">
        <f t="shared" si="921"/>
        <v/>
      </c>
      <c r="CH8738" s="139"/>
      <c r="CI8738" s="139"/>
      <c r="CJ8738" s="174"/>
    </row>
    <row r="8739" spans="76:88" ht="20.100000000000001" customHeight="1" x14ac:dyDescent="0.25">
      <c r="BX8739" s="190"/>
      <c r="BY8739" s="191"/>
      <c r="BZ8739" s="188"/>
      <c r="CA8739" s="188"/>
      <c r="CB8739" s="174" t="str">
        <f t="shared" si="920"/>
        <v/>
      </c>
      <c r="CC8739" s="174" t="str">
        <f t="shared" si="921"/>
        <v/>
      </c>
      <c r="CH8739" s="139"/>
      <c r="CI8739" s="139"/>
      <c r="CJ8739" s="174"/>
    </row>
    <row r="8740" spans="76:88" ht="20.100000000000001" customHeight="1" x14ac:dyDescent="0.25">
      <c r="BX8740" s="190"/>
      <c r="BY8740" s="191"/>
      <c r="BZ8740" s="188"/>
      <c r="CA8740" s="188"/>
      <c r="CB8740" s="174" t="str">
        <f t="shared" si="920"/>
        <v/>
      </c>
      <c r="CC8740" s="174" t="str">
        <f t="shared" si="921"/>
        <v/>
      </c>
      <c r="CH8740" s="139"/>
      <c r="CI8740" s="139"/>
      <c r="CJ8740" s="174"/>
    </row>
    <row r="8741" spans="76:88" ht="20.100000000000001" customHeight="1" x14ac:dyDescent="0.25">
      <c r="BX8741" s="190"/>
      <c r="BY8741" s="191"/>
      <c r="BZ8741" s="188"/>
      <c r="CA8741" s="188"/>
      <c r="CB8741" s="174" t="str">
        <f t="shared" si="920"/>
        <v/>
      </c>
      <c r="CC8741" s="174" t="str">
        <f t="shared" si="921"/>
        <v/>
      </c>
      <c r="CH8741" s="139"/>
      <c r="CI8741" s="139"/>
      <c r="CJ8741" s="174"/>
    </row>
    <row r="8742" spans="76:88" ht="20.100000000000001" customHeight="1" x14ac:dyDescent="0.25">
      <c r="BX8742" s="190"/>
      <c r="BY8742" s="191"/>
      <c r="BZ8742" s="188"/>
      <c r="CA8742" s="188"/>
      <c r="CB8742" s="174" t="str">
        <f t="shared" si="920"/>
        <v/>
      </c>
      <c r="CC8742" s="174" t="str">
        <f t="shared" si="921"/>
        <v/>
      </c>
      <c r="CH8742" s="139"/>
      <c r="CI8742" s="139"/>
      <c r="CJ8742" s="174"/>
    </row>
    <row r="8743" spans="76:88" ht="20.100000000000001" customHeight="1" x14ac:dyDescent="0.25">
      <c r="BX8743" s="190"/>
      <c r="BY8743" s="191"/>
      <c r="BZ8743" s="188"/>
      <c r="CA8743" s="188"/>
      <c r="CB8743" s="174" t="str">
        <f t="shared" si="920"/>
        <v/>
      </c>
      <c r="CC8743" s="174" t="str">
        <f t="shared" si="921"/>
        <v/>
      </c>
      <c r="CH8743" s="139"/>
      <c r="CI8743" s="139"/>
      <c r="CJ8743" s="174"/>
    </row>
    <row r="8744" spans="76:88" ht="20.100000000000001" customHeight="1" x14ac:dyDescent="0.25">
      <c r="BX8744" s="190"/>
      <c r="BY8744" s="191"/>
      <c r="BZ8744" s="188"/>
      <c r="CA8744" s="188"/>
      <c r="CB8744" s="174" t="str">
        <f t="shared" si="920"/>
        <v/>
      </c>
      <c r="CC8744" s="174" t="str">
        <f t="shared" si="921"/>
        <v/>
      </c>
      <c r="CH8744" s="139"/>
      <c r="CI8744" s="139"/>
      <c r="CJ8744" s="174"/>
    </row>
    <row r="8745" spans="76:88" ht="20.100000000000001" customHeight="1" x14ac:dyDescent="0.25">
      <c r="BX8745" s="190"/>
      <c r="BY8745" s="191"/>
      <c r="BZ8745" s="188"/>
      <c r="CA8745" s="188"/>
      <c r="CB8745" s="174" t="str">
        <f t="shared" si="920"/>
        <v/>
      </c>
      <c r="CC8745" s="174" t="str">
        <f t="shared" si="921"/>
        <v/>
      </c>
      <c r="CH8745" s="139"/>
      <c r="CI8745" s="139"/>
      <c r="CJ8745" s="174"/>
    </row>
    <row r="8746" spans="76:88" ht="20.100000000000001" customHeight="1" x14ac:dyDescent="0.25">
      <c r="BX8746" s="190"/>
      <c r="BY8746" s="191"/>
      <c r="BZ8746" s="188"/>
      <c r="CA8746" s="188"/>
      <c r="CB8746" s="174" t="str">
        <f t="shared" si="920"/>
        <v/>
      </c>
      <c r="CC8746" s="174" t="str">
        <f t="shared" si="921"/>
        <v/>
      </c>
      <c r="CH8746" s="139"/>
      <c r="CI8746" s="139"/>
      <c r="CJ8746" s="174"/>
    </row>
    <row r="8747" spans="76:88" ht="20.100000000000001" customHeight="1" x14ac:dyDescent="0.25">
      <c r="BX8747" s="190"/>
      <c r="BY8747" s="191"/>
      <c r="BZ8747" s="188"/>
      <c r="CA8747" s="188"/>
      <c r="CB8747" s="174" t="str">
        <f t="shared" si="920"/>
        <v/>
      </c>
      <c r="CC8747" s="174" t="str">
        <f t="shared" si="921"/>
        <v/>
      </c>
      <c r="CH8747" s="139"/>
      <c r="CI8747" s="139"/>
      <c r="CJ8747" s="174"/>
    </row>
    <row r="8748" spans="76:88" ht="20.100000000000001" customHeight="1" x14ac:dyDescent="0.25">
      <c r="BX8748" s="190"/>
      <c r="BY8748" s="191"/>
      <c r="BZ8748" s="188"/>
      <c r="CA8748" s="188"/>
      <c r="CB8748" s="174" t="str">
        <f t="shared" si="920"/>
        <v/>
      </c>
      <c r="CC8748" s="174" t="str">
        <f t="shared" si="921"/>
        <v/>
      </c>
      <c r="CH8748" s="139"/>
      <c r="CI8748" s="139"/>
      <c r="CJ8748" s="174"/>
    </row>
    <row r="8749" spans="76:88" ht="20.100000000000001" customHeight="1" x14ac:dyDescent="0.25">
      <c r="BX8749" s="190"/>
      <c r="BY8749" s="191"/>
      <c r="BZ8749" s="188"/>
      <c r="CA8749" s="188"/>
      <c r="CB8749" s="174" t="str">
        <f t="shared" si="920"/>
        <v/>
      </c>
      <c r="CC8749" s="174" t="str">
        <f t="shared" si="921"/>
        <v/>
      </c>
      <c r="CH8749" s="139"/>
      <c r="CI8749" s="139"/>
      <c r="CJ8749" s="174"/>
    </row>
    <row r="8750" spans="76:88" ht="20.100000000000001" customHeight="1" x14ac:dyDescent="0.25">
      <c r="BX8750" s="190"/>
      <c r="BY8750" s="191"/>
      <c r="BZ8750" s="188"/>
      <c r="CA8750" s="188"/>
      <c r="CB8750" s="174" t="str">
        <f t="shared" si="920"/>
        <v/>
      </c>
      <c r="CC8750" s="174" t="str">
        <f t="shared" si="921"/>
        <v/>
      </c>
      <c r="CH8750" s="139"/>
      <c r="CI8750" s="139"/>
      <c r="CJ8750" s="174"/>
    </row>
    <row r="8751" spans="76:88" ht="20.100000000000001" customHeight="1" x14ac:dyDescent="0.25">
      <c r="BX8751" s="190"/>
      <c r="BY8751" s="191"/>
      <c r="BZ8751" s="188"/>
      <c r="CA8751" s="188"/>
      <c r="CB8751" s="174" t="str">
        <f t="shared" si="920"/>
        <v/>
      </c>
      <c r="CC8751" s="174" t="str">
        <f t="shared" si="921"/>
        <v/>
      </c>
      <c r="CH8751" s="139"/>
      <c r="CI8751" s="139"/>
      <c r="CJ8751" s="174"/>
    </row>
    <row r="8752" spans="76:88" ht="20.100000000000001" customHeight="1" x14ac:dyDescent="0.25">
      <c r="BX8752" s="190"/>
      <c r="BY8752" s="191"/>
      <c r="BZ8752" s="188"/>
      <c r="CA8752" s="188"/>
      <c r="CB8752" s="174" t="str">
        <f t="shared" si="920"/>
        <v/>
      </c>
      <c r="CC8752" s="174" t="str">
        <f t="shared" si="921"/>
        <v/>
      </c>
      <c r="CH8752" s="139"/>
      <c r="CI8752" s="139"/>
      <c r="CJ8752" s="174"/>
    </row>
    <row r="8753" spans="76:88" ht="20.100000000000001" customHeight="1" x14ac:dyDescent="0.25">
      <c r="BX8753" s="190"/>
      <c r="BY8753" s="191"/>
      <c r="BZ8753" s="188"/>
      <c r="CA8753" s="188"/>
      <c r="CB8753" s="174" t="str">
        <f t="shared" si="920"/>
        <v/>
      </c>
      <c r="CC8753" s="174" t="str">
        <f t="shared" si="921"/>
        <v/>
      </c>
      <c r="CH8753" s="139"/>
      <c r="CI8753" s="139"/>
      <c r="CJ8753" s="174"/>
    </row>
    <row r="8754" spans="76:88" ht="20.100000000000001" customHeight="1" x14ac:dyDescent="0.25">
      <c r="BX8754" s="190"/>
      <c r="BY8754" s="191"/>
      <c r="BZ8754" s="188"/>
      <c r="CA8754" s="188"/>
      <c r="CB8754" s="174" t="str">
        <f t="shared" si="920"/>
        <v/>
      </c>
      <c r="CC8754" s="174" t="str">
        <f t="shared" si="921"/>
        <v/>
      </c>
      <c r="CH8754" s="139"/>
      <c r="CI8754" s="139"/>
      <c r="CJ8754" s="174"/>
    </row>
    <row r="8755" spans="76:88" ht="20.100000000000001" customHeight="1" x14ac:dyDescent="0.25">
      <c r="BX8755" s="190"/>
      <c r="BY8755" s="191"/>
      <c r="BZ8755" s="188"/>
      <c r="CA8755" s="188"/>
      <c r="CB8755" s="174" t="str">
        <f t="shared" si="920"/>
        <v/>
      </c>
      <c r="CC8755" s="174" t="str">
        <f t="shared" si="921"/>
        <v/>
      </c>
      <c r="CH8755" s="139"/>
      <c r="CI8755" s="139"/>
      <c r="CJ8755" s="174"/>
    </row>
    <row r="8756" spans="76:88" ht="20.100000000000001" customHeight="1" x14ac:dyDescent="0.25">
      <c r="BX8756" s="190"/>
      <c r="BY8756" s="191"/>
      <c r="BZ8756" s="188"/>
      <c r="CA8756" s="188"/>
      <c r="CB8756" s="174" t="str">
        <f t="shared" si="920"/>
        <v/>
      </c>
      <c r="CC8756" s="174" t="str">
        <f t="shared" si="921"/>
        <v/>
      </c>
      <c r="CH8756" s="139"/>
      <c r="CI8756" s="139"/>
      <c r="CJ8756" s="174"/>
    </row>
    <row r="8757" spans="76:88" ht="20.100000000000001" customHeight="1" x14ac:dyDescent="0.25">
      <c r="BX8757" s="190"/>
      <c r="BY8757" s="191"/>
      <c r="BZ8757" s="188"/>
      <c r="CA8757" s="188"/>
      <c r="CB8757" s="174" t="str">
        <f t="shared" si="920"/>
        <v/>
      </c>
      <c r="CC8757" s="174" t="str">
        <f t="shared" si="921"/>
        <v/>
      </c>
      <c r="CH8757" s="139"/>
      <c r="CI8757" s="139"/>
      <c r="CJ8757" s="174"/>
    </row>
    <row r="8758" spans="76:88" ht="20.100000000000001" customHeight="1" x14ac:dyDescent="0.25">
      <c r="BX8758" s="190"/>
      <c r="BY8758" s="191"/>
      <c r="BZ8758" s="188"/>
      <c r="CA8758" s="188"/>
      <c r="CB8758" s="174" t="str">
        <f t="shared" si="920"/>
        <v/>
      </c>
      <c r="CC8758" s="174" t="str">
        <f t="shared" si="921"/>
        <v/>
      </c>
      <c r="CH8758" s="139"/>
      <c r="CI8758" s="139"/>
      <c r="CJ8758" s="174"/>
    </row>
    <row r="8759" spans="76:88" ht="20.100000000000001" customHeight="1" x14ac:dyDescent="0.25">
      <c r="BX8759" s="190"/>
      <c r="BY8759" s="191"/>
      <c r="BZ8759" s="188"/>
      <c r="CA8759" s="188"/>
      <c r="CB8759" s="174" t="str">
        <f t="shared" si="920"/>
        <v/>
      </c>
      <c r="CC8759" s="174" t="str">
        <f t="shared" si="921"/>
        <v/>
      </c>
      <c r="CH8759" s="139"/>
      <c r="CI8759" s="139"/>
      <c r="CJ8759" s="174"/>
    </row>
    <row r="8760" spans="76:88" ht="20.100000000000001" customHeight="1" x14ac:dyDescent="0.25">
      <c r="BX8760" s="190"/>
      <c r="BY8760" s="191"/>
      <c r="BZ8760" s="188"/>
      <c r="CA8760" s="188"/>
      <c r="CB8760" s="174" t="str">
        <f t="shared" si="920"/>
        <v/>
      </c>
      <c r="CC8760" s="174" t="str">
        <f t="shared" si="921"/>
        <v/>
      </c>
      <c r="CH8760" s="139"/>
      <c r="CI8760" s="139"/>
      <c r="CJ8760" s="174"/>
    </row>
    <row r="8761" spans="76:88" ht="20.100000000000001" customHeight="1" x14ac:dyDescent="0.25">
      <c r="BX8761" s="190"/>
      <c r="BY8761" s="191"/>
      <c r="BZ8761" s="188"/>
      <c r="CA8761" s="188"/>
      <c r="CB8761" s="174" t="str">
        <f t="shared" si="920"/>
        <v/>
      </c>
      <c r="CC8761" s="174" t="str">
        <f t="shared" si="921"/>
        <v/>
      </c>
      <c r="CH8761" s="139"/>
      <c r="CI8761" s="139"/>
      <c r="CJ8761" s="174"/>
    </row>
    <row r="8762" spans="76:88" ht="20.100000000000001" customHeight="1" x14ac:dyDescent="0.25">
      <c r="BX8762" s="190"/>
      <c r="BY8762" s="191"/>
      <c r="BZ8762" s="188"/>
      <c r="CA8762" s="188"/>
      <c r="CB8762" s="174" t="str">
        <f t="shared" si="920"/>
        <v/>
      </c>
      <c r="CC8762" s="174" t="str">
        <f t="shared" si="921"/>
        <v/>
      </c>
      <c r="CH8762" s="139"/>
      <c r="CI8762" s="139"/>
      <c r="CJ8762" s="174"/>
    </row>
    <row r="8763" spans="76:88" ht="20.100000000000001" customHeight="1" x14ac:dyDescent="0.25">
      <c r="BX8763" s="190"/>
      <c r="BY8763" s="191"/>
      <c r="BZ8763" s="188"/>
      <c r="CA8763" s="188"/>
      <c r="CB8763" s="174" t="str">
        <f t="shared" si="920"/>
        <v/>
      </c>
      <c r="CC8763" s="174" t="str">
        <f t="shared" si="921"/>
        <v/>
      </c>
      <c r="CH8763" s="139"/>
      <c r="CI8763" s="139"/>
      <c r="CJ8763" s="174"/>
    </row>
    <row r="8764" spans="76:88" ht="20.100000000000001" customHeight="1" x14ac:dyDescent="0.25">
      <c r="BX8764" s="190"/>
      <c r="BY8764" s="191"/>
      <c r="BZ8764" s="188"/>
      <c r="CA8764" s="188"/>
      <c r="CB8764" s="174" t="str">
        <f t="shared" si="920"/>
        <v/>
      </c>
      <c r="CC8764" s="174" t="str">
        <f t="shared" si="921"/>
        <v/>
      </c>
      <c r="CH8764" s="139"/>
      <c r="CI8764" s="139"/>
      <c r="CJ8764" s="174"/>
    </row>
    <row r="8765" spans="76:88" ht="20.100000000000001" customHeight="1" x14ac:dyDescent="0.25">
      <c r="BX8765" s="190"/>
      <c r="BY8765" s="191"/>
      <c r="BZ8765" s="188"/>
      <c r="CA8765" s="188"/>
      <c r="CB8765" s="174" t="str">
        <f t="shared" si="920"/>
        <v/>
      </c>
      <c r="CC8765" s="174" t="str">
        <f t="shared" si="921"/>
        <v/>
      </c>
      <c r="CH8765" s="139"/>
      <c r="CI8765" s="139"/>
      <c r="CJ8765" s="174"/>
    </row>
    <row r="8766" spans="76:88" ht="20.100000000000001" customHeight="1" x14ac:dyDescent="0.25">
      <c r="BX8766" s="190"/>
      <c r="BY8766" s="191"/>
      <c r="BZ8766" s="188"/>
      <c r="CA8766" s="188"/>
      <c r="CB8766" s="174" t="str">
        <f t="shared" si="920"/>
        <v/>
      </c>
      <c r="CC8766" s="174" t="str">
        <f t="shared" si="921"/>
        <v/>
      </c>
      <c r="CH8766" s="139"/>
      <c r="CI8766" s="139"/>
      <c r="CJ8766" s="174"/>
    </row>
    <row r="8767" spans="76:88" ht="20.100000000000001" customHeight="1" x14ac:dyDescent="0.25">
      <c r="BX8767" s="190"/>
      <c r="BY8767" s="191"/>
      <c r="BZ8767" s="188"/>
      <c r="CA8767" s="188"/>
      <c r="CB8767" s="174" t="str">
        <f t="shared" si="920"/>
        <v/>
      </c>
      <c r="CC8767" s="174" t="str">
        <f t="shared" si="921"/>
        <v/>
      </c>
      <c r="CH8767" s="139"/>
      <c r="CI8767" s="139"/>
      <c r="CJ8767" s="174"/>
    </row>
    <row r="8768" spans="76:88" ht="20.100000000000001" customHeight="1" x14ac:dyDescent="0.25">
      <c r="BX8768" s="190"/>
      <c r="BY8768" s="191"/>
      <c r="BZ8768" s="188"/>
      <c r="CA8768" s="188"/>
      <c r="CB8768" s="174" t="str">
        <f t="shared" si="920"/>
        <v/>
      </c>
      <c r="CC8768" s="174" t="str">
        <f t="shared" si="921"/>
        <v/>
      </c>
      <c r="CH8768" s="139"/>
      <c r="CI8768" s="139"/>
      <c r="CJ8768" s="174"/>
    </row>
    <row r="8769" spans="76:88" ht="20.100000000000001" customHeight="1" x14ac:dyDescent="0.25">
      <c r="BX8769" s="190"/>
      <c r="BY8769" s="191"/>
      <c r="BZ8769" s="188"/>
      <c r="CA8769" s="188"/>
      <c r="CB8769" s="174" t="str">
        <f t="shared" si="920"/>
        <v/>
      </c>
      <c r="CC8769" s="174" t="str">
        <f t="shared" si="921"/>
        <v/>
      </c>
      <c r="CH8769" s="139"/>
      <c r="CI8769" s="139"/>
      <c r="CJ8769" s="174"/>
    </row>
    <row r="8770" spans="76:88" ht="20.100000000000001" customHeight="1" x14ac:dyDescent="0.25">
      <c r="BX8770" s="190"/>
      <c r="BY8770" s="191"/>
      <c r="BZ8770" s="188"/>
      <c r="CA8770" s="188"/>
      <c r="CB8770" s="174" t="str">
        <f t="shared" si="920"/>
        <v/>
      </c>
      <c r="CC8770" s="174" t="str">
        <f t="shared" si="921"/>
        <v/>
      </c>
      <c r="CH8770" s="139"/>
      <c r="CI8770" s="139"/>
      <c r="CJ8770" s="174"/>
    </row>
    <row r="8771" spans="76:88" ht="20.100000000000001" customHeight="1" x14ac:dyDescent="0.25">
      <c r="BX8771" s="190"/>
      <c r="BY8771" s="191"/>
      <c r="BZ8771" s="188"/>
      <c r="CA8771" s="188"/>
      <c r="CB8771" s="174" t="str">
        <f t="shared" si="920"/>
        <v/>
      </c>
      <c r="CC8771" s="174" t="str">
        <f t="shared" si="921"/>
        <v/>
      </c>
      <c r="CH8771" s="139"/>
      <c r="CI8771" s="139"/>
      <c r="CJ8771" s="174"/>
    </row>
    <row r="8772" spans="76:88" ht="20.100000000000001" customHeight="1" x14ac:dyDescent="0.25">
      <c r="BX8772" s="190"/>
      <c r="BY8772" s="191"/>
      <c r="BZ8772" s="188"/>
      <c r="CA8772" s="188"/>
      <c r="CB8772" s="174" t="str">
        <f t="shared" si="920"/>
        <v/>
      </c>
      <c r="CC8772" s="174" t="str">
        <f t="shared" si="921"/>
        <v/>
      </c>
      <c r="CH8772" s="139"/>
      <c r="CI8772" s="139"/>
      <c r="CJ8772" s="174"/>
    </row>
    <row r="8773" spans="76:88" ht="20.100000000000001" customHeight="1" x14ac:dyDescent="0.25">
      <c r="BX8773" s="190"/>
      <c r="BY8773" s="191"/>
      <c r="BZ8773" s="188"/>
      <c r="CA8773" s="188"/>
      <c r="CB8773" s="174" t="str">
        <f t="shared" si="920"/>
        <v/>
      </c>
      <c r="CC8773" s="174" t="str">
        <f t="shared" si="921"/>
        <v/>
      </c>
      <c r="CH8773" s="139"/>
      <c r="CI8773" s="139"/>
      <c r="CJ8773" s="174"/>
    </row>
    <row r="8774" spans="76:88" ht="20.100000000000001" customHeight="1" x14ac:dyDescent="0.25">
      <c r="BX8774" s="190"/>
      <c r="BY8774" s="191"/>
      <c r="BZ8774" s="188"/>
      <c r="CA8774" s="188"/>
      <c r="CB8774" s="174" t="str">
        <f t="shared" si="920"/>
        <v/>
      </c>
      <c r="CC8774" s="174" t="str">
        <f t="shared" si="921"/>
        <v/>
      </c>
      <c r="CH8774" s="139"/>
      <c r="CI8774" s="139"/>
      <c r="CJ8774" s="174"/>
    </row>
    <row r="8775" spans="76:88" ht="20.100000000000001" customHeight="1" x14ac:dyDescent="0.25">
      <c r="BX8775" s="190"/>
      <c r="BY8775" s="191"/>
      <c r="BZ8775" s="188"/>
      <c r="CA8775" s="188"/>
      <c r="CB8775" s="174" t="str">
        <f t="shared" si="920"/>
        <v/>
      </c>
      <c r="CC8775" s="174" t="str">
        <f t="shared" si="921"/>
        <v/>
      </c>
      <c r="CH8775" s="139"/>
      <c r="CI8775" s="139"/>
      <c r="CJ8775" s="174"/>
    </row>
    <row r="8776" spans="76:88" ht="20.100000000000001" customHeight="1" x14ac:dyDescent="0.25">
      <c r="BX8776" s="190"/>
      <c r="BY8776" s="191"/>
      <c r="BZ8776" s="188"/>
      <c r="CA8776" s="188"/>
      <c r="CB8776" s="174" t="str">
        <f t="shared" si="920"/>
        <v/>
      </c>
      <c r="CC8776" s="174" t="str">
        <f t="shared" si="921"/>
        <v/>
      </c>
      <c r="CH8776" s="139"/>
      <c r="CI8776" s="139"/>
      <c r="CJ8776" s="174"/>
    </row>
    <row r="8777" spans="76:88" ht="20.100000000000001" customHeight="1" x14ac:dyDescent="0.25">
      <c r="BX8777" s="190"/>
      <c r="BY8777" s="191"/>
      <c r="BZ8777" s="188"/>
      <c r="CA8777" s="188"/>
      <c r="CB8777" s="174" t="str">
        <f t="shared" si="920"/>
        <v/>
      </c>
      <c r="CC8777" s="174" t="str">
        <f t="shared" si="921"/>
        <v/>
      </c>
      <c r="CH8777" s="139"/>
      <c r="CI8777" s="139"/>
      <c r="CJ8777" s="174"/>
    </row>
    <row r="8778" spans="76:88" ht="20.100000000000001" customHeight="1" x14ac:dyDescent="0.25">
      <c r="BX8778" s="190"/>
      <c r="BY8778" s="191"/>
      <c r="BZ8778" s="188"/>
      <c r="CA8778" s="188"/>
      <c r="CB8778" s="174" t="str">
        <f t="shared" si="920"/>
        <v/>
      </c>
      <c r="CC8778" s="174" t="str">
        <f t="shared" si="921"/>
        <v/>
      </c>
      <c r="CH8778" s="139"/>
      <c r="CI8778" s="139"/>
      <c r="CJ8778" s="174"/>
    </row>
    <row r="8779" spans="76:88" ht="20.100000000000001" customHeight="1" x14ac:dyDescent="0.25">
      <c r="BX8779" s="190"/>
      <c r="BY8779" s="191"/>
      <c r="BZ8779" s="188"/>
      <c r="CA8779" s="188"/>
      <c r="CB8779" s="174" t="str">
        <f t="shared" si="920"/>
        <v/>
      </c>
      <c r="CC8779" s="174" t="str">
        <f t="shared" si="921"/>
        <v/>
      </c>
      <c r="CH8779" s="139"/>
      <c r="CI8779" s="139"/>
      <c r="CJ8779" s="174"/>
    </row>
    <row r="8780" spans="76:88" ht="20.100000000000001" customHeight="1" x14ac:dyDescent="0.25">
      <c r="BX8780" s="190"/>
      <c r="BY8780" s="191"/>
      <c r="BZ8780" s="188"/>
      <c r="CA8780" s="188"/>
      <c r="CB8780" s="174" t="str">
        <f t="shared" si="920"/>
        <v/>
      </c>
      <c r="CC8780" s="174" t="str">
        <f t="shared" si="921"/>
        <v/>
      </c>
      <c r="CH8780" s="139"/>
      <c r="CI8780" s="139"/>
      <c r="CJ8780" s="174"/>
    </row>
    <row r="8781" spans="76:88" ht="20.100000000000001" customHeight="1" x14ac:dyDescent="0.25">
      <c r="BX8781" s="190"/>
      <c r="BY8781" s="191"/>
      <c r="BZ8781" s="188"/>
      <c r="CA8781" s="188"/>
      <c r="CB8781" s="174" t="str">
        <f t="shared" si="920"/>
        <v/>
      </c>
      <c r="CC8781" s="174" t="str">
        <f t="shared" si="921"/>
        <v/>
      </c>
      <c r="CH8781" s="139"/>
      <c r="CI8781" s="139"/>
      <c r="CJ8781" s="174"/>
    </row>
    <row r="8782" spans="76:88" ht="20.100000000000001" customHeight="1" x14ac:dyDescent="0.25">
      <c r="BX8782" s="190"/>
      <c r="BY8782" s="191"/>
      <c r="BZ8782" s="188"/>
      <c r="CA8782" s="188"/>
      <c r="CB8782" s="174" t="str">
        <f t="shared" si="920"/>
        <v/>
      </c>
      <c r="CC8782" s="174" t="str">
        <f t="shared" si="921"/>
        <v/>
      </c>
      <c r="CH8782" s="139"/>
      <c r="CI8782" s="139"/>
      <c r="CJ8782" s="174"/>
    </row>
    <row r="8783" spans="76:88" ht="20.100000000000001" customHeight="1" x14ac:dyDescent="0.25">
      <c r="BX8783" s="190"/>
      <c r="BY8783" s="191"/>
      <c r="BZ8783" s="188"/>
      <c r="CA8783" s="188"/>
      <c r="CB8783" s="174" t="str">
        <f t="shared" si="920"/>
        <v/>
      </c>
      <c r="CC8783" s="174" t="str">
        <f t="shared" si="921"/>
        <v/>
      </c>
      <c r="CH8783" s="139"/>
      <c r="CI8783" s="139"/>
      <c r="CJ8783" s="174"/>
    </row>
    <row r="8784" spans="76:88" ht="20.100000000000001" customHeight="1" x14ac:dyDescent="0.25">
      <c r="BX8784" s="190"/>
      <c r="BY8784" s="191"/>
      <c r="BZ8784" s="188"/>
      <c r="CA8784" s="188"/>
      <c r="CB8784" s="174" t="str">
        <f t="shared" ref="CB8784:CB8847" si="922">IF($CA8784&gt;(Y$555),$BZ8784,"")</f>
        <v/>
      </c>
      <c r="CC8784" s="174" t="str">
        <f t="shared" ref="CC8784:CC8847" si="923">IF($CA8784&gt;(AA$557),$BZ8784,"")</f>
        <v/>
      </c>
      <c r="CH8784" s="139"/>
      <c r="CI8784" s="139"/>
      <c r="CJ8784" s="174"/>
    </row>
    <row r="8785" spans="76:88" ht="20.100000000000001" customHeight="1" x14ac:dyDescent="0.25">
      <c r="BX8785" s="190"/>
      <c r="BY8785" s="191"/>
      <c r="BZ8785" s="188"/>
      <c r="CA8785" s="188"/>
      <c r="CB8785" s="174" t="str">
        <f t="shared" si="922"/>
        <v/>
      </c>
      <c r="CC8785" s="174" t="str">
        <f t="shared" si="923"/>
        <v/>
      </c>
      <c r="CH8785" s="139"/>
      <c r="CI8785" s="139"/>
      <c r="CJ8785" s="174"/>
    </row>
    <row r="8786" spans="76:88" ht="20.100000000000001" customHeight="1" x14ac:dyDescent="0.25">
      <c r="BX8786" s="190"/>
      <c r="BY8786" s="191"/>
      <c r="BZ8786" s="188"/>
      <c r="CA8786" s="188"/>
      <c r="CB8786" s="174" t="str">
        <f t="shared" si="922"/>
        <v/>
      </c>
      <c r="CC8786" s="174" t="str">
        <f t="shared" si="923"/>
        <v/>
      </c>
      <c r="CH8786" s="139"/>
      <c r="CI8786" s="139"/>
      <c r="CJ8786" s="174"/>
    </row>
    <row r="8787" spans="76:88" ht="20.100000000000001" customHeight="1" x14ac:dyDescent="0.25">
      <c r="BX8787" s="190"/>
      <c r="BY8787" s="191"/>
      <c r="BZ8787" s="188"/>
      <c r="CA8787" s="188"/>
      <c r="CB8787" s="174" t="str">
        <f t="shared" si="922"/>
        <v/>
      </c>
      <c r="CC8787" s="174" t="str">
        <f t="shared" si="923"/>
        <v/>
      </c>
      <c r="CH8787" s="139"/>
      <c r="CI8787" s="139"/>
      <c r="CJ8787" s="174"/>
    </row>
    <row r="8788" spans="76:88" ht="20.100000000000001" customHeight="1" x14ac:dyDescent="0.25">
      <c r="BX8788" s="190"/>
      <c r="BY8788" s="191"/>
      <c r="BZ8788" s="188"/>
      <c r="CA8788" s="188"/>
      <c r="CB8788" s="174" t="str">
        <f t="shared" si="922"/>
        <v/>
      </c>
      <c r="CC8788" s="174" t="str">
        <f t="shared" si="923"/>
        <v/>
      </c>
      <c r="CH8788" s="139"/>
      <c r="CI8788" s="139"/>
      <c r="CJ8788" s="174"/>
    </row>
    <row r="8789" spans="76:88" ht="20.100000000000001" customHeight="1" x14ac:dyDescent="0.25">
      <c r="BX8789" s="190"/>
      <c r="BY8789" s="191"/>
      <c r="BZ8789" s="188"/>
      <c r="CA8789" s="188"/>
      <c r="CB8789" s="174" t="str">
        <f t="shared" si="922"/>
        <v/>
      </c>
      <c r="CC8789" s="174" t="str">
        <f t="shared" si="923"/>
        <v/>
      </c>
      <c r="CH8789" s="139"/>
      <c r="CI8789" s="139"/>
      <c r="CJ8789" s="174"/>
    </row>
    <row r="8790" spans="76:88" ht="20.100000000000001" customHeight="1" x14ac:dyDescent="0.25">
      <c r="BX8790" s="190"/>
      <c r="BY8790" s="191"/>
      <c r="BZ8790" s="188"/>
      <c r="CA8790" s="188"/>
      <c r="CB8790" s="174" t="str">
        <f t="shared" si="922"/>
        <v/>
      </c>
      <c r="CC8790" s="174" t="str">
        <f t="shared" si="923"/>
        <v/>
      </c>
      <c r="CH8790" s="139"/>
      <c r="CI8790" s="139"/>
      <c r="CJ8790" s="174"/>
    </row>
    <row r="8791" spans="76:88" ht="20.100000000000001" customHeight="1" x14ac:dyDescent="0.25">
      <c r="BX8791" s="190"/>
      <c r="BY8791" s="191"/>
      <c r="BZ8791" s="188"/>
      <c r="CA8791" s="188"/>
      <c r="CB8791" s="174" t="str">
        <f t="shared" si="922"/>
        <v/>
      </c>
      <c r="CC8791" s="174" t="str">
        <f t="shared" si="923"/>
        <v/>
      </c>
      <c r="CH8791" s="139"/>
      <c r="CI8791" s="139"/>
      <c r="CJ8791" s="174"/>
    </row>
    <row r="8792" spans="76:88" ht="20.100000000000001" customHeight="1" x14ac:dyDescent="0.25">
      <c r="BX8792" s="190"/>
      <c r="BY8792" s="191"/>
      <c r="BZ8792" s="188"/>
      <c r="CA8792" s="188"/>
      <c r="CB8792" s="174" t="str">
        <f t="shared" si="922"/>
        <v/>
      </c>
      <c r="CC8792" s="174" t="str">
        <f t="shared" si="923"/>
        <v/>
      </c>
      <c r="CH8792" s="139"/>
      <c r="CI8792" s="139"/>
      <c r="CJ8792" s="174"/>
    </row>
    <row r="8793" spans="76:88" ht="20.100000000000001" customHeight="1" x14ac:dyDescent="0.25">
      <c r="BX8793" s="190"/>
      <c r="BY8793" s="191"/>
      <c r="BZ8793" s="188"/>
      <c r="CA8793" s="188"/>
      <c r="CB8793" s="174" t="str">
        <f t="shared" si="922"/>
        <v/>
      </c>
      <c r="CC8793" s="174" t="str">
        <f t="shared" si="923"/>
        <v/>
      </c>
      <c r="CH8793" s="139"/>
      <c r="CI8793" s="139"/>
      <c r="CJ8793" s="174"/>
    </row>
    <row r="8794" spans="76:88" ht="20.100000000000001" customHeight="1" x14ac:dyDescent="0.25">
      <c r="BX8794" s="190"/>
      <c r="BY8794" s="191"/>
      <c r="BZ8794" s="188"/>
      <c r="CA8794" s="188"/>
      <c r="CB8794" s="174" t="str">
        <f t="shared" si="922"/>
        <v/>
      </c>
      <c r="CC8794" s="174" t="str">
        <f t="shared" si="923"/>
        <v/>
      </c>
      <c r="CH8794" s="139"/>
      <c r="CI8794" s="139"/>
      <c r="CJ8794" s="174"/>
    </row>
    <row r="8795" spans="76:88" ht="20.100000000000001" customHeight="1" x14ac:dyDescent="0.25">
      <c r="BX8795" s="190"/>
      <c r="BY8795" s="191"/>
      <c r="BZ8795" s="188"/>
      <c r="CA8795" s="188"/>
      <c r="CB8795" s="174" t="str">
        <f t="shared" si="922"/>
        <v/>
      </c>
      <c r="CC8795" s="174" t="str">
        <f t="shared" si="923"/>
        <v/>
      </c>
      <c r="CH8795" s="139"/>
      <c r="CI8795" s="139"/>
      <c r="CJ8795" s="174"/>
    </row>
    <row r="8796" spans="76:88" ht="20.100000000000001" customHeight="1" x14ac:dyDescent="0.25">
      <c r="BX8796" s="190"/>
      <c r="BY8796" s="191"/>
      <c r="BZ8796" s="188"/>
      <c r="CA8796" s="188"/>
      <c r="CB8796" s="174" t="str">
        <f t="shared" si="922"/>
        <v/>
      </c>
      <c r="CC8796" s="174" t="str">
        <f t="shared" si="923"/>
        <v/>
      </c>
      <c r="CH8796" s="139"/>
      <c r="CI8796" s="139"/>
      <c r="CJ8796" s="174"/>
    </row>
    <row r="8797" spans="76:88" ht="20.100000000000001" customHeight="1" x14ac:dyDescent="0.25">
      <c r="BX8797" s="190"/>
      <c r="BY8797" s="191"/>
      <c r="BZ8797" s="188"/>
      <c r="CA8797" s="188"/>
      <c r="CB8797" s="174" t="str">
        <f t="shared" si="922"/>
        <v/>
      </c>
      <c r="CC8797" s="174" t="str">
        <f t="shared" si="923"/>
        <v/>
      </c>
      <c r="CH8797" s="139"/>
      <c r="CI8797" s="139"/>
      <c r="CJ8797" s="174"/>
    </row>
    <row r="8798" spans="76:88" ht="20.100000000000001" customHeight="1" x14ac:dyDescent="0.25">
      <c r="BX8798" s="190"/>
      <c r="BY8798" s="191"/>
      <c r="BZ8798" s="188"/>
      <c r="CA8798" s="188"/>
      <c r="CB8798" s="174" t="str">
        <f t="shared" si="922"/>
        <v/>
      </c>
      <c r="CC8798" s="174" t="str">
        <f t="shared" si="923"/>
        <v/>
      </c>
      <c r="CH8798" s="139"/>
      <c r="CI8798" s="139"/>
      <c r="CJ8798" s="174"/>
    </row>
    <row r="8799" spans="76:88" ht="20.100000000000001" customHeight="1" x14ac:dyDescent="0.25">
      <c r="BX8799" s="190"/>
      <c r="BY8799" s="191"/>
      <c r="BZ8799" s="188"/>
      <c r="CA8799" s="188"/>
      <c r="CB8799" s="174" t="str">
        <f t="shared" si="922"/>
        <v/>
      </c>
      <c r="CC8799" s="174" t="str">
        <f t="shared" si="923"/>
        <v/>
      </c>
      <c r="CH8799" s="139"/>
      <c r="CI8799" s="139"/>
      <c r="CJ8799" s="174"/>
    </row>
    <row r="8800" spans="76:88" ht="20.100000000000001" customHeight="1" x14ac:dyDescent="0.25">
      <c r="BX8800" s="190"/>
      <c r="BY8800" s="191"/>
      <c r="BZ8800" s="188"/>
      <c r="CA8800" s="188"/>
      <c r="CB8800" s="174" t="str">
        <f t="shared" si="922"/>
        <v/>
      </c>
      <c r="CC8800" s="174" t="str">
        <f t="shared" si="923"/>
        <v/>
      </c>
      <c r="CH8800" s="139"/>
      <c r="CI8800" s="139"/>
      <c r="CJ8800" s="174"/>
    </row>
    <row r="8801" spans="76:88" ht="20.100000000000001" customHeight="1" x14ac:dyDescent="0.25">
      <c r="BX8801" s="190"/>
      <c r="BY8801" s="191"/>
      <c r="BZ8801" s="188"/>
      <c r="CA8801" s="188"/>
      <c r="CB8801" s="174" t="str">
        <f t="shared" si="922"/>
        <v/>
      </c>
      <c r="CC8801" s="174" t="str">
        <f t="shared" si="923"/>
        <v/>
      </c>
      <c r="CH8801" s="139"/>
      <c r="CI8801" s="139"/>
      <c r="CJ8801" s="174"/>
    </row>
    <row r="8802" spans="76:88" ht="20.100000000000001" customHeight="1" x14ac:dyDescent="0.25">
      <c r="BX8802" s="190"/>
      <c r="BY8802" s="191"/>
      <c r="BZ8802" s="188"/>
      <c r="CA8802" s="188"/>
      <c r="CB8802" s="174" t="str">
        <f t="shared" si="922"/>
        <v/>
      </c>
      <c r="CC8802" s="174" t="str">
        <f t="shared" si="923"/>
        <v/>
      </c>
      <c r="CH8802" s="139"/>
      <c r="CI8802" s="139"/>
      <c r="CJ8802" s="174"/>
    </row>
    <row r="8803" spans="76:88" ht="20.100000000000001" customHeight="1" x14ac:dyDescent="0.25">
      <c r="BX8803" s="190"/>
      <c r="BY8803" s="191"/>
      <c r="BZ8803" s="188"/>
      <c r="CA8803" s="188"/>
      <c r="CB8803" s="174" t="str">
        <f t="shared" si="922"/>
        <v/>
      </c>
      <c r="CC8803" s="174" t="str">
        <f t="shared" si="923"/>
        <v/>
      </c>
      <c r="CH8803" s="139"/>
      <c r="CI8803" s="139"/>
      <c r="CJ8803" s="174"/>
    </row>
    <row r="8804" spans="76:88" ht="20.100000000000001" customHeight="1" x14ac:dyDescent="0.25">
      <c r="BX8804" s="190"/>
      <c r="BY8804" s="191"/>
      <c r="BZ8804" s="188"/>
      <c r="CA8804" s="188"/>
      <c r="CB8804" s="174" t="str">
        <f t="shared" si="922"/>
        <v/>
      </c>
      <c r="CC8804" s="174" t="str">
        <f t="shared" si="923"/>
        <v/>
      </c>
      <c r="CH8804" s="139"/>
      <c r="CI8804" s="139"/>
      <c r="CJ8804" s="174"/>
    </row>
    <row r="8805" spans="76:88" ht="20.100000000000001" customHeight="1" x14ac:dyDescent="0.25">
      <c r="BX8805" s="190"/>
      <c r="BY8805" s="191"/>
      <c r="BZ8805" s="188"/>
      <c r="CA8805" s="188"/>
      <c r="CB8805" s="174" t="str">
        <f t="shared" si="922"/>
        <v/>
      </c>
      <c r="CC8805" s="174" t="str">
        <f t="shared" si="923"/>
        <v/>
      </c>
      <c r="CH8805" s="139"/>
      <c r="CI8805" s="139"/>
      <c r="CJ8805" s="174"/>
    </row>
    <row r="8806" spans="76:88" ht="20.100000000000001" customHeight="1" x14ac:dyDescent="0.25">
      <c r="BX8806" s="190"/>
      <c r="BY8806" s="191"/>
      <c r="BZ8806" s="188"/>
      <c r="CA8806" s="188"/>
      <c r="CB8806" s="174" t="str">
        <f t="shared" si="922"/>
        <v/>
      </c>
      <c r="CC8806" s="174" t="str">
        <f t="shared" si="923"/>
        <v/>
      </c>
      <c r="CH8806" s="139"/>
      <c r="CI8806" s="139"/>
      <c r="CJ8806" s="174"/>
    </row>
    <row r="8807" spans="76:88" ht="20.100000000000001" customHeight="1" x14ac:dyDescent="0.25">
      <c r="BX8807" s="190"/>
      <c r="BY8807" s="191"/>
      <c r="BZ8807" s="188"/>
      <c r="CA8807" s="188"/>
      <c r="CB8807" s="174" t="str">
        <f t="shared" si="922"/>
        <v/>
      </c>
      <c r="CC8807" s="174" t="str">
        <f t="shared" si="923"/>
        <v/>
      </c>
      <c r="CH8807" s="139"/>
      <c r="CI8807" s="139"/>
      <c r="CJ8807" s="174"/>
    </row>
    <row r="8808" spans="76:88" ht="20.100000000000001" customHeight="1" x14ac:dyDescent="0.25">
      <c r="BX8808" s="190"/>
      <c r="BY8808" s="191"/>
      <c r="BZ8808" s="188"/>
      <c r="CA8808" s="188"/>
      <c r="CB8808" s="174" t="str">
        <f t="shared" si="922"/>
        <v/>
      </c>
      <c r="CC8808" s="174" t="str">
        <f t="shared" si="923"/>
        <v/>
      </c>
      <c r="CH8808" s="139"/>
      <c r="CI8808" s="139"/>
      <c r="CJ8808" s="174"/>
    </row>
    <row r="8809" spans="76:88" ht="20.100000000000001" customHeight="1" x14ac:dyDescent="0.25">
      <c r="BX8809" s="190"/>
      <c r="BY8809" s="191"/>
      <c r="BZ8809" s="188"/>
      <c r="CA8809" s="188"/>
      <c r="CB8809" s="174" t="str">
        <f t="shared" si="922"/>
        <v/>
      </c>
      <c r="CC8809" s="174" t="str">
        <f t="shared" si="923"/>
        <v/>
      </c>
      <c r="CH8809" s="139"/>
      <c r="CI8809" s="139"/>
      <c r="CJ8809" s="174"/>
    </row>
    <row r="8810" spans="76:88" ht="20.100000000000001" customHeight="1" x14ac:dyDescent="0.25">
      <c r="BX8810" s="190"/>
      <c r="BY8810" s="191"/>
      <c r="BZ8810" s="188"/>
      <c r="CA8810" s="188"/>
      <c r="CB8810" s="174" t="str">
        <f t="shared" si="922"/>
        <v/>
      </c>
      <c r="CC8810" s="174" t="str">
        <f t="shared" si="923"/>
        <v/>
      </c>
      <c r="CH8810" s="139"/>
      <c r="CI8810" s="139"/>
      <c r="CJ8810" s="174"/>
    </row>
    <row r="8811" spans="76:88" ht="20.100000000000001" customHeight="1" x14ac:dyDescent="0.25">
      <c r="BX8811" s="190"/>
      <c r="BY8811" s="191"/>
      <c r="BZ8811" s="188"/>
      <c r="CA8811" s="188"/>
      <c r="CB8811" s="174" t="str">
        <f t="shared" si="922"/>
        <v/>
      </c>
      <c r="CC8811" s="174" t="str">
        <f t="shared" si="923"/>
        <v/>
      </c>
      <c r="CH8811" s="139"/>
      <c r="CI8811" s="139"/>
      <c r="CJ8811" s="174"/>
    </row>
    <row r="8812" spans="76:88" ht="20.100000000000001" customHeight="1" x14ac:dyDescent="0.25">
      <c r="BX8812" s="190"/>
      <c r="BY8812" s="191"/>
      <c r="BZ8812" s="188"/>
      <c r="CA8812" s="188"/>
      <c r="CB8812" s="174" t="str">
        <f t="shared" si="922"/>
        <v/>
      </c>
      <c r="CC8812" s="174" t="str">
        <f t="shared" si="923"/>
        <v/>
      </c>
      <c r="CH8812" s="139"/>
      <c r="CI8812" s="139"/>
      <c r="CJ8812" s="174"/>
    </row>
    <row r="8813" spans="76:88" ht="20.100000000000001" customHeight="1" x14ac:dyDescent="0.25">
      <c r="BX8813" s="190"/>
      <c r="BY8813" s="191"/>
      <c r="BZ8813" s="188"/>
      <c r="CA8813" s="188"/>
      <c r="CB8813" s="174" t="str">
        <f t="shared" si="922"/>
        <v/>
      </c>
      <c r="CC8813" s="174" t="str">
        <f t="shared" si="923"/>
        <v/>
      </c>
      <c r="CH8813" s="139"/>
      <c r="CI8813" s="139"/>
      <c r="CJ8813" s="174"/>
    </row>
    <row r="8814" spans="76:88" ht="20.100000000000001" customHeight="1" x14ac:dyDescent="0.25">
      <c r="BX8814" s="190"/>
      <c r="BY8814" s="191"/>
      <c r="BZ8814" s="188"/>
      <c r="CA8814" s="188"/>
      <c r="CB8814" s="174" t="str">
        <f t="shared" si="922"/>
        <v/>
      </c>
      <c r="CC8814" s="174" t="str">
        <f t="shared" si="923"/>
        <v/>
      </c>
      <c r="CH8814" s="139"/>
      <c r="CI8814" s="139"/>
      <c r="CJ8814" s="174"/>
    </row>
    <row r="8815" spans="76:88" ht="20.100000000000001" customHeight="1" x14ac:dyDescent="0.25">
      <c r="BX8815" s="190"/>
      <c r="BY8815" s="191"/>
      <c r="BZ8815" s="188"/>
      <c r="CA8815" s="188"/>
      <c r="CB8815" s="174" t="str">
        <f t="shared" si="922"/>
        <v/>
      </c>
      <c r="CC8815" s="174" t="str">
        <f t="shared" si="923"/>
        <v/>
      </c>
      <c r="CH8815" s="139"/>
      <c r="CI8815" s="139"/>
      <c r="CJ8815" s="174"/>
    </row>
    <row r="8816" spans="76:88" ht="20.100000000000001" customHeight="1" x14ac:dyDescent="0.25">
      <c r="BX8816" s="190"/>
      <c r="BY8816" s="191"/>
      <c r="BZ8816" s="188"/>
      <c r="CA8816" s="188"/>
      <c r="CB8816" s="174" t="str">
        <f t="shared" si="922"/>
        <v/>
      </c>
      <c r="CC8816" s="174" t="str">
        <f t="shared" si="923"/>
        <v/>
      </c>
      <c r="CH8816" s="139"/>
      <c r="CI8816" s="139"/>
      <c r="CJ8816" s="174"/>
    </row>
    <row r="8817" spans="76:88" ht="20.100000000000001" customHeight="1" x14ac:dyDescent="0.25">
      <c r="BX8817" s="190"/>
      <c r="BY8817" s="191"/>
      <c r="BZ8817" s="188"/>
      <c r="CA8817" s="188"/>
      <c r="CB8817" s="174" t="str">
        <f t="shared" si="922"/>
        <v/>
      </c>
      <c r="CC8817" s="174" t="str">
        <f t="shared" si="923"/>
        <v/>
      </c>
      <c r="CH8817" s="139"/>
      <c r="CI8817" s="139"/>
      <c r="CJ8817" s="174"/>
    </row>
    <row r="8818" spans="76:88" ht="20.100000000000001" customHeight="1" x14ac:dyDescent="0.25">
      <c r="BX8818" s="190"/>
      <c r="BY8818" s="191"/>
      <c r="BZ8818" s="188"/>
      <c r="CA8818" s="188"/>
      <c r="CB8818" s="174" t="str">
        <f t="shared" si="922"/>
        <v/>
      </c>
      <c r="CC8818" s="174" t="str">
        <f t="shared" si="923"/>
        <v/>
      </c>
      <c r="CH8818" s="139"/>
      <c r="CI8818" s="139"/>
      <c r="CJ8818" s="174"/>
    </row>
    <row r="8819" spans="76:88" ht="20.100000000000001" customHeight="1" x14ac:dyDescent="0.25">
      <c r="BX8819" s="190"/>
      <c r="BY8819" s="191"/>
      <c r="BZ8819" s="188"/>
      <c r="CA8819" s="188"/>
      <c r="CB8819" s="174" t="str">
        <f t="shared" si="922"/>
        <v/>
      </c>
      <c r="CC8819" s="174" t="str">
        <f t="shared" si="923"/>
        <v/>
      </c>
      <c r="CH8819" s="139"/>
      <c r="CI8819" s="139"/>
      <c r="CJ8819" s="174"/>
    </row>
    <row r="8820" spans="76:88" ht="20.100000000000001" customHeight="1" x14ac:dyDescent="0.25">
      <c r="BX8820" s="190"/>
      <c r="BY8820" s="191"/>
      <c r="BZ8820" s="188"/>
      <c r="CA8820" s="188"/>
      <c r="CB8820" s="174" t="str">
        <f t="shared" si="922"/>
        <v/>
      </c>
      <c r="CC8820" s="174" t="str">
        <f t="shared" si="923"/>
        <v/>
      </c>
      <c r="CH8820" s="139"/>
      <c r="CI8820" s="139"/>
      <c r="CJ8820" s="174"/>
    </row>
    <row r="8821" spans="76:88" ht="20.100000000000001" customHeight="1" x14ac:dyDescent="0.25">
      <c r="BX8821" s="190"/>
      <c r="BY8821" s="191"/>
      <c r="BZ8821" s="188"/>
      <c r="CA8821" s="188"/>
      <c r="CB8821" s="174" t="str">
        <f t="shared" si="922"/>
        <v/>
      </c>
      <c r="CC8821" s="174" t="str">
        <f t="shared" si="923"/>
        <v/>
      </c>
      <c r="CH8821" s="139"/>
      <c r="CI8821" s="139"/>
      <c r="CJ8821" s="174"/>
    </row>
    <row r="8822" spans="76:88" ht="20.100000000000001" customHeight="1" x14ac:dyDescent="0.25">
      <c r="BX8822" s="190"/>
      <c r="BY8822" s="191"/>
      <c r="BZ8822" s="188"/>
      <c r="CA8822" s="188"/>
      <c r="CB8822" s="174" t="str">
        <f t="shared" si="922"/>
        <v/>
      </c>
      <c r="CC8822" s="174" t="str">
        <f t="shared" si="923"/>
        <v/>
      </c>
      <c r="CH8822" s="139"/>
      <c r="CI8822" s="139"/>
      <c r="CJ8822" s="174"/>
    </row>
    <row r="8823" spans="76:88" ht="20.100000000000001" customHeight="1" x14ac:dyDescent="0.25">
      <c r="BX8823" s="190"/>
      <c r="BY8823" s="191"/>
      <c r="BZ8823" s="188"/>
      <c r="CA8823" s="188"/>
      <c r="CB8823" s="174" t="str">
        <f t="shared" si="922"/>
        <v/>
      </c>
      <c r="CC8823" s="174" t="str">
        <f t="shared" si="923"/>
        <v/>
      </c>
      <c r="CH8823" s="139"/>
      <c r="CI8823" s="139"/>
      <c r="CJ8823" s="174"/>
    </row>
    <row r="8824" spans="76:88" ht="20.100000000000001" customHeight="1" x14ac:dyDescent="0.25">
      <c r="BX8824" s="190"/>
      <c r="BY8824" s="191"/>
      <c r="BZ8824" s="188"/>
      <c r="CA8824" s="188"/>
      <c r="CB8824" s="174" t="str">
        <f t="shared" si="922"/>
        <v/>
      </c>
      <c r="CC8824" s="174" t="str">
        <f t="shared" si="923"/>
        <v/>
      </c>
      <c r="CH8824" s="139"/>
      <c r="CI8824" s="139"/>
      <c r="CJ8824" s="174"/>
    </row>
    <row r="8825" spans="76:88" ht="20.100000000000001" customHeight="1" x14ac:dyDescent="0.25">
      <c r="BX8825" s="190"/>
      <c r="BY8825" s="191"/>
      <c r="BZ8825" s="188"/>
      <c r="CA8825" s="188"/>
      <c r="CB8825" s="174" t="str">
        <f t="shared" si="922"/>
        <v/>
      </c>
      <c r="CC8825" s="174" t="str">
        <f t="shared" si="923"/>
        <v/>
      </c>
      <c r="CH8825" s="139"/>
      <c r="CI8825" s="139"/>
      <c r="CJ8825" s="174"/>
    </row>
    <row r="8826" spans="76:88" ht="20.100000000000001" customHeight="1" x14ac:dyDescent="0.25">
      <c r="BX8826" s="190"/>
      <c r="BY8826" s="191"/>
      <c r="BZ8826" s="188"/>
      <c r="CA8826" s="188"/>
      <c r="CB8826" s="174" t="str">
        <f t="shared" si="922"/>
        <v/>
      </c>
      <c r="CC8826" s="174" t="str">
        <f t="shared" si="923"/>
        <v/>
      </c>
      <c r="CH8826" s="139"/>
      <c r="CI8826" s="139"/>
      <c r="CJ8826" s="174"/>
    </row>
    <row r="8827" spans="76:88" ht="20.100000000000001" customHeight="1" x14ac:dyDescent="0.25">
      <c r="BX8827" s="190"/>
      <c r="BY8827" s="191"/>
      <c r="BZ8827" s="188"/>
      <c r="CA8827" s="188"/>
      <c r="CB8827" s="174" t="str">
        <f t="shared" si="922"/>
        <v/>
      </c>
      <c r="CC8827" s="174" t="str">
        <f t="shared" si="923"/>
        <v/>
      </c>
      <c r="CH8827" s="139"/>
      <c r="CI8827" s="139"/>
      <c r="CJ8827" s="174"/>
    </row>
    <row r="8828" spans="76:88" ht="20.100000000000001" customHeight="1" x14ac:dyDescent="0.25">
      <c r="BX8828" s="190"/>
      <c r="BY8828" s="191"/>
      <c r="BZ8828" s="188"/>
      <c r="CA8828" s="188"/>
      <c r="CB8828" s="174" t="str">
        <f t="shared" si="922"/>
        <v/>
      </c>
      <c r="CC8828" s="174" t="str">
        <f t="shared" si="923"/>
        <v/>
      </c>
      <c r="CH8828" s="139"/>
      <c r="CI8828" s="139"/>
      <c r="CJ8828" s="174"/>
    </row>
    <row r="8829" spans="76:88" ht="20.100000000000001" customHeight="1" x14ac:dyDescent="0.25">
      <c r="BX8829" s="190"/>
      <c r="BY8829" s="191"/>
      <c r="BZ8829" s="188"/>
      <c r="CA8829" s="188"/>
      <c r="CB8829" s="174" t="str">
        <f t="shared" si="922"/>
        <v/>
      </c>
      <c r="CC8829" s="174" t="str">
        <f t="shared" si="923"/>
        <v/>
      </c>
      <c r="CH8829" s="139"/>
      <c r="CI8829" s="139"/>
      <c r="CJ8829" s="174"/>
    </row>
    <row r="8830" spans="76:88" ht="20.100000000000001" customHeight="1" x14ac:dyDescent="0.25">
      <c r="BX8830" s="190"/>
      <c r="BY8830" s="191"/>
      <c r="BZ8830" s="188"/>
      <c r="CA8830" s="188"/>
      <c r="CB8830" s="174" t="str">
        <f t="shared" si="922"/>
        <v/>
      </c>
      <c r="CC8830" s="174" t="str">
        <f t="shared" si="923"/>
        <v/>
      </c>
      <c r="CH8830" s="139"/>
      <c r="CI8830" s="139"/>
      <c r="CJ8830" s="174"/>
    </row>
    <row r="8831" spans="76:88" ht="20.100000000000001" customHeight="1" x14ac:dyDescent="0.25">
      <c r="BX8831" s="190"/>
      <c r="BY8831" s="191"/>
      <c r="BZ8831" s="188"/>
      <c r="CA8831" s="188"/>
      <c r="CB8831" s="174" t="str">
        <f t="shared" si="922"/>
        <v/>
      </c>
      <c r="CC8831" s="174" t="str">
        <f t="shared" si="923"/>
        <v/>
      </c>
      <c r="CH8831" s="139"/>
      <c r="CI8831" s="139"/>
      <c r="CJ8831" s="174"/>
    </row>
    <row r="8832" spans="76:88" ht="20.100000000000001" customHeight="1" x14ac:dyDescent="0.25">
      <c r="BX8832" s="190"/>
      <c r="BY8832" s="191"/>
      <c r="BZ8832" s="188"/>
      <c r="CA8832" s="188"/>
      <c r="CB8832" s="174" t="str">
        <f t="shared" si="922"/>
        <v/>
      </c>
      <c r="CC8832" s="174" t="str">
        <f t="shared" si="923"/>
        <v/>
      </c>
      <c r="CH8832" s="139"/>
      <c r="CI8832" s="139"/>
      <c r="CJ8832" s="174"/>
    </row>
    <row r="8833" spans="76:88" ht="20.100000000000001" customHeight="1" x14ac:dyDescent="0.25">
      <c r="BX8833" s="190"/>
      <c r="BY8833" s="191"/>
      <c r="BZ8833" s="188"/>
      <c r="CA8833" s="188"/>
      <c r="CB8833" s="174" t="str">
        <f t="shared" si="922"/>
        <v/>
      </c>
      <c r="CC8833" s="174" t="str">
        <f t="shared" si="923"/>
        <v/>
      </c>
      <c r="CH8833" s="139"/>
      <c r="CI8833" s="139"/>
      <c r="CJ8833" s="174"/>
    </row>
    <row r="8834" spans="76:88" ht="20.100000000000001" customHeight="1" x14ac:dyDescent="0.25">
      <c r="BX8834" s="190"/>
      <c r="BY8834" s="191"/>
      <c r="BZ8834" s="188"/>
      <c r="CA8834" s="188"/>
      <c r="CB8834" s="174" t="str">
        <f t="shared" si="922"/>
        <v/>
      </c>
      <c r="CC8834" s="174" t="str">
        <f t="shared" si="923"/>
        <v/>
      </c>
      <c r="CH8834" s="139"/>
      <c r="CI8834" s="139"/>
      <c r="CJ8834" s="174"/>
    </row>
    <row r="8835" spans="76:88" ht="20.100000000000001" customHeight="1" x14ac:dyDescent="0.25">
      <c r="BX8835" s="190"/>
      <c r="BY8835" s="191"/>
      <c r="BZ8835" s="188"/>
      <c r="CA8835" s="188"/>
      <c r="CB8835" s="174" t="str">
        <f t="shared" si="922"/>
        <v/>
      </c>
      <c r="CC8835" s="174" t="str">
        <f t="shared" si="923"/>
        <v/>
      </c>
      <c r="CH8835" s="139"/>
      <c r="CI8835" s="139"/>
      <c r="CJ8835" s="174"/>
    </row>
    <row r="8836" spans="76:88" ht="20.100000000000001" customHeight="1" x14ac:dyDescent="0.25">
      <c r="BX8836" s="190"/>
      <c r="BY8836" s="191"/>
      <c r="BZ8836" s="188"/>
      <c r="CA8836" s="188"/>
      <c r="CB8836" s="174" t="str">
        <f t="shared" si="922"/>
        <v/>
      </c>
      <c r="CC8836" s="174" t="str">
        <f t="shared" si="923"/>
        <v/>
      </c>
      <c r="CH8836" s="139"/>
      <c r="CI8836" s="139"/>
      <c r="CJ8836" s="174"/>
    </row>
    <row r="8837" spans="76:88" ht="20.100000000000001" customHeight="1" x14ac:dyDescent="0.25">
      <c r="BX8837" s="190"/>
      <c r="BY8837" s="191"/>
      <c r="BZ8837" s="188"/>
      <c r="CA8837" s="188"/>
      <c r="CB8837" s="174" t="str">
        <f t="shared" si="922"/>
        <v/>
      </c>
      <c r="CC8837" s="174" t="str">
        <f t="shared" si="923"/>
        <v/>
      </c>
      <c r="CH8837" s="139"/>
      <c r="CI8837" s="139"/>
      <c r="CJ8837" s="174"/>
    </row>
    <row r="8838" spans="76:88" ht="20.100000000000001" customHeight="1" x14ac:dyDescent="0.25">
      <c r="BX8838" s="190"/>
      <c r="BY8838" s="191"/>
      <c r="BZ8838" s="188"/>
      <c r="CA8838" s="188"/>
      <c r="CB8838" s="174" t="str">
        <f t="shared" si="922"/>
        <v/>
      </c>
      <c r="CC8838" s="174" t="str">
        <f t="shared" si="923"/>
        <v/>
      </c>
      <c r="CH8838" s="139"/>
      <c r="CI8838" s="139"/>
      <c r="CJ8838" s="174"/>
    </row>
    <row r="8839" spans="76:88" ht="20.100000000000001" customHeight="1" x14ac:dyDescent="0.25">
      <c r="BX8839" s="190"/>
      <c r="BY8839" s="191"/>
      <c r="BZ8839" s="188"/>
      <c r="CA8839" s="188"/>
      <c r="CB8839" s="174" t="str">
        <f t="shared" si="922"/>
        <v/>
      </c>
      <c r="CC8839" s="174" t="str">
        <f t="shared" si="923"/>
        <v/>
      </c>
      <c r="CH8839" s="139"/>
      <c r="CI8839" s="139"/>
      <c r="CJ8839" s="174"/>
    </row>
    <row r="8840" spans="76:88" ht="20.100000000000001" customHeight="1" x14ac:dyDescent="0.25">
      <c r="BX8840" s="190"/>
      <c r="BY8840" s="191"/>
      <c r="BZ8840" s="188"/>
      <c r="CA8840" s="188"/>
      <c r="CB8840" s="174" t="str">
        <f t="shared" si="922"/>
        <v/>
      </c>
      <c r="CC8840" s="174" t="str">
        <f t="shared" si="923"/>
        <v/>
      </c>
      <c r="CH8840" s="139"/>
      <c r="CI8840" s="139"/>
      <c r="CJ8840" s="174"/>
    </row>
    <row r="8841" spans="76:88" ht="20.100000000000001" customHeight="1" x14ac:dyDescent="0.25">
      <c r="BX8841" s="190"/>
      <c r="BY8841" s="191"/>
      <c r="BZ8841" s="188"/>
      <c r="CA8841" s="188"/>
      <c r="CB8841" s="174" t="str">
        <f t="shared" si="922"/>
        <v/>
      </c>
      <c r="CC8841" s="174" t="str">
        <f t="shared" si="923"/>
        <v/>
      </c>
      <c r="CH8841" s="139"/>
      <c r="CI8841" s="139"/>
      <c r="CJ8841" s="174"/>
    </row>
    <row r="8842" spans="76:88" ht="20.100000000000001" customHeight="1" x14ac:dyDescent="0.25">
      <c r="BX8842" s="190"/>
      <c r="BY8842" s="191"/>
      <c r="BZ8842" s="188"/>
      <c r="CA8842" s="188"/>
      <c r="CB8842" s="174" t="str">
        <f t="shared" si="922"/>
        <v/>
      </c>
      <c r="CC8842" s="174" t="str">
        <f t="shared" si="923"/>
        <v/>
      </c>
      <c r="CH8842" s="139"/>
      <c r="CI8842" s="139"/>
      <c r="CJ8842" s="174"/>
    </row>
    <row r="8843" spans="76:88" ht="20.100000000000001" customHeight="1" x14ac:dyDescent="0.25">
      <c r="BX8843" s="190"/>
      <c r="BY8843" s="191"/>
      <c r="BZ8843" s="188"/>
      <c r="CA8843" s="188"/>
      <c r="CB8843" s="174" t="str">
        <f t="shared" si="922"/>
        <v/>
      </c>
      <c r="CC8843" s="174" t="str">
        <f t="shared" si="923"/>
        <v/>
      </c>
      <c r="CH8843" s="139"/>
      <c r="CI8843" s="139"/>
      <c r="CJ8843" s="174"/>
    </row>
    <row r="8844" spans="76:88" ht="20.100000000000001" customHeight="1" x14ac:dyDescent="0.25">
      <c r="BX8844" s="190"/>
      <c r="BY8844" s="191"/>
      <c r="BZ8844" s="188"/>
      <c r="CA8844" s="188"/>
      <c r="CB8844" s="174" t="str">
        <f t="shared" si="922"/>
        <v/>
      </c>
      <c r="CC8844" s="174" t="str">
        <f t="shared" si="923"/>
        <v/>
      </c>
      <c r="CH8844" s="139"/>
      <c r="CI8844" s="139"/>
      <c r="CJ8844" s="174"/>
    </row>
    <row r="8845" spans="76:88" ht="20.100000000000001" customHeight="1" x14ac:dyDescent="0.25">
      <c r="BX8845" s="190"/>
      <c r="BY8845" s="191"/>
      <c r="BZ8845" s="188"/>
      <c r="CA8845" s="188"/>
      <c r="CB8845" s="174" t="str">
        <f t="shared" si="922"/>
        <v/>
      </c>
      <c r="CC8845" s="174" t="str">
        <f t="shared" si="923"/>
        <v/>
      </c>
      <c r="CH8845" s="139"/>
      <c r="CI8845" s="139"/>
      <c r="CJ8845" s="174"/>
    </row>
    <row r="8846" spans="76:88" ht="20.100000000000001" customHeight="1" x14ac:dyDescent="0.25">
      <c r="BX8846" s="190"/>
      <c r="BY8846" s="191"/>
      <c r="BZ8846" s="188"/>
      <c r="CA8846" s="188"/>
      <c r="CB8846" s="174" t="str">
        <f t="shared" si="922"/>
        <v/>
      </c>
      <c r="CC8846" s="174" t="str">
        <f t="shared" si="923"/>
        <v/>
      </c>
      <c r="CH8846" s="139"/>
      <c r="CI8846" s="139"/>
      <c r="CJ8846" s="174"/>
    </row>
    <row r="8847" spans="76:88" ht="20.100000000000001" customHeight="1" x14ac:dyDescent="0.25">
      <c r="BX8847" s="190"/>
      <c r="BY8847" s="191"/>
      <c r="BZ8847" s="188"/>
      <c r="CA8847" s="188"/>
      <c r="CB8847" s="174" t="str">
        <f t="shared" si="922"/>
        <v/>
      </c>
      <c r="CC8847" s="174" t="str">
        <f t="shared" si="923"/>
        <v/>
      </c>
      <c r="CH8847" s="139"/>
      <c r="CI8847" s="139"/>
      <c r="CJ8847" s="174"/>
    </row>
    <row r="8848" spans="76:88" ht="20.100000000000001" customHeight="1" x14ac:dyDescent="0.25">
      <c r="BX8848" s="190"/>
      <c r="BY8848" s="191"/>
      <c r="BZ8848" s="188"/>
      <c r="CA8848" s="188"/>
      <c r="CB8848" s="174" t="str">
        <f t="shared" ref="CB8848:CB8911" si="924">IF($CA8848&gt;(Y$555),$BZ8848,"")</f>
        <v/>
      </c>
      <c r="CC8848" s="174" t="str">
        <f t="shared" ref="CC8848:CC8911" si="925">IF($CA8848&gt;(AA$557),$BZ8848,"")</f>
        <v/>
      </c>
      <c r="CH8848" s="139"/>
      <c r="CI8848" s="139"/>
      <c r="CJ8848" s="174"/>
    </row>
    <row r="8849" spans="76:88" ht="20.100000000000001" customHeight="1" x14ac:dyDescent="0.25">
      <c r="BX8849" s="190"/>
      <c r="BY8849" s="191"/>
      <c r="BZ8849" s="188"/>
      <c r="CA8849" s="188"/>
      <c r="CB8849" s="174" t="str">
        <f t="shared" si="924"/>
        <v/>
      </c>
      <c r="CC8849" s="174" t="str">
        <f t="shared" si="925"/>
        <v/>
      </c>
      <c r="CH8849" s="139"/>
      <c r="CI8849" s="139"/>
      <c r="CJ8849" s="174"/>
    </row>
    <row r="8850" spans="76:88" ht="20.100000000000001" customHeight="1" x14ac:dyDescent="0.25">
      <c r="BX8850" s="190"/>
      <c r="BY8850" s="191"/>
      <c r="BZ8850" s="188"/>
      <c r="CA8850" s="188"/>
      <c r="CB8850" s="174" t="str">
        <f t="shared" si="924"/>
        <v/>
      </c>
      <c r="CC8850" s="174" t="str">
        <f t="shared" si="925"/>
        <v/>
      </c>
      <c r="CH8850" s="139"/>
      <c r="CI8850" s="139"/>
      <c r="CJ8850" s="174"/>
    </row>
    <row r="8851" spans="76:88" ht="20.100000000000001" customHeight="1" x14ac:dyDescent="0.25">
      <c r="BX8851" s="190"/>
      <c r="BY8851" s="191"/>
      <c r="BZ8851" s="188"/>
      <c r="CA8851" s="188"/>
      <c r="CB8851" s="174" t="str">
        <f t="shared" si="924"/>
        <v/>
      </c>
      <c r="CC8851" s="174" t="str">
        <f t="shared" si="925"/>
        <v/>
      </c>
      <c r="CH8851" s="139"/>
      <c r="CI8851" s="139"/>
      <c r="CJ8851" s="174"/>
    </row>
    <row r="8852" spans="76:88" ht="20.100000000000001" customHeight="1" x14ac:dyDescent="0.25">
      <c r="BX8852" s="190"/>
      <c r="BY8852" s="191"/>
      <c r="BZ8852" s="188"/>
      <c r="CA8852" s="188"/>
      <c r="CB8852" s="174" t="str">
        <f t="shared" si="924"/>
        <v/>
      </c>
      <c r="CC8852" s="174" t="str">
        <f t="shared" si="925"/>
        <v/>
      </c>
      <c r="CH8852" s="139"/>
      <c r="CI8852" s="139"/>
      <c r="CJ8852" s="174"/>
    </row>
    <row r="8853" spans="76:88" ht="20.100000000000001" customHeight="1" x14ac:dyDescent="0.25">
      <c r="BX8853" s="190"/>
      <c r="BY8853" s="191"/>
      <c r="BZ8853" s="188"/>
      <c r="CA8853" s="188"/>
      <c r="CB8853" s="174" t="str">
        <f t="shared" si="924"/>
        <v/>
      </c>
      <c r="CC8853" s="174" t="str">
        <f t="shared" si="925"/>
        <v/>
      </c>
      <c r="CH8853" s="139"/>
      <c r="CI8853" s="139"/>
      <c r="CJ8853" s="174"/>
    </row>
    <row r="8854" spans="76:88" ht="20.100000000000001" customHeight="1" x14ac:dyDescent="0.25">
      <c r="BX8854" s="190"/>
      <c r="BY8854" s="191"/>
      <c r="BZ8854" s="188"/>
      <c r="CA8854" s="188"/>
      <c r="CB8854" s="174" t="str">
        <f t="shared" si="924"/>
        <v/>
      </c>
      <c r="CC8854" s="174" t="str">
        <f t="shared" si="925"/>
        <v/>
      </c>
      <c r="CH8854" s="139"/>
      <c r="CI8854" s="139"/>
      <c r="CJ8854" s="174"/>
    </row>
    <row r="8855" spans="76:88" ht="20.100000000000001" customHeight="1" x14ac:dyDescent="0.25">
      <c r="BX8855" s="190"/>
      <c r="BY8855" s="191"/>
      <c r="BZ8855" s="188"/>
      <c r="CA8855" s="188"/>
      <c r="CB8855" s="174" t="str">
        <f t="shared" si="924"/>
        <v/>
      </c>
      <c r="CC8855" s="174" t="str">
        <f t="shared" si="925"/>
        <v/>
      </c>
      <c r="CH8855" s="139"/>
      <c r="CI8855" s="139"/>
      <c r="CJ8855" s="174"/>
    </row>
    <row r="8856" spans="76:88" ht="20.100000000000001" customHeight="1" x14ac:dyDescent="0.25">
      <c r="BX8856" s="190"/>
      <c r="BY8856" s="191"/>
      <c r="BZ8856" s="188"/>
      <c r="CA8856" s="188"/>
      <c r="CB8856" s="174" t="str">
        <f t="shared" si="924"/>
        <v/>
      </c>
      <c r="CC8856" s="174" t="str">
        <f t="shared" si="925"/>
        <v/>
      </c>
      <c r="CH8856" s="139"/>
      <c r="CI8856" s="139"/>
      <c r="CJ8856" s="174"/>
    </row>
    <row r="8857" spans="76:88" ht="20.100000000000001" customHeight="1" x14ac:dyDescent="0.25">
      <c r="BX8857" s="190"/>
      <c r="BY8857" s="191"/>
      <c r="BZ8857" s="188"/>
      <c r="CA8857" s="188"/>
      <c r="CB8857" s="174" t="str">
        <f t="shared" si="924"/>
        <v/>
      </c>
      <c r="CC8857" s="174" t="str">
        <f t="shared" si="925"/>
        <v/>
      </c>
      <c r="CH8857" s="139"/>
      <c r="CI8857" s="139"/>
      <c r="CJ8857" s="174"/>
    </row>
    <row r="8858" spans="76:88" ht="20.100000000000001" customHeight="1" x14ac:dyDescent="0.25">
      <c r="BX8858" s="190"/>
      <c r="BY8858" s="191"/>
      <c r="BZ8858" s="188"/>
      <c r="CA8858" s="188"/>
      <c r="CB8858" s="174" t="str">
        <f t="shared" si="924"/>
        <v/>
      </c>
      <c r="CC8858" s="174" t="str">
        <f t="shared" si="925"/>
        <v/>
      </c>
      <c r="CH8858" s="139"/>
      <c r="CI8858" s="139"/>
      <c r="CJ8858" s="174"/>
    </row>
    <row r="8859" spans="76:88" ht="20.100000000000001" customHeight="1" x14ac:dyDescent="0.25">
      <c r="BX8859" s="190"/>
      <c r="BY8859" s="191"/>
      <c r="BZ8859" s="188"/>
      <c r="CA8859" s="188"/>
      <c r="CB8859" s="174" t="str">
        <f t="shared" si="924"/>
        <v/>
      </c>
      <c r="CC8859" s="174" t="str">
        <f t="shared" si="925"/>
        <v/>
      </c>
      <c r="CH8859" s="139"/>
      <c r="CI8859" s="139"/>
      <c r="CJ8859" s="174"/>
    </row>
    <row r="8860" spans="76:88" ht="20.100000000000001" customHeight="1" x14ac:dyDescent="0.25">
      <c r="BX8860" s="190"/>
      <c r="BY8860" s="191"/>
      <c r="BZ8860" s="188"/>
      <c r="CA8860" s="188"/>
      <c r="CB8860" s="174" t="str">
        <f t="shared" si="924"/>
        <v/>
      </c>
      <c r="CC8860" s="174" t="str">
        <f t="shared" si="925"/>
        <v/>
      </c>
      <c r="CH8860" s="139"/>
      <c r="CI8860" s="139"/>
      <c r="CJ8860" s="174"/>
    </row>
    <row r="8861" spans="76:88" ht="20.100000000000001" customHeight="1" x14ac:dyDescent="0.25">
      <c r="BX8861" s="190"/>
      <c r="BY8861" s="191"/>
      <c r="BZ8861" s="188"/>
      <c r="CA8861" s="188"/>
      <c r="CB8861" s="174" t="str">
        <f t="shared" si="924"/>
        <v/>
      </c>
      <c r="CC8861" s="174" t="str">
        <f t="shared" si="925"/>
        <v/>
      </c>
      <c r="CH8861" s="139"/>
      <c r="CI8861" s="139"/>
      <c r="CJ8861" s="174"/>
    </row>
    <row r="8862" spans="76:88" ht="20.100000000000001" customHeight="1" x14ac:dyDescent="0.25">
      <c r="BX8862" s="190"/>
      <c r="BY8862" s="191"/>
      <c r="BZ8862" s="188"/>
      <c r="CA8862" s="188"/>
      <c r="CB8862" s="174" t="str">
        <f t="shared" si="924"/>
        <v/>
      </c>
      <c r="CC8862" s="174" t="str">
        <f t="shared" si="925"/>
        <v/>
      </c>
      <c r="CH8862" s="139"/>
      <c r="CI8862" s="139"/>
      <c r="CJ8862" s="174"/>
    </row>
    <row r="8863" spans="76:88" ht="20.100000000000001" customHeight="1" x14ac:dyDescent="0.25">
      <c r="BX8863" s="190"/>
      <c r="BY8863" s="191"/>
      <c r="BZ8863" s="188"/>
      <c r="CA8863" s="188"/>
      <c r="CB8863" s="174" t="str">
        <f t="shared" si="924"/>
        <v/>
      </c>
      <c r="CC8863" s="174" t="str">
        <f t="shared" si="925"/>
        <v/>
      </c>
      <c r="CH8863" s="139"/>
      <c r="CI8863" s="139"/>
      <c r="CJ8863" s="174"/>
    </row>
    <row r="8864" spans="76:88" ht="20.100000000000001" customHeight="1" x14ac:dyDescent="0.25">
      <c r="BX8864" s="190"/>
      <c r="BY8864" s="191"/>
      <c r="BZ8864" s="188"/>
      <c r="CA8864" s="188"/>
      <c r="CB8864" s="174" t="str">
        <f t="shared" si="924"/>
        <v/>
      </c>
      <c r="CC8864" s="174" t="str">
        <f t="shared" si="925"/>
        <v/>
      </c>
      <c r="CH8864" s="139"/>
      <c r="CI8864" s="139"/>
      <c r="CJ8864" s="174"/>
    </row>
    <row r="8865" spans="76:88" ht="20.100000000000001" customHeight="1" x14ac:dyDescent="0.25">
      <c r="BX8865" s="190"/>
      <c r="BY8865" s="191"/>
      <c r="BZ8865" s="188"/>
      <c r="CA8865" s="188"/>
      <c r="CB8865" s="174" t="str">
        <f t="shared" si="924"/>
        <v/>
      </c>
      <c r="CC8865" s="174" t="str">
        <f t="shared" si="925"/>
        <v/>
      </c>
      <c r="CH8865" s="139"/>
      <c r="CI8865" s="139"/>
      <c r="CJ8865" s="174"/>
    </row>
    <row r="8866" spans="76:88" ht="20.100000000000001" customHeight="1" x14ac:dyDescent="0.25">
      <c r="BX8866" s="190"/>
      <c r="BY8866" s="191"/>
      <c r="BZ8866" s="188"/>
      <c r="CA8866" s="188"/>
      <c r="CB8866" s="174" t="str">
        <f t="shared" si="924"/>
        <v/>
      </c>
      <c r="CC8866" s="174" t="str">
        <f t="shared" si="925"/>
        <v/>
      </c>
      <c r="CH8866" s="139"/>
      <c r="CI8866" s="139"/>
      <c r="CJ8866" s="174"/>
    </row>
    <row r="8867" spans="76:88" ht="20.100000000000001" customHeight="1" x14ac:dyDescent="0.25">
      <c r="BX8867" s="190"/>
      <c r="BY8867" s="191"/>
      <c r="BZ8867" s="188"/>
      <c r="CA8867" s="188"/>
      <c r="CB8867" s="174" t="str">
        <f t="shared" si="924"/>
        <v/>
      </c>
      <c r="CC8867" s="174" t="str">
        <f t="shared" si="925"/>
        <v/>
      </c>
      <c r="CH8867" s="139"/>
      <c r="CI8867" s="139"/>
      <c r="CJ8867" s="174"/>
    </row>
    <row r="8868" spans="76:88" ht="20.100000000000001" customHeight="1" x14ac:dyDescent="0.25">
      <c r="BX8868" s="190"/>
      <c r="BY8868" s="191"/>
      <c r="BZ8868" s="188"/>
      <c r="CA8868" s="188"/>
      <c r="CB8868" s="174" t="str">
        <f t="shared" si="924"/>
        <v/>
      </c>
      <c r="CC8868" s="174" t="str">
        <f t="shared" si="925"/>
        <v/>
      </c>
      <c r="CH8868" s="139"/>
      <c r="CI8868" s="139"/>
      <c r="CJ8868" s="174"/>
    </row>
    <row r="8869" spans="76:88" ht="20.100000000000001" customHeight="1" x14ac:dyDescent="0.25">
      <c r="BX8869" s="190"/>
      <c r="BY8869" s="191"/>
      <c r="BZ8869" s="188"/>
      <c r="CA8869" s="188"/>
      <c r="CB8869" s="174" t="str">
        <f t="shared" si="924"/>
        <v/>
      </c>
      <c r="CC8869" s="174" t="str">
        <f t="shared" si="925"/>
        <v/>
      </c>
      <c r="CH8869" s="139"/>
      <c r="CI8869" s="139"/>
      <c r="CJ8869" s="174"/>
    </row>
    <row r="8870" spans="76:88" ht="20.100000000000001" customHeight="1" x14ac:dyDescent="0.25">
      <c r="BX8870" s="190"/>
      <c r="BY8870" s="191"/>
      <c r="BZ8870" s="188"/>
      <c r="CA8870" s="188"/>
      <c r="CB8870" s="174" t="str">
        <f t="shared" si="924"/>
        <v/>
      </c>
      <c r="CC8870" s="174" t="str">
        <f t="shared" si="925"/>
        <v/>
      </c>
      <c r="CH8870" s="139"/>
      <c r="CI8870" s="139"/>
      <c r="CJ8870" s="174"/>
    </row>
    <row r="8871" spans="76:88" ht="20.100000000000001" customHeight="1" x14ac:dyDescent="0.25">
      <c r="BX8871" s="190"/>
      <c r="BY8871" s="191"/>
      <c r="BZ8871" s="188"/>
      <c r="CA8871" s="188"/>
      <c r="CB8871" s="174" t="str">
        <f t="shared" si="924"/>
        <v/>
      </c>
      <c r="CC8871" s="174" t="str">
        <f t="shared" si="925"/>
        <v/>
      </c>
      <c r="CH8871" s="139"/>
      <c r="CI8871" s="139"/>
      <c r="CJ8871" s="174"/>
    </row>
    <row r="8872" spans="76:88" ht="20.100000000000001" customHeight="1" x14ac:dyDescent="0.25">
      <c r="BX8872" s="190"/>
      <c r="BY8872" s="191"/>
      <c r="BZ8872" s="188"/>
      <c r="CA8872" s="188"/>
      <c r="CB8872" s="174" t="str">
        <f t="shared" si="924"/>
        <v/>
      </c>
      <c r="CC8872" s="174" t="str">
        <f t="shared" si="925"/>
        <v/>
      </c>
      <c r="CH8872" s="139"/>
      <c r="CI8872" s="139"/>
      <c r="CJ8872" s="174"/>
    </row>
    <row r="8873" spans="76:88" ht="20.100000000000001" customHeight="1" x14ac:dyDescent="0.25">
      <c r="BX8873" s="190"/>
      <c r="BY8873" s="191"/>
      <c r="BZ8873" s="188"/>
      <c r="CA8873" s="188"/>
      <c r="CB8873" s="174" t="str">
        <f t="shared" si="924"/>
        <v/>
      </c>
      <c r="CC8873" s="174" t="str">
        <f t="shared" si="925"/>
        <v/>
      </c>
      <c r="CH8873" s="139"/>
      <c r="CI8873" s="139"/>
      <c r="CJ8873" s="174"/>
    </row>
    <row r="8874" spans="76:88" ht="20.100000000000001" customHeight="1" x14ac:dyDescent="0.25">
      <c r="BX8874" s="190"/>
      <c r="BY8874" s="191"/>
      <c r="BZ8874" s="188"/>
      <c r="CA8874" s="188"/>
      <c r="CB8874" s="174" t="str">
        <f t="shared" si="924"/>
        <v/>
      </c>
      <c r="CC8874" s="174" t="str">
        <f t="shared" si="925"/>
        <v/>
      </c>
      <c r="CH8874" s="139"/>
      <c r="CI8874" s="139"/>
      <c r="CJ8874" s="174"/>
    </row>
    <row r="8875" spans="76:88" ht="20.100000000000001" customHeight="1" x14ac:dyDescent="0.25">
      <c r="BX8875" s="190"/>
      <c r="BY8875" s="191"/>
      <c r="BZ8875" s="188"/>
      <c r="CA8875" s="188"/>
      <c r="CB8875" s="174" t="str">
        <f t="shared" si="924"/>
        <v/>
      </c>
      <c r="CC8875" s="174" t="str">
        <f t="shared" si="925"/>
        <v/>
      </c>
      <c r="CH8875" s="139"/>
      <c r="CI8875" s="139"/>
      <c r="CJ8875" s="174"/>
    </row>
    <row r="8876" spans="76:88" ht="20.100000000000001" customHeight="1" x14ac:dyDescent="0.25">
      <c r="BX8876" s="190"/>
      <c r="BY8876" s="191"/>
      <c r="BZ8876" s="188"/>
      <c r="CA8876" s="188"/>
      <c r="CB8876" s="174" t="str">
        <f t="shared" si="924"/>
        <v/>
      </c>
      <c r="CC8876" s="174" t="str">
        <f t="shared" si="925"/>
        <v/>
      </c>
      <c r="CH8876" s="139"/>
      <c r="CI8876" s="139"/>
      <c r="CJ8876" s="174"/>
    </row>
    <row r="8877" spans="76:88" ht="20.100000000000001" customHeight="1" x14ac:dyDescent="0.25">
      <c r="BX8877" s="190"/>
      <c r="BY8877" s="191"/>
      <c r="BZ8877" s="188"/>
      <c r="CA8877" s="188"/>
      <c r="CB8877" s="174" t="str">
        <f t="shared" si="924"/>
        <v/>
      </c>
      <c r="CC8877" s="174" t="str">
        <f t="shared" si="925"/>
        <v/>
      </c>
      <c r="CH8877" s="139"/>
      <c r="CI8877" s="139"/>
      <c r="CJ8877" s="174"/>
    </row>
    <row r="8878" spans="76:88" ht="20.100000000000001" customHeight="1" x14ac:dyDescent="0.25">
      <c r="BX8878" s="190"/>
      <c r="BY8878" s="191"/>
      <c r="BZ8878" s="188"/>
      <c r="CA8878" s="188"/>
      <c r="CB8878" s="174" t="str">
        <f t="shared" si="924"/>
        <v/>
      </c>
      <c r="CC8878" s="174" t="str">
        <f t="shared" si="925"/>
        <v/>
      </c>
      <c r="CH8878" s="139"/>
      <c r="CI8878" s="139"/>
      <c r="CJ8878" s="174"/>
    </row>
    <row r="8879" spans="76:88" ht="20.100000000000001" customHeight="1" x14ac:dyDescent="0.25">
      <c r="BX8879" s="190"/>
      <c r="BY8879" s="191"/>
      <c r="BZ8879" s="188"/>
      <c r="CA8879" s="188"/>
      <c r="CB8879" s="174" t="str">
        <f t="shared" si="924"/>
        <v/>
      </c>
      <c r="CC8879" s="174" t="str">
        <f t="shared" si="925"/>
        <v/>
      </c>
      <c r="CH8879" s="139"/>
      <c r="CI8879" s="139"/>
      <c r="CJ8879" s="174"/>
    </row>
    <row r="8880" spans="76:88" ht="20.100000000000001" customHeight="1" x14ac:dyDescent="0.25">
      <c r="BX8880" s="190"/>
      <c r="BY8880" s="191"/>
      <c r="BZ8880" s="188"/>
      <c r="CA8880" s="188"/>
      <c r="CB8880" s="174" t="str">
        <f t="shared" si="924"/>
        <v/>
      </c>
      <c r="CC8880" s="174" t="str">
        <f t="shared" si="925"/>
        <v/>
      </c>
      <c r="CH8880" s="139"/>
      <c r="CI8880" s="139"/>
      <c r="CJ8880" s="174"/>
    </row>
    <row r="8881" spans="76:88" ht="20.100000000000001" customHeight="1" x14ac:dyDescent="0.25">
      <c r="BX8881" s="190"/>
      <c r="BY8881" s="191"/>
      <c r="BZ8881" s="188"/>
      <c r="CA8881" s="188"/>
      <c r="CB8881" s="174" t="str">
        <f t="shared" si="924"/>
        <v/>
      </c>
      <c r="CC8881" s="174" t="str">
        <f t="shared" si="925"/>
        <v/>
      </c>
      <c r="CH8881" s="139"/>
      <c r="CI8881" s="139"/>
      <c r="CJ8881" s="174"/>
    </row>
    <row r="8882" spans="76:88" ht="20.100000000000001" customHeight="1" x14ac:dyDescent="0.25">
      <c r="BX8882" s="190"/>
      <c r="BY8882" s="191"/>
      <c r="BZ8882" s="188"/>
      <c r="CA8882" s="188"/>
      <c r="CB8882" s="174" t="str">
        <f t="shared" si="924"/>
        <v/>
      </c>
      <c r="CC8882" s="174" t="str">
        <f t="shared" si="925"/>
        <v/>
      </c>
      <c r="CH8882" s="139"/>
      <c r="CI8882" s="139"/>
      <c r="CJ8882" s="174"/>
    </row>
    <row r="8883" spans="76:88" ht="20.100000000000001" customHeight="1" x14ac:dyDescent="0.25">
      <c r="BX8883" s="190"/>
      <c r="BY8883" s="191"/>
      <c r="BZ8883" s="188"/>
      <c r="CA8883" s="188"/>
      <c r="CB8883" s="174" t="str">
        <f t="shared" si="924"/>
        <v/>
      </c>
      <c r="CC8883" s="174" t="str">
        <f t="shared" si="925"/>
        <v/>
      </c>
      <c r="CH8883" s="139"/>
      <c r="CI8883" s="139"/>
      <c r="CJ8883" s="174"/>
    </row>
    <row r="8884" spans="76:88" ht="20.100000000000001" customHeight="1" x14ac:dyDescent="0.25">
      <c r="BX8884" s="190"/>
      <c r="BY8884" s="191"/>
      <c r="BZ8884" s="188"/>
      <c r="CA8884" s="188"/>
      <c r="CB8884" s="174" t="str">
        <f t="shared" si="924"/>
        <v/>
      </c>
      <c r="CC8884" s="174" t="str">
        <f t="shared" si="925"/>
        <v/>
      </c>
      <c r="CH8884" s="139"/>
      <c r="CI8884" s="139"/>
      <c r="CJ8884" s="174"/>
    </row>
    <row r="8885" spans="76:88" ht="20.100000000000001" customHeight="1" x14ac:dyDescent="0.25">
      <c r="BX8885" s="190"/>
      <c r="BY8885" s="191"/>
      <c r="BZ8885" s="188"/>
      <c r="CA8885" s="188"/>
      <c r="CB8885" s="174" t="str">
        <f t="shared" si="924"/>
        <v/>
      </c>
      <c r="CC8885" s="174" t="str">
        <f t="shared" si="925"/>
        <v/>
      </c>
      <c r="CH8885" s="139"/>
      <c r="CI8885" s="139"/>
      <c r="CJ8885" s="174"/>
    </row>
    <row r="8886" spans="76:88" ht="20.100000000000001" customHeight="1" x14ac:dyDescent="0.25">
      <c r="BX8886" s="190"/>
      <c r="BY8886" s="191"/>
      <c r="BZ8886" s="188"/>
      <c r="CA8886" s="188"/>
      <c r="CB8886" s="174" t="str">
        <f t="shared" si="924"/>
        <v/>
      </c>
      <c r="CC8886" s="174" t="str">
        <f t="shared" si="925"/>
        <v/>
      </c>
      <c r="CH8886" s="139"/>
      <c r="CI8886" s="139"/>
      <c r="CJ8886" s="174"/>
    </row>
    <row r="8887" spans="76:88" ht="20.100000000000001" customHeight="1" x14ac:dyDescent="0.25">
      <c r="BX8887" s="190"/>
      <c r="BY8887" s="191"/>
      <c r="BZ8887" s="188"/>
      <c r="CA8887" s="188"/>
      <c r="CB8887" s="174" t="str">
        <f t="shared" si="924"/>
        <v/>
      </c>
      <c r="CC8887" s="174" t="str">
        <f t="shared" si="925"/>
        <v/>
      </c>
      <c r="CH8887" s="139"/>
      <c r="CI8887" s="139"/>
      <c r="CJ8887" s="174"/>
    </row>
    <row r="8888" spans="76:88" ht="20.100000000000001" customHeight="1" x14ac:dyDescent="0.25">
      <c r="BX8888" s="190"/>
      <c r="BY8888" s="191"/>
      <c r="BZ8888" s="188"/>
      <c r="CA8888" s="188"/>
      <c r="CB8888" s="174" t="str">
        <f t="shared" si="924"/>
        <v/>
      </c>
      <c r="CC8888" s="174" t="str">
        <f t="shared" si="925"/>
        <v/>
      </c>
      <c r="CH8888" s="139"/>
      <c r="CI8888" s="139"/>
      <c r="CJ8888" s="174"/>
    </row>
    <row r="8889" spans="76:88" ht="20.100000000000001" customHeight="1" x14ac:dyDescent="0.25">
      <c r="BX8889" s="190"/>
      <c r="BY8889" s="191"/>
      <c r="BZ8889" s="188"/>
      <c r="CA8889" s="188"/>
      <c r="CB8889" s="174" t="str">
        <f t="shared" si="924"/>
        <v/>
      </c>
      <c r="CC8889" s="174" t="str">
        <f t="shared" si="925"/>
        <v/>
      </c>
      <c r="CH8889" s="139"/>
      <c r="CI8889" s="139"/>
      <c r="CJ8889" s="174"/>
    </row>
    <row r="8890" spans="76:88" ht="20.100000000000001" customHeight="1" x14ac:dyDescent="0.25">
      <c r="BX8890" s="190"/>
      <c r="BY8890" s="191"/>
      <c r="BZ8890" s="188"/>
      <c r="CA8890" s="188"/>
      <c r="CB8890" s="174" t="str">
        <f t="shared" si="924"/>
        <v/>
      </c>
      <c r="CC8890" s="174" t="str">
        <f t="shared" si="925"/>
        <v/>
      </c>
      <c r="CH8890" s="139"/>
      <c r="CI8890" s="139"/>
      <c r="CJ8890" s="174"/>
    </row>
    <row r="8891" spans="76:88" ht="20.100000000000001" customHeight="1" x14ac:dyDescent="0.25">
      <c r="BX8891" s="190"/>
      <c r="BY8891" s="191"/>
      <c r="BZ8891" s="188"/>
      <c r="CA8891" s="188"/>
      <c r="CB8891" s="174" t="str">
        <f t="shared" si="924"/>
        <v/>
      </c>
      <c r="CC8891" s="174" t="str">
        <f t="shared" si="925"/>
        <v/>
      </c>
      <c r="CH8891" s="139"/>
      <c r="CI8891" s="139"/>
      <c r="CJ8891" s="174"/>
    </row>
    <row r="8892" spans="76:88" ht="20.100000000000001" customHeight="1" x14ac:dyDescent="0.25">
      <c r="BX8892" s="190"/>
      <c r="BY8892" s="191"/>
      <c r="BZ8892" s="188"/>
      <c r="CA8892" s="188"/>
      <c r="CB8892" s="174" t="str">
        <f t="shared" si="924"/>
        <v/>
      </c>
      <c r="CC8892" s="174" t="str">
        <f t="shared" si="925"/>
        <v/>
      </c>
      <c r="CH8892" s="139"/>
      <c r="CI8892" s="139"/>
      <c r="CJ8892" s="174"/>
    </row>
    <row r="8893" spans="76:88" ht="20.100000000000001" customHeight="1" x14ac:dyDescent="0.25">
      <c r="BX8893" s="190"/>
      <c r="BY8893" s="191"/>
      <c r="BZ8893" s="188"/>
      <c r="CA8893" s="188"/>
      <c r="CB8893" s="174" t="str">
        <f t="shared" si="924"/>
        <v/>
      </c>
      <c r="CC8893" s="174" t="str">
        <f t="shared" si="925"/>
        <v/>
      </c>
      <c r="CH8893" s="139"/>
      <c r="CI8893" s="139"/>
      <c r="CJ8893" s="174"/>
    </row>
    <row r="8894" spans="76:88" ht="20.100000000000001" customHeight="1" x14ac:dyDescent="0.25">
      <c r="BX8894" s="190"/>
      <c r="BY8894" s="191"/>
      <c r="BZ8894" s="188"/>
      <c r="CA8894" s="188"/>
      <c r="CB8894" s="174" t="str">
        <f t="shared" si="924"/>
        <v/>
      </c>
      <c r="CC8894" s="174" t="str">
        <f t="shared" si="925"/>
        <v/>
      </c>
      <c r="CH8894" s="139"/>
      <c r="CI8894" s="139"/>
      <c r="CJ8894" s="174"/>
    </row>
    <row r="8895" spans="76:88" ht="20.100000000000001" customHeight="1" x14ac:dyDescent="0.25">
      <c r="BX8895" s="190"/>
      <c r="BY8895" s="191"/>
      <c r="BZ8895" s="188"/>
      <c r="CA8895" s="188"/>
      <c r="CB8895" s="174" t="str">
        <f t="shared" si="924"/>
        <v/>
      </c>
      <c r="CC8895" s="174" t="str">
        <f t="shared" si="925"/>
        <v/>
      </c>
      <c r="CH8895" s="139"/>
      <c r="CI8895" s="139"/>
      <c r="CJ8895" s="174"/>
    </row>
    <row r="8896" spans="76:88" ht="20.100000000000001" customHeight="1" x14ac:dyDescent="0.25">
      <c r="BX8896" s="190"/>
      <c r="BY8896" s="191"/>
      <c r="BZ8896" s="188"/>
      <c r="CA8896" s="188"/>
      <c r="CB8896" s="174" t="str">
        <f t="shared" si="924"/>
        <v/>
      </c>
      <c r="CC8896" s="174" t="str">
        <f t="shared" si="925"/>
        <v/>
      </c>
      <c r="CH8896" s="139"/>
      <c r="CI8896" s="139"/>
      <c r="CJ8896" s="174"/>
    </row>
    <row r="8897" spans="76:88" ht="20.100000000000001" customHeight="1" x14ac:dyDescent="0.25">
      <c r="BX8897" s="190"/>
      <c r="BY8897" s="191"/>
      <c r="BZ8897" s="188"/>
      <c r="CA8897" s="188"/>
      <c r="CB8897" s="174" t="str">
        <f t="shared" si="924"/>
        <v/>
      </c>
      <c r="CC8897" s="174" t="str">
        <f t="shared" si="925"/>
        <v/>
      </c>
      <c r="CH8897" s="139"/>
      <c r="CI8897" s="139"/>
      <c r="CJ8897" s="174"/>
    </row>
    <row r="8898" spans="76:88" ht="20.100000000000001" customHeight="1" x14ac:dyDescent="0.25">
      <c r="BX8898" s="190"/>
      <c r="BY8898" s="191"/>
      <c r="BZ8898" s="188"/>
      <c r="CA8898" s="188"/>
      <c r="CB8898" s="174" t="str">
        <f t="shared" si="924"/>
        <v/>
      </c>
      <c r="CC8898" s="174" t="str">
        <f t="shared" si="925"/>
        <v/>
      </c>
      <c r="CH8898" s="139"/>
      <c r="CI8898" s="139"/>
      <c r="CJ8898" s="174"/>
    </row>
    <row r="8899" spans="76:88" ht="20.100000000000001" customHeight="1" x14ac:dyDescent="0.25">
      <c r="BX8899" s="190"/>
      <c r="BY8899" s="191"/>
      <c r="BZ8899" s="188"/>
      <c r="CA8899" s="188"/>
      <c r="CB8899" s="174" t="str">
        <f t="shared" si="924"/>
        <v/>
      </c>
      <c r="CC8899" s="174" t="str">
        <f t="shared" si="925"/>
        <v/>
      </c>
      <c r="CH8899" s="139"/>
      <c r="CI8899" s="139"/>
      <c r="CJ8899" s="174"/>
    </row>
    <row r="8900" spans="76:88" ht="20.100000000000001" customHeight="1" x14ac:dyDescent="0.25">
      <c r="BX8900" s="190"/>
      <c r="BY8900" s="191"/>
      <c r="BZ8900" s="188"/>
      <c r="CA8900" s="188"/>
      <c r="CB8900" s="174" t="str">
        <f t="shared" si="924"/>
        <v/>
      </c>
      <c r="CC8900" s="174" t="str">
        <f t="shared" si="925"/>
        <v/>
      </c>
      <c r="CH8900" s="139"/>
      <c r="CI8900" s="139"/>
      <c r="CJ8900" s="174"/>
    </row>
    <row r="8901" spans="76:88" ht="20.100000000000001" customHeight="1" x14ac:dyDescent="0.25">
      <c r="BX8901" s="190"/>
      <c r="BY8901" s="191"/>
      <c r="BZ8901" s="188"/>
      <c r="CA8901" s="188"/>
      <c r="CB8901" s="174" t="str">
        <f t="shared" si="924"/>
        <v/>
      </c>
      <c r="CC8901" s="174" t="str">
        <f t="shared" si="925"/>
        <v/>
      </c>
      <c r="CH8901" s="139"/>
      <c r="CI8901" s="139"/>
      <c r="CJ8901" s="174"/>
    </row>
    <row r="8902" spans="76:88" ht="20.100000000000001" customHeight="1" x14ac:dyDescent="0.25">
      <c r="BX8902" s="190"/>
      <c r="BY8902" s="191"/>
      <c r="BZ8902" s="188"/>
      <c r="CA8902" s="188"/>
      <c r="CB8902" s="174" t="str">
        <f t="shared" si="924"/>
        <v/>
      </c>
      <c r="CC8902" s="174" t="str">
        <f t="shared" si="925"/>
        <v/>
      </c>
      <c r="CH8902" s="139"/>
      <c r="CI8902" s="139"/>
      <c r="CJ8902" s="174"/>
    </row>
    <row r="8903" spans="76:88" ht="20.100000000000001" customHeight="1" x14ac:dyDescent="0.25">
      <c r="BX8903" s="190"/>
      <c r="BY8903" s="191"/>
      <c r="BZ8903" s="188"/>
      <c r="CA8903" s="188"/>
      <c r="CB8903" s="174" t="str">
        <f t="shared" si="924"/>
        <v/>
      </c>
      <c r="CC8903" s="174" t="str">
        <f t="shared" si="925"/>
        <v/>
      </c>
      <c r="CH8903" s="139"/>
      <c r="CI8903" s="139"/>
      <c r="CJ8903" s="174"/>
    </row>
    <row r="8904" spans="76:88" ht="20.100000000000001" customHeight="1" x14ac:dyDescent="0.25">
      <c r="BX8904" s="190"/>
      <c r="BY8904" s="191"/>
      <c r="BZ8904" s="188"/>
      <c r="CA8904" s="188"/>
      <c r="CB8904" s="174" t="str">
        <f t="shared" si="924"/>
        <v/>
      </c>
      <c r="CC8904" s="174" t="str">
        <f t="shared" si="925"/>
        <v/>
      </c>
      <c r="CH8904" s="139"/>
      <c r="CI8904" s="139"/>
      <c r="CJ8904" s="174"/>
    </row>
    <row r="8905" spans="76:88" ht="20.100000000000001" customHeight="1" x14ac:dyDescent="0.25">
      <c r="BX8905" s="190"/>
      <c r="BY8905" s="191"/>
      <c r="BZ8905" s="188"/>
      <c r="CA8905" s="188"/>
      <c r="CB8905" s="174" t="str">
        <f t="shared" si="924"/>
        <v/>
      </c>
      <c r="CC8905" s="174" t="str">
        <f t="shared" si="925"/>
        <v/>
      </c>
      <c r="CH8905" s="139"/>
      <c r="CI8905" s="139"/>
      <c r="CJ8905" s="174"/>
    </row>
    <row r="8906" spans="76:88" ht="20.100000000000001" customHeight="1" x14ac:dyDescent="0.25">
      <c r="BX8906" s="190"/>
      <c r="BY8906" s="191"/>
      <c r="BZ8906" s="188"/>
      <c r="CA8906" s="188"/>
      <c r="CB8906" s="174" t="str">
        <f t="shared" si="924"/>
        <v/>
      </c>
      <c r="CC8906" s="174" t="str">
        <f t="shared" si="925"/>
        <v/>
      </c>
      <c r="CH8906" s="139"/>
      <c r="CI8906" s="139"/>
      <c r="CJ8906" s="174"/>
    </row>
    <row r="8907" spans="76:88" ht="20.100000000000001" customHeight="1" x14ac:dyDescent="0.25">
      <c r="BX8907" s="190"/>
      <c r="BY8907" s="191"/>
      <c r="BZ8907" s="188"/>
      <c r="CA8907" s="188"/>
      <c r="CB8907" s="174" t="str">
        <f t="shared" si="924"/>
        <v/>
      </c>
      <c r="CC8907" s="174" t="str">
        <f t="shared" si="925"/>
        <v/>
      </c>
      <c r="CH8907" s="139"/>
      <c r="CI8907" s="139"/>
      <c r="CJ8907" s="174"/>
    </row>
    <row r="8908" spans="76:88" ht="20.100000000000001" customHeight="1" x14ac:dyDescent="0.25">
      <c r="BX8908" s="190"/>
      <c r="BY8908" s="191"/>
      <c r="BZ8908" s="188"/>
      <c r="CA8908" s="188"/>
      <c r="CB8908" s="174" t="str">
        <f t="shared" si="924"/>
        <v/>
      </c>
      <c r="CC8908" s="174" t="str">
        <f t="shared" si="925"/>
        <v/>
      </c>
      <c r="CH8908" s="139"/>
      <c r="CI8908" s="139"/>
      <c r="CJ8908" s="174"/>
    </row>
    <row r="8909" spans="76:88" ht="20.100000000000001" customHeight="1" x14ac:dyDescent="0.25">
      <c r="BX8909" s="190"/>
      <c r="BY8909" s="191"/>
      <c r="BZ8909" s="188"/>
      <c r="CA8909" s="188"/>
      <c r="CB8909" s="174" t="str">
        <f t="shared" si="924"/>
        <v/>
      </c>
      <c r="CC8909" s="174" t="str">
        <f t="shared" si="925"/>
        <v/>
      </c>
      <c r="CH8909" s="139"/>
      <c r="CI8909" s="139"/>
      <c r="CJ8909" s="174"/>
    </row>
    <row r="8910" spans="76:88" ht="20.100000000000001" customHeight="1" x14ac:dyDescent="0.25">
      <c r="BX8910" s="190"/>
      <c r="BY8910" s="191"/>
      <c r="BZ8910" s="188"/>
      <c r="CA8910" s="188"/>
      <c r="CB8910" s="174" t="str">
        <f t="shared" si="924"/>
        <v/>
      </c>
      <c r="CC8910" s="174" t="str">
        <f t="shared" si="925"/>
        <v/>
      </c>
      <c r="CH8910" s="139"/>
      <c r="CI8910" s="139"/>
      <c r="CJ8910" s="174"/>
    </row>
    <row r="8911" spans="76:88" ht="20.100000000000001" customHeight="1" x14ac:dyDescent="0.25">
      <c r="BX8911" s="190"/>
      <c r="BY8911" s="191"/>
      <c r="BZ8911" s="188"/>
      <c r="CA8911" s="188"/>
      <c r="CB8911" s="174" t="str">
        <f t="shared" si="924"/>
        <v/>
      </c>
      <c r="CC8911" s="174" t="str">
        <f t="shared" si="925"/>
        <v/>
      </c>
      <c r="CH8911" s="139"/>
      <c r="CI8911" s="139"/>
      <c r="CJ8911" s="174"/>
    </row>
    <row r="8912" spans="76:88" ht="20.100000000000001" customHeight="1" x14ac:dyDescent="0.25">
      <c r="BX8912" s="190"/>
      <c r="BY8912" s="191"/>
      <c r="BZ8912" s="188"/>
      <c r="CA8912" s="188"/>
      <c r="CB8912" s="174" t="str">
        <f t="shared" ref="CB8912:CB8975" si="926">IF($CA8912&gt;(Y$555),$BZ8912,"")</f>
        <v/>
      </c>
      <c r="CC8912" s="174" t="str">
        <f t="shared" ref="CC8912:CC8975" si="927">IF($CA8912&gt;(AA$557),$BZ8912,"")</f>
        <v/>
      </c>
      <c r="CH8912" s="139"/>
      <c r="CI8912" s="139"/>
      <c r="CJ8912" s="174"/>
    </row>
    <row r="8913" spans="76:88" ht="20.100000000000001" customHeight="1" x14ac:dyDescent="0.25">
      <c r="BX8913" s="190"/>
      <c r="BY8913" s="191"/>
      <c r="BZ8913" s="188"/>
      <c r="CA8913" s="188"/>
      <c r="CB8913" s="174" t="str">
        <f t="shared" si="926"/>
        <v/>
      </c>
      <c r="CC8913" s="174" t="str">
        <f t="shared" si="927"/>
        <v/>
      </c>
      <c r="CH8913" s="139"/>
      <c r="CI8913" s="139"/>
      <c r="CJ8913" s="174"/>
    </row>
    <row r="8914" spans="76:88" ht="20.100000000000001" customHeight="1" x14ac:dyDescent="0.25">
      <c r="BX8914" s="190"/>
      <c r="BY8914" s="191"/>
      <c r="BZ8914" s="188"/>
      <c r="CA8914" s="188"/>
      <c r="CB8914" s="174" t="str">
        <f t="shared" si="926"/>
        <v/>
      </c>
      <c r="CC8914" s="174" t="str">
        <f t="shared" si="927"/>
        <v/>
      </c>
      <c r="CH8914" s="139"/>
      <c r="CI8914" s="139"/>
      <c r="CJ8914" s="174"/>
    </row>
    <row r="8915" spans="76:88" ht="20.100000000000001" customHeight="1" x14ac:dyDescent="0.25">
      <c r="BX8915" s="190"/>
      <c r="BY8915" s="191"/>
      <c r="BZ8915" s="188"/>
      <c r="CA8915" s="188"/>
      <c r="CB8915" s="174" t="str">
        <f t="shared" si="926"/>
        <v/>
      </c>
      <c r="CC8915" s="174" t="str">
        <f t="shared" si="927"/>
        <v/>
      </c>
      <c r="CH8915" s="139"/>
      <c r="CI8915" s="139"/>
      <c r="CJ8915" s="174"/>
    </row>
    <row r="8916" spans="76:88" ht="20.100000000000001" customHeight="1" x14ac:dyDescent="0.25">
      <c r="BX8916" s="190"/>
      <c r="BY8916" s="191"/>
      <c r="BZ8916" s="188"/>
      <c r="CA8916" s="188"/>
      <c r="CB8916" s="174" t="str">
        <f t="shared" si="926"/>
        <v/>
      </c>
      <c r="CC8916" s="174" t="str">
        <f t="shared" si="927"/>
        <v/>
      </c>
      <c r="CH8916" s="139"/>
      <c r="CI8916" s="139"/>
      <c r="CJ8916" s="174"/>
    </row>
    <row r="8917" spans="76:88" ht="20.100000000000001" customHeight="1" x14ac:dyDescent="0.25">
      <c r="BX8917" s="190"/>
      <c r="BY8917" s="191"/>
      <c r="BZ8917" s="188"/>
      <c r="CA8917" s="188"/>
      <c r="CB8917" s="174" t="str">
        <f t="shared" si="926"/>
        <v/>
      </c>
      <c r="CC8917" s="174" t="str">
        <f t="shared" si="927"/>
        <v/>
      </c>
      <c r="CH8917" s="139"/>
      <c r="CI8917" s="139"/>
      <c r="CJ8917" s="174"/>
    </row>
    <row r="8918" spans="76:88" ht="20.100000000000001" customHeight="1" x14ac:dyDescent="0.25">
      <c r="BX8918" s="190"/>
      <c r="BY8918" s="191"/>
      <c r="BZ8918" s="188"/>
      <c r="CA8918" s="188"/>
      <c r="CB8918" s="174" t="str">
        <f t="shared" si="926"/>
        <v/>
      </c>
      <c r="CC8918" s="174" t="str">
        <f t="shared" si="927"/>
        <v/>
      </c>
      <c r="CH8918" s="139"/>
      <c r="CI8918" s="139"/>
      <c r="CJ8918" s="174"/>
    </row>
    <row r="8919" spans="76:88" ht="20.100000000000001" customHeight="1" x14ac:dyDescent="0.25">
      <c r="BX8919" s="190"/>
      <c r="BY8919" s="191"/>
      <c r="BZ8919" s="188"/>
      <c r="CA8919" s="188"/>
      <c r="CB8919" s="174" t="str">
        <f t="shared" si="926"/>
        <v/>
      </c>
      <c r="CC8919" s="174" t="str">
        <f t="shared" si="927"/>
        <v/>
      </c>
      <c r="CH8919" s="139"/>
      <c r="CI8919" s="139"/>
      <c r="CJ8919" s="174"/>
    </row>
    <row r="8920" spans="76:88" ht="20.100000000000001" customHeight="1" x14ac:dyDescent="0.25">
      <c r="BX8920" s="190"/>
      <c r="BY8920" s="191"/>
      <c r="BZ8920" s="188"/>
      <c r="CA8920" s="188"/>
      <c r="CB8920" s="174" t="str">
        <f t="shared" si="926"/>
        <v/>
      </c>
      <c r="CC8920" s="174" t="str">
        <f t="shared" si="927"/>
        <v/>
      </c>
      <c r="CH8920" s="139"/>
      <c r="CI8920" s="139"/>
      <c r="CJ8920" s="174"/>
    </row>
    <row r="8921" spans="76:88" ht="20.100000000000001" customHeight="1" x14ac:dyDescent="0.25">
      <c r="BX8921" s="190"/>
      <c r="BY8921" s="191"/>
      <c r="BZ8921" s="188"/>
      <c r="CA8921" s="188"/>
      <c r="CB8921" s="174" t="str">
        <f t="shared" si="926"/>
        <v/>
      </c>
      <c r="CC8921" s="174" t="str">
        <f t="shared" si="927"/>
        <v/>
      </c>
      <c r="CH8921" s="139"/>
      <c r="CI8921" s="139"/>
      <c r="CJ8921" s="174"/>
    </row>
    <row r="8922" spans="76:88" ht="20.100000000000001" customHeight="1" x14ac:dyDescent="0.25">
      <c r="BX8922" s="190"/>
      <c r="BY8922" s="191"/>
      <c r="BZ8922" s="188"/>
      <c r="CA8922" s="188"/>
      <c r="CB8922" s="174" t="str">
        <f t="shared" si="926"/>
        <v/>
      </c>
      <c r="CC8922" s="174" t="str">
        <f t="shared" si="927"/>
        <v/>
      </c>
      <c r="CH8922" s="139"/>
      <c r="CI8922" s="139"/>
      <c r="CJ8922" s="174"/>
    </row>
    <row r="8923" spans="76:88" ht="20.100000000000001" customHeight="1" x14ac:dyDescent="0.25">
      <c r="BX8923" s="190"/>
      <c r="BY8923" s="191"/>
      <c r="BZ8923" s="188"/>
      <c r="CA8923" s="188"/>
      <c r="CB8923" s="174" t="str">
        <f t="shared" si="926"/>
        <v/>
      </c>
      <c r="CC8923" s="174" t="str">
        <f t="shared" si="927"/>
        <v/>
      </c>
      <c r="CH8923" s="139"/>
      <c r="CI8923" s="139"/>
      <c r="CJ8923" s="174"/>
    </row>
    <row r="8924" spans="76:88" ht="20.100000000000001" customHeight="1" x14ac:dyDescent="0.25">
      <c r="BX8924" s="190"/>
      <c r="BY8924" s="191"/>
      <c r="BZ8924" s="188"/>
      <c r="CA8924" s="188"/>
      <c r="CB8924" s="174" t="str">
        <f t="shared" si="926"/>
        <v/>
      </c>
      <c r="CC8924" s="174" t="str">
        <f t="shared" si="927"/>
        <v/>
      </c>
      <c r="CH8924" s="139"/>
      <c r="CI8924" s="139"/>
      <c r="CJ8924" s="174"/>
    </row>
    <row r="8925" spans="76:88" ht="20.100000000000001" customHeight="1" x14ac:dyDescent="0.25">
      <c r="BX8925" s="190"/>
      <c r="BY8925" s="191"/>
      <c r="BZ8925" s="188"/>
      <c r="CA8925" s="188"/>
      <c r="CB8925" s="174" t="str">
        <f t="shared" si="926"/>
        <v/>
      </c>
      <c r="CC8925" s="174" t="str">
        <f t="shared" si="927"/>
        <v/>
      </c>
      <c r="CH8925" s="139"/>
      <c r="CI8925" s="139"/>
      <c r="CJ8925" s="174"/>
    </row>
    <row r="8926" spans="76:88" ht="20.100000000000001" customHeight="1" x14ac:dyDescent="0.25">
      <c r="BX8926" s="190"/>
      <c r="BY8926" s="191"/>
      <c r="BZ8926" s="188"/>
      <c r="CA8926" s="188"/>
      <c r="CB8926" s="174" t="str">
        <f t="shared" si="926"/>
        <v/>
      </c>
      <c r="CC8926" s="174" t="str">
        <f t="shared" si="927"/>
        <v/>
      </c>
      <c r="CH8926" s="139"/>
      <c r="CI8926" s="139"/>
      <c r="CJ8926" s="174"/>
    </row>
    <row r="8927" spans="76:88" ht="20.100000000000001" customHeight="1" x14ac:dyDescent="0.25">
      <c r="BX8927" s="190"/>
      <c r="BY8927" s="191"/>
      <c r="BZ8927" s="188"/>
      <c r="CA8927" s="188"/>
      <c r="CB8927" s="174" t="str">
        <f t="shared" si="926"/>
        <v/>
      </c>
      <c r="CC8927" s="174" t="str">
        <f t="shared" si="927"/>
        <v/>
      </c>
      <c r="CH8927" s="139"/>
      <c r="CI8927" s="139"/>
      <c r="CJ8927" s="174"/>
    </row>
    <row r="8928" spans="76:88" ht="20.100000000000001" customHeight="1" x14ac:dyDescent="0.25">
      <c r="BX8928" s="190"/>
      <c r="BY8928" s="191"/>
      <c r="BZ8928" s="188"/>
      <c r="CA8928" s="188"/>
      <c r="CB8928" s="174" t="str">
        <f t="shared" si="926"/>
        <v/>
      </c>
      <c r="CC8928" s="174" t="str">
        <f t="shared" si="927"/>
        <v/>
      </c>
      <c r="CH8928" s="139"/>
      <c r="CI8928" s="139"/>
      <c r="CJ8928" s="174"/>
    </row>
    <row r="8929" spans="76:88" ht="20.100000000000001" customHeight="1" x14ac:dyDescent="0.25">
      <c r="BX8929" s="190"/>
      <c r="BY8929" s="191"/>
      <c r="BZ8929" s="188"/>
      <c r="CA8929" s="188"/>
      <c r="CB8929" s="174" t="str">
        <f t="shared" si="926"/>
        <v/>
      </c>
      <c r="CC8929" s="174" t="str">
        <f t="shared" si="927"/>
        <v/>
      </c>
      <c r="CH8929" s="139"/>
      <c r="CI8929" s="139"/>
      <c r="CJ8929" s="174"/>
    </row>
    <row r="8930" spans="76:88" ht="20.100000000000001" customHeight="1" x14ac:dyDescent="0.25">
      <c r="BX8930" s="190"/>
      <c r="BY8930" s="191"/>
      <c r="BZ8930" s="188"/>
      <c r="CA8930" s="188"/>
      <c r="CB8930" s="174" t="str">
        <f t="shared" si="926"/>
        <v/>
      </c>
      <c r="CC8930" s="174" t="str">
        <f t="shared" si="927"/>
        <v/>
      </c>
      <c r="CH8930" s="139"/>
      <c r="CI8930" s="139"/>
      <c r="CJ8930" s="174"/>
    </row>
    <row r="8931" spans="76:88" ht="20.100000000000001" customHeight="1" x14ac:dyDescent="0.25">
      <c r="BX8931" s="190"/>
      <c r="BY8931" s="191"/>
      <c r="BZ8931" s="188"/>
      <c r="CA8931" s="188"/>
      <c r="CB8931" s="174" t="str">
        <f t="shared" si="926"/>
        <v/>
      </c>
      <c r="CC8931" s="174" t="str">
        <f t="shared" si="927"/>
        <v/>
      </c>
      <c r="CH8931" s="139"/>
      <c r="CI8931" s="139"/>
      <c r="CJ8931" s="174"/>
    </row>
    <row r="8932" spans="76:88" ht="20.100000000000001" customHeight="1" x14ac:dyDescent="0.25">
      <c r="BX8932" s="190"/>
      <c r="BY8932" s="191"/>
      <c r="BZ8932" s="188"/>
      <c r="CA8932" s="188"/>
      <c r="CB8932" s="174" t="str">
        <f t="shared" si="926"/>
        <v/>
      </c>
      <c r="CC8932" s="174" t="str">
        <f t="shared" si="927"/>
        <v/>
      </c>
      <c r="CH8932" s="139"/>
      <c r="CI8932" s="139"/>
      <c r="CJ8932" s="174"/>
    </row>
    <row r="8933" spans="76:88" ht="20.100000000000001" customHeight="1" x14ac:dyDescent="0.25">
      <c r="BX8933" s="190"/>
      <c r="BY8933" s="191"/>
      <c r="BZ8933" s="188"/>
      <c r="CA8933" s="188"/>
      <c r="CB8933" s="174" t="str">
        <f t="shared" si="926"/>
        <v/>
      </c>
      <c r="CC8933" s="174" t="str">
        <f t="shared" si="927"/>
        <v/>
      </c>
      <c r="CH8933" s="139"/>
      <c r="CI8933" s="139"/>
      <c r="CJ8933" s="174"/>
    </row>
    <row r="8934" spans="76:88" ht="20.100000000000001" customHeight="1" x14ac:dyDescent="0.25">
      <c r="BX8934" s="190"/>
      <c r="BY8934" s="191"/>
      <c r="BZ8934" s="188"/>
      <c r="CA8934" s="188"/>
      <c r="CB8934" s="174" t="str">
        <f t="shared" si="926"/>
        <v/>
      </c>
      <c r="CC8934" s="174" t="str">
        <f t="shared" si="927"/>
        <v/>
      </c>
      <c r="CH8934" s="139"/>
      <c r="CI8934" s="139"/>
      <c r="CJ8934" s="174"/>
    </row>
    <row r="8935" spans="76:88" ht="20.100000000000001" customHeight="1" x14ac:dyDescent="0.25">
      <c r="BX8935" s="190"/>
      <c r="BY8935" s="191"/>
      <c r="BZ8935" s="188"/>
      <c r="CA8935" s="188"/>
      <c r="CB8935" s="174" t="str">
        <f t="shared" si="926"/>
        <v/>
      </c>
      <c r="CC8935" s="174" t="str">
        <f t="shared" si="927"/>
        <v/>
      </c>
      <c r="CH8935" s="139"/>
      <c r="CI8935" s="139"/>
      <c r="CJ8935" s="174"/>
    </row>
    <row r="8936" spans="76:88" ht="20.100000000000001" customHeight="1" x14ac:dyDescent="0.25">
      <c r="BX8936" s="190"/>
      <c r="BY8936" s="191"/>
      <c r="BZ8936" s="188"/>
      <c r="CA8936" s="188"/>
      <c r="CB8936" s="174" t="str">
        <f t="shared" si="926"/>
        <v/>
      </c>
      <c r="CC8936" s="174" t="str">
        <f t="shared" si="927"/>
        <v/>
      </c>
      <c r="CH8936" s="139"/>
      <c r="CI8936" s="139"/>
      <c r="CJ8936" s="174"/>
    </row>
    <row r="8937" spans="76:88" ht="20.100000000000001" customHeight="1" x14ac:dyDescent="0.25">
      <c r="BX8937" s="190"/>
      <c r="BY8937" s="191"/>
      <c r="BZ8937" s="188"/>
      <c r="CA8937" s="188"/>
      <c r="CB8937" s="174" t="str">
        <f t="shared" si="926"/>
        <v/>
      </c>
      <c r="CC8937" s="174" t="str">
        <f t="shared" si="927"/>
        <v/>
      </c>
      <c r="CH8937" s="139"/>
      <c r="CI8937" s="139"/>
      <c r="CJ8937" s="174"/>
    </row>
    <row r="8938" spans="76:88" ht="20.100000000000001" customHeight="1" x14ac:dyDescent="0.25">
      <c r="BX8938" s="190"/>
      <c r="BY8938" s="191"/>
      <c r="BZ8938" s="188"/>
      <c r="CA8938" s="188"/>
      <c r="CB8938" s="174" t="str">
        <f t="shared" si="926"/>
        <v/>
      </c>
      <c r="CC8938" s="174" t="str">
        <f t="shared" si="927"/>
        <v/>
      </c>
      <c r="CH8938" s="139"/>
      <c r="CI8938" s="139"/>
      <c r="CJ8938" s="174"/>
    </row>
    <row r="8939" spans="76:88" ht="20.100000000000001" customHeight="1" x14ac:dyDescent="0.25">
      <c r="BX8939" s="190"/>
      <c r="BY8939" s="191"/>
      <c r="BZ8939" s="188"/>
      <c r="CA8939" s="188"/>
      <c r="CB8939" s="174" t="str">
        <f t="shared" si="926"/>
        <v/>
      </c>
      <c r="CC8939" s="174" t="str">
        <f t="shared" si="927"/>
        <v/>
      </c>
      <c r="CH8939" s="139"/>
      <c r="CI8939" s="139"/>
      <c r="CJ8939" s="174"/>
    </row>
    <row r="8940" spans="76:88" ht="20.100000000000001" customHeight="1" x14ac:dyDescent="0.25">
      <c r="BX8940" s="190"/>
      <c r="BY8940" s="191"/>
      <c r="BZ8940" s="188"/>
      <c r="CA8940" s="188"/>
      <c r="CB8940" s="174" t="str">
        <f t="shared" si="926"/>
        <v/>
      </c>
      <c r="CC8940" s="174" t="str">
        <f t="shared" si="927"/>
        <v/>
      </c>
      <c r="CH8940" s="139"/>
      <c r="CI8940" s="139"/>
      <c r="CJ8940" s="174"/>
    </row>
    <row r="8941" spans="76:88" ht="20.100000000000001" customHeight="1" x14ac:dyDescent="0.25">
      <c r="BX8941" s="190"/>
      <c r="BY8941" s="191"/>
      <c r="BZ8941" s="188"/>
      <c r="CA8941" s="188"/>
      <c r="CB8941" s="174" t="str">
        <f t="shared" si="926"/>
        <v/>
      </c>
      <c r="CC8941" s="174" t="str">
        <f t="shared" si="927"/>
        <v/>
      </c>
      <c r="CH8941" s="139"/>
      <c r="CI8941" s="139"/>
      <c r="CJ8941" s="174"/>
    </row>
    <row r="8942" spans="76:88" ht="20.100000000000001" customHeight="1" x14ac:dyDescent="0.25">
      <c r="BX8942" s="190"/>
      <c r="BY8942" s="191"/>
      <c r="BZ8942" s="188"/>
      <c r="CA8942" s="188"/>
      <c r="CB8942" s="174" t="str">
        <f t="shared" si="926"/>
        <v/>
      </c>
      <c r="CC8942" s="174" t="str">
        <f t="shared" si="927"/>
        <v/>
      </c>
      <c r="CH8942" s="139"/>
      <c r="CI8942" s="139"/>
      <c r="CJ8942" s="174"/>
    </row>
    <row r="8943" spans="76:88" ht="20.100000000000001" customHeight="1" x14ac:dyDescent="0.25">
      <c r="BX8943" s="190"/>
      <c r="BY8943" s="191"/>
      <c r="BZ8943" s="188"/>
      <c r="CA8943" s="188"/>
      <c r="CB8943" s="174" t="str">
        <f t="shared" si="926"/>
        <v/>
      </c>
      <c r="CC8943" s="174" t="str">
        <f t="shared" si="927"/>
        <v/>
      </c>
      <c r="CH8943" s="139"/>
      <c r="CI8943" s="139"/>
      <c r="CJ8943" s="174"/>
    </row>
    <row r="8944" spans="76:88" ht="20.100000000000001" customHeight="1" x14ac:dyDescent="0.25">
      <c r="BX8944" s="190"/>
      <c r="BY8944" s="191"/>
      <c r="BZ8944" s="188"/>
      <c r="CA8944" s="188"/>
      <c r="CB8944" s="174" t="str">
        <f t="shared" si="926"/>
        <v/>
      </c>
      <c r="CC8944" s="174" t="str">
        <f t="shared" si="927"/>
        <v/>
      </c>
      <c r="CH8944" s="139"/>
      <c r="CI8944" s="139"/>
      <c r="CJ8944" s="174"/>
    </row>
    <row r="8945" spans="76:88" ht="20.100000000000001" customHeight="1" x14ac:dyDescent="0.25">
      <c r="BX8945" s="190"/>
      <c r="BY8945" s="191"/>
      <c r="BZ8945" s="188"/>
      <c r="CA8945" s="188"/>
      <c r="CB8945" s="174" t="str">
        <f t="shared" si="926"/>
        <v/>
      </c>
      <c r="CC8945" s="174" t="str">
        <f t="shared" si="927"/>
        <v/>
      </c>
      <c r="CH8945" s="139"/>
      <c r="CI8945" s="139"/>
      <c r="CJ8945" s="174"/>
    </row>
    <row r="8946" spans="76:88" ht="20.100000000000001" customHeight="1" x14ac:dyDescent="0.25">
      <c r="BX8946" s="190"/>
      <c r="BY8946" s="191"/>
      <c r="BZ8946" s="188"/>
      <c r="CA8946" s="188"/>
      <c r="CB8946" s="174" t="str">
        <f t="shared" si="926"/>
        <v/>
      </c>
      <c r="CC8946" s="174" t="str">
        <f t="shared" si="927"/>
        <v/>
      </c>
      <c r="CH8946" s="139"/>
      <c r="CI8946" s="139"/>
      <c r="CJ8946" s="174"/>
    </row>
    <row r="8947" spans="76:88" ht="20.100000000000001" customHeight="1" x14ac:dyDescent="0.25">
      <c r="BX8947" s="190"/>
      <c r="BY8947" s="191"/>
      <c r="BZ8947" s="188"/>
      <c r="CA8947" s="188"/>
      <c r="CB8947" s="174" t="str">
        <f t="shared" si="926"/>
        <v/>
      </c>
      <c r="CC8947" s="174" t="str">
        <f t="shared" si="927"/>
        <v/>
      </c>
      <c r="CH8947" s="139"/>
      <c r="CI8947" s="139"/>
      <c r="CJ8947" s="174"/>
    </row>
    <row r="8948" spans="76:88" ht="20.100000000000001" customHeight="1" x14ac:dyDescent="0.25">
      <c r="BX8948" s="190"/>
      <c r="BY8948" s="191"/>
      <c r="BZ8948" s="188"/>
      <c r="CA8948" s="188"/>
      <c r="CB8948" s="174" t="str">
        <f t="shared" si="926"/>
        <v/>
      </c>
      <c r="CC8948" s="174" t="str">
        <f t="shared" si="927"/>
        <v/>
      </c>
      <c r="CH8948" s="139"/>
      <c r="CI8948" s="139"/>
      <c r="CJ8948" s="174"/>
    </row>
    <row r="8949" spans="76:88" ht="20.100000000000001" customHeight="1" x14ac:dyDescent="0.25">
      <c r="BX8949" s="190"/>
      <c r="BY8949" s="191"/>
      <c r="BZ8949" s="188"/>
      <c r="CA8949" s="188"/>
      <c r="CB8949" s="174" t="str">
        <f t="shared" si="926"/>
        <v/>
      </c>
      <c r="CC8949" s="174" t="str">
        <f t="shared" si="927"/>
        <v/>
      </c>
      <c r="CH8949" s="139"/>
      <c r="CI8949" s="139"/>
      <c r="CJ8949" s="174"/>
    </row>
    <row r="8950" spans="76:88" ht="20.100000000000001" customHeight="1" x14ac:dyDescent="0.25">
      <c r="BX8950" s="190"/>
      <c r="BY8950" s="191"/>
      <c r="BZ8950" s="188"/>
      <c r="CA8950" s="188"/>
      <c r="CB8950" s="174" t="str">
        <f t="shared" si="926"/>
        <v/>
      </c>
      <c r="CC8950" s="174" t="str">
        <f t="shared" si="927"/>
        <v/>
      </c>
      <c r="CH8950" s="139"/>
      <c r="CI8950" s="139"/>
      <c r="CJ8950" s="174"/>
    </row>
    <row r="8951" spans="76:88" ht="20.100000000000001" customHeight="1" x14ac:dyDescent="0.25">
      <c r="BX8951" s="190"/>
      <c r="BY8951" s="191"/>
      <c r="BZ8951" s="188"/>
      <c r="CA8951" s="188"/>
      <c r="CB8951" s="174" t="str">
        <f t="shared" si="926"/>
        <v/>
      </c>
      <c r="CC8951" s="174" t="str">
        <f t="shared" si="927"/>
        <v/>
      </c>
      <c r="CH8951" s="139"/>
      <c r="CI8951" s="139"/>
      <c r="CJ8951" s="174"/>
    </row>
    <row r="8952" spans="76:88" ht="20.100000000000001" customHeight="1" x14ac:dyDescent="0.25">
      <c r="BX8952" s="190"/>
      <c r="BY8952" s="191"/>
      <c r="BZ8952" s="188"/>
      <c r="CA8952" s="188"/>
      <c r="CB8952" s="174" t="str">
        <f t="shared" si="926"/>
        <v/>
      </c>
      <c r="CC8952" s="174" t="str">
        <f t="shared" si="927"/>
        <v/>
      </c>
      <c r="CH8952" s="139"/>
      <c r="CI8952" s="139"/>
      <c r="CJ8952" s="174"/>
    </row>
    <row r="8953" spans="76:88" ht="20.100000000000001" customHeight="1" x14ac:dyDescent="0.25">
      <c r="BX8953" s="190"/>
      <c r="BY8953" s="191"/>
      <c r="BZ8953" s="188"/>
      <c r="CA8953" s="188"/>
      <c r="CB8953" s="174" t="str">
        <f t="shared" si="926"/>
        <v/>
      </c>
      <c r="CC8953" s="174" t="str">
        <f t="shared" si="927"/>
        <v/>
      </c>
      <c r="CH8953" s="139"/>
      <c r="CI8953" s="139"/>
      <c r="CJ8953" s="174"/>
    </row>
    <row r="8954" spans="76:88" ht="20.100000000000001" customHeight="1" x14ac:dyDescent="0.25">
      <c r="BX8954" s="190"/>
      <c r="BY8954" s="191"/>
      <c r="BZ8954" s="188"/>
      <c r="CA8954" s="188"/>
      <c r="CB8954" s="174" t="str">
        <f t="shared" si="926"/>
        <v/>
      </c>
      <c r="CC8954" s="174" t="str">
        <f t="shared" si="927"/>
        <v/>
      </c>
      <c r="CH8954" s="139"/>
      <c r="CI8954" s="139"/>
      <c r="CJ8954" s="174"/>
    </row>
    <row r="8955" spans="76:88" ht="20.100000000000001" customHeight="1" x14ac:dyDescent="0.25">
      <c r="BX8955" s="190"/>
      <c r="BY8955" s="191"/>
      <c r="BZ8955" s="188"/>
      <c r="CA8955" s="188"/>
      <c r="CB8955" s="174" t="str">
        <f t="shared" si="926"/>
        <v/>
      </c>
      <c r="CC8955" s="174" t="str">
        <f t="shared" si="927"/>
        <v/>
      </c>
      <c r="CH8955" s="139"/>
      <c r="CI8955" s="139"/>
      <c r="CJ8955" s="174"/>
    </row>
    <row r="8956" spans="76:88" ht="20.100000000000001" customHeight="1" x14ac:dyDescent="0.25">
      <c r="BX8956" s="190"/>
      <c r="BY8956" s="191"/>
      <c r="BZ8956" s="188"/>
      <c r="CA8956" s="188"/>
      <c r="CB8956" s="174" t="str">
        <f t="shared" si="926"/>
        <v/>
      </c>
      <c r="CC8956" s="174" t="str">
        <f t="shared" si="927"/>
        <v/>
      </c>
      <c r="CH8956" s="139"/>
      <c r="CI8956" s="139"/>
      <c r="CJ8956" s="174"/>
    </row>
    <row r="8957" spans="76:88" ht="20.100000000000001" customHeight="1" x14ac:dyDescent="0.25">
      <c r="BX8957" s="190"/>
      <c r="BY8957" s="191"/>
      <c r="BZ8957" s="188"/>
      <c r="CA8957" s="188"/>
      <c r="CB8957" s="174" t="str">
        <f t="shared" si="926"/>
        <v/>
      </c>
      <c r="CC8957" s="174" t="str">
        <f t="shared" si="927"/>
        <v/>
      </c>
      <c r="CH8957" s="139"/>
      <c r="CI8957" s="139"/>
      <c r="CJ8957" s="174"/>
    </row>
    <row r="8958" spans="76:88" ht="20.100000000000001" customHeight="1" x14ac:dyDescent="0.25">
      <c r="BX8958" s="190"/>
      <c r="BY8958" s="191"/>
      <c r="BZ8958" s="188"/>
      <c r="CA8958" s="188"/>
      <c r="CB8958" s="174" t="str">
        <f t="shared" si="926"/>
        <v/>
      </c>
      <c r="CC8958" s="174" t="str">
        <f t="shared" si="927"/>
        <v/>
      </c>
      <c r="CH8958" s="139"/>
      <c r="CI8958" s="139"/>
      <c r="CJ8958" s="174"/>
    </row>
    <row r="8959" spans="76:88" ht="20.100000000000001" customHeight="1" x14ac:dyDescent="0.25">
      <c r="BX8959" s="190"/>
      <c r="BY8959" s="191"/>
      <c r="BZ8959" s="188"/>
      <c r="CA8959" s="188"/>
      <c r="CB8959" s="174" t="str">
        <f t="shared" si="926"/>
        <v/>
      </c>
      <c r="CC8959" s="174" t="str">
        <f t="shared" si="927"/>
        <v/>
      </c>
      <c r="CH8959" s="139"/>
      <c r="CI8959" s="139"/>
      <c r="CJ8959" s="174"/>
    </row>
    <row r="8960" spans="76:88" ht="20.100000000000001" customHeight="1" x14ac:dyDescent="0.25">
      <c r="BX8960" s="190"/>
      <c r="BY8960" s="191"/>
      <c r="BZ8960" s="188"/>
      <c r="CA8960" s="188"/>
      <c r="CB8960" s="174" t="str">
        <f t="shared" si="926"/>
        <v/>
      </c>
      <c r="CC8960" s="174" t="str">
        <f t="shared" si="927"/>
        <v/>
      </c>
      <c r="CH8960" s="139"/>
      <c r="CI8960" s="139"/>
      <c r="CJ8960" s="174"/>
    </row>
    <row r="8961" spans="76:88" ht="20.100000000000001" customHeight="1" x14ac:dyDescent="0.25">
      <c r="BX8961" s="190"/>
      <c r="BY8961" s="191"/>
      <c r="BZ8961" s="188"/>
      <c r="CA8961" s="188"/>
      <c r="CB8961" s="174" t="str">
        <f t="shared" si="926"/>
        <v/>
      </c>
      <c r="CC8961" s="174" t="str">
        <f t="shared" si="927"/>
        <v/>
      </c>
      <c r="CH8961" s="139"/>
      <c r="CI8961" s="139"/>
      <c r="CJ8961" s="174"/>
    </row>
    <row r="8962" spans="76:88" ht="20.100000000000001" customHeight="1" x14ac:dyDescent="0.25">
      <c r="BX8962" s="190"/>
      <c r="BY8962" s="191"/>
      <c r="BZ8962" s="188"/>
      <c r="CA8962" s="188"/>
      <c r="CB8962" s="174" t="str">
        <f t="shared" si="926"/>
        <v/>
      </c>
      <c r="CC8962" s="174" t="str">
        <f t="shared" si="927"/>
        <v/>
      </c>
      <c r="CH8962" s="139"/>
      <c r="CI8962" s="139"/>
      <c r="CJ8962" s="174"/>
    </row>
    <row r="8963" spans="76:88" ht="20.100000000000001" customHeight="1" x14ac:dyDescent="0.25">
      <c r="BX8963" s="190"/>
      <c r="BY8963" s="191"/>
      <c r="BZ8963" s="188"/>
      <c r="CA8963" s="188"/>
      <c r="CB8963" s="174" t="str">
        <f t="shared" si="926"/>
        <v/>
      </c>
      <c r="CC8963" s="174" t="str">
        <f t="shared" si="927"/>
        <v/>
      </c>
      <c r="CH8963" s="139"/>
      <c r="CI8963" s="139"/>
      <c r="CJ8963" s="174"/>
    </row>
    <row r="8964" spans="76:88" ht="20.100000000000001" customHeight="1" x14ac:dyDescent="0.25">
      <c r="BX8964" s="190"/>
      <c r="BY8964" s="191"/>
      <c r="BZ8964" s="188"/>
      <c r="CA8964" s="188"/>
      <c r="CB8964" s="174" t="str">
        <f t="shared" si="926"/>
        <v/>
      </c>
      <c r="CC8964" s="174" t="str">
        <f t="shared" si="927"/>
        <v/>
      </c>
      <c r="CH8964" s="139"/>
      <c r="CI8964" s="139"/>
      <c r="CJ8964" s="174"/>
    </row>
    <row r="8965" spans="76:88" ht="20.100000000000001" customHeight="1" x14ac:dyDescent="0.25">
      <c r="BX8965" s="190"/>
      <c r="BY8965" s="191"/>
      <c r="BZ8965" s="188"/>
      <c r="CA8965" s="188"/>
      <c r="CB8965" s="174" t="str">
        <f t="shared" si="926"/>
        <v/>
      </c>
      <c r="CC8965" s="174" t="str">
        <f t="shared" si="927"/>
        <v/>
      </c>
      <c r="CH8965" s="139"/>
      <c r="CI8965" s="139"/>
      <c r="CJ8965" s="174"/>
    </row>
    <row r="8966" spans="76:88" ht="20.100000000000001" customHeight="1" x14ac:dyDescent="0.25">
      <c r="BX8966" s="190"/>
      <c r="BY8966" s="191"/>
      <c r="BZ8966" s="188"/>
      <c r="CA8966" s="188"/>
      <c r="CB8966" s="174" t="str">
        <f t="shared" si="926"/>
        <v/>
      </c>
      <c r="CC8966" s="174" t="str">
        <f t="shared" si="927"/>
        <v/>
      </c>
      <c r="CH8966" s="139"/>
      <c r="CI8966" s="139"/>
      <c r="CJ8966" s="174"/>
    </row>
    <row r="8967" spans="76:88" ht="20.100000000000001" customHeight="1" x14ac:dyDescent="0.25">
      <c r="BX8967" s="190"/>
      <c r="BY8967" s="191"/>
      <c r="BZ8967" s="188"/>
      <c r="CA8967" s="188"/>
      <c r="CB8967" s="174" t="str">
        <f t="shared" si="926"/>
        <v/>
      </c>
      <c r="CC8967" s="174" t="str">
        <f t="shared" si="927"/>
        <v/>
      </c>
      <c r="CH8967" s="139"/>
      <c r="CI8967" s="139"/>
      <c r="CJ8967" s="174"/>
    </row>
    <row r="8968" spans="76:88" ht="20.100000000000001" customHeight="1" x14ac:dyDescent="0.25">
      <c r="BX8968" s="190"/>
      <c r="BY8968" s="191"/>
      <c r="BZ8968" s="188"/>
      <c r="CA8968" s="188"/>
      <c r="CB8968" s="174" t="str">
        <f t="shared" si="926"/>
        <v/>
      </c>
      <c r="CC8968" s="174" t="str">
        <f t="shared" si="927"/>
        <v/>
      </c>
      <c r="CH8968" s="139"/>
      <c r="CI8968" s="139"/>
      <c r="CJ8968" s="174"/>
    </row>
    <row r="8969" spans="76:88" ht="20.100000000000001" customHeight="1" x14ac:dyDescent="0.25">
      <c r="BX8969" s="190"/>
      <c r="BY8969" s="191"/>
      <c r="BZ8969" s="188"/>
      <c r="CA8969" s="188"/>
      <c r="CB8969" s="174" t="str">
        <f t="shared" si="926"/>
        <v/>
      </c>
      <c r="CC8969" s="174" t="str">
        <f t="shared" si="927"/>
        <v/>
      </c>
      <c r="CH8969" s="139"/>
      <c r="CI8969" s="139"/>
      <c r="CJ8969" s="174"/>
    </row>
    <row r="8970" spans="76:88" ht="20.100000000000001" customHeight="1" x14ac:dyDescent="0.25">
      <c r="BX8970" s="190"/>
      <c r="BY8970" s="191"/>
      <c r="BZ8970" s="188"/>
      <c r="CA8970" s="188"/>
      <c r="CB8970" s="174" t="str">
        <f t="shared" si="926"/>
        <v/>
      </c>
      <c r="CC8970" s="174" t="str">
        <f t="shared" si="927"/>
        <v/>
      </c>
      <c r="CH8970" s="139"/>
      <c r="CI8970" s="139"/>
      <c r="CJ8970" s="174"/>
    </row>
    <row r="8971" spans="76:88" ht="20.100000000000001" customHeight="1" x14ac:dyDescent="0.25">
      <c r="BX8971" s="190"/>
      <c r="BY8971" s="191"/>
      <c r="BZ8971" s="188"/>
      <c r="CA8971" s="188"/>
      <c r="CB8971" s="174" t="str">
        <f t="shared" si="926"/>
        <v/>
      </c>
      <c r="CC8971" s="174" t="str">
        <f t="shared" si="927"/>
        <v/>
      </c>
      <c r="CH8971" s="139"/>
      <c r="CI8971" s="139"/>
      <c r="CJ8971" s="174"/>
    </row>
    <row r="8972" spans="76:88" ht="20.100000000000001" customHeight="1" x14ac:dyDescent="0.25">
      <c r="BX8972" s="190"/>
      <c r="BY8972" s="191"/>
      <c r="BZ8972" s="188"/>
      <c r="CA8972" s="188"/>
      <c r="CB8972" s="174" t="str">
        <f t="shared" si="926"/>
        <v/>
      </c>
      <c r="CC8972" s="174" t="str">
        <f t="shared" si="927"/>
        <v/>
      </c>
      <c r="CH8972" s="139"/>
      <c r="CI8972" s="139"/>
      <c r="CJ8972" s="174"/>
    </row>
    <row r="8973" spans="76:88" ht="20.100000000000001" customHeight="1" x14ac:dyDescent="0.25">
      <c r="BX8973" s="190"/>
      <c r="BY8973" s="191"/>
      <c r="BZ8973" s="188"/>
      <c r="CA8973" s="188"/>
      <c r="CB8973" s="174" t="str">
        <f t="shared" si="926"/>
        <v/>
      </c>
      <c r="CC8973" s="174" t="str">
        <f t="shared" si="927"/>
        <v/>
      </c>
      <c r="CH8973" s="139"/>
      <c r="CI8973" s="139"/>
      <c r="CJ8973" s="174"/>
    </row>
    <row r="8974" spans="76:88" ht="20.100000000000001" customHeight="1" x14ac:dyDescent="0.25">
      <c r="BX8974" s="190"/>
      <c r="BY8974" s="191"/>
      <c r="BZ8974" s="188"/>
      <c r="CA8974" s="188"/>
      <c r="CB8974" s="174" t="str">
        <f t="shared" si="926"/>
        <v/>
      </c>
      <c r="CC8974" s="174" t="str">
        <f t="shared" si="927"/>
        <v/>
      </c>
      <c r="CH8974" s="139"/>
      <c r="CI8974" s="139"/>
      <c r="CJ8974" s="174"/>
    </row>
    <row r="8975" spans="76:88" ht="20.100000000000001" customHeight="1" x14ac:dyDescent="0.25">
      <c r="BX8975" s="190"/>
      <c r="BY8975" s="191"/>
      <c r="BZ8975" s="188"/>
      <c r="CA8975" s="188"/>
      <c r="CB8975" s="174" t="str">
        <f t="shared" si="926"/>
        <v/>
      </c>
      <c r="CC8975" s="174" t="str">
        <f t="shared" si="927"/>
        <v/>
      </c>
      <c r="CH8975" s="139"/>
      <c r="CI8975" s="139"/>
      <c r="CJ8975" s="174"/>
    </row>
    <row r="8976" spans="76:88" ht="20.100000000000001" customHeight="1" x14ac:dyDescent="0.25">
      <c r="BX8976" s="190"/>
      <c r="BY8976" s="191"/>
      <c r="BZ8976" s="188"/>
      <c r="CA8976" s="188"/>
      <c r="CB8976" s="174" t="str">
        <f t="shared" ref="CB8976:CB9039" si="928">IF($CA8976&gt;(Y$555),$BZ8976,"")</f>
        <v/>
      </c>
      <c r="CC8976" s="174" t="str">
        <f t="shared" ref="CC8976:CC9039" si="929">IF($CA8976&gt;(AA$557),$BZ8976,"")</f>
        <v/>
      </c>
      <c r="CH8976" s="139"/>
      <c r="CI8976" s="139"/>
      <c r="CJ8976" s="174"/>
    </row>
    <row r="8977" spans="76:88" ht="20.100000000000001" customHeight="1" x14ac:dyDescent="0.25">
      <c r="BX8977" s="190"/>
      <c r="BY8977" s="191"/>
      <c r="BZ8977" s="188"/>
      <c r="CA8977" s="188"/>
      <c r="CB8977" s="174" t="str">
        <f t="shared" si="928"/>
        <v/>
      </c>
      <c r="CC8977" s="174" t="str">
        <f t="shared" si="929"/>
        <v/>
      </c>
      <c r="CH8977" s="139"/>
      <c r="CI8977" s="139"/>
      <c r="CJ8977" s="174"/>
    </row>
    <row r="8978" spans="76:88" ht="20.100000000000001" customHeight="1" x14ac:dyDescent="0.25">
      <c r="BX8978" s="190"/>
      <c r="BY8978" s="191"/>
      <c r="BZ8978" s="188"/>
      <c r="CA8978" s="188"/>
      <c r="CB8978" s="174" t="str">
        <f t="shared" si="928"/>
        <v/>
      </c>
      <c r="CC8978" s="174" t="str">
        <f t="shared" si="929"/>
        <v/>
      </c>
      <c r="CH8978" s="139"/>
      <c r="CI8978" s="139"/>
      <c r="CJ8978" s="174"/>
    </row>
    <row r="8979" spans="76:88" ht="20.100000000000001" customHeight="1" x14ac:dyDescent="0.25">
      <c r="BX8979" s="190"/>
      <c r="BY8979" s="191"/>
      <c r="BZ8979" s="188"/>
      <c r="CA8979" s="188"/>
      <c r="CB8979" s="174" t="str">
        <f t="shared" si="928"/>
        <v/>
      </c>
      <c r="CC8979" s="174" t="str">
        <f t="shared" si="929"/>
        <v/>
      </c>
      <c r="CH8979" s="139"/>
      <c r="CI8979" s="139"/>
      <c r="CJ8979" s="174"/>
    </row>
    <row r="8980" spans="76:88" ht="20.100000000000001" customHeight="1" x14ac:dyDescent="0.25">
      <c r="BX8980" s="190"/>
      <c r="BY8980" s="191"/>
      <c r="BZ8980" s="188"/>
      <c r="CA8980" s="188"/>
      <c r="CB8980" s="174" t="str">
        <f t="shared" si="928"/>
        <v/>
      </c>
      <c r="CC8980" s="174" t="str">
        <f t="shared" si="929"/>
        <v/>
      </c>
      <c r="CH8980" s="139"/>
      <c r="CI8980" s="139"/>
      <c r="CJ8980" s="174"/>
    </row>
    <row r="8981" spans="76:88" ht="20.100000000000001" customHeight="1" x14ac:dyDescent="0.25">
      <c r="BX8981" s="190"/>
      <c r="BY8981" s="191"/>
      <c r="BZ8981" s="188"/>
      <c r="CA8981" s="188"/>
      <c r="CB8981" s="174" t="str">
        <f t="shared" si="928"/>
        <v/>
      </c>
      <c r="CC8981" s="174" t="str">
        <f t="shared" si="929"/>
        <v/>
      </c>
      <c r="CH8981" s="139"/>
      <c r="CI8981" s="139"/>
      <c r="CJ8981" s="174"/>
    </row>
    <row r="8982" spans="76:88" ht="20.100000000000001" customHeight="1" x14ac:dyDescent="0.25">
      <c r="BX8982" s="190"/>
      <c r="BY8982" s="191"/>
      <c r="BZ8982" s="188"/>
      <c r="CA8982" s="188"/>
      <c r="CB8982" s="174" t="str">
        <f t="shared" si="928"/>
        <v/>
      </c>
      <c r="CC8982" s="174" t="str">
        <f t="shared" si="929"/>
        <v/>
      </c>
      <c r="CH8982" s="139"/>
      <c r="CI8982" s="139"/>
      <c r="CJ8982" s="174"/>
    </row>
    <row r="8983" spans="76:88" ht="20.100000000000001" customHeight="1" x14ac:dyDescent="0.25">
      <c r="BX8983" s="190"/>
      <c r="BY8983" s="191"/>
      <c r="BZ8983" s="188"/>
      <c r="CA8983" s="188"/>
      <c r="CB8983" s="174" t="str">
        <f t="shared" si="928"/>
        <v/>
      </c>
      <c r="CC8983" s="174" t="str">
        <f t="shared" si="929"/>
        <v/>
      </c>
      <c r="CH8983" s="139"/>
      <c r="CI8983" s="139"/>
      <c r="CJ8983" s="174"/>
    </row>
    <row r="8984" spans="76:88" ht="20.100000000000001" customHeight="1" x14ac:dyDescent="0.25">
      <c r="BX8984" s="190"/>
      <c r="BY8984" s="191"/>
      <c r="BZ8984" s="188"/>
      <c r="CA8984" s="188"/>
      <c r="CB8984" s="174" t="str">
        <f t="shared" si="928"/>
        <v/>
      </c>
      <c r="CC8984" s="174" t="str">
        <f t="shared" si="929"/>
        <v/>
      </c>
      <c r="CH8984" s="139"/>
      <c r="CI8984" s="139"/>
      <c r="CJ8984" s="174"/>
    </row>
    <row r="8985" spans="76:88" ht="20.100000000000001" customHeight="1" x14ac:dyDescent="0.25">
      <c r="BX8985" s="190"/>
      <c r="BY8985" s="191"/>
      <c r="BZ8985" s="188"/>
      <c r="CA8985" s="188"/>
      <c r="CB8985" s="174" t="str">
        <f t="shared" si="928"/>
        <v/>
      </c>
      <c r="CC8985" s="174" t="str">
        <f t="shared" si="929"/>
        <v/>
      </c>
      <c r="CH8985" s="139"/>
      <c r="CI8985" s="139"/>
      <c r="CJ8985" s="174"/>
    </row>
    <row r="8986" spans="76:88" ht="20.100000000000001" customHeight="1" x14ac:dyDescent="0.25">
      <c r="BX8986" s="190"/>
      <c r="BY8986" s="191"/>
      <c r="BZ8986" s="188"/>
      <c r="CA8986" s="188"/>
      <c r="CB8986" s="174" t="str">
        <f t="shared" si="928"/>
        <v/>
      </c>
      <c r="CC8986" s="174" t="str">
        <f t="shared" si="929"/>
        <v/>
      </c>
      <c r="CH8986" s="139"/>
      <c r="CI8986" s="139"/>
      <c r="CJ8986" s="174"/>
    </row>
    <row r="8987" spans="76:88" ht="20.100000000000001" customHeight="1" x14ac:dyDescent="0.25">
      <c r="BX8987" s="190"/>
      <c r="BY8987" s="191"/>
      <c r="BZ8987" s="188"/>
      <c r="CA8987" s="188"/>
      <c r="CB8987" s="174" t="str">
        <f t="shared" si="928"/>
        <v/>
      </c>
      <c r="CC8987" s="174" t="str">
        <f t="shared" si="929"/>
        <v/>
      </c>
      <c r="CH8987" s="139"/>
      <c r="CI8987" s="139"/>
      <c r="CJ8987" s="174"/>
    </row>
    <row r="8988" spans="76:88" ht="20.100000000000001" customHeight="1" x14ac:dyDescent="0.25">
      <c r="BX8988" s="190"/>
      <c r="BY8988" s="191"/>
      <c r="BZ8988" s="188"/>
      <c r="CA8988" s="188"/>
      <c r="CB8988" s="174" t="str">
        <f t="shared" si="928"/>
        <v/>
      </c>
      <c r="CC8988" s="174" t="str">
        <f t="shared" si="929"/>
        <v/>
      </c>
      <c r="CH8988" s="139"/>
      <c r="CI8988" s="139"/>
      <c r="CJ8988" s="174"/>
    </row>
    <row r="8989" spans="76:88" ht="20.100000000000001" customHeight="1" x14ac:dyDescent="0.25">
      <c r="BX8989" s="190"/>
      <c r="BY8989" s="191"/>
      <c r="BZ8989" s="188"/>
      <c r="CA8989" s="188"/>
      <c r="CB8989" s="174" t="str">
        <f t="shared" si="928"/>
        <v/>
      </c>
      <c r="CC8989" s="174" t="str">
        <f t="shared" si="929"/>
        <v/>
      </c>
      <c r="CH8989" s="139"/>
      <c r="CI8989" s="139"/>
      <c r="CJ8989" s="174"/>
    </row>
    <row r="8990" spans="76:88" ht="20.100000000000001" customHeight="1" x14ac:dyDescent="0.25">
      <c r="BX8990" s="190"/>
      <c r="BY8990" s="191"/>
      <c r="BZ8990" s="188"/>
      <c r="CA8990" s="188"/>
      <c r="CB8990" s="174" t="str">
        <f t="shared" si="928"/>
        <v/>
      </c>
      <c r="CC8990" s="174" t="str">
        <f t="shared" si="929"/>
        <v/>
      </c>
      <c r="CH8990" s="139"/>
      <c r="CI8990" s="139"/>
      <c r="CJ8990" s="174"/>
    </row>
    <row r="8991" spans="76:88" ht="20.100000000000001" customHeight="1" x14ac:dyDescent="0.25">
      <c r="BX8991" s="190"/>
      <c r="BY8991" s="191"/>
      <c r="BZ8991" s="188"/>
      <c r="CA8991" s="188"/>
      <c r="CB8991" s="174" t="str">
        <f t="shared" si="928"/>
        <v/>
      </c>
      <c r="CC8991" s="174" t="str">
        <f t="shared" si="929"/>
        <v/>
      </c>
      <c r="CH8991" s="139"/>
      <c r="CI8991" s="139"/>
      <c r="CJ8991" s="174"/>
    </row>
    <row r="8992" spans="76:88" ht="20.100000000000001" customHeight="1" x14ac:dyDescent="0.25">
      <c r="BX8992" s="190"/>
      <c r="BY8992" s="191"/>
      <c r="BZ8992" s="188"/>
      <c r="CA8992" s="188"/>
      <c r="CB8992" s="174" t="str">
        <f t="shared" si="928"/>
        <v/>
      </c>
      <c r="CC8992" s="174" t="str">
        <f t="shared" si="929"/>
        <v/>
      </c>
      <c r="CH8992" s="139"/>
      <c r="CI8992" s="139"/>
      <c r="CJ8992" s="174"/>
    </row>
    <row r="8993" spans="76:88" ht="20.100000000000001" customHeight="1" x14ac:dyDescent="0.25">
      <c r="BX8993" s="190"/>
      <c r="BY8993" s="191"/>
      <c r="BZ8993" s="188"/>
      <c r="CA8993" s="188"/>
      <c r="CB8993" s="174" t="str">
        <f t="shared" si="928"/>
        <v/>
      </c>
      <c r="CC8993" s="174" t="str">
        <f t="shared" si="929"/>
        <v/>
      </c>
      <c r="CH8993" s="139"/>
      <c r="CI8993" s="139"/>
      <c r="CJ8993" s="174"/>
    </row>
    <row r="8994" spans="76:88" ht="20.100000000000001" customHeight="1" x14ac:dyDescent="0.25">
      <c r="BX8994" s="190"/>
      <c r="BY8994" s="191"/>
      <c r="BZ8994" s="188"/>
      <c r="CA8994" s="188"/>
      <c r="CB8994" s="174" t="str">
        <f t="shared" si="928"/>
        <v/>
      </c>
      <c r="CC8994" s="174" t="str">
        <f t="shared" si="929"/>
        <v/>
      </c>
      <c r="CH8994" s="139"/>
      <c r="CI8994" s="139"/>
      <c r="CJ8994" s="174"/>
    </row>
    <row r="8995" spans="76:88" ht="20.100000000000001" customHeight="1" x14ac:dyDescent="0.25">
      <c r="BX8995" s="190"/>
      <c r="BY8995" s="191"/>
      <c r="BZ8995" s="188"/>
      <c r="CA8995" s="188"/>
      <c r="CB8995" s="174" t="str">
        <f t="shared" si="928"/>
        <v/>
      </c>
      <c r="CC8995" s="174" t="str">
        <f t="shared" si="929"/>
        <v/>
      </c>
      <c r="CH8995" s="139"/>
      <c r="CI8995" s="139"/>
      <c r="CJ8995" s="174"/>
    </row>
    <row r="8996" spans="76:88" ht="20.100000000000001" customHeight="1" x14ac:dyDescent="0.25">
      <c r="BX8996" s="190"/>
      <c r="BY8996" s="191"/>
      <c r="BZ8996" s="188"/>
      <c r="CA8996" s="188"/>
      <c r="CB8996" s="174" t="str">
        <f t="shared" si="928"/>
        <v/>
      </c>
      <c r="CC8996" s="174" t="str">
        <f t="shared" si="929"/>
        <v/>
      </c>
      <c r="CH8996" s="139"/>
      <c r="CI8996" s="139"/>
      <c r="CJ8996" s="174"/>
    </row>
    <row r="8997" spans="76:88" ht="20.100000000000001" customHeight="1" x14ac:dyDescent="0.25">
      <c r="BX8997" s="190"/>
      <c r="BY8997" s="191"/>
      <c r="BZ8997" s="188"/>
      <c r="CA8997" s="188"/>
      <c r="CB8997" s="174" t="str">
        <f t="shared" si="928"/>
        <v/>
      </c>
      <c r="CC8997" s="174" t="str">
        <f t="shared" si="929"/>
        <v/>
      </c>
      <c r="CH8997" s="139"/>
      <c r="CI8997" s="139"/>
      <c r="CJ8997" s="174"/>
    </row>
    <row r="8998" spans="76:88" ht="20.100000000000001" customHeight="1" x14ac:dyDescent="0.25">
      <c r="BX8998" s="190"/>
      <c r="BY8998" s="191"/>
      <c r="BZ8998" s="188"/>
      <c r="CA8998" s="188"/>
      <c r="CB8998" s="174" t="str">
        <f t="shared" si="928"/>
        <v/>
      </c>
      <c r="CC8998" s="174" t="str">
        <f t="shared" si="929"/>
        <v/>
      </c>
      <c r="CH8998" s="139"/>
      <c r="CI8998" s="139"/>
      <c r="CJ8998" s="174"/>
    </row>
    <row r="8999" spans="76:88" ht="20.100000000000001" customHeight="1" x14ac:dyDescent="0.25">
      <c r="BX8999" s="190"/>
      <c r="BY8999" s="191"/>
      <c r="BZ8999" s="188"/>
      <c r="CA8999" s="188"/>
      <c r="CB8999" s="174" t="str">
        <f t="shared" si="928"/>
        <v/>
      </c>
      <c r="CC8999" s="174" t="str">
        <f t="shared" si="929"/>
        <v/>
      </c>
      <c r="CH8999" s="139"/>
      <c r="CI8999" s="139"/>
      <c r="CJ8999" s="174"/>
    </row>
    <row r="9000" spans="76:88" ht="20.100000000000001" customHeight="1" x14ac:dyDescent="0.25">
      <c r="BX9000" s="190"/>
      <c r="BY9000" s="191"/>
      <c r="BZ9000" s="188"/>
      <c r="CA9000" s="188"/>
      <c r="CB9000" s="174" t="str">
        <f t="shared" si="928"/>
        <v/>
      </c>
      <c r="CC9000" s="174" t="str">
        <f t="shared" si="929"/>
        <v/>
      </c>
      <c r="CH9000" s="139"/>
      <c r="CI9000" s="139"/>
      <c r="CJ9000" s="174"/>
    </row>
    <row r="9001" spans="76:88" ht="20.100000000000001" customHeight="1" x14ac:dyDescent="0.25">
      <c r="BX9001" s="190"/>
      <c r="BY9001" s="191"/>
      <c r="BZ9001" s="188"/>
      <c r="CA9001" s="188"/>
      <c r="CB9001" s="174" t="str">
        <f t="shared" si="928"/>
        <v/>
      </c>
      <c r="CC9001" s="174" t="str">
        <f t="shared" si="929"/>
        <v/>
      </c>
      <c r="CH9001" s="139"/>
      <c r="CI9001" s="139"/>
      <c r="CJ9001" s="174"/>
    </row>
    <row r="9002" spans="76:88" ht="20.100000000000001" customHeight="1" x14ac:dyDescent="0.25">
      <c r="BX9002" s="190"/>
      <c r="BY9002" s="191"/>
      <c r="BZ9002" s="188"/>
      <c r="CA9002" s="188"/>
      <c r="CB9002" s="174" t="str">
        <f t="shared" si="928"/>
        <v/>
      </c>
      <c r="CC9002" s="174" t="str">
        <f t="shared" si="929"/>
        <v/>
      </c>
      <c r="CH9002" s="139"/>
      <c r="CI9002" s="139"/>
      <c r="CJ9002" s="174"/>
    </row>
    <row r="9003" spans="76:88" ht="20.100000000000001" customHeight="1" x14ac:dyDescent="0.25">
      <c r="BX9003" s="190"/>
      <c r="BY9003" s="191"/>
      <c r="BZ9003" s="188"/>
      <c r="CA9003" s="188"/>
      <c r="CB9003" s="174" t="str">
        <f t="shared" si="928"/>
        <v/>
      </c>
      <c r="CC9003" s="174" t="str">
        <f t="shared" si="929"/>
        <v/>
      </c>
      <c r="CH9003" s="139"/>
      <c r="CI9003" s="139"/>
      <c r="CJ9003" s="174"/>
    </row>
    <row r="9004" spans="76:88" ht="20.100000000000001" customHeight="1" x14ac:dyDescent="0.25">
      <c r="BX9004" s="190"/>
      <c r="BY9004" s="191"/>
      <c r="BZ9004" s="188"/>
      <c r="CA9004" s="188"/>
      <c r="CB9004" s="174" t="str">
        <f t="shared" si="928"/>
        <v/>
      </c>
      <c r="CC9004" s="174" t="str">
        <f t="shared" si="929"/>
        <v/>
      </c>
      <c r="CH9004" s="139"/>
      <c r="CI9004" s="139"/>
      <c r="CJ9004" s="174"/>
    </row>
    <row r="9005" spans="76:88" ht="20.100000000000001" customHeight="1" x14ac:dyDescent="0.25">
      <c r="BX9005" s="190"/>
      <c r="BY9005" s="191"/>
      <c r="BZ9005" s="188"/>
      <c r="CA9005" s="188"/>
      <c r="CB9005" s="174" t="str">
        <f t="shared" si="928"/>
        <v/>
      </c>
      <c r="CC9005" s="174" t="str">
        <f t="shared" si="929"/>
        <v/>
      </c>
      <c r="CH9005" s="139"/>
      <c r="CI9005" s="139"/>
      <c r="CJ9005" s="174"/>
    </row>
    <row r="9006" spans="76:88" ht="20.100000000000001" customHeight="1" x14ac:dyDescent="0.25">
      <c r="BX9006" s="190"/>
      <c r="BY9006" s="191"/>
      <c r="BZ9006" s="188"/>
      <c r="CA9006" s="188"/>
      <c r="CB9006" s="174" t="str">
        <f t="shared" si="928"/>
        <v/>
      </c>
      <c r="CC9006" s="174" t="str">
        <f t="shared" si="929"/>
        <v/>
      </c>
      <c r="CH9006" s="139"/>
      <c r="CI9006" s="139"/>
      <c r="CJ9006" s="174"/>
    </row>
    <row r="9007" spans="76:88" ht="20.100000000000001" customHeight="1" x14ac:dyDescent="0.25">
      <c r="BX9007" s="190"/>
      <c r="BY9007" s="191"/>
      <c r="BZ9007" s="188"/>
      <c r="CA9007" s="188"/>
      <c r="CB9007" s="174" t="str">
        <f t="shared" si="928"/>
        <v/>
      </c>
      <c r="CC9007" s="174" t="str">
        <f t="shared" si="929"/>
        <v/>
      </c>
      <c r="CH9007" s="139"/>
      <c r="CI9007" s="139"/>
      <c r="CJ9007" s="174"/>
    </row>
    <row r="9008" spans="76:88" ht="20.100000000000001" customHeight="1" x14ac:dyDescent="0.25">
      <c r="BX9008" s="190"/>
      <c r="BY9008" s="191"/>
      <c r="BZ9008" s="188"/>
      <c r="CA9008" s="188"/>
      <c r="CB9008" s="174" t="str">
        <f t="shared" si="928"/>
        <v/>
      </c>
      <c r="CC9008" s="174" t="str">
        <f t="shared" si="929"/>
        <v/>
      </c>
      <c r="CH9008" s="139"/>
      <c r="CI9008" s="139"/>
      <c r="CJ9008" s="174"/>
    </row>
    <row r="9009" spans="76:88" ht="20.100000000000001" customHeight="1" x14ac:dyDescent="0.25">
      <c r="BX9009" s="190"/>
      <c r="BY9009" s="191"/>
      <c r="BZ9009" s="188"/>
      <c r="CA9009" s="188"/>
      <c r="CB9009" s="174" t="str">
        <f t="shared" si="928"/>
        <v/>
      </c>
      <c r="CC9009" s="174" t="str">
        <f t="shared" si="929"/>
        <v/>
      </c>
      <c r="CH9009" s="139"/>
      <c r="CI9009" s="139"/>
      <c r="CJ9009" s="174"/>
    </row>
    <row r="9010" spans="76:88" ht="20.100000000000001" customHeight="1" x14ac:dyDescent="0.25">
      <c r="BX9010" s="190"/>
      <c r="BY9010" s="191"/>
      <c r="BZ9010" s="188"/>
      <c r="CA9010" s="188"/>
      <c r="CB9010" s="174" t="str">
        <f t="shared" si="928"/>
        <v/>
      </c>
      <c r="CC9010" s="174" t="str">
        <f t="shared" si="929"/>
        <v/>
      </c>
      <c r="CH9010" s="139"/>
      <c r="CI9010" s="139"/>
      <c r="CJ9010" s="174"/>
    </row>
    <row r="9011" spans="76:88" ht="20.100000000000001" customHeight="1" x14ac:dyDescent="0.25">
      <c r="BX9011" s="190"/>
      <c r="BY9011" s="191"/>
      <c r="BZ9011" s="188"/>
      <c r="CA9011" s="188"/>
      <c r="CB9011" s="174" t="str">
        <f t="shared" si="928"/>
        <v/>
      </c>
      <c r="CC9011" s="174" t="str">
        <f t="shared" si="929"/>
        <v/>
      </c>
      <c r="CH9011" s="139"/>
      <c r="CI9011" s="139"/>
      <c r="CJ9011" s="174"/>
    </row>
    <row r="9012" spans="76:88" ht="20.100000000000001" customHeight="1" x14ac:dyDescent="0.25">
      <c r="BX9012" s="190"/>
      <c r="BY9012" s="191"/>
      <c r="BZ9012" s="188"/>
      <c r="CA9012" s="188"/>
      <c r="CB9012" s="174" t="str">
        <f t="shared" si="928"/>
        <v/>
      </c>
      <c r="CC9012" s="174" t="str">
        <f t="shared" si="929"/>
        <v/>
      </c>
      <c r="CH9012" s="139"/>
      <c r="CI9012" s="139"/>
      <c r="CJ9012" s="174"/>
    </row>
    <row r="9013" spans="76:88" ht="20.100000000000001" customHeight="1" x14ac:dyDescent="0.25">
      <c r="BX9013" s="190"/>
      <c r="BY9013" s="191"/>
      <c r="BZ9013" s="188"/>
      <c r="CA9013" s="188"/>
      <c r="CB9013" s="174" t="str">
        <f t="shared" si="928"/>
        <v/>
      </c>
      <c r="CC9013" s="174" t="str">
        <f t="shared" si="929"/>
        <v/>
      </c>
      <c r="CH9013" s="139"/>
      <c r="CI9013" s="139"/>
      <c r="CJ9013" s="174"/>
    </row>
    <row r="9014" spans="76:88" ht="20.100000000000001" customHeight="1" x14ac:dyDescent="0.25">
      <c r="BX9014" s="190"/>
      <c r="BY9014" s="191"/>
      <c r="BZ9014" s="188"/>
      <c r="CA9014" s="188"/>
      <c r="CB9014" s="174" t="str">
        <f t="shared" si="928"/>
        <v/>
      </c>
      <c r="CC9014" s="174" t="str">
        <f t="shared" si="929"/>
        <v/>
      </c>
      <c r="CH9014" s="139"/>
      <c r="CI9014" s="139"/>
      <c r="CJ9014" s="174"/>
    </row>
    <row r="9015" spans="76:88" ht="20.100000000000001" customHeight="1" x14ac:dyDescent="0.25">
      <c r="BX9015" s="190"/>
      <c r="BY9015" s="191"/>
      <c r="BZ9015" s="188"/>
      <c r="CA9015" s="188"/>
      <c r="CB9015" s="174" t="str">
        <f t="shared" si="928"/>
        <v/>
      </c>
      <c r="CC9015" s="174" t="str">
        <f t="shared" si="929"/>
        <v/>
      </c>
      <c r="CH9015" s="139"/>
      <c r="CI9015" s="139"/>
      <c r="CJ9015" s="174"/>
    </row>
    <row r="9016" spans="76:88" ht="20.100000000000001" customHeight="1" x14ac:dyDescent="0.25">
      <c r="BX9016" s="190"/>
      <c r="BY9016" s="191"/>
      <c r="BZ9016" s="188"/>
      <c r="CA9016" s="188"/>
      <c r="CB9016" s="174" t="str">
        <f t="shared" si="928"/>
        <v/>
      </c>
      <c r="CC9016" s="174" t="str">
        <f t="shared" si="929"/>
        <v/>
      </c>
      <c r="CH9016" s="139"/>
      <c r="CI9016" s="139"/>
      <c r="CJ9016" s="174"/>
    </row>
    <row r="9017" spans="76:88" ht="20.100000000000001" customHeight="1" x14ac:dyDescent="0.25">
      <c r="BX9017" s="190"/>
      <c r="BY9017" s="191"/>
      <c r="BZ9017" s="188"/>
      <c r="CA9017" s="188"/>
      <c r="CB9017" s="174" t="str">
        <f t="shared" si="928"/>
        <v/>
      </c>
      <c r="CC9017" s="174" t="str">
        <f t="shared" si="929"/>
        <v/>
      </c>
      <c r="CH9017" s="139"/>
      <c r="CI9017" s="139"/>
      <c r="CJ9017" s="174"/>
    </row>
    <row r="9018" spans="76:88" ht="20.100000000000001" customHeight="1" x14ac:dyDescent="0.25">
      <c r="BX9018" s="190"/>
      <c r="BY9018" s="191"/>
      <c r="BZ9018" s="188"/>
      <c r="CA9018" s="188"/>
      <c r="CB9018" s="174" t="str">
        <f t="shared" si="928"/>
        <v/>
      </c>
      <c r="CC9018" s="174" t="str">
        <f t="shared" si="929"/>
        <v/>
      </c>
      <c r="CH9018" s="139"/>
      <c r="CI9018" s="139"/>
      <c r="CJ9018" s="174"/>
    </row>
    <row r="9019" spans="76:88" ht="20.100000000000001" customHeight="1" x14ac:dyDescent="0.25">
      <c r="BX9019" s="190"/>
      <c r="BY9019" s="191"/>
      <c r="BZ9019" s="188"/>
      <c r="CA9019" s="188"/>
      <c r="CB9019" s="174" t="str">
        <f t="shared" si="928"/>
        <v/>
      </c>
      <c r="CC9019" s="174" t="str">
        <f t="shared" si="929"/>
        <v/>
      </c>
      <c r="CH9019" s="139"/>
      <c r="CI9019" s="139"/>
      <c r="CJ9019" s="174"/>
    </row>
    <row r="9020" spans="76:88" ht="20.100000000000001" customHeight="1" x14ac:dyDescent="0.25">
      <c r="BX9020" s="190"/>
      <c r="BY9020" s="191"/>
      <c r="BZ9020" s="188"/>
      <c r="CA9020" s="188"/>
      <c r="CB9020" s="174" t="str">
        <f t="shared" si="928"/>
        <v/>
      </c>
      <c r="CC9020" s="174" t="str">
        <f t="shared" si="929"/>
        <v/>
      </c>
      <c r="CH9020" s="139"/>
      <c r="CI9020" s="139"/>
      <c r="CJ9020" s="174"/>
    </row>
    <row r="9021" spans="76:88" ht="20.100000000000001" customHeight="1" x14ac:dyDescent="0.25">
      <c r="BX9021" s="190"/>
      <c r="BY9021" s="191"/>
      <c r="BZ9021" s="188"/>
      <c r="CA9021" s="188"/>
      <c r="CB9021" s="174" t="str">
        <f t="shared" si="928"/>
        <v/>
      </c>
      <c r="CC9021" s="174" t="str">
        <f t="shared" si="929"/>
        <v/>
      </c>
      <c r="CH9021" s="139"/>
      <c r="CI9021" s="139"/>
      <c r="CJ9021" s="174"/>
    </row>
    <row r="9022" spans="76:88" ht="20.100000000000001" customHeight="1" x14ac:dyDescent="0.25">
      <c r="BX9022" s="190"/>
      <c r="BY9022" s="191"/>
      <c r="BZ9022" s="188"/>
      <c r="CA9022" s="188"/>
      <c r="CB9022" s="174" t="str">
        <f t="shared" si="928"/>
        <v/>
      </c>
      <c r="CC9022" s="174" t="str">
        <f t="shared" si="929"/>
        <v/>
      </c>
      <c r="CH9022" s="139"/>
      <c r="CI9022" s="139"/>
      <c r="CJ9022" s="174"/>
    </row>
    <row r="9023" spans="76:88" ht="20.100000000000001" customHeight="1" x14ac:dyDescent="0.25">
      <c r="BX9023" s="190"/>
      <c r="BY9023" s="191"/>
      <c r="BZ9023" s="188"/>
      <c r="CA9023" s="188"/>
      <c r="CB9023" s="174" t="str">
        <f t="shared" si="928"/>
        <v/>
      </c>
      <c r="CC9023" s="174" t="str">
        <f t="shared" si="929"/>
        <v/>
      </c>
      <c r="CH9023" s="139"/>
      <c r="CI9023" s="139"/>
      <c r="CJ9023" s="174"/>
    </row>
    <row r="9024" spans="76:88" ht="20.100000000000001" customHeight="1" x14ac:dyDescent="0.25">
      <c r="BX9024" s="190"/>
      <c r="BY9024" s="191"/>
      <c r="BZ9024" s="188"/>
      <c r="CA9024" s="188"/>
      <c r="CB9024" s="174" t="str">
        <f t="shared" si="928"/>
        <v/>
      </c>
      <c r="CC9024" s="174" t="str">
        <f t="shared" si="929"/>
        <v/>
      </c>
      <c r="CH9024" s="139"/>
      <c r="CI9024" s="139"/>
      <c r="CJ9024" s="174"/>
    </row>
    <row r="9025" spans="76:88" ht="20.100000000000001" customHeight="1" x14ac:dyDescent="0.25">
      <c r="BX9025" s="190"/>
      <c r="BY9025" s="191"/>
      <c r="BZ9025" s="188"/>
      <c r="CA9025" s="188"/>
      <c r="CB9025" s="174" t="str">
        <f t="shared" si="928"/>
        <v/>
      </c>
      <c r="CC9025" s="174" t="str">
        <f t="shared" si="929"/>
        <v/>
      </c>
      <c r="CH9025" s="139"/>
      <c r="CI9025" s="139"/>
      <c r="CJ9025" s="174"/>
    </row>
    <row r="9026" spans="76:88" ht="20.100000000000001" customHeight="1" x14ac:dyDescent="0.25">
      <c r="BX9026" s="190"/>
      <c r="BY9026" s="191"/>
      <c r="BZ9026" s="188"/>
      <c r="CA9026" s="188"/>
      <c r="CB9026" s="174" t="str">
        <f t="shared" si="928"/>
        <v/>
      </c>
      <c r="CC9026" s="174" t="str">
        <f t="shared" si="929"/>
        <v/>
      </c>
      <c r="CH9026" s="139"/>
      <c r="CI9026" s="139"/>
      <c r="CJ9026" s="174"/>
    </row>
    <row r="9027" spans="76:88" ht="20.100000000000001" customHeight="1" x14ac:dyDescent="0.25">
      <c r="BX9027" s="190"/>
      <c r="BY9027" s="191"/>
      <c r="BZ9027" s="188"/>
      <c r="CA9027" s="188"/>
      <c r="CB9027" s="174" t="str">
        <f t="shared" si="928"/>
        <v/>
      </c>
      <c r="CC9027" s="174" t="str">
        <f t="shared" si="929"/>
        <v/>
      </c>
      <c r="CH9027" s="139"/>
      <c r="CI9027" s="139"/>
      <c r="CJ9027" s="174"/>
    </row>
    <row r="9028" spans="76:88" ht="20.100000000000001" customHeight="1" x14ac:dyDescent="0.25">
      <c r="BX9028" s="190"/>
      <c r="BY9028" s="191"/>
      <c r="BZ9028" s="188"/>
      <c r="CA9028" s="188"/>
      <c r="CB9028" s="174" t="str">
        <f t="shared" si="928"/>
        <v/>
      </c>
      <c r="CC9028" s="174" t="str">
        <f t="shared" si="929"/>
        <v/>
      </c>
      <c r="CH9028" s="139"/>
      <c r="CI9028" s="139"/>
      <c r="CJ9028" s="174"/>
    </row>
    <row r="9029" spans="76:88" ht="20.100000000000001" customHeight="1" x14ac:dyDescent="0.25">
      <c r="BX9029" s="190"/>
      <c r="BY9029" s="191"/>
      <c r="BZ9029" s="188"/>
      <c r="CA9029" s="188"/>
      <c r="CB9029" s="174" t="str">
        <f t="shared" si="928"/>
        <v/>
      </c>
      <c r="CC9029" s="174" t="str">
        <f t="shared" si="929"/>
        <v/>
      </c>
      <c r="CH9029" s="139"/>
      <c r="CI9029" s="139"/>
      <c r="CJ9029" s="174"/>
    </row>
    <row r="9030" spans="76:88" ht="20.100000000000001" customHeight="1" x14ac:dyDescent="0.25">
      <c r="BX9030" s="190"/>
      <c r="BY9030" s="191"/>
      <c r="BZ9030" s="188"/>
      <c r="CA9030" s="188"/>
      <c r="CB9030" s="174" t="str">
        <f t="shared" si="928"/>
        <v/>
      </c>
      <c r="CC9030" s="174" t="str">
        <f t="shared" si="929"/>
        <v/>
      </c>
      <c r="CH9030" s="139"/>
      <c r="CI9030" s="139"/>
      <c r="CJ9030" s="174"/>
    </row>
    <row r="9031" spans="76:88" ht="20.100000000000001" customHeight="1" x14ac:dyDescent="0.25">
      <c r="BX9031" s="190"/>
      <c r="BY9031" s="191"/>
      <c r="BZ9031" s="188"/>
      <c r="CA9031" s="188"/>
      <c r="CB9031" s="174" t="str">
        <f t="shared" si="928"/>
        <v/>
      </c>
      <c r="CC9031" s="174" t="str">
        <f t="shared" si="929"/>
        <v/>
      </c>
      <c r="CH9031" s="139"/>
      <c r="CI9031" s="139"/>
      <c r="CJ9031" s="174"/>
    </row>
    <row r="9032" spans="76:88" ht="20.100000000000001" customHeight="1" x14ac:dyDescent="0.25">
      <c r="BX9032" s="190"/>
      <c r="BY9032" s="191"/>
      <c r="BZ9032" s="188"/>
      <c r="CA9032" s="188"/>
      <c r="CB9032" s="174" t="str">
        <f t="shared" si="928"/>
        <v/>
      </c>
      <c r="CC9032" s="174" t="str">
        <f t="shared" si="929"/>
        <v/>
      </c>
      <c r="CH9032" s="139"/>
      <c r="CI9032" s="139"/>
      <c r="CJ9032" s="174"/>
    </row>
    <row r="9033" spans="76:88" ht="20.100000000000001" customHeight="1" x14ac:dyDescent="0.25">
      <c r="BX9033" s="190"/>
      <c r="BY9033" s="191"/>
      <c r="BZ9033" s="188"/>
      <c r="CA9033" s="188"/>
      <c r="CB9033" s="174" t="str">
        <f t="shared" si="928"/>
        <v/>
      </c>
      <c r="CC9033" s="174" t="str">
        <f t="shared" si="929"/>
        <v/>
      </c>
      <c r="CH9033" s="139"/>
      <c r="CI9033" s="139"/>
      <c r="CJ9033" s="174"/>
    </row>
    <row r="9034" spans="76:88" ht="20.100000000000001" customHeight="1" x14ac:dyDescent="0.25">
      <c r="BX9034" s="190"/>
      <c r="BY9034" s="191"/>
      <c r="BZ9034" s="188"/>
      <c r="CA9034" s="188"/>
      <c r="CB9034" s="174" t="str">
        <f t="shared" si="928"/>
        <v/>
      </c>
      <c r="CC9034" s="174" t="str">
        <f t="shared" si="929"/>
        <v/>
      </c>
      <c r="CH9034" s="139"/>
      <c r="CI9034" s="139"/>
      <c r="CJ9034" s="174"/>
    </row>
    <row r="9035" spans="76:88" ht="20.100000000000001" customHeight="1" x14ac:dyDescent="0.25">
      <c r="BX9035" s="190"/>
      <c r="BY9035" s="191"/>
      <c r="BZ9035" s="188"/>
      <c r="CA9035" s="188"/>
      <c r="CB9035" s="174" t="str">
        <f t="shared" si="928"/>
        <v/>
      </c>
      <c r="CC9035" s="174" t="str">
        <f t="shared" si="929"/>
        <v/>
      </c>
      <c r="CH9035" s="139"/>
      <c r="CI9035" s="139"/>
      <c r="CJ9035" s="174"/>
    </row>
    <row r="9036" spans="76:88" ht="20.100000000000001" customHeight="1" x14ac:dyDescent="0.25">
      <c r="BX9036" s="190"/>
      <c r="BY9036" s="191"/>
      <c r="BZ9036" s="188"/>
      <c r="CA9036" s="188"/>
      <c r="CB9036" s="174" t="str">
        <f t="shared" si="928"/>
        <v/>
      </c>
      <c r="CC9036" s="174" t="str">
        <f t="shared" si="929"/>
        <v/>
      </c>
      <c r="CH9036" s="139"/>
      <c r="CI9036" s="139"/>
      <c r="CJ9036" s="174"/>
    </row>
    <row r="9037" spans="76:88" ht="20.100000000000001" customHeight="1" x14ac:dyDescent="0.25">
      <c r="BX9037" s="190"/>
      <c r="BY9037" s="191"/>
      <c r="BZ9037" s="188"/>
      <c r="CA9037" s="188"/>
      <c r="CB9037" s="174" t="str">
        <f t="shared" si="928"/>
        <v/>
      </c>
      <c r="CC9037" s="174" t="str">
        <f t="shared" si="929"/>
        <v/>
      </c>
      <c r="CH9037" s="139"/>
      <c r="CI9037" s="139"/>
      <c r="CJ9037" s="174"/>
    </row>
    <row r="9038" spans="76:88" ht="20.100000000000001" customHeight="1" x14ac:dyDescent="0.25">
      <c r="BX9038" s="190"/>
      <c r="BY9038" s="191"/>
      <c r="BZ9038" s="188"/>
      <c r="CA9038" s="188"/>
      <c r="CB9038" s="174" t="str">
        <f t="shared" si="928"/>
        <v/>
      </c>
      <c r="CC9038" s="174" t="str">
        <f t="shared" si="929"/>
        <v/>
      </c>
      <c r="CH9038" s="139"/>
      <c r="CI9038" s="139"/>
      <c r="CJ9038" s="174"/>
    </row>
    <row r="9039" spans="76:88" ht="20.100000000000001" customHeight="1" x14ac:dyDescent="0.25">
      <c r="BX9039" s="190"/>
      <c r="BY9039" s="191"/>
      <c r="BZ9039" s="188"/>
      <c r="CA9039" s="188"/>
      <c r="CB9039" s="174" t="str">
        <f t="shared" si="928"/>
        <v/>
      </c>
      <c r="CC9039" s="174" t="str">
        <f t="shared" si="929"/>
        <v/>
      </c>
      <c r="CH9039" s="139"/>
      <c r="CI9039" s="139"/>
      <c r="CJ9039" s="174"/>
    </row>
    <row r="9040" spans="76:88" ht="20.100000000000001" customHeight="1" x14ac:dyDescent="0.25">
      <c r="BX9040" s="190"/>
      <c r="BY9040" s="191"/>
      <c r="BZ9040" s="188"/>
      <c r="CA9040" s="188"/>
      <c r="CB9040" s="174" t="str">
        <f t="shared" ref="CB9040:CB9103" si="930">IF($CA9040&gt;(Y$555),$BZ9040,"")</f>
        <v/>
      </c>
      <c r="CC9040" s="174" t="str">
        <f t="shared" ref="CC9040:CC9103" si="931">IF($CA9040&gt;(AA$557),$BZ9040,"")</f>
        <v/>
      </c>
      <c r="CH9040" s="139"/>
      <c r="CI9040" s="139"/>
      <c r="CJ9040" s="174"/>
    </row>
    <row r="9041" spans="76:88" ht="20.100000000000001" customHeight="1" x14ac:dyDescent="0.25">
      <c r="BX9041" s="190"/>
      <c r="BY9041" s="191"/>
      <c r="BZ9041" s="188"/>
      <c r="CA9041" s="188"/>
      <c r="CB9041" s="174" t="str">
        <f t="shared" si="930"/>
        <v/>
      </c>
      <c r="CC9041" s="174" t="str">
        <f t="shared" si="931"/>
        <v/>
      </c>
      <c r="CH9041" s="139"/>
      <c r="CI9041" s="139"/>
      <c r="CJ9041" s="174"/>
    </row>
    <row r="9042" spans="76:88" ht="20.100000000000001" customHeight="1" x14ac:dyDescent="0.25">
      <c r="BX9042" s="190"/>
      <c r="BY9042" s="191"/>
      <c r="BZ9042" s="188"/>
      <c r="CA9042" s="188"/>
      <c r="CB9042" s="174" t="str">
        <f t="shared" si="930"/>
        <v/>
      </c>
      <c r="CC9042" s="174" t="str">
        <f t="shared" si="931"/>
        <v/>
      </c>
      <c r="CH9042" s="139"/>
      <c r="CI9042" s="139"/>
      <c r="CJ9042" s="174"/>
    </row>
    <row r="9043" spans="76:88" ht="20.100000000000001" customHeight="1" x14ac:dyDescent="0.25">
      <c r="BX9043" s="190"/>
      <c r="BY9043" s="191"/>
      <c r="BZ9043" s="188"/>
      <c r="CA9043" s="188"/>
      <c r="CB9043" s="174" t="str">
        <f t="shared" si="930"/>
        <v/>
      </c>
      <c r="CC9043" s="174" t="str">
        <f t="shared" si="931"/>
        <v/>
      </c>
      <c r="CH9043" s="139"/>
      <c r="CI9043" s="139"/>
      <c r="CJ9043" s="174"/>
    </row>
    <row r="9044" spans="76:88" ht="20.100000000000001" customHeight="1" x14ac:dyDescent="0.25">
      <c r="BX9044" s="190"/>
      <c r="BY9044" s="191"/>
      <c r="BZ9044" s="188"/>
      <c r="CA9044" s="188"/>
      <c r="CB9044" s="174" t="str">
        <f t="shared" si="930"/>
        <v/>
      </c>
      <c r="CC9044" s="174" t="str">
        <f t="shared" si="931"/>
        <v/>
      </c>
      <c r="CH9044" s="139"/>
      <c r="CI9044" s="139"/>
      <c r="CJ9044" s="174"/>
    </row>
    <row r="9045" spans="76:88" ht="20.100000000000001" customHeight="1" x14ac:dyDescent="0.25">
      <c r="BX9045" s="190"/>
      <c r="BY9045" s="191"/>
      <c r="BZ9045" s="188"/>
      <c r="CA9045" s="188"/>
      <c r="CB9045" s="174" t="str">
        <f t="shared" si="930"/>
        <v/>
      </c>
      <c r="CC9045" s="174" t="str">
        <f t="shared" si="931"/>
        <v/>
      </c>
      <c r="CH9045" s="139"/>
      <c r="CI9045" s="139"/>
      <c r="CJ9045" s="174"/>
    </row>
    <row r="9046" spans="76:88" ht="20.100000000000001" customHeight="1" x14ac:dyDescent="0.25">
      <c r="BX9046" s="190"/>
      <c r="BY9046" s="191"/>
      <c r="BZ9046" s="188"/>
      <c r="CA9046" s="188"/>
      <c r="CB9046" s="174" t="str">
        <f t="shared" si="930"/>
        <v/>
      </c>
      <c r="CC9046" s="174" t="str">
        <f t="shared" si="931"/>
        <v/>
      </c>
      <c r="CH9046" s="139"/>
      <c r="CI9046" s="139"/>
      <c r="CJ9046" s="174"/>
    </row>
    <row r="9047" spans="76:88" ht="20.100000000000001" customHeight="1" x14ac:dyDescent="0.25">
      <c r="BX9047" s="190"/>
      <c r="BY9047" s="191"/>
      <c r="BZ9047" s="188"/>
      <c r="CA9047" s="188"/>
      <c r="CB9047" s="174" t="str">
        <f t="shared" si="930"/>
        <v/>
      </c>
      <c r="CC9047" s="174" t="str">
        <f t="shared" si="931"/>
        <v/>
      </c>
      <c r="CH9047" s="139"/>
      <c r="CI9047" s="139"/>
      <c r="CJ9047" s="174"/>
    </row>
    <row r="9048" spans="76:88" ht="20.100000000000001" customHeight="1" x14ac:dyDescent="0.25">
      <c r="BX9048" s="190"/>
      <c r="BY9048" s="191"/>
      <c r="BZ9048" s="188"/>
      <c r="CA9048" s="188"/>
      <c r="CB9048" s="174" t="str">
        <f t="shared" si="930"/>
        <v/>
      </c>
      <c r="CC9048" s="174" t="str">
        <f t="shared" si="931"/>
        <v/>
      </c>
      <c r="CH9048" s="139"/>
      <c r="CI9048" s="139"/>
      <c r="CJ9048" s="174"/>
    </row>
    <row r="9049" spans="76:88" ht="20.100000000000001" customHeight="1" x14ac:dyDescent="0.25">
      <c r="BX9049" s="190"/>
      <c r="BY9049" s="191"/>
      <c r="BZ9049" s="188"/>
      <c r="CA9049" s="188"/>
      <c r="CB9049" s="174" t="str">
        <f t="shared" si="930"/>
        <v/>
      </c>
      <c r="CC9049" s="174" t="str">
        <f t="shared" si="931"/>
        <v/>
      </c>
      <c r="CH9049" s="139"/>
      <c r="CI9049" s="139"/>
      <c r="CJ9049" s="174"/>
    </row>
    <row r="9050" spans="76:88" ht="20.100000000000001" customHeight="1" x14ac:dyDescent="0.25">
      <c r="BX9050" s="190"/>
      <c r="BY9050" s="191"/>
      <c r="BZ9050" s="188"/>
      <c r="CA9050" s="188"/>
      <c r="CB9050" s="174" t="str">
        <f t="shared" si="930"/>
        <v/>
      </c>
      <c r="CC9050" s="174" t="str">
        <f t="shared" si="931"/>
        <v/>
      </c>
      <c r="CH9050" s="139"/>
      <c r="CI9050" s="139"/>
      <c r="CJ9050" s="174"/>
    </row>
    <row r="9051" spans="76:88" ht="20.100000000000001" customHeight="1" x14ac:dyDescent="0.25">
      <c r="BX9051" s="190"/>
      <c r="BY9051" s="191"/>
      <c r="BZ9051" s="188"/>
      <c r="CA9051" s="188"/>
      <c r="CB9051" s="174" t="str">
        <f t="shared" si="930"/>
        <v/>
      </c>
      <c r="CC9051" s="174" t="str">
        <f t="shared" si="931"/>
        <v/>
      </c>
      <c r="CH9051" s="139"/>
      <c r="CI9051" s="139"/>
      <c r="CJ9051" s="174"/>
    </row>
    <row r="9052" spans="76:88" ht="20.100000000000001" customHeight="1" x14ac:dyDescent="0.25">
      <c r="BX9052" s="190"/>
      <c r="BY9052" s="191"/>
      <c r="BZ9052" s="188"/>
      <c r="CA9052" s="188"/>
      <c r="CB9052" s="174" t="str">
        <f t="shared" si="930"/>
        <v/>
      </c>
      <c r="CC9052" s="174" t="str">
        <f t="shared" si="931"/>
        <v/>
      </c>
      <c r="CH9052" s="139"/>
      <c r="CI9052" s="139"/>
      <c r="CJ9052" s="174"/>
    </row>
    <row r="9053" spans="76:88" ht="20.100000000000001" customHeight="1" x14ac:dyDescent="0.25">
      <c r="BX9053" s="190"/>
      <c r="BY9053" s="191"/>
      <c r="BZ9053" s="188"/>
      <c r="CA9053" s="188"/>
      <c r="CB9053" s="174" t="str">
        <f t="shared" si="930"/>
        <v/>
      </c>
      <c r="CC9053" s="174" t="str">
        <f t="shared" si="931"/>
        <v/>
      </c>
      <c r="CH9053" s="139"/>
      <c r="CI9053" s="139"/>
      <c r="CJ9053" s="174"/>
    </row>
    <row r="9054" spans="76:88" ht="20.100000000000001" customHeight="1" x14ac:dyDescent="0.25">
      <c r="BX9054" s="190"/>
      <c r="BY9054" s="191"/>
      <c r="BZ9054" s="188"/>
      <c r="CA9054" s="188"/>
      <c r="CB9054" s="174" t="str">
        <f t="shared" si="930"/>
        <v/>
      </c>
      <c r="CC9054" s="174" t="str">
        <f t="shared" si="931"/>
        <v/>
      </c>
      <c r="CH9054" s="139"/>
      <c r="CI9054" s="139"/>
      <c r="CJ9054" s="174"/>
    </row>
    <row r="9055" spans="76:88" ht="20.100000000000001" customHeight="1" x14ac:dyDescent="0.25">
      <c r="BX9055" s="190"/>
      <c r="BY9055" s="191"/>
      <c r="BZ9055" s="188"/>
      <c r="CA9055" s="188"/>
      <c r="CB9055" s="174" t="str">
        <f t="shared" si="930"/>
        <v/>
      </c>
      <c r="CC9055" s="174" t="str">
        <f t="shared" si="931"/>
        <v/>
      </c>
      <c r="CH9055" s="139"/>
      <c r="CI9055" s="139"/>
      <c r="CJ9055" s="174"/>
    </row>
    <row r="9056" spans="76:88" ht="20.100000000000001" customHeight="1" x14ac:dyDescent="0.25">
      <c r="BX9056" s="190"/>
      <c r="BY9056" s="191"/>
      <c r="BZ9056" s="188"/>
      <c r="CA9056" s="188"/>
      <c r="CB9056" s="174" t="str">
        <f t="shared" si="930"/>
        <v/>
      </c>
      <c r="CC9056" s="174" t="str">
        <f t="shared" si="931"/>
        <v/>
      </c>
      <c r="CH9056" s="139"/>
      <c r="CI9056" s="139"/>
      <c r="CJ9056" s="174"/>
    </row>
    <row r="9057" spans="76:88" ht="20.100000000000001" customHeight="1" x14ac:dyDescent="0.25">
      <c r="BX9057" s="190"/>
      <c r="BY9057" s="191"/>
      <c r="BZ9057" s="188"/>
      <c r="CA9057" s="188"/>
      <c r="CB9057" s="174" t="str">
        <f t="shared" si="930"/>
        <v/>
      </c>
      <c r="CC9057" s="174" t="str">
        <f t="shared" si="931"/>
        <v/>
      </c>
      <c r="CH9057" s="139"/>
      <c r="CI9057" s="139"/>
      <c r="CJ9057" s="174"/>
    </row>
    <row r="9058" spans="76:88" ht="20.100000000000001" customHeight="1" x14ac:dyDescent="0.25">
      <c r="BX9058" s="190"/>
      <c r="BY9058" s="191"/>
      <c r="BZ9058" s="188"/>
      <c r="CA9058" s="188"/>
      <c r="CB9058" s="174" t="str">
        <f t="shared" si="930"/>
        <v/>
      </c>
      <c r="CC9058" s="174" t="str">
        <f t="shared" si="931"/>
        <v/>
      </c>
      <c r="CH9058" s="139"/>
      <c r="CI9058" s="139"/>
      <c r="CJ9058" s="174"/>
    </row>
    <row r="9059" spans="76:88" ht="20.100000000000001" customHeight="1" x14ac:dyDescent="0.25">
      <c r="BX9059" s="190"/>
      <c r="BY9059" s="191"/>
      <c r="BZ9059" s="188"/>
      <c r="CA9059" s="188"/>
      <c r="CB9059" s="174" t="str">
        <f t="shared" si="930"/>
        <v/>
      </c>
      <c r="CC9059" s="174" t="str">
        <f t="shared" si="931"/>
        <v/>
      </c>
      <c r="CH9059" s="139"/>
      <c r="CI9059" s="139"/>
      <c r="CJ9059" s="174"/>
    </row>
    <row r="9060" spans="76:88" ht="20.100000000000001" customHeight="1" x14ac:dyDescent="0.25">
      <c r="BX9060" s="190"/>
      <c r="BY9060" s="191"/>
      <c r="BZ9060" s="188"/>
      <c r="CA9060" s="188"/>
      <c r="CB9060" s="174" t="str">
        <f t="shared" si="930"/>
        <v/>
      </c>
      <c r="CC9060" s="174" t="str">
        <f t="shared" si="931"/>
        <v/>
      </c>
      <c r="CH9060" s="139"/>
      <c r="CI9060" s="139"/>
      <c r="CJ9060" s="174"/>
    </row>
    <row r="9061" spans="76:88" ht="20.100000000000001" customHeight="1" x14ac:dyDescent="0.25">
      <c r="BX9061" s="190"/>
      <c r="BY9061" s="191"/>
      <c r="BZ9061" s="188"/>
      <c r="CA9061" s="188"/>
      <c r="CB9061" s="174" t="str">
        <f t="shared" si="930"/>
        <v/>
      </c>
      <c r="CC9061" s="174" t="str">
        <f t="shared" si="931"/>
        <v/>
      </c>
      <c r="CH9061" s="139"/>
      <c r="CI9061" s="139"/>
      <c r="CJ9061" s="174"/>
    </row>
    <row r="9062" spans="76:88" ht="20.100000000000001" customHeight="1" x14ac:dyDescent="0.25">
      <c r="BX9062" s="190"/>
      <c r="BY9062" s="191"/>
      <c r="BZ9062" s="188"/>
      <c r="CA9062" s="188"/>
      <c r="CB9062" s="174" t="str">
        <f t="shared" si="930"/>
        <v/>
      </c>
      <c r="CC9062" s="174" t="str">
        <f t="shared" si="931"/>
        <v/>
      </c>
      <c r="CH9062" s="139"/>
      <c r="CI9062" s="139"/>
      <c r="CJ9062" s="174"/>
    </row>
    <row r="9063" spans="76:88" ht="20.100000000000001" customHeight="1" x14ac:dyDescent="0.25">
      <c r="BX9063" s="190"/>
      <c r="BY9063" s="191"/>
      <c r="BZ9063" s="188"/>
      <c r="CA9063" s="188"/>
      <c r="CB9063" s="174" t="str">
        <f t="shared" si="930"/>
        <v/>
      </c>
      <c r="CC9063" s="174" t="str">
        <f t="shared" si="931"/>
        <v/>
      </c>
      <c r="CH9063" s="139"/>
      <c r="CI9063" s="139"/>
      <c r="CJ9063" s="174"/>
    </row>
    <row r="9064" spans="76:88" ht="20.100000000000001" customHeight="1" x14ac:dyDescent="0.25">
      <c r="BX9064" s="190"/>
      <c r="BY9064" s="191"/>
      <c r="BZ9064" s="188"/>
      <c r="CA9064" s="188"/>
      <c r="CB9064" s="174" t="str">
        <f t="shared" si="930"/>
        <v/>
      </c>
      <c r="CC9064" s="174" t="str">
        <f t="shared" si="931"/>
        <v/>
      </c>
      <c r="CH9064" s="139"/>
      <c r="CI9064" s="139"/>
      <c r="CJ9064" s="174"/>
    </row>
    <row r="9065" spans="76:88" ht="20.100000000000001" customHeight="1" x14ac:dyDescent="0.25">
      <c r="BX9065" s="190"/>
      <c r="BY9065" s="191"/>
      <c r="BZ9065" s="188"/>
      <c r="CA9065" s="188"/>
      <c r="CB9065" s="174" t="str">
        <f t="shared" si="930"/>
        <v/>
      </c>
      <c r="CC9065" s="174" t="str">
        <f t="shared" si="931"/>
        <v/>
      </c>
      <c r="CH9065" s="139"/>
      <c r="CI9065" s="139"/>
      <c r="CJ9065" s="174"/>
    </row>
    <row r="9066" spans="76:88" ht="20.100000000000001" customHeight="1" x14ac:dyDescent="0.25">
      <c r="BX9066" s="190"/>
      <c r="BY9066" s="191"/>
      <c r="BZ9066" s="188"/>
      <c r="CA9066" s="188"/>
      <c r="CB9066" s="174" t="str">
        <f t="shared" si="930"/>
        <v/>
      </c>
      <c r="CC9066" s="174" t="str">
        <f t="shared" si="931"/>
        <v/>
      </c>
      <c r="CH9066" s="139"/>
      <c r="CI9066" s="139"/>
      <c r="CJ9066" s="174"/>
    </row>
    <row r="9067" spans="76:88" ht="20.100000000000001" customHeight="1" x14ac:dyDescent="0.25">
      <c r="BX9067" s="190"/>
      <c r="BY9067" s="191"/>
      <c r="BZ9067" s="188"/>
      <c r="CA9067" s="188"/>
      <c r="CB9067" s="174" t="str">
        <f t="shared" si="930"/>
        <v/>
      </c>
      <c r="CC9067" s="174" t="str">
        <f t="shared" si="931"/>
        <v/>
      </c>
      <c r="CH9067" s="139"/>
      <c r="CI9067" s="139"/>
      <c r="CJ9067" s="174"/>
    </row>
    <row r="9068" spans="76:88" ht="20.100000000000001" customHeight="1" x14ac:dyDescent="0.25">
      <c r="BX9068" s="190"/>
      <c r="BY9068" s="191"/>
      <c r="BZ9068" s="188"/>
      <c r="CA9068" s="188"/>
      <c r="CB9068" s="174" t="str">
        <f t="shared" si="930"/>
        <v/>
      </c>
      <c r="CC9068" s="174" t="str">
        <f t="shared" si="931"/>
        <v/>
      </c>
      <c r="CH9068" s="139"/>
      <c r="CI9068" s="139"/>
      <c r="CJ9068" s="174"/>
    </row>
    <row r="9069" spans="76:88" ht="20.100000000000001" customHeight="1" x14ac:dyDescent="0.25">
      <c r="BX9069" s="190"/>
      <c r="BY9069" s="191"/>
      <c r="BZ9069" s="188"/>
      <c r="CA9069" s="188"/>
      <c r="CB9069" s="174" t="str">
        <f t="shared" si="930"/>
        <v/>
      </c>
      <c r="CC9069" s="174" t="str">
        <f t="shared" si="931"/>
        <v/>
      </c>
      <c r="CH9069" s="139"/>
      <c r="CI9069" s="139"/>
      <c r="CJ9069" s="174"/>
    </row>
    <row r="9070" spans="76:88" ht="20.100000000000001" customHeight="1" x14ac:dyDescent="0.25">
      <c r="BX9070" s="190"/>
      <c r="BY9070" s="191"/>
      <c r="BZ9070" s="188"/>
      <c r="CA9070" s="188"/>
      <c r="CB9070" s="174" t="str">
        <f t="shared" si="930"/>
        <v/>
      </c>
      <c r="CC9070" s="174" t="str">
        <f t="shared" si="931"/>
        <v/>
      </c>
      <c r="CH9070" s="139"/>
      <c r="CI9070" s="139"/>
      <c r="CJ9070" s="174"/>
    </row>
    <row r="9071" spans="76:88" ht="20.100000000000001" customHeight="1" x14ac:dyDescent="0.25">
      <c r="BX9071" s="190"/>
      <c r="BY9071" s="191"/>
      <c r="BZ9071" s="188"/>
      <c r="CA9071" s="188"/>
      <c r="CB9071" s="174" t="str">
        <f t="shared" si="930"/>
        <v/>
      </c>
      <c r="CC9071" s="174" t="str">
        <f t="shared" si="931"/>
        <v/>
      </c>
      <c r="CH9071" s="139"/>
      <c r="CI9071" s="139"/>
      <c r="CJ9071" s="174"/>
    </row>
    <row r="9072" spans="76:88" ht="20.100000000000001" customHeight="1" x14ac:dyDescent="0.25">
      <c r="BX9072" s="190"/>
      <c r="BY9072" s="191"/>
      <c r="BZ9072" s="188"/>
      <c r="CA9072" s="188"/>
      <c r="CB9072" s="174" t="str">
        <f t="shared" si="930"/>
        <v/>
      </c>
      <c r="CC9072" s="174" t="str">
        <f t="shared" si="931"/>
        <v/>
      </c>
      <c r="CH9072" s="139"/>
      <c r="CI9072" s="139"/>
      <c r="CJ9072" s="174"/>
    </row>
    <row r="9073" spans="76:88" ht="20.100000000000001" customHeight="1" x14ac:dyDescent="0.25">
      <c r="BX9073" s="190"/>
      <c r="BY9073" s="191"/>
      <c r="BZ9073" s="188"/>
      <c r="CA9073" s="188"/>
      <c r="CB9073" s="174" t="str">
        <f t="shared" si="930"/>
        <v/>
      </c>
      <c r="CC9073" s="174" t="str">
        <f t="shared" si="931"/>
        <v/>
      </c>
      <c r="CH9073" s="139"/>
      <c r="CI9073" s="139"/>
      <c r="CJ9073" s="174"/>
    </row>
    <row r="9074" spans="76:88" ht="20.100000000000001" customHeight="1" x14ac:dyDescent="0.25">
      <c r="BX9074" s="190"/>
      <c r="BY9074" s="191"/>
      <c r="BZ9074" s="188"/>
      <c r="CA9074" s="188"/>
      <c r="CB9074" s="174" t="str">
        <f t="shared" si="930"/>
        <v/>
      </c>
      <c r="CC9074" s="174" t="str">
        <f t="shared" si="931"/>
        <v/>
      </c>
      <c r="CH9074" s="139"/>
      <c r="CI9074" s="139"/>
      <c r="CJ9074" s="174"/>
    </row>
    <row r="9075" spans="76:88" ht="20.100000000000001" customHeight="1" x14ac:dyDescent="0.25">
      <c r="BX9075" s="190"/>
      <c r="BY9075" s="191"/>
      <c r="BZ9075" s="188"/>
      <c r="CA9075" s="188"/>
      <c r="CB9075" s="174" t="str">
        <f t="shared" si="930"/>
        <v/>
      </c>
      <c r="CC9075" s="174" t="str">
        <f t="shared" si="931"/>
        <v/>
      </c>
      <c r="CH9075" s="139"/>
      <c r="CI9075" s="139"/>
      <c r="CJ9075" s="174"/>
    </row>
    <row r="9076" spans="76:88" ht="20.100000000000001" customHeight="1" x14ac:dyDescent="0.25">
      <c r="BX9076" s="190"/>
      <c r="BY9076" s="191"/>
      <c r="BZ9076" s="188"/>
      <c r="CA9076" s="188"/>
      <c r="CB9076" s="174" t="str">
        <f t="shared" si="930"/>
        <v/>
      </c>
      <c r="CC9076" s="174" t="str">
        <f t="shared" si="931"/>
        <v/>
      </c>
      <c r="CH9076" s="139"/>
      <c r="CI9076" s="139"/>
      <c r="CJ9076" s="174"/>
    </row>
    <row r="9077" spans="76:88" ht="20.100000000000001" customHeight="1" x14ac:dyDescent="0.25">
      <c r="BX9077" s="190"/>
      <c r="BY9077" s="191"/>
      <c r="BZ9077" s="188"/>
      <c r="CA9077" s="188"/>
      <c r="CB9077" s="174" t="str">
        <f t="shared" si="930"/>
        <v/>
      </c>
      <c r="CC9077" s="174" t="str">
        <f t="shared" si="931"/>
        <v/>
      </c>
      <c r="CH9077" s="139"/>
      <c r="CI9077" s="139"/>
      <c r="CJ9077" s="174"/>
    </row>
    <row r="9078" spans="76:88" ht="20.100000000000001" customHeight="1" x14ac:dyDescent="0.25">
      <c r="BX9078" s="190"/>
      <c r="BY9078" s="191"/>
      <c r="BZ9078" s="188"/>
      <c r="CA9078" s="188"/>
      <c r="CB9078" s="174" t="str">
        <f t="shared" si="930"/>
        <v/>
      </c>
      <c r="CC9078" s="174" t="str">
        <f t="shared" si="931"/>
        <v/>
      </c>
      <c r="CH9078" s="139"/>
      <c r="CI9078" s="139"/>
      <c r="CJ9078" s="174"/>
    </row>
    <row r="9079" spans="76:88" ht="20.100000000000001" customHeight="1" x14ac:dyDescent="0.25">
      <c r="BX9079" s="190"/>
      <c r="BY9079" s="191"/>
      <c r="BZ9079" s="188"/>
      <c r="CA9079" s="188"/>
      <c r="CB9079" s="174" t="str">
        <f t="shared" si="930"/>
        <v/>
      </c>
      <c r="CC9079" s="174" t="str">
        <f t="shared" si="931"/>
        <v/>
      </c>
      <c r="CH9079" s="139"/>
      <c r="CI9079" s="139"/>
      <c r="CJ9079" s="174"/>
    </row>
    <row r="9080" spans="76:88" ht="20.100000000000001" customHeight="1" x14ac:dyDescent="0.25">
      <c r="BX9080" s="190"/>
      <c r="BY9080" s="191"/>
      <c r="BZ9080" s="188"/>
      <c r="CA9080" s="188"/>
      <c r="CB9080" s="174" t="str">
        <f t="shared" si="930"/>
        <v/>
      </c>
      <c r="CC9080" s="174" t="str">
        <f t="shared" si="931"/>
        <v/>
      </c>
      <c r="CH9080" s="139"/>
      <c r="CI9080" s="139"/>
      <c r="CJ9080" s="174"/>
    </row>
    <row r="9081" spans="76:88" ht="20.100000000000001" customHeight="1" x14ac:dyDescent="0.25">
      <c r="BX9081" s="190"/>
      <c r="BY9081" s="191"/>
      <c r="BZ9081" s="188"/>
      <c r="CA9081" s="188"/>
      <c r="CB9081" s="174" t="str">
        <f t="shared" si="930"/>
        <v/>
      </c>
      <c r="CC9081" s="174" t="str">
        <f t="shared" si="931"/>
        <v/>
      </c>
      <c r="CH9081" s="139"/>
      <c r="CI9081" s="139"/>
      <c r="CJ9081" s="174"/>
    </row>
    <row r="9082" spans="76:88" ht="20.100000000000001" customHeight="1" x14ac:dyDescent="0.25">
      <c r="BX9082" s="190"/>
      <c r="BY9082" s="191"/>
      <c r="BZ9082" s="188"/>
      <c r="CA9082" s="188"/>
      <c r="CB9082" s="174" t="str">
        <f t="shared" si="930"/>
        <v/>
      </c>
      <c r="CC9082" s="174" t="str">
        <f t="shared" si="931"/>
        <v/>
      </c>
      <c r="CH9082" s="139"/>
      <c r="CI9082" s="139"/>
      <c r="CJ9082" s="174"/>
    </row>
    <row r="9083" spans="76:88" ht="20.100000000000001" customHeight="1" x14ac:dyDescent="0.25">
      <c r="BX9083" s="190"/>
      <c r="BY9083" s="191"/>
      <c r="BZ9083" s="188"/>
      <c r="CA9083" s="188"/>
      <c r="CB9083" s="174" t="str">
        <f t="shared" si="930"/>
        <v/>
      </c>
      <c r="CC9083" s="174" t="str">
        <f t="shared" si="931"/>
        <v/>
      </c>
      <c r="CH9083" s="139"/>
      <c r="CI9083" s="139"/>
      <c r="CJ9083" s="174"/>
    </row>
    <row r="9084" spans="76:88" ht="20.100000000000001" customHeight="1" x14ac:dyDescent="0.25">
      <c r="BX9084" s="190"/>
      <c r="BY9084" s="191"/>
      <c r="BZ9084" s="188"/>
      <c r="CA9084" s="188"/>
      <c r="CB9084" s="174" t="str">
        <f t="shared" si="930"/>
        <v/>
      </c>
      <c r="CC9084" s="174" t="str">
        <f t="shared" si="931"/>
        <v/>
      </c>
      <c r="CH9084" s="139"/>
      <c r="CI9084" s="139"/>
      <c r="CJ9084" s="174"/>
    </row>
    <row r="9085" spans="76:88" ht="20.100000000000001" customHeight="1" x14ac:dyDescent="0.25">
      <c r="BX9085" s="190"/>
      <c r="BY9085" s="191"/>
      <c r="BZ9085" s="188"/>
      <c r="CA9085" s="188"/>
      <c r="CB9085" s="174" t="str">
        <f t="shared" si="930"/>
        <v/>
      </c>
      <c r="CC9085" s="174" t="str">
        <f t="shared" si="931"/>
        <v/>
      </c>
      <c r="CH9085" s="139"/>
      <c r="CI9085" s="139"/>
      <c r="CJ9085" s="174"/>
    </row>
    <row r="9086" spans="76:88" ht="20.100000000000001" customHeight="1" x14ac:dyDescent="0.25">
      <c r="BX9086" s="190"/>
      <c r="BY9086" s="191"/>
      <c r="BZ9086" s="188"/>
      <c r="CA9086" s="188"/>
      <c r="CB9086" s="174" t="str">
        <f t="shared" si="930"/>
        <v/>
      </c>
      <c r="CC9086" s="174" t="str">
        <f t="shared" si="931"/>
        <v/>
      </c>
      <c r="CH9086" s="139"/>
      <c r="CI9086" s="139"/>
      <c r="CJ9086" s="174"/>
    </row>
    <row r="9087" spans="76:88" ht="20.100000000000001" customHeight="1" x14ac:dyDescent="0.25">
      <c r="BX9087" s="190"/>
      <c r="BY9087" s="191"/>
      <c r="BZ9087" s="188"/>
      <c r="CA9087" s="188"/>
      <c r="CB9087" s="174" t="str">
        <f t="shared" si="930"/>
        <v/>
      </c>
      <c r="CC9087" s="174" t="str">
        <f t="shared" si="931"/>
        <v/>
      </c>
      <c r="CH9087" s="139"/>
      <c r="CI9087" s="139"/>
      <c r="CJ9087" s="174"/>
    </row>
    <row r="9088" spans="76:88" ht="20.100000000000001" customHeight="1" x14ac:dyDescent="0.25">
      <c r="BX9088" s="190"/>
      <c r="BY9088" s="191"/>
      <c r="BZ9088" s="188"/>
      <c r="CA9088" s="188"/>
      <c r="CB9088" s="174" t="str">
        <f t="shared" si="930"/>
        <v/>
      </c>
      <c r="CC9088" s="174" t="str">
        <f t="shared" si="931"/>
        <v/>
      </c>
      <c r="CH9088" s="139"/>
      <c r="CI9088" s="139"/>
      <c r="CJ9088" s="174"/>
    </row>
    <row r="9089" spans="76:88" ht="20.100000000000001" customHeight="1" x14ac:dyDescent="0.25">
      <c r="BX9089" s="190"/>
      <c r="BY9089" s="191"/>
      <c r="BZ9089" s="188"/>
      <c r="CA9089" s="188"/>
      <c r="CB9089" s="174" t="str">
        <f t="shared" si="930"/>
        <v/>
      </c>
      <c r="CC9089" s="174" t="str">
        <f t="shared" si="931"/>
        <v/>
      </c>
      <c r="CH9089" s="139"/>
      <c r="CI9089" s="139"/>
      <c r="CJ9089" s="174"/>
    </row>
    <row r="9090" spans="76:88" ht="20.100000000000001" customHeight="1" x14ac:dyDescent="0.25">
      <c r="BX9090" s="190"/>
      <c r="BY9090" s="191"/>
      <c r="BZ9090" s="188"/>
      <c r="CA9090" s="188"/>
      <c r="CB9090" s="174" t="str">
        <f t="shared" si="930"/>
        <v/>
      </c>
      <c r="CC9090" s="174" t="str">
        <f t="shared" si="931"/>
        <v/>
      </c>
      <c r="CH9090" s="139"/>
      <c r="CI9090" s="139"/>
      <c r="CJ9090" s="174"/>
    </row>
    <row r="9091" spans="76:88" ht="20.100000000000001" customHeight="1" x14ac:dyDescent="0.25">
      <c r="BX9091" s="190"/>
      <c r="BY9091" s="191"/>
      <c r="BZ9091" s="188"/>
      <c r="CA9091" s="188"/>
      <c r="CB9091" s="174" t="str">
        <f t="shared" si="930"/>
        <v/>
      </c>
      <c r="CC9091" s="174" t="str">
        <f t="shared" si="931"/>
        <v/>
      </c>
      <c r="CH9091" s="139"/>
      <c r="CI9091" s="139"/>
      <c r="CJ9091" s="174"/>
    </row>
    <row r="9092" spans="76:88" ht="20.100000000000001" customHeight="1" x14ac:dyDescent="0.25">
      <c r="BX9092" s="190"/>
      <c r="BY9092" s="191"/>
      <c r="BZ9092" s="188"/>
      <c r="CA9092" s="188"/>
      <c r="CB9092" s="174" t="str">
        <f t="shared" si="930"/>
        <v/>
      </c>
      <c r="CC9092" s="174" t="str">
        <f t="shared" si="931"/>
        <v/>
      </c>
      <c r="CH9092" s="139"/>
      <c r="CI9092" s="139"/>
      <c r="CJ9092" s="174"/>
    </row>
    <row r="9093" spans="76:88" ht="20.100000000000001" customHeight="1" x14ac:dyDescent="0.25">
      <c r="BX9093" s="190"/>
      <c r="BY9093" s="191"/>
      <c r="BZ9093" s="188"/>
      <c r="CA9093" s="188"/>
      <c r="CB9093" s="174" t="str">
        <f t="shared" si="930"/>
        <v/>
      </c>
      <c r="CC9093" s="174" t="str">
        <f t="shared" si="931"/>
        <v/>
      </c>
      <c r="CH9093" s="139"/>
      <c r="CI9093" s="139"/>
      <c r="CJ9093" s="174"/>
    </row>
    <row r="9094" spans="76:88" ht="20.100000000000001" customHeight="1" x14ac:dyDescent="0.25">
      <c r="BX9094" s="190"/>
      <c r="BY9094" s="191"/>
      <c r="BZ9094" s="188"/>
      <c r="CA9094" s="188"/>
      <c r="CB9094" s="174" t="str">
        <f t="shared" si="930"/>
        <v/>
      </c>
      <c r="CC9094" s="174" t="str">
        <f t="shared" si="931"/>
        <v/>
      </c>
      <c r="CH9094" s="139"/>
      <c r="CI9094" s="139"/>
      <c r="CJ9094" s="174"/>
    </row>
    <row r="9095" spans="76:88" ht="20.100000000000001" customHeight="1" x14ac:dyDescent="0.25">
      <c r="BX9095" s="190"/>
      <c r="BY9095" s="191"/>
      <c r="BZ9095" s="188"/>
      <c r="CA9095" s="188"/>
      <c r="CB9095" s="174" t="str">
        <f t="shared" si="930"/>
        <v/>
      </c>
      <c r="CC9095" s="174" t="str">
        <f t="shared" si="931"/>
        <v/>
      </c>
      <c r="CH9095" s="139"/>
      <c r="CI9095" s="139"/>
      <c r="CJ9095" s="174"/>
    </row>
    <row r="9096" spans="76:88" ht="20.100000000000001" customHeight="1" x14ac:dyDescent="0.25">
      <c r="BX9096" s="190"/>
      <c r="BY9096" s="191"/>
      <c r="BZ9096" s="188"/>
      <c r="CA9096" s="188"/>
      <c r="CB9096" s="174" t="str">
        <f t="shared" si="930"/>
        <v/>
      </c>
      <c r="CC9096" s="174" t="str">
        <f t="shared" si="931"/>
        <v/>
      </c>
      <c r="CH9096" s="139"/>
      <c r="CI9096" s="139"/>
      <c r="CJ9096" s="174"/>
    </row>
    <row r="9097" spans="76:88" ht="20.100000000000001" customHeight="1" x14ac:dyDescent="0.25">
      <c r="BX9097" s="190"/>
      <c r="BY9097" s="191"/>
      <c r="BZ9097" s="188"/>
      <c r="CA9097" s="188"/>
      <c r="CB9097" s="174" t="str">
        <f t="shared" si="930"/>
        <v/>
      </c>
      <c r="CC9097" s="174" t="str">
        <f t="shared" si="931"/>
        <v/>
      </c>
      <c r="CH9097" s="139"/>
      <c r="CI9097" s="139"/>
      <c r="CJ9097" s="174"/>
    </row>
    <row r="9098" spans="76:88" ht="20.100000000000001" customHeight="1" x14ac:dyDescent="0.25">
      <c r="BX9098" s="190"/>
      <c r="BY9098" s="191"/>
      <c r="BZ9098" s="188"/>
      <c r="CA9098" s="188"/>
      <c r="CB9098" s="174" t="str">
        <f t="shared" si="930"/>
        <v/>
      </c>
      <c r="CC9098" s="174" t="str">
        <f t="shared" si="931"/>
        <v/>
      </c>
      <c r="CH9098" s="139"/>
      <c r="CI9098" s="139"/>
      <c r="CJ9098" s="174"/>
    </row>
    <row r="9099" spans="76:88" ht="20.100000000000001" customHeight="1" x14ac:dyDescent="0.25">
      <c r="BX9099" s="190"/>
      <c r="BY9099" s="191"/>
      <c r="BZ9099" s="188"/>
      <c r="CA9099" s="188"/>
      <c r="CB9099" s="174" t="str">
        <f t="shared" si="930"/>
        <v/>
      </c>
      <c r="CC9099" s="174" t="str">
        <f t="shared" si="931"/>
        <v/>
      </c>
      <c r="CH9099" s="139"/>
      <c r="CI9099" s="139"/>
      <c r="CJ9099" s="174"/>
    </row>
    <row r="9100" spans="76:88" ht="20.100000000000001" customHeight="1" x14ac:dyDescent="0.25">
      <c r="BX9100" s="190"/>
      <c r="BY9100" s="191"/>
      <c r="BZ9100" s="188"/>
      <c r="CA9100" s="188"/>
      <c r="CB9100" s="174" t="str">
        <f t="shared" si="930"/>
        <v/>
      </c>
      <c r="CC9100" s="174" t="str">
        <f t="shared" si="931"/>
        <v/>
      </c>
      <c r="CH9100" s="139"/>
      <c r="CI9100" s="139"/>
      <c r="CJ9100" s="174"/>
    </row>
    <row r="9101" spans="76:88" ht="20.100000000000001" customHeight="1" x14ac:dyDescent="0.25">
      <c r="BX9101" s="190"/>
      <c r="BY9101" s="191"/>
      <c r="BZ9101" s="188"/>
      <c r="CA9101" s="188"/>
      <c r="CB9101" s="174" t="str">
        <f t="shared" si="930"/>
        <v/>
      </c>
      <c r="CC9101" s="174" t="str">
        <f t="shared" si="931"/>
        <v/>
      </c>
      <c r="CH9101" s="139"/>
      <c r="CI9101" s="139"/>
      <c r="CJ9101" s="174"/>
    </row>
    <row r="9102" spans="76:88" ht="20.100000000000001" customHeight="1" x14ac:dyDescent="0.25">
      <c r="BX9102" s="190"/>
      <c r="BY9102" s="191"/>
      <c r="BZ9102" s="188"/>
      <c r="CA9102" s="188"/>
      <c r="CB9102" s="174" t="str">
        <f t="shared" si="930"/>
        <v/>
      </c>
      <c r="CC9102" s="174" t="str">
        <f t="shared" si="931"/>
        <v/>
      </c>
      <c r="CH9102" s="139"/>
      <c r="CI9102" s="139"/>
      <c r="CJ9102" s="174"/>
    </row>
    <row r="9103" spans="76:88" ht="20.100000000000001" customHeight="1" x14ac:dyDescent="0.25">
      <c r="BX9103" s="190"/>
      <c r="BY9103" s="191"/>
      <c r="BZ9103" s="188"/>
      <c r="CA9103" s="188"/>
      <c r="CB9103" s="174" t="str">
        <f t="shared" si="930"/>
        <v/>
      </c>
      <c r="CC9103" s="174" t="str">
        <f t="shared" si="931"/>
        <v/>
      </c>
      <c r="CH9103" s="139"/>
      <c r="CI9103" s="139"/>
      <c r="CJ9103" s="174"/>
    </row>
    <row r="9104" spans="76:88" ht="20.100000000000001" customHeight="1" x14ac:dyDescent="0.25">
      <c r="BX9104" s="190"/>
      <c r="BY9104" s="191"/>
      <c r="BZ9104" s="188"/>
      <c r="CA9104" s="188"/>
      <c r="CB9104" s="174" t="str">
        <f t="shared" ref="CB9104:CB9167" si="932">IF($CA9104&gt;(Y$555),$BZ9104,"")</f>
        <v/>
      </c>
      <c r="CC9104" s="174" t="str">
        <f t="shared" ref="CC9104:CC9167" si="933">IF($CA9104&gt;(AA$557),$BZ9104,"")</f>
        <v/>
      </c>
      <c r="CH9104" s="139"/>
      <c r="CI9104" s="139"/>
      <c r="CJ9104" s="174"/>
    </row>
    <row r="9105" spans="76:88" ht="20.100000000000001" customHeight="1" x14ac:dyDescent="0.25">
      <c r="BX9105" s="190"/>
      <c r="BY9105" s="191"/>
      <c r="BZ9105" s="188"/>
      <c r="CA9105" s="188"/>
      <c r="CB9105" s="174" t="str">
        <f t="shared" si="932"/>
        <v/>
      </c>
      <c r="CC9105" s="174" t="str">
        <f t="shared" si="933"/>
        <v/>
      </c>
      <c r="CH9105" s="139"/>
      <c r="CI9105" s="139"/>
      <c r="CJ9105" s="174"/>
    </row>
    <row r="9106" spans="76:88" ht="20.100000000000001" customHeight="1" x14ac:dyDescent="0.25">
      <c r="BX9106" s="190"/>
      <c r="BY9106" s="191"/>
      <c r="BZ9106" s="188"/>
      <c r="CA9106" s="188"/>
      <c r="CB9106" s="174" t="str">
        <f t="shared" si="932"/>
        <v/>
      </c>
      <c r="CC9106" s="174" t="str">
        <f t="shared" si="933"/>
        <v/>
      </c>
      <c r="CH9106" s="139"/>
      <c r="CI9106" s="139"/>
      <c r="CJ9106" s="174"/>
    </row>
    <row r="9107" spans="76:88" ht="20.100000000000001" customHeight="1" x14ac:dyDescent="0.25">
      <c r="BX9107" s="190"/>
      <c r="BY9107" s="191"/>
      <c r="BZ9107" s="188"/>
      <c r="CA9107" s="188"/>
      <c r="CB9107" s="174" t="str">
        <f t="shared" si="932"/>
        <v/>
      </c>
      <c r="CC9107" s="174" t="str">
        <f t="shared" si="933"/>
        <v/>
      </c>
      <c r="CH9107" s="139"/>
      <c r="CI9107" s="139"/>
      <c r="CJ9107" s="174"/>
    </row>
    <row r="9108" spans="76:88" ht="20.100000000000001" customHeight="1" x14ac:dyDescent="0.25">
      <c r="BX9108" s="190"/>
      <c r="BY9108" s="191"/>
      <c r="BZ9108" s="188"/>
      <c r="CA9108" s="188"/>
      <c r="CB9108" s="174" t="str">
        <f t="shared" si="932"/>
        <v/>
      </c>
      <c r="CC9108" s="174" t="str">
        <f t="shared" si="933"/>
        <v/>
      </c>
      <c r="CH9108" s="139"/>
      <c r="CI9108" s="139"/>
      <c r="CJ9108" s="174"/>
    </row>
    <row r="9109" spans="76:88" ht="20.100000000000001" customHeight="1" x14ac:dyDescent="0.25">
      <c r="BX9109" s="190"/>
      <c r="BY9109" s="191"/>
      <c r="BZ9109" s="188"/>
      <c r="CA9109" s="188"/>
      <c r="CB9109" s="174" t="str">
        <f t="shared" si="932"/>
        <v/>
      </c>
      <c r="CC9109" s="174" t="str">
        <f t="shared" si="933"/>
        <v/>
      </c>
      <c r="CH9109" s="139"/>
      <c r="CI9109" s="139"/>
      <c r="CJ9109" s="174"/>
    </row>
    <row r="9110" spans="76:88" ht="20.100000000000001" customHeight="1" x14ac:dyDescent="0.25">
      <c r="BX9110" s="190"/>
      <c r="BY9110" s="191"/>
      <c r="BZ9110" s="188"/>
      <c r="CA9110" s="188"/>
      <c r="CB9110" s="174" t="str">
        <f t="shared" si="932"/>
        <v/>
      </c>
      <c r="CC9110" s="174" t="str">
        <f t="shared" si="933"/>
        <v/>
      </c>
      <c r="CH9110" s="139"/>
      <c r="CI9110" s="139"/>
      <c r="CJ9110" s="174"/>
    </row>
    <row r="9111" spans="76:88" ht="20.100000000000001" customHeight="1" x14ac:dyDescent="0.25">
      <c r="BX9111" s="190"/>
      <c r="BY9111" s="191"/>
      <c r="BZ9111" s="188"/>
      <c r="CA9111" s="188"/>
      <c r="CB9111" s="174" t="str">
        <f t="shared" si="932"/>
        <v/>
      </c>
      <c r="CC9111" s="174" t="str">
        <f t="shared" si="933"/>
        <v/>
      </c>
      <c r="CH9111" s="139"/>
      <c r="CI9111" s="139"/>
      <c r="CJ9111" s="174"/>
    </row>
    <row r="9112" spans="76:88" ht="20.100000000000001" customHeight="1" x14ac:dyDescent="0.25">
      <c r="BX9112" s="190"/>
      <c r="BY9112" s="191"/>
      <c r="BZ9112" s="188"/>
      <c r="CA9112" s="188"/>
      <c r="CB9112" s="174" t="str">
        <f t="shared" si="932"/>
        <v/>
      </c>
      <c r="CC9112" s="174" t="str">
        <f t="shared" si="933"/>
        <v/>
      </c>
      <c r="CH9112" s="139"/>
      <c r="CI9112" s="139"/>
      <c r="CJ9112" s="174"/>
    </row>
    <row r="9113" spans="76:88" ht="20.100000000000001" customHeight="1" x14ac:dyDescent="0.25">
      <c r="BX9113" s="190"/>
      <c r="BY9113" s="191"/>
      <c r="BZ9113" s="188"/>
      <c r="CA9113" s="188"/>
      <c r="CB9113" s="174" t="str">
        <f t="shared" si="932"/>
        <v/>
      </c>
      <c r="CC9113" s="174" t="str">
        <f t="shared" si="933"/>
        <v/>
      </c>
      <c r="CH9113" s="139"/>
      <c r="CI9113" s="139"/>
      <c r="CJ9113" s="174"/>
    </row>
    <row r="9114" spans="76:88" ht="20.100000000000001" customHeight="1" x14ac:dyDescent="0.25">
      <c r="BX9114" s="190"/>
      <c r="BY9114" s="191"/>
      <c r="BZ9114" s="188"/>
      <c r="CA9114" s="188"/>
      <c r="CB9114" s="174" t="str">
        <f t="shared" si="932"/>
        <v/>
      </c>
      <c r="CC9114" s="174" t="str">
        <f t="shared" si="933"/>
        <v/>
      </c>
      <c r="CH9114" s="139"/>
      <c r="CI9114" s="139"/>
      <c r="CJ9114" s="174"/>
    </row>
    <row r="9115" spans="76:88" ht="20.100000000000001" customHeight="1" x14ac:dyDescent="0.25">
      <c r="BX9115" s="190"/>
      <c r="BY9115" s="191"/>
      <c r="BZ9115" s="188"/>
      <c r="CA9115" s="188"/>
      <c r="CB9115" s="174" t="str">
        <f t="shared" si="932"/>
        <v/>
      </c>
      <c r="CC9115" s="174" t="str">
        <f t="shared" si="933"/>
        <v/>
      </c>
      <c r="CH9115" s="139"/>
      <c r="CI9115" s="139"/>
      <c r="CJ9115" s="174"/>
    </row>
    <row r="9116" spans="76:88" ht="20.100000000000001" customHeight="1" x14ac:dyDescent="0.25">
      <c r="BX9116" s="190"/>
      <c r="BY9116" s="191"/>
      <c r="BZ9116" s="188"/>
      <c r="CA9116" s="188"/>
      <c r="CB9116" s="174" t="str">
        <f t="shared" si="932"/>
        <v/>
      </c>
      <c r="CC9116" s="174" t="str">
        <f t="shared" si="933"/>
        <v/>
      </c>
      <c r="CH9116" s="139"/>
      <c r="CI9116" s="139"/>
      <c r="CJ9116" s="174"/>
    </row>
    <row r="9117" spans="76:88" ht="20.100000000000001" customHeight="1" x14ac:dyDescent="0.25">
      <c r="BX9117" s="190"/>
      <c r="BY9117" s="191"/>
      <c r="BZ9117" s="188"/>
      <c r="CA9117" s="188"/>
      <c r="CB9117" s="174" t="str">
        <f t="shared" si="932"/>
        <v/>
      </c>
      <c r="CC9117" s="174" t="str">
        <f t="shared" si="933"/>
        <v/>
      </c>
      <c r="CH9117" s="139"/>
      <c r="CI9117" s="139"/>
      <c r="CJ9117" s="174"/>
    </row>
    <row r="9118" spans="76:88" ht="20.100000000000001" customHeight="1" x14ac:dyDescent="0.25">
      <c r="BX9118" s="190"/>
      <c r="BY9118" s="191"/>
      <c r="BZ9118" s="188"/>
      <c r="CA9118" s="188"/>
      <c r="CB9118" s="174" t="str">
        <f t="shared" si="932"/>
        <v/>
      </c>
      <c r="CC9118" s="174" t="str">
        <f t="shared" si="933"/>
        <v/>
      </c>
      <c r="CH9118" s="139"/>
      <c r="CI9118" s="139"/>
      <c r="CJ9118" s="174"/>
    </row>
    <row r="9119" spans="76:88" ht="20.100000000000001" customHeight="1" x14ac:dyDescent="0.25">
      <c r="BX9119" s="190"/>
      <c r="BY9119" s="191"/>
      <c r="BZ9119" s="188"/>
      <c r="CA9119" s="188"/>
      <c r="CB9119" s="174" t="str">
        <f t="shared" si="932"/>
        <v/>
      </c>
      <c r="CC9119" s="174" t="str">
        <f t="shared" si="933"/>
        <v/>
      </c>
      <c r="CH9119" s="139"/>
      <c r="CI9119" s="139"/>
      <c r="CJ9119" s="174"/>
    </row>
    <row r="9120" spans="76:88" ht="20.100000000000001" customHeight="1" x14ac:dyDescent="0.25">
      <c r="BX9120" s="190"/>
      <c r="BY9120" s="191"/>
      <c r="BZ9120" s="188"/>
      <c r="CA9120" s="188"/>
      <c r="CB9120" s="174" t="str">
        <f t="shared" si="932"/>
        <v/>
      </c>
      <c r="CC9120" s="174" t="str">
        <f t="shared" si="933"/>
        <v/>
      </c>
      <c r="CH9120" s="139"/>
      <c r="CI9120" s="139"/>
      <c r="CJ9120" s="174"/>
    </row>
    <row r="9121" spans="76:88" ht="20.100000000000001" customHeight="1" x14ac:dyDescent="0.25">
      <c r="BX9121" s="190"/>
      <c r="BY9121" s="191"/>
      <c r="BZ9121" s="188"/>
      <c r="CA9121" s="188"/>
      <c r="CB9121" s="174" t="str">
        <f t="shared" si="932"/>
        <v/>
      </c>
      <c r="CC9121" s="174" t="str">
        <f t="shared" si="933"/>
        <v/>
      </c>
      <c r="CH9121" s="139"/>
      <c r="CI9121" s="139"/>
      <c r="CJ9121" s="174"/>
    </row>
    <row r="9122" spans="76:88" ht="20.100000000000001" customHeight="1" x14ac:dyDescent="0.25">
      <c r="BX9122" s="190"/>
      <c r="BY9122" s="191"/>
      <c r="BZ9122" s="188"/>
      <c r="CA9122" s="188"/>
      <c r="CB9122" s="174" t="str">
        <f t="shared" si="932"/>
        <v/>
      </c>
      <c r="CC9122" s="174" t="str">
        <f t="shared" si="933"/>
        <v/>
      </c>
      <c r="CH9122" s="139"/>
      <c r="CI9122" s="139"/>
      <c r="CJ9122" s="174"/>
    </row>
    <row r="9123" spans="76:88" ht="20.100000000000001" customHeight="1" x14ac:dyDescent="0.25">
      <c r="BX9123" s="190"/>
      <c r="BY9123" s="191"/>
      <c r="BZ9123" s="188"/>
      <c r="CA9123" s="188"/>
      <c r="CB9123" s="174" t="str">
        <f t="shared" si="932"/>
        <v/>
      </c>
      <c r="CC9123" s="174" t="str">
        <f t="shared" si="933"/>
        <v/>
      </c>
      <c r="CH9123" s="139"/>
      <c r="CI9123" s="139"/>
      <c r="CJ9123" s="174"/>
    </row>
    <row r="9124" spans="76:88" ht="20.100000000000001" customHeight="1" x14ac:dyDescent="0.25">
      <c r="BX9124" s="190"/>
      <c r="BY9124" s="191"/>
      <c r="BZ9124" s="188"/>
      <c r="CA9124" s="188"/>
      <c r="CB9124" s="174" t="str">
        <f t="shared" si="932"/>
        <v/>
      </c>
      <c r="CC9124" s="174" t="str">
        <f t="shared" si="933"/>
        <v/>
      </c>
      <c r="CH9124" s="139"/>
      <c r="CI9124" s="139"/>
      <c r="CJ9124" s="174"/>
    </row>
    <row r="9125" spans="76:88" ht="20.100000000000001" customHeight="1" x14ac:dyDescent="0.25">
      <c r="BX9125" s="190"/>
      <c r="BY9125" s="191"/>
      <c r="BZ9125" s="188"/>
      <c r="CA9125" s="188"/>
      <c r="CB9125" s="174" t="str">
        <f t="shared" si="932"/>
        <v/>
      </c>
      <c r="CC9125" s="174" t="str">
        <f t="shared" si="933"/>
        <v/>
      </c>
      <c r="CH9125" s="139"/>
      <c r="CI9125" s="139"/>
      <c r="CJ9125" s="174"/>
    </row>
    <row r="9126" spans="76:88" ht="20.100000000000001" customHeight="1" x14ac:dyDescent="0.25">
      <c r="BX9126" s="190"/>
      <c r="BY9126" s="191"/>
      <c r="BZ9126" s="188"/>
      <c r="CA9126" s="188"/>
      <c r="CB9126" s="174" t="str">
        <f t="shared" si="932"/>
        <v/>
      </c>
      <c r="CC9126" s="174" t="str">
        <f t="shared" si="933"/>
        <v/>
      </c>
      <c r="CH9126" s="139"/>
      <c r="CI9126" s="139"/>
      <c r="CJ9126" s="174"/>
    </row>
    <row r="9127" spans="76:88" ht="20.100000000000001" customHeight="1" x14ac:dyDescent="0.25">
      <c r="BX9127" s="190"/>
      <c r="BY9127" s="191"/>
      <c r="BZ9127" s="188"/>
      <c r="CA9127" s="188"/>
      <c r="CB9127" s="174" t="str">
        <f t="shared" si="932"/>
        <v/>
      </c>
      <c r="CC9127" s="174" t="str">
        <f t="shared" si="933"/>
        <v/>
      </c>
      <c r="CH9127" s="139"/>
      <c r="CI9127" s="139"/>
      <c r="CJ9127" s="174"/>
    </row>
    <row r="9128" spans="76:88" ht="20.100000000000001" customHeight="1" x14ac:dyDescent="0.25">
      <c r="BX9128" s="190"/>
      <c r="BY9128" s="191"/>
      <c r="BZ9128" s="188"/>
      <c r="CA9128" s="188"/>
      <c r="CB9128" s="174" t="str">
        <f t="shared" si="932"/>
        <v/>
      </c>
      <c r="CC9128" s="174" t="str">
        <f t="shared" si="933"/>
        <v/>
      </c>
      <c r="CH9128" s="139"/>
      <c r="CI9128" s="139"/>
      <c r="CJ9128" s="174"/>
    </row>
    <row r="9129" spans="76:88" ht="20.100000000000001" customHeight="1" x14ac:dyDescent="0.25">
      <c r="BX9129" s="190"/>
      <c r="BY9129" s="191"/>
      <c r="BZ9129" s="188"/>
      <c r="CA9129" s="188"/>
      <c r="CB9129" s="174" t="str">
        <f t="shared" si="932"/>
        <v/>
      </c>
      <c r="CC9129" s="174" t="str">
        <f t="shared" si="933"/>
        <v/>
      </c>
      <c r="CH9129" s="139"/>
      <c r="CI9129" s="139"/>
      <c r="CJ9129" s="174"/>
    </row>
    <row r="9130" spans="76:88" ht="20.100000000000001" customHeight="1" x14ac:dyDescent="0.25">
      <c r="BX9130" s="190"/>
      <c r="BY9130" s="191"/>
      <c r="BZ9130" s="188"/>
      <c r="CA9130" s="188"/>
      <c r="CB9130" s="174" t="str">
        <f t="shared" si="932"/>
        <v/>
      </c>
      <c r="CC9130" s="174" t="str">
        <f t="shared" si="933"/>
        <v/>
      </c>
      <c r="CH9130" s="139"/>
      <c r="CI9130" s="139"/>
      <c r="CJ9130" s="174"/>
    </row>
    <row r="9131" spans="76:88" ht="20.100000000000001" customHeight="1" x14ac:dyDescent="0.25">
      <c r="BX9131" s="190"/>
      <c r="BY9131" s="191"/>
      <c r="BZ9131" s="188"/>
      <c r="CA9131" s="188"/>
      <c r="CB9131" s="174" t="str">
        <f t="shared" si="932"/>
        <v/>
      </c>
      <c r="CC9131" s="174" t="str">
        <f t="shared" si="933"/>
        <v/>
      </c>
      <c r="CH9131" s="139"/>
      <c r="CI9131" s="139"/>
      <c r="CJ9131" s="174"/>
    </row>
    <row r="9132" spans="76:88" ht="20.100000000000001" customHeight="1" x14ac:dyDescent="0.25">
      <c r="BX9132" s="190"/>
      <c r="BY9132" s="191"/>
      <c r="BZ9132" s="188"/>
      <c r="CA9132" s="188"/>
      <c r="CB9132" s="174" t="str">
        <f t="shared" si="932"/>
        <v/>
      </c>
      <c r="CC9132" s="174" t="str">
        <f t="shared" si="933"/>
        <v/>
      </c>
      <c r="CH9132" s="139"/>
      <c r="CI9132" s="139"/>
      <c r="CJ9132" s="174"/>
    </row>
    <row r="9133" spans="76:88" ht="20.100000000000001" customHeight="1" x14ac:dyDescent="0.25">
      <c r="BX9133" s="190"/>
      <c r="BY9133" s="191"/>
      <c r="BZ9133" s="188"/>
      <c r="CA9133" s="188"/>
      <c r="CB9133" s="174" t="str">
        <f t="shared" si="932"/>
        <v/>
      </c>
      <c r="CC9133" s="174" t="str">
        <f t="shared" si="933"/>
        <v/>
      </c>
      <c r="CH9133" s="139"/>
      <c r="CI9133" s="139"/>
      <c r="CJ9133" s="174"/>
    </row>
    <row r="9134" spans="76:88" ht="20.100000000000001" customHeight="1" x14ac:dyDescent="0.25">
      <c r="BX9134" s="190"/>
      <c r="BY9134" s="191"/>
      <c r="BZ9134" s="188"/>
      <c r="CA9134" s="188"/>
      <c r="CB9134" s="174" t="str">
        <f t="shared" si="932"/>
        <v/>
      </c>
      <c r="CC9134" s="174" t="str">
        <f t="shared" si="933"/>
        <v/>
      </c>
      <c r="CH9134" s="139"/>
      <c r="CI9134" s="139"/>
      <c r="CJ9134" s="174"/>
    </row>
    <row r="9135" spans="76:88" ht="20.100000000000001" customHeight="1" x14ac:dyDescent="0.25">
      <c r="BX9135" s="190"/>
      <c r="BY9135" s="191"/>
      <c r="BZ9135" s="188"/>
      <c r="CA9135" s="188"/>
      <c r="CB9135" s="174" t="str">
        <f t="shared" si="932"/>
        <v/>
      </c>
      <c r="CC9135" s="174" t="str">
        <f t="shared" si="933"/>
        <v/>
      </c>
      <c r="CH9135" s="139"/>
      <c r="CI9135" s="139"/>
      <c r="CJ9135" s="174"/>
    </row>
    <row r="9136" spans="76:88" ht="20.100000000000001" customHeight="1" x14ac:dyDescent="0.25">
      <c r="BX9136" s="190"/>
      <c r="BY9136" s="191"/>
      <c r="BZ9136" s="188"/>
      <c r="CA9136" s="188"/>
      <c r="CB9136" s="174" t="str">
        <f t="shared" si="932"/>
        <v/>
      </c>
      <c r="CC9136" s="174" t="str">
        <f t="shared" si="933"/>
        <v/>
      </c>
      <c r="CH9136" s="139"/>
      <c r="CI9136" s="139"/>
      <c r="CJ9136" s="174"/>
    </row>
    <row r="9137" spans="76:88" ht="20.100000000000001" customHeight="1" x14ac:dyDescent="0.25">
      <c r="BX9137" s="190"/>
      <c r="BY9137" s="191"/>
      <c r="BZ9137" s="188"/>
      <c r="CA9137" s="188"/>
      <c r="CB9137" s="174" t="str">
        <f t="shared" si="932"/>
        <v/>
      </c>
      <c r="CC9137" s="174" t="str">
        <f t="shared" si="933"/>
        <v/>
      </c>
      <c r="CH9137" s="139"/>
      <c r="CI9137" s="139"/>
      <c r="CJ9137" s="174"/>
    </row>
    <row r="9138" spans="76:88" ht="20.100000000000001" customHeight="1" x14ac:dyDescent="0.25">
      <c r="BX9138" s="190"/>
      <c r="BY9138" s="191"/>
      <c r="BZ9138" s="188"/>
      <c r="CA9138" s="188"/>
      <c r="CB9138" s="174" t="str">
        <f t="shared" si="932"/>
        <v/>
      </c>
      <c r="CC9138" s="174" t="str">
        <f t="shared" si="933"/>
        <v/>
      </c>
      <c r="CH9138" s="139"/>
      <c r="CI9138" s="139"/>
      <c r="CJ9138" s="174"/>
    </row>
    <row r="9139" spans="76:88" ht="20.100000000000001" customHeight="1" x14ac:dyDescent="0.25">
      <c r="BX9139" s="190"/>
      <c r="BY9139" s="191"/>
      <c r="BZ9139" s="188"/>
      <c r="CA9139" s="188"/>
      <c r="CB9139" s="174" t="str">
        <f t="shared" si="932"/>
        <v/>
      </c>
      <c r="CC9139" s="174" t="str">
        <f t="shared" si="933"/>
        <v/>
      </c>
      <c r="CH9139" s="139"/>
      <c r="CI9139" s="139"/>
      <c r="CJ9139" s="174"/>
    </row>
    <row r="9140" spans="76:88" ht="20.100000000000001" customHeight="1" x14ac:dyDescent="0.25">
      <c r="BX9140" s="190"/>
      <c r="BY9140" s="191"/>
      <c r="BZ9140" s="188"/>
      <c r="CA9140" s="188"/>
      <c r="CB9140" s="174" t="str">
        <f t="shared" si="932"/>
        <v/>
      </c>
      <c r="CC9140" s="174" t="str">
        <f t="shared" si="933"/>
        <v/>
      </c>
      <c r="CH9140" s="139"/>
      <c r="CI9140" s="139"/>
      <c r="CJ9140" s="174"/>
    </row>
    <row r="9141" spans="76:88" ht="20.100000000000001" customHeight="1" x14ac:dyDescent="0.25">
      <c r="BX9141" s="190"/>
      <c r="BY9141" s="191"/>
      <c r="BZ9141" s="188"/>
      <c r="CA9141" s="188"/>
      <c r="CB9141" s="174" t="str">
        <f t="shared" si="932"/>
        <v/>
      </c>
      <c r="CC9141" s="174" t="str">
        <f t="shared" si="933"/>
        <v/>
      </c>
      <c r="CH9141" s="139"/>
      <c r="CI9141" s="139"/>
      <c r="CJ9141" s="174"/>
    </row>
    <row r="9142" spans="76:88" ht="20.100000000000001" customHeight="1" x14ac:dyDescent="0.25">
      <c r="BX9142" s="190"/>
      <c r="BY9142" s="191"/>
      <c r="BZ9142" s="188"/>
      <c r="CA9142" s="188"/>
      <c r="CB9142" s="174" t="str">
        <f t="shared" si="932"/>
        <v/>
      </c>
      <c r="CC9142" s="174" t="str">
        <f t="shared" si="933"/>
        <v/>
      </c>
      <c r="CH9142" s="139"/>
      <c r="CI9142" s="139"/>
      <c r="CJ9142" s="174"/>
    </row>
    <row r="9143" spans="76:88" ht="20.100000000000001" customHeight="1" x14ac:dyDescent="0.25">
      <c r="BX9143" s="190"/>
      <c r="BY9143" s="191"/>
      <c r="BZ9143" s="188"/>
      <c r="CA9143" s="188"/>
      <c r="CB9143" s="174" t="str">
        <f t="shared" si="932"/>
        <v/>
      </c>
      <c r="CC9143" s="174" t="str">
        <f t="shared" si="933"/>
        <v/>
      </c>
      <c r="CH9143" s="139"/>
      <c r="CI9143" s="139"/>
      <c r="CJ9143" s="174"/>
    </row>
    <row r="9144" spans="76:88" ht="20.100000000000001" customHeight="1" x14ac:dyDescent="0.25">
      <c r="BX9144" s="190"/>
      <c r="BY9144" s="191"/>
      <c r="BZ9144" s="188"/>
      <c r="CA9144" s="188"/>
      <c r="CB9144" s="174" t="str">
        <f t="shared" si="932"/>
        <v/>
      </c>
      <c r="CC9144" s="174" t="str">
        <f t="shared" si="933"/>
        <v/>
      </c>
      <c r="CH9144" s="139"/>
      <c r="CI9144" s="139"/>
      <c r="CJ9144" s="174"/>
    </row>
    <row r="9145" spans="76:88" ht="20.100000000000001" customHeight="1" x14ac:dyDescent="0.25">
      <c r="BX9145" s="190"/>
      <c r="BY9145" s="191"/>
      <c r="BZ9145" s="188"/>
      <c r="CA9145" s="188"/>
      <c r="CB9145" s="174" t="str">
        <f t="shared" si="932"/>
        <v/>
      </c>
      <c r="CC9145" s="174" t="str">
        <f t="shared" si="933"/>
        <v/>
      </c>
      <c r="CH9145" s="139"/>
      <c r="CI9145" s="139"/>
      <c r="CJ9145" s="174"/>
    </row>
    <row r="9146" spans="76:88" ht="20.100000000000001" customHeight="1" x14ac:dyDescent="0.25">
      <c r="BX9146" s="190"/>
      <c r="BY9146" s="191"/>
      <c r="BZ9146" s="188"/>
      <c r="CA9146" s="188"/>
      <c r="CB9146" s="174" t="str">
        <f t="shared" si="932"/>
        <v/>
      </c>
      <c r="CC9146" s="174" t="str">
        <f t="shared" si="933"/>
        <v/>
      </c>
      <c r="CH9146" s="139"/>
      <c r="CI9146" s="139"/>
      <c r="CJ9146" s="174"/>
    </row>
    <row r="9147" spans="76:88" ht="20.100000000000001" customHeight="1" x14ac:dyDescent="0.25">
      <c r="BX9147" s="190"/>
      <c r="BY9147" s="191"/>
      <c r="BZ9147" s="188"/>
      <c r="CA9147" s="188"/>
      <c r="CB9147" s="174" t="str">
        <f t="shared" si="932"/>
        <v/>
      </c>
      <c r="CC9147" s="174" t="str">
        <f t="shared" si="933"/>
        <v/>
      </c>
      <c r="CH9147" s="139"/>
      <c r="CI9147" s="139"/>
      <c r="CJ9147" s="174"/>
    </row>
    <row r="9148" spans="76:88" ht="20.100000000000001" customHeight="1" x14ac:dyDescent="0.25">
      <c r="BX9148" s="190"/>
      <c r="BY9148" s="191"/>
      <c r="BZ9148" s="188"/>
      <c r="CA9148" s="188"/>
      <c r="CB9148" s="174" t="str">
        <f t="shared" si="932"/>
        <v/>
      </c>
      <c r="CC9148" s="174" t="str">
        <f t="shared" si="933"/>
        <v/>
      </c>
      <c r="CH9148" s="139"/>
      <c r="CI9148" s="139"/>
      <c r="CJ9148" s="174"/>
    </row>
    <row r="9149" spans="76:88" ht="20.100000000000001" customHeight="1" x14ac:dyDescent="0.25">
      <c r="BX9149" s="190"/>
      <c r="BY9149" s="191"/>
      <c r="BZ9149" s="188"/>
      <c r="CA9149" s="188"/>
      <c r="CB9149" s="174" t="str">
        <f t="shared" si="932"/>
        <v/>
      </c>
      <c r="CC9149" s="174" t="str">
        <f t="shared" si="933"/>
        <v/>
      </c>
      <c r="CH9149" s="139"/>
      <c r="CI9149" s="139"/>
      <c r="CJ9149" s="174"/>
    </row>
    <row r="9150" spans="76:88" ht="20.100000000000001" customHeight="1" x14ac:dyDescent="0.25">
      <c r="BX9150" s="190"/>
      <c r="BY9150" s="191"/>
      <c r="BZ9150" s="188"/>
      <c r="CA9150" s="188"/>
      <c r="CB9150" s="174" t="str">
        <f t="shared" si="932"/>
        <v/>
      </c>
      <c r="CC9150" s="174" t="str">
        <f t="shared" si="933"/>
        <v/>
      </c>
      <c r="CH9150" s="139"/>
      <c r="CI9150" s="139"/>
      <c r="CJ9150" s="174"/>
    </row>
    <row r="9151" spans="76:88" ht="20.100000000000001" customHeight="1" x14ac:dyDescent="0.25">
      <c r="BX9151" s="190"/>
      <c r="BY9151" s="191"/>
      <c r="BZ9151" s="188"/>
      <c r="CA9151" s="188"/>
      <c r="CB9151" s="174" t="str">
        <f t="shared" si="932"/>
        <v/>
      </c>
      <c r="CC9151" s="174" t="str">
        <f t="shared" si="933"/>
        <v/>
      </c>
      <c r="CH9151" s="139"/>
      <c r="CI9151" s="139"/>
      <c r="CJ9151" s="174"/>
    </row>
    <row r="9152" spans="76:88" ht="20.100000000000001" customHeight="1" x14ac:dyDescent="0.25">
      <c r="BX9152" s="190"/>
      <c r="BY9152" s="191"/>
      <c r="BZ9152" s="188"/>
      <c r="CA9152" s="188"/>
      <c r="CB9152" s="174" t="str">
        <f t="shared" si="932"/>
        <v/>
      </c>
      <c r="CC9152" s="174" t="str">
        <f t="shared" si="933"/>
        <v/>
      </c>
      <c r="CH9152" s="139"/>
      <c r="CI9152" s="139"/>
      <c r="CJ9152" s="174"/>
    </row>
    <row r="9153" spans="76:88" ht="20.100000000000001" customHeight="1" x14ac:dyDescent="0.25">
      <c r="BX9153" s="190"/>
      <c r="BY9153" s="191"/>
      <c r="BZ9153" s="188"/>
      <c r="CA9153" s="188"/>
      <c r="CB9153" s="174" t="str">
        <f t="shared" si="932"/>
        <v/>
      </c>
      <c r="CC9153" s="174" t="str">
        <f t="shared" si="933"/>
        <v/>
      </c>
      <c r="CH9153" s="139"/>
      <c r="CI9153" s="139"/>
      <c r="CJ9153" s="174"/>
    </row>
    <row r="9154" spans="76:88" ht="20.100000000000001" customHeight="1" x14ac:dyDescent="0.25">
      <c r="BX9154" s="190"/>
      <c r="BY9154" s="191"/>
      <c r="BZ9154" s="188"/>
      <c r="CA9154" s="188"/>
      <c r="CB9154" s="174" t="str">
        <f t="shared" si="932"/>
        <v/>
      </c>
      <c r="CC9154" s="174" t="str">
        <f t="shared" si="933"/>
        <v/>
      </c>
      <c r="CH9154" s="139"/>
      <c r="CI9154" s="139"/>
      <c r="CJ9154" s="174"/>
    </row>
    <row r="9155" spans="76:88" ht="20.100000000000001" customHeight="1" x14ac:dyDescent="0.25">
      <c r="BX9155" s="190"/>
      <c r="BY9155" s="191"/>
      <c r="BZ9155" s="188"/>
      <c r="CA9155" s="188"/>
      <c r="CB9155" s="174" t="str">
        <f t="shared" si="932"/>
        <v/>
      </c>
      <c r="CC9155" s="174" t="str">
        <f t="shared" si="933"/>
        <v/>
      </c>
      <c r="CH9155" s="139"/>
      <c r="CI9155" s="139"/>
      <c r="CJ9155" s="174"/>
    </row>
    <row r="9156" spans="76:88" ht="20.100000000000001" customHeight="1" x14ac:dyDescent="0.25">
      <c r="BX9156" s="190"/>
      <c r="BY9156" s="191"/>
      <c r="BZ9156" s="188"/>
      <c r="CA9156" s="188"/>
      <c r="CB9156" s="174" t="str">
        <f t="shared" si="932"/>
        <v/>
      </c>
      <c r="CC9156" s="174" t="str">
        <f t="shared" si="933"/>
        <v/>
      </c>
      <c r="CH9156" s="139"/>
      <c r="CI9156" s="139"/>
      <c r="CJ9156" s="174"/>
    </row>
    <row r="9157" spans="76:88" ht="20.100000000000001" customHeight="1" x14ac:dyDescent="0.25">
      <c r="BX9157" s="190"/>
      <c r="BY9157" s="191"/>
      <c r="BZ9157" s="188"/>
      <c r="CA9157" s="188"/>
      <c r="CB9157" s="174" t="str">
        <f t="shared" si="932"/>
        <v/>
      </c>
      <c r="CC9157" s="174" t="str">
        <f t="shared" si="933"/>
        <v/>
      </c>
      <c r="CH9157" s="139"/>
      <c r="CI9157" s="139"/>
      <c r="CJ9157" s="174"/>
    </row>
    <row r="9158" spans="76:88" ht="20.100000000000001" customHeight="1" x14ac:dyDescent="0.25">
      <c r="BX9158" s="190"/>
      <c r="BY9158" s="191"/>
      <c r="BZ9158" s="188"/>
      <c r="CA9158" s="188"/>
      <c r="CB9158" s="174" t="str">
        <f t="shared" si="932"/>
        <v/>
      </c>
      <c r="CC9158" s="174" t="str">
        <f t="shared" si="933"/>
        <v/>
      </c>
      <c r="CH9158" s="139"/>
      <c r="CI9158" s="139"/>
      <c r="CJ9158" s="174"/>
    </row>
    <row r="9159" spans="76:88" ht="20.100000000000001" customHeight="1" x14ac:dyDescent="0.25">
      <c r="BX9159" s="190"/>
      <c r="BY9159" s="191"/>
      <c r="BZ9159" s="188"/>
      <c r="CA9159" s="188"/>
      <c r="CB9159" s="174" t="str">
        <f t="shared" si="932"/>
        <v/>
      </c>
      <c r="CC9159" s="174" t="str">
        <f t="shared" si="933"/>
        <v/>
      </c>
      <c r="CH9159" s="139"/>
      <c r="CI9159" s="139"/>
      <c r="CJ9159" s="174"/>
    </row>
    <row r="9160" spans="76:88" ht="20.100000000000001" customHeight="1" x14ac:dyDescent="0.25">
      <c r="BX9160" s="190"/>
      <c r="BY9160" s="191"/>
      <c r="BZ9160" s="188"/>
      <c r="CA9160" s="188"/>
      <c r="CB9160" s="174" t="str">
        <f t="shared" si="932"/>
        <v/>
      </c>
      <c r="CC9160" s="174" t="str">
        <f t="shared" si="933"/>
        <v/>
      </c>
      <c r="CH9160" s="139"/>
      <c r="CI9160" s="139"/>
      <c r="CJ9160" s="174"/>
    </row>
    <row r="9161" spans="76:88" ht="20.100000000000001" customHeight="1" x14ac:dyDescent="0.25">
      <c r="BX9161" s="190"/>
      <c r="BY9161" s="191"/>
      <c r="BZ9161" s="188"/>
      <c r="CA9161" s="188"/>
      <c r="CB9161" s="174" t="str">
        <f t="shared" si="932"/>
        <v/>
      </c>
      <c r="CC9161" s="174" t="str">
        <f t="shared" si="933"/>
        <v/>
      </c>
      <c r="CH9161" s="139"/>
      <c r="CI9161" s="139"/>
      <c r="CJ9161" s="174"/>
    </row>
    <row r="9162" spans="76:88" ht="20.100000000000001" customHeight="1" x14ac:dyDescent="0.25">
      <c r="BX9162" s="190"/>
      <c r="BY9162" s="191"/>
      <c r="BZ9162" s="188"/>
      <c r="CA9162" s="188"/>
      <c r="CB9162" s="174" t="str">
        <f t="shared" si="932"/>
        <v/>
      </c>
      <c r="CC9162" s="174" t="str">
        <f t="shared" si="933"/>
        <v/>
      </c>
      <c r="CH9162" s="139"/>
      <c r="CI9162" s="139"/>
      <c r="CJ9162" s="174"/>
    </row>
    <row r="9163" spans="76:88" ht="20.100000000000001" customHeight="1" x14ac:dyDescent="0.25">
      <c r="BX9163" s="190"/>
      <c r="BY9163" s="191"/>
      <c r="BZ9163" s="188"/>
      <c r="CA9163" s="188"/>
      <c r="CB9163" s="174" t="str">
        <f t="shared" si="932"/>
        <v/>
      </c>
      <c r="CC9163" s="174" t="str">
        <f t="shared" si="933"/>
        <v/>
      </c>
      <c r="CH9163" s="139"/>
      <c r="CI9163" s="139"/>
      <c r="CJ9163" s="174"/>
    </row>
    <row r="9164" spans="76:88" ht="20.100000000000001" customHeight="1" x14ac:dyDescent="0.25">
      <c r="BX9164" s="190"/>
      <c r="BY9164" s="191"/>
      <c r="BZ9164" s="188"/>
      <c r="CA9164" s="188"/>
      <c r="CB9164" s="174" t="str">
        <f t="shared" si="932"/>
        <v/>
      </c>
      <c r="CC9164" s="174" t="str">
        <f t="shared" si="933"/>
        <v/>
      </c>
      <c r="CH9164" s="139"/>
      <c r="CI9164" s="139"/>
      <c r="CJ9164" s="174"/>
    </row>
    <row r="9165" spans="76:88" ht="20.100000000000001" customHeight="1" x14ac:dyDescent="0.25">
      <c r="BX9165" s="190"/>
      <c r="BY9165" s="191"/>
      <c r="BZ9165" s="188"/>
      <c r="CA9165" s="188"/>
      <c r="CB9165" s="174" t="str">
        <f t="shared" si="932"/>
        <v/>
      </c>
      <c r="CC9165" s="174" t="str">
        <f t="shared" si="933"/>
        <v/>
      </c>
      <c r="CH9165" s="139"/>
      <c r="CI9165" s="139"/>
      <c r="CJ9165" s="174"/>
    </row>
    <row r="9166" spans="76:88" ht="20.100000000000001" customHeight="1" x14ac:dyDescent="0.25">
      <c r="BX9166" s="190"/>
      <c r="BY9166" s="191"/>
      <c r="BZ9166" s="188"/>
      <c r="CA9166" s="188"/>
      <c r="CB9166" s="174" t="str">
        <f t="shared" si="932"/>
        <v/>
      </c>
      <c r="CC9166" s="174" t="str">
        <f t="shared" si="933"/>
        <v/>
      </c>
      <c r="CH9166" s="139"/>
      <c r="CI9166" s="139"/>
      <c r="CJ9166" s="174"/>
    </row>
    <row r="9167" spans="76:88" ht="20.100000000000001" customHeight="1" x14ac:dyDescent="0.25">
      <c r="BX9167" s="190"/>
      <c r="BY9167" s="191"/>
      <c r="BZ9167" s="188"/>
      <c r="CA9167" s="188"/>
      <c r="CB9167" s="174" t="str">
        <f t="shared" si="932"/>
        <v/>
      </c>
      <c r="CC9167" s="174" t="str">
        <f t="shared" si="933"/>
        <v/>
      </c>
      <c r="CH9167" s="139"/>
      <c r="CI9167" s="139"/>
      <c r="CJ9167" s="174"/>
    </row>
    <row r="9168" spans="76:88" ht="20.100000000000001" customHeight="1" x14ac:dyDescent="0.25">
      <c r="BX9168" s="190"/>
      <c r="BY9168" s="191"/>
      <c r="BZ9168" s="188"/>
      <c r="CA9168" s="188"/>
      <c r="CB9168" s="174" t="str">
        <f t="shared" ref="CB9168:CB9231" si="934">IF($CA9168&gt;(Y$555),$BZ9168,"")</f>
        <v/>
      </c>
      <c r="CC9168" s="174" t="str">
        <f t="shared" ref="CC9168:CC9231" si="935">IF($CA9168&gt;(AA$557),$BZ9168,"")</f>
        <v/>
      </c>
      <c r="CH9168" s="139"/>
      <c r="CI9168" s="139"/>
      <c r="CJ9168" s="174"/>
    </row>
    <row r="9169" spans="76:88" ht="20.100000000000001" customHeight="1" x14ac:dyDescent="0.25">
      <c r="BX9169" s="190"/>
      <c r="BY9169" s="191"/>
      <c r="BZ9169" s="188"/>
      <c r="CA9169" s="188"/>
      <c r="CB9169" s="174" t="str">
        <f t="shared" si="934"/>
        <v/>
      </c>
      <c r="CC9169" s="174" t="str">
        <f t="shared" si="935"/>
        <v/>
      </c>
      <c r="CH9169" s="139"/>
      <c r="CI9169" s="139"/>
      <c r="CJ9169" s="174"/>
    </row>
    <row r="9170" spans="76:88" ht="20.100000000000001" customHeight="1" x14ac:dyDescent="0.25">
      <c r="BX9170" s="190"/>
      <c r="BY9170" s="191"/>
      <c r="BZ9170" s="188"/>
      <c r="CA9170" s="188"/>
      <c r="CB9170" s="174" t="str">
        <f t="shared" si="934"/>
        <v/>
      </c>
      <c r="CC9170" s="174" t="str">
        <f t="shared" si="935"/>
        <v/>
      </c>
      <c r="CH9170" s="139"/>
      <c r="CI9170" s="139"/>
      <c r="CJ9170" s="174"/>
    </row>
    <row r="9171" spans="76:88" ht="20.100000000000001" customHeight="1" x14ac:dyDescent="0.25">
      <c r="BX9171" s="190"/>
      <c r="BY9171" s="191"/>
      <c r="BZ9171" s="188"/>
      <c r="CA9171" s="188"/>
      <c r="CB9171" s="174" t="str">
        <f t="shared" si="934"/>
        <v/>
      </c>
      <c r="CC9171" s="174" t="str">
        <f t="shared" si="935"/>
        <v/>
      </c>
      <c r="CH9171" s="139"/>
      <c r="CI9171" s="139"/>
      <c r="CJ9171" s="174"/>
    </row>
    <row r="9172" spans="76:88" ht="20.100000000000001" customHeight="1" x14ac:dyDescent="0.25">
      <c r="BX9172" s="190"/>
      <c r="BY9172" s="191"/>
      <c r="BZ9172" s="188"/>
      <c r="CA9172" s="188"/>
      <c r="CB9172" s="174" t="str">
        <f t="shared" si="934"/>
        <v/>
      </c>
      <c r="CC9172" s="174" t="str">
        <f t="shared" si="935"/>
        <v/>
      </c>
      <c r="CH9172" s="139"/>
      <c r="CI9172" s="139"/>
      <c r="CJ9172" s="174"/>
    </row>
    <row r="9173" spans="76:88" ht="20.100000000000001" customHeight="1" x14ac:dyDescent="0.25">
      <c r="BX9173" s="190"/>
      <c r="BY9173" s="191"/>
      <c r="BZ9173" s="188"/>
      <c r="CA9173" s="188"/>
      <c r="CB9173" s="174" t="str">
        <f t="shared" si="934"/>
        <v/>
      </c>
      <c r="CC9173" s="174" t="str">
        <f t="shared" si="935"/>
        <v/>
      </c>
      <c r="CH9173" s="139"/>
      <c r="CI9173" s="139"/>
      <c r="CJ9173" s="174"/>
    </row>
    <row r="9174" spans="76:88" ht="20.100000000000001" customHeight="1" x14ac:dyDescent="0.25">
      <c r="BX9174" s="190"/>
      <c r="BY9174" s="191"/>
      <c r="BZ9174" s="188"/>
      <c r="CA9174" s="188"/>
      <c r="CB9174" s="174" t="str">
        <f t="shared" si="934"/>
        <v/>
      </c>
      <c r="CC9174" s="174" t="str">
        <f t="shared" si="935"/>
        <v/>
      </c>
      <c r="CH9174" s="139"/>
      <c r="CI9174" s="139"/>
      <c r="CJ9174" s="174"/>
    </row>
    <row r="9175" spans="76:88" ht="20.100000000000001" customHeight="1" x14ac:dyDescent="0.25">
      <c r="BX9175" s="190"/>
      <c r="BY9175" s="191"/>
      <c r="BZ9175" s="188"/>
      <c r="CA9175" s="188"/>
      <c r="CB9175" s="174" t="str">
        <f t="shared" si="934"/>
        <v/>
      </c>
      <c r="CC9175" s="174" t="str">
        <f t="shared" si="935"/>
        <v/>
      </c>
      <c r="CH9175" s="139"/>
      <c r="CI9175" s="139"/>
      <c r="CJ9175" s="174"/>
    </row>
    <row r="9176" spans="76:88" ht="20.100000000000001" customHeight="1" x14ac:dyDescent="0.25">
      <c r="BX9176" s="190"/>
      <c r="BY9176" s="191"/>
      <c r="BZ9176" s="188"/>
      <c r="CA9176" s="188"/>
      <c r="CB9176" s="174" t="str">
        <f t="shared" si="934"/>
        <v/>
      </c>
      <c r="CC9176" s="174" t="str">
        <f t="shared" si="935"/>
        <v/>
      </c>
      <c r="CH9176" s="139"/>
      <c r="CI9176" s="139"/>
      <c r="CJ9176" s="174"/>
    </row>
    <row r="9177" spans="76:88" ht="20.100000000000001" customHeight="1" x14ac:dyDescent="0.25">
      <c r="BX9177" s="190"/>
      <c r="BY9177" s="191"/>
      <c r="BZ9177" s="188"/>
      <c r="CA9177" s="188"/>
      <c r="CB9177" s="174" t="str">
        <f t="shared" si="934"/>
        <v/>
      </c>
      <c r="CC9177" s="174" t="str">
        <f t="shared" si="935"/>
        <v/>
      </c>
      <c r="CH9177" s="139"/>
      <c r="CI9177" s="139"/>
      <c r="CJ9177" s="174"/>
    </row>
    <row r="9178" spans="76:88" ht="20.100000000000001" customHeight="1" x14ac:dyDescent="0.25">
      <c r="BX9178" s="190"/>
      <c r="BY9178" s="191"/>
      <c r="BZ9178" s="188"/>
      <c r="CA9178" s="188"/>
      <c r="CB9178" s="174" t="str">
        <f t="shared" si="934"/>
        <v/>
      </c>
      <c r="CC9178" s="174" t="str">
        <f t="shared" si="935"/>
        <v/>
      </c>
      <c r="CH9178" s="139"/>
      <c r="CI9178" s="139"/>
      <c r="CJ9178" s="174"/>
    </row>
    <row r="9179" spans="76:88" ht="20.100000000000001" customHeight="1" x14ac:dyDescent="0.25">
      <c r="BX9179" s="190"/>
      <c r="BY9179" s="191"/>
      <c r="BZ9179" s="188"/>
      <c r="CA9179" s="188"/>
      <c r="CB9179" s="174" t="str">
        <f t="shared" si="934"/>
        <v/>
      </c>
      <c r="CC9179" s="174" t="str">
        <f t="shared" si="935"/>
        <v/>
      </c>
      <c r="CH9179" s="139"/>
      <c r="CI9179" s="139"/>
      <c r="CJ9179" s="174"/>
    </row>
    <row r="9180" spans="76:88" ht="20.100000000000001" customHeight="1" x14ac:dyDescent="0.25">
      <c r="BX9180" s="190"/>
      <c r="BY9180" s="191"/>
      <c r="BZ9180" s="188"/>
      <c r="CA9180" s="188"/>
      <c r="CB9180" s="174" t="str">
        <f t="shared" si="934"/>
        <v/>
      </c>
      <c r="CC9180" s="174" t="str">
        <f t="shared" si="935"/>
        <v/>
      </c>
      <c r="CH9180" s="139"/>
      <c r="CI9180" s="139"/>
      <c r="CJ9180" s="174"/>
    </row>
    <row r="9181" spans="76:88" ht="20.100000000000001" customHeight="1" x14ac:dyDescent="0.25">
      <c r="BX9181" s="190"/>
      <c r="BY9181" s="191"/>
      <c r="BZ9181" s="188"/>
      <c r="CA9181" s="188"/>
      <c r="CB9181" s="174" t="str">
        <f t="shared" si="934"/>
        <v/>
      </c>
      <c r="CC9181" s="174" t="str">
        <f t="shared" si="935"/>
        <v/>
      </c>
      <c r="CH9181" s="139"/>
      <c r="CI9181" s="139"/>
      <c r="CJ9181" s="174"/>
    </row>
    <row r="9182" spans="76:88" ht="20.100000000000001" customHeight="1" x14ac:dyDescent="0.25">
      <c r="BX9182" s="190"/>
      <c r="BY9182" s="191"/>
      <c r="BZ9182" s="188"/>
      <c r="CA9182" s="188"/>
      <c r="CB9182" s="174" t="str">
        <f t="shared" si="934"/>
        <v/>
      </c>
      <c r="CC9182" s="174" t="str">
        <f t="shared" si="935"/>
        <v/>
      </c>
      <c r="CH9182" s="139"/>
      <c r="CI9182" s="139"/>
      <c r="CJ9182" s="174"/>
    </row>
    <row r="9183" spans="76:88" ht="20.100000000000001" customHeight="1" x14ac:dyDescent="0.25">
      <c r="BX9183" s="190"/>
      <c r="BY9183" s="191"/>
      <c r="BZ9183" s="188"/>
      <c r="CA9183" s="188"/>
      <c r="CB9183" s="174" t="str">
        <f t="shared" si="934"/>
        <v/>
      </c>
      <c r="CC9183" s="174" t="str">
        <f t="shared" si="935"/>
        <v/>
      </c>
      <c r="CH9183" s="139"/>
      <c r="CI9183" s="139"/>
      <c r="CJ9183" s="174"/>
    </row>
    <row r="9184" spans="76:88" ht="20.100000000000001" customHeight="1" x14ac:dyDescent="0.25">
      <c r="BX9184" s="190"/>
      <c r="BY9184" s="191"/>
      <c r="BZ9184" s="188"/>
      <c r="CA9184" s="188"/>
      <c r="CB9184" s="174" t="str">
        <f t="shared" si="934"/>
        <v/>
      </c>
      <c r="CC9184" s="174" t="str">
        <f t="shared" si="935"/>
        <v/>
      </c>
      <c r="CH9184" s="139"/>
      <c r="CI9184" s="139"/>
      <c r="CJ9184" s="174"/>
    </row>
    <row r="9185" spans="76:88" ht="20.100000000000001" customHeight="1" x14ac:dyDescent="0.25">
      <c r="BX9185" s="190"/>
      <c r="BY9185" s="191"/>
      <c r="BZ9185" s="188"/>
      <c r="CA9185" s="188"/>
      <c r="CB9185" s="174" t="str">
        <f t="shared" si="934"/>
        <v/>
      </c>
      <c r="CC9185" s="174" t="str">
        <f t="shared" si="935"/>
        <v/>
      </c>
      <c r="CH9185" s="139"/>
      <c r="CI9185" s="139"/>
      <c r="CJ9185" s="174"/>
    </row>
    <row r="9186" spans="76:88" ht="20.100000000000001" customHeight="1" x14ac:dyDescent="0.25">
      <c r="BX9186" s="190"/>
      <c r="BY9186" s="191"/>
      <c r="BZ9186" s="188"/>
      <c r="CA9186" s="188"/>
      <c r="CB9186" s="174" t="str">
        <f t="shared" si="934"/>
        <v/>
      </c>
      <c r="CC9186" s="174" t="str">
        <f t="shared" si="935"/>
        <v/>
      </c>
      <c r="CH9186" s="139"/>
      <c r="CI9186" s="139"/>
      <c r="CJ9186" s="174"/>
    </row>
    <row r="9187" spans="76:88" ht="20.100000000000001" customHeight="1" x14ac:dyDescent="0.25">
      <c r="BX9187" s="190"/>
      <c r="BY9187" s="191"/>
      <c r="BZ9187" s="188"/>
      <c r="CA9187" s="188"/>
      <c r="CB9187" s="174" t="str">
        <f t="shared" si="934"/>
        <v/>
      </c>
      <c r="CC9187" s="174" t="str">
        <f t="shared" si="935"/>
        <v/>
      </c>
      <c r="CH9187" s="139"/>
      <c r="CI9187" s="139"/>
      <c r="CJ9187" s="174"/>
    </row>
    <row r="9188" spans="76:88" ht="20.100000000000001" customHeight="1" x14ac:dyDescent="0.25">
      <c r="BX9188" s="190"/>
      <c r="BY9188" s="191"/>
      <c r="BZ9188" s="188"/>
      <c r="CA9188" s="188"/>
      <c r="CB9188" s="174" t="str">
        <f t="shared" si="934"/>
        <v/>
      </c>
      <c r="CC9188" s="174" t="str">
        <f t="shared" si="935"/>
        <v/>
      </c>
      <c r="CH9188" s="139"/>
      <c r="CI9188" s="139"/>
      <c r="CJ9188" s="174"/>
    </row>
    <row r="9189" spans="76:88" ht="20.100000000000001" customHeight="1" x14ac:dyDescent="0.25">
      <c r="BX9189" s="190"/>
      <c r="BY9189" s="191"/>
      <c r="BZ9189" s="188"/>
      <c r="CA9189" s="188"/>
      <c r="CB9189" s="174" t="str">
        <f t="shared" si="934"/>
        <v/>
      </c>
      <c r="CC9189" s="174" t="str">
        <f t="shared" si="935"/>
        <v/>
      </c>
      <c r="CH9189" s="139"/>
      <c r="CI9189" s="139"/>
      <c r="CJ9189" s="174"/>
    </row>
    <row r="9190" spans="76:88" ht="20.100000000000001" customHeight="1" x14ac:dyDescent="0.25">
      <c r="BX9190" s="190"/>
      <c r="BY9190" s="191"/>
      <c r="BZ9190" s="188"/>
      <c r="CA9190" s="188"/>
      <c r="CB9190" s="174" t="str">
        <f t="shared" si="934"/>
        <v/>
      </c>
      <c r="CC9190" s="174" t="str">
        <f t="shared" si="935"/>
        <v/>
      </c>
      <c r="CH9190" s="139"/>
      <c r="CI9190" s="139"/>
      <c r="CJ9190" s="174"/>
    </row>
    <row r="9191" spans="76:88" ht="20.100000000000001" customHeight="1" x14ac:dyDescent="0.25">
      <c r="BX9191" s="190"/>
      <c r="BY9191" s="191"/>
      <c r="BZ9191" s="188"/>
      <c r="CA9191" s="188"/>
      <c r="CB9191" s="174" t="str">
        <f t="shared" si="934"/>
        <v/>
      </c>
      <c r="CC9191" s="174" t="str">
        <f t="shared" si="935"/>
        <v/>
      </c>
      <c r="CH9191" s="139"/>
      <c r="CI9191" s="139"/>
      <c r="CJ9191" s="174"/>
    </row>
    <row r="9192" spans="76:88" ht="20.100000000000001" customHeight="1" x14ac:dyDescent="0.25">
      <c r="BX9192" s="190"/>
      <c r="BY9192" s="191"/>
      <c r="BZ9192" s="188"/>
      <c r="CA9192" s="188"/>
      <c r="CB9192" s="174" t="str">
        <f t="shared" si="934"/>
        <v/>
      </c>
      <c r="CC9192" s="174" t="str">
        <f t="shared" si="935"/>
        <v/>
      </c>
      <c r="CH9192" s="139"/>
      <c r="CI9192" s="139"/>
      <c r="CJ9192" s="174"/>
    </row>
    <row r="9193" spans="76:88" ht="20.100000000000001" customHeight="1" x14ac:dyDescent="0.25">
      <c r="BX9193" s="190"/>
      <c r="BY9193" s="191"/>
      <c r="BZ9193" s="188"/>
      <c r="CA9193" s="188"/>
      <c r="CB9193" s="174" t="str">
        <f t="shared" si="934"/>
        <v/>
      </c>
      <c r="CC9193" s="174" t="str">
        <f t="shared" si="935"/>
        <v/>
      </c>
      <c r="CH9193" s="139"/>
      <c r="CI9193" s="139"/>
      <c r="CJ9193" s="174"/>
    </row>
    <row r="9194" spans="76:88" ht="20.100000000000001" customHeight="1" x14ac:dyDescent="0.25">
      <c r="BX9194" s="190"/>
      <c r="BY9194" s="191"/>
      <c r="BZ9194" s="188"/>
      <c r="CA9194" s="188"/>
      <c r="CB9194" s="174" t="str">
        <f t="shared" si="934"/>
        <v/>
      </c>
      <c r="CC9194" s="174" t="str">
        <f t="shared" si="935"/>
        <v/>
      </c>
      <c r="CH9194" s="139"/>
      <c r="CI9194" s="139"/>
      <c r="CJ9194" s="174"/>
    </row>
    <row r="9195" spans="76:88" ht="20.100000000000001" customHeight="1" x14ac:dyDescent="0.25">
      <c r="BX9195" s="190"/>
      <c r="BY9195" s="191"/>
      <c r="BZ9195" s="188"/>
      <c r="CA9195" s="188"/>
      <c r="CB9195" s="174" t="str">
        <f t="shared" si="934"/>
        <v/>
      </c>
      <c r="CC9195" s="174" t="str">
        <f t="shared" si="935"/>
        <v/>
      </c>
      <c r="CH9195" s="139"/>
      <c r="CI9195" s="139"/>
      <c r="CJ9195" s="174"/>
    </row>
    <row r="9196" spans="76:88" ht="20.100000000000001" customHeight="1" x14ac:dyDescent="0.25">
      <c r="BX9196" s="190"/>
      <c r="BY9196" s="191"/>
      <c r="BZ9196" s="188"/>
      <c r="CA9196" s="188"/>
      <c r="CB9196" s="174" t="str">
        <f t="shared" si="934"/>
        <v/>
      </c>
      <c r="CC9196" s="174" t="str">
        <f t="shared" si="935"/>
        <v/>
      </c>
      <c r="CH9196" s="139"/>
      <c r="CI9196" s="139"/>
      <c r="CJ9196" s="174"/>
    </row>
    <row r="9197" spans="76:88" ht="20.100000000000001" customHeight="1" x14ac:dyDescent="0.25">
      <c r="BX9197" s="190"/>
      <c r="BY9197" s="191"/>
      <c r="BZ9197" s="188"/>
      <c r="CA9197" s="188"/>
      <c r="CB9197" s="174" t="str">
        <f t="shared" si="934"/>
        <v/>
      </c>
      <c r="CC9197" s="174" t="str">
        <f t="shared" si="935"/>
        <v/>
      </c>
      <c r="CH9197" s="139"/>
      <c r="CI9197" s="139"/>
      <c r="CJ9197" s="174"/>
    </row>
    <row r="9198" spans="76:88" ht="20.100000000000001" customHeight="1" x14ac:dyDescent="0.25">
      <c r="BX9198" s="190"/>
      <c r="BY9198" s="191"/>
      <c r="BZ9198" s="188"/>
      <c r="CA9198" s="188"/>
      <c r="CB9198" s="174" t="str">
        <f t="shared" si="934"/>
        <v/>
      </c>
      <c r="CC9198" s="174" t="str">
        <f t="shared" si="935"/>
        <v/>
      </c>
      <c r="CH9198" s="139"/>
      <c r="CI9198" s="139"/>
      <c r="CJ9198" s="174"/>
    </row>
    <row r="9199" spans="76:88" ht="20.100000000000001" customHeight="1" x14ac:dyDescent="0.25">
      <c r="BX9199" s="190"/>
      <c r="BY9199" s="191"/>
      <c r="BZ9199" s="188"/>
      <c r="CA9199" s="188"/>
      <c r="CB9199" s="174" t="str">
        <f t="shared" si="934"/>
        <v/>
      </c>
      <c r="CC9199" s="174" t="str">
        <f t="shared" si="935"/>
        <v/>
      </c>
      <c r="CH9199" s="139"/>
      <c r="CI9199" s="139"/>
      <c r="CJ9199" s="174"/>
    </row>
    <row r="9200" spans="76:88" ht="20.100000000000001" customHeight="1" x14ac:dyDescent="0.25">
      <c r="BX9200" s="190"/>
      <c r="BY9200" s="191"/>
      <c r="BZ9200" s="188"/>
      <c r="CA9200" s="188"/>
      <c r="CB9200" s="174" t="str">
        <f t="shared" si="934"/>
        <v/>
      </c>
      <c r="CC9200" s="174" t="str">
        <f t="shared" si="935"/>
        <v/>
      </c>
      <c r="CH9200" s="139"/>
      <c r="CI9200" s="139"/>
      <c r="CJ9200" s="174"/>
    </row>
    <row r="9201" spans="76:88" ht="20.100000000000001" customHeight="1" x14ac:dyDescent="0.25">
      <c r="BX9201" s="190"/>
      <c r="BY9201" s="191"/>
      <c r="BZ9201" s="188"/>
      <c r="CA9201" s="188"/>
      <c r="CB9201" s="174" t="str">
        <f t="shared" si="934"/>
        <v/>
      </c>
      <c r="CC9201" s="174" t="str">
        <f t="shared" si="935"/>
        <v/>
      </c>
      <c r="CH9201" s="139"/>
      <c r="CI9201" s="139"/>
      <c r="CJ9201" s="174"/>
    </row>
    <row r="9202" spans="76:88" ht="20.100000000000001" customHeight="1" x14ac:dyDescent="0.25">
      <c r="BX9202" s="190"/>
      <c r="BY9202" s="191"/>
      <c r="BZ9202" s="188"/>
      <c r="CA9202" s="188"/>
      <c r="CB9202" s="174" t="str">
        <f t="shared" si="934"/>
        <v/>
      </c>
      <c r="CC9202" s="174" t="str">
        <f t="shared" si="935"/>
        <v/>
      </c>
      <c r="CH9202" s="139"/>
      <c r="CI9202" s="139"/>
      <c r="CJ9202" s="174"/>
    </row>
    <row r="9203" spans="76:88" ht="20.100000000000001" customHeight="1" x14ac:dyDescent="0.25">
      <c r="BX9203" s="190"/>
      <c r="BY9203" s="191"/>
      <c r="BZ9203" s="188"/>
      <c r="CA9203" s="188"/>
      <c r="CB9203" s="174" t="str">
        <f t="shared" si="934"/>
        <v/>
      </c>
      <c r="CC9203" s="174" t="str">
        <f t="shared" si="935"/>
        <v/>
      </c>
      <c r="CH9203" s="139"/>
      <c r="CI9203" s="139"/>
      <c r="CJ9203" s="174"/>
    </row>
    <row r="9204" spans="76:88" ht="20.100000000000001" customHeight="1" x14ac:dyDescent="0.25">
      <c r="BX9204" s="190"/>
      <c r="BY9204" s="191"/>
      <c r="BZ9204" s="188"/>
      <c r="CA9204" s="188"/>
      <c r="CB9204" s="174" t="str">
        <f t="shared" si="934"/>
        <v/>
      </c>
      <c r="CC9204" s="174" t="str">
        <f t="shared" si="935"/>
        <v/>
      </c>
      <c r="CH9204" s="139"/>
      <c r="CI9204" s="139"/>
      <c r="CJ9204" s="174"/>
    </row>
    <row r="9205" spans="76:88" ht="20.100000000000001" customHeight="1" x14ac:dyDescent="0.25">
      <c r="BX9205" s="190"/>
      <c r="BY9205" s="191"/>
      <c r="BZ9205" s="188"/>
      <c r="CA9205" s="188"/>
      <c r="CB9205" s="174" t="str">
        <f t="shared" si="934"/>
        <v/>
      </c>
      <c r="CC9205" s="174" t="str">
        <f t="shared" si="935"/>
        <v/>
      </c>
      <c r="CH9205" s="139"/>
      <c r="CI9205" s="139"/>
      <c r="CJ9205" s="174"/>
    </row>
    <row r="9206" spans="76:88" ht="20.100000000000001" customHeight="1" x14ac:dyDescent="0.25">
      <c r="BX9206" s="190"/>
      <c r="BY9206" s="191"/>
      <c r="BZ9206" s="188"/>
      <c r="CA9206" s="188"/>
      <c r="CB9206" s="174" t="str">
        <f t="shared" si="934"/>
        <v/>
      </c>
      <c r="CC9206" s="174" t="str">
        <f t="shared" si="935"/>
        <v/>
      </c>
      <c r="CH9206" s="139"/>
      <c r="CI9206" s="139"/>
      <c r="CJ9206" s="174"/>
    </row>
    <row r="9207" spans="76:88" ht="20.100000000000001" customHeight="1" x14ac:dyDescent="0.25">
      <c r="BX9207" s="190"/>
      <c r="BY9207" s="191"/>
      <c r="BZ9207" s="188"/>
      <c r="CA9207" s="188"/>
      <c r="CB9207" s="174" t="str">
        <f t="shared" si="934"/>
        <v/>
      </c>
      <c r="CC9207" s="174" t="str">
        <f t="shared" si="935"/>
        <v/>
      </c>
      <c r="CH9207" s="139"/>
      <c r="CI9207" s="139"/>
      <c r="CJ9207" s="174"/>
    </row>
    <row r="9208" spans="76:88" ht="20.100000000000001" customHeight="1" x14ac:dyDescent="0.25">
      <c r="BX9208" s="190"/>
      <c r="BY9208" s="191"/>
      <c r="BZ9208" s="188"/>
      <c r="CA9208" s="188"/>
      <c r="CB9208" s="174" t="str">
        <f t="shared" si="934"/>
        <v/>
      </c>
      <c r="CC9208" s="174" t="str">
        <f t="shared" si="935"/>
        <v/>
      </c>
      <c r="CH9208" s="139"/>
      <c r="CI9208" s="139"/>
      <c r="CJ9208" s="174"/>
    </row>
    <row r="9209" spans="76:88" ht="20.100000000000001" customHeight="1" x14ac:dyDescent="0.25">
      <c r="BX9209" s="190"/>
      <c r="BY9209" s="191"/>
      <c r="BZ9209" s="188"/>
      <c r="CA9209" s="188"/>
      <c r="CB9209" s="174" t="str">
        <f t="shared" si="934"/>
        <v/>
      </c>
      <c r="CC9209" s="174" t="str">
        <f t="shared" si="935"/>
        <v/>
      </c>
      <c r="CH9209" s="139"/>
      <c r="CI9209" s="139"/>
      <c r="CJ9209" s="174"/>
    </row>
    <row r="9210" spans="76:88" ht="20.100000000000001" customHeight="1" x14ac:dyDescent="0.25">
      <c r="BX9210" s="190"/>
      <c r="BY9210" s="191"/>
      <c r="BZ9210" s="188"/>
      <c r="CA9210" s="188"/>
      <c r="CB9210" s="174" t="str">
        <f t="shared" si="934"/>
        <v/>
      </c>
      <c r="CC9210" s="174" t="str">
        <f t="shared" si="935"/>
        <v/>
      </c>
      <c r="CH9210" s="139"/>
      <c r="CI9210" s="139"/>
      <c r="CJ9210" s="174"/>
    </row>
    <row r="9211" spans="76:88" ht="20.100000000000001" customHeight="1" x14ac:dyDescent="0.25">
      <c r="BX9211" s="190"/>
      <c r="BY9211" s="191"/>
      <c r="BZ9211" s="188"/>
      <c r="CA9211" s="188"/>
      <c r="CB9211" s="174" t="str">
        <f t="shared" si="934"/>
        <v/>
      </c>
      <c r="CC9211" s="174" t="str">
        <f t="shared" si="935"/>
        <v/>
      </c>
      <c r="CH9211" s="139"/>
      <c r="CI9211" s="139"/>
      <c r="CJ9211" s="174"/>
    </row>
    <row r="9212" spans="76:88" ht="20.100000000000001" customHeight="1" x14ac:dyDescent="0.25">
      <c r="BX9212" s="190"/>
      <c r="BY9212" s="191"/>
      <c r="BZ9212" s="188"/>
      <c r="CA9212" s="188"/>
      <c r="CB9212" s="174" t="str">
        <f t="shared" si="934"/>
        <v/>
      </c>
      <c r="CC9212" s="174" t="str">
        <f t="shared" si="935"/>
        <v/>
      </c>
      <c r="CH9212" s="139"/>
      <c r="CI9212" s="139"/>
      <c r="CJ9212" s="174"/>
    </row>
    <row r="9213" spans="76:88" ht="20.100000000000001" customHeight="1" x14ac:dyDescent="0.25">
      <c r="BX9213" s="190"/>
      <c r="BY9213" s="191"/>
      <c r="BZ9213" s="188"/>
      <c r="CA9213" s="188"/>
      <c r="CB9213" s="174" t="str">
        <f t="shared" si="934"/>
        <v/>
      </c>
      <c r="CC9213" s="174" t="str">
        <f t="shared" si="935"/>
        <v/>
      </c>
      <c r="CH9213" s="139"/>
      <c r="CI9213" s="139"/>
      <c r="CJ9213" s="174"/>
    </row>
    <row r="9214" spans="76:88" ht="20.100000000000001" customHeight="1" x14ac:dyDescent="0.25">
      <c r="BX9214" s="190"/>
      <c r="BY9214" s="191"/>
      <c r="BZ9214" s="188"/>
      <c r="CA9214" s="188"/>
      <c r="CB9214" s="174" t="str">
        <f t="shared" si="934"/>
        <v/>
      </c>
      <c r="CC9214" s="174" t="str">
        <f t="shared" si="935"/>
        <v/>
      </c>
      <c r="CH9214" s="139"/>
      <c r="CI9214" s="139"/>
      <c r="CJ9214" s="174"/>
    </row>
    <row r="9215" spans="76:88" ht="20.100000000000001" customHeight="1" x14ac:dyDescent="0.25">
      <c r="BX9215" s="190"/>
      <c r="BY9215" s="191"/>
      <c r="BZ9215" s="188"/>
      <c r="CA9215" s="188"/>
      <c r="CB9215" s="174" t="str">
        <f t="shared" si="934"/>
        <v/>
      </c>
      <c r="CC9215" s="174" t="str">
        <f t="shared" si="935"/>
        <v/>
      </c>
      <c r="CH9215" s="139"/>
      <c r="CI9215" s="139"/>
      <c r="CJ9215" s="174"/>
    </row>
    <row r="9216" spans="76:88" ht="20.100000000000001" customHeight="1" x14ac:dyDescent="0.25">
      <c r="BX9216" s="190"/>
      <c r="BY9216" s="191"/>
      <c r="BZ9216" s="188"/>
      <c r="CA9216" s="188"/>
      <c r="CB9216" s="174" t="str">
        <f t="shared" si="934"/>
        <v/>
      </c>
      <c r="CC9216" s="174" t="str">
        <f t="shared" si="935"/>
        <v/>
      </c>
      <c r="CH9216" s="139"/>
      <c r="CI9216" s="139"/>
      <c r="CJ9216" s="174"/>
    </row>
    <row r="9217" spans="76:88" ht="20.100000000000001" customHeight="1" x14ac:dyDescent="0.25">
      <c r="BX9217" s="190"/>
      <c r="BY9217" s="191"/>
      <c r="BZ9217" s="188"/>
      <c r="CA9217" s="188"/>
      <c r="CB9217" s="174" t="str">
        <f t="shared" si="934"/>
        <v/>
      </c>
      <c r="CC9217" s="174" t="str">
        <f t="shared" si="935"/>
        <v/>
      </c>
      <c r="CH9217" s="139"/>
      <c r="CI9217" s="139"/>
      <c r="CJ9217" s="174"/>
    </row>
    <row r="9218" spans="76:88" ht="20.100000000000001" customHeight="1" x14ac:dyDescent="0.25">
      <c r="BX9218" s="190"/>
      <c r="BY9218" s="191"/>
      <c r="BZ9218" s="188"/>
      <c r="CA9218" s="188"/>
      <c r="CB9218" s="174" t="str">
        <f t="shared" si="934"/>
        <v/>
      </c>
      <c r="CC9218" s="174" t="str">
        <f t="shared" si="935"/>
        <v/>
      </c>
      <c r="CH9218" s="139"/>
      <c r="CI9218" s="139"/>
      <c r="CJ9218" s="174"/>
    </row>
    <row r="9219" spans="76:88" ht="20.100000000000001" customHeight="1" x14ac:dyDescent="0.25">
      <c r="BX9219" s="190"/>
      <c r="BY9219" s="191"/>
      <c r="BZ9219" s="188"/>
      <c r="CA9219" s="188"/>
      <c r="CB9219" s="174" t="str">
        <f t="shared" si="934"/>
        <v/>
      </c>
      <c r="CC9219" s="174" t="str">
        <f t="shared" si="935"/>
        <v/>
      </c>
      <c r="CH9219" s="139"/>
      <c r="CI9219" s="139"/>
      <c r="CJ9219" s="174"/>
    </row>
    <row r="9220" spans="76:88" ht="20.100000000000001" customHeight="1" x14ac:dyDescent="0.25">
      <c r="BX9220" s="190"/>
      <c r="BY9220" s="191"/>
      <c r="BZ9220" s="188"/>
      <c r="CA9220" s="188"/>
      <c r="CB9220" s="174" t="str">
        <f t="shared" si="934"/>
        <v/>
      </c>
      <c r="CC9220" s="174" t="str">
        <f t="shared" si="935"/>
        <v/>
      </c>
      <c r="CH9220" s="139"/>
      <c r="CI9220" s="139"/>
      <c r="CJ9220" s="174"/>
    </row>
    <row r="9221" spans="76:88" ht="20.100000000000001" customHeight="1" x14ac:dyDescent="0.25">
      <c r="BX9221" s="190"/>
      <c r="BY9221" s="191"/>
      <c r="BZ9221" s="188"/>
      <c r="CA9221" s="188"/>
      <c r="CB9221" s="174" t="str">
        <f t="shared" si="934"/>
        <v/>
      </c>
      <c r="CC9221" s="174" t="str">
        <f t="shared" si="935"/>
        <v/>
      </c>
      <c r="CH9221" s="139"/>
      <c r="CI9221" s="139"/>
      <c r="CJ9221" s="174"/>
    </row>
    <row r="9222" spans="76:88" ht="20.100000000000001" customHeight="1" x14ac:dyDescent="0.25">
      <c r="BX9222" s="190"/>
      <c r="BY9222" s="191"/>
      <c r="BZ9222" s="188"/>
      <c r="CA9222" s="188"/>
      <c r="CB9222" s="174" t="str">
        <f t="shared" si="934"/>
        <v/>
      </c>
      <c r="CC9222" s="174" t="str">
        <f t="shared" si="935"/>
        <v/>
      </c>
      <c r="CH9222" s="139"/>
      <c r="CI9222" s="139"/>
      <c r="CJ9222" s="174"/>
    </row>
    <row r="9223" spans="76:88" ht="20.100000000000001" customHeight="1" x14ac:dyDescent="0.25">
      <c r="BX9223" s="190"/>
      <c r="BY9223" s="191"/>
      <c r="BZ9223" s="188"/>
      <c r="CA9223" s="188"/>
      <c r="CB9223" s="174" t="str">
        <f t="shared" si="934"/>
        <v/>
      </c>
      <c r="CC9223" s="174" t="str">
        <f t="shared" si="935"/>
        <v/>
      </c>
      <c r="CH9223" s="139"/>
      <c r="CI9223" s="139"/>
      <c r="CJ9223" s="174"/>
    </row>
    <row r="9224" spans="76:88" ht="20.100000000000001" customHeight="1" x14ac:dyDescent="0.25">
      <c r="BX9224" s="190"/>
      <c r="BY9224" s="191"/>
      <c r="BZ9224" s="188"/>
      <c r="CA9224" s="188"/>
      <c r="CB9224" s="174" t="str">
        <f t="shared" si="934"/>
        <v/>
      </c>
      <c r="CC9224" s="174" t="str">
        <f t="shared" si="935"/>
        <v/>
      </c>
      <c r="CH9224" s="139"/>
      <c r="CI9224" s="139"/>
      <c r="CJ9224" s="174"/>
    </row>
    <row r="9225" spans="76:88" ht="20.100000000000001" customHeight="1" x14ac:dyDescent="0.25">
      <c r="BX9225" s="190"/>
      <c r="BY9225" s="191"/>
      <c r="BZ9225" s="188"/>
      <c r="CA9225" s="188"/>
      <c r="CB9225" s="174" t="str">
        <f t="shared" si="934"/>
        <v/>
      </c>
      <c r="CC9225" s="174" t="str">
        <f t="shared" si="935"/>
        <v/>
      </c>
      <c r="CH9225" s="139"/>
      <c r="CI9225" s="139"/>
      <c r="CJ9225" s="174"/>
    </row>
    <row r="9226" spans="76:88" ht="20.100000000000001" customHeight="1" x14ac:dyDescent="0.25">
      <c r="BX9226" s="190"/>
      <c r="BY9226" s="191"/>
      <c r="BZ9226" s="188"/>
      <c r="CA9226" s="188"/>
      <c r="CB9226" s="174" t="str">
        <f t="shared" si="934"/>
        <v/>
      </c>
      <c r="CC9226" s="174" t="str">
        <f t="shared" si="935"/>
        <v/>
      </c>
      <c r="CH9226" s="139"/>
      <c r="CI9226" s="139"/>
      <c r="CJ9226" s="174"/>
    </row>
    <row r="9227" spans="76:88" ht="20.100000000000001" customHeight="1" x14ac:dyDescent="0.25">
      <c r="BX9227" s="190"/>
      <c r="BY9227" s="191"/>
      <c r="BZ9227" s="188"/>
      <c r="CA9227" s="188"/>
      <c r="CB9227" s="174" t="str">
        <f t="shared" si="934"/>
        <v/>
      </c>
      <c r="CC9227" s="174" t="str">
        <f t="shared" si="935"/>
        <v/>
      </c>
      <c r="CH9227" s="139"/>
      <c r="CI9227" s="139"/>
      <c r="CJ9227" s="174"/>
    </row>
    <row r="9228" spans="76:88" ht="20.100000000000001" customHeight="1" x14ac:dyDescent="0.25">
      <c r="BX9228" s="190"/>
      <c r="BY9228" s="191"/>
      <c r="BZ9228" s="188"/>
      <c r="CA9228" s="188"/>
      <c r="CB9228" s="174" t="str">
        <f t="shared" si="934"/>
        <v/>
      </c>
      <c r="CC9228" s="174" t="str">
        <f t="shared" si="935"/>
        <v/>
      </c>
      <c r="CH9228" s="139"/>
      <c r="CI9228" s="139"/>
      <c r="CJ9228" s="174"/>
    </row>
    <row r="9229" spans="76:88" ht="20.100000000000001" customHeight="1" x14ac:dyDescent="0.25">
      <c r="BX9229" s="190"/>
      <c r="BY9229" s="191"/>
      <c r="BZ9229" s="188"/>
      <c r="CA9229" s="188"/>
      <c r="CB9229" s="174" t="str">
        <f t="shared" si="934"/>
        <v/>
      </c>
      <c r="CC9229" s="174" t="str">
        <f t="shared" si="935"/>
        <v/>
      </c>
      <c r="CH9229" s="139"/>
      <c r="CI9229" s="139"/>
      <c r="CJ9229" s="174"/>
    </row>
    <row r="9230" spans="76:88" ht="20.100000000000001" customHeight="1" x14ac:dyDescent="0.25">
      <c r="BX9230" s="190"/>
      <c r="BY9230" s="191"/>
      <c r="BZ9230" s="188"/>
      <c r="CA9230" s="188"/>
      <c r="CB9230" s="174" t="str">
        <f t="shared" si="934"/>
        <v/>
      </c>
      <c r="CC9230" s="174" t="str">
        <f t="shared" si="935"/>
        <v/>
      </c>
      <c r="CH9230" s="139"/>
      <c r="CI9230" s="139"/>
      <c r="CJ9230" s="174"/>
    </row>
    <row r="9231" spans="76:88" ht="20.100000000000001" customHeight="1" x14ac:dyDescent="0.25">
      <c r="BX9231" s="190"/>
      <c r="BY9231" s="191"/>
      <c r="BZ9231" s="188"/>
      <c r="CA9231" s="188"/>
      <c r="CB9231" s="174" t="str">
        <f t="shared" si="934"/>
        <v/>
      </c>
      <c r="CC9231" s="174" t="str">
        <f t="shared" si="935"/>
        <v/>
      </c>
      <c r="CH9231" s="139"/>
      <c r="CI9231" s="139"/>
      <c r="CJ9231" s="174"/>
    </row>
    <row r="9232" spans="76:88" ht="20.100000000000001" customHeight="1" x14ac:dyDescent="0.25">
      <c r="BX9232" s="190"/>
      <c r="BY9232" s="191"/>
      <c r="BZ9232" s="188"/>
      <c r="CA9232" s="188"/>
      <c r="CB9232" s="174" t="str">
        <f t="shared" ref="CB9232:CB9295" si="936">IF($CA9232&gt;(Y$555),$BZ9232,"")</f>
        <v/>
      </c>
      <c r="CC9232" s="174" t="str">
        <f t="shared" ref="CC9232:CC9295" si="937">IF($CA9232&gt;(AA$557),$BZ9232,"")</f>
        <v/>
      </c>
      <c r="CH9232" s="139"/>
      <c r="CI9232" s="139"/>
      <c r="CJ9232" s="174"/>
    </row>
    <row r="9233" spans="76:88" ht="20.100000000000001" customHeight="1" x14ac:dyDescent="0.25">
      <c r="BX9233" s="190"/>
      <c r="BY9233" s="191"/>
      <c r="BZ9233" s="188"/>
      <c r="CA9233" s="188"/>
      <c r="CB9233" s="174" t="str">
        <f t="shared" si="936"/>
        <v/>
      </c>
      <c r="CC9233" s="174" t="str">
        <f t="shared" si="937"/>
        <v/>
      </c>
      <c r="CH9233" s="139"/>
      <c r="CI9233" s="139"/>
      <c r="CJ9233" s="174"/>
    </row>
    <row r="9234" spans="76:88" ht="20.100000000000001" customHeight="1" x14ac:dyDescent="0.25">
      <c r="BX9234" s="190"/>
      <c r="BY9234" s="191"/>
      <c r="BZ9234" s="188"/>
      <c r="CA9234" s="188"/>
      <c r="CB9234" s="174" t="str">
        <f t="shared" si="936"/>
        <v/>
      </c>
      <c r="CC9234" s="174" t="str">
        <f t="shared" si="937"/>
        <v/>
      </c>
      <c r="CH9234" s="139"/>
      <c r="CI9234" s="139"/>
      <c r="CJ9234" s="174"/>
    </row>
    <row r="9235" spans="76:88" ht="20.100000000000001" customHeight="1" x14ac:dyDescent="0.25">
      <c r="BX9235" s="190"/>
      <c r="BY9235" s="191"/>
      <c r="BZ9235" s="188"/>
      <c r="CA9235" s="188"/>
      <c r="CB9235" s="174" t="str">
        <f t="shared" si="936"/>
        <v/>
      </c>
      <c r="CC9235" s="174" t="str">
        <f t="shared" si="937"/>
        <v/>
      </c>
      <c r="CH9235" s="139"/>
      <c r="CI9235" s="139"/>
      <c r="CJ9235" s="174"/>
    </row>
    <row r="9236" spans="76:88" ht="20.100000000000001" customHeight="1" x14ac:dyDescent="0.25">
      <c r="BX9236" s="190"/>
      <c r="BY9236" s="191"/>
      <c r="BZ9236" s="188"/>
      <c r="CA9236" s="188"/>
      <c r="CB9236" s="174" t="str">
        <f t="shared" si="936"/>
        <v/>
      </c>
      <c r="CC9236" s="174" t="str">
        <f t="shared" si="937"/>
        <v/>
      </c>
      <c r="CH9236" s="139"/>
      <c r="CI9236" s="139"/>
      <c r="CJ9236" s="174"/>
    </row>
    <row r="9237" spans="76:88" ht="20.100000000000001" customHeight="1" x14ac:dyDescent="0.25">
      <c r="BX9237" s="190"/>
      <c r="BY9237" s="191"/>
      <c r="BZ9237" s="188"/>
      <c r="CA9237" s="188"/>
      <c r="CB9237" s="174" t="str">
        <f t="shared" si="936"/>
        <v/>
      </c>
      <c r="CC9237" s="174" t="str">
        <f t="shared" si="937"/>
        <v/>
      </c>
      <c r="CH9237" s="139"/>
      <c r="CI9237" s="139"/>
      <c r="CJ9237" s="174"/>
    </row>
    <row r="9238" spans="76:88" ht="20.100000000000001" customHeight="1" x14ac:dyDescent="0.25">
      <c r="BX9238" s="190"/>
      <c r="BY9238" s="191"/>
      <c r="BZ9238" s="188"/>
      <c r="CA9238" s="188"/>
      <c r="CB9238" s="174" t="str">
        <f t="shared" si="936"/>
        <v/>
      </c>
      <c r="CC9238" s="174" t="str">
        <f t="shared" si="937"/>
        <v/>
      </c>
      <c r="CH9238" s="139"/>
      <c r="CI9238" s="139"/>
      <c r="CJ9238" s="174"/>
    </row>
    <row r="9239" spans="76:88" ht="20.100000000000001" customHeight="1" x14ac:dyDescent="0.25">
      <c r="BX9239" s="190"/>
      <c r="BY9239" s="191"/>
      <c r="BZ9239" s="188"/>
      <c r="CA9239" s="188"/>
      <c r="CB9239" s="174" t="str">
        <f t="shared" si="936"/>
        <v/>
      </c>
      <c r="CC9239" s="174" t="str">
        <f t="shared" si="937"/>
        <v/>
      </c>
      <c r="CH9239" s="139"/>
      <c r="CI9239" s="139"/>
      <c r="CJ9239" s="174"/>
    </row>
    <row r="9240" spans="76:88" ht="20.100000000000001" customHeight="1" x14ac:dyDescent="0.25">
      <c r="BX9240" s="190"/>
      <c r="BY9240" s="191"/>
      <c r="BZ9240" s="188"/>
      <c r="CA9240" s="188"/>
      <c r="CB9240" s="174" t="str">
        <f t="shared" si="936"/>
        <v/>
      </c>
      <c r="CC9240" s="174" t="str">
        <f t="shared" si="937"/>
        <v/>
      </c>
      <c r="CH9240" s="139"/>
      <c r="CI9240" s="139"/>
      <c r="CJ9240" s="174"/>
    </row>
    <row r="9241" spans="76:88" ht="20.100000000000001" customHeight="1" x14ac:dyDescent="0.25">
      <c r="BX9241" s="190"/>
      <c r="BY9241" s="191"/>
      <c r="BZ9241" s="188"/>
      <c r="CA9241" s="188"/>
      <c r="CB9241" s="174" t="str">
        <f t="shared" si="936"/>
        <v/>
      </c>
      <c r="CC9241" s="174" t="str">
        <f t="shared" si="937"/>
        <v/>
      </c>
      <c r="CH9241" s="139"/>
      <c r="CI9241" s="139"/>
      <c r="CJ9241" s="174"/>
    </row>
    <row r="9242" spans="76:88" ht="20.100000000000001" customHeight="1" x14ac:dyDescent="0.25">
      <c r="BX9242" s="190"/>
      <c r="BY9242" s="191"/>
      <c r="BZ9242" s="188"/>
      <c r="CA9242" s="188"/>
      <c r="CB9242" s="174" t="str">
        <f t="shared" si="936"/>
        <v/>
      </c>
      <c r="CC9242" s="174" t="str">
        <f t="shared" si="937"/>
        <v/>
      </c>
      <c r="CH9242" s="139"/>
      <c r="CI9242" s="139"/>
      <c r="CJ9242" s="174"/>
    </row>
    <row r="9243" spans="76:88" ht="20.100000000000001" customHeight="1" x14ac:dyDescent="0.25">
      <c r="BX9243" s="190"/>
      <c r="BY9243" s="191"/>
      <c r="BZ9243" s="188"/>
      <c r="CA9243" s="188"/>
      <c r="CB9243" s="174" t="str">
        <f t="shared" si="936"/>
        <v/>
      </c>
      <c r="CC9243" s="174" t="str">
        <f t="shared" si="937"/>
        <v/>
      </c>
      <c r="CH9243" s="139"/>
      <c r="CI9243" s="139"/>
      <c r="CJ9243" s="174"/>
    </row>
    <row r="9244" spans="76:88" ht="20.100000000000001" customHeight="1" x14ac:dyDescent="0.25">
      <c r="BX9244" s="190"/>
      <c r="BY9244" s="191"/>
      <c r="BZ9244" s="188"/>
      <c r="CA9244" s="188"/>
      <c r="CB9244" s="174" t="str">
        <f t="shared" si="936"/>
        <v/>
      </c>
      <c r="CC9244" s="174" t="str">
        <f t="shared" si="937"/>
        <v/>
      </c>
      <c r="CH9244" s="139"/>
      <c r="CI9244" s="139"/>
      <c r="CJ9244" s="174"/>
    </row>
    <row r="9245" spans="76:88" ht="20.100000000000001" customHeight="1" x14ac:dyDescent="0.25">
      <c r="BX9245" s="190"/>
      <c r="BY9245" s="191"/>
      <c r="BZ9245" s="188"/>
      <c r="CA9245" s="188"/>
      <c r="CB9245" s="174" t="str">
        <f t="shared" si="936"/>
        <v/>
      </c>
      <c r="CC9245" s="174" t="str">
        <f t="shared" si="937"/>
        <v/>
      </c>
      <c r="CH9245" s="139"/>
      <c r="CI9245" s="139"/>
      <c r="CJ9245" s="174"/>
    </row>
    <row r="9246" spans="76:88" ht="20.100000000000001" customHeight="1" x14ac:dyDescent="0.25">
      <c r="BX9246" s="190"/>
      <c r="BY9246" s="191"/>
      <c r="BZ9246" s="188"/>
      <c r="CA9246" s="188"/>
      <c r="CB9246" s="174" t="str">
        <f t="shared" si="936"/>
        <v/>
      </c>
      <c r="CC9246" s="174" t="str">
        <f t="shared" si="937"/>
        <v/>
      </c>
      <c r="CH9246" s="139"/>
      <c r="CI9246" s="139"/>
      <c r="CJ9246" s="174"/>
    </row>
    <row r="9247" spans="76:88" ht="20.100000000000001" customHeight="1" x14ac:dyDescent="0.25">
      <c r="BX9247" s="190"/>
      <c r="BY9247" s="191"/>
      <c r="BZ9247" s="188"/>
      <c r="CA9247" s="188"/>
      <c r="CB9247" s="174" t="str">
        <f t="shared" si="936"/>
        <v/>
      </c>
      <c r="CC9247" s="174" t="str">
        <f t="shared" si="937"/>
        <v/>
      </c>
      <c r="CH9247" s="139"/>
      <c r="CI9247" s="139"/>
      <c r="CJ9247" s="174"/>
    </row>
    <row r="9248" spans="76:88" ht="20.100000000000001" customHeight="1" x14ac:dyDescent="0.25">
      <c r="BX9248" s="190"/>
      <c r="BY9248" s="191"/>
      <c r="BZ9248" s="188"/>
      <c r="CA9248" s="188"/>
      <c r="CB9248" s="174" t="str">
        <f t="shared" si="936"/>
        <v/>
      </c>
      <c r="CC9248" s="174" t="str">
        <f t="shared" si="937"/>
        <v/>
      </c>
      <c r="CH9248" s="139"/>
      <c r="CI9248" s="139"/>
      <c r="CJ9248" s="174"/>
    </row>
    <row r="9249" spans="76:88" ht="20.100000000000001" customHeight="1" x14ac:dyDescent="0.25">
      <c r="BX9249" s="190"/>
      <c r="BY9249" s="191"/>
      <c r="BZ9249" s="188"/>
      <c r="CA9249" s="188"/>
      <c r="CB9249" s="174" t="str">
        <f t="shared" si="936"/>
        <v/>
      </c>
      <c r="CC9249" s="174" t="str">
        <f t="shared" si="937"/>
        <v/>
      </c>
      <c r="CH9249" s="139"/>
      <c r="CI9249" s="139"/>
      <c r="CJ9249" s="174"/>
    </row>
    <row r="9250" spans="76:88" ht="20.100000000000001" customHeight="1" x14ac:dyDescent="0.25">
      <c r="BX9250" s="190"/>
      <c r="BY9250" s="191"/>
      <c r="BZ9250" s="188"/>
      <c r="CA9250" s="188"/>
      <c r="CB9250" s="174" t="str">
        <f t="shared" si="936"/>
        <v/>
      </c>
      <c r="CC9250" s="174" t="str">
        <f t="shared" si="937"/>
        <v/>
      </c>
      <c r="CH9250" s="139"/>
      <c r="CI9250" s="139"/>
      <c r="CJ9250" s="174"/>
    </row>
    <row r="9251" spans="76:88" ht="20.100000000000001" customHeight="1" x14ac:dyDescent="0.25">
      <c r="BX9251" s="190"/>
      <c r="BY9251" s="191"/>
      <c r="BZ9251" s="188"/>
      <c r="CA9251" s="188"/>
      <c r="CB9251" s="174" t="str">
        <f t="shared" si="936"/>
        <v/>
      </c>
      <c r="CC9251" s="174" t="str">
        <f t="shared" si="937"/>
        <v/>
      </c>
      <c r="CH9251" s="139"/>
      <c r="CI9251" s="139"/>
      <c r="CJ9251" s="174"/>
    </row>
    <row r="9252" spans="76:88" ht="20.100000000000001" customHeight="1" x14ac:dyDescent="0.25">
      <c r="BX9252" s="190"/>
      <c r="BY9252" s="191"/>
      <c r="BZ9252" s="188"/>
      <c r="CA9252" s="188"/>
      <c r="CB9252" s="174" t="str">
        <f t="shared" si="936"/>
        <v/>
      </c>
      <c r="CC9252" s="174" t="str">
        <f t="shared" si="937"/>
        <v/>
      </c>
      <c r="CH9252" s="139"/>
      <c r="CI9252" s="139"/>
      <c r="CJ9252" s="174"/>
    </row>
    <row r="9253" spans="76:88" ht="20.100000000000001" customHeight="1" x14ac:dyDescent="0.25">
      <c r="BX9253" s="190"/>
      <c r="BY9253" s="191"/>
      <c r="BZ9253" s="188"/>
      <c r="CA9253" s="188"/>
      <c r="CB9253" s="174" t="str">
        <f t="shared" si="936"/>
        <v/>
      </c>
      <c r="CC9253" s="174" t="str">
        <f t="shared" si="937"/>
        <v/>
      </c>
      <c r="CH9253" s="139"/>
      <c r="CI9253" s="139"/>
      <c r="CJ9253" s="174"/>
    </row>
    <row r="9254" spans="76:88" ht="20.100000000000001" customHeight="1" x14ac:dyDescent="0.25">
      <c r="BX9254" s="190"/>
      <c r="BY9254" s="191"/>
      <c r="BZ9254" s="188"/>
      <c r="CA9254" s="188"/>
      <c r="CB9254" s="174" t="str">
        <f t="shared" si="936"/>
        <v/>
      </c>
      <c r="CC9254" s="174" t="str">
        <f t="shared" si="937"/>
        <v/>
      </c>
      <c r="CH9254" s="139"/>
      <c r="CI9254" s="139"/>
      <c r="CJ9254" s="174"/>
    </row>
    <row r="9255" spans="76:88" ht="20.100000000000001" customHeight="1" x14ac:dyDescent="0.25">
      <c r="BX9255" s="190"/>
      <c r="BY9255" s="191"/>
      <c r="BZ9255" s="188"/>
      <c r="CA9255" s="188"/>
      <c r="CB9255" s="174" t="str">
        <f t="shared" si="936"/>
        <v/>
      </c>
      <c r="CC9255" s="174" t="str">
        <f t="shared" si="937"/>
        <v/>
      </c>
      <c r="CH9255" s="139"/>
      <c r="CI9255" s="139"/>
      <c r="CJ9255" s="174"/>
    </row>
    <row r="9256" spans="76:88" ht="20.100000000000001" customHeight="1" x14ac:dyDescent="0.25">
      <c r="BX9256" s="190"/>
      <c r="BY9256" s="191"/>
      <c r="BZ9256" s="188"/>
      <c r="CA9256" s="188"/>
      <c r="CB9256" s="174" t="str">
        <f t="shared" si="936"/>
        <v/>
      </c>
      <c r="CC9256" s="174" t="str">
        <f t="shared" si="937"/>
        <v/>
      </c>
      <c r="CH9256" s="139"/>
      <c r="CI9256" s="139"/>
      <c r="CJ9256" s="174"/>
    </row>
    <row r="9257" spans="76:88" ht="20.100000000000001" customHeight="1" x14ac:dyDescent="0.25">
      <c r="BX9257" s="190"/>
      <c r="BY9257" s="191"/>
      <c r="BZ9257" s="188"/>
      <c r="CA9257" s="188"/>
      <c r="CB9257" s="174" t="str">
        <f t="shared" si="936"/>
        <v/>
      </c>
      <c r="CC9257" s="174" t="str">
        <f t="shared" si="937"/>
        <v/>
      </c>
      <c r="CH9257" s="139"/>
      <c r="CI9257" s="139"/>
      <c r="CJ9257" s="174"/>
    </row>
    <row r="9258" spans="76:88" ht="20.100000000000001" customHeight="1" x14ac:dyDescent="0.25">
      <c r="BX9258" s="190"/>
      <c r="BY9258" s="191"/>
      <c r="BZ9258" s="188"/>
      <c r="CA9258" s="188"/>
      <c r="CB9258" s="174" t="str">
        <f t="shared" si="936"/>
        <v/>
      </c>
      <c r="CC9258" s="174" t="str">
        <f t="shared" si="937"/>
        <v/>
      </c>
      <c r="CH9258" s="139"/>
      <c r="CI9258" s="139"/>
      <c r="CJ9258" s="174"/>
    </row>
    <row r="9259" spans="76:88" ht="20.100000000000001" customHeight="1" x14ac:dyDescent="0.25">
      <c r="BX9259" s="190"/>
      <c r="BY9259" s="191"/>
      <c r="BZ9259" s="188"/>
      <c r="CA9259" s="188"/>
      <c r="CB9259" s="174" t="str">
        <f t="shared" si="936"/>
        <v/>
      </c>
      <c r="CC9259" s="174" t="str">
        <f t="shared" si="937"/>
        <v/>
      </c>
      <c r="CH9259" s="139"/>
      <c r="CI9259" s="139"/>
      <c r="CJ9259" s="174"/>
    </row>
    <row r="9260" spans="76:88" ht="20.100000000000001" customHeight="1" x14ac:dyDescent="0.25">
      <c r="BX9260" s="190"/>
      <c r="BY9260" s="191"/>
      <c r="BZ9260" s="188"/>
      <c r="CA9260" s="188"/>
      <c r="CB9260" s="174" t="str">
        <f t="shared" si="936"/>
        <v/>
      </c>
      <c r="CC9260" s="174" t="str">
        <f t="shared" si="937"/>
        <v/>
      </c>
      <c r="CH9260" s="139"/>
      <c r="CI9260" s="139"/>
      <c r="CJ9260" s="174"/>
    </row>
    <row r="9261" spans="76:88" ht="20.100000000000001" customHeight="1" x14ac:dyDescent="0.25">
      <c r="BX9261" s="190"/>
      <c r="BY9261" s="191"/>
      <c r="BZ9261" s="188"/>
      <c r="CA9261" s="188"/>
      <c r="CB9261" s="174" t="str">
        <f t="shared" si="936"/>
        <v/>
      </c>
      <c r="CC9261" s="174" t="str">
        <f t="shared" si="937"/>
        <v/>
      </c>
      <c r="CH9261" s="139"/>
      <c r="CI9261" s="139"/>
      <c r="CJ9261" s="174"/>
    </row>
    <row r="9262" spans="76:88" ht="20.100000000000001" customHeight="1" x14ac:dyDescent="0.25">
      <c r="BX9262" s="190"/>
      <c r="BY9262" s="191"/>
      <c r="BZ9262" s="188"/>
      <c r="CA9262" s="188"/>
      <c r="CB9262" s="174" t="str">
        <f t="shared" si="936"/>
        <v/>
      </c>
      <c r="CC9262" s="174" t="str">
        <f t="shared" si="937"/>
        <v/>
      </c>
      <c r="CH9262" s="139"/>
      <c r="CI9262" s="139"/>
      <c r="CJ9262" s="174"/>
    </row>
    <row r="9263" spans="76:88" ht="20.100000000000001" customHeight="1" x14ac:dyDescent="0.25">
      <c r="BX9263" s="190"/>
      <c r="BY9263" s="191"/>
      <c r="BZ9263" s="188"/>
      <c r="CA9263" s="188"/>
      <c r="CB9263" s="174" t="str">
        <f t="shared" si="936"/>
        <v/>
      </c>
      <c r="CC9263" s="174" t="str">
        <f t="shared" si="937"/>
        <v/>
      </c>
      <c r="CH9263" s="139"/>
      <c r="CI9263" s="139"/>
      <c r="CJ9263" s="174"/>
    </row>
    <row r="9264" spans="76:88" ht="20.100000000000001" customHeight="1" x14ac:dyDescent="0.25">
      <c r="BX9264" s="190"/>
      <c r="BY9264" s="191"/>
      <c r="BZ9264" s="188"/>
      <c r="CA9264" s="188"/>
      <c r="CB9264" s="174" t="str">
        <f t="shared" si="936"/>
        <v/>
      </c>
      <c r="CC9264" s="174" t="str">
        <f t="shared" si="937"/>
        <v/>
      </c>
      <c r="CH9264" s="139"/>
      <c r="CI9264" s="139"/>
      <c r="CJ9264" s="174"/>
    </row>
    <row r="9265" spans="76:88" ht="20.100000000000001" customHeight="1" x14ac:dyDescent="0.25">
      <c r="BX9265" s="190"/>
      <c r="BY9265" s="191"/>
      <c r="BZ9265" s="188"/>
      <c r="CA9265" s="188"/>
      <c r="CB9265" s="174" t="str">
        <f t="shared" si="936"/>
        <v/>
      </c>
      <c r="CC9265" s="174" t="str">
        <f t="shared" si="937"/>
        <v/>
      </c>
      <c r="CH9265" s="139"/>
      <c r="CI9265" s="139"/>
      <c r="CJ9265" s="174"/>
    </row>
    <row r="9266" spans="76:88" ht="20.100000000000001" customHeight="1" x14ac:dyDescent="0.25">
      <c r="BX9266" s="190"/>
      <c r="BY9266" s="191"/>
      <c r="BZ9266" s="188"/>
      <c r="CA9266" s="188"/>
      <c r="CB9266" s="174" t="str">
        <f t="shared" si="936"/>
        <v/>
      </c>
      <c r="CC9266" s="174" t="str">
        <f t="shared" si="937"/>
        <v/>
      </c>
      <c r="CH9266" s="139"/>
      <c r="CI9266" s="139"/>
      <c r="CJ9266" s="174"/>
    </row>
    <row r="9267" spans="76:88" ht="20.100000000000001" customHeight="1" x14ac:dyDescent="0.25">
      <c r="BX9267" s="190"/>
      <c r="BY9267" s="191"/>
      <c r="BZ9267" s="188"/>
      <c r="CA9267" s="188"/>
      <c r="CB9267" s="174" t="str">
        <f t="shared" si="936"/>
        <v/>
      </c>
      <c r="CC9267" s="174" t="str">
        <f t="shared" si="937"/>
        <v/>
      </c>
      <c r="CH9267" s="139"/>
      <c r="CI9267" s="139"/>
      <c r="CJ9267" s="174"/>
    </row>
    <row r="9268" spans="76:88" ht="20.100000000000001" customHeight="1" x14ac:dyDescent="0.25">
      <c r="BX9268" s="190"/>
      <c r="BY9268" s="191"/>
      <c r="BZ9268" s="188"/>
      <c r="CA9268" s="188"/>
      <c r="CB9268" s="174" t="str">
        <f t="shared" si="936"/>
        <v/>
      </c>
      <c r="CC9268" s="174" t="str">
        <f t="shared" si="937"/>
        <v/>
      </c>
      <c r="CH9268" s="139"/>
      <c r="CI9268" s="139"/>
      <c r="CJ9268" s="174"/>
    </row>
    <row r="9269" spans="76:88" ht="20.100000000000001" customHeight="1" x14ac:dyDescent="0.25">
      <c r="BX9269" s="190"/>
      <c r="BY9269" s="191"/>
      <c r="BZ9269" s="188"/>
      <c r="CA9269" s="188"/>
      <c r="CB9269" s="174" t="str">
        <f t="shared" si="936"/>
        <v/>
      </c>
      <c r="CC9269" s="174" t="str">
        <f t="shared" si="937"/>
        <v/>
      </c>
      <c r="CH9269" s="139"/>
      <c r="CI9269" s="139"/>
      <c r="CJ9269" s="174"/>
    </row>
    <row r="9270" spans="76:88" ht="20.100000000000001" customHeight="1" x14ac:dyDescent="0.25">
      <c r="BX9270" s="190"/>
      <c r="BY9270" s="191"/>
      <c r="BZ9270" s="188"/>
      <c r="CA9270" s="188"/>
      <c r="CB9270" s="174" t="str">
        <f t="shared" si="936"/>
        <v/>
      </c>
      <c r="CC9270" s="174" t="str">
        <f t="shared" si="937"/>
        <v/>
      </c>
      <c r="CH9270" s="139"/>
      <c r="CI9270" s="139"/>
      <c r="CJ9270" s="174"/>
    </row>
    <row r="9271" spans="76:88" ht="20.100000000000001" customHeight="1" x14ac:dyDescent="0.25">
      <c r="BX9271" s="190"/>
      <c r="BY9271" s="191"/>
      <c r="BZ9271" s="188"/>
      <c r="CA9271" s="188"/>
      <c r="CB9271" s="174" t="str">
        <f t="shared" si="936"/>
        <v/>
      </c>
      <c r="CC9271" s="174" t="str">
        <f t="shared" si="937"/>
        <v/>
      </c>
      <c r="CH9271" s="139"/>
      <c r="CI9271" s="139"/>
      <c r="CJ9271" s="174"/>
    </row>
    <row r="9272" spans="76:88" ht="20.100000000000001" customHeight="1" x14ac:dyDescent="0.25">
      <c r="BX9272" s="190"/>
      <c r="BY9272" s="191"/>
      <c r="BZ9272" s="188"/>
      <c r="CA9272" s="188"/>
      <c r="CB9272" s="174" t="str">
        <f t="shared" si="936"/>
        <v/>
      </c>
      <c r="CC9272" s="174" t="str">
        <f t="shared" si="937"/>
        <v/>
      </c>
      <c r="CH9272" s="139"/>
      <c r="CI9272" s="139"/>
      <c r="CJ9272" s="174"/>
    </row>
    <row r="9273" spans="76:88" ht="20.100000000000001" customHeight="1" x14ac:dyDescent="0.25">
      <c r="BX9273" s="190"/>
      <c r="BY9273" s="191"/>
      <c r="BZ9273" s="188"/>
      <c r="CA9273" s="188"/>
      <c r="CB9273" s="174" t="str">
        <f t="shared" si="936"/>
        <v/>
      </c>
      <c r="CC9273" s="174" t="str">
        <f t="shared" si="937"/>
        <v/>
      </c>
      <c r="CH9273" s="139"/>
      <c r="CI9273" s="139"/>
      <c r="CJ9273" s="174"/>
    </row>
    <row r="9274" spans="76:88" ht="20.100000000000001" customHeight="1" x14ac:dyDescent="0.25">
      <c r="BX9274" s="190"/>
      <c r="BY9274" s="191"/>
      <c r="BZ9274" s="188"/>
      <c r="CA9274" s="188"/>
      <c r="CB9274" s="174" t="str">
        <f t="shared" si="936"/>
        <v/>
      </c>
      <c r="CC9274" s="174" t="str">
        <f t="shared" si="937"/>
        <v/>
      </c>
      <c r="CH9274" s="139"/>
      <c r="CI9274" s="139"/>
      <c r="CJ9274" s="174"/>
    </row>
    <row r="9275" spans="76:88" ht="20.100000000000001" customHeight="1" x14ac:dyDescent="0.25">
      <c r="BX9275" s="190"/>
      <c r="BY9275" s="191"/>
      <c r="BZ9275" s="188"/>
      <c r="CA9275" s="188"/>
      <c r="CB9275" s="174" t="str">
        <f t="shared" si="936"/>
        <v/>
      </c>
      <c r="CC9275" s="174" t="str">
        <f t="shared" si="937"/>
        <v/>
      </c>
      <c r="CH9275" s="139"/>
      <c r="CI9275" s="139"/>
      <c r="CJ9275" s="174"/>
    </row>
    <row r="9276" spans="76:88" ht="20.100000000000001" customHeight="1" x14ac:dyDescent="0.25">
      <c r="BX9276" s="190"/>
      <c r="BY9276" s="191"/>
      <c r="BZ9276" s="188"/>
      <c r="CA9276" s="188"/>
      <c r="CB9276" s="174" t="str">
        <f t="shared" si="936"/>
        <v/>
      </c>
      <c r="CC9276" s="174" t="str">
        <f t="shared" si="937"/>
        <v/>
      </c>
      <c r="CH9276" s="139"/>
      <c r="CI9276" s="139"/>
      <c r="CJ9276" s="174"/>
    </row>
    <row r="9277" spans="76:88" ht="20.100000000000001" customHeight="1" x14ac:dyDescent="0.25">
      <c r="BX9277" s="190"/>
      <c r="BY9277" s="191"/>
      <c r="BZ9277" s="188"/>
      <c r="CA9277" s="188"/>
      <c r="CB9277" s="174" t="str">
        <f t="shared" si="936"/>
        <v/>
      </c>
      <c r="CC9277" s="174" t="str">
        <f t="shared" si="937"/>
        <v/>
      </c>
      <c r="CH9277" s="139"/>
      <c r="CI9277" s="139"/>
      <c r="CJ9277" s="174"/>
    </row>
    <row r="9278" spans="76:88" ht="20.100000000000001" customHeight="1" x14ac:dyDescent="0.25">
      <c r="BX9278" s="190"/>
      <c r="BY9278" s="191"/>
      <c r="BZ9278" s="188"/>
      <c r="CA9278" s="188"/>
      <c r="CB9278" s="174" t="str">
        <f t="shared" si="936"/>
        <v/>
      </c>
      <c r="CC9278" s="174" t="str">
        <f t="shared" si="937"/>
        <v/>
      </c>
      <c r="CH9278" s="139"/>
      <c r="CI9278" s="139"/>
      <c r="CJ9278" s="174"/>
    </row>
    <row r="9279" spans="76:88" ht="20.100000000000001" customHeight="1" x14ac:dyDescent="0.25">
      <c r="BX9279" s="190"/>
      <c r="BY9279" s="191"/>
      <c r="BZ9279" s="188"/>
      <c r="CA9279" s="188"/>
      <c r="CB9279" s="174" t="str">
        <f t="shared" si="936"/>
        <v/>
      </c>
      <c r="CC9279" s="174" t="str">
        <f t="shared" si="937"/>
        <v/>
      </c>
      <c r="CH9279" s="139"/>
      <c r="CI9279" s="139"/>
      <c r="CJ9279" s="174"/>
    </row>
    <row r="9280" spans="76:88" ht="20.100000000000001" customHeight="1" x14ac:dyDescent="0.25">
      <c r="BX9280" s="190"/>
      <c r="BY9280" s="191"/>
      <c r="BZ9280" s="188"/>
      <c r="CA9280" s="188"/>
      <c r="CB9280" s="174" t="str">
        <f t="shared" si="936"/>
        <v/>
      </c>
      <c r="CC9280" s="174" t="str">
        <f t="shared" si="937"/>
        <v/>
      </c>
      <c r="CH9280" s="139"/>
      <c r="CI9280" s="139"/>
      <c r="CJ9280" s="174"/>
    </row>
    <row r="9281" spans="76:88" ht="20.100000000000001" customHeight="1" x14ac:dyDescent="0.25">
      <c r="BX9281" s="190"/>
      <c r="BY9281" s="191"/>
      <c r="BZ9281" s="188"/>
      <c r="CA9281" s="188"/>
      <c r="CB9281" s="174" t="str">
        <f t="shared" si="936"/>
        <v/>
      </c>
      <c r="CC9281" s="174" t="str">
        <f t="shared" si="937"/>
        <v/>
      </c>
      <c r="CH9281" s="139"/>
      <c r="CI9281" s="139"/>
      <c r="CJ9281" s="174"/>
    </row>
    <row r="9282" spans="76:88" ht="20.100000000000001" customHeight="1" x14ac:dyDescent="0.25">
      <c r="BX9282" s="190"/>
      <c r="BY9282" s="191"/>
      <c r="BZ9282" s="188"/>
      <c r="CA9282" s="188"/>
      <c r="CB9282" s="174" t="str">
        <f t="shared" si="936"/>
        <v/>
      </c>
      <c r="CC9282" s="174" t="str">
        <f t="shared" si="937"/>
        <v/>
      </c>
      <c r="CH9282" s="139"/>
      <c r="CI9282" s="139"/>
      <c r="CJ9282" s="174"/>
    </row>
    <row r="9283" spans="76:88" ht="20.100000000000001" customHeight="1" x14ac:dyDescent="0.25">
      <c r="BX9283" s="190"/>
      <c r="BY9283" s="191"/>
      <c r="BZ9283" s="188"/>
      <c r="CA9283" s="188"/>
      <c r="CB9283" s="174" t="str">
        <f t="shared" si="936"/>
        <v/>
      </c>
      <c r="CC9283" s="174" t="str">
        <f t="shared" si="937"/>
        <v/>
      </c>
      <c r="CH9283" s="139"/>
      <c r="CI9283" s="139"/>
      <c r="CJ9283" s="174"/>
    </row>
    <row r="9284" spans="76:88" ht="20.100000000000001" customHeight="1" x14ac:dyDescent="0.25">
      <c r="BX9284" s="190"/>
      <c r="BY9284" s="191"/>
      <c r="BZ9284" s="188"/>
      <c r="CA9284" s="188"/>
      <c r="CB9284" s="174" t="str">
        <f t="shared" si="936"/>
        <v/>
      </c>
      <c r="CC9284" s="174" t="str">
        <f t="shared" si="937"/>
        <v/>
      </c>
      <c r="CH9284" s="139"/>
      <c r="CI9284" s="139"/>
      <c r="CJ9284" s="174"/>
    </row>
    <row r="9285" spans="76:88" ht="20.100000000000001" customHeight="1" x14ac:dyDescent="0.25">
      <c r="BX9285" s="190"/>
      <c r="BY9285" s="191"/>
      <c r="BZ9285" s="188"/>
      <c r="CA9285" s="188"/>
      <c r="CB9285" s="174" t="str">
        <f t="shared" si="936"/>
        <v/>
      </c>
      <c r="CC9285" s="174" t="str">
        <f t="shared" si="937"/>
        <v/>
      </c>
      <c r="CH9285" s="139"/>
      <c r="CI9285" s="139"/>
      <c r="CJ9285" s="174"/>
    </row>
    <row r="9286" spans="76:88" ht="20.100000000000001" customHeight="1" x14ac:dyDescent="0.25">
      <c r="BX9286" s="190"/>
      <c r="BY9286" s="191"/>
      <c r="BZ9286" s="188"/>
      <c r="CA9286" s="188"/>
      <c r="CB9286" s="174" t="str">
        <f t="shared" si="936"/>
        <v/>
      </c>
      <c r="CC9286" s="174" t="str">
        <f t="shared" si="937"/>
        <v/>
      </c>
      <c r="CH9286" s="139"/>
      <c r="CI9286" s="139"/>
      <c r="CJ9286" s="174"/>
    </row>
    <row r="9287" spans="76:88" ht="20.100000000000001" customHeight="1" x14ac:dyDescent="0.25">
      <c r="BX9287" s="190"/>
      <c r="BY9287" s="191"/>
      <c r="BZ9287" s="188"/>
      <c r="CA9287" s="188"/>
      <c r="CB9287" s="174" t="str">
        <f t="shared" si="936"/>
        <v/>
      </c>
      <c r="CC9287" s="174" t="str">
        <f t="shared" si="937"/>
        <v/>
      </c>
      <c r="CH9287" s="139"/>
      <c r="CI9287" s="139"/>
      <c r="CJ9287" s="174"/>
    </row>
    <row r="9288" spans="76:88" ht="20.100000000000001" customHeight="1" x14ac:dyDescent="0.25">
      <c r="BX9288" s="190"/>
      <c r="BY9288" s="191"/>
      <c r="BZ9288" s="188"/>
      <c r="CA9288" s="188"/>
      <c r="CB9288" s="174" t="str">
        <f t="shared" si="936"/>
        <v/>
      </c>
      <c r="CC9288" s="174" t="str">
        <f t="shared" si="937"/>
        <v/>
      </c>
      <c r="CH9288" s="139"/>
      <c r="CI9288" s="139"/>
      <c r="CJ9288" s="174"/>
    </row>
    <row r="9289" spans="76:88" ht="20.100000000000001" customHeight="1" x14ac:dyDescent="0.25">
      <c r="BX9289" s="190"/>
      <c r="BY9289" s="191"/>
      <c r="BZ9289" s="188"/>
      <c r="CA9289" s="188"/>
      <c r="CB9289" s="174" t="str">
        <f t="shared" si="936"/>
        <v/>
      </c>
      <c r="CC9289" s="174" t="str">
        <f t="shared" si="937"/>
        <v/>
      </c>
      <c r="CH9289" s="139"/>
      <c r="CI9289" s="139"/>
      <c r="CJ9289" s="174"/>
    </row>
    <row r="9290" spans="76:88" ht="20.100000000000001" customHeight="1" x14ac:dyDescent="0.25">
      <c r="BX9290" s="190"/>
      <c r="BY9290" s="191"/>
      <c r="BZ9290" s="188"/>
      <c r="CA9290" s="188"/>
      <c r="CB9290" s="174" t="str">
        <f t="shared" si="936"/>
        <v/>
      </c>
      <c r="CC9290" s="174" t="str">
        <f t="shared" si="937"/>
        <v/>
      </c>
      <c r="CH9290" s="139"/>
      <c r="CI9290" s="139"/>
      <c r="CJ9290" s="174"/>
    </row>
    <row r="9291" spans="76:88" ht="20.100000000000001" customHeight="1" x14ac:dyDescent="0.25">
      <c r="BX9291" s="190"/>
      <c r="BY9291" s="191"/>
      <c r="BZ9291" s="188"/>
      <c r="CA9291" s="188"/>
      <c r="CB9291" s="174" t="str">
        <f t="shared" si="936"/>
        <v/>
      </c>
      <c r="CC9291" s="174" t="str">
        <f t="shared" si="937"/>
        <v/>
      </c>
      <c r="CH9291" s="139"/>
      <c r="CI9291" s="139"/>
      <c r="CJ9291" s="174"/>
    </row>
    <row r="9292" spans="76:88" ht="20.100000000000001" customHeight="1" x14ac:dyDescent="0.25">
      <c r="BX9292" s="190"/>
      <c r="BY9292" s="191"/>
      <c r="BZ9292" s="188"/>
      <c r="CA9292" s="188"/>
      <c r="CB9292" s="174" t="str">
        <f t="shared" si="936"/>
        <v/>
      </c>
      <c r="CC9292" s="174" t="str">
        <f t="shared" si="937"/>
        <v/>
      </c>
      <c r="CH9292" s="139"/>
      <c r="CI9292" s="139"/>
      <c r="CJ9292" s="174"/>
    </row>
    <row r="9293" spans="76:88" ht="20.100000000000001" customHeight="1" x14ac:dyDescent="0.25">
      <c r="BX9293" s="190"/>
      <c r="BY9293" s="191"/>
      <c r="BZ9293" s="188"/>
      <c r="CA9293" s="188"/>
      <c r="CB9293" s="174" t="str">
        <f t="shared" si="936"/>
        <v/>
      </c>
      <c r="CC9293" s="174" t="str">
        <f t="shared" si="937"/>
        <v/>
      </c>
      <c r="CH9293" s="139"/>
      <c r="CI9293" s="139"/>
      <c r="CJ9293" s="174"/>
    </row>
    <row r="9294" spans="76:88" ht="20.100000000000001" customHeight="1" x14ac:dyDescent="0.25">
      <c r="BX9294" s="190"/>
      <c r="BY9294" s="191"/>
      <c r="BZ9294" s="188"/>
      <c r="CA9294" s="188"/>
      <c r="CB9294" s="174" t="str">
        <f t="shared" si="936"/>
        <v/>
      </c>
      <c r="CC9294" s="174" t="str">
        <f t="shared" si="937"/>
        <v/>
      </c>
      <c r="CH9294" s="139"/>
      <c r="CI9294" s="139"/>
      <c r="CJ9294" s="174"/>
    </row>
    <row r="9295" spans="76:88" ht="20.100000000000001" customHeight="1" x14ac:dyDescent="0.25">
      <c r="BX9295" s="190"/>
      <c r="BY9295" s="191"/>
      <c r="BZ9295" s="188"/>
      <c r="CA9295" s="188"/>
      <c r="CB9295" s="174" t="str">
        <f t="shared" si="936"/>
        <v/>
      </c>
      <c r="CC9295" s="174" t="str">
        <f t="shared" si="937"/>
        <v/>
      </c>
      <c r="CH9295" s="139"/>
      <c r="CI9295" s="139"/>
      <c r="CJ9295" s="174"/>
    </row>
    <row r="9296" spans="76:88" ht="20.100000000000001" customHeight="1" x14ac:dyDescent="0.25">
      <c r="BX9296" s="190"/>
      <c r="BY9296" s="191"/>
      <c r="BZ9296" s="188"/>
      <c r="CA9296" s="188"/>
      <c r="CB9296" s="174" t="str">
        <f t="shared" ref="CB9296:CB9359" si="938">IF($CA9296&gt;(Y$555),$BZ9296,"")</f>
        <v/>
      </c>
      <c r="CC9296" s="174" t="str">
        <f t="shared" ref="CC9296:CC9359" si="939">IF($CA9296&gt;(AA$557),$BZ9296,"")</f>
        <v/>
      </c>
      <c r="CH9296" s="139"/>
      <c r="CI9296" s="139"/>
      <c r="CJ9296" s="174"/>
    </row>
    <row r="9297" spans="76:88" ht="20.100000000000001" customHeight="1" x14ac:dyDescent="0.25">
      <c r="BX9297" s="190"/>
      <c r="BY9297" s="191"/>
      <c r="BZ9297" s="188"/>
      <c r="CA9297" s="188"/>
      <c r="CB9297" s="174" t="str">
        <f t="shared" si="938"/>
        <v/>
      </c>
      <c r="CC9297" s="174" t="str">
        <f t="shared" si="939"/>
        <v/>
      </c>
      <c r="CH9297" s="139"/>
      <c r="CI9297" s="139"/>
      <c r="CJ9297" s="174"/>
    </row>
    <row r="9298" spans="76:88" ht="20.100000000000001" customHeight="1" x14ac:dyDescent="0.25">
      <c r="BX9298" s="190"/>
      <c r="BY9298" s="191"/>
      <c r="BZ9298" s="188"/>
      <c r="CA9298" s="188"/>
      <c r="CB9298" s="174" t="str">
        <f t="shared" si="938"/>
        <v/>
      </c>
      <c r="CC9298" s="174" t="str">
        <f t="shared" si="939"/>
        <v/>
      </c>
      <c r="CH9298" s="139"/>
      <c r="CI9298" s="139"/>
      <c r="CJ9298" s="174"/>
    </row>
    <row r="9299" spans="76:88" ht="20.100000000000001" customHeight="1" x14ac:dyDescent="0.25">
      <c r="BX9299" s="190"/>
      <c r="BY9299" s="191"/>
      <c r="BZ9299" s="188"/>
      <c r="CA9299" s="188"/>
      <c r="CB9299" s="174" t="str">
        <f t="shared" si="938"/>
        <v/>
      </c>
      <c r="CC9299" s="174" t="str">
        <f t="shared" si="939"/>
        <v/>
      </c>
      <c r="CH9299" s="139"/>
      <c r="CI9299" s="139"/>
      <c r="CJ9299" s="174"/>
    </row>
    <row r="9300" spans="76:88" ht="20.100000000000001" customHeight="1" x14ac:dyDescent="0.25">
      <c r="BX9300" s="190"/>
      <c r="BY9300" s="191"/>
      <c r="BZ9300" s="188"/>
      <c r="CA9300" s="188"/>
      <c r="CB9300" s="174" t="str">
        <f t="shared" si="938"/>
        <v/>
      </c>
      <c r="CC9300" s="174" t="str">
        <f t="shared" si="939"/>
        <v/>
      </c>
      <c r="CH9300" s="139"/>
      <c r="CI9300" s="139"/>
      <c r="CJ9300" s="174"/>
    </row>
    <row r="9301" spans="76:88" ht="20.100000000000001" customHeight="1" x14ac:dyDescent="0.25">
      <c r="BX9301" s="190"/>
      <c r="BY9301" s="191"/>
      <c r="BZ9301" s="188"/>
      <c r="CA9301" s="188"/>
      <c r="CB9301" s="174" t="str">
        <f t="shared" si="938"/>
        <v/>
      </c>
      <c r="CC9301" s="174" t="str">
        <f t="shared" si="939"/>
        <v/>
      </c>
      <c r="CH9301" s="139"/>
      <c r="CI9301" s="139"/>
      <c r="CJ9301" s="174"/>
    </row>
    <row r="9302" spans="76:88" ht="20.100000000000001" customHeight="1" x14ac:dyDescent="0.25">
      <c r="BX9302" s="190"/>
      <c r="BY9302" s="191"/>
      <c r="BZ9302" s="188"/>
      <c r="CA9302" s="188"/>
      <c r="CB9302" s="174" t="str">
        <f t="shared" si="938"/>
        <v/>
      </c>
      <c r="CC9302" s="174" t="str">
        <f t="shared" si="939"/>
        <v/>
      </c>
      <c r="CH9302" s="139"/>
      <c r="CI9302" s="139"/>
      <c r="CJ9302" s="174"/>
    </row>
    <row r="9303" spans="76:88" ht="20.100000000000001" customHeight="1" x14ac:dyDescent="0.25">
      <c r="BX9303" s="190"/>
      <c r="BY9303" s="191"/>
      <c r="BZ9303" s="188"/>
      <c r="CA9303" s="188"/>
      <c r="CB9303" s="174" t="str">
        <f t="shared" si="938"/>
        <v/>
      </c>
      <c r="CC9303" s="174" t="str">
        <f t="shared" si="939"/>
        <v/>
      </c>
      <c r="CH9303" s="139"/>
      <c r="CI9303" s="139"/>
      <c r="CJ9303" s="174"/>
    </row>
    <row r="9304" spans="76:88" ht="20.100000000000001" customHeight="1" x14ac:dyDescent="0.25">
      <c r="BX9304" s="190"/>
      <c r="BY9304" s="191"/>
      <c r="BZ9304" s="188"/>
      <c r="CA9304" s="188"/>
      <c r="CB9304" s="174" t="str">
        <f t="shared" si="938"/>
        <v/>
      </c>
      <c r="CC9304" s="174" t="str">
        <f t="shared" si="939"/>
        <v/>
      </c>
      <c r="CH9304" s="139"/>
      <c r="CI9304" s="139"/>
      <c r="CJ9304" s="174"/>
    </row>
    <row r="9305" spans="76:88" ht="20.100000000000001" customHeight="1" x14ac:dyDescent="0.25">
      <c r="BX9305" s="190"/>
      <c r="BY9305" s="191"/>
      <c r="BZ9305" s="188"/>
      <c r="CA9305" s="188"/>
      <c r="CB9305" s="174" t="str">
        <f t="shared" si="938"/>
        <v/>
      </c>
      <c r="CC9305" s="174" t="str">
        <f t="shared" si="939"/>
        <v/>
      </c>
      <c r="CH9305" s="139"/>
      <c r="CI9305" s="139"/>
      <c r="CJ9305" s="174"/>
    </row>
    <row r="9306" spans="76:88" ht="20.100000000000001" customHeight="1" x14ac:dyDescent="0.25">
      <c r="BX9306" s="190"/>
      <c r="BY9306" s="191"/>
      <c r="BZ9306" s="188"/>
      <c r="CA9306" s="188"/>
      <c r="CB9306" s="174" t="str">
        <f t="shared" si="938"/>
        <v/>
      </c>
      <c r="CC9306" s="174" t="str">
        <f t="shared" si="939"/>
        <v/>
      </c>
      <c r="CH9306" s="139"/>
      <c r="CI9306" s="139"/>
      <c r="CJ9306" s="174"/>
    </row>
    <row r="9307" spans="76:88" ht="20.100000000000001" customHeight="1" x14ac:dyDescent="0.25">
      <c r="BX9307" s="190"/>
      <c r="BY9307" s="191"/>
      <c r="BZ9307" s="188"/>
      <c r="CA9307" s="188"/>
      <c r="CB9307" s="174" t="str">
        <f t="shared" si="938"/>
        <v/>
      </c>
      <c r="CC9307" s="174" t="str">
        <f t="shared" si="939"/>
        <v/>
      </c>
      <c r="CH9307" s="139"/>
      <c r="CI9307" s="139"/>
      <c r="CJ9307" s="174"/>
    </row>
    <row r="9308" spans="76:88" ht="20.100000000000001" customHeight="1" x14ac:dyDescent="0.25">
      <c r="BX9308" s="190"/>
      <c r="BY9308" s="191"/>
      <c r="BZ9308" s="188"/>
      <c r="CA9308" s="188"/>
      <c r="CB9308" s="174" t="str">
        <f t="shared" si="938"/>
        <v/>
      </c>
      <c r="CC9308" s="174" t="str">
        <f t="shared" si="939"/>
        <v/>
      </c>
      <c r="CH9308" s="139"/>
      <c r="CI9308" s="139"/>
      <c r="CJ9308" s="174"/>
    </row>
    <row r="9309" spans="76:88" ht="20.100000000000001" customHeight="1" x14ac:dyDescent="0.25">
      <c r="BX9309" s="190"/>
      <c r="BY9309" s="191"/>
      <c r="BZ9309" s="188"/>
      <c r="CA9309" s="188"/>
      <c r="CB9309" s="174" t="str">
        <f t="shared" si="938"/>
        <v/>
      </c>
      <c r="CC9309" s="174" t="str">
        <f t="shared" si="939"/>
        <v/>
      </c>
      <c r="CH9309" s="139"/>
      <c r="CI9309" s="139"/>
      <c r="CJ9309" s="174"/>
    </row>
    <row r="9310" spans="76:88" ht="20.100000000000001" customHeight="1" x14ac:dyDescent="0.25">
      <c r="BX9310" s="190"/>
      <c r="BY9310" s="191"/>
      <c r="BZ9310" s="188"/>
      <c r="CA9310" s="188"/>
      <c r="CB9310" s="174" t="str">
        <f t="shared" si="938"/>
        <v/>
      </c>
      <c r="CC9310" s="174" t="str">
        <f t="shared" si="939"/>
        <v/>
      </c>
      <c r="CH9310" s="139"/>
      <c r="CI9310" s="139"/>
      <c r="CJ9310" s="174"/>
    </row>
    <row r="9311" spans="76:88" ht="20.100000000000001" customHeight="1" x14ac:dyDescent="0.25">
      <c r="BX9311" s="190"/>
      <c r="BY9311" s="191"/>
      <c r="BZ9311" s="188"/>
      <c r="CA9311" s="188"/>
      <c r="CB9311" s="174" t="str">
        <f t="shared" si="938"/>
        <v/>
      </c>
      <c r="CC9311" s="174" t="str">
        <f t="shared" si="939"/>
        <v/>
      </c>
      <c r="CH9311" s="139"/>
      <c r="CI9311" s="139"/>
      <c r="CJ9311" s="174"/>
    </row>
    <row r="9312" spans="76:88" ht="20.100000000000001" customHeight="1" x14ac:dyDescent="0.25">
      <c r="BX9312" s="190"/>
      <c r="BY9312" s="191"/>
      <c r="BZ9312" s="188"/>
      <c r="CA9312" s="188"/>
      <c r="CB9312" s="174" t="str">
        <f t="shared" si="938"/>
        <v/>
      </c>
      <c r="CC9312" s="174" t="str">
        <f t="shared" si="939"/>
        <v/>
      </c>
      <c r="CH9312" s="139"/>
      <c r="CI9312" s="139"/>
      <c r="CJ9312" s="174"/>
    </row>
    <row r="9313" spans="76:88" ht="20.100000000000001" customHeight="1" x14ac:dyDescent="0.25">
      <c r="BX9313" s="190"/>
      <c r="BY9313" s="191"/>
      <c r="BZ9313" s="188"/>
      <c r="CA9313" s="188"/>
      <c r="CB9313" s="174" t="str">
        <f t="shared" si="938"/>
        <v/>
      </c>
      <c r="CC9313" s="174" t="str">
        <f t="shared" si="939"/>
        <v/>
      </c>
      <c r="CH9313" s="139"/>
      <c r="CI9313" s="139"/>
      <c r="CJ9313" s="174"/>
    </row>
    <row r="9314" spans="76:88" ht="20.100000000000001" customHeight="1" x14ac:dyDescent="0.25">
      <c r="BX9314" s="190"/>
      <c r="BY9314" s="191"/>
      <c r="BZ9314" s="188"/>
      <c r="CA9314" s="188"/>
      <c r="CB9314" s="174" t="str">
        <f t="shared" si="938"/>
        <v/>
      </c>
      <c r="CC9314" s="174" t="str">
        <f t="shared" si="939"/>
        <v/>
      </c>
      <c r="CH9314" s="139"/>
      <c r="CI9314" s="139"/>
      <c r="CJ9314" s="174"/>
    </row>
    <row r="9315" spans="76:88" ht="20.100000000000001" customHeight="1" x14ac:dyDescent="0.25">
      <c r="BX9315" s="190"/>
      <c r="BY9315" s="191"/>
      <c r="BZ9315" s="188"/>
      <c r="CA9315" s="188"/>
      <c r="CB9315" s="174" t="str">
        <f t="shared" si="938"/>
        <v/>
      </c>
      <c r="CC9315" s="174" t="str">
        <f t="shared" si="939"/>
        <v/>
      </c>
      <c r="CH9315" s="139"/>
      <c r="CI9315" s="139"/>
      <c r="CJ9315" s="174"/>
    </row>
    <row r="9316" spans="76:88" ht="20.100000000000001" customHeight="1" x14ac:dyDescent="0.25">
      <c r="BX9316" s="190"/>
      <c r="BY9316" s="191"/>
      <c r="BZ9316" s="188"/>
      <c r="CA9316" s="188"/>
      <c r="CB9316" s="174" t="str">
        <f t="shared" si="938"/>
        <v/>
      </c>
      <c r="CC9316" s="174" t="str">
        <f t="shared" si="939"/>
        <v/>
      </c>
      <c r="CH9316" s="139"/>
      <c r="CI9316" s="139"/>
      <c r="CJ9316" s="174"/>
    </row>
    <row r="9317" spans="76:88" ht="20.100000000000001" customHeight="1" x14ac:dyDescent="0.25">
      <c r="BX9317" s="190"/>
      <c r="BY9317" s="191"/>
      <c r="BZ9317" s="188"/>
      <c r="CA9317" s="188"/>
      <c r="CB9317" s="174" t="str">
        <f t="shared" si="938"/>
        <v/>
      </c>
      <c r="CC9317" s="174" t="str">
        <f t="shared" si="939"/>
        <v/>
      </c>
      <c r="CH9317" s="139"/>
      <c r="CI9317" s="139"/>
      <c r="CJ9317" s="174"/>
    </row>
    <row r="9318" spans="76:88" ht="20.100000000000001" customHeight="1" x14ac:dyDescent="0.25">
      <c r="BX9318" s="190"/>
      <c r="BY9318" s="191"/>
      <c r="BZ9318" s="188"/>
      <c r="CA9318" s="188"/>
      <c r="CB9318" s="174" t="str">
        <f t="shared" si="938"/>
        <v/>
      </c>
      <c r="CC9318" s="174" t="str">
        <f t="shared" si="939"/>
        <v/>
      </c>
      <c r="CH9318" s="139"/>
      <c r="CI9318" s="139"/>
      <c r="CJ9318" s="174"/>
    </row>
    <row r="9319" spans="76:88" ht="20.100000000000001" customHeight="1" x14ac:dyDescent="0.25">
      <c r="BX9319" s="190"/>
      <c r="BY9319" s="191"/>
      <c r="BZ9319" s="188"/>
      <c r="CA9319" s="188"/>
      <c r="CB9319" s="174" t="str">
        <f t="shared" si="938"/>
        <v/>
      </c>
      <c r="CC9319" s="174" t="str">
        <f t="shared" si="939"/>
        <v/>
      </c>
      <c r="CH9319" s="139"/>
      <c r="CI9319" s="139"/>
      <c r="CJ9319" s="174"/>
    </row>
    <row r="9320" spans="76:88" ht="20.100000000000001" customHeight="1" x14ac:dyDescent="0.25">
      <c r="BX9320" s="190"/>
      <c r="BY9320" s="191"/>
      <c r="BZ9320" s="188"/>
      <c r="CA9320" s="188"/>
      <c r="CB9320" s="174" t="str">
        <f t="shared" si="938"/>
        <v/>
      </c>
      <c r="CC9320" s="174" t="str">
        <f t="shared" si="939"/>
        <v/>
      </c>
      <c r="CH9320" s="139"/>
      <c r="CI9320" s="139"/>
      <c r="CJ9320" s="174"/>
    </row>
    <row r="9321" spans="76:88" ht="20.100000000000001" customHeight="1" x14ac:dyDescent="0.25">
      <c r="BX9321" s="190"/>
      <c r="BY9321" s="191"/>
      <c r="BZ9321" s="188"/>
      <c r="CA9321" s="188"/>
      <c r="CB9321" s="174" t="str">
        <f t="shared" si="938"/>
        <v/>
      </c>
      <c r="CC9321" s="174" t="str">
        <f t="shared" si="939"/>
        <v/>
      </c>
      <c r="CH9321" s="139"/>
      <c r="CI9321" s="139"/>
      <c r="CJ9321" s="174"/>
    </row>
    <row r="9322" spans="76:88" ht="20.100000000000001" customHeight="1" x14ac:dyDescent="0.25">
      <c r="BX9322" s="190"/>
      <c r="BY9322" s="191"/>
      <c r="BZ9322" s="188"/>
      <c r="CA9322" s="188"/>
      <c r="CB9322" s="174" t="str">
        <f t="shared" si="938"/>
        <v/>
      </c>
      <c r="CC9322" s="174" t="str">
        <f t="shared" si="939"/>
        <v/>
      </c>
      <c r="CH9322" s="139"/>
      <c r="CI9322" s="139"/>
      <c r="CJ9322" s="174"/>
    </row>
    <row r="9323" spans="76:88" ht="20.100000000000001" customHeight="1" x14ac:dyDescent="0.25">
      <c r="BX9323" s="190"/>
      <c r="BY9323" s="191"/>
      <c r="BZ9323" s="188"/>
      <c r="CA9323" s="188"/>
      <c r="CB9323" s="174" t="str">
        <f t="shared" si="938"/>
        <v/>
      </c>
      <c r="CC9323" s="174" t="str">
        <f t="shared" si="939"/>
        <v/>
      </c>
      <c r="CH9323" s="139"/>
      <c r="CI9323" s="139"/>
      <c r="CJ9323" s="174"/>
    </row>
    <row r="9324" spans="76:88" ht="20.100000000000001" customHeight="1" x14ac:dyDescent="0.25">
      <c r="BX9324" s="190"/>
      <c r="BY9324" s="191"/>
      <c r="BZ9324" s="188"/>
      <c r="CA9324" s="188"/>
      <c r="CB9324" s="174" t="str">
        <f t="shared" si="938"/>
        <v/>
      </c>
      <c r="CC9324" s="174" t="str">
        <f t="shared" si="939"/>
        <v/>
      </c>
      <c r="CH9324" s="139"/>
      <c r="CI9324" s="139"/>
      <c r="CJ9324" s="174"/>
    </row>
    <row r="9325" spans="76:88" ht="20.100000000000001" customHeight="1" x14ac:dyDescent="0.25">
      <c r="BX9325" s="190"/>
      <c r="BY9325" s="191"/>
      <c r="BZ9325" s="188"/>
      <c r="CA9325" s="188"/>
      <c r="CB9325" s="174" t="str">
        <f t="shared" si="938"/>
        <v/>
      </c>
      <c r="CC9325" s="174" t="str">
        <f t="shared" si="939"/>
        <v/>
      </c>
      <c r="CH9325" s="139"/>
      <c r="CI9325" s="139"/>
      <c r="CJ9325" s="174"/>
    </row>
    <row r="9326" spans="76:88" ht="20.100000000000001" customHeight="1" x14ac:dyDescent="0.25">
      <c r="BX9326" s="190"/>
      <c r="BY9326" s="191"/>
      <c r="BZ9326" s="188"/>
      <c r="CA9326" s="188"/>
      <c r="CB9326" s="174" t="str">
        <f t="shared" si="938"/>
        <v/>
      </c>
      <c r="CC9326" s="174" t="str">
        <f t="shared" si="939"/>
        <v/>
      </c>
      <c r="CH9326" s="139"/>
      <c r="CI9326" s="139"/>
      <c r="CJ9326" s="174"/>
    </row>
    <row r="9327" spans="76:88" ht="20.100000000000001" customHeight="1" x14ac:dyDescent="0.25">
      <c r="BX9327" s="190"/>
      <c r="BY9327" s="191"/>
      <c r="BZ9327" s="188"/>
      <c r="CA9327" s="188"/>
      <c r="CB9327" s="174" t="str">
        <f t="shared" si="938"/>
        <v/>
      </c>
      <c r="CC9327" s="174" t="str">
        <f t="shared" si="939"/>
        <v/>
      </c>
      <c r="CH9327" s="139"/>
      <c r="CI9327" s="139"/>
      <c r="CJ9327" s="174"/>
    </row>
    <row r="9328" spans="76:88" ht="20.100000000000001" customHeight="1" x14ac:dyDescent="0.25">
      <c r="BX9328" s="190"/>
      <c r="BY9328" s="191"/>
      <c r="BZ9328" s="188"/>
      <c r="CA9328" s="188"/>
      <c r="CB9328" s="174" t="str">
        <f t="shared" si="938"/>
        <v/>
      </c>
      <c r="CC9328" s="174" t="str">
        <f t="shared" si="939"/>
        <v/>
      </c>
      <c r="CH9328" s="139"/>
      <c r="CI9328" s="139"/>
      <c r="CJ9328" s="174"/>
    </row>
    <row r="9329" spans="76:88" ht="20.100000000000001" customHeight="1" x14ac:dyDescent="0.25">
      <c r="BX9329" s="190"/>
      <c r="BY9329" s="191"/>
      <c r="BZ9329" s="188"/>
      <c r="CA9329" s="188"/>
      <c r="CB9329" s="174" t="str">
        <f t="shared" si="938"/>
        <v/>
      </c>
      <c r="CC9329" s="174" t="str">
        <f t="shared" si="939"/>
        <v/>
      </c>
      <c r="CH9329" s="139"/>
      <c r="CI9329" s="139"/>
      <c r="CJ9329" s="174"/>
    </row>
    <row r="9330" spans="76:88" ht="20.100000000000001" customHeight="1" x14ac:dyDescent="0.25">
      <c r="BX9330" s="190"/>
      <c r="BY9330" s="191"/>
      <c r="BZ9330" s="188"/>
      <c r="CA9330" s="188"/>
      <c r="CB9330" s="174" t="str">
        <f t="shared" si="938"/>
        <v/>
      </c>
      <c r="CC9330" s="174" t="str">
        <f t="shared" si="939"/>
        <v/>
      </c>
      <c r="CH9330" s="139"/>
      <c r="CI9330" s="139"/>
      <c r="CJ9330" s="174"/>
    </row>
    <row r="9331" spans="76:88" ht="20.100000000000001" customHeight="1" x14ac:dyDescent="0.25">
      <c r="BX9331" s="190"/>
      <c r="BY9331" s="191"/>
      <c r="BZ9331" s="188"/>
      <c r="CA9331" s="188"/>
      <c r="CB9331" s="174" t="str">
        <f t="shared" si="938"/>
        <v/>
      </c>
      <c r="CC9331" s="174" t="str">
        <f t="shared" si="939"/>
        <v/>
      </c>
      <c r="CH9331" s="139"/>
      <c r="CI9331" s="139"/>
      <c r="CJ9331" s="174"/>
    </row>
    <row r="9332" spans="76:88" ht="20.100000000000001" customHeight="1" x14ac:dyDescent="0.25">
      <c r="BX9332" s="190"/>
      <c r="BY9332" s="191"/>
      <c r="BZ9332" s="188"/>
      <c r="CA9332" s="188"/>
      <c r="CB9332" s="174" t="str">
        <f t="shared" si="938"/>
        <v/>
      </c>
      <c r="CC9332" s="174" t="str">
        <f t="shared" si="939"/>
        <v/>
      </c>
      <c r="CH9332" s="139"/>
      <c r="CI9332" s="139"/>
      <c r="CJ9332" s="174"/>
    </row>
    <row r="9333" spans="76:88" ht="20.100000000000001" customHeight="1" x14ac:dyDescent="0.25">
      <c r="BX9333" s="190"/>
      <c r="BY9333" s="191"/>
      <c r="BZ9333" s="188"/>
      <c r="CA9333" s="188"/>
      <c r="CB9333" s="174" t="str">
        <f t="shared" si="938"/>
        <v/>
      </c>
      <c r="CC9333" s="174" t="str">
        <f t="shared" si="939"/>
        <v/>
      </c>
      <c r="CH9333" s="139"/>
      <c r="CI9333" s="139"/>
      <c r="CJ9333" s="174"/>
    </row>
    <row r="9334" spans="76:88" ht="20.100000000000001" customHeight="1" x14ac:dyDescent="0.25">
      <c r="BX9334" s="190"/>
      <c r="BY9334" s="191"/>
      <c r="BZ9334" s="188"/>
      <c r="CA9334" s="188"/>
      <c r="CB9334" s="174" t="str">
        <f t="shared" si="938"/>
        <v/>
      </c>
      <c r="CC9334" s="174" t="str">
        <f t="shared" si="939"/>
        <v/>
      </c>
      <c r="CH9334" s="139"/>
      <c r="CI9334" s="139"/>
      <c r="CJ9334" s="174"/>
    </row>
    <row r="9335" spans="76:88" ht="20.100000000000001" customHeight="1" x14ac:dyDescent="0.25">
      <c r="BX9335" s="190"/>
      <c r="BY9335" s="191"/>
      <c r="BZ9335" s="188"/>
      <c r="CA9335" s="188"/>
      <c r="CB9335" s="174" t="str">
        <f t="shared" si="938"/>
        <v/>
      </c>
      <c r="CC9335" s="174" t="str">
        <f t="shared" si="939"/>
        <v/>
      </c>
      <c r="CH9335" s="139"/>
      <c r="CI9335" s="139"/>
      <c r="CJ9335" s="174"/>
    </row>
    <row r="9336" spans="76:88" ht="20.100000000000001" customHeight="1" x14ac:dyDescent="0.25">
      <c r="BX9336" s="190"/>
      <c r="BY9336" s="191"/>
      <c r="BZ9336" s="188"/>
      <c r="CA9336" s="188"/>
      <c r="CB9336" s="174" t="str">
        <f t="shared" si="938"/>
        <v/>
      </c>
      <c r="CC9336" s="174" t="str">
        <f t="shared" si="939"/>
        <v/>
      </c>
      <c r="CH9336" s="139"/>
      <c r="CI9336" s="139"/>
      <c r="CJ9336" s="174"/>
    </row>
    <row r="9337" spans="76:88" ht="20.100000000000001" customHeight="1" x14ac:dyDescent="0.25">
      <c r="BX9337" s="190"/>
      <c r="BY9337" s="191"/>
      <c r="BZ9337" s="188"/>
      <c r="CA9337" s="188"/>
      <c r="CB9337" s="174" t="str">
        <f t="shared" si="938"/>
        <v/>
      </c>
      <c r="CC9337" s="174" t="str">
        <f t="shared" si="939"/>
        <v/>
      </c>
      <c r="CH9337" s="139"/>
      <c r="CI9337" s="139"/>
      <c r="CJ9337" s="174"/>
    </row>
    <row r="9338" spans="76:88" ht="20.100000000000001" customHeight="1" x14ac:dyDescent="0.25">
      <c r="BX9338" s="190"/>
      <c r="BY9338" s="191"/>
      <c r="BZ9338" s="188"/>
      <c r="CA9338" s="188"/>
      <c r="CB9338" s="174" t="str">
        <f t="shared" si="938"/>
        <v/>
      </c>
      <c r="CC9338" s="174" t="str">
        <f t="shared" si="939"/>
        <v/>
      </c>
      <c r="CH9338" s="139"/>
      <c r="CI9338" s="139"/>
      <c r="CJ9338" s="174"/>
    </row>
    <row r="9339" spans="76:88" ht="20.100000000000001" customHeight="1" x14ac:dyDescent="0.25">
      <c r="BX9339" s="190"/>
      <c r="BY9339" s="191"/>
      <c r="BZ9339" s="188"/>
      <c r="CA9339" s="188"/>
      <c r="CB9339" s="174" t="str">
        <f t="shared" si="938"/>
        <v/>
      </c>
      <c r="CC9339" s="174" t="str">
        <f t="shared" si="939"/>
        <v/>
      </c>
      <c r="CH9339" s="139"/>
      <c r="CI9339" s="139"/>
      <c r="CJ9339" s="174"/>
    </row>
    <row r="9340" spans="76:88" ht="20.100000000000001" customHeight="1" x14ac:dyDescent="0.25">
      <c r="BX9340" s="190"/>
      <c r="BY9340" s="191"/>
      <c r="BZ9340" s="188"/>
      <c r="CA9340" s="188"/>
      <c r="CB9340" s="174" t="str">
        <f t="shared" si="938"/>
        <v/>
      </c>
      <c r="CC9340" s="174" t="str">
        <f t="shared" si="939"/>
        <v/>
      </c>
      <c r="CH9340" s="139"/>
      <c r="CI9340" s="139"/>
      <c r="CJ9340" s="174"/>
    </row>
    <row r="9341" spans="76:88" ht="20.100000000000001" customHeight="1" x14ac:dyDescent="0.25">
      <c r="BX9341" s="190"/>
      <c r="BY9341" s="191"/>
      <c r="BZ9341" s="188"/>
      <c r="CA9341" s="188"/>
      <c r="CB9341" s="174" t="str">
        <f t="shared" si="938"/>
        <v/>
      </c>
      <c r="CC9341" s="174" t="str">
        <f t="shared" si="939"/>
        <v/>
      </c>
      <c r="CH9341" s="139"/>
      <c r="CI9341" s="139"/>
      <c r="CJ9341" s="174"/>
    </row>
    <row r="9342" spans="76:88" ht="20.100000000000001" customHeight="1" x14ac:dyDescent="0.25">
      <c r="BX9342" s="190"/>
      <c r="BY9342" s="191"/>
      <c r="BZ9342" s="188"/>
      <c r="CA9342" s="188"/>
      <c r="CB9342" s="174" t="str">
        <f t="shared" si="938"/>
        <v/>
      </c>
      <c r="CC9342" s="174" t="str">
        <f t="shared" si="939"/>
        <v/>
      </c>
      <c r="CH9342" s="139"/>
      <c r="CI9342" s="139"/>
      <c r="CJ9342" s="174"/>
    </row>
    <row r="9343" spans="76:88" ht="20.100000000000001" customHeight="1" x14ac:dyDescent="0.25">
      <c r="BX9343" s="190"/>
      <c r="BY9343" s="191"/>
      <c r="BZ9343" s="188"/>
      <c r="CA9343" s="188"/>
      <c r="CB9343" s="174" t="str">
        <f t="shared" si="938"/>
        <v/>
      </c>
      <c r="CC9343" s="174" t="str">
        <f t="shared" si="939"/>
        <v/>
      </c>
      <c r="CH9343" s="139"/>
      <c r="CI9343" s="139"/>
      <c r="CJ9343" s="174"/>
    </row>
    <row r="9344" spans="76:88" ht="20.100000000000001" customHeight="1" x14ac:dyDescent="0.25">
      <c r="BX9344" s="190"/>
      <c r="BY9344" s="191"/>
      <c r="BZ9344" s="188"/>
      <c r="CA9344" s="188"/>
      <c r="CB9344" s="174" t="str">
        <f t="shared" si="938"/>
        <v/>
      </c>
      <c r="CC9344" s="174" t="str">
        <f t="shared" si="939"/>
        <v/>
      </c>
      <c r="CH9344" s="139"/>
      <c r="CI9344" s="139"/>
      <c r="CJ9344" s="174"/>
    </row>
    <row r="9345" spans="76:88" ht="20.100000000000001" customHeight="1" x14ac:dyDescent="0.25">
      <c r="BX9345" s="190"/>
      <c r="BY9345" s="191"/>
      <c r="BZ9345" s="188"/>
      <c r="CA9345" s="188"/>
      <c r="CB9345" s="174" t="str">
        <f t="shared" si="938"/>
        <v/>
      </c>
      <c r="CC9345" s="174" t="str">
        <f t="shared" si="939"/>
        <v/>
      </c>
      <c r="CH9345" s="139"/>
      <c r="CI9345" s="139"/>
      <c r="CJ9345" s="174"/>
    </row>
    <row r="9346" spans="76:88" ht="20.100000000000001" customHeight="1" x14ac:dyDescent="0.25">
      <c r="BX9346" s="190"/>
      <c r="BY9346" s="191"/>
      <c r="BZ9346" s="188"/>
      <c r="CA9346" s="188"/>
      <c r="CB9346" s="174" t="str">
        <f t="shared" si="938"/>
        <v/>
      </c>
      <c r="CC9346" s="174" t="str">
        <f t="shared" si="939"/>
        <v/>
      </c>
      <c r="CH9346" s="139"/>
      <c r="CI9346" s="139"/>
      <c r="CJ9346" s="174"/>
    </row>
    <row r="9347" spans="76:88" ht="20.100000000000001" customHeight="1" x14ac:dyDescent="0.25">
      <c r="BX9347" s="190"/>
      <c r="BY9347" s="191"/>
      <c r="BZ9347" s="188"/>
      <c r="CA9347" s="188"/>
      <c r="CB9347" s="174" t="str">
        <f t="shared" si="938"/>
        <v/>
      </c>
      <c r="CC9347" s="174" t="str">
        <f t="shared" si="939"/>
        <v/>
      </c>
      <c r="CH9347" s="139"/>
      <c r="CI9347" s="139"/>
      <c r="CJ9347" s="174"/>
    </row>
    <row r="9348" spans="76:88" ht="20.100000000000001" customHeight="1" x14ac:dyDescent="0.25">
      <c r="BX9348" s="190"/>
      <c r="BY9348" s="191"/>
      <c r="BZ9348" s="188"/>
      <c r="CA9348" s="188"/>
      <c r="CB9348" s="174" t="str">
        <f t="shared" si="938"/>
        <v/>
      </c>
      <c r="CC9348" s="174" t="str">
        <f t="shared" si="939"/>
        <v/>
      </c>
      <c r="CH9348" s="139"/>
      <c r="CI9348" s="139"/>
      <c r="CJ9348" s="174"/>
    </row>
    <row r="9349" spans="76:88" ht="20.100000000000001" customHeight="1" x14ac:dyDescent="0.25">
      <c r="BX9349" s="190"/>
      <c r="BY9349" s="191"/>
      <c r="BZ9349" s="188"/>
      <c r="CA9349" s="188"/>
      <c r="CB9349" s="174" t="str">
        <f t="shared" si="938"/>
        <v/>
      </c>
      <c r="CC9349" s="174" t="str">
        <f t="shared" si="939"/>
        <v/>
      </c>
      <c r="CH9349" s="139"/>
      <c r="CI9349" s="139"/>
      <c r="CJ9349" s="174"/>
    </row>
    <row r="9350" spans="76:88" ht="20.100000000000001" customHeight="1" x14ac:dyDescent="0.25">
      <c r="BX9350" s="190"/>
      <c r="BY9350" s="191"/>
      <c r="BZ9350" s="188"/>
      <c r="CA9350" s="188"/>
      <c r="CB9350" s="174" t="str">
        <f t="shared" si="938"/>
        <v/>
      </c>
      <c r="CC9350" s="174" t="str">
        <f t="shared" si="939"/>
        <v/>
      </c>
      <c r="CH9350" s="139"/>
      <c r="CI9350" s="139"/>
      <c r="CJ9350" s="174"/>
    </row>
    <row r="9351" spans="76:88" ht="20.100000000000001" customHeight="1" x14ac:dyDescent="0.25">
      <c r="BX9351" s="190"/>
      <c r="BY9351" s="191"/>
      <c r="BZ9351" s="188"/>
      <c r="CA9351" s="188"/>
      <c r="CB9351" s="174" t="str">
        <f t="shared" si="938"/>
        <v/>
      </c>
      <c r="CC9351" s="174" t="str">
        <f t="shared" si="939"/>
        <v/>
      </c>
      <c r="CH9351" s="139"/>
      <c r="CI9351" s="139"/>
      <c r="CJ9351" s="174"/>
    </row>
    <row r="9352" spans="76:88" ht="20.100000000000001" customHeight="1" x14ac:dyDescent="0.25">
      <c r="BX9352" s="190"/>
      <c r="BY9352" s="191"/>
      <c r="BZ9352" s="188"/>
      <c r="CA9352" s="188"/>
      <c r="CB9352" s="174" t="str">
        <f t="shared" si="938"/>
        <v/>
      </c>
      <c r="CC9352" s="174" t="str">
        <f t="shared" si="939"/>
        <v/>
      </c>
      <c r="CH9352" s="139"/>
      <c r="CI9352" s="139"/>
      <c r="CJ9352" s="174"/>
    </row>
    <row r="9353" spans="76:88" ht="20.100000000000001" customHeight="1" x14ac:dyDescent="0.25">
      <c r="BX9353" s="190"/>
      <c r="BY9353" s="191"/>
      <c r="BZ9353" s="188"/>
      <c r="CA9353" s="188"/>
      <c r="CB9353" s="174" t="str">
        <f t="shared" si="938"/>
        <v/>
      </c>
      <c r="CC9353" s="174" t="str">
        <f t="shared" si="939"/>
        <v/>
      </c>
      <c r="CH9353" s="139"/>
      <c r="CI9353" s="139"/>
      <c r="CJ9353" s="174"/>
    </row>
    <row r="9354" spans="76:88" ht="20.100000000000001" customHeight="1" x14ac:dyDescent="0.25">
      <c r="BX9354" s="190"/>
      <c r="BY9354" s="191"/>
      <c r="BZ9354" s="188"/>
      <c r="CA9354" s="188"/>
      <c r="CB9354" s="174" t="str">
        <f t="shared" si="938"/>
        <v/>
      </c>
      <c r="CC9354" s="174" t="str">
        <f t="shared" si="939"/>
        <v/>
      </c>
      <c r="CH9354" s="139"/>
      <c r="CI9354" s="139"/>
      <c r="CJ9354" s="174"/>
    </row>
    <row r="9355" spans="76:88" ht="20.100000000000001" customHeight="1" x14ac:dyDescent="0.25">
      <c r="BX9355" s="190"/>
      <c r="BY9355" s="191"/>
      <c r="BZ9355" s="188"/>
      <c r="CA9355" s="188"/>
      <c r="CB9355" s="174" t="str">
        <f t="shared" si="938"/>
        <v/>
      </c>
      <c r="CC9355" s="174" t="str">
        <f t="shared" si="939"/>
        <v/>
      </c>
      <c r="CH9355" s="139"/>
      <c r="CI9355" s="139"/>
      <c r="CJ9355" s="174"/>
    </row>
    <row r="9356" spans="76:88" ht="20.100000000000001" customHeight="1" x14ac:dyDescent="0.25">
      <c r="BX9356" s="190"/>
      <c r="BY9356" s="191"/>
      <c r="BZ9356" s="188"/>
      <c r="CA9356" s="188"/>
      <c r="CB9356" s="174" t="str">
        <f t="shared" si="938"/>
        <v/>
      </c>
      <c r="CC9356" s="174" t="str">
        <f t="shared" si="939"/>
        <v/>
      </c>
      <c r="CH9356" s="139"/>
      <c r="CI9356" s="139"/>
      <c r="CJ9356" s="174"/>
    </row>
    <row r="9357" spans="76:88" ht="20.100000000000001" customHeight="1" x14ac:dyDescent="0.25">
      <c r="BX9357" s="190"/>
      <c r="BY9357" s="191"/>
      <c r="BZ9357" s="188"/>
      <c r="CA9357" s="188"/>
      <c r="CB9357" s="174" t="str">
        <f t="shared" si="938"/>
        <v/>
      </c>
      <c r="CC9357" s="174" t="str">
        <f t="shared" si="939"/>
        <v/>
      </c>
      <c r="CH9357" s="139"/>
      <c r="CI9357" s="139"/>
      <c r="CJ9357" s="174"/>
    </row>
    <row r="9358" spans="76:88" ht="20.100000000000001" customHeight="1" x14ac:dyDescent="0.25">
      <c r="BX9358" s="190"/>
      <c r="BY9358" s="191"/>
      <c r="BZ9358" s="188"/>
      <c r="CA9358" s="188"/>
      <c r="CB9358" s="174" t="str">
        <f t="shared" si="938"/>
        <v/>
      </c>
      <c r="CC9358" s="174" t="str">
        <f t="shared" si="939"/>
        <v/>
      </c>
      <c r="CH9358" s="139"/>
      <c r="CI9358" s="139"/>
      <c r="CJ9358" s="174"/>
    </row>
    <row r="9359" spans="76:88" ht="20.100000000000001" customHeight="1" x14ac:dyDescent="0.25">
      <c r="BX9359" s="190"/>
      <c r="BY9359" s="191"/>
      <c r="BZ9359" s="188"/>
      <c r="CA9359" s="188"/>
      <c r="CB9359" s="174" t="str">
        <f t="shared" si="938"/>
        <v/>
      </c>
      <c r="CC9359" s="174" t="str">
        <f t="shared" si="939"/>
        <v/>
      </c>
      <c r="CH9359" s="139"/>
      <c r="CI9359" s="139"/>
      <c r="CJ9359" s="174"/>
    </row>
    <row r="9360" spans="76:88" ht="20.100000000000001" customHeight="1" x14ac:dyDescent="0.25">
      <c r="BX9360" s="190"/>
      <c r="BY9360" s="191"/>
      <c r="BZ9360" s="188"/>
      <c r="CA9360" s="188"/>
      <c r="CB9360" s="174" t="str">
        <f t="shared" ref="CB9360:CB9423" si="940">IF($CA9360&gt;(Y$555),$BZ9360,"")</f>
        <v/>
      </c>
      <c r="CC9360" s="174" t="str">
        <f t="shared" ref="CC9360:CC9423" si="941">IF($CA9360&gt;(AA$557),$BZ9360,"")</f>
        <v/>
      </c>
      <c r="CH9360" s="139"/>
      <c r="CI9360" s="139"/>
      <c r="CJ9360" s="174"/>
    </row>
    <row r="9361" spans="76:88" ht="20.100000000000001" customHeight="1" x14ac:dyDescent="0.25">
      <c r="BX9361" s="190"/>
      <c r="BY9361" s="191"/>
      <c r="BZ9361" s="188"/>
      <c r="CA9361" s="188"/>
      <c r="CB9361" s="174" t="str">
        <f t="shared" si="940"/>
        <v/>
      </c>
      <c r="CC9361" s="174" t="str">
        <f t="shared" si="941"/>
        <v/>
      </c>
      <c r="CH9361" s="139"/>
      <c r="CI9361" s="139"/>
      <c r="CJ9361" s="174"/>
    </row>
    <row r="9362" spans="76:88" ht="20.100000000000001" customHeight="1" x14ac:dyDescent="0.25">
      <c r="BX9362" s="190"/>
      <c r="BY9362" s="191"/>
      <c r="BZ9362" s="188"/>
      <c r="CA9362" s="188"/>
      <c r="CB9362" s="174" t="str">
        <f t="shared" si="940"/>
        <v/>
      </c>
      <c r="CC9362" s="174" t="str">
        <f t="shared" si="941"/>
        <v/>
      </c>
      <c r="CH9362" s="139"/>
      <c r="CI9362" s="139"/>
      <c r="CJ9362" s="174"/>
    </row>
    <row r="9363" spans="76:88" ht="20.100000000000001" customHeight="1" x14ac:dyDescent="0.25">
      <c r="BX9363" s="190"/>
      <c r="BY9363" s="191"/>
      <c r="BZ9363" s="188"/>
      <c r="CA9363" s="188"/>
      <c r="CB9363" s="174" t="str">
        <f t="shared" si="940"/>
        <v/>
      </c>
      <c r="CC9363" s="174" t="str">
        <f t="shared" si="941"/>
        <v/>
      </c>
      <c r="CH9363" s="139"/>
      <c r="CI9363" s="139"/>
      <c r="CJ9363" s="174"/>
    </row>
    <row r="9364" spans="76:88" ht="20.100000000000001" customHeight="1" x14ac:dyDescent="0.25">
      <c r="BX9364" s="190"/>
      <c r="BY9364" s="191"/>
      <c r="BZ9364" s="188"/>
      <c r="CA9364" s="188"/>
      <c r="CB9364" s="174" t="str">
        <f t="shared" si="940"/>
        <v/>
      </c>
      <c r="CC9364" s="174" t="str">
        <f t="shared" si="941"/>
        <v/>
      </c>
      <c r="CH9364" s="139"/>
      <c r="CI9364" s="139"/>
      <c r="CJ9364" s="174"/>
    </row>
    <row r="9365" spans="76:88" ht="20.100000000000001" customHeight="1" x14ac:dyDescent="0.25">
      <c r="BX9365" s="190"/>
      <c r="BY9365" s="191"/>
      <c r="BZ9365" s="188"/>
      <c r="CA9365" s="188"/>
      <c r="CB9365" s="174" t="str">
        <f t="shared" si="940"/>
        <v/>
      </c>
      <c r="CC9365" s="174" t="str">
        <f t="shared" si="941"/>
        <v/>
      </c>
      <c r="CH9365" s="139"/>
      <c r="CI9365" s="139"/>
      <c r="CJ9365" s="174"/>
    </row>
    <row r="9366" spans="76:88" ht="20.100000000000001" customHeight="1" x14ac:dyDescent="0.25">
      <c r="BX9366" s="190"/>
      <c r="BY9366" s="191"/>
      <c r="BZ9366" s="188"/>
      <c r="CA9366" s="188"/>
      <c r="CB9366" s="174" t="str">
        <f t="shared" si="940"/>
        <v/>
      </c>
      <c r="CC9366" s="174" t="str">
        <f t="shared" si="941"/>
        <v/>
      </c>
      <c r="CH9366" s="139"/>
      <c r="CI9366" s="139"/>
      <c r="CJ9366" s="174"/>
    </row>
    <row r="9367" spans="76:88" ht="20.100000000000001" customHeight="1" x14ac:dyDescent="0.25">
      <c r="BX9367" s="190"/>
      <c r="BY9367" s="191"/>
      <c r="BZ9367" s="188"/>
      <c r="CA9367" s="188"/>
      <c r="CB9367" s="174" t="str">
        <f t="shared" si="940"/>
        <v/>
      </c>
      <c r="CC9367" s="174" t="str">
        <f t="shared" si="941"/>
        <v/>
      </c>
      <c r="CH9367" s="139"/>
      <c r="CI9367" s="139"/>
      <c r="CJ9367" s="174"/>
    </row>
    <row r="9368" spans="76:88" ht="20.100000000000001" customHeight="1" x14ac:dyDescent="0.25">
      <c r="BX9368" s="190"/>
      <c r="BY9368" s="191"/>
      <c r="BZ9368" s="188"/>
      <c r="CA9368" s="188"/>
      <c r="CB9368" s="174" t="str">
        <f t="shared" si="940"/>
        <v/>
      </c>
      <c r="CC9368" s="174" t="str">
        <f t="shared" si="941"/>
        <v/>
      </c>
      <c r="CH9368" s="139"/>
      <c r="CI9368" s="139"/>
      <c r="CJ9368" s="174"/>
    </row>
    <row r="9369" spans="76:88" ht="20.100000000000001" customHeight="1" x14ac:dyDescent="0.25">
      <c r="BX9369" s="190"/>
      <c r="BY9369" s="191"/>
      <c r="BZ9369" s="188"/>
      <c r="CA9369" s="188"/>
      <c r="CB9369" s="174" t="str">
        <f t="shared" si="940"/>
        <v/>
      </c>
      <c r="CC9369" s="174" t="str">
        <f t="shared" si="941"/>
        <v/>
      </c>
      <c r="CH9369" s="139"/>
      <c r="CI9369" s="139"/>
      <c r="CJ9369" s="174"/>
    </row>
    <row r="9370" spans="76:88" ht="20.100000000000001" customHeight="1" x14ac:dyDescent="0.25">
      <c r="BX9370" s="190"/>
      <c r="BY9370" s="191"/>
      <c r="BZ9370" s="188"/>
      <c r="CA9370" s="188"/>
      <c r="CB9370" s="174" t="str">
        <f t="shared" si="940"/>
        <v/>
      </c>
      <c r="CC9370" s="174" t="str">
        <f t="shared" si="941"/>
        <v/>
      </c>
      <c r="CH9370" s="139"/>
      <c r="CI9370" s="139"/>
      <c r="CJ9370" s="174"/>
    </row>
    <row r="9371" spans="76:88" ht="20.100000000000001" customHeight="1" x14ac:dyDescent="0.25">
      <c r="BX9371" s="190"/>
      <c r="BY9371" s="191"/>
      <c r="BZ9371" s="188"/>
      <c r="CA9371" s="188"/>
      <c r="CB9371" s="174" t="str">
        <f t="shared" si="940"/>
        <v/>
      </c>
      <c r="CC9371" s="174" t="str">
        <f t="shared" si="941"/>
        <v/>
      </c>
      <c r="CH9371" s="139"/>
      <c r="CI9371" s="139"/>
      <c r="CJ9371" s="174"/>
    </row>
    <row r="9372" spans="76:88" ht="20.100000000000001" customHeight="1" x14ac:dyDescent="0.25">
      <c r="BX9372" s="190"/>
      <c r="BY9372" s="191"/>
      <c r="BZ9372" s="188"/>
      <c r="CA9372" s="188"/>
      <c r="CB9372" s="174" t="str">
        <f t="shared" si="940"/>
        <v/>
      </c>
      <c r="CC9372" s="174" t="str">
        <f t="shared" si="941"/>
        <v/>
      </c>
      <c r="CH9372" s="139"/>
      <c r="CI9372" s="139"/>
      <c r="CJ9372" s="174"/>
    </row>
    <row r="9373" spans="76:88" ht="20.100000000000001" customHeight="1" x14ac:dyDescent="0.25">
      <c r="BX9373" s="190"/>
      <c r="BY9373" s="191"/>
      <c r="BZ9373" s="188"/>
      <c r="CA9373" s="188"/>
      <c r="CB9373" s="174" t="str">
        <f t="shared" si="940"/>
        <v/>
      </c>
      <c r="CC9373" s="174" t="str">
        <f t="shared" si="941"/>
        <v/>
      </c>
      <c r="CH9373" s="139"/>
      <c r="CI9373" s="139"/>
      <c r="CJ9373" s="174"/>
    </row>
    <row r="9374" spans="76:88" ht="20.100000000000001" customHeight="1" x14ac:dyDescent="0.25">
      <c r="BX9374" s="190"/>
      <c r="BY9374" s="191"/>
      <c r="BZ9374" s="188"/>
      <c r="CA9374" s="188"/>
      <c r="CB9374" s="174" t="str">
        <f t="shared" si="940"/>
        <v/>
      </c>
      <c r="CC9374" s="174" t="str">
        <f t="shared" si="941"/>
        <v/>
      </c>
      <c r="CH9374" s="139"/>
      <c r="CI9374" s="139"/>
      <c r="CJ9374" s="174"/>
    </row>
    <row r="9375" spans="76:88" ht="20.100000000000001" customHeight="1" x14ac:dyDescent="0.25">
      <c r="BX9375" s="190"/>
      <c r="BY9375" s="191"/>
      <c r="BZ9375" s="188"/>
      <c r="CA9375" s="188"/>
      <c r="CB9375" s="174" t="str">
        <f t="shared" si="940"/>
        <v/>
      </c>
      <c r="CC9375" s="174" t="str">
        <f t="shared" si="941"/>
        <v/>
      </c>
      <c r="CH9375" s="139"/>
      <c r="CI9375" s="139"/>
      <c r="CJ9375" s="174"/>
    </row>
    <row r="9376" spans="76:88" ht="20.100000000000001" customHeight="1" x14ac:dyDescent="0.25">
      <c r="BX9376" s="190"/>
      <c r="BY9376" s="191"/>
      <c r="BZ9376" s="188"/>
      <c r="CA9376" s="188"/>
      <c r="CB9376" s="174" t="str">
        <f t="shared" si="940"/>
        <v/>
      </c>
      <c r="CC9376" s="174" t="str">
        <f t="shared" si="941"/>
        <v/>
      </c>
      <c r="CH9376" s="139"/>
      <c r="CI9376" s="139"/>
      <c r="CJ9376" s="174"/>
    </row>
    <row r="9377" spans="76:88" ht="20.100000000000001" customHeight="1" x14ac:dyDescent="0.25">
      <c r="BX9377" s="190"/>
      <c r="BY9377" s="191"/>
      <c r="BZ9377" s="188"/>
      <c r="CA9377" s="188"/>
      <c r="CB9377" s="174" t="str">
        <f t="shared" si="940"/>
        <v/>
      </c>
      <c r="CC9377" s="174" t="str">
        <f t="shared" si="941"/>
        <v/>
      </c>
      <c r="CH9377" s="139"/>
      <c r="CI9377" s="139"/>
      <c r="CJ9377" s="174"/>
    </row>
    <row r="9378" spans="76:88" ht="20.100000000000001" customHeight="1" x14ac:dyDescent="0.25">
      <c r="BX9378" s="190"/>
      <c r="BY9378" s="191"/>
      <c r="BZ9378" s="188"/>
      <c r="CA9378" s="188"/>
      <c r="CB9378" s="174" t="str">
        <f t="shared" si="940"/>
        <v/>
      </c>
      <c r="CC9378" s="174" t="str">
        <f t="shared" si="941"/>
        <v/>
      </c>
      <c r="CH9378" s="139"/>
      <c r="CI9378" s="139"/>
      <c r="CJ9378" s="174"/>
    </row>
    <row r="9379" spans="76:88" ht="20.100000000000001" customHeight="1" x14ac:dyDescent="0.25">
      <c r="BX9379" s="190"/>
      <c r="BY9379" s="191"/>
      <c r="BZ9379" s="188"/>
      <c r="CA9379" s="188"/>
      <c r="CB9379" s="174" t="str">
        <f t="shared" si="940"/>
        <v/>
      </c>
      <c r="CC9379" s="174" t="str">
        <f t="shared" si="941"/>
        <v/>
      </c>
      <c r="CH9379" s="139"/>
      <c r="CI9379" s="139"/>
      <c r="CJ9379" s="174"/>
    </row>
    <row r="9380" spans="76:88" ht="20.100000000000001" customHeight="1" x14ac:dyDescent="0.25">
      <c r="BX9380" s="190"/>
      <c r="BY9380" s="191"/>
      <c r="BZ9380" s="188"/>
      <c r="CA9380" s="188"/>
      <c r="CB9380" s="174" t="str">
        <f t="shared" si="940"/>
        <v/>
      </c>
      <c r="CC9380" s="174" t="str">
        <f t="shared" si="941"/>
        <v/>
      </c>
      <c r="CH9380" s="139"/>
      <c r="CI9380" s="139"/>
      <c r="CJ9380" s="174"/>
    </row>
    <row r="9381" spans="76:88" ht="20.100000000000001" customHeight="1" x14ac:dyDescent="0.25">
      <c r="BX9381" s="190"/>
      <c r="BY9381" s="191"/>
      <c r="BZ9381" s="188"/>
      <c r="CA9381" s="188"/>
      <c r="CB9381" s="174" t="str">
        <f t="shared" si="940"/>
        <v/>
      </c>
      <c r="CC9381" s="174" t="str">
        <f t="shared" si="941"/>
        <v/>
      </c>
      <c r="CH9381" s="139"/>
      <c r="CI9381" s="139"/>
      <c r="CJ9381" s="174"/>
    </row>
    <row r="9382" spans="76:88" ht="20.100000000000001" customHeight="1" x14ac:dyDescent="0.25">
      <c r="BX9382" s="190"/>
      <c r="BY9382" s="191"/>
      <c r="BZ9382" s="188"/>
      <c r="CA9382" s="188"/>
      <c r="CB9382" s="174" t="str">
        <f t="shared" si="940"/>
        <v/>
      </c>
      <c r="CC9382" s="174" t="str">
        <f t="shared" si="941"/>
        <v/>
      </c>
      <c r="CH9382" s="139"/>
      <c r="CI9382" s="139"/>
      <c r="CJ9382" s="174"/>
    </row>
    <row r="9383" spans="76:88" ht="20.100000000000001" customHeight="1" x14ac:dyDescent="0.25">
      <c r="BX9383" s="190"/>
      <c r="BY9383" s="191"/>
      <c r="BZ9383" s="188"/>
      <c r="CA9383" s="188"/>
      <c r="CB9383" s="174" t="str">
        <f t="shared" si="940"/>
        <v/>
      </c>
      <c r="CC9383" s="174" t="str">
        <f t="shared" si="941"/>
        <v/>
      </c>
      <c r="CH9383" s="139"/>
      <c r="CI9383" s="139"/>
      <c r="CJ9383" s="174"/>
    </row>
    <row r="9384" spans="76:88" ht="20.100000000000001" customHeight="1" x14ac:dyDescent="0.25">
      <c r="BX9384" s="190"/>
      <c r="BY9384" s="191"/>
      <c r="BZ9384" s="188"/>
      <c r="CA9384" s="188"/>
      <c r="CB9384" s="174" t="str">
        <f t="shared" si="940"/>
        <v/>
      </c>
      <c r="CC9384" s="174" t="str">
        <f t="shared" si="941"/>
        <v/>
      </c>
      <c r="CH9384" s="139"/>
      <c r="CI9384" s="139"/>
      <c r="CJ9384" s="174"/>
    </row>
    <row r="9385" spans="76:88" ht="20.100000000000001" customHeight="1" x14ac:dyDescent="0.25">
      <c r="BX9385" s="190"/>
      <c r="BY9385" s="191"/>
      <c r="BZ9385" s="188"/>
      <c r="CA9385" s="188"/>
      <c r="CB9385" s="174" t="str">
        <f t="shared" si="940"/>
        <v/>
      </c>
      <c r="CC9385" s="174" t="str">
        <f t="shared" si="941"/>
        <v/>
      </c>
      <c r="CH9385" s="139"/>
      <c r="CI9385" s="139"/>
      <c r="CJ9385" s="174"/>
    </row>
    <row r="9386" spans="76:88" ht="20.100000000000001" customHeight="1" x14ac:dyDescent="0.25">
      <c r="BX9386" s="190"/>
      <c r="BY9386" s="191"/>
      <c r="BZ9386" s="188"/>
      <c r="CA9386" s="188"/>
      <c r="CB9386" s="174" t="str">
        <f t="shared" si="940"/>
        <v/>
      </c>
      <c r="CC9386" s="174" t="str">
        <f t="shared" si="941"/>
        <v/>
      </c>
      <c r="CH9386" s="139"/>
      <c r="CI9386" s="139"/>
      <c r="CJ9386" s="174"/>
    </row>
    <row r="9387" spans="76:88" ht="20.100000000000001" customHeight="1" x14ac:dyDescent="0.25">
      <c r="BX9387" s="190"/>
      <c r="BY9387" s="191"/>
      <c r="BZ9387" s="188"/>
      <c r="CA9387" s="188"/>
      <c r="CB9387" s="174" t="str">
        <f t="shared" si="940"/>
        <v/>
      </c>
      <c r="CC9387" s="174" t="str">
        <f t="shared" si="941"/>
        <v/>
      </c>
      <c r="CH9387" s="139"/>
      <c r="CI9387" s="139"/>
      <c r="CJ9387" s="174"/>
    </row>
    <row r="9388" spans="76:88" ht="20.100000000000001" customHeight="1" x14ac:dyDescent="0.25">
      <c r="BX9388" s="190"/>
      <c r="BY9388" s="191"/>
      <c r="BZ9388" s="188"/>
      <c r="CA9388" s="188"/>
      <c r="CB9388" s="174" t="str">
        <f t="shared" si="940"/>
        <v/>
      </c>
      <c r="CC9388" s="174" t="str">
        <f t="shared" si="941"/>
        <v/>
      </c>
      <c r="CH9388" s="139"/>
      <c r="CI9388" s="139"/>
      <c r="CJ9388" s="174"/>
    </row>
    <row r="9389" spans="76:88" ht="20.100000000000001" customHeight="1" x14ac:dyDescent="0.25">
      <c r="BX9389" s="190"/>
      <c r="BY9389" s="191"/>
      <c r="BZ9389" s="188"/>
      <c r="CA9389" s="188"/>
      <c r="CB9389" s="174" t="str">
        <f t="shared" si="940"/>
        <v/>
      </c>
      <c r="CC9389" s="174" t="str">
        <f t="shared" si="941"/>
        <v/>
      </c>
      <c r="CH9389" s="139"/>
      <c r="CI9389" s="139"/>
      <c r="CJ9389" s="174"/>
    </row>
    <row r="9390" spans="76:88" ht="20.100000000000001" customHeight="1" x14ac:dyDescent="0.25">
      <c r="BX9390" s="190"/>
      <c r="BY9390" s="191"/>
      <c r="BZ9390" s="188"/>
      <c r="CA9390" s="188"/>
      <c r="CB9390" s="174" t="str">
        <f t="shared" si="940"/>
        <v/>
      </c>
      <c r="CC9390" s="174" t="str">
        <f t="shared" si="941"/>
        <v/>
      </c>
      <c r="CH9390" s="139"/>
      <c r="CI9390" s="139"/>
      <c r="CJ9390" s="174"/>
    </row>
    <row r="9391" spans="76:88" ht="20.100000000000001" customHeight="1" x14ac:dyDescent="0.25">
      <c r="BX9391" s="190"/>
      <c r="BY9391" s="191"/>
      <c r="BZ9391" s="188"/>
      <c r="CA9391" s="188"/>
      <c r="CB9391" s="174" t="str">
        <f t="shared" si="940"/>
        <v/>
      </c>
      <c r="CC9391" s="174" t="str">
        <f t="shared" si="941"/>
        <v/>
      </c>
      <c r="CH9391" s="139"/>
      <c r="CI9391" s="139"/>
      <c r="CJ9391" s="174"/>
    </row>
    <row r="9392" spans="76:88" ht="20.100000000000001" customHeight="1" x14ac:dyDescent="0.25">
      <c r="BX9392" s="190"/>
      <c r="BY9392" s="191"/>
      <c r="BZ9392" s="188"/>
      <c r="CA9392" s="188"/>
      <c r="CB9392" s="174" t="str">
        <f t="shared" si="940"/>
        <v/>
      </c>
      <c r="CC9392" s="174" t="str">
        <f t="shared" si="941"/>
        <v/>
      </c>
      <c r="CH9392" s="139"/>
      <c r="CI9392" s="139"/>
      <c r="CJ9392" s="174"/>
    </row>
    <row r="9393" spans="76:88" ht="20.100000000000001" customHeight="1" x14ac:dyDescent="0.25">
      <c r="BX9393" s="190"/>
      <c r="BY9393" s="191"/>
      <c r="BZ9393" s="188"/>
      <c r="CA9393" s="188"/>
      <c r="CB9393" s="174" t="str">
        <f t="shared" si="940"/>
        <v/>
      </c>
      <c r="CC9393" s="174" t="str">
        <f t="shared" si="941"/>
        <v/>
      </c>
      <c r="CH9393" s="139"/>
      <c r="CI9393" s="139"/>
      <c r="CJ9393" s="174"/>
    </row>
    <row r="9394" spans="76:88" ht="20.100000000000001" customHeight="1" x14ac:dyDescent="0.25">
      <c r="BX9394" s="190"/>
      <c r="BY9394" s="191"/>
      <c r="BZ9394" s="188"/>
      <c r="CA9394" s="188"/>
      <c r="CB9394" s="174" t="str">
        <f t="shared" si="940"/>
        <v/>
      </c>
      <c r="CC9394" s="174" t="str">
        <f t="shared" si="941"/>
        <v/>
      </c>
      <c r="CH9394" s="139"/>
      <c r="CI9394" s="139"/>
      <c r="CJ9394" s="174"/>
    </row>
    <row r="9395" spans="76:88" ht="20.100000000000001" customHeight="1" x14ac:dyDescent="0.25">
      <c r="BX9395" s="190"/>
      <c r="BY9395" s="191"/>
      <c r="BZ9395" s="188"/>
      <c r="CA9395" s="188"/>
      <c r="CB9395" s="174" t="str">
        <f t="shared" si="940"/>
        <v/>
      </c>
      <c r="CC9395" s="174" t="str">
        <f t="shared" si="941"/>
        <v/>
      </c>
      <c r="CH9395" s="139"/>
      <c r="CI9395" s="139"/>
      <c r="CJ9395" s="174"/>
    </row>
    <row r="9396" spans="76:88" ht="20.100000000000001" customHeight="1" x14ac:dyDescent="0.25">
      <c r="BX9396" s="190"/>
      <c r="BY9396" s="191"/>
      <c r="BZ9396" s="188"/>
      <c r="CA9396" s="188"/>
      <c r="CB9396" s="174" t="str">
        <f t="shared" si="940"/>
        <v/>
      </c>
      <c r="CC9396" s="174" t="str">
        <f t="shared" si="941"/>
        <v/>
      </c>
      <c r="CH9396" s="139"/>
      <c r="CI9396" s="139"/>
      <c r="CJ9396" s="174"/>
    </row>
    <row r="9397" spans="76:88" ht="20.100000000000001" customHeight="1" x14ac:dyDescent="0.25">
      <c r="BX9397" s="190"/>
      <c r="BY9397" s="191"/>
      <c r="BZ9397" s="188"/>
      <c r="CA9397" s="188"/>
      <c r="CB9397" s="174" t="str">
        <f t="shared" si="940"/>
        <v/>
      </c>
      <c r="CC9397" s="174" t="str">
        <f t="shared" si="941"/>
        <v/>
      </c>
      <c r="CH9397" s="139"/>
      <c r="CI9397" s="139"/>
      <c r="CJ9397" s="174"/>
    </row>
    <row r="9398" spans="76:88" ht="20.100000000000001" customHeight="1" x14ac:dyDescent="0.25">
      <c r="BX9398" s="190"/>
      <c r="BY9398" s="191"/>
      <c r="BZ9398" s="188"/>
      <c r="CA9398" s="188"/>
      <c r="CB9398" s="174" t="str">
        <f t="shared" si="940"/>
        <v/>
      </c>
      <c r="CC9398" s="174" t="str">
        <f t="shared" si="941"/>
        <v/>
      </c>
      <c r="CH9398" s="139"/>
      <c r="CI9398" s="139"/>
      <c r="CJ9398" s="174"/>
    </row>
    <row r="9399" spans="76:88" ht="20.100000000000001" customHeight="1" x14ac:dyDescent="0.25">
      <c r="BX9399" s="190"/>
      <c r="BY9399" s="191"/>
      <c r="BZ9399" s="188"/>
      <c r="CA9399" s="188"/>
      <c r="CB9399" s="174" t="str">
        <f t="shared" si="940"/>
        <v/>
      </c>
      <c r="CC9399" s="174" t="str">
        <f t="shared" si="941"/>
        <v/>
      </c>
      <c r="CH9399" s="139"/>
      <c r="CI9399" s="139"/>
      <c r="CJ9399" s="174"/>
    </row>
    <row r="9400" spans="76:88" ht="20.100000000000001" customHeight="1" x14ac:dyDescent="0.25">
      <c r="BX9400" s="190"/>
      <c r="BY9400" s="191"/>
      <c r="BZ9400" s="188"/>
      <c r="CA9400" s="188"/>
      <c r="CB9400" s="174" t="str">
        <f t="shared" si="940"/>
        <v/>
      </c>
      <c r="CC9400" s="174" t="str">
        <f t="shared" si="941"/>
        <v/>
      </c>
      <c r="CH9400" s="139"/>
      <c r="CI9400" s="139"/>
      <c r="CJ9400" s="174"/>
    </row>
    <row r="9401" spans="76:88" ht="20.100000000000001" customHeight="1" x14ac:dyDescent="0.25">
      <c r="BX9401" s="190"/>
      <c r="BY9401" s="191"/>
      <c r="BZ9401" s="188"/>
      <c r="CA9401" s="188"/>
      <c r="CB9401" s="174" t="str">
        <f t="shared" si="940"/>
        <v/>
      </c>
      <c r="CC9401" s="174" t="str">
        <f t="shared" si="941"/>
        <v/>
      </c>
      <c r="CH9401" s="139"/>
      <c r="CI9401" s="139"/>
      <c r="CJ9401" s="174"/>
    </row>
    <row r="9402" spans="76:88" ht="20.100000000000001" customHeight="1" x14ac:dyDescent="0.25">
      <c r="BX9402" s="190"/>
      <c r="BY9402" s="191"/>
      <c r="BZ9402" s="188"/>
      <c r="CA9402" s="188"/>
      <c r="CB9402" s="174" t="str">
        <f t="shared" si="940"/>
        <v/>
      </c>
      <c r="CC9402" s="174" t="str">
        <f t="shared" si="941"/>
        <v/>
      </c>
      <c r="CH9402" s="139"/>
      <c r="CI9402" s="139"/>
      <c r="CJ9402" s="174"/>
    </row>
    <row r="9403" spans="76:88" ht="20.100000000000001" customHeight="1" x14ac:dyDescent="0.25">
      <c r="BX9403" s="190"/>
      <c r="BY9403" s="191"/>
      <c r="BZ9403" s="188"/>
      <c r="CA9403" s="188"/>
      <c r="CB9403" s="174" t="str">
        <f t="shared" si="940"/>
        <v/>
      </c>
      <c r="CC9403" s="174" t="str">
        <f t="shared" si="941"/>
        <v/>
      </c>
      <c r="CH9403" s="139"/>
      <c r="CI9403" s="139"/>
      <c r="CJ9403" s="174"/>
    </row>
    <row r="9404" spans="76:88" ht="20.100000000000001" customHeight="1" x14ac:dyDescent="0.25">
      <c r="BX9404" s="190"/>
      <c r="BY9404" s="191"/>
      <c r="BZ9404" s="188"/>
      <c r="CA9404" s="188"/>
      <c r="CB9404" s="174" t="str">
        <f t="shared" si="940"/>
        <v/>
      </c>
      <c r="CC9404" s="174" t="str">
        <f t="shared" si="941"/>
        <v/>
      </c>
      <c r="CH9404" s="139"/>
      <c r="CI9404" s="139"/>
      <c r="CJ9404" s="174"/>
    </row>
    <row r="9405" spans="76:88" ht="20.100000000000001" customHeight="1" x14ac:dyDescent="0.25">
      <c r="BX9405" s="190"/>
      <c r="BY9405" s="191"/>
      <c r="BZ9405" s="188"/>
      <c r="CA9405" s="188"/>
      <c r="CB9405" s="174" t="str">
        <f t="shared" si="940"/>
        <v/>
      </c>
      <c r="CC9405" s="174" t="str">
        <f t="shared" si="941"/>
        <v/>
      </c>
      <c r="CH9405" s="139"/>
      <c r="CI9405" s="139"/>
      <c r="CJ9405" s="174"/>
    </row>
    <row r="9406" spans="76:88" ht="20.100000000000001" customHeight="1" x14ac:dyDescent="0.25">
      <c r="BX9406" s="190"/>
      <c r="BY9406" s="191"/>
      <c r="BZ9406" s="188"/>
      <c r="CA9406" s="188"/>
      <c r="CB9406" s="174" t="str">
        <f t="shared" si="940"/>
        <v/>
      </c>
      <c r="CC9406" s="174" t="str">
        <f t="shared" si="941"/>
        <v/>
      </c>
      <c r="CH9406" s="139"/>
      <c r="CI9406" s="139"/>
      <c r="CJ9406" s="174"/>
    </row>
    <row r="9407" spans="76:88" ht="20.100000000000001" customHeight="1" x14ac:dyDescent="0.25">
      <c r="BX9407" s="190"/>
      <c r="BY9407" s="191"/>
      <c r="BZ9407" s="188"/>
      <c r="CA9407" s="188"/>
      <c r="CB9407" s="174" t="str">
        <f t="shared" si="940"/>
        <v/>
      </c>
      <c r="CC9407" s="174" t="str">
        <f t="shared" si="941"/>
        <v/>
      </c>
      <c r="CH9407" s="139"/>
      <c r="CI9407" s="139"/>
      <c r="CJ9407" s="174"/>
    </row>
    <row r="9408" spans="76:88" ht="20.100000000000001" customHeight="1" x14ac:dyDescent="0.25">
      <c r="BX9408" s="190"/>
      <c r="BY9408" s="191"/>
      <c r="BZ9408" s="188"/>
      <c r="CA9408" s="188"/>
      <c r="CB9408" s="174" t="str">
        <f t="shared" si="940"/>
        <v/>
      </c>
      <c r="CC9408" s="174" t="str">
        <f t="shared" si="941"/>
        <v/>
      </c>
      <c r="CH9408" s="139"/>
      <c r="CI9408" s="139"/>
      <c r="CJ9408" s="174"/>
    </row>
    <row r="9409" spans="76:88" ht="20.100000000000001" customHeight="1" x14ac:dyDescent="0.25">
      <c r="BX9409" s="190"/>
      <c r="BY9409" s="191"/>
      <c r="BZ9409" s="188"/>
      <c r="CA9409" s="188"/>
      <c r="CB9409" s="174" t="str">
        <f t="shared" si="940"/>
        <v/>
      </c>
      <c r="CC9409" s="174" t="str">
        <f t="shared" si="941"/>
        <v/>
      </c>
      <c r="CH9409" s="139"/>
      <c r="CI9409" s="139"/>
      <c r="CJ9409" s="174"/>
    </row>
    <row r="9410" spans="76:88" ht="20.100000000000001" customHeight="1" x14ac:dyDescent="0.25">
      <c r="BX9410" s="190"/>
      <c r="BY9410" s="191"/>
      <c r="BZ9410" s="188"/>
      <c r="CA9410" s="188"/>
      <c r="CB9410" s="174" t="str">
        <f t="shared" si="940"/>
        <v/>
      </c>
      <c r="CC9410" s="174" t="str">
        <f t="shared" si="941"/>
        <v/>
      </c>
      <c r="CH9410" s="139"/>
      <c r="CI9410" s="139"/>
      <c r="CJ9410" s="174"/>
    </row>
    <row r="9411" spans="76:88" ht="20.100000000000001" customHeight="1" x14ac:dyDescent="0.25">
      <c r="BX9411" s="190"/>
      <c r="BY9411" s="191"/>
      <c r="BZ9411" s="188"/>
      <c r="CA9411" s="188"/>
      <c r="CB9411" s="174" t="str">
        <f t="shared" si="940"/>
        <v/>
      </c>
      <c r="CC9411" s="174" t="str">
        <f t="shared" si="941"/>
        <v/>
      </c>
      <c r="CH9411" s="139"/>
      <c r="CI9411" s="139"/>
      <c r="CJ9411" s="174"/>
    </row>
    <row r="9412" spans="76:88" ht="20.100000000000001" customHeight="1" x14ac:dyDescent="0.25">
      <c r="BX9412" s="190"/>
      <c r="BY9412" s="191"/>
      <c r="BZ9412" s="188"/>
      <c r="CA9412" s="188"/>
      <c r="CB9412" s="174" t="str">
        <f t="shared" si="940"/>
        <v/>
      </c>
      <c r="CC9412" s="174" t="str">
        <f t="shared" si="941"/>
        <v/>
      </c>
      <c r="CH9412" s="139"/>
      <c r="CI9412" s="139"/>
      <c r="CJ9412" s="174"/>
    </row>
    <row r="9413" spans="76:88" ht="20.100000000000001" customHeight="1" x14ac:dyDescent="0.25">
      <c r="BX9413" s="190"/>
      <c r="BY9413" s="191"/>
      <c r="BZ9413" s="188"/>
      <c r="CA9413" s="188"/>
      <c r="CB9413" s="174" t="str">
        <f t="shared" si="940"/>
        <v/>
      </c>
      <c r="CC9413" s="174" t="str">
        <f t="shared" si="941"/>
        <v/>
      </c>
      <c r="CH9413" s="139"/>
      <c r="CI9413" s="139"/>
      <c r="CJ9413" s="174"/>
    </row>
    <row r="9414" spans="76:88" ht="20.100000000000001" customHeight="1" x14ac:dyDescent="0.25">
      <c r="BX9414" s="190"/>
      <c r="BY9414" s="191"/>
      <c r="BZ9414" s="188"/>
      <c r="CA9414" s="188"/>
      <c r="CB9414" s="174" t="str">
        <f t="shared" si="940"/>
        <v/>
      </c>
      <c r="CC9414" s="174" t="str">
        <f t="shared" si="941"/>
        <v/>
      </c>
      <c r="CH9414" s="139"/>
      <c r="CI9414" s="139"/>
      <c r="CJ9414" s="174"/>
    </row>
    <row r="9415" spans="76:88" ht="20.100000000000001" customHeight="1" x14ac:dyDescent="0.25">
      <c r="BX9415" s="190"/>
      <c r="BY9415" s="191"/>
      <c r="BZ9415" s="188"/>
      <c r="CA9415" s="188"/>
      <c r="CB9415" s="174" t="str">
        <f t="shared" si="940"/>
        <v/>
      </c>
      <c r="CC9415" s="174" t="str">
        <f t="shared" si="941"/>
        <v/>
      </c>
      <c r="CH9415" s="139"/>
      <c r="CI9415" s="139"/>
      <c r="CJ9415" s="174"/>
    </row>
    <row r="9416" spans="76:88" ht="20.100000000000001" customHeight="1" x14ac:dyDescent="0.25">
      <c r="BX9416" s="190"/>
      <c r="BY9416" s="191"/>
      <c r="BZ9416" s="188"/>
      <c r="CA9416" s="188"/>
      <c r="CB9416" s="174" t="str">
        <f t="shared" si="940"/>
        <v/>
      </c>
      <c r="CC9416" s="174" t="str">
        <f t="shared" si="941"/>
        <v/>
      </c>
      <c r="CH9416" s="139"/>
      <c r="CI9416" s="139"/>
      <c r="CJ9416" s="174"/>
    </row>
    <row r="9417" spans="76:88" ht="20.100000000000001" customHeight="1" x14ac:dyDescent="0.25">
      <c r="BX9417" s="190"/>
      <c r="BY9417" s="191"/>
      <c r="BZ9417" s="188"/>
      <c r="CA9417" s="188"/>
      <c r="CB9417" s="174" t="str">
        <f t="shared" si="940"/>
        <v/>
      </c>
      <c r="CC9417" s="174" t="str">
        <f t="shared" si="941"/>
        <v/>
      </c>
      <c r="CH9417" s="139"/>
      <c r="CI9417" s="139"/>
      <c r="CJ9417" s="174"/>
    </row>
    <row r="9418" spans="76:88" ht="20.100000000000001" customHeight="1" x14ac:dyDescent="0.25">
      <c r="BX9418" s="190"/>
      <c r="BY9418" s="191"/>
      <c r="BZ9418" s="188"/>
      <c r="CA9418" s="188"/>
      <c r="CB9418" s="174" t="str">
        <f t="shared" si="940"/>
        <v/>
      </c>
      <c r="CC9418" s="174" t="str">
        <f t="shared" si="941"/>
        <v/>
      </c>
      <c r="CH9418" s="139"/>
      <c r="CI9418" s="139"/>
      <c r="CJ9418" s="174"/>
    </row>
    <row r="9419" spans="76:88" ht="20.100000000000001" customHeight="1" x14ac:dyDescent="0.25">
      <c r="BX9419" s="190"/>
      <c r="BY9419" s="191"/>
      <c r="BZ9419" s="188"/>
      <c r="CA9419" s="188"/>
      <c r="CB9419" s="174" t="str">
        <f t="shared" si="940"/>
        <v/>
      </c>
      <c r="CC9419" s="174" t="str">
        <f t="shared" si="941"/>
        <v/>
      </c>
      <c r="CH9419" s="139"/>
      <c r="CI9419" s="139"/>
      <c r="CJ9419" s="174"/>
    </row>
    <row r="9420" spans="76:88" ht="20.100000000000001" customHeight="1" x14ac:dyDescent="0.25">
      <c r="BX9420" s="190"/>
      <c r="BY9420" s="191"/>
      <c r="BZ9420" s="188"/>
      <c r="CA9420" s="188"/>
      <c r="CB9420" s="174" t="str">
        <f t="shared" si="940"/>
        <v/>
      </c>
      <c r="CC9420" s="174" t="str">
        <f t="shared" si="941"/>
        <v/>
      </c>
      <c r="CH9420" s="139"/>
      <c r="CI9420" s="139"/>
      <c r="CJ9420" s="174"/>
    </row>
    <row r="9421" spans="76:88" ht="20.100000000000001" customHeight="1" x14ac:dyDescent="0.25">
      <c r="BX9421" s="190"/>
      <c r="BY9421" s="191"/>
      <c r="BZ9421" s="188"/>
      <c r="CA9421" s="188"/>
      <c r="CB9421" s="174" t="str">
        <f t="shared" si="940"/>
        <v/>
      </c>
      <c r="CC9421" s="174" t="str">
        <f t="shared" si="941"/>
        <v/>
      </c>
      <c r="CH9421" s="139"/>
      <c r="CI9421" s="139"/>
      <c r="CJ9421" s="174"/>
    </row>
    <row r="9422" spans="76:88" ht="20.100000000000001" customHeight="1" x14ac:dyDescent="0.25">
      <c r="BX9422" s="190"/>
      <c r="BY9422" s="191"/>
      <c r="BZ9422" s="188"/>
      <c r="CA9422" s="188"/>
      <c r="CB9422" s="174" t="str">
        <f t="shared" si="940"/>
        <v/>
      </c>
      <c r="CC9422" s="174" t="str">
        <f t="shared" si="941"/>
        <v/>
      </c>
      <c r="CH9422" s="139"/>
      <c r="CI9422" s="139"/>
      <c r="CJ9422" s="174"/>
    </row>
    <row r="9423" spans="76:88" ht="20.100000000000001" customHeight="1" x14ac:dyDescent="0.25">
      <c r="BX9423" s="190"/>
      <c r="BY9423" s="191"/>
      <c r="BZ9423" s="188"/>
      <c r="CA9423" s="188"/>
      <c r="CB9423" s="174" t="str">
        <f t="shared" si="940"/>
        <v/>
      </c>
      <c r="CC9423" s="174" t="str">
        <f t="shared" si="941"/>
        <v/>
      </c>
      <c r="CH9423" s="139"/>
      <c r="CI9423" s="139"/>
      <c r="CJ9423" s="174"/>
    </row>
    <row r="9424" spans="76:88" ht="20.100000000000001" customHeight="1" x14ac:dyDescent="0.25">
      <c r="BX9424" s="190"/>
      <c r="BY9424" s="191"/>
      <c r="BZ9424" s="188"/>
      <c r="CA9424" s="188"/>
      <c r="CB9424" s="174" t="str">
        <f t="shared" ref="CB9424:CB9487" si="942">IF($CA9424&gt;(Y$555),$BZ9424,"")</f>
        <v/>
      </c>
      <c r="CC9424" s="174" t="str">
        <f t="shared" ref="CC9424:CC9487" si="943">IF($CA9424&gt;(AA$557),$BZ9424,"")</f>
        <v/>
      </c>
      <c r="CH9424" s="139"/>
      <c r="CI9424" s="139"/>
      <c r="CJ9424" s="174"/>
    </row>
    <row r="9425" spans="76:88" ht="20.100000000000001" customHeight="1" x14ac:dyDescent="0.25">
      <c r="BX9425" s="190"/>
      <c r="BY9425" s="191"/>
      <c r="BZ9425" s="188"/>
      <c r="CA9425" s="188"/>
      <c r="CB9425" s="174" t="str">
        <f t="shared" si="942"/>
        <v/>
      </c>
      <c r="CC9425" s="174" t="str">
        <f t="shared" si="943"/>
        <v/>
      </c>
      <c r="CH9425" s="139"/>
      <c r="CI9425" s="139"/>
      <c r="CJ9425" s="174"/>
    </row>
    <row r="9426" spans="76:88" ht="20.100000000000001" customHeight="1" x14ac:dyDescent="0.25">
      <c r="BX9426" s="190"/>
      <c r="BY9426" s="191"/>
      <c r="BZ9426" s="188"/>
      <c r="CA9426" s="188"/>
      <c r="CB9426" s="174" t="str">
        <f t="shared" si="942"/>
        <v/>
      </c>
      <c r="CC9426" s="174" t="str">
        <f t="shared" si="943"/>
        <v/>
      </c>
      <c r="CH9426" s="139"/>
      <c r="CI9426" s="139"/>
      <c r="CJ9426" s="174"/>
    </row>
    <row r="9427" spans="76:88" ht="20.100000000000001" customHeight="1" x14ac:dyDescent="0.25">
      <c r="BX9427" s="190"/>
      <c r="BY9427" s="191"/>
      <c r="BZ9427" s="188"/>
      <c r="CA9427" s="188"/>
      <c r="CB9427" s="174" t="str">
        <f t="shared" si="942"/>
        <v/>
      </c>
      <c r="CC9427" s="174" t="str">
        <f t="shared" si="943"/>
        <v/>
      </c>
      <c r="CH9427" s="139"/>
      <c r="CI9427" s="139"/>
      <c r="CJ9427" s="174"/>
    </row>
    <row r="9428" spans="76:88" ht="20.100000000000001" customHeight="1" x14ac:dyDescent="0.25">
      <c r="BX9428" s="190"/>
      <c r="BY9428" s="191"/>
      <c r="BZ9428" s="188"/>
      <c r="CA9428" s="188"/>
      <c r="CB9428" s="174" t="str">
        <f t="shared" si="942"/>
        <v/>
      </c>
      <c r="CC9428" s="174" t="str">
        <f t="shared" si="943"/>
        <v/>
      </c>
      <c r="CH9428" s="139"/>
      <c r="CI9428" s="139"/>
      <c r="CJ9428" s="174"/>
    </row>
    <row r="9429" spans="76:88" ht="20.100000000000001" customHeight="1" x14ac:dyDescent="0.25">
      <c r="BX9429" s="190"/>
      <c r="BY9429" s="191"/>
      <c r="BZ9429" s="188"/>
      <c r="CA9429" s="188"/>
      <c r="CB9429" s="174" t="str">
        <f t="shared" si="942"/>
        <v/>
      </c>
      <c r="CC9429" s="174" t="str">
        <f t="shared" si="943"/>
        <v/>
      </c>
      <c r="CH9429" s="139"/>
      <c r="CI9429" s="139"/>
      <c r="CJ9429" s="174"/>
    </row>
    <row r="9430" spans="76:88" ht="20.100000000000001" customHeight="1" x14ac:dyDescent="0.25">
      <c r="BX9430" s="190"/>
      <c r="BY9430" s="191"/>
      <c r="BZ9430" s="188"/>
      <c r="CA9430" s="188"/>
      <c r="CB9430" s="174" t="str">
        <f t="shared" si="942"/>
        <v/>
      </c>
      <c r="CC9430" s="174" t="str">
        <f t="shared" si="943"/>
        <v/>
      </c>
      <c r="CH9430" s="139"/>
      <c r="CI9430" s="139"/>
      <c r="CJ9430" s="174"/>
    </row>
    <row r="9431" spans="76:88" ht="20.100000000000001" customHeight="1" x14ac:dyDescent="0.25">
      <c r="BX9431" s="190"/>
      <c r="BY9431" s="191"/>
      <c r="BZ9431" s="188"/>
      <c r="CA9431" s="188"/>
      <c r="CB9431" s="174" t="str">
        <f t="shared" si="942"/>
        <v/>
      </c>
      <c r="CC9431" s="174" t="str">
        <f t="shared" si="943"/>
        <v/>
      </c>
      <c r="CH9431" s="139"/>
      <c r="CI9431" s="139"/>
      <c r="CJ9431" s="174"/>
    </row>
    <row r="9432" spans="76:88" ht="20.100000000000001" customHeight="1" x14ac:dyDescent="0.25">
      <c r="BX9432" s="190"/>
      <c r="BY9432" s="191"/>
      <c r="BZ9432" s="188"/>
      <c r="CA9432" s="188"/>
      <c r="CB9432" s="174" t="str">
        <f t="shared" si="942"/>
        <v/>
      </c>
      <c r="CC9432" s="174" t="str">
        <f t="shared" si="943"/>
        <v/>
      </c>
      <c r="CH9432" s="139"/>
      <c r="CI9432" s="139"/>
      <c r="CJ9432" s="174"/>
    </row>
    <row r="9433" spans="76:88" ht="20.100000000000001" customHeight="1" x14ac:dyDescent="0.25">
      <c r="BX9433" s="190"/>
      <c r="BY9433" s="191"/>
      <c r="BZ9433" s="188"/>
      <c r="CA9433" s="188"/>
      <c r="CB9433" s="174" t="str">
        <f t="shared" si="942"/>
        <v/>
      </c>
      <c r="CC9433" s="174" t="str">
        <f t="shared" si="943"/>
        <v/>
      </c>
      <c r="CH9433" s="139"/>
      <c r="CI9433" s="139"/>
      <c r="CJ9433" s="174"/>
    </row>
    <row r="9434" spans="76:88" ht="20.100000000000001" customHeight="1" x14ac:dyDescent="0.25">
      <c r="BX9434" s="190"/>
      <c r="BY9434" s="191"/>
      <c r="BZ9434" s="188"/>
      <c r="CA9434" s="188"/>
      <c r="CB9434" s="174" t="str">
        <f t="shared" si="942"/>
        <v/>
      </c>
      <c r="CC9434" s="174" t="str">
        <f t="shared" si="943"/>
        <v/>
      </c>
      <c r="CH9434" s="139"/>
      <c r="CI9434" s="139"/>
      <c r="CJ9434" s="174"/>
    </row>
    <row r="9435" spans="76:88" ht="20.100000000000001" customHeight="1" x14ac:dyDescent="0.25">
      <c r="BX9435" s="190"/>
      <c r="BY9435" s="191"/>
      <c r="BZ9435" s="188"/>
      <c r="CA9435" s="188"/>
      <c r="CB9435" s="174" t="str">
        <f t="shared" si="942"/>
        <v/>
      </c>
      <c r="CC9435" s="174" t="str">
        <f t="shared" si="943"/>
        <v/>
      </c>
      <c r="CH9435" s="139"/>
      <c r="CI9435" s="139"/>
      <c r="CJ9435" s="174"/>
    </row>
    <row r="9436" spans="76:88" ht="20.100000000000001" customHeight="1" x14ac:dyDescent="0.25">
      <c r="BX9436" s="190"/>
      <c r="BY9436" s="191"/>
      <c r="BZ9436" s="188"/>
      <c r="CA9436" s="188"/>
      <c r="CB9436" s="174" t="str">
        <f t="shared" si="942"/>
        <v/>
      </c>
      <c r="CC9436" s="174" t="str">
        <f t="shared" si="943"/>
        <v/>
      </c>
      <c r="CH9436" s="139"/>
      <c r="CI9436" s="139"/>
      <c r="CJ9436" s="174"/>
    </row>
    <row r="9437" spans="76:88" ht="20.100000000000001" customHeight="1" x14ac:dyDescent="0.25">
      <c r="BX9437" s="190"/>
      <c r="BY9437" s="191"/>
      <c r="BZ9437" s="188"/>
      <c r="CA9437" s="188"/>
      <c r="CB9437" s="174" t="str">
        <f t="shared" si="942"/>
        <v/>
      </c>
      <c r="CC9437" s="174" t="str">
        <f t="shared" si="943"/>
        <v/>
      </c>
      <c r="CH9437" s="139"/>
      <c r="CI9437" s="139"/>
      <c r="CJ9437" s="174"/>
    </row>
    <row r="9438" spans="76:88" ht="20.100000000000001" customHeight="1" x14ac:dyDescent="0.25">
      <c r="BX9438" s="190"/>
      <c r="BY9438" s="191"/>
      <c r="BZ9438" s="188"/>
      <c r="CA9438" s="188"/>
      <c r="CB9438" s="174" t="str">
        <f t="shared" si="942"/>
        <v/>
      </c>
      <c r="CC9438" s="174" t="str">
        <f t="shared" si="943"/>
        <v/>
      </c>
      <c r="CH9438" s="139"/>
      <c r="CI9438" s="139"/>
      <c r="CJ9438" s="174"/>
    </row>
    <row r="9439" spans="76:88" ht="20.100000000000001" customHeight="1" x14ac:dyDescent="0.25">
      <c r="BX9439" s="190"/>
      <c r="BY9439" s="191"/>
      <c r="BZ9439" s="188"/>
      <c r="CA9439" s="188"/>
      <c r="CB9439" s="174" t="str">
        <f t="shared" si="942"/>
        <v/>
      </c>
      <c r="CC9439" s="174" t="str">
        <f t="shared" si="943"/>
        <v/>
      </c>
      <c r="CH9439" s="139"/>
      <c r="CI9439" s="139"/>
      <c r="CJ9439" s="174"/>
    </row>
    <row r="9440" spans="76:88" ht="20.100000000000001" customHeight="1" x14ac:dyDescent="0.25">
      <c r="BX9440" s="190"/>
      <c r="BY9440" s="191"/>
      <c r="BZ9440" s="188"/>
      <c r="CA9440" s="188"/>
      <c r="CB9440" s="174" t="str">
        <f t="shared" si="942"/>
        <v/>
      </c>
      <c r="CC9440" s="174" t="str">
        <f t="shared" si="943"/>
        <v/>
      </c>
      <c r="CH9440" s="139"/>
      <c r="CI9440" s="139"/>
      <c r="CJ9440" s="174"/>
    </row>
    <row r="9441" spans="76:88" ht="20.100000000000001" customHeight="1" x14ac:dyDescent="0.25">
      <c r="BX9441" s="190"/>
      <c r="BY9441" s="191"/>
      <c r="BZ9441" s="188"/>
      <c r="CA9441" s="188"/>
      <c r="CB9441" s="174" t="str">
        <f t="shared" si="942"/>
        <v/>
      </c>
      <c r="CC9441" s="174" t="str">
        <f t="shared" si="943"/>
        <v/>
      </c>
      <c r="CH9441" s="139"/>
      <c r="CI9441" s="139"/>
      <c r="CJ9441" s="174"/>
    </row>
    <row r="9442" spans="76:88" ht="20.100000000000001" customHeight="1" x14ac:dyDescent="0.25">
      <c r="BX9442" s="190"/>
      <c r="BY9442" s="191"/>
      <c r="BZ9442" s="188"/>
      <c r="CA9442" s="188"/>
      <c r="CB9442" s="174" t="str">
        <f t="shared" si="942"/>
        <v/>
      </c>
      <c r="CC9442" s="174" t="str">
        <f t="shared" si="943"/>
        <v/>
      </c>
      <c r="CH9442" s="139"/>
      <c r="CI9442" s="139"/>
      <c r="CJ9442" s="174"/>
    </row>
    <row r="9443" spans="76:88" ht="20.100000000000001" customHeight="1" x14ac:dyDescent="0.25">
      <c r="BX9443" s="190"/>
      <c r="BY9443" s="191"/>
      <c r="BZ9443" s="188"/>
      <c r="CA9443" s="188"/>
      <c r="CB9443" s="174" t="str">
        <f t="shared" si="942"/>
        <v/>
      </c>
      <c r="CC9443" s="174" t="str">
        <f t="shared" si="943"/>
        <v/>
      </c>
      <c r="CH9443" s="139"/>
      <c r="CI9443" s="139"/>
      <c r="CJ9443" s="174"/>
    </row>
    <row r="9444" spans="76:88" ht="20.100000000000001" customHeight="1" x14ac:dyDescent="0.25">
      <c r="BX9444" s="190"/>
      <c r="BY9444" s="191"/>
      <c r="BZ9444" s="188"/>
      <c r="CA9444" s="188"/>
      <c r="CB9444" s="174" t="str">
        <f t="shared" si="942"/>
        <v/>
      </c>
      <c r="CC9444" s="174" t="str">
        <f t="shared" si="943"/>
        <v/>
      </c>
      <c r="CH9444" s="139"/>
      <c r="CI9444" s="139"/>
      <c r="CJ9444" s="174"/>
    </row>
    <row r="9445" spans="76:88" ht="20.100000000000001" customHeight="1" x14ac:dyDescent="0.25">
      <c r="BX9445" s="190"/>
      <c r="BY9445" s="191"/>
      <c r="BZ9445" s="188"/>
      <c r="CA9445" s="188"/>
      <c r="CB9445" s="174" t="str">
        <f t="shared" si="942"/>
        <v/>
      </c>
      <c r="CC9445" s="174" t="str">
        <f t="shared" si="943"/>
        <v/>
      </c>
      <c r="CH9445" s="139"/>
      <c r="CI9445" s="139"/>
      <c r="CJ9445" s="174"/>
    </row>
    <row r="9446" spans="76:88" ht="20.100000000000001" customHeight="1" x14ac:dyDescent="0.25">
      <c r="BX9446" s="190"/>
      <c r="BY9446" s="191"/>
      <c r="BZ9446" s="188"/>
      <c r="CA9446" s="188"/>
      <c r="CB9446" s="174" t="str">
        <f t="shared" si="942"/>
        <v/>
      </c>
      <c r="CC9446" s="174" t="str">
        <f t="shared" si="943"/>
        <v/>
      </c>
      <c r="CH9446" s="139"/>
      <c r="CI9446" s="139"/>
      <c r="CJ9446" s="174"/>
    </row>
    <row r="9447" spans="76:88" ht="20.100000000000001" customHeight="1" x14ac:dyDescent="0.25">
      <c r="BX9447" s="190"/>
      <c r="BY9447" s="191"/>
      <c r="BZ9447" s="188"/>
      <c r="CA9447" s="188"/>
      <c r="CB9447" s="174" t="str">
        <f t="shared" si="942"/>
        <v/>
      </c>
      <c r="CC9447" s="174" t="str">
        <f t="shared" si="943"/>
        <v/>
      </c>
      <c r="CH9447" s="139"/>
      <c r="CI9447" s="139"/>
      <c r="CJ9447" s="174"/>
    </row>
    <row r="9448" spans="76:88" ht="20.100000000000001" customHeight="1" x14ac:dyDescent="0.25">
      <c r="BX9448" s="190"/>
      <c r="BY9448" s="191"/>
      <c r="BZ9448" s="188"/>
      <c r="CA9448" s="188"/>
      <c r="CB9448" s="174" t="str">
        <f t="shared" si="942"/>
        <v/>
      </c>
      <c r="CC9448" s="174" t="str">
        <f t="shared" si="943"/>
        <v/>
      </c>
      <c r="CH9448" s="139"/>
      <c r="CI9448" s="139"/>
      <c r="CJ9448" s="174"/>
    </row>
    <row r="9449" spans="76:88" ht="20.100000000000001" customHeight="1" x14ac:dyDescent="0.25">
      <c r="BX9449" s="190"/>
      <c r="BY9449" s="191"/>
      <c r="BZ9449" s="188"/>
      <c r="CA9449" s="188"/>
      <c r="CB9449" s="174" t="str">
        <f t="shared" si="942"/>
        <v/>
      </c>
      <c r="CC9449" s="174" t="str">
        <f t="shared" si="943"/>
        <v/>
      </c>
      <c r="CH9449" s="139"/>
      <c r="CI9449" s="139"/>
      <c r="CJ9449" s="174"/>
    </row>
    <row r="9450" spans="76:88" ht="20.100000000000001" customHeight="1" x14ac:dyDescent="0.25">
      <c r="BX9450" s="190"/>
      <c r="BY9450" s="191"/>
      <c r="BZ9450" s="188"/>
      <c r="CA9450" s="188"/>
      <c r="CB9450" s="174" t="str">
        <f t="shared" si="942"/>
        <v/>
      </c>
      <c r="CC9450" s="174" t="str">
        <f t="shared" si="943"/>
        <v/>
      </c>
      <c r="CH9450" s="139"/>
      <c r="CI9450" s="139"/>
      <c r="CJ9450" s="174"/>
    </row>
    <row r="9451" spans="76:88" ht="20.100000000000001" customHeight="1" x14ac:dyDescent="0.25">
      <c r="BX9451" s="190"/>
      <c r="BY9451" s="191"/>
      <c r="BZ9451" s="188"/>
      <c r="CA9451" s="188"/>
      <c r="CB9451" s="174" t="str">
        <f t="shared" si="942"/>
        <v/>
      </c>
      <c r="CC9451" s="174" t="str">
        <f t="shared" si="943"/>
        <v/>
      </c>
      <c r="CH9451" s="139"/>
      <c r="CI9451" s="139"/>
      <c r="CJ9451" s="174"/>
    </row>
    <row r="9452" spans="76:88" ht="20.100000000000001" customHeight="1" x14ac:dyDescent="0.25">
      <c r="BX9452" s="190"/>
      <c r="BY9452" s="191"/>
      <c r="BZ9452" s="188"/>
      <c r="CA9452" s="188"/>
      <c r="CB9452" s="174" t="str">
        <f t="shared" si="942"/>
        <v/>
      </c>
      <c r="CC9452" s="174" t="str">
        <f t="shared" si="943"/>
        <v/>
      </c>
      <c r="CH9452" s="139"/>
      <c r="CI9452" s="139"/>
      <c r="CJ9452" s="174"/>
    </row>
    <row r="9453" spans="76:88" ht="20.100000000000001" customHeight="1" x14ac:dyDescent="0.25">
      <c r="BX9453" s="190"/>
      <c r="BY9453" s="191"/>
      <c r="BZ9453" s="188"/>
      <c r="CA9453" s="188"/>
      <c r="CB9453" s="174" t="str">
        <f t="shared" si="942"/>
        <v/>
      </c>
      <c r="CC9453" s="174" t="str">
        <f t="shared" si="943"/>
        <v/>
      </c>
      <c r="CH9453" s="139"/>
      <c r="CI9453" s="139"/>
      <c r="CJ9453" s="174"/>
    </row>
    <row r="9454" spans="76:88" ht="20.100000000000001" customHeight="1" x14ac:dyDescent="0.25">
      <c r="BX9454" s="190"/>
      <c r="BY9454" s="191"/>
      <c r="BZ9454" s="188"/>
      <c r="CA9454" s="188"/>
      <c r="CB9454" s="174" t="str">
        <f t="shared" si="942"/>
        <v/>
      </c>
      <c r="CC9454" s="174" t="str">
        <f t="shared" si="943"/>
        <v/>
      </c>
      <c r="CH9454" s="139"/>
      <c r="CI9454" s="139"/>
      <c r="CJ9454" s="174"/>
    </row>
    <row r="9455" spans="76:88" ht="20.100000000000001" customHeight="1" x14ac:dyDescent="0.25">
      <c r="BX9455" s="190"/>
      <c r="BY9455" s="191"/>
      <c r="BZ9455" s="188"/>
      <c r="CA9455" s="188"/>
      <c r="CB9455" s="174" t="str">
        <f t="shared" si="942"/>
        <v/>
      </c>
      <c r="CC9455" s="174" t="str">
        <f t="shared" si="943"/>
        <v/>
      </c>
      <c r="CH9455" s="139"/>
      <c r="CI9455" s="139"/>
      <c r="CJ9455" s="174"/>
    </row>
    <row r="9456" spans="76:88" ht="20.100000000000001" customHeight="1" x14ac:dyDescent="0.25">
      <c r="BX9456" s="190"/>
      <c r="BY9456" s="191"/>
      <c r="BZ9456" s="188"/>
      <c r="CA9456" s="188"/>
      <c r="CB9456" s="174" t="str">
        <f t="shared" si="942"/>
        <v/>
      </c>
      <c r="CC9456" s="174" t="str">
        <f t="shared" si="943"/>
        <v/>
      </c>
      <c r="CH9456" s="139"/>
      <c r="CI9456" s="139"/>
      <c r="CJ9456" s="174"/>
    </row>
    <row r="9457" spans="76:88" ht="20.100000000000001" customHeight="1" x14ac:dyDescent="0.25">
      <c r="BX9457" s="190"/>
      <c r="BY9457" s="191"/>
      <c r="BZ9457" s="188"/>
      <c r="CA9457" s="188"/>
      <c r="CB9457" s="174" t="str">
        <f t="shared" si="942"/>
        <v/>
      </c>
      <c r="CC9457" s="174" t="str">
        <f t="shared" si="943"/>
        <v/>
      </c>
      <c r="CH9457" s="139"/>
      <c r="CI9457" s="139"/>
      <c r="CJ9457" s="174"/>
    </row>
    <row r="9458" spans="76:88" ht="20.100000000000001" customHeight="1" x14ac:dyDescent="0.25">
      <c r="BX9458" s="190"/>
      <c r="BY9458" s="191"/>
      <c r="BZ9458" s="188"/>
      <c r="CA9458" s="188"/>
      <c r="CB9458" s="174" t="str">
        <f t="shared" si="942"/>
        <v/>
      </c>
      <c r="CC9458" s="174" t="str">
        <f t="shared" si="943"/>
        <v/>
      </c>
      <c r="CH9458" s="139"/>
      <c r="CI9458" s="139"/>
      <c r="CJ9458" s="174"/>
    </row>
    <row r="9459" spans="76:88" ht="20.100000000000001" customHeight="1" x14ac:dyDescent="0.25">
      <c r="BX9459" s="190"/>
      <c r="BY9459" s="191"/>
      <c r="BZ9459" s="188"/>
      <c r="CA9459" s="188"/>
      <c r="CB9459" s="174" t="str">
        <f t="shared" si="942"/>
        <v/>
      </c>
      <c r="CC9459" s="174" t="str">
        <f t="shared" si="943"/>
        <v/>
      </c>
      <c r="CH9459" s="139"/>
      <c r="CI9459" s="139"/>
      <c r="CJ9459" s="174"/>
    </row>
    <row r="9460" spans="76:88" ht="20.100000000000001" customHeight="1" x14ac:dyDescent="0.25">
      <c r="BX9460" s="190"/>
      <c r="BY9460" s="191"/>
      <c r="BZ9460" s="188"/>
      <c r="CA9460" s="188"/>
      <c r="CB9460" s="174" t="str">
        <f t="shared" si="942"/>
        <v/>
      </c>
      <c r="CC9460" s="174" t="str">
        <f t="shared" si="943"/>
        <v/>
      </c>
      <c r="CH9460" s="139"/>
      <c r="CI9460" s="139"/>
      <c r="CJ9460" s="174"/>
    </row>
    <row r="9461" spans="76:88" ht="20.100000000000001" customHeight="1" x14ac:dyDescent="0.25">
      <c r="BX9461" s="190"/>
      <c r="BY9461" s="191"/>
      <c r="BZ9461" s="188"/>
      <c r="CA9461" s="188"/>
      <c r="CB9461" s="174" t="str">
        <f t="shared" si="942"/>
        <v/>
      </c>
      <c r="CC9461" s="174" t="str">
        <f t="shared" si="943"/>
        <v/>
      </c>
      <c r="CH9461" s="139"/>
      <c r="CI9461" s="139"/>
      <c r="CJ9461" s="174"/>
    </row>
    <row r="9462" spans="76:88" ht="20.100000000000001" customHeight="1" x14ac:dyDescent="0.25">
      <c r="BX9462" s="190"/>
      <c r="BY9462" s="191"/>
      <c r="BZ9462" s="188"/>
      <c r="CA9462" s="188"/>
      <c r="CB9462" s="174" t="str">
        <f t="shared" si="942"/>
        <v/>
      </c>
      <c r="CC9462" s="174" t="str">
        <f t="shared" si="943"/>
        <v/>
      </c>
      <c r="CH9462" s="139"/>
      <c r="CI9462" s="139"/>
      <c r="CJ9462" s="174"/>
    </row>
    <row r="9463" spans="76:88" ht="20.100000000000001" customHeight="1" x14ac:dyDescent="0.25">
      <c r="BX9463" s="190"/>
      <c r="BY9463" s="191"/>
      <c r="BZ9463" s="188"/>
      <c r="CA9463" s="188"/>
      <c r="CB9463" s="174" t="str">
        <f t="shared" si="942"/>
        <v/>
      </c>
      <c r="CC9463" s="174" t="str">
        <f t="shared" si="943"/>
        <v/>
      </c>
      <c r="CH9463" s="139"/>
      <c r="CI9463" s="139"/>
      <c r="CJ9463" s="174"/>
    </row>
    <row r="9464" spans="76:88" ht="20.100000000000001" customHeight="1" x14ac:dyDescent="0.25">
      <c r="BX9464" s="190"/>
      <c r="BY9464" s="191"/>
      <c r="BZ9464" s="188"/>
      <c r="CA9464" s="188"/>
      <c r="CB9464" s="174" t="str">
        <f t="shared" si="942"/>
        <v/>
      </c>
      <c r="CC9464" s="174" t="str">
        <f t="shared" si="943"/>
        <v/>
      </c>
      <c r="CH9464" s="139"/>
      <c r="CI9464" s="139"/>
      <c r="CJ9464" s="174"/>
    </row>
    <row r="9465" spans="76:88" ht="20.100000000000001" customHeight="1" x14ac:dyDescent="0.25">
      <c r="BX9465" s="190"/>
      <c r="BY9465" s="191"/>
      <c r="BZ9465" s="188"/>
      <c r="CA9465" s="188"/>
      <c r="CB9465" s="174" t="str">
        <f t="shared" si="942"/>
        <v/>
      </c>
      <c r="CC9465" s="174" t="str">
        <f t="shared" si="943"/>
        <v/>
      </c>
      <c r="CH9465" s="139"/>
      <c r="CI9465" s="139"/>
      <c r="CJ9465" s="174"/>
    </row>
    <row r="9466" spans="76:88" ht="20.100000000000001" customHeight="1" x14ac:dyDescent="0.25">
      <c r="BX9466" s="190"/>
      <c r="BY9466" s="191"/>
      <c r="BZ9466" s="188"/>
      <c r="CA9466" s="188"/>
      <c r="CB9466" s="174" t="str">
        <f t="shared" si="942"/>
        <v/>
      </c>
      <c r="CC9466" s="174" t="str">
        <f t="shared" si="943"/>
        <v/>
      </c>
      <c r="CH9466" s="139"/>
      <c r="CI9466" s="139"/>
      <c r="CJ9466" s="174"/>
    </row>
    <row r="9467" spans="76:88" ht="20.100000000000001" customHeight="1" x14ac:dyDescent="0.25">
      <c r="BX9467" s="190"/>
      <c r="BY9467" s="191"/>
      <c r="BZ9467" s="188"/>
      <c r="CA9467" s="188"/>
      <c r="CB9467" s="174" t="str">
        <f t="shared" si="942"/>
        <v/>
      </c>
      <c r="CC9467" s="174" t="str">
        <f t="shared" si="943"/>
        <v/>
      </c>
      <c r="CH9467" s="139"/>
      <c r="CI9467" s="139"/>
      <c r="CJ9467" s="174"/>
    </row>
    <row r="9468" spans="76:88" ht="20.100000000000001" customHeight="1" x14ac:dyDescent="0.25">
      <c r="BX9468" s="190"/>
      <c r="BY9468" s="191"/>
      <c r="BZ9468" s="188"/>
      <c r="CA9468" s="188"/>
      <c r="CB9468" s="174" t="str">
        <f t="shared" si="942"/>
        <v/>
      </c>
      <c r="CC9468" s="174" t="str">
        <f t="shared" si="943"/>
        <v/>
      </c>
      <c r="CH9468" s="139"/>
      <c r="CI9468" s="139"/>
      <c r="CJ9468" s="174"/>
    </row>
    <row r="9469" spans="76:88" ht="20.100000000000001" customHeight="1" x14ac:dyDescent="0.25">
      <c r="BX9469" s="190"/>
      <c r="BY9469" s="191"/>
      <c r="BZ9469" s="188"/>
      <c r="CA9469" s="188"/>
      <c r="CB9469" s="174" t="str">
        <f t="shared" si="942"/>
        <v/>
      </c>
      <c r="CC9469" s="174" t="str">
        <f t="shared" si="943"/>
        <v/>
      </c>
      <c r="CH9469" s="139"/>
      <c r="CI9469" s="139"/>
      <c r="CJ9469" s="174"/>
    </row>
    <row r="9470" spans="76:88" ht="20.100000000000001" customHeight="1" x14ac:dyDescent="0.25">
      <c r="BX9470" s="190"/>
      <c r="BY9470" s="191"/>
      <c r="BZ9470" s="188"/>
      <c r="CA9470" s="188"/>
      <c r="CB9470" s="174" t="str">
        <f t="shared" si="942"/>
        <v/>
      </c>
      <c r="CC9470" s="174" t="str">
        <f t="shared" si="943"/>
        <v/>
      </c>
      <c r="CH9470" s="139"/>
      <c r="CI9470" s="139"/>
      <c r="CJ9470" s="174"/>
    </row>
    <row r="9471" spans="76:88" ht="20.100000000000001" customHeight="1" x14ac:dyDescent="0.25">
      <c r="BX9471" s="190"/>
      <c r="BY9471" s="191"/>
      <c r="BZ9471" s="188"/>
      <c r="CA9471" s="188"/>
      <c r="CB9471" s="174" t="str">
        <f t="shared" si="942"/>
        <v/>
      </c>
      <c r="CC9471" s="174" t="str">
        <f t="shared" si="943"/>
        <v/>
      </c>
      <c r="CH9471" s="139"/>
      <c r="CI9471" s="139"/>
      <c r="CJ9471" s="174"/>
    </row>
    <row r="9472" spans="76:88" ht="20.100000000000001" customHeight="1" x14ac:dyDescent="0.25">
      <c r="BX9472" s="190"/>
      <c r="BY9472" s="191"/>
      <c r="BZ9472" s="188"/>
      <c r="CA9472" s="188"/>
      <c r="CB9472" s="174" t="str">
        <f t="shared" si="942"/>
        <v/>
      </c>
      <c r="CC9472" s="174" t="str">
        <f t="shared" si="943"/>
        <v/>
      </c>
      <c r="CH9472" s="139"/>
      <c r="CI9472" s="139"/>
      <c r="CJ9472" s="174"/>
    </row>
    <row r="9473" spans="76:88" ht="20.100000000000001" customHeight="1" x14ac:dyDescent="0.25">
      <c r="BX9473" s="190"/>
      <c r="BY9473" s="191"/>
      <c r="BZ9473" s="188"/>
      <c r="CA9473" s="188"/>
      <c r="CB9473" s="174" t="str">
        <f t="shared" si="942"/>
        <v/>
      </c>
      <c r="CC9473" s="174" t="str">
        <f t="shared" si="943"/>
        <v/>
      </c>
      <c r="CH9473" s="139"/>
      <c r="CI9473" s="139"/>
      <c r="CJ9473" s="174"/>
    </row>
    <row r="9474" spans="76:88" ht="20.100000000000001" customHeight="1" x14ac:dyDescent="0.25">
      <c r="BX9474" s="190"/>
      <c r="BY9474" s="191"/>
      <c r="BZ9474" s="188"/>
      <c r="CA9474" s="188"/>
      <c r="CB9474" s="174" t="str">
        <f t="shared" si="942"/>
        <v/>
      </c>
      <c r="CC9474" s="174" t="str">
        <f t="shared" si="943"/>
        <v/>
      </c>
      <c r="CH9474" s="139"/>
      <c r="CI9474" s="139"/>
      <c r="CJ9474" s="174"/>
    </row>
    <row r="9475" spans="76:88" ht="20.100000000000001" customHeight="1" x14ac:dyDescent="0.25">
      <c r="BX9475" s="190"/>
      <c r="BY9475" s="191"/>
      <c r="BZ9475" s="188"/>
      <c r="CA9475" s="188"/>
      <c r="CB9475" s="174" t="str">
        <f t="shared" si="942"/>
        <v/>
      </c>
      <c r="CC9475" s="174" t="str">
        <f t="shared" si="943"/>
        <v/>
      </c>
      <c r="CH9475" s="139"/>
      <c r="CI9475" s="139"/>
      <c r="CJ9475" s="174"/>
    </row>
    <row r="9476" spans="76:88" ht="20.100000000000001" customHeight="1" x14ac:dyDescent="0.25">
      <c r="BX9476" s="190"/>
      <c r="BY9476" s="191"/>
      <c r="BZ9476" s="188"/>
      <c r="CA9476" s="188"/>
      <c r="CB9476" s="174" t="str">
        <f t="shared" si="942"/>
        <v/>
      </c>
      <c r="CC9476" s="174" t="str">
        <f t="shared" si="943"/>
        <v/>
      </c>
      <c r="CH9476" s="139"/>
      <c r="CI9476" s="139"/>
      <c r="CJ9476" s="174"/>
    </row>
    <row r="9477" spans="76:88" ht="20.100000000000001" customHeight="1" x14ac:dyDescent="0.25">
      <c r="BX9477" s="190"/>
      <c r="BY9477" s="191"/>
      <c r="BZ9477" s="188"/>
      <c r="CA9477" s="188"/>
      <c r="CB9477" s="174" t="str">
        <f t="shared" si="942"/>
        <v/>
      </c>
      <c r="CC9477" s="174" t="str">
        <f t="shared" si="943"/>
        <v/>
      </c>
      <c r="CH9477" s="139"/>
      <c r="CI9477" s="139"/>
      <c r="CJ9477" s="174"/>
    </row>
    <row r="9478" spans="76:88" ht="20.100000000000001" customHeight="1" x14ac:dyDescent="0.25">
      <c r="BX9478" s="190"/>
      <c r="BY9478" s="191"/>
      <c r="BZ9478" s="188"/>
      <c r="CA9478" s="188"/>
      <c r="CB9478" s="174" t="str">
        <f t="shared" si="942"/>
        <v/>
      </c>
      <c r="CC9478" s="174" t="str">
        <f t="shared" si="943"/>
        <v/>
      </c>
      <c r="CH9478" s="139"/>
      <c r="CI9478" s="139"/>
      <c r="CJ9478" s="174"/>
    </row>
    <row r="9479" spans="76:88" ht="20.100000000000001" customHeight="1" x14ac:dyDescent="0.25">
      <c r="BX9479" s="190"/>
      <c r="BY9479" s="191"/>
      <c r="BZ9479" s="188"/>
      <c r="CA9479" s="188"/>
      <c r="CB9479" s="174" t="str">
        <f t="shared" si="942"/>
        <v/>
      </c>
      <c r="CC9479" s="174" t="str">
        <f t="shared" si="943"/>
        <v/>
      </c>
      <c r="CH9479" s="139"/>
      <c r="CI9479" s="139"/>
      <c r="CJ9479" s="174"/>
    </row>
    <row r="9480" spans="76:88" ht="20.100000000000001" customHeight="1" x14ac:dyDescent="0.25">
      <c r="BX9480" s="190"/>
      <c r="BY9480" s="191"/>
      <c r="BZ9480" s="188"/>
      <c r="CA9480" s="188"/>
      <c r="CB9480" s="174" t="str">
        <f t="shared" si="942"/>
        <v/>
      </c>
      <c r="CC9480" s="174" t="str">
        <f t="shared" si="943"/>
        <v/>
      </c>
      <c r="CH9480" s="139"/>
      <c r="CI9480" s="139"/>
      <c r="CJ9480" s="174"/>
    </row>
    <row r="9481" spans="76:88" ht="20.100000000000001" customHeight="1" x14ac:dyDescent="0.25">
      <c r="BX9481" s="190"/>
      <c r="BY9481" s="191"/>
      <c r="BZ9481" s="188"/>
      <c r="CA9481" s="188"/>
      <c r="CB9481" s="174" t="str">
        <f t="shared" si="942"/>
        <v/>
      </c>
      <c r="CC9481" s="174" t="str">
        <f t="shared" si="943"/>
        <v/>
      </c>
      <c r="CH9481" s="139"/>
      <c r="CI9481" s="139"/>
      <c r="CJ9481" s="174"/>
    </row>
    <row r="9482" spans="76:88" ht="20.100000000000001" customHeight="1" x14ac:dyDescent="0.25">
      <c r="BX9482" s="190"/>
      <c r="BY9482" s="191"/>
      <c r="BZ9482" s="188"/>
      <c r="CA9482" s="188"/>
      <c r="CB9482" s="174" t="str">
        <f t="shared" si="942"/>
        <v/>
      </c>
      <c r="CC9482" s="174" t="str">
        <f t="shared" si="943"/>
        <v/>
      </c>
      <c r="CH9482" s="139"/>
      <c r="CI9482" s="139"/>
      <c r="CJ9482" s="174"/>
    </row>
    <row r="9483" spans="76:88" ht="20.100000000000001" customHeight="1" x14ac:dyDescent="0.25">
      <c r="BX9483" s="190"/>
      <c r="BY9483" s="191"/>
      <c r="BZ9483" s="188"/>
      <c r="CA9483" s="188"/>
      <c r="CB9483" s="174" t="str">
        <f t="shared" si="942"/>
        <v/>
      </c>
      <c r="CC9483" s="174" t="str">
        <f t="shared" si="943"/>
        <v/>
      </c>
      <c r="CH9483" s="139"/>
      <c r="CI9483" s="139"/>
      <c r="CJ9483" s="174"/>
    </row>
    <row r="9484" spans="76:88" ht="20.100000000000001" customHeight="1" x14ac:dyDescent="0.25">
      <c r="BX9484" s="190"/>
      <c r="BY9484" s="191"/>
      <c r="BZ9484" s="188"/>
      <c r="CA9484" s="188"/>
      <c r="CB9484" s="174" t="str">
        <f t="shared" si="942"/>
        <v/>
      </c>
      <c r="CC9484" s="174" t="str">
        <f t="shared" si="943"/>
        <v/>
      </c>
      <c r="CH9484" s="139"/>
      <c r="CI9484" s="139"/>
      <c r="CJ9484" s="174"/>
    </row>
    <row r="9485" spans="76:88" ht="20.100000000000001" customHeight="1" x14ac:dyDescent="0.25">
      <c r="BX9485" s="190"/>
      <c r="BY9485" s="191"/>
      <c r="BZ9485" s="188"/>
      <c r="CA9485" s="188"/>
      <c r="CB9485" s="174" t="str">
        <f t="shared" si="942"/>
        <v/>
      </c>
      <c r="CC9485" s="174" t="str">
        <f t="shared" si="943"/>
        <v/>
      </c>
      <c r="CH9485" s="139"/>
      <c r="CI9485" s="139"/>
      <c r="CJ9485" s="174"/>
    </row>
    <row r="9486" spans="76:88" ht="20.100000000000001" customHeight="1" x14ac:dyDescent="0.25">
      <c r="BX9486" s="190"/>
      <c r="BY9486" s="191"/>
      <c r="BZ9486" s="188"/>
      <c r="CA9486" s="188"/>
      <c r="CB9486" s="174" t="str">
        <f t="shared" si="942"/>
        <v/>
      </c>
      <c r="CC9486" s="174" t="str">
        <f t="shared" si="943"/>
        <v/>
      </c>
      <c r="CH9486" s="139"/>
      <c r="CI9486" s="139"/>
      <c r="CJ9486" s="174"/>
    </row>
    <row r="9487" spans="76:88" ht="20.100000000000001" customHeight="1" x14ac:dyDescent="0.25">
      <c r="BX9487" s="190"/>
      <c r="BY9487" s="191"/>
      <c r="BZ9487" s="188"/>
      <c r="CA9487" s="188"/>
      <c r="CB9487" s="174" t="str">
        <f t="shared" si="942"/>
        <v/>
      </c>
      <c r="CC9487" s="174" t="str">
        <f t="shared" si="943"/>
        <v/>
      </c>
      <c r="CH9487" s="139"/>
      <c r="CI9487" s="139"/>
      <c r="CJ9487" s="174"/>
    </row>
    <row r="9488" spans="76:88" ht="20.100000000000001" customHeight="1" x14ac:dyDescent="0.25">
      <c r="BX9488" s="190"/>
      <c r="BY9488" s="191"/>
      <c r="BZ9488" s="188"/>
      <c r="CA9488" s="188"/>
      <c r="CB9488" s="174" t="str">
        <f t="shared" ref="CB9488:CB9551" si="944">IF($CA9488&gt;(Y$555),$BZ9488,"")</f>
        <v/>
      </c>
      <c r="CC9488" s="174" t="str">
        <f t="shared" ref="CC9488:CC9551" si="945">IF($CA9488&gt;(AA$557),$BZ9488,"")</f>
        <v/>
      </c>
      <c r="CH9488" s="139"/>
      <c r="CI9488" s="139"/>
      <c r="CJ9488" s="174"/>
    </row>
    <row r="9489" spans="76:88" ht="20.100000000000001" customHeight="1" x14ac:dyDescent="0.25">
      <c r="BX9489" s="190"/>
      <c r="BY9489" s="191"/>
      <c r="BZ9489" s="188"/>
      <c r="CA9489" s="188"/>
      <c r="CB9489" s="174" t="str">
        <f t="shared" si="944"/>
        <v/>
      </c>
      <c r="CC9489" s="174" t="str">
        <f t="shared" si="945"/>
        <v/>
      </c>
      <c r="CH9489" s="139"/>
      <c r="CI9489" s="139"/>
      <c r="CJ9489" s="174"/>
    </row>
    <row r="9490" spans="76:88" ht="20.100000000000001" customHeight="1" x14ac:dyDescent="0.25">
      <c r="BX9490" s="190"/>
      <c r="BY9490" s="191"/>
      <c r="BZ9490" s="188"/>
      <c r="CA9490" s="188"/>
      <c r="CB9490" s="174" t="str">
        <f t="shared" si="944"/>
        <v/>
      </c>
      <c r="CC9490" s="174" t="str">
        <f t="shared" si="945"/>
        <v/>
      </c>
      <c r="CH9490" s="139"/>
      <c r="CI9490" s="139"/>
      <c r="CJ9490" s="174"/>
    </row>
    <row r="9491" spans="76:88" ht="20.100000000000001" customHeight="1" x14ac:dyDescent="0.25">
      <c r="BX9491" s="190"/>
      <c r="BY9491" s="191"/>
      <c r="BZ9491" s="188"/>
      <c r="CA9491" s="188"/>
      <c r="CB9491" s="174" t="str">
        <f t="shared" si="944"/>
        <v/>
      </c>
      <c r="CC9491" s="174" t="str">
        <f t="shared" si="945"/>
        <v/>
      </c>
      <c r="CH9491" s="139"/>
      <c r="CI9491" s="139"/>
      <c r="CJ9491" s="174"/>
    </row>
    <row r="9492" spans="76:88" ht="20.100000000000001" customHeight="1" x14ac:dyDescent="0.25">
      <c r="BX9492" s="190"/>
      <c r="BY9492" s="191"/>
      <c r="BZ9492" s="188"/>
      <c r="CA9492" s="188"/>
      <c r="CB9492" s="174" t="str">
        <f t="shared" si="944"/>
        <v/>
      </c>
      <c r="CC9492" s="174" t="str">
        <f t="shared" si="945"/>
        <v/>
      </c>
      <c r="CH9492" s="139"/>
      <c r="CI9492" s="139"/>
      <c r="CJ9492" s="174"/>
    </row>
    <row r="9493" spans="76:88" ht="20.100000000000001" customHeight="1" x14ac:dyDescent="0.25">
      <c r="BX9493" s="190"/>
      <c r="BY9493" s="191"/>
      <c r="BZ9493" s="188"/>
      <c r="CA9493" s="188"/>
      <c r="CB9493" s="174" t="str">
        <f t="shared" si="944"/>
        <v/>
      </c>
      <c r="CC9493" s="174" t="str">
        <f t="shared" si="945"/>
        <v/>
      </c>
      <c r="CH9493" s="139"/>
      <c r="CI9493" s="139"/>
      <c r="CJ9493" s="174"/>
    </row>
    <row r="9494" spans="76:88" ht="20.100000000000001" customHeight="1" x14ac:dyDescent="0.25">
      <c r="BX9494" s="190"/>
      <c r="BY9494" s="191"/>
      <c r="BZ9494" s="188"/>
      <c r="CA9494" s="188"/>
      <c r="CB9494" s="174" t="str">
        <f t="shared" si="944"/>
        <v/>
      </c>
      <c r="CC9494" s="174" t="str">
        <f t="shared" si="945"/>
        <v/>
      </c>
      <c r="CH9494" s="139"/>
      <c r="CI9494" s="139"/>
      <c r="CJ9494" s="174"/>
    </row>
    <row r="9495" spans="76:88" ht="20.100000000000001" customHeight="1" x14ac:dyDescent="0.25">
      <c r="BX9495" s="190"/>
      <c r="BY9495" s="191"/>
      <c r="BZ9495" s="188"/>
      <c r="CA9495" s="188"/>
      <c r="CB9495" s="174" t="str">
        <f t="shared" si="944"/>
        <v/>
      </c>
      <c r="CC9495" s="174" t="str">
        <f t="shared" si="945"/>
        <v/>
      </c>
      <c r="CH9495" s="139"/>
      <c r="CI9495" s="139"/>
      <c r="CJ9495" s="174"/>
    </row>
    <row r="9496" spans="76:88" ht="20.100000000000001" customHeight="1" x14ac:dyDescent="0.25">
      <c r="BX9496" s="190"/>
      <c r="BY9496" s="191"/>
      <c r="BZ9496" s="188"/>
      <c r="CA9496" s="188"/>
      <c r="CB9496" s="174" t="str">
        <f t="shared" si="944"/>
        <v/>
      </c>
      <c r="CC9496" s="174" t="str">
        <f t="shared" si="945"/>
        <v/>
      </c>
      <c r="CH9496" s="139"/>
      <c r="CI9496" s="139"/>
      <c r="CJ9496" s="174"/>
    </row>
    <row r="9497" spans="76:88" ht="20.100000000000001" customHeight="1" x14ac:dyDescent="0.25">
      <c r="BX9497" s="190"/>
      <c r="BY9497" s="191"/>
      <c r="BZ9497" s="188"/>
      <c r="CA9497" s="188"/>
      <c r="CB9497" s="174" t="str">
        <f t="shared" si="944"/>
        <v/>
      </c>
      <c r="CC9497" s="174" t="str">
        <f t="shared" si="945"/>
        <v/>
      </c>
      <c r="CH9497" s="139"/>
      <c r="CI9497" s="139"/>
      <c r="CJ9497" s="174"/>
    </row>
    <row r="9498" spans="76:88" ht="20.100000000000001" customHeight="1" x14ac:dyDescent="0.25">
      <c r="BX9498" s="190"/>
      <c r="BY9498" s="191"/>
      <c r="BZ9498" s="188"/>
      <c r="CA9498" s="188"/>
      <c r="CB9498" s="174" t="str">
        <f t="shared" si="944"/>
        <v/>
      </c>
      <c r="CC9498" s="174" t="str">
        <f t="shared" si="945"/>
        <v/>
      </c>
      <c r="CH9498" s="139"/>
      <c r="CI9498" s="139"/>
      <c r="CJ9498" s="174"/>
    </row>
    <row r="9499" spans="76:88" ht="20.100000000000001" customHeight="1" x14ac:dyDescent="0.25">
      <c r="BX9499" s="190"/>
      <c r="BY9499" s="191"/>
      <c r="BZ9499" s="188"/>
      <c r="CA9499" s="188"/>
      <c r="CB9499" s="174" t="str">
        <f t="shared" si="944"/>
        <v/>
      </c>
      <c r="CC9499" s="174" t="str">
        <f t="shared" si="945"/>
        <v/>
      </c>
      <c r="CH9499" s="139"/>
      <c r="CI9499" s="139"/>
      <c r="CJ9499" s="174"/>
    </row>
    <row r="9500" spans="76:88" ht="20.100000000000001" customHeight="1" x14ac:dyDescent="0.25">
      <c r="BX9500" s="190"/>
      <c r="BY9500" s="191"/>
      <c r="BZ9500" s="188"/>
      <c r="CA9500" s="188"/>
      <c r="CB9500" s="174" t="str">
        <f t="shared" si="944"/>
        <v/>
      </c>
      <c r="CC9500" s="174" t="str">
        <f t="shared" si="945"/>
        <v/>
      </c>
      <c r="CH9500" s="139"/>
      <c r="CI9500" s="139"/>
      <c r="CJ9500" s="174"/>
    </row>
    <row r="9501" spans="76:88" ht="20.100000000000001" customHeight="1" x14ac:dyDescent="0.25">
      <c r="BX9501" s="190"/>
      <c r="BY9501" s="191"/>
      <c r="BZ9501" s="188"/>
      <c r="CA9501" s="188"/>
      <c r="CB9501" s="174" t="str">
        <f t="shared" si="944"/>
        <v/>
      </c>
      <c r="CC9501" s="174" t="str">
        <f t="shared" si="945"/>
        <v/>
      </c>
      <c r="CH9501" s="139"/>
      <c r="CI9501" s="139"/>
      <c r="CJ9501" s="174"/>
    </row>
    <row r="9502" spans="76:88" ht="20.100000000000001" customHeight="1" x14ac:dyDescent="0.25">
      <c r="BX9502" s="190"/>
      <c r="BY9502" s="191"/>
      <c r="BZ9502" s="188"/>
      <c r="CA9502" s="188"/>
      <c r="CB9502" s="174" t="str">
        <f t="shared" si="944"/>
        <v/>
      </c>
      <c r="CC9502" s="174" t="str">
        <f t="shared" si="945"/>
        <v/>
      </c>
      <c r="CH9502" s="139"/>
      <c r="CI9502" s="139"/>
      <c r="CJ9502" s="174"/>
    </row>
    <row r="9503" spans="76:88" ht="20.100000000000001" customHeight="1" x14ac:dyDescent="0.25">
      <c r="BX9503" s="190"/>
      <c r="BY9503" s="191"/>
      <c r="BZ9503" s="188"/>
      <c r="CA9503" s="188"/>
      <c r="CB9503" s="174" t="str">
        <f t="shared" si="944"/>
        <v/>
      </c>
      <c r="CC9503" s="174" t="str">
        <f t="shared" si="945"/>
        <v/>
      </c>
      <c r="CH9503" s="139"/>
      <c r="CI9503" s="139"/>
      <c r="CJ9503" s="174"/>
    </row>
    <row r="9504" spans="76:88" ht="20.100000000000001" customHeight="1" x14ac:dyDescent="0.25">
      <c r="BX9504" s="190"/>
      <c r="BY9504" s="191"/>
      <c r="BZ9504" s="188"/>
      <c r="CA9504" s="188"/>
      <c r="CB9504" s="174" t="str">
        <f t="shared" si="944"/>
        <v/>
      </c>
      <c r="CC9504" s="174" t="str">
        <f t="shared" si="945"/>
        <v/>
      </c>
      <c r="CH9504" s="139"/>
      <c r="CI9504" s="139"/>
      <c r="CJ9504" s="174"/>
    </row>
    <row r="9505" spans="76:88" ht="20.100000000000001" customHeight="1" x14ac:dyDescent="0.25">
      <c r="BX9505" s="190"/>
      <c r="BY9505" s="191"/>
      <c r="BZ9505" s="188"/>
      <c r="CA9505" s="188"/>
      <c r="CB9505" s="174" t="str">
        <f t="shared" si="944"/>
        <v/>
      </c>
      <c r="CC9505" s="174" t="str">
        <f t="shared" si="945"/>
        <v/>
      </c>
      <c r="CH9505" s="139"/>
      <c r="CI9505" s="139"/>
      <c r="CJ9505" s="174"/>
    </row>
    <row r="9506" spans="76:88" ht="20.100000000000001" customHeight="1" x14ac:dyDescent="0.25">
      <c r="BX9506" s="190"/>
      <c r="BY9506" s="191"/>
      <c r="BZ9506" s="188"/>
      <c r="CA9506" s="188"/>
      <c r="CB9506" s="174" t="str">
        <f t="shared" si="944"/>
        <v/>
      </c>
      <c r="CC9506" s="174" t="str">
        <f t="shared" si="945"/>
        <v/>
      </c>
      <c r="CH9506" s="139"/>
      <c r="CI9506" s="139"/>
      <c r="CJ9506" s="174"/>
    </row>
    <row r="9507" spans="76:88" ht="20.100000000000001" customHeight="1" x14ac:dyDescent="0.25">
      <c r="BX9507" s="190"/>
      <c r="BY9507" s="191"/>
      <c r="BZ9507" s="188"/>
      <c r="CA9507" s="188"/>
      <c r="CB9507" s="174" t="str">
        <f t="shared" si="944"/>
        <v/>
      </c>
      <c r="CC9507" s="174" t="str">
        <f t="shared" si="945"/>
        <v/>
      </c>
      <c r="CH9507" s="139"/>
      <c r="CI9507" s="139"/>
      <c r="CJ9507" s="174"/>
    </row>
    <row r="9508" spans="76:88" ht="20.100000000000001" customHeight="1" x14ac:dyDescent="0.25">
      <c r="BX9508" s="190"/>
      <c r="BY9508" s="191"/>
      <c r="BZ9508" s="188"/>
      <c r="CA9508" s="188"/>
      <c r="CB9508" s="174" t="str">
        <f t="shared" si="944"/>
        <v/>
      </c>
      <c r="CC9508" s="174" t="str">
        <f t="shared" si="945"/>
        <v/>
      </c>
      <c r="CH9508" s="139"/>
      <c r="CI9508" s="139"/>
      <c r="CJ9508" s="174"/>
    </row>
    <row r="9509" spans="76:88" ht="20.100000000000001" customHeight="1" x14ac:dyDescent="0.25">
      <c r="BX9509" s="190"/>
      <c r="BY9509" s="191"/>
      <c r="BZ9509" s="188"/>
      <c r="CA9509" s="188"/>
      <c r="CB9509" s="174" t="str">
        <f t="shared" si="944"/>
        <v/>
      </c>
      <c r="CC9509" s="174" t="str">
        <f t="shared" si="945"/>
        <v/>
      </c>
      <c r="CH9509" s="139"/>
      <c r="CI9509" s="139"/>
      <c r="CJ9509" s="174"/>
    </row>
    <row r="9510" spans="76:88" ht="20.100000000000001" customHeight="1" x14ac:dyDescent="0.25">
      <c r="BX9510" s="190"/>
      <c r="BY9510" s="191"/>
      <c r="BZ9510" s="188"/>
      <c r="CA9510" s="188"/>
      <c r="CB9510" s="174" t="str">
        <f t="shared" si="944"/>
        <v/>
      </c>
      <c r="CC9510" s="174" t="str">
        <f t="shared" si="945"/>
        <v/>
      </c>
      <c r="CH9510" s="139"/>
      <c r="CI9510" s="139"/>
      <c r="CJ9510" s="174"/>
    </row>
    <row r="9511" spans="76:88" ht="20.100000000000001" customHeight="1" x14ac:dyDescent="0.25">
      <c r="BX9511" s="190"/>
      <c r="BY9511" s="191"/>
      <c r="BZ9511" s="188"/>
      <c r="CA9511" s="188"/>
      <c r="CB9511" s="174" t="str">
        <f t="shared" si="944"/>
        <v/>
      </c>
      <c r="CC9511" s="174" t="str">
        <f t="shared" si="945"/>
        <v/>
      </c>
      <c r="CH9511" s="139"/>
      <c r="CI9511" s="139"/>
      <c r="CJ9511" s="174"/>
    </row>
    <row r="9512" spans="76:88" ht="20.100000000000001" customHeight="1" x14ac:dyDescent="0.25">
      <c r="BX9512" s="190"/>
      <c r="BY9512" s="191"/>
      <c r="BZ9512" s="188"/>
      <c r="CA9512" s="188"/>
      <c r="CB9512" s="174" t="str">
        <f t="shared" si="944"/>
        <v/>
      </c>
      <c r="CC9512" s="174" t="str">
        <f t="shared" si="945"/>
        <v/>
      </c>
      <c r="CH9512" s="139"/>
      <c r="CI9512" s="139"/>
      <c r="CJ9512" s="174"/>
    </row>
    <row r="9513" spans="76:88" ht="20.100000000000001" customHeight="1" x14ac:dyDescent="0.25">
      <c r="BX9513" s="190"/>
      <c r="BY9513" s="191"/>
      <c r="BZ9513" s="188"/>
      <c r="CA9513" s="188"/>
      <c r="CB9513" s="174" t="str">
        <f t="shared" si="944"/>
        <v/>
      </c>
      <c r="CC9513" s="174" t="str">
        <f t="shared" si="945"/>
        <v/>
      </c>
      <c r="CH9513" s="139"/>
      <c r="CI9513" s="139"/>
      <c r="CJ9513" s="174"/>
    </row>
    <row r="9514" spans="76:88" ht="20.100000000000001" customHeight="1" x14ac:dyDescent="0.25">
      <c r="BX9514" s="190"/>
      <c r="BY9514" s="191"/>
      <c r="BZ9514" s="188"/>
      <c r="CA9514" s="188"/>
      <c r="CB9514" s="174" t="str">
        <f t="shared" si="944"/>
        <v/>
      </c>
      <c r="CC9514" s="174" t="str">
        <f t="shared" si="945"/>
        <v/>
      </c>
      <c r="CH9514" s="139"/>
      <c r="CI9514" s="139"/>
      <c r="CJ9514" s="174"/>
    </row>
    <row r="9515" spans="76:88" ht="20.100000000000001" customHeight="1" x14ac:dyDescent="0.25">
      <c r="BX9515" s="190"/>
      <c r="BY9515" s="191"/>
      <c r="BZ9515" s="188"/>
      <c r="CA9515" s="188"/>
      <c r="CB9515" s="174" t="str">
        <f t="shared" si="944"/>
        <v/>
      </c>
      <c r="CC9515" s="174" t="str">
        <f t="shared" si="945"/>
        <v/>
      </c>
      <c r="CH9515" s="139"/>
      <c r="CI9515" s="139"/>
      <c r="CJ9515" s="174"/>
    </row>
    <row r="9516" spans="76:88" ht="20.100000000000001" customHeight="1" x14ac:dyDescent="0.25">
      <c r="BX9516" s="190"/>
      <c r="BY9516" s="191"/>
      <c r="BZ9516" s="188"/>
      <c r="CA9516" s="188"/>
      <c r="CB9516" s="174" t="str">
        <f t="shared" si="944"/>
        <v/>
      </c>
      <c r="CC9516" s="174" t="str">
        <f t="shared" si="945"/>
        <v/>
      </c>
      <c r="CH9516" s="139"/>
      <c r="CI9516" s="139"/>
      <c r="CJ9516" s="174"/>
    </row>
    <row r="9517" spans="76:88" ht="20.100000000000001" customHeight="1" x14ac:dyDescent="0.25">
      <c r="BX9517" s="190"/>
      <c r="BY9517" s="191"/>
      <c r="BZ9517" s="188"/>
      <c r="CA9517" s="188"/>
      <c r="CB9517" s="174" t="str">
        <f t="shared" si="944"/>
        <v/>
      </c>
      <c r="CC9517" s="174" t="str">
        <f t="shared" si="945"/>
        <v/>
      </c>
      <c r="CH9517" s="139"/>
      <c r="CI9517" s="139"/>
      <c r="CJ9517" s="174"/>
    </row>
    <row r="9518" spans="76:88" ht="20.100000000000001" customHeight="1" x14ac:dyDescent="0.25">
      <c r="BX9518" s="190"/>
      <c r="BY9518" s="191"/>
      <c r="BZ9518" s="188"/>
      <c r="CA9518" s="188"/>
      <c r="CB9518" s="174" t="str">
        <f t="shared" si="944"/>
        <v/>
      </c>
      <c r="CC9518" s="174" t="str">
        <f t="shared" si="945"/>
        <v/>
      </c>
      <c r="CH9518" s="139"/>
      <c r="CI9518" s="139"/>
      <c r="CJ9518" s="174"/>
    </row>
    <row r="9519" spans="76:88" ht="20.100000000000001" customHeight="1" x14ac:dyDescent="0.25">
      <c r="BX9519" s="190"/>
      <c r="BY9519" s="191"/>
      <c r="BZ9519" s="188"/>
      <c r="CA9519" s="188"/>
      <c r="CB9519" s="174" t="str">
        <f t="shared" si="944"/>
        <v/>
      </c>
      <c r="CC9519" s="174" t="str">
        <f t="shared" si="945"/>
        <v/>
      </c>
      <c r="CH9519" s="139"/>
      <c r="CI9519" s="139"/>
      <c r="CJ9519" s="174"/>
    </row>
    <row r="9520" spans="76:88" ht="20.100000000000001" customHeight="1" x14ac:dyDescent="0.25">
      <c r="BX9520" s="190"/>
      <c r="BY9520" s="191"/>
      <c r="BZ9520" s="188"/>
      <c r="CA9520" s="188"/>
      <c r="CB9520" s="174" t="str">
        <f t="shared" si="944"/>
        <v/>
      </c>
      <c r="CC9520" s="174" t="str">
        <f t="shared" si="945"/>
        <v/>
      </c>
      <c r="CH9520" s="139"/>
      <c r="CI9520" s="139"/>
      <c r="CJ9520" s="174"/>
    </row>
    <row r="9521" spans="76:88" ht="20.100000000000001" customHeight="1" x14ac:dyDescent="0.25">
      <c r="BX9521" s="190"/>
      <c r="BY9521" s="191"/>
      <c r="BZ9521" s="188"/>
      <c r="CA9521" s="188"/>
      <c r="CB9521" s="174" t="str">
        <f t="shared" si="944"/>
        <v/>
      </c>
      <c r="CC9521" s="174" t="str">
        <f t="shared" si="945"/>
        <v/>
      </c>
      <c r="CH9521" s="139"/>
      <c r="CI9521" s="139"/>
      <c r="CJ9521" s="174"/>
    </row>
    <row r="9522" spans="76:88" ht="20.100000000000001" customHeight="1" x14ac:dyDescent="0.25">
      <c r="BX9522" s="190"/>
      <c r="BY9522" s="191"/>
      <c r="BZ9522" s="188"/>
      <c r="CA9522" s="188"/>
      <c r="CB9522" s="174" t="str">
        <f t="shared" si="944"/>
        <v/>
      </c>
      <c r="CC9522" s="174" t="str">
        <f t="shared" si="945"/>
        <v/>
      </c>
      <c r="CH9522" s="139"/>
      <c r="CI9522" s="139"/>
      <c r="CJ9522" s="174"/>
    </row>
    <row r="9523" spans="76:88" ht="20.100000000000001" customHeight="1" x14ac:dyDescent="0.25">
      <c r="BX9523" s="190"/>
      <c r="BY9523" s="191"/>
      <c r="BZ9523" s="188"/>
      <c r="CA9523" s="188"/>
      <c r="CB9523" s="174" t="str">
        <f t="shared" si="944"/>
        <v/>
      </c>
      <c r="CC9523" s="174" t="str">
        <f t="shared" si="945"/>
        <v/>
      </c>
      <c r="CH9523" s="139"/>
      <c r="CI9523" s="139"/>
      <c r="CJ9523" s="174"/>
    </row>
    <row r="9524" spans="76:88" ht="20.100000000000001" customHeight="1" x14ac:dyDescent="0.25">
      <c r="BX9524" s="190"/>
      <c r="BY9524" s="191"/>
      <c r="BZ9524" s="188"/>
      <c r="CA9524" s="188"/>
      <c r="CB9524" s="174" t="str">
        <f t="shared" si="944"/>
        <v/>
      </c>
      <c r="CC9524" s="174" t="str">
        <f t="shared" si="945"/>
        <v/>
      </c>
      <c r="CH9524" s="139"/>
      <c r="CI9524" s="139"/>
      <c r="CJ9524" s="174"/>
    </row>
    <row r="9525" spans="76:88" ht="20.100000000000001" customHeight="1" x14ac:dyDescent="0.25">
      <c r="BX9525" s="190"/>
      <c r="BY9525" s="191"/>
      <c r="BZ9525" s="188"/>
      <c r="CA9525" s="188"/>
      <c r="CB9525" s="174" t="str">
        <f t="shared" si="944"/>
        <v/>
      </c>
      <c r="CC9525" s="174" t="str">
        <f t="shared" si="945"/>
        <v/>
      </c>
      <c r="CH9525" s="139"/>
      <c r="CI9525" s="139"/>
      <c r="CJ9525" s="174"/>
    </row>
    <row r="9526" spans="76:88" ht="20.100000000000001" customHeight="1" x14ac:dyDescent="0.25">
      <c r="BX9526" s="190"/>
      <c r="BY9526" s="191"/>
      <c r="BZ9526" s="188"/>
      <c r="CA9526" s="188"/>
      <c r="CB9526" s="174" t="str">
        <f t="shared" si="944"/>
        <v/>
      </c>
      <c r="CC9526" s="174" t="str">
        <f t="shared" si="945"/>
        <v/>
      </c>
      <c r="CH9526" s="139"/>
      <c r="CI9526" s="139"/>
      <c r="CJ9526" s="174"/>
    </row>
    <row r="9527" spans="76:88" ht="20.100000000000001" customHeight="1" x14ac:dyDescent="0.25">
      <c r="BX9527" s="190"/>
      <c r="BY9527" s="191"/>
      <c r="BZ9527" s="188"/>
      <c r="CA9527" s="188"/>
      <c r="CB9527" s="174" t="str">
        <f t="shared" si="944"/>
        <v/>
      </c>
      <c r="CC9527" s="174" t="str">
        <f t="shared" si="945"/>
        <v/>
      </c>
      <c r="CH9527" s="139"/>
      <c r="CI9527" s="139"/>
      <c r="CJ9527" s="174"/>
    </row>
    <row r="9528" spans="76:88" ht="20.100000000000001" customHeight="1" x14ac:dyDescent="0.25">
      <c r="BX9528" s="190"/>
      <c r="BY9528" s="191"/>
      <c r="BZ9528" s="188"/>
      <c r="CA9528" s="188"/>
      <c r="CB9528" s="174" t="str">
        <f t="shared" si="944"/>
        <v/>
      </c>
      <c r="CC9528" s="174" t="str">
        <f t="shared" si="945"/>
        <v/>
      </c>
      <c r="CH9528" s="139"/>
      <c r="CI9528" s="139"/>
      <c r="CJ9528" s="174"/>
    </row>
    <row r="9529" spans="76:88" ht="20.100000000000001" customHeight="1" x14ac:dyDescent="0.25">
      <c r="BX9529" s="190"/>
      <c r="BY9529" s="191"/>
      <c r="BZ9529" s="188"/>
      <c r="CA9529" s="188"/>
      <c r="CB9529" s="174" t="str">
        <f t="shared" si="944"/>
        <v/>
      </c>
      <c r="CC9529" s="174" t="str">
        <f t="shared" si="945"/>
        <v/>
      </c>
      <c r="CH9529" s="139"/>
      <c r="CI9529" s="139"/>
      <c r="CJ9529" s="174"/>
    </row>
    <row r="9530" spans="76:88" ht="20.100000000000001" customHeight="1" x14ac:dyDescent="0.25">
      <c r="BX9530" s="190"/>
      <c r="BY9530" s="191"/>
      <c r="BZ9530" s="188"/>
      <c r="CA9530" s="188"/>
      <c r="CB9530" s="174" t="str">
        <f t="shared" si="944"/>
        <v/>
      </c>
      <c r="CC9530" s="174" t="str">
        <f t="shared" si="945"/>
        <v/>
      </c>
      <c r="CH9530" s="139"/>
      <c r="CI9530" s="139"/>
      <c r="CJ9530" s="174"/>
    </row>
    <row r="9531" spans="76:88" ht="20.100000000000001" customHeight="1" x14ac:dyDescent="0.25">
      <c r="BX9531" s="190"/>
      <c r="BY9531" s="191"/>
      <c r="BZ9531" s="188"/>
      <c r="CA9531" s="188"/>
      <c r="CB9531" s="174" t="str">
        <f t="shared" si="944"/>
        <v/>
      </c>
      <c r="CC9531" s="174" t="str">
        <f t="shared" si="945"/>
        <v/>
      </c>
      <c r="CH9531" s="139"/>
      <c r="CI9531" s="139"/>
      <c r="CJ9531" s="174"/>
    </row>
    <row r="9532" spans="76:88" ht="20.100000000000001" customHeight="1" x14ac:dyDescent="0.25">
      <c r="BX9532" s="190"/>
      <c r="BY9532" s="191"/>
      <c r="BZ9532" s="188"/>
      <c r="CA9532" s="188"/>
      <c r="CB9532" s="174" t="str">
        <f t="shared" si="944"/>
        <v/>
      </c>
      <c r="CC9532" s="174" t="str">
        <f t="shared" si="945"/>
        <v/>
      </c>
      <c r="CH9532" s="139"/>
      <c r="CI9532" s="139"/>
      <c r="CJ9532" s="174"/>
    </row>
    <row r="9533" spans="76:88" ht="20.100000000000001" customHeight="1" x14ac:dyDescent="0.25">
      <c r="BX9533" s="190"/>
      <c r="BY9533" s="191"/>
      <c r="BZ9533" s="188"/>
      <c r="CA9533" s="188"/>
      <c r="CB9533" s="174" t="str">
        <f t="shared" si="944"/>
        <v/>
      </c>
      <c r="CC9533" s="174" t="str">
        <f t="shared" si="945"/>
        <v/>
      </c>
      <c r="CH9533" s="139"/>
      <c r="CI9533" s="139"/>
      <c r="CJ9533" s="174"/>
    </row>
    <row r="9534" spans="76:88" ht="20.100000000000001" customHeight="1" x14ac:dyDescent="0.25">
      <c r="BX9534" s="190"/>
      <c r="BY9534" s="191"/>
      <c r="BZ9534" s="188"/>
      <c r="CA9534" s="188"/>
      <c r="CB9534" s="174" t="str">
        <f t="shared" si="944"/>
        <v/>
      </c>
      <c r="CC9534" s="174" t="str">
        <f t="shared" si="945"/>
        <v/>
      </c>
      <c r="CH9534" s="139"/>
      <c r="CI9534" s="139"/>
      <c r="CJ9534" s="174"/>
    </row>
    <row r="9535" spans="76:88" ht="20.100000000000001" customHeight="1" x14ac:dyDescent="0.25">
      <c r="BX9535" s="190"/>
      <c r="BY9535" s="191"/>
      <c r="BZ9535" s="188"/>
      <c r="CA9535" s="188"/>
      <c r="CB9535" s="174" t="str">
        <f t="shared" si="944"/>
        <v/>
      </c>
      <c r="CC9535" s="174" t="str">
        <f t="shared" si="945"/>
        <v/>
      </c>
      <c r="CH9535" s="139"/>
      <c r="CI9535" s="139"/>
      <c r="CJ9535" s="174"/>
    </row>
    <row r="9536" spans="76:88" ht="20.100000000000001" customHeight="1" x14ac:dyDescent="0.25">
      <c r="BX9536" s="190"/>
      <c r="BY9536" s="191"/>
      <c r="BZ9536" s="188"/>
      <c r="CA9536" s="188"/>
      <c r="CB9536" s="174" t="str">
        <f t="shared" si="944"/>
        <v/>
      </c>
      <c r="CC9536" s="174" t="str">
        <f t="shared" si="945"/>
        <v/>
      </c>
      <c r="CH9536" s="139"/>
      <c r="CI9536" s="139"/>
      <c r="CJ9536" s="174"/>
    </row>
    <row r="9537" spans="76:88" ht="20.100000000000001" customHeight="1" x14ac:dyDescent="0.25">
      <c r="BX9537" s="190"/>
      <c r="BY9537" s="191"/>
      <c r="BZ9537" s="188"/>
      <c r="CA9537" s="188"/>
      <c r="CB9537" s="174" t="str">
        <f t="shared" si="944"/>
        <v/>
      </c>
      <c r="CC9537" s="174" t="str">
        <f t="shared" si="945"/>
        <v/>
      </c>
      <c r="CH9537" s="139"/>
      <c r="CI9537" s="139"/>
      <c r="CJ9537" s="174"/>
    </row>
    <row r="9538" spans="76:88" ht="20.100000000000001" customHeight="1" x14ac:dyDescent="0.25">
      <c r="BX9538" s="190"/>
      <c r="BY9538" s="191"/>
      <c r="BZ9538" s="188"/>
      <c r="CA9538" s="188"/>
      <c r="CB9538" s="174" t="str">
        <f t="shared" si="944"/>
        <v/>
      </c>
      <c r="CC9538" s="174" t="str">
        <f t="shared" si="945"/>
        <v/>
      </c>
      <c r="CH9538" s="139"/>
      <c r="CI9538" s="139"/>
      <c r="CJ9538" s="174"/>
    </row>
    <row r="9539" spans="76:88" ht="20.100000000000001" customHeight="1" x14ac:dyDescent="0.25">
      <c r="BX9539" s="190"/>
      <c r="BY9539" s="191"/>
      <c r="BZ9539" s="188"/>
      <c r="CA9539" s="188"/>
      <c r="CB9539" s="174" t="str">
        <f t="shared" si="944"/>
        <v/>
      </c>
      <c r="CC9539" s="174" t="str">
        <f t="shared" si="945"/>
        <v/>
      </c>
      <c r="CH9539" s="139"/>
      <c r="CI9539" s="139"/>
      <c r="CJ9539" s="174"/>
    </row>
    <row r="9540" spans="76:88" ht="20.100000000000001" customHeight="1" x14ac:dyDescent="0.25">
      <c r="BX9540" s="190"/>
      <c r="BY9540" s="191"/>
      <c r="BZ9540" s="188"/>
      <c r="CA9540" s="188"/>
      <c r="CB9540" s="174" t="str">
        <f t="shared" si="944"/>
        <v/>
      </c>
      <c r="CC9540" s="174" t="str">
        <f t="shared" si="945"/>
        <v/>
      </c>
      <c r="CH9540" s="139"/>
      <c r="CI9540" s="139"/>
      <c r="CJ9540" s="174"/>
    </row>
    <row r="9541" spans="76:88" ht="20.100000000000001" customHeight="1" x14ac:dyDescent="0.25">
      <c r="BX9541" s="190"/>
      <c r="BY9541" s="191"/>
      <c r="BZ9541" s="188"/>
      <c r="CA9541" s="188"/>
      <c r="CB9541" s="174" t="str">
        <f t="shared" si="944"/>
        <v/>
      </c>
      <c r="CC9541" s="174" t="str">
        <f t="shared" si="945"/>
        <v/>
      </c>
      <c r="CH9541" s="139"/>
      <c r="CI9541" s="139"/>
      <c r="CJ9541" s="174"/>
    </row>
    <row r="9542" spans="76:88" ht="20.100000000000001" customHeight="1" x14ac:dyDescent="0.25">
      <c r="BX9542" s="190"/>
      <c r="BY9542" s="191"/>
      <c r="BZ9542" s="188"/>
      <c r="CA9542" s="188"/>
      <c r="CB9542" s="174" t="str">
        <f t="shared" si="944"/>
        <v/>
      </c>
      <c r="CC9542" s="174" t="str">
        <f t="shared" si="945"/>
        <v/>
      </c>
      <c r="CH9542" s="139"/>
      <c r="CI9542" s="139"/>
      <c r="CJ9542" s="174"/>
    </row>
    <row r="9543" spans="76:88" ht="20.100000000000001" customHeight="1" x14ac:dyDescent="0.25">
      <c r="BX9543" s="190"/>
      <c r="BY9543" s="191"/>
      <c r="BZ9543" s="188"/>
      <c r="CA9543" s="188"/>
      <c r="CB9543" s="174" t="str">
        <f t="shared" si="944"/>
        <v/>
      </c>
      <c r="CC9543" s="174" t="str">
        <f t="shared" si="945"/>
        <v/>
      </c>
      <c r="CH9543" s="139"/>
      <c r="CI9543" s="139"/>
      <c r="CJ9543" s="174"/>
    </row>
    <row r="9544" spans="76:88" ht="20.100000000000001" customHeight="1" x14ac:dyDescent="0.25">
      <c r="BX9544" s="190"/>
      <c r="BY9544" s="191"/>
      <c r="BZ9544" s="188"/>
      <c r="CA9544" s="188"/>
      <c r="CB9544" s="174" t="str">
        <f t="shared" si="944"/>
        <v/>
      </c>
      <c r="CC9544" s="174" t="str">
        <f t="shared" si="945"/>
        <v/>
      </c>
      <c r="CH9544" s="139"/>
      <c r="CI9544" s="139"/>
      <c r="CJ9544" s="174"/>
    </row>
    <row r="9545" spans="76:88" ht="20.100000000000001" customHeight="1" x14ac:dyDescent="0.25">
      <c r="BX9545" s="190"/>
      <c r="BY9545" s="191"/>
      <c r="BZ9545" s="188"/>
      <c r="CA9545" s="188"/>
      <c r="CB9545" s="174" t="str">
        <f t="shared" si="944"/>
        <v/>
      </c>
      <c r="CC9545" s="174" t="str">
        <f t="shared" si="945"/>
        <v/>
      </c>
      <c r="CH9545" s="139"/>
      <c r="CI9545" s="139"/>
      <c r="CJ9545" s="174"/>
    </row>
    <row r="9546" spans="76:88" ht="20.100000000000001" customHeight="1" x14ac:dyDescent="0.25">
      <c r="BX9546" s="190"/>
      <c r="BY9546" s="191"/>
      <c r="BZ9546" s="188"/>
      <c r="CA9546" s="188"/>
      <c r="CB9546" s="174" t="str">
        <f t="shared" si="944"/>
        <v/>
      </c>
      <c r="CC9546" s="174" t="str">
        <f t="shared" si="945"/>
        <v/>
      </c>
      <c r="CH9546" s="139"/>
      <c r="CI9546" s="139"/>
      <c r="CJ9546" s="174"/>
    </row>
    <row r="9547" spans="76:88" ht="20.100000000000001" customHeight="1" x14ac:dyDescent="0.25">
      <c r="BX9547" s="190"/>
      <c r="BY9547" s="191"/>
      <c r="BZ9547" s="188"/>
      <c r="CA9547" s="188"/>
      <c r="CB9547" s="174" t="str">
        <f t="shared" si="944"/>
        <v/>
      </c>
      <c r="CC9547" s="174" t="str">
        <f t="shared" si="945"/>
        <v/>
      </c>
      <c r="CH9547" s="139"/>
      <c r="CI9547" s="139"/>
      <c r="CJ9547" s="174"/>
    </row>
    <row r="9548" spans="76:88" ht="20.100000000000001" customHeight="1" x14ac:dyDescent="0.25">
      <c r="BX9548" s="190"/>
      <c r="BY9548" s="191"/>
      <c r="BZ9548" s="188"/>
      <c r="CA9548" s="188"/>
      <c r="CB9548" s="174" t="str">
        <f t="shared" si="944"/>
        <v/>
      </c>
      <c r="CC9548" s="174" t="str">
        <f t="shared" si="945"/>
        <v/>
      </c>
      <c r="CH9548" s="139"/>
      <c r="CI9548" s="139"/>
      <c r="CJ9548" s="174"/>
    </row>
    <row r="9549" spans="76:88" ht="20.100000000000001" customHeight="1" x14ac:dyDescent="0.25">
      <c r="BX9549" s="190"/>
      <c r="BY9549" s="191"/>
      <c r="BZ9549" s="188"/>
      <c r="CA9549" s="188"/>
      <c r="CB9549" s="174" t="str">
        <f t="shared" si="944"/>
        <v/>
      </c>
      <c r="CC9549" s="174" t="str">
        <f t="shared" si="945"/>
        <v/>
      </c>
      <c r="CH9549" s="139"/>
      <c r="CI9549" s="139"/>
      <c r="CJ9549" s="174"/>
    </row>
    <row r="9550" spans="76:88" ht="20.100000000000001" customHeight="1" x14ac:dyDescent="0.25">
      <c r="BX9550" s="190"/>
      <c r="BY9550" s="191"/>
      <c r="BZ9550" s="188"/>
      <c r="CA9550" s="188"/>
      <c r="CB9550" s="174" t="str">
        <f t="shared" si="944"/>
        <v/>
      </c>
      <c r="CC9550" s="174" t="str">
        <f t="shared" si="945"/>
        <v/>
      </c>
      <c r="CH9550" s="139"/>
      <c r="CI9550" s="139"/>
      <c r="CJ9550" s="174"/>
    </row>
    <row r="9551" spans="76:88" ht="20.100000000000001" customHeight="1" x14ac:dyDescent="0.25">
      <c r="BX9551" s="190"/>
      <c r="BY9551" s="191"/>
      <c r="BZ9551" s="188"/>
      <c r="CA9551" s="188"/>
      <c r="CB9551" s="174" t="str">
        <f t="shared" si="944"/>
        <v/>
      </c>
      <c r="CC9551" s="174" t="str">
        <f t="shared" si="945"/>
        <v/>
      </c>
      <c r="CH9551" s="139"/>
      <c r="CI9551" s="139"/>
      <c r="CJ9551" s="174"/>
    </row>
    <row r="9552" spans="76:88" ht="20.100000000000001" customHeight="1" x14ac:dyDescent="0.25">
      <c r="BX9552" s="190"/>
      <c r="BY9552" s="191"/>
      <c r="BZ9552" s="188"/>
      <c r="CA9552" s="188"/>
      <c r="CB9552" s="174" t="str">
        <f t="shared" ref="CB9552:CB9615" si="946">IF($CA9552&gt;(Y$555),$BZ9552,"")</f>
        <v/>
      </c>
      <c r="CC9552" s="174" t="str">
        <f t="shared" ref="CC9552:CC9615" si="947">IF($CA9552&gt;(AA$557),$BZ9552,"")</f>
        <v/>
      </c>
      <c r="CH9552" s="139"/>
      <c r="CI9552" s="139"/>
      <c r="CJ9552" s="174"/>
    </row>
    <row r="9553" spans="76:88" ht="20.100000000000001" customHeight="1" x14ac:dyDescent="0.25">
      <c r="BX9553" s="190"/>
      <c r="BY9553" s="191"/>
      <c r="BZ9553" s="188"/>
      <c r="CA9553" s="188"/>
      <c r="CB9553" s="174" t="str">
        <f t="shared" si="946"/>
        <v/>
      </c>
      <c r="CC9553" s="174" t="str">
        <f t="shared" si="947"/>
        <v/>
      </c>
      <c r="CH9553" s="139"/>
      <c r="CI9553" s="139"/>
      <c r="CJ9553" s="174"/>
    </row>
    <row r="9554" spans="76:88" ht="20.100000000000001" customHeight="1" x14ac:dyDescent="0.25">
      <c r="BX9554" s="190"/>
      <c r="BY9554" s="191"/>
      <c r="BZ9554" s="188"/>
      <c r="CA9554" s="188"/>
      <c r="CB9554" s="174" t="str">
        <f t="shared" si="946"/>
        <v/>
      </c>
      <c r="CC9554" s="174" t="str">
        <f t="shared" si="947"/>
        <v/>
      </c>
      <c r="CH9554" s="139"/>
      <c r="CI9554" s="139"/>
      <c r="CJ9554" s="174"/>
    </row>
    <row r="9555" spans="76:88" ht="20.100000000000001" customHeight="1" x14ac:dyDescent="0.25">
      <c r="BX9555" s="190"/>
      <c r="BY9555" s="191"/>
      <c r="BZ9555" s="188"/>
      <c r="CA9555" s="188"/>
      <c r="CB9555" s="174" t="str">
        <f t="shared" si="946"/>
        <v/>
      </c>
      <c r="CC9555" s="174" t="str">
        <f t="shared" si="947"/>
        <v/>
      </c>
      <c r="CH9555" s="139"/>
      <c r="CI9555" s="139"/>
      <c r="CJ9555" s="174"/>
    </row>
    <row r="9556" spans="76:88" ht="20.100000000000001" customHeight="1" x14ac:dyDescent="0.25">
      <c r="BX9556" s="190"/>
      <c r="BY9556" s="191"/>
      <c r="BZ9556" s="188"/>
      <c r="CA9556" s="188"/>
      <c r="CB9556" s="174" t="str">
        <f t="shared" si="946"/>
        <v/>
      </c>
      <c r="CC9556" s="174" t="str">
        <f t="shared" si="947"/>
        <v/>
      </c>
      <c r="CH9556" s="139"/>
      <c r="CI9556" s="139"/>
      <c r="CJ9556" s="174"/>
    </row>
    <row r="9557" spans="76:88" ht="20.100000000000001" customHeight="1" x14ac:dyDescent="0.25">
      <c r="BX9557" s="190"/>
      <c r="BY9557" s="191"/>
      <c r="BZ9557" s="188"/>
      <c r="CA9557" s="188"/>
      <c r="CB9557" s="174" t="str">
        <f t="shared" si="946"/>
        <v/>
      </c>
      <c r="CC9557" s="174" t="str">
        <f t="shared" si="947"/>
        <v/>
      </c>
      <c r="CH9557" s="139"/>
      <c r="CI9557" s="139"/>
      <c r="CJ9557" s="174"/>
    </row>
    <row r="9558" spans="76:88" ht="20.100000000000001" customHeight="1" x14ac:dyDescent="0.25">
      <c r="BX9558" s="190"/>
      <c r="BY9558" s="191"/>
      <c r="BZ9558" s="188"/>
      <c r="CA9558" s="188"/>
      <c r="CB9558" s="174" t="str">
        <f t="shared" si="946"/>
        <v/>
      </c>
      <c r="CC9558" s="174" t="str">
        <f t="shared" si="947"/>
        <v/>
      </c>
      <c r="CH9558" s="139"/>
      <c r="CI9558" s="139"/>
      <c r="CJ9558" s="174"/>
    </row>
    <row r="9559" spans="76:88" ht="20.100000000000001" customHeight="1" x14ac:dyDescent="0.25">
      <c r="BX9559" s="190"/>
      <c r="BY9559" s="191"/>
      <c r="BZ9559" s="188"/>
      <c r="CA9559" s="188"/>
      <c r="CB9559" s="174" t="str">
        <f t="shared" si="946"/>
        <v/>
      </c>
      <c r="CC9559" s="174" t="str">
        <f t="shared" si="947"/>
        <v/>
      </c>
      <c r="CH9559" s="139"/>
      <c r="CI9559" s="139"/>
      <c r="CJ9559" s="174"/>
    </row>
    <row r="9560" spans="76:88" ht="20.100000000000001" customHeight="1" x14ac:dyDescent="0.25">
      <c r="BX9560" s="190"/>
      <c r="BY9560" s="191"/>
      <c r="BZ9560" s="188"/>
      <c r="CA9560" s="188"/>
      <c r="CB9560" s="174" t="str">
        <f t="shared" si="946"/>
        <v/>
      </c>
      <c r="CC9560" s="174" t="str">
        <f t="shared" si="947"/>
        <v/>
      </c>
      <c r="CH9560" s="139"/>
      <c r="CI9560" s="139"/>
      <c r="CJ9560" s="174"/>
    </row>
    <row r="9561" spans="76:88" ht="20.100000000000001" customHeight="1" x14ac:dyDescent="0.25">
      <c r="BX9561" s="190"/>
      <c r="BY9561" s="191"/>
      <c r="BZ9561" s="188"/>
      <c r="CA9561" s="188"/>
      <c r="CB9561" s="174" t="str">
        <f t="shared" si="946"/>
        <v/>
      </c>
      <c r="CC9561" s="174" t="str">
        <f t="shared" si="947"/>
        <v/>
      </c>
      <c r="CH9561" s="139"/>
      <c r="CI9561" s="139"/>
      <c r="CJ9561" s="174"/>
    </row>
    <row r="9562" spans="76:88" ht="20.100000000000001" customHeight="1" x14ac:dyDescent="0.25">
      <c r="BX9562" s="190"/>
      <c r="BY9562" s="191"/>
      <c r="BZ9562" s="188"/>
      <c r="CA9562" s="188"/>
      <c r="CB9562" s="174" t="str">
        <f t="shared" si="946"/>
        <v/>
      </c>
      <c r="CC9562" s="174" t="str">
        <f t="shared" si="947"/>
        <v/>
      </c>
      <c r="CH9562" s="139"/>
      <c r="CI9562" s="139"/>
      <c r="CJ9562" s="174"/>
    </row>
    <row r="9563" spans="76:88" ht="20.100000000000001" customHeight="1" x14ac:dyDescent="0.25">
      <c r="BX9563" s="190"/>
      <c r="BY9563" s="191"/>
      <c r="BZ9563" s="188"/>
      <c r="CA9563" s="188"/>
      <c r="CB9563" s="174" t="str">
        <f t="shared" si="946"/>
        <v/>
      </c>
      <c r="CC9563" s="174" t="str">
        <f t="shared" si="947"/>
        <v/>
      </c>
      <c r="CH9563" s="139"/>
      <c r="CI9563" s="139"/>
      <c r="CJ9563" s="174"/>
    </row>
    <row r="9564" spans="76:88" ht="20.100000000000001" customHeight="1" x14ac:dyDescent="0.25">
      <c r="BX9564" s="190"/>
      <c r="BY9564" s="191"/>
      <c r="BZ9564" s="188"/>
      <c r="CA9564" s="188"/>
      <c r="CB9564" s="174" t="str">
        <f t="shared" si="946"/>
        <v/>
      </c>
      <c r="CC9564" s="174" t="str">
        <f t="shared" si="947"/>
        <v/>
      </c>
      <c r="CH9564" s="139"/>
      <c r="CI9564" s="139"/>
      <c r="CJ9564" s="174"/>
    </row>
    <row r="9565" spans="76:88" ht="20.100000000000001" customHeight="1" x14ac:dyDescent="0.25">
      <c r="BX9565" s="190"/>
      <c r="BY9565" s="191"/>
      <c r="BZ9565" s="188"/>
      <c r="CA9565" s="188"/>
      <c r="CB9565" s="174" t="str">
        <f t="shared" si="946"/>
        <v/>
      </c>
      <c r="CC9565" s="174" t="str">
        <f t="shared" si="947"/>
        <v/>
      </c>
      <c r="CH9565" s="139"/>
      <c r="CI9565" s="139"/>
      <c r="CJ9565" s="174"/>
    </row>
    <row r="9566" spans="76:88" ht="20.100000000000001" customHeight="1" x14ac:dyDescent="0.25">
      <c r="BX9566" s="190"/>
      <c r="BY9566" s="191"/>
      <c r="BZ9566" s="188"/>
      <c r="CA9566" s="188"/>
      <c r="CB9566" s="174" t="str">
        <f t="shared" si="946"/>
        <v/>
      </c>
      <c r="CC9566" s="174" t="str">
        <f t="shared" si="947"/>
        <v/>
      </c>
      <c r="CH9566" s="139"/>
      <c r="CI9566" s="139"/>
      <c r="CJ9566" s="174"/>
    </row>
    <row r="9567" spans="76:88" ht="20.100000000000001" customHeight="1" x14ac:dyDescent="0.25">
      <c r="BX9567" s="190"/>
      <c r="BY9567" s="191"/>
      <c r="BZ9567" s="188"/>
      <c r="CA9567" s="188"/>
      <c r="CB9567" s="174" t="str">
        <f t="shared" si="946"/>
        <v/>
      </c>
      <c r="CC9567" s="174" t="str">
        <f t="shared" si="947"/>
        <v/>
      </c>
      <c r="CH9567" s="139"/>
      <c r="CI9567" s="139"/>
      <c r="CJ9567" s="174"/>
    </row>
    <row r="9568" spans="76:88" ht="20.100000000000001" customHeight="1" x14ac:dyDescent="0.25">
      <c r="BX9568" s="190"/>
      <c r="BY9568" s="191"/>
      <c r="BZ9568" s="188"/>
      <c r="CA9568" s="188"/>
      <c r="CB9568" s="174" t="str">
        <f t="shared" si="946"/>
        <v/>
      </c>
      <c r="CC9568" s="174" t="str">
        <f t="shared" si="947"/>
        <v/>
      </c>
      <c r="CH9568" s="139"/>
      <c r="CI9568" s="139"/>
      <c r="CJ9568" s="174"/>
    </row>
    <row r="9569" spans="76:88" ht="20.100000000000001" customHeight="1" x14ac:dyDescent="0.25">
      <c r="BX9569" s="190"/>
      <c r="BY9569" s="191"/>
      <c r="BZ9569" s="188"/>
      <c r="CA9569" s="188"/>
      <c r="CB9569" s="174" t="str">
        <f t="shared" si="946"/>
        <v/>
      </c>
      <c r="CC9569" s="174" t="str">
        <f t="shared" si="947"/>
        <v/>
      </c>
      <c r="CH9569" s="139"/>
      <c r="CI9569" s="139"/>
      <c r="CJ9569" s="174"/>
    </row>
    <row r="9570" spans="76:88" ht="20.100000000000001" customHeight="1" x14ac:dyDescent="0.25">
      <c r="BX9570" s="190"/>
      <c r="BY9570" s="191"/>
      <c r="BZ9570" s="188"/>
      <c r="CA9570" s="188"/>
      <c r="CB9570" s="174" t="str">
        <f t="shared" si="946"/>
        <v/>
      </c>
      <c r="CC9570" s="174" t="str">
        <f t="shared" si="947"/>
        <v/>
      </c>
      <c r="CH9570" s="139"/>
      <c r="CI9570" s="139"/>
      <c r="CJ9570" s="174"/>
    </row>
    <row r="9571" spans="76:88" ht="20.100000000000001" customHeight="1" x14ac:dyDescent="0.25">
      <c r="BX9571" s="190"/>
      <c r="BY9571" s="191"/>
      <c r="BZ9571" s="188"/>
      <c r="CA9571" s="188"/>
      <c r="CB9571" s="174" t="str">
        <f t="shared" si="946"/>
        <v/>
      </c>
      <c r="CC9571" s="174" t="str">
        <f t="shared" si="947"/>
        <v/>
      </c>
      <c r="CH9571" s="139"/>
      <c r="CI9571" s="139"/>
      <c r="CJ9571" s="174"/>
    </row>
    <row r="9572" spans="76:88" ht="20.100000000000001" customHeight="1" x14ac:dyDescent="0.25">
      <c r="BX9572" s="190"/>
      <c r="BY9572" s="191"/>
      <c r="BZ9572" s="188"/>
      <c r="CA9572" s="188"/>
      <c r="CB9572" s="174" t="str">
        <f t="shared" si="946"/>
        <v/>
      </c>
      <c r="CC9572" s="174" t="str">
        <f t="shared" si="947"/>
        <v/>
      </c>
      <c r="CH9572" s="139"/>
      <c r="CI9572" s="139"/>
      <c r="CJ9572" s="174"/>
    </row>
    <row r="9573" spans="76:88" ht="20.100000000000001" customHeight="1" x14ac:dyDescent="0.25">
      <c r="BX9573" s="190"/>
      <c r="BY9573" s="191"/>
      <c r="BZ9573" s="188"/>
      <c r="CA9573" s="188"/>
      <c r="CB9573" s="174" t="str">
        <f t="shared" si="946"/>
        <v/>
      </c>
      <c r="CC9573" s="174" t="str">
        <f t="shared" si="947"/>
        <v/>
      </c>
      <c r="CH9573" s="139"/>
      <c r="CI9573" s="139"/>
      <c r="CJ9573" s="174"/>
    </row>
    <row r="9574" spans="76:88" ht="20.100000000000001" customHeight="1" x14ac:dyDescent="0.25">
      <c r="BX9574" s="190"/>
      <c r="BY9574" s="191"/>
      <c r="BZ9574" s="188"/>
      <c r="CA9574" s="188"/>
      <c r="CB9574" s="174" t="str">
        <f t="shared" si="946"/>
        <v/>
      </c>
      <c r="CC9574" s="174" t="str">
        <f t="shared" si="947"/>
        <v/>
      </c>
      <c r="CH9574" s="139"/>
      <c r="CI9574" s="139"/>
      <c r="CJ9574" s="174"/>
    </row>
    <row r="9575" spans="76:88" ht="20.100000000000001" customHeight="1" x14ac:dyDescent="0.25">
      <c r="BX9575" s="190"/>
      <c r="BY9575" s="191"/>
      <c r="BZ9575" s="188"/>
      <c r="CA9575" s="188"/>
      <c r="CB9575" s="174" t="str">
        <f t="shared" si="946"/>
        <v/>
      </c>
      <c r="CC9575" s="174" t="str">
        <f t="shared" si="947"/>
        <v/>
      </c>
      <c r="CH9575" s="139"/>
      <c r="CI9575" s="139"/>
      <c r="CJ9575" s="174"/>
    </row>
    <row r="9576" spans="76:88" ht="20.100000000000001" customHeight="1" x14ac:dyDescent="0.25">
      <c r="BX9576" s="190"/>
      <c r="BY9576" s="191"/>
      <c r="BZ9576" s="188"/>
      <c r="CA9576" s="188"/>
      <c r="CB9576" s="174" t="str">
        <f t="shared" si="946"/>
        <v/>
      </c>
      <c r="CC9576" s="174" t="str">
        <f t="shared" si="947"/>
        <v/>
      </c>
      <c r="CH9576" s="139"/>
      <c r="CI9576" s="139"/>
      <c r="CJ9576" s="174"/>
    </row>
    <row r="9577" spans="76:88" ht="20.100000000000001" customHeight="1" x14ac:dyDescent="0.25">
      <c r="BX9577" s="190"/>
      <c r="BY9577" s="191"/>
      <c r="BZ9577" s="188"/>
      <c r="CA9577" s="188"/>
      <c r="CB9577" s="174" t="str">
        <f t="shared" si="946"/>
        <v/>
      </c>
      <c r="CC9577" s="174" t="str">
        <f t="shared" si="947"/>
        <v/>
      </c>
      <c r="CH9577" s="139"/>
      <c r="CI9577" s="139"/>
      <c r="CJ9577" s="174"/>
    </row>
    <row r="9578" spans="76:88" ht="20.100000000000001" customHeight="1" x14ac:dyDescent="0.25">
      <c r="BX9578" s="190"/>
      <c r="BY9578" s="191"/>
      <c r="BZ9578" s="188"/>
      <c r="CA9578" s="188"/>
      <c r="CB9578" s="174" t="str">
        <f t="shared" si="946"/>
        <v/>
      </c>
      <c r="CC9578" s="174" t="str">
        <f t="shared" si="947"/>
        <v/>
      </c>
      <c r="CH9578" s="139"/>
      <c r="CI9578" s="139"/>
      <c r="CJ9578" s="174"/>
    </row>
    <row r="9579" spans="76:88" ht="20.100000000000001" customHeight="1" x14ac:dyDescent="0.25">
      <c r="BX9579" s="190"/>
      <c r="BY9579" s="191"/>
      <c r="BZ9579" s="188"/>
      <c r="CA9579" s="188"/>
      <c r="CB9579" s="174" t="str">
        <f t="shared" si="946"/>
        <v/>
      </c>
      <c r="CC9579" s="174" t="str">
        <f t="shared" si="947"/>
        <v/>
      </c>
      <c r="CH9579" s="139"/>
      <c r="CI9579" s="139"/>
      <c r="CJ9579" s="174"/>
    </row>
    <row r="9580" spans="76:88" ht="20.100000000000001" customHeight="1" x14ac:dyDescent="0.25">
      <c r="BX9580" s="190"/>
      <c r="BY9580" s="191"/>
      <c r="BZ9580" s="188"/>
      <c r="CA9580" s="188"/>
      <c r="CB9580" s="174" t="str">
        <f t="shared" si="946"/>
        <v/>
      </c>
      <c r="CC9580" s="174" t="str">
        <f t="shared" si="947"/>
        <v/>
      </c>
      <c r="CH9580" s="139"/>
      <c r="CI9580" s="139"/>
      <c r="CJ9580" s="174"/>
    </row>
    <row r="9581" spans="76:88" ht="20.100000000000001" customHeight="1" x14ac:dyDescent="0.25">
      <c r="BX9581" s="190"/>
      <c r="BY9581" s="191"/>
      <c r="BZ9581" s="188"/>
      <c r="CA9581" s="188"/>
      <c r="CB9581" s="174" t="str">
        <f t="shared" si="946"/>
        <v/>
      </c>
      <c r="CC9581" s="174" t="str">
        <f t="shared" si="947"/>
        <v/>
      </c>
      <c r="CH9581" s="139"/>
      <c r="CI9581" s="139"/>
      <c r="CJ9581" s="174"/>
    </row>
    <row r="9582" spans="76:88" ht="20.100000000000001" customHeight="1" x14ac:dyDescent="0.25">
      <c r="BX9582" s="190"/>
      <c r="BY9582" s="191"/>
      <c r="BZ9582" s="188"/>
      <c r="CA9582" s="188"/>
      <c r="CB9582" s="174" t="str">
        <f t="shared" si="946"/>
        <v/>
      </c>
      <c r="CC9582" s="174" t="str">
        <f t="shared" si="947"/>
        <v/>
      </c>
      <c r="CH9582" s="139"/>
      <c r="CI9582" s="139"/>
      <c r="CJ9582" s="174"/>
    </row>
    <row r="9583" spans="76:88" ht="20.100000000000001" customHeight="1" x14ac:dyDescent="0.25">
      <c r="BX9583" s="190"/>
      <c r="BY9583" s="191"/>
      <c r="BZ9583" s="188"/>
      <c r="CA9583" s="188"/>
      <c r="CB9583" s="174" t="str">
        <f t="shared" si="946"/>
        <v/>
      </c>
      <c r="CC9583" s="174" t="str">
        <f t="shared" si="947"/>
        <v/>
      </c>
      <c r="CH9583" s="139"/>
      <c r="CI9583" s="139"/>
      <c r="CJ9583" s="174"/>
    </row>
    <row r="9584" spans="76:88" ht="20.100000000000001" customHeight="1" x14ac:dyDescent="0.25">
      <c r="BX9584" s="190"/>
      <c r="BY9584" s="191"/>
      <c r="BZ9584" s="188"/>
      <c r="CA9584" s="188"/>
      <c r="CB9584" s="174" t="str">
        <f t="shared" si="946"/>
        <v/>
      </c>
      <c r="CC9584" s="174" t="str">
        <f t="shared" si="947"/>
        <v/>
      </c>
      <c r="CH9584" s="139"/>
      <c r="CI9584" s="139"/>
      <c r="CJ9584" s="174"/>
    </row>
    <row r="9585" spans="76:88" ht="20.100000000000001" customHeight="1" x14ac:dyDescent="0.25">
      <c r="BX9585" s="190"/>
      <c r="BY9585" s="191"/>
      <c r="BZ9585" s="188"/>
      <c r="CA9585" s="188"/>
      <c r="CB9585" s="174" t="str">
        <f t="shared" si="946"/>
        <v/>
      </c>
      <c r="CC9585" s="174" t="str">
        <f t="shared" si="947"/>
        <v/>
      </c>
      <c r="CH9585" s="139"/>
      <c r="CI9585" s="139"/>
      <c r="CJ9585" s="174"/>
    </row>
    <row r="9586" spans="76:88" ht="20.100000000000001" customHeight="1" x14ac:dyDescent="0.25">
      <c r="BX9586" s="190"/>
      <c r="BY9586" s="191"/>
      <c r="BZ9586" s="188"/>
      <c r="CA9586" s="188"/>
      <c r="CB9586" s="174" t="str">
        <f t="shared" si="946"/>
        <v/>
      </c>
      <c r="CC9586" s="174" t="str">
        <f t="shared" si="947"/>
        <v/>
      </c>
      <c r="CH9586" s="139"/>
      <c r="CI9586" s="139"/>
      <c r="CJ9586" s="174"/>
    </row>
    <row r="9587" spans="76:88" ht="20.100000000000001" customHeight="1" x14ac:dyDescent="0.25">
      <c r="BX9587" s="190"/>
      <c r="BY9587" s="191"/>
      <c r="BZ9587" s="188"/>
      <c r="CA9587" s="188"/>
      <c r="CB9587" s="174" t="str">
        <f t="shared" si="946"/>
        <v/>
      </c>
      <c r="CC9587" s="174" t="str">
        <f t="shared" si="947"/>
        <v/>
      </c>
      <c r="CH9587" s="139"/>
      <c r="CI9587" s="139"/>
      <c r="CJ9587" s="174"/>
    </row>
    <row r="9588" spans="76:88" ht="20.100000000000001" customHeight="1" x14ac:dyDescent="0.25">
      <c r="BX9588" s="190"/>
      <c r="BY9588" s="191"/>
      <c r="BZ9588" s="188"/>
      <c r="CA9588" s="188"/>
      <c r="CB9588" s="174" t="str">
        <f t="shared" si="946"/>
        <v/>
      </c>
      <c r="CC9588" s="174" t="str">
        <f t="shared" si="947"/>
        <v/>
      </c>
      <c r="CH9588" s="139"/>
      <c r="CI9588" s="139"/>
      <c r="CJ9588" s="174"/>
    </row>
    <row r="9589" spans="76:88" ht="20.100000000000001" customHeight="1" x14ac:dyDescent="0.25">
      <c r="BX9589" s="190"/>
      <c r="BY9589" s="191"/>
      <c r="BZ9589" s="188"/>
      <c r="CA9589" s="188"/>
      <c r="CB9589" s="174" t="str">
        <f t="shared" si="946"/>
        <v/>
      </c>
      <c r="CC9589" s="174" t="str">
        <f t="shared" si="947"/>
        <v/>
      </c>
      <c r="CH9589" s="139"/>
      <c r="CI9589" s="139"/>
      <c r="CJ9589" s="174"/>
    </row>
    <row r="9590" spans="76:88" ht="20.100000000000001" customHeight="1" x14ac:dyDescent="0.25">
      <c r="BX9590" s="190"/>
      <c r="BY9590" s="191"/>
      <c r="BZ9590" s="188"/>
      <c r="CA9590" s="188"/>
      <c r="CB9590" s="174" t="str">
        <f t="shared" si="946"/>
        <v/>
      </c>
      <c r="CC9590" s="174" t="str">
        <f t="shared" si="947"/>
        <v/>
      </c>
      <c r="CH9590" s="139"/>
      <c r="CI9590" s="139"/>
      <c r="CJ9590" s="174"/>
    </row>
    <row r="9591" spans="76:88" ht="20.100000000000001" customHeight="1" x14ac:dyDescent="0.25">
      <c r="BX9591" s="190"/>
      <c r="BY9591" s="191"/>
      <c r="BZ9591" s="188"/>
      <c r="CA9591" s="188"/>
      <c r="CB9591" s="174" t="str">
        <f t="shared" si="946"/>
        <v/>
      </c>
      <c r="CC9591" s="174" t="str">
        <f t="shared" si="947"/>
        <v/>
      </c>
      <c r="CH9591" s="139"/>
      <c r="CI9591" s="139"/>
      <c r="CJ9591" s="174"/>
    </row>
    <row r="9592" spans="76:88" ht="20.100000000000001" customHeight="1" x14ac:dyDescent="0.25">
      <c r="BX9592" s="190"/>
      <c r="BY9592" s="191"/>
      <c r="BZ9592" s="188"/>
      <c r="CA9592" s="188"/>
      <c r="CB9592" s="174" t="str">
        <f t="shared" si="946"/>
        <v/>
      </c>
      <c r="CC9592" s="174" t="str">
        <f t="shared" si="947"/>
        <v/>
      </c>
      <c r="CH9592" s="139"/>
      <c r="CI9592" s="139"/>
      <c r="CJ9592" s="174"/>
    </row>
    <row r="9593" spans="76:88" ht="20.100000000000001" customHeight="1" x14ac:dyDescent="0.25">
      <c r="BX9593" s="190"/>
      <c r="BY9593" s="191"/>
      <c r="BZ9593" s="188"/>
      <c r="CA9593" s="188"/>
      <c r="CB9593" s="174" t="str">
        <f t="shared" si="946"/>
        <v/>
      </c>
      <c r="CC9593" s="174" t="str">
        <f t="shared" si="947"/>
        <v/>
      </c>
      <c r="CH9593" s="139"/>
      <c r="CI9593" s="139"/>
      <c r="CJ9593" s="174"/>
    </row>
    <row r="9594" spans="76:88" ht="20.100000000000001" customHeight="1" x14ac:dyDescent="0.25">
      <c r="BX9594" s="190"/>
      <c r="BY9594" s="191"/>
      <c r="BZ9594" s="188"/>
      <c r="CA9594" s="188"/>
      <c r="CB9594" s="174" t="str">
        <f t="shared" si="946"/>
        <v/>
      </c>
      <c r="CC9594" s="174" t="str">
        <f t="shared" si="947"/>
        <v/>
      </c>
      <c r="CH9594" s="139"/>
      <c r="CI9594" s="139"/>
      <c r="CJ9594" s="174"/>
    </row>
    <row r="9595" spans="76:88" ht="20.100000000000001" customHeight="1" x14ac:dyDescent="0.25">
      <c r="BX9595" s="190"/>
      <c r="BY9595" s="191"/>
      <c r="BZ9595" s="188"/>
      <c r="CA9595" s="188"/>
      <c r="CB9595" s="174" t="str">
        <f t="shared" si="946"/>
        <v/>
      </c>
      <c r="CC9595" s="174" t="str">
        <f t="shared" si="947"/>
        <v/>
      </c>
      <c r="CH9595" s="139"/>
      <c r="CI9595" s="139"/>
      <c r="CJ9595" s="174"/>
    </row>
    <row r="9596" spans="76:88" ht="20.100000000000001" customHeight="1" x14ac:dyDescent="0.25">
      <c r="BX9596" s="190"/>
      <c r="BY9596" s="191"/>
      <c r="BZ9596" s="188"/>
      <c r="CA9596" s="188"/>
      <c r="CB9596" s="174" t="str">
        <f t="shared" si="946"/>
        <v/>
      </c>
      <c r="CC9596" s="174" t="str">
        <f t="shared" si="947"/>
        <v/>
      </c>
      <c r="CH9596" s="139"/>
      <c r="CI9596" s="139"/>
      <c r="CJ9596" s="174"/>
    </row>
    <row r="9597" spans="76:88" ht="20.100000000000001" customHeight="1" x14ac:dyDescent="0.25">
      <c r="BX9597" s="190"/>
      <c r="BY9597" s="191"/>
      <c r="BZ9597" s="188"/>
      <c r="CA9597" s="188"/>
      <c r="CB9597" s="174" t="str">
        <f t="shared" si="946"/>
        <v/>
      </c>
      <c r="CC9597" s="174" t="str">
        <f t="shared" si="947"/>
        <v/>
      </c>
      <c r="CH9597" s="139"/>
      <c r="CI9597" s="139"/>
      <c r="CJ9597" s="174"/>
    </row>
    <row r="9598" spans="76:88" ht="20.100000000000001" customHeight="1" x14ac:dyDescent="0.25">
      <c r="BX9598" s="190"/>
      <c r="BY9598" s="191"/>
      <c r="BZ9598" s="188"/>
      <c r="CA9598" s="188"/>
      <c r="CB9598" s="174" t="str">
        <f t="shared" si="946"/>
        <v/>
      </c>
      <c r="CC9598" s="174" t="str">
        <f t="shared" si="947"/>
        <v/>
      </c>
      <c r="CH9598" s="139"/>
      <c r="CI9598" s="139"/>
      <c r="CJ9598" s="174"/>
    </row>
    <row r="9599" spans="76:88" ht="20.100000000000001" customHeight="1" x14ac:dyDescent="0.25">
      <c r="BX9599" s="190"/>
      <c r="BY9599" s="191"/>
      <c r="BZ9599" s="188"/>
      <c r="CA9599" s="188"/>
      <c r="CB9599" s="174" t="str">
        <f t="shared" si="946"/>
        <v/>
      </c>
      <c r="CC9599" s="174" t="str">
        <f t="shared" si="947"/>
        <v/>
      </c>
      <c r="CH9599" s="139"/>
      <c r="CI9599" s="139"/>
      <c r="CJ9599" s="174"/>
    </row>
    <row r="9600" spans="76:88" ht="20.100000000000001" customHeight="1" x14ac:dyDescent="0.25">
      <c r="BX9600" s="190"/>
      <c r="BY9600" s="191"/>
      <c r="BZ9600" s="188"/>
      <c r="CA9600" s="188"/>
      <c r="CB9600" s="174" t="str">
        <f t="shared" si="946"/>
        <v/>
      </c>
      <c r="CC9600" s="174" t="str">
        <f t="shared" si="947"/>
        <v/>
      </c>
      <c r="CH9600" s="139"/>
      <c r="CI9600" s="139"/>
      <c r="CJ9600" s="174"/>
    </row>
    <row r="9601" spans="76:88" ht="20.100000000000001" customHeight="1" x14ac:dyDescent="0.25">
      <c r="BX9601" s="190"/>
      <c r="BY9601" s="191"/>
      <c r="BZ9601" s="188"/>
      <c r="CA9601" s="188"/>
      <c r="CB9601" s="174" t="str">
        <f t="shared" si="946"/>
        <v/>
      </c>
      <c r="CC9601" s="174" t="str">
        <f t="shared" si="947"/>
        <v/>
      </c>
      <c r="CH9601" s="139"/>
      <c r="CI9601" s="139"/>
      <c r="CJ9601" s="174"/>
    </row>
    <row r="9602" spans="76:88" ht="20.100000000000001" customHeight="1" x14ac:dyDescent="0.25">
      <c r="BX9602" s="190"/>
      <c r="BY9602" s="191"/>
      <c r="BZ9602" s="188"/>
      <c r="CA9602" s="188"/>
      <c r="CB9602" s="174" t="str">
        <f t="shared" si="946"/>
        <v/>
      </c>
      <c r="CC9602" s="174" t="str">
        <f t="shared" si="947"/>
        <v/>
      </c>
      <c r="CH9602" s="139"/>
      <c r="CI9602" s="139"/>
      <c r="CJ9602" s="174"/>
    </row>
    <row r="9603" spans="76:88" ht="20.100000000000001" customHeight="1" x14ac:dyDescent="0.25">
      <c r="BX9603" s="190"/>
      <c r="BY9603" s="191"/>
      <c r="BZ9603" s="188"/>
      <c r="CA9603" s="188"/>
      <c r="CB9603" s="174" t="str">
        <f t="shared" si="946"/>
        <v/>
      </c>
      <c r="CC9603" s="174" t="str">
        <f t="shared" si="947"/>
        <v/>
      </c>
      <c r="CH9603" s="139"/>
      <c r="CI9603" s="139"/>
      <c r="CJ9603" s="174"/>
    </row>
    <row r="9604" spans="76:88" ht="20.100000000000001" customHeight="1" x14ac:dyDescent="0.25">
      <c r="BX9604" s="190"/>
      <c r="BY9604" s="191"/>
      <c r="BZ9604" s="188"/>
      <c r="CA9604" s="188"/>
      <c r="CB9604" s="174" t="str">
        <f t="shared" si="946"/>
        <v/>
      </c>
      <c r="CC9604" s="174" t="str">
        <f t="shared" si="947"/>
        <v/>
      </c>
      <c r="CH9604" s="139"/>
      <c r="CI9604" s="139"/>
      <c r="CJ9604" s="174"/>
    </row>
    <row r="9605" spans="76:88" ht="20.100000000000001" customHeight="1" x14ac:dyDescent="0.25">
      <c r="BX9605" s="190"/>
      <c r="BY9605" s="191"/>
      <c r="BZ9605" s="188"/>
      <c r="CA9605" s="188"/>
      <c r="CB9605" s="174" t="str">
        <f t="shared" si="946"/>
        <v/>
      </c>
      <c r="CC9605" s="174" t="str">
        <f t="shared" si="947"/>
        <v/>
      </c>
      <c r="CH9605" s="139"/>
      <c r="CI9605" s="139"/>
      <c r="CJ9605" s="174"/>
    </row>
    <row r="9606" spans="76:88" ht="20.100000000000001" customHeight="1" x14ac:dyDescent="0.25">
      <c r="BX9606" s="190"/>
      <c r="BY9606" s="191"/>
      <c r="BZ9606" s="188"/>
      <c r="CA9606" s="188"/>
      <c r="CB9606" s="174" t="str">
        <f t="shared" si="946"/>
        <v/>
      </c>
      <c r="CC9606" s="174" t="str">
        <f t="shared" si="947"/>
        <v/>
      </c>
      <c r="CH9606" s="139"/>
      <c r="CI9606" s="139"/>
      <c r="CJ9606" s="174"/>
    </row>
    <row r="9607" spans="76:88" ht="20.100000000000001" customHeight="1" x14ac:dyDescent="0.25">
      <c r="BX9607" s="190"/>
      <c r="BY9607" s="191"/>
      <c r="BZ9607" s="188"/>
      <c r="CA9607" s="188"/>
      <c r="CB9607" s="174" t="str">
        <f t="shared" si="946"/>
        <v/>
      </c>
      <c r="CC9607" s="174" t="str">
        <f t="shared" si="947"/>
        <v/>
      </c>
      <c r="CH9607" s="139"/>
      <c r="CI9607" s="139"/>
      <c r="CJ9607" s="174"/>
    </row>
    <row r="9608" spans="76:88" ht="20.100000000000001" customHeight="1" x14ac:dyDescent="0.25">
      <c r="BX9608" s="190"/>
      <c r="BY9608" s="191"/>
      <c r="BZ9608" s="188"/>
      <c r="CA9608" s="188"/>
      <c r="CB9608" s="174" t="str">
        <f t="shared" si="946"/>
        <v/>
      </c>
      <c r="CC9608" s="174" t="str">
        <f t="shared" si="947"/>
        <v/>
      </c>
      <c r="CH9608" s="139"/>
      <c r="CI9608" s="139"/>
      <c r="CJ9608" s="174"/>
    </row>
    <row r="9609" spans="76:88" ht="20.100000000000001" customHeight="1" x14ac:dyDescent="0.25">
      <c r="BX9609" s="190"/>
      <c r="BY9609" s="191"/>
      <c r="BZ9609" s="188"/>
      <c r="CA9609" s="188"/>
      <c r="CB9609" s="174" t="str">
        <f t="shared" si="946"/>
        <v/>
      </c>
      <c r="CC9609" s="174" t="str">
        <f t="shared" si="947"/>
        <v/>
      </c>
      <c r="CH9609" s="139"/>
      <c r="CI9609" s="139"/>
      <c r="CJ9609" s="174"/>
    </row>
    <row r="9610" spans="76:88" ht="20.100000000000001" customHeight="1" x14ac:dyDescent="0.25">
      <c r="BX9610" s="190"/>
      <c r="BY9610" s="191"/>
      <c r="BZ9610" s="188"/>
      <c r="CA9610" s="188"/>
      <c r="CB9610" s="174" t="str">
        <f t="shared" si="946"/>
        <v/>
      </c>
      <c r="CC9610" s="174" t="str">
        <f t="shared" si="947"/>
        <v/>
      </c>
      <c r="CH9610" s="139"/>
      <c r="CI9610" s="139"/>
      <c r="CJ9610" s="174"/>
    </row>
    <row r="9611" spans="76:88" ht="20.100000000000001" customHeight="1" x14ac:dyDescent="0.25">
      <c r="BX9611" s="190"/>
      <c r="BY9611" s="191"/>
      <c r="BZ9611" s="188"/>
      <c r="CA9611" s="188"/>
      <c r="CB9611" s="174" t="str">
        <f t="shared" si="946"/>
        <v/>
      </c>
      <c r="CC9611" s="174" t="str">
        <f t="shared" si="947"/>
        <v/>
      </c>
      <c r="CH9611" s="139"/>
      <c r="CI9611" s="139"/>
      <c r="CJ9611" s="174"/>
    </row>
    <row r="9612" spans="76:88" ht="20.100000000000001" customHeight="1" x14ac:dyDescent="0.25">
      <c r="BX9612" s="190"/>
      <c r="BY9612" s="191"/>
      <c r="BZ9612" s="188"/>
      <c r="CA9612" s="188"/>
      <c r="CB9612" s="174" t="str">
        <f t="shared" si="946"/>
        <v/>
      </c>
      <c r="CC9612" s="174" t="str">
        <f t="shared" si="947"/>
        <v/>
      </c>
      <c r="CH9612" s="139"/>
      <c r="CI9612" s="139"/>
      <c r="CJ9612" s="174"/>
    </row>
    <row r="9613" spans="76:88" ht="20.100000000000001" customHeight="1" x14ac:dyDescent="0.25">
      <c r="BX9613" s="190"/>
      <c r="BY9613" s="191"/>
      <c r="BZ9613" s="188"/>
      <c r="CA9613" s="188"/>
      <c r="CB9613" s="174" t="str">
        <f t="shared" si="946"/>
        <v/>
      </c>
      <c r="CC9613" s="174" t="str">
        <f t="shared" si="947"/>
        <v/>
      </c>
      <c r="CH9613" s="139"/>
      <c r="CI9613" s="139"/>
      <c r="CJ9613" s="174"/>
    </row>
    <row r="9614" spans="76:88" ht="20.100000000000001" customHeight="1" x14ac:dyDescent="0.25">
      <c r="BX9614" s="190"/>
      <c r="BY9614" s="191"/>
      <c r="BZ9614" s="188"/>
      <c r="CA9614" s="188"/>
      <c r="CB9614" s="174" t="str">
        <f t="shared" si="946"/>
        <v/>
      </c>
      <c r="CC9614" s="174" t="str">
        <f t="shared" si="947"/>
        <v/>
      </c>
      <c r="CH9614" s="139"/>
      <c r="CI9614" s="139"/>
      <c r="CJ9614" s="174"/>
    </row>
    <row r="9615" spans="76:88" ht="20.100000000000001" customHeight="1" x14ac:dyDescent="0.25">
      <c r="BX9615" s="190"/>
      <c r="BY9615" s="191"/>
      <c r="BZ9615" s="188"/>
      <c r="CA9615" s="188"/>
      <c r="CB9615" s="174" t="str">
        <f t="shared" si="946"/>
        <v/>
      </c>
      <c r="CC9615" s="174" t="str">
        <f t="shared" si="947"/>
        <v/>
      </c>
      <c r="CH9615" s="139"/>
      <c r="CI9615" s="139"/>
      <c r="CJ9615" s="174"/>
    </row>
    <row r="9616" spans="76:88" ht="20.100000000000001" customHeight="1" x14ac:dyDescent="0.25">
      <c r="BX9616" s="190"/>
      <c r="BY9616" s="191"/>
      <c r="BZ9616" s="188"/>
      <c r="CA9616" s="188"/>
      <c r="CB9616" s="174" t="str">
        <f t="shared" ref="CB9616:CB9679" si="948">IF($CA9616&gt;(Y$555),$BZ9616,"")</f>
        <v/>
      </c>
      <c r="CC9616" s="174" t="str">
        <f t="shared" ref="CC9616:CC9679" si="949">IF($CA9616&gt;(AA$557),$BZ9616,"")</f>
        <v/>
      </c>
      <c r="CH9616" s="139"/>
      <c r="CI9616" s="139"/>
      <c r="CJ9616" s="174"/>
    </row>
    <row r="9617" spans="76:88" ht="20.100000000000001" customHeight="1" x14ac:dyDescent="0.25">
      <c r="BX9617" s="190"/>
      <c r="BY9617" s="191"/>
      <c r="BZ9617" s="188"/>
      <c r="CA9617" s="188"/>
      <c r="CB9617" s="174" t="str">
        <f t="shared" si="948"/>
        <v/>
      </c>
      <c r="CC9617" s="174" t="str">
        <f t="shared" si="949"/>
        <v/>
      </c>
      <c r="CH9617" s="139"/>
      <c r="CI9617" s="139"/>
      <c r="CJ9617" s="174"/>
    </row>
    <row r="9618" spans="76:88" ht="20.100000000000001" customHeight="1" x14ac:dyDescent="0.25">
      <c r="BX9618" s="190"/>
      <c r="BY9618" s="191"/>
      <c r="BZ9618" s="188"/>
      <c r="CA9618" s="188"/>
      <c r="CB9618" s="174" t="str">
        <f t="shared" si="948"/>
        <v/>
      </c>
      <c r="CC9618" s="174" t="str">
        <f t="shared" si="949"/>
        <v/>
      </c>
      <c r="CH9618" s="139"/>
      <c r="CI9618" s="139"/>
      <c r="CJ9618" s="174"/>
    </row>
    <row r="9619" spans="76:88" ht="20.100000000000001" customHeight="1" x14ac:dyDescent="0.25">
      <c r="BX9619" s="190"/>
      <c r="BY9619" s="191"/>
      <c r="BZ9619" s="188"/>
      <c r="CA9619" s="188"/>
      <c r="CB9619" s="174" t="str">
        <f t="shared" si="948"/>
        <v/>
      </c>
      <c r="CC9619" s="174" t="str">
        <f t="shared" si="949"/>
        <v/>
      </c>
      <c r="CH9619" s="139"/>
      <c r="CI9619" s="139"/>
      <c r="CJ9619" s="174"/>
    </row>
    <row r="9620" spans="76:88" ht="20.100000000000001" customHeight="1" x14ac:dyDescent="0.25">
      <c r="BX9620" s="190"/>
      <c r="BY9620" s="191"/>
      <c r="BZ9620" s="188"/>
      <c r="CA9620" s="188"/>
      <c r="CB9620" s="174" t="str">
        <f t="shared" si="948"/>
        <v/>
      </c>
      <c r="CC9620" s="174" t="str">
        <f t="shared" si="949"/>
        <v/>
      </c>
      <c r="CH9620" s="139"/>
      <c r="CI9620" s="139"/>
      <c r="CJ9620" s="174"/>
    </row>
    <row r="9621" spans="76:88" ht="20.100000000000001" customHeight="1" x14ac:dyDescent="0.25">
      <c r="BX9621" s="190"/>
      <c r="BY9621" s="191"/>
      <c r="BZ9621" s="188"/>
      <c r="CA9621" s="188"/>
      <c r="CB9621" s="174" t="str">
        <f t="shared" si="948"/>
        <v/>
      </c>
      <c r="CC9621" s="174" t="str">
        <f t="shared" si="949"/>
        <v/>
      </c>
      <c r="CH9621" s="139"/>
      <c r="CI9621" s="139"/>
      <c r="CJ9621" s="174"/>
    </row>
    <row r="9622" spans="76:88" ht="20.100000000000001" customHeight="1" x14ac:dyDescent="0.25">
      <c r="BX9622" s="190"/>
      <c r="BY9622" s="191"/>
      <c r="BZ9622" s="188"/>
      <c r="CA9622" s="188"/>
      <c r="CB9622" s="174" t="str">
        <f t="shared" si="948"/>
        <v/>
      </c>
      <c r="CC9622" s="174" t="str">
        <f t="shared" si="949"/>
        <v/>
      </c>
      <c r="CH9622" s="139"/>
      <c r="CI9622" s="139"/>
      <c r="CJ9622" s="174"/>
    </row>
    <row r="9623" spans="76:88" ht="20.100000000000001" customHeight="1" x14ac:dyDescent="0.25">
      <c r="BX9623" s="190"/>
      <c r="BY9623" s="191"/>
      <c r="BZ9623" s="188"/>
      <c r="CA9623" s="188"/>
      <c r="CB9623" s="174" t="str">
        <f t="shared" si="948"/>
        <v/>
      </c>
      <c r="CC9623" s="174" t="str">
        <f t="shared" si="949"/>
        <v/>
      </c>
      <c r="CH9623" s="139"/>
      <c r="CI9623" s="139"/>
      <c r="CJ9623" s="174"/>
    </row>
    <row r="9624" spans="76:88" ht="20.100000000000001" customHeight="1" x14ac:dyDescent="0.25">
      <c r="BX9624" s="190"/>
      <c r="BY9624" s="191"/>
      <c r="BZ9624" s="188"/>
      <c r="CA9624" s="188"/>
      <c r="CB9624" s="174" t="str">
        <f t="shared" si="948"/>
        <v/>
      </c>
      <c r="CC9624" s="174" t="str">
        <f t="shared" si="949"/>
        <v/>
      </c>
      <c r="CH9624" s="139"/>
      <c r="CI9624" s="139"/>
      <c r="CJ9624" s="174"/>
    </row>
    <row r="9625" spans="76:88" ht="20.100000000000001" customHeight="1" x14ac:dyDescent="0.25">
      <c r="BX9625" s="190"/>
      <c r="BY9625" s="191"/>
      <c r="BZ9625" s="188"/>
      <c r="CA9625" s="188"/>
      <c r="CB9625" s="174" t="str">
        <f t="shared" si="948"/>
        <v/>
      </c>
      <c r="CC9625" s="174" t="str">
        <f t="shared" si="949"/>
        <v/>
      </c>
      <c r="CH9625" s="139"/>
      <c r="CI9625" s="139"/>
      <c r="CJ9625" s="174"/>
    </row>
    <row r="9626" spans="76:88" ht="20.100000000000001" customHeight="1" x14ac:dyDescent="0.25">
      <c r="BX9626" s="190"/>
      <c r="BY9626" s="191"/>
      <c r="BZ9626" s="188"/>
      <c r="CA9626" s="188"/>
      <c r="CB9626" s="174" t="str">
        <f t="shared" si="948"/>
        <v/>
      </c>
      <c r="CC9626" s="174" t="str">
        <f t="shared" si="949"/>
        <v/>
      </c>
      <c r="CH9626" s="139"/>
      <c r="CI9626" s="139"/>
      <c r="CJ9626" s="174"/>
    </row>
    <row r="9627" spans="76:88" ht="20.100000000000001" customHeight="1" x14ac:dyDescent="0.25">
      <c r="BX9627" s="190"/>
      <c r="BY9627" s="191"/>
      <c r="BZ9627" s="188"/>
      <c r="CA9627" s="188"/>
      <c r="CB9627" s="174" t="str">
        <f t="shared" si="948"/>
        <v/>
      </c>
      <c r="CC9627" s="174" t="str">
        <f t="shared" si="949"/>
        <v/>
      </c>
      <c r="CH9627" s="139"/>
      <c r="CI9627" s="139"/>
      <c r="CJ9627" s="174"/>
    </row>
    <row r="9628" spans="76:88" ht="20.100000000000001" customHeight="1" x14ac:dyDescent="0.25">
      <c r="BX9628" s="190"/>
      <c r="BY9628" s="191"/>
      <c r="BZ9628" s="188"/>
      <c r="CA9628" s="188"/>
      <c r="CB9628" s="174" t="str">
        <f t="shared" si="948"/>
        <v/>
      </c>
      <c r="CC9628" s="174" t="str">
        <f t="shared" si="949"/>
        <v/>
      </c>
      <c r="CH9628" s="139"/>
      <c r="CI9628" s="139"/>
      <c r="CJ9628" s="174"/>
    </row>
    <row r="9629" spans="76:88" ht="20.100000000000001" customHeight="1" x14ac:dyDescent="0.25">
      <c r="BX9629" s="190"/>
      <c r="BY9629" s="191"/>
      <c r="BZ9629" s="188"/>
      <c r="CA9629" s="188"/>
      <c r="CB9629" s="174" t="str">
        <f t="shared" si="948"/>
        <v/>
      </c>
      <c r="CC9629" s="174" t="str">
        <f t="shared" si="949"/>
        <v/>
      </c>
      <c r="CH9629" s="139"/>
      <c r="CI9629" s="139"/>
      <c r="CJ9629" s="174"/>
    </row>
    <row r="9630" spans="76:88" ht="20.100000000000001" customHeight="1" x14ac:dyDescent="0.25">
      <c r="BX9630" s="190"/>
      <c r="BY9630" s="191"/>
      <c r="BZ9630" s="188"/>
      <c r="CA9630" s="188"/>
      <c r="CB9630" s="174" t="str">
        <f t="shared" si="948"/>
        <v/>
      </c>
      <c r="CC9630" s="174" t="str">
        <f t="shared" si="949"/>
        <v/>
      </c>
      <c r="CH9630" s="139"/>
      <c r="CI9630" s="139"/>
      <c r="CJ9630" s="174"/>
    </row>
    <row r="9631" spans="76:88" ht="20.100000000000001" customHeight="1" x14ac:dyDescent="0.25">
      <c r="BX9631" s="190"/>
      <c r="BY9631" s="191"/>
      <c r="BZ9631" s="188"/>
      <c r="CA9631" s="188"/>
      <c r="CB9631" s="174" t="str">
        <f t="shared" si="948"/>
        <v/>
      </c>
      <c r="CC9631" s="174" t="str">
        <f t="shared" si="949"/>
        <v/>
      </c>
      <c r="CH9631" s="139"/>
      <c r="CI9631" s="139"/>
      <c r="CJ9631" s="174"/>
    </row>
    <row r="9632" spans="76:88" ht="20.100000000000001" customHeight="1" x14ac:dyDescent="0.25">
      <c r="BX9632" s="190"/>
      <c r="BY9632" s="191"/>
      <c r="BZ9632" s="188"/>
      <c r="CA9632" s="188"/>
      <c r="CB9632" s="174" t="str">
        <f t="shared" si="948"/>
        <v/>
      </c>
      <c r="CC9632" s="174" t="str">
        <f t="shared" si="949"/>
        <v/>
      </c>
      <c r="CH9632" s="139"/>
      <c r="CI9632" s="139"/>
      <c r="CJ9632" s="174"/>
    </row>
    <row r="9633" spans="76:88" ht="20.100000000000001" customHeight="1" x14ac:dyDescent="0.25">
      <c r="BX9633" s="190"/>
      <c r="BY9633" s="191"/>
      <c r="BZ9633" s="188"/>
      <c r="CA9633" s="188"/>
      <c r="CB9633" s="174" t="str">
        <f t="shared" si="948"/>
        <v/>
      </c>
      <c r="CC9633" s="174" t="str">
        <f t="shared" si="949"/>
        <v/>
      </c>
      <c r="CH9633" s="139"/>
      <c r="CI9633" s="139"/>
      <c r="CJ9633" s="174"/>
    </row>
    <row r="9634" spans="76:88" ht="20.100000000000001" customHeight="1" x14ac:dyDescent="0.25">
      <c r="BX9634" s="190"/>
      <c r="BY9634" s="191"/>
      <c r="BZ9634" s="188"/>
      <c r="CA9634" s="188"/>
      <c r="CB9634" s="174" t="str">
        <f t="shared" si="948"/>
        <v/>
      </c>
      <c r="CC9634" s="174" t="str">
        <f t="shared" si="949"/>
        <v/>
      </c>
      <c r="CH9634" s="139"/>
      <c r="CI9634" s="139"/>
      <c r="CJ9634" s="174"/>
    </row>
    <row r="9635" spans="76:88" ht="20.100000000000001" customHeight="1" x14ac:dyDescent="0.25">
      <c r="BX9635" s="190"/>
      <c r="BY9635" s="191"/>
      <c r="BZ9635" s="188"/>
      <c r="CA9635" s="188"/>
      <c r="CB9635" s="174" t="str">
        <f t="shared" si="948"/>
        <v/>
      </c>
      <c r="CC9635" s="174" t="str">
        <f t="shared" si="949"/>
        <v/>
      </c>
      <c r="CH9635" s="139"/>
      <c r="CI9635" s="139"/>
      <c r="CJ9635" s="174"/>
    </row>
    <row r="9636" spans="76:88" ht="20.100000000000001" customHeight="1" x14ac:dyDescent="0.25">
      <c r="BX9636" s="190"/>
      <c r="BY9636" s="191"/>
      <c r="BZ9636" s="188"/>
      <c r="CA9636" s="188"/>
      <c r="CB9636" s="174" t="str">
        <f t="shared" si="948"/>
        <v/>
      </c>
      <c r="CC9636" s="174" t="str">
        <f t="shared" si="949"/>
        <v/>
      </c>
      <c r="CH9636" s="139"/>
      <c r="CI9636" s="139"/>
      <c r="CJ9636" s="174"/>
    </row>
    <row r="9637" spans="76:88" ht="20.100000000000001" customHeight="1" x14ac:dyDescent="0.25">
      <c r="BX9637" s="190"/>
      <c r="BY9637" s="191"/>
      <c r="BZ9637" s="188"/>
      <c r="CA9637" s="188"/>
      <c r="CB9637" s="174" t="str">
        <f t="shared" si="948"/>
        <v/>
      </c>
      <c r="CC9637" s="174" t="str">
        <f t="shared" si="949"/>
        <v/>
      </c>
      <c r="CH9637" s="139"/>
      <c r="CI9637" s="139"/>
      <c r="CJ9637" s="174"/>
    </row>
    <row r="9638" spans="76:88" ht="20.100000000000001" customHeight="1" x14ac:dyDescent="0.25">
      <c r="BX9638" s="190"/>
      <c r="BY9638" s="191"/>
      <c r="BZ9638" s="188"/>
      <c r="CA9638" s="188"/>
      <c r="CB9638" s="174" t="str">
        <f t="shared" si="948"/>
        <v/>
      </c>
      <c r="CC9638" s="174" t="str">
        <f t="shared" si="949"/>
        <v/>
      </c>
      <c r="CH9638" s="139"/>
      <c r="CI9638" s="139"/>
      <c r="CJ9638" s="174"/>
    </row>
    <row r="9639" spans="76:88" ht="20.100000000000001" customHeight="1" x14ac:dyDescent="0.25">
      <c r="BX9639" s="190"/>
      <c r="BY9639" s="191"/>
      <c r="BZ9639" s="188"/>
      <c r="CA9639" s="188"/>
      <c r="CB9639" s="174" t="str">
        <f t="shared" si="948"/>
        <v/>
      </c>
      <c r="CC9639" s="174" t="str">
        <f t="shared" si="949"/>
        <v/>
      </c>
      <c r="CH9639" s="139"/>
      <c r="CI9639" s="139"/>
      <c r="CJ9639" s="174"/>
    </row>
    <row r="9640" spans="76:88" ht="20.100000000000001" customHeight="1" x14ac:dyDescent="0.25">
      <c r="BX9640" s="190"/>
      <c r="BY9640" s="191"/>
      <c r="BZ9640" s="188"/>
      <c r="CA9640" s="188"/>
      <c r="CB9640" s="174" t="str">
        <f t="shared" si="948"/>
        <v/>
      </c>
      <c r="CC9640" s="174" t="str">
        <f t="shared" si="949"/>
        <v/>
      </c>
      <c r="CH9640" s="139"/>
      <c r="CI9640" s="139"/>
      <c r="CJ9640" s="174"/>
    </row>
    <row r="9641" spans="76:88" ht="20.100000000000001" customHeight="1" x14ac:dyDescent="0.25">
      <c r="BX9641" s="190"/>
      <c r="BY9641" s="191"/>
      <c r="BZ9641" s="188"/>
      <c r="CA9641" s="188"/>
      <c r="CB9641" s="174" t="str">
        <f t="shared" si="948"/>
        <v/>
      </c>
      <c r="CC9641" s="174" t="str">
        <f t="shared" si="949"/>
        <v/>
      </c>
      <c r="CH9641" s="139"/>
      <c r="CI9641" s="139"/>
      <c r="CJ9641" s="174"/>
    </row>
    <row r="9642" spans="76:88" ht="20.100000000000001" customHeight="1" x14ac:dyDescent="0.25">
      <c r="BX9642" s="190"/>
      <c r="BY9642" s="191"/>
      <c r="BZ9642" s="188"/>
      <c r="CA9642" s="188"/>
      <c r="CB9642" s="174" t="str">
        <f t="shared" si="948"/>
        <v/>
      </c>
      <c r="CC9642" s="174" t="str">
        <f t="shared" si="949"/>
        <v/>
      </c>
      <c r="CH9642" s="139"/>
      <c r="CI9642" s="139"/>
      <c r="CJ9642" s="174"/>
    </row>
    <row r="9643" spans="76:88" ht="20.100000000000001" customHeight="1" x14ac:dyDescent="0.25">
      <c r="BX9643" s="190"/>
      <c r="BY9643" s="191"/>
      <c r="BZ9643" s="188"/>
      <c r="CA9643" s="188"/>
      <c r="CB9643" s="174" t="str">
        <f t="shared" si="948"/>
        <v/>
      </c>
      <c r="CC9643" s="174" t="str">
        <f t="shared" si="949"/>
        <v/>
      </c>
      <c r="CH9643" s="139"/>
      <c r="CI9643" s="139"/>
      <c r="CJ9643" s="174"/>
    </row>
    <row r="9644" spans="76:88" ht="20.100000000000001" customHeight="1" x14ac:dyDescent="0.25">
      <c r="BX9644" s="190"/>
      <c r="BY9644" s="191"/>
      <c r="BZ9644" s="188"/>
      <c r="CA9644" s="188"/>
      <c r="CB9644" s="174" t="str">
        <f t="shared" si="948"/>
        <v/>
      </c>
      <c r="CC9644" s="174" t="str">
        <f t="shared" si="949"/>
        <v/>
      </c>
      <c r="CH9644" s="139"/>
      <c r="CI9644" s="139"/>
      <c r="CJ9644" s="174"/>
    </row>
    <row r="9645" spans="76:88" ht="20.100000000000001" customHeight="1" x14ac:dyDescent="0.25">
      <c r="BX9645" s="190"/>
      <c r="BY9645" s="191"/>
      <c r="BZ9645" s="188"/>
      <c r="CA9645" s="188"/>
      <c r="CB9645" s="174" t="str">
        <f t="shared" si="948"/>
        <v/>
      </c>
      <c r="CC9645" s="174" t="str">
        <f t="shared" si="949"/>
        <v/>
      </c>
      <c r="CH9645" s="139"/>
      <c r="CI9645" s="139"/>
      <c r="CJ9645" s="174"/>
    </row>
    <row r="9646" spans="76:88" ht="20.100000000000001" customHeight="1" x14ac:dyDescent="0.25">
      <c r="BX9646" s="190"/>
      <c r="BY9646" s="191"/>
      <c r="BZ9646" s="188"/>
      <c r="CA9646" s="188"/>
      <c r="CB9646" s="174" t="str">
        <f t="shared" si="948"/>
        <v/>
      </c>
      <c r="CC9646" s="174" t="str">
        <f t="shared" si="949"/>
        <v/>
      </c>
      <c r="CH9646" s="139"/>
      <c r="CI9646" s="139"/>
      <c r="CJ9646" s="174"/>
    </row>
    <row r="9647" spans="76:88" ht="20.100000000000001" customHeight="1" x14ac:dyDescent="0.25">
      <c r="BX9647" s="190"/>
      <c r="BY9647" s="191"/>
      <c r="BZ9647" s="188"/>
      <c r="CA9647" s="188"/>
      <c r="CB9647" s="174" t="str">
        <f t="shared" si="948"/>
        <v/>
      </c>
      <c r="CC9647" s="174" t="str">
        <f t="shared" si="949"/>
        <v/>
      </c>
      <c r="CH9647" s="139"/>
      <c r="CI9647" s="139"/>
      <c r="CJ9647" s="174"/>
    </row>
    <row r="9648" spans="76:88" ht="20.100000000000001" customHeight="1" x14ac:dyDescent="0.25">
      <c r="BX9648" s="190"/>
      <c r="BY9648" s="191"/>
      <c r="BZ9648" s="188"/>
      <c r="CA9648" s="188"/>
      <c r="CB9648" s="174" t="str">
        <f t="shared" si="948"/>
        <v/>
      </c>
      <c r="CC9648" s="174" t="str">
        <f t="shared" si="949"/>
        <v/>
      </c>
      <c r="CH9648" s="139"/>
      <c r="CI9648" s="139"/>
      <c r="CJ9648" s="174"/>
    </row>
    <row r="9649" spans="76:88" ht="20.100000000000001" customHeight="1" x14ac:dyDescent="0.25">
      <c r="BX9649" s="190"/>
      <c r="BY9649" s="191"/>
      <c r="BZ9649" s="188"/>
      <c r="CA9649" s="188"/>
      <c r="CB9649" s="174" t="str">
        <f t="shared" si="948"/>
        <v/>
      </c>
      <c r="CC9649" s="174" t="str">
        <f t="shared" si="949"/>
        <v/>
      </c>
      <c r="CH9649" s="139"/>
      <c r="CI9649" s="139"/>
      <c r="CJ9649" s="174"/>
    </row>
    <row r="9650" spans="76:88" ht="20.100000000000001" customHeight="1" x14ac:dyDescent="0.25">
      <c r="BX9650" s="190"/>
      <c r="BY9650" s="191"/>
      <c r="BZ9650" s="188"/>
      <c r="CA9650" s="188"/>
      <c r="CB9650" s="174" t="str">
        <f t="shared" si="948"/>
        <v/>
      </c>
      <c r="CC9650" s="174" t="str">
        <f t="shared" si="949"/>
        <v/>
      </c>
      <c r="CH9650" s="139"/>
      <c r="CI9650" s="139"/>
      <c r="CJ9650" s="174"/>
    </row>
    <row r="9651" spans="76:88" ht="20.100000000000001" customHeight="1" x14ac:dyDescent="0.25">
      <c r="BX9651" s="190"/>
      <c r="BY9651" s="191"/>
      <c r="BZ9651" s="188"/>
      <c r="CA9651" s="188"/>
      <c r="CB9651" s="174" t="str">
        <f t="shared" si="948"/>
        <v/>
      </c>
      <c r="CC9651" s="174" t="str">
        <f t="shared" si="949"/>
        <v/>
      </c>
      <c r="CH9651" s="139"/>
      <c r="CI9651" s="139"/>
      <c r="CJ9651" s="174"/>
    </row>
    <row r="9652" spans="76:88" ht="20.100000000000001" customHeight="1" x14ac:dyDescent="0.25">
      <c r="BX9652" s="190"/>
      <c r="BY9652" s="191"/>
      <c r="BZ9652" s="188"/>
      <c r="CA9652" s="188"/>
      <c r="CB9652" s="174" t="str">
        <f t="shared" si="948"/>
        <v/>
      </c>
      <c r="CC9652" s="174" t="str">
        <f t="shared" si="949"/>
        <v/>
      </c>
      <c r="CH9652" s="139"/>
      <c r="CI9652" s="139"/>
      <c r="CJ9652" s="174"/>
    </row>
    <row r="9653" spans="76:88" ht="20.100000000000001" customHeight="1" x14ac:dyDescent="0.25">
      <c r="BX9653" s="190"/>
      <c r="BY9653" s="191"/>
      <c r="BZ9653" s="188"/>
      <c r="CA9653" s="188"/>
      <c r="CB9653" s="174" t="str">
        <f t="shared" si="948"/>
        <v/>
      </c>
      <c r="CC9653" s="174" t="str">
        <f t="shared" si="949"/>
        <v/>
      </c>
      <c r="CH9653" s="139"/>
      <c r="CI9653" s="139"/>
      <c r="CJ9653" s="174"/>
    </row>
    <row r="9654" spans="76:88" ht="20.100000000000001" customHeight="1" x14ac:dyDescent="0.25">
      <c r="BX9654" s="190"/>
      <c r="BY9654" s="191"/>
      <c r="BZ9654" s="188"/>
      <c r="CA9654" s="188"/>
      <c r="CB9654" s="174" t="str">
        <f t="shared" si="948"/>
        <v/>
      </c>
      <c r="CC9654" s="174" t="str">
        <f t="shared" si="949"/>
        <v/>
      </c>
      <c r="CH9654" s="139"/>
      <c r="CI9654" s="139"/>
      <c r="CJ9654" s="174"/>
    </row>
    <row r="9655" spans="76:88" ht="20.100000000000001" customHeight="1" x14ac:dyDescent="0.25">
      <c r="BX9655" s="190"/>
      <c r="BY9655" s="191"/>
      <c r="BZ9655" s="188"/>
      <c r="CA9655" s="188"/>
      <c r="CB9655" s="174" t="str">
        <f t="shared" si="948"/>
        <v/>
      </c>
      <c r="CC9655" s="174" t="str">
        <f t="shared" si="949"/>
        <v/>
      </c>
      <c r="CH9655" s="139"/>
      <c r="CI9655" s="139"/>
      <c r="CJ9655" s="174"/>
    </row>
    <row r="9656" spans="76:88" ht="20.100000000000001" customHeight="1" x14ac:dyDescent="0.25">
      <c r="BX9656" s="190"/>
      <c r="BY9656" s="191"/>
      <c r="BZ9656" s="188"/>
      <c r="CA9656" s="188"/>
      <c r="CB9656" s="174" t="str">
        <f t="shared" si="948"/>
        <v/>
      </c>
      <c r="CC9656" s="174" t="str">
        <f t="shared" si="949"/>
        <v/>
      </c>
      <c r="CH9656" s="139"/>
      <c r="CI9656" s="139"/>
      <c r="CJ9656" s="174"/>
    </row>
    <row r="9657" spans="76:88" ht="20.100000000000001" customHeight="1" x14ac:dyDescent="0.25">
      <c r="BX9657" s="190"/>
      <c r="BY9657" s="191"/>
      <c r="BZ9657" s="188"/>
      <c r="CA9657" s="188"/>
      <c r="CB9657" s="174" t="str">
        <f t="shared" si="948"/>
        <v/>
      </c>
      <c r="CC9657" s="174" t="str">
        <f t="shared" si="949"/>
        <v/>
      </c>
      <c r="CH9657" s="139"/>
      <c r="CI9657" s="139"/>
      <c r="CJ9657" s="174"/>
    </row>
    <row r="9658" spans="76:88" ht="20.100000000000001" customHeight="1" x14ac:dyDescent="0.25">
      <c r="BX9658" s="190"/>
      <c r="BY9658" s="191"/>
      <c r="BZ9658" s="188"/>
      <c r="CA9658" s="188"/>
      <c r="CB9658" s="174" t="str">
        <f t="shared" si="948"/>
        <v/>
      </c>
      <c r="CC9658" s="174" t="str">
        <f t="shared" si="949"/>
        <v/>
      </c>
      <c r="CH9658" s="139"/>
      <c r="CI9658" s="139"/>
      <c r="CJ9658" s="174"/>
    </row>
    <row r="9659" spans="76:88" ht="20.100000000000001" customHeight="1" x14ac:dyDescent="0.25">
      <c r="BX9659" s="190"/>
      <c r="BY9659" s="191"/>
      <c r="BZ9659" s="188"/>
      <c r="CA9659" s="188"/>
      <c r="CB9659" s="174" t="str">
        <f t="shared" si="948"/>
        <v/>
      </c>
      <c r="CC9659" s="174" t="str">
        <f t="shared" si="949"/>
        <v/>
      </c>
      <c r="CH9659" s="139"/>
      <c r="CI9659" s="139"/>
      <c r="CJ9659" s="174"/>
    </row>
    <row r="9660" spans="76:88" ht="20.100000000000001" customHeight="1" x14ac:dyDescent="0.25">
      <c r="BX9660" s="190"/>
      <c r="BY9660" s="191"/>
      <c r="BZ9660" s="188"/>
      <c r="CA9660" s="188"/>
      <c r="CB9660" s="174" t="str">
        <f t="shared" si="948"/>
        <v/>
      </c>
      <c r="CC9660" s="174" t="str">
        <f t="shared" si="949"/>
        <v/>
      </c>
      <c r="CH9660" s="139"/>
      <c r="CI9660" s="139"/>
      <c r="CJ9660" s="174"/>
    </row>
    <row r="9661" spans="76:88" ht="20.100000000000001" customHeight="1" x14ac:dyDescent="0.25">
      <c r="BX9661" s="190"/>
      <c r="BY9661" s="191"/>
      <c r="BZ9661" s="188"/>
      <c r="CA9661" s="188"/>
      <c r="CB9661" s="174" t="str">
        <f t="shared" si="948"/>
        <v/>
      </c>
      <c r="CC9661" s="174" t="str">
        <f t="shared" si="949"/>
        <v/>
      </c>
      <c r="CH9661" s="139"/>
      <c r="CI9661" s="139"/>
      <c r="CJ9661" s="174"/>
    </row>
    <row r="9662" spans="76:88" ht="20.100000000000001" customHeight="1" x14ac:dyDescent="0.25">
      <c r="BX9662" s="190"/>
      <c r="BY9662" s="191"/>
      <c r="BZ9662" s="188"/>
      <c r="CA9662" s="188"/>
      <c r="CB9662" s="174" t="str">
        <f t="shared" si="948"/>
        <v/>
      </c>
      <c r="CC9662" s="174" t="str">
        <f t="shared" si="949"/>
        <v/>
      </c>
      <c r="CH9662" s="139"/>
      <c r="CI9662" s="139"/>
      <c r="CJ9662" s="174"/>
    </row>
    <row r="9663" spans="76:88" ht="20.100000000000001" customHeight="1" x14ac:dyDescent="0.25">
      <c r="BX9663" s="190"/>
      <c r="BY9663" s="191"/>
      <c r="BZ9663" s="188"/>
      <c r="CA9663" s="188"/>
      <c r="CB9663" s="174" t="str">
        <f t="shared" si="948"/>
        <v/>
      </c>
      <c r="CC9663" s="174" t="str">
        <f t="shared" si="949"/>
        <v/>
      </c>
      <c r="CH9663" s="139"/>
      <c r="CI9663" s="139"/>
      <c r="CJ9663" s="174"/>
    </row>
    <row r="9664" spans="76:88" ht="20.100000000000001" customHeight="1" x14ac:dyDescent="0.25">
      <c r="BX9664" s="190"/>
      <c r="BY9664" s="191"/>
      <c r="BZ9664" s="188"/>
      <c r="CA9664" s="188"/>
      <c r="CB9664" s="174" t="str">
        <f t="shared" si="948"/>
        <v/>
      </c>
      <c r="CC9664" s="174" t="str">
        <f t="shared" si="949"/>
        <v/>
      </c>
      <c r="CH9664" s="139"/>
      <c r="CI9664" s="139"/>
      <c r="CJ9664" s="174"/>
    </row>
    <row r="9665" spans="76:88" ht="20.100000000000001" customHeight="1" x14ac:dyDescent="0.25">
      <c r="BX9665" s="190"/>
      <c r="BY9665" s="191"/>
      <c r="BZ9665" s="188"/>
      <c r="CA9665" s="188"/>
      <c r="CB9665" s="174" t="str">
        <f t="shared" si="948"/>
        <v/>
      </c>
      <c r="CC9665" s="174" t="str">
        <f t="shared" si="949"/>
        <v/>
      </c>
      <c r="CH9665" s="139"/>
      <c r="CI9665" s="139"/>
      <c r="CJ9665" s="174"/>
    </row>
    <row r="9666" spans="76:88" ht="20.100000000000001" customHeight="1" x14ac:dyDescent="0.25">
      <c r="BX9666" s="190"/>
      <c r="BY9666" s="191"/>
      <c r="BZ9666" s="188"/>
      <c r="CA9666" s="188"/>
      <c r="CB9666" s="174" t="str">
        <f t="shared" si="948"/>
        <v/>
      </c>
      <c r="CC9666" s="174" t="str">
        <f t="shared" si="949"/>
        <v/>
      </c>
      <c r="CH9666" s="139"/>
      <c r="CI9666" s="139"/>
      <c r="CJ9666" s="174"/>
    </row>
    <row r="9667" spans="76:88" ht="20.100000000000001" customHeight="1" x14ac:dyDescent="0.25">
      <c r="BX9667" s="190"/>
      <c r="BY9667" s="191"/>
      <c r="BZ9667" s="188"/>
      <c r="CA9667" s="188"/>
      <c r="CB9667" s="174" t="str">
        <f t="shared" si="948"/>
        <v/>
      </c>
      <c r="CC9667" s="174" t="str">
        <f t="shared" si="949"/>
        <v/>
      </c>
      <c r="CH9667" s="139"/>
      <c r="CI9667" s="139"/>
      <c r="CJ9667" s="174"/>
    </row>
    <row r="9668" spans="76:88" ht="20.100000000000001" customHeight="1" x14ac:dyDescent="0.25">
      <c r="BX9668" s="190"/>
      <c r="BY9668" s="191"/>
      <c r="BZ9668" s="188"/>
      <c r="CA9668" s="188"/>
      <c r="CB9668" s="174" t="str">
        <f t="shared" si="948"/>
        <v/>
      </c>
      <c r="CC9668" s="174" t="str">
        <f t="shared" si="949"/>
        <v/>
      </c>
      <c r="CH9668" s="139"/>
      <c r="CI9668" s="139"/>
      <c r="CJ9668" s="174"/>
    </row>
    <row r="9669" spans="76:88" ht="20.100000000000001" customHeight="1" x14ac:dyDescent="0.25">
      <c r="BX9669" s="190"/>
      <c r="BY9669" s="191"/>
      <c r="BZ9669" s="188"/>
      <c r="CA9669" s="188"/>
      <c r="CB9669" s="174" t="str">
        <f t="shared" si="948"/>
        <v/>
      </c>
      <c r="CC9669" s="174" t="str">
        <f t="shared" si="949"/>
        <v/>
      </c>
      <c r="CH9669" s="139"/>
      <c r="CI9669" s="139"/>
      <c r="CJ9669" s="174"/>
    </row>
    <row r="9670" spans="76:88" ht="20.100000000000001" customHeight="1" x14ac:dyDescent="0.25">
      <c r="BX9670" s="190"/>
      <c r="BY9670" s="191"/>
      <c r="BZ9670" s="188"/>
      <c r="CA9670" s="188"/>
      <c r="CB9670" s="174" t="str">
        <f t="shared" si="948"/>
        <v/>
      </c>
      <c r="CC9670" s="174" t="str">
        <f t="shared" si="949"/>
        <v/>
      </c>
      <c r="CH9670" s="139"/>
      <c r="CI9670" s="139"/>
      <c r="CJ9670" s="174"/>
    </row>
    <row r="9671" spans="76:88" ht="20.100000000000001" customHeight="1" x14ac:dyDescent="0.25">
      <c r="BX9671" s="190"/>
      <c r="BY9671" s="191"/>
      <c r="BZ9671" s="188"/>
      <c r="CA9671" s="188"/>
      <c r="CB9671" s="174" t="str">
        <f t="shared" si="948"/>
        <v/>
      </c>
      <c r="CC9671" s="174" t="str">
        <f t="shared" si="949"/>
        <v/>
      </c>
      <c r="CH9671" s="139"/>
      <c r="CI9671" s="139"/>
      <c r="CJ9671" s="174"/>
    </row>
    <row r="9672" spans="76:88" ht="20.100000000000001" customHeight="1" x14ac:dyDescent="0.25">
      <c r="BX9672" s="190"/>
      <c r="BY9672" s="191"/>
      <c r="BZ9672" s="188"/>
      <c r="CA9672" s="188"/>
      <c r="CB9672" s="174" t="str">
        <f t="shared" si="948"/>
        <v/>
      </c>
      <c r="CC9672" s="174" t="str">
        <f t="shared" si="949"/>
        <v/>
      </c>
      <c r="CH9672" s="139"/>
      <c r="CI9672" s="139"/>
      <c r="CJ9672" s="174"/>
    </row>
    <row r="9673" spans="76:88" ht="20.100000000000001" customHeight="1" x14ac:dyDescent="0.25">
      <c r="BX9673" s="190"/>
      <c r="BY9673" s="191"/>
      <c r="BZ9673" s="188"/>
      <c r="CA9673" s="188"/>
      <c r="CB9673" s="174" t="str">
        <f t="shared" si="948"/>
        <v/>
      </c>
      <c r="CC9673" s="174" t="str">
        <f t="shared" si="949"/>
        <v/>
      </c>
      <c r="CH9673" s="139"/>
      <c r="CI9673" s="139"/>
      <c r="CJ9673" s="174"/>
    </row>
    <row r="9674" spans="76:88" ht="20.100000000000001" customHeight="1" x14ac:dyDescent="0.25">
      <c r="BX9674" s="190"/>
      <c r="BY9674" s="191"/>
      <c r="BZ9674" s="188"/>
      <c r="CA9674" s="188"/>
      <c r="CB9674" s="174" t="str">
        <f t="shared" si="948"/>
        <v/>
      </c>
      <c r="CC9674" s="174" t="str">
        <f t="shared" si="949"/>
        <v/>
      </c>
      <c r="CH9674" s="139"/>
      <c r="CI9674" s="139"/>
      <c r="CJ9674" s="174"/>
    </row>
    <row r="9675" spans="76:88" ht="20.100000000000001" customHeight="1" x14ac:dyDescent="0.25">
      <c r="BX9675" s="190"/>
      <c r="BY9675" s="191"/>
      <c r="BZ9675" s="188"/>
      <c r="CA9675" s="188"/>
      <c r="CB9675" s="174" t="str">
        <f t="shared" si="948"/>
        <v/>
      </c>
      <c r="CC9675" s="174" t="str">
        <f t="shared" si="949"/>
        <v/>
      </c>
      <c r="CH9675" s="139"/>
      <c r="CI9675" s="139"/>
      <c r="CJ9675" s="174"/>
    </row>
    <row r="9676" spans="76:88" ht="20.100000000000001" customHeight="1" x14ac:dyDescent="0.25">
      <c r="BX9676" s="190"/>
      <c r="BY9676" s="191"/>
      <c r="BZ9676" s="188"/>
      <c r="CA9676" s="188"/>
      <c r="CB9676" s="174" t="str">
        <f t="shared" si="948"/>
        <v/>
      </c>
      <c r="CC9676" s="174" t="str">
        <f t="shared" si="949"/>
        <v/>
      </c>
      <c r="CH9676" s="139"/>
      <c r="CI9676" s="139"/>
      <c r="CJ9676" s="174"/>
    </row>
    <row r="9677" spans="76:88" ht="20.100000000000001" customHeight="1" x14ac:dyDescent="0.25">
      <c r="BX9677" s="190"/>
      <c r="BY9677" s="191"/>
      <c r="BZ9677" s="188"/>
      <c r="CA9677" s="188"/>
      <c r="CB9677" s="174" t="str">
        <f t="shared" si="948"/>
        <v/>
      </c>
      <c r="CC9677" s="174" t="str">
        <f t="shared" si="949"/>
        <v/>
      </c>
      <c r="CH9677" s="139"/>
      <c r="CI9677" s="139"/>
      <c r="CJ9677" s="174"/>
    </row>
    <row r="9678" spans="76:88" ht="20.100000000000001" customHeight="1" x14ac:dyDescent="0.25">
      <c r="BX9678" s="190"/>
      <c r="BY9678" s="191"/>
      <c r="BZ9678" s="188"/>
      <c r="CA9678" s="188"/>
      <c r="CB9678" s="174" t="str">
        <f t="shared" si="948"/>
        <v/>
      </c>
      <c r="CC9678" s="174" t="str">
        <f t="shared" si="949"/>
        <v/>
      </c>
      <c r="CH9678" s="139"/>
      <c r="CI9678" s="139"/>
      <c r="CJ9678" s="174"/>
    </row>
    <row r="9679" spans="76:88" ht="20.100000000000001" customHeight="1" x14ac:dyDescent="0.25">
      <c r="BX9679" s="190"/>
      <c r="BY9679" s="191"/>
      <c r="BZ9679" s="188"/>
      <c r="CA9679" s="188"/>
      <c r="CB9679" s="174" t="str">
        <f t="shared" si="948"/>
        <v/>
      </c>
      <c r="CC9679" s="174" t="str">
        <f t="shared" si="949"/>
        <v/>
      </c>
      <c r="CH9679" s="139"/>
      <c r="CI9679" s="139"/>
      <c r="CJ9679" s="174"/>
    </row>
    <row r="9680" spans="76:88" ht="20.100000000000001" customHeight="1" x14ac:dyDescent="0.25">
      <c r="BX9680" s="190"/>
      <c r="BY9680" s="191"/>
      <c r="BZ9680" s="188"/>
      <c r="CA9680" s="188"/>
      <c r="CB9680" s="174" t="str">
        <f t="shared" ref="CB9680:CB9743" si="950">IF($CA9680&gt;(Y$555),$BZ9680,"")</f>
        <v/>
      </c>
      <c r="CC9680" s="174" t="str">
        <f t="shared" ref="CC9680:CC9743" si="951">IF($CA9680&gt;(AA$557),$BZ9680,"")</f>
        <v/>
      </c>
      <c r="CH9680" s="139"/>
      <c r="CI9680" s="139"/>
      <c r="CJ9680" s="174"/>
    </row>
    <row r="9681" spans="76:88" ht="20.100000000000001" customHeight="1" x14ac:dyDescent="0.25">
      <c r="BX9681" s="190"/>
      <c r="BY9681" s="191"/>
      <c r="BZ9681" s="188"/>
      <c r="CA9681" s="188"/>
      <c r="CB9681" s="174" t="str">
        <f t="shared" si="950"/>
        <v/>
      </c>
      <c r="CC9681" s="174" t="str">
        <f t="shared" si="951"/>
        <v/>
      </c>
      <c r="CH9681" s="139"/>
      <c r="CI9681" s="139"/>
      <c r="CJ9681" s="174"/>
    </row>
    <row r="9682" spans="76:88" ht="20.100000000000001" customHeight="1" x14ac:dyDescent="0.25">
      <c r="BX9682" s="190"/>
      <c r="BY9682" s="191"/>
      <c r="BZ9682" s="188"/>
      <c r="CA9682" s="188"/>
      <c r="CB9682" s="174" t="str">
        <f t="shared" si="950"/>
        <v/>
      </c>
      <c r="CC9682" s="174" t="str">
        <f t="shared" si="951"/>
        <v/>
      </c>
      <c r="CH9682" s="139"/>
      <c r="CI9682" s="139"/>
      <c r="CJ9682" s="174"/>
    </row>
    <row r="9683" spans="76:88" ht="20.100000000000001" customHeight="1" x14ac:dyDescent="0.25">
      <c r="BX9683" s="190"/>
      <c r="BY9683" s="191"/>
      <c r="BZ9683" s="188"/>
      <c r="CA9683" s="188"/>
      <c r="CB9683" s="174" t="str">
        <f t="shared" si="950"/>
        <v/>
      </c>
      <c r="CC9683" s="174" t="str">
        <f t="shared" si="951"/>
        <v/>
      </c>
      <c r="CH9683" s="139"/>
      <c r="CI9683" s="139"/>
      <c r="CJ9683" s="174"/>
    </row>
    <row r="9684" spans="76:88" ht="20.100000000000001" customHeight="1" x14ac:dyDescent="0.25">
      <c r="BX9684" s="190"/>
      <c r="BY9684" s="191"/>
      <c r="BZ9684" s="188"/>
      <c r="CA9684" s="188"/>
      <c r="CB9684" s="174" t="str">
        <f t="shared" si="950"/>
        <v/>
      </c>
      <c r="CC9684" s="174" t="str">
        <f t="shared" si="951"/>
        <v/>
      </c>
      <c r="CH9684" s="139"/>
      <c r="CI9684" s="139"/>
      <c r="CJ9684" s="174"/>
    </row>
    <row r="9685" spans="76:88" ht="20.100000000000001" customHeight="1" x14ac:dyDescent="0.25">
      <c r="BX9685" s="190"/>
      <c r="BY9685" s="191"/>
      <c r="BZ9685" s="188"/>
      <c r="CA9685" s="188"/>
      <c r="CB9685" s="174" t="str">
        <f t="shared" si="950"/>
        <v/>
      </c>
      <c r="CC9685" s="174" t="str">
        <f t="shared" si="951"/>
        <v/>
      </c>
      <c r="CH9685" s="139"/>
      <c r="CI9685" s="139"/>
      <c r="CJ9685" s="174"/>
    </row>
    <row r="9686" spans="76:88" ht="20.100000000000001" customHeight="1" x14ac:dyDescent="0.25">
      <c r="BX9686" s="190"/>
      <c r="BY9686" s="191"/>
      <c r="BZ9686" s="188"/>
      <c r="CA9686" s="188"/>
      <c r="CB9686" s="174" t="str">
        <f t="shared" si="950"/>
        <v/>
      </c>
      <c r="CC9686" s="174" t="str">
        <f t="shared" si="951"/>
        <v/>
      </c>
      <c r="CH9686" s="139"/>
      <c r="CI9686" s="139"/>
      <c r="CJ9686" s="174"/>
    </row>
    <row r="9687" spans="76:88" ht="20.100000000000001" customHeight="1" x14ac:dyDescent="0.25">
      <c r="BX9687" s="190"/>
      <c r="BY9687" s="191"/>
      <c r="BZ9687" s="188"/>
      <c r="CA9687" s="188"/>
      <c r="CB9687" s="174" t="str">
        <f t="shared" si="950"/>
        <v/>
      </c>
      <c r="CC9687" s="174" t="str">
        <f t="shared" si="951"/>
        <v/>
      </c>
      <c r="CH9687" s="139"/>
      <c r="CI9687" s="139"/>
      <c r="CJ9687" s="174"/>
    </row>
    <row r="9688" spans="76:88" ht="20.100000000000001" customHeight="1" x14ac:dyDescent="0.25">
      <c r="BX9688" s="190"/>
      <c r="BY9688" s="191"/>
      <c r="BZ9688" s="188"/>
      <c r="CA9688" s="188"/>
      <c r="CB9688" s="174" t="str">
        <f t="shared" si="950"/>
        <v/>
      </c>
      <c r="CC9688" s="174" t="str">
        <f t="shared" si="951"/>
        <v/>
      </c>
      <c r="CH9688" s="139"/>
      <c r="CI9688" s="139"/>
      <c r="CJ9688" s="174"/>
    </row>
    <row r="9689" spans="76:88" ht="20.100000000000001" customHeight="1" x14ac:dyDescent="0.25">
      <c r="BX9689" s="190"/>
      <c r="BY9689" s="191"/>
      <c r="BZ9689" s="188"/>
      <c r="CA9689" s="188"/>
      <c r="CB9689" s="174" t="str">
        <f t="shared" si="950"/>
        <v/>
      </c>
      <c r="CC9689" s="174" t="str">
        <f t="shared" si="951"/>
        <v/>
      </c>
      <c r="CH9689" s="139"/>
      <c r="CI9689" s="139"/>
      <c r="CJ9689" s="174"/>
    </row>
    <row r="9690" spans="76:88" ht="20.100000000000001" customHeight="1" x14ac:dyDescent="0.25">
      <c r="BX9690" s="190"/>
      <c r="BY9690" s="191"/>
      <c r="BZ9690" s="188"/>
      <c r="CA9690" s="188"/>
      <c r="CB9690" s="174" t="str">
        <f t="shared" si="950"/>
        <v/>
      </c>
      <c r="CC9690" s="174" t="str">
        <f t="shared" si="951"/>
        <v/>
      </c>
      <c r="CH9690" s="139"/>
      <c r="CI9690" s="139"/>
      <c r="CJ9690" s="174"/>
    </row>
    <row r="9691" spans="76:88" ht="20.100000000000001" customHeight="1" x14ac:dyDescent="0.25">
      <c r="BX9691" s="190"/>
      <c r="BY9691" s="191"/>
      <c r="BZ9691" s="188"/>
      <c r="CA9691" s="188"/>
      <c r="CB9691" s="174" t="str">
        <f t="shared" si="950"/>
        <v/>
      </c>
      <c r="CC9691" s="174" t="str">
        <f t="shared" si="951"/>
        <v/>
      </c>
      <c r="CH9691" s="139"/>
      <c r="CI9691" s="139"/>
      <c r="CJ9691" s="174"/>
    </row>
    <row r="9692" spans="76:88" ht="20.100000000000001" customHeight="1" x14ac:dyDescent="0.25">
      <c r="BX9692" s="190"/>
      <c r="BY9692" s="191"/>
      <c r="BZ9692" s="188"/>
      <c r="CA9692" s="188"/>
      <c r="CB9692" s="174" t="str">
        <f t="shared" si="950"/>
        <v/>
      </c>
      <c r="CC9692" s="174" t="str">
        <f t="shared" si="951"/>
        <v/>
      </c>
      <c r="CH9692" s="139"/>
      <c r="CI9692" s="139"/>
      <c r="CJ9692" s="174"/>
    </row>
    <row r="9693" spans="76:88" ht="20.100000000000001" customHeight="1" x14ac:dyDescent="0.25">
      <c r="BX9693" s="190"/>
      <c r="BY9693" s="191"/>
      <c r="BZ9693" s="188"/>
      <c r="CA9693" s="188"/>
      <c r="CB9693" s="174" t="str">
        <f t="shared" si="950"/>
        <v/>
      </c>
      <c r="CC9693" s="174" t="str">
        <f t="shared" si="951"/>
        <v/>
      </c>
      <c r="CH9693" s="139"/>
      <c r="CI9693" s="139"/>
      <c r="CJ9693" s="174"/>
    </row>
    <row r="9694" spans="76:88" ht="20.100000000000001" customHeight="1" x14ac:dyDescent="0.25">
      <c r="BX9694" s="190"/>
      <c r="BY9694" s="191"/>
      <c r="BZ9694" s="188"/>
      <c r="CA9694" s="188"/>
      <c r="CB9694" s="174" t="str">
        <f t="shared" si="950"/>
        <v/>
      </c>
      <c r="CC9694" s="174" t="str">
        <f t="shared" si="951"/>
        <v/>
      </c>
      <c r="CH9694" s="139"/>
      <c r="CI9694" s="139"/>
      <c r="CJ9694" s="174"/>
    </row>
    <row r="9695" spans="76:88" ht="20.100000000000001" customHeight="1" x14ac:dyDescent="0.25">
      <c r="BX9695" s="190"/>
      <c r="BY9695" s="191"/>
      <c r="BZ9695" s="188"/>
      <c r="CA9695" s="188"/>
      <c r="CB9695" s="174" t="str">
        <f t="shared" si="950"/>
        <v/>
      </c>
      <c r="CC9695" s="174" t="str">
        <f t="shared" si="951"/>
        <v/>
      </c>
      <c r="CH9695" s="139"/>
      <c r="CI9695" s="139"/>
      <c r="CJ9695" s="174"/>
    </row>
    <row r="9696" spans="76:88" ht="20.100000000000001" customHeight="1" x14ac:dyDescent="0.25">
      <c r="BX9696" s="190"/>
      <c r="BY9696" s="191"/>
      <c r="BZ9696" s="188"/>
      <c r="CA9696" s="188"/>
      <c r="CB9696" s="174" t="str">
        <f t="shared" si="950"/>
        <v/>
      </c>
      <c r="CC9696" s="174" t="str">
        <f t="shared" si="951"/>
        <v/>
      </c>
      <c r="CH9696" s="139"/>
      <c r="CI9696" s="139"/>
      <c r="CJ9696" s="174"/>
    </row>
    <row r="9697" spans="76:88" ht="20.100000000000001" customHeight="1" x14ac:dyDescent="0.25">
      <c r="BX9697" s="190"/>
      <c r="BY9697" s="191"/>
      <c r="BZ9697" s="188"/>
      <c r="CA9697" s="188"/>
      <c r="CB9697" s="174" t="str">
        <f t="shared" si="950"/>
        <v/>
      </c>
      <c r="CC9697" s="174" t="str">
        <f t="shared" si="951"/>
        <v/>
      </c>
      <c r="CH9697" s="139"/>
      <c r="CI9697" s="139"/>
      <c r="CJ9697" s="174"/>
    </row>
    <row r="9698" spans="76:88" ht="20.100000000000001" customHeight="1" x14ac:dyDescent="0.25">
      <c r="BX9698" s="190"/>
      <c r="BY9698" s="191"/>
      <c r="BZ9698" s="188"/>
      <c r="CA9698" s="188"/>
      <c r="CB9698" s="174" t="str">
        <f t="shared" si="950"/>
        <v/>
      </c>
      <c r="CC9698" s="174" t="str">
        <f t="shared" si="951"/>
        <v/>
      </c>
      <c r="CH9698" s="139"/>
      <c r="CI9698" s="139"/>
      <c r="CJ9698" s="174"/>
    </row>
    <row r="9699" spans="76:88" ht="20.100000000000001" customHeight="1" x14ac:dyDescent="0.25">
      <c r="BX9699" s="190"/>
      <c r="BY9699" s="191"/>
      <c r="BZ9699" s="188"/>
      <c r="CA9699" s="188"/>
      <c r="CB9699" s="174" t="str">
        <f t="shared" si="950"/>
        <v/>
      </c>
      <c r="CC9699" s="174" t="str">
        <f t="shared" si="951"/>
        <v/>
      </c>
      <c r="CH9699" s="139"/>
      <c r="CI9699" s="139"/>
      <c r="CJ9699" s="174"/>
    </row>
    <row r="9700" spans="76:88" ht="20.100000000000001" customHeight="1" x14ac:dyDescent="0.25">
      <c r="BX9700" s="190"/>
      <c r="BY9700" s="191"/>
      <c r="BZ9700" s="188"/>
      <c r="CA9700" s="188"/>
      <c r="CB9700" s="174" t="str">
        <f t="shared" si="950"/>
        <v/>
      </c>
      <c r="CC9700" s="174" t="str">
        <f t="shared" si="951"/>
        <v/>
      </c>
      <c r="CH9700" s="139"/>
      <c r="CI9700" s="139"/>
      <c r="CJ9700" s="174"/>
    </row>
    <row r="9701" spans="76:88" ht="20.100000000000001" customHeight="1" x14ac:dyDescent="0.25">
      <c r="BX9701" s="190"/>
      <c r="BY9701" s="191"/>
      <c r="BZ9701" s="188"/>
      <c r="CA9701" s="188"/>
      <c r="CB9701" s="174" t="str">
        <f t="shared" si="950"/>
        <v/>
      </c>
      <c r="CC9701" s="174" t="str">
        <f t="shared" si="951"/>
        <v/>
      </c>
      <c r="CH9701" s="139"/>
      <c r="CI9701" s="139"/>
      <c r="CJ9701" s="174"/>
    </row>
    <row r="9702" spans="76:88" ht="20.100000000000001" customHeight="1" x14ac:dyDescent="0.25">
      <c r="BX9702" s="190"/>
      <c r="BY9702" s="191"/>
      <c r="BZ9702" s="188"/>
      <c r="CA9702" s="188"/>
      <c r="CB9702" s="174" t="str">
        <f t="shared" si="950"/>
        <v/>
      </c>
      <c r="CC9702" s="174" t="str">
        <f t="shared" si="951"/>
        <v/>
      </c>
      <c r="CH9702" s="139"/>
      <c r="CI9702" s="139"/>
      <c r="CJ9702" s="174"/>
    </row>
    <row r="9703" spans="76:88" ht="20.100000000000001" customHeight="1" x14ac:dyDescent="0.25">
      <c r="BX9703" s="190"/>
      <c r="BY9703" s="191"/>
      <c r="BZ9703" s="188"/>
      <c r="CA9703" s="188"/>
      <c r="CB9703" s="174" t="str">
        <f t="shared" si="950"/>
        <v/>
      </c>
      <c r="CC9703" s="174" t="str">
        <f t="shared" si="951"/>
        <v/>
      </c>
      <c r="CH9703" s="139"/>
      <c r="CI9703" s="139"/>
      <c r="CJ9703" s="174"/>
    </row>
    <row r="9704" spans="76:88" ht="20.100000000000001" customHeight="1" x14ac:dyDescent="0.25">
      <c r="BX9704" s="190"/>
      <c r="BY9704" s="191"/>
      <c r="BZ9704" s="188"/>
      <c r="CA9704" s="188"/>
      <c r="CB9704" s="174" t="str">
        <f t="shared" si="950"/>
        <v/>
      </c>
      <c r="CC9704" s="174" t="str">
        <f t="shared" si="951"/>
        <v/>
      </c>
      <c r="CH9704" s="139"/>
      <c r="CI9704" s="139"/>
      <c r="CJ9704" s="174"/>
    </row>
    <row r="9705" spans="76:88" ht="20.100000000000001" customHeight="1" x14ac:dyDescent="0.25">
      <c r="BX9705" s="190"/>
      <c r="BY9705" s="191"/>
      <c r="BZ9705" s="188"/>
      <c r="CA9705" s="188"/>
      <c r="CB9705" s="174" t="str">
        <f t="shared" si="950"/>
        <v/>
      </c>
      <c r="CC9705" s="174" t="str">
        <f t="shared" si="951"/>
        <v/>
      </c>
      <c r="CH9705" s="139"/>
      <c r="CI9705" s="139"/>
      <c r="CJ9705" s="174"/>
    </row>
    <row r="9706" spans="76:88" ht="20.100000000000001" customHeight="1" x14ac:dyDescent="0.25">
      <c r="BX9706" s="190"/>
      <c r="BY9706" s="191"/>
      <c r="BZ9706" s="188"/>
      <c r="CA9706" s="188"/>
      <c r="CB9706" s="174" t="str">
        <f t="shared" si="950"/>
        <v/>
      </c>
      <c r="CC9706" s="174" t="str">
        <f t="shared" si="951"/>
        <v/>
      </c>
      <c r="CH9706" s="139"/>
      <c r="CI9706" s="139"/>
      <c r="CJ9706" s="174"/>
    </row>
    <row r="9707" spans="76:88" ht="20.100000000000001" customHeight="1" x14ac:dyDescent="0.25">
      <c r="BX9707" s="190"/>
      <c r="BY9707" s="191"/>
      <c r="BZ9707" s="188"/>
      <c r="CA9707" s="188"/>
      <c r="CB9707" s="174" t="str">
        <f t="shared" si="950"/>
        <v/>
      </c>
      <c r="CC9707" s="174" t="str">
        <f t="shared" si="951"/>
        <v/>
      </c>
      <c r="CH9707" s="139"/>
      <c r="CI9707" s="139"/>
      <c r="CJ9707" s="174"/>
    </row>
    <row r="9708" spans="76:88" ht="20.100000000000001" customHeight="1" x14ac:dyDescent="0.25">
      <c r="BX9708" s="190"/>
      <c r="BY9708" s="191"/>
      <c r="BZ9708" s="188"/>
      <c r="CA9708" s="188"/>
      <c r="CB9708" s="174" t="str">
        <f t="shared" si="950"/>
        <v/>
      </c>
      <c r="CC9708" s="174" t="str">
        <f t="shared" si="951"/>
        <v/>
      </c>
      <c r="CH9708" s="139"/>
      <c r="CI9708" s="139"/>
      <c r="CJ9708" s="174"/>
    </row>
    <row r="9709" spans="76:88" ht="20.100000000000001" customHeight="1" x14ac:dyDescent="0.25">
      <c r="BX9709" s="190"/>
      <c r="BY9709" s="191"/>
      <c r="BZ9709" s="188"/>
      <c r="CA9709" s="188"/>
      <c r="CB9709" s="174" t="str">
        <f t="shared" si="950"/>
        <v/>
      </c>
      <c r="CC9709" s="174" t="str">
        <f t="shared" si="951"/>
        <v/>
      </c>
      <c r="CH9709" s="139"/>
      <c r="CI9709" s="139"/>
      <c r="CJ9709" s="174"/>
    </row>
    <row r="9710" spans="76:88" ht="20.100000000000001" customHeight="1" x14ac:dyDescent="0.25">
      <c r="BX9710" s="190"/>
      <c r="BY9710" s="191"/>
      <c r="BZ9710" s="188"/>
      <c r="CA9710" s="188"/>
      <c r="CB9710" s="174" t="str">
        <f t="shared" si="950"/>
        <v/>
      </c>
      <c r="CC9710" s="174" t="str">
        <f t="shared" si="951"/>
        <v/>
      </c>
      <c r="CH9710" s="139"/>
      <c r="CI9710" s="139"/>
      <c r="CJ9710" s="174"/>
    </row>
    <row r="9711" spans="76:88" ht="20.100000000000001" customHeight="1" x14ac:dyDescent="0.25">
      <c r="BX9711" s="190"/>
      <c r="BY9711" s="191"/>
      <c r="BZ9711" s="188"/>
      <c r="CA9711" s="188"/>
      <c r="CB9711" s="174" t="str">
        <f t="shared" si="950"/>
        <v/>
      </c>
      <c r="CC9711" s="174" t="str">
        <f t="shared" si="951"/>
        <v/>
      </c>
      <c r="CH9711" s="139"/>
      <c r="CI9711" s="139"/>
      <c r="CJ9711" s="174"/>
    </row>
    <row r="9712" spans="76:88" ht="20.100000000000001" customHeight="1" x14ac:dyDescent="0.25">
      <c r="BX9712" s="190"/>
      <c r="BY9712" s="191"/>
      <c r="BZ9712" s="188"/>
      <c r="CA9712" s="188"/>
      <c r="CB9712" s="174" t="str">
        <f t="shared" si="950"/>
        <v/>
      </c>
      <c r="CC9712" s="174" t="str">
        <f t="shared" si="951"/>
        <v/>
      </c>
      <c r="CH9712" s="139"/>
      <c r="CI9712" s="139"/>
      <c r="CJ9712" s="174"/>
    </row>
    <row r="9713" spans="76:88" ht="20.100000000000001" customHeight="1" x14ac:dyDescent="0.25">
      <c r="BX9713" s="190"/>
      <c r="BY9713" s="191"/>
      <c r="BZ9713" s="188"/>
      <c r="CA9713" s="188"/>
      <c r="CB9713" s="174" t="str">
        <f t="shared" si="950"/>
        <v/>
      </c>
      <c r="CC9713" s="174" t="str">
        <f t="shared" si="951"/>
        <v/>
      </c>
      <c r="CH9713" s="139"/>
      <c r="CI9713" s="139"/>
      <c r="CJ9713" s="174"/>
    </row>
    <row r="9714" spans="76:88" ht="20.100000000000001" customHeight="1" x14ac:dyDescent="0.25">
      <c r="BX9714" s="190"/>
      <c r="BY9714" s="191"/>
      <c r="BZ9714" s="188"/>
      <c r="CA9714" s="188"/>
      <c r="CB9714" s="174" t="str">
        <f t="shared" si="950"/>
        <v/>
      </c>
      <c r="CC9714" s="174" t="str">
        <f t="shared" si="951"/>
        <v/>
      </c>
      <c r="CH9714" s="139"/>
      <c r="CI9714" s="139"/>
      <c r="CJ9714" s="174"/>
    </row>
    <row r="9715" spans="76:88" ht="20.100000000000001" customHeight="1" x14ac:dyDescent="0.25">
      <c r="BX9715" s="190"/>
      <c r="BY9715" s="191"/>
      <c r="BZ9715" s="188"/>
      <c r="CA9715" s="188"/>
      <c r="CB9715" s="174" t="str">
        <f t="shared" si="950"/>
        <v/>
      </c>
      <c r="CC9715" s="174" t="str">
        <f t="shared" si="951"/>
        <v/>
      </c>
      <c r="CH9715" s="139"/>
      <c r="CI9715" s="139"/>
      <c r="CJ9715" s="174"/>
    </row>
    <row r="9716" spans="76:88" ht="20.100000000000001" customHeight="1" x14ac:dyDescent="0.25">
      <c r="BX9716" s="190"/>
      <c r="BY9716" s="191"/>
      <c r="BZ9716" s="188"/>
      <c r="CA9716" s="188"/>
      <c r="CB9716" s="174" t="str">
        <f t="shared" si="950"/>
        <v/>
      </c>
      <c r="CC9716" s="174" t="str">
        <f t="shared" si="951"/>
        <v/>
      </c>
      <c r="CH9716" s="139"/>
      <c r="CI9716" s="139"/>
      <c r="CJ9716" s="174"/>
    </row>
    <row r="9717" spans="76:88" ht="20.100000000000001" customHeight="1" x14ac:dyDescent="0.25">
      <c r="BX9717" s="190"/>
      <c r="BY9717" s="191"/>
      <c r="BZ9717" s="188"/>
      <c r="CA9717" s="188"/>
      <c r="CB9717" s="174" t="str">
        <f t="shared" si="950"/>
        <v/>
      </c>
      <c r="CC9717" s="174" t="str">
        <f t="shared" si="951"/>
        <v/>
      </c>
      <c r="CH9717" s="139"/>
      <c r="CI9717" s="139"/>
      <c r="CJ9717" s="174"/>
    </row>
    <row r="9718" spans="76:88" ht="20.100000000000001" customHeight="1" x14ac:dyDescent="0.25">
      <c r="BX9718" s="190"/>
      <c r="BY9718" s="191"/>
      <c r="BZ9718" s="188"/>
      <c r="CA9718" s="188"/>
      <c r="CB9718" s="174" t="str">
        <f t="shared" si="950"/>
        <v/>
      </c>
      <c r="CC9718" s="174" t="str">
        <f t="shared" si="951"/>
        <v/>
      </c>
      <c r="CH9718" s="139"/>
      <c r="CI9718" s="139"/>
      <c r="CJ9718" s="174"/>
    </row>
    <row r="9719" spans="76:88" ht="20.100000000000001" customHeight="1" x14ac:dyDescent="0.25">
      <c r="BX9719" s="190"/>
      <c r="BY9719" s="191"/>
      <c r="BZ9719" s="188"/>
      <c r="CA9719" s="188"/>
      <c r="CB9719" s="174" t="str">
        <f t="shared" si="950"/>
        <v/>
      </c>
      <c r="CC9719" s="174" t="str">
        <f t="shared" si="951"/>
        <v/>
      </c>
      <c r="CH9719" s="139"/>
      <c r="CI9719" s="139"/>
      <c r="CJ9719" s="174"/>
    </row>
    <row r="9720" spans="76:88" ht="20.100000000000001" customHeight="1" x14ac:dyDescent="0.25">
      <c r="BX9720" s="190"/>
      <c r="BY9720" s="191"/>
      <c r="BZ9720" s="188"/>
      <c r="CA9720" s="188"/>
      <c r="CB9720" s="174" t="str">
        <f t="shared" si="950"/>
        <v/>
      </c>
      <c r="CC9720" s="174" t="str">
        <f t="shared" si="951"/>
        <v/>
      </c>
      <c r="CH9720" s="139"/>
      <c r="CI9720" s="139"/>
      <c r="CJ9720" s="174"/>
    </row>
    <row r="9721" spans="76:88" ht="20.100000000000001" customHeight="1" x14ac:dyDescent="0.25">
      <c r="BX9721" s="190"/>
      <c r="BY9721" s="191"/>
      <c r="BZ9721" s="188"/>
      <c r="CA9721" s="188"/>
      <c r="CB9721" s="174" t="str">
        <f t="shared" si="950"/>
        <v/>
      </c>
      <c r="CC9721" s="174" t="str">
        <f t="shared" si="951"/>
        <v/>
      </c>
      <c r="CH9721" s="139"/>
      <c r="CI9721" s="139"/>
      <c r="CJ9721" s="174"/>
    </row>
    <row r="9722" spans="76:88" ht="20.100000000000001" customHeight="1" x14ac:dyDescent="0.25">
      <c r="BX9722" s="190"/>
      <c r="BY9722" s="191"/>
      <c r="BZ9722" s="188"/>
      <c r="CA9722" s="188"/>
      <c r="CB9722" s="174" t="str">
        <f t="shared" si="950"/>
        <v/>
      </c>
      <c r="CC9722" s="174" t="str">
        <f t="shared" si="951"/>
        <v/>
      </c>
      <c r="CH9722" s="139"/>
      <c r="CI9722" s="139"/>
      <c r="CJ9722" s="174"/>
    </row>
    <row r="9723" spans="76:88" ht="20.100000000000001" customHeight="1" x14ac:dyDescent="0.25">
      <c r="BX9723" s="190"/>
      <c r="BY9723" s="191"/>
      <c r="BZ9723" s="188"/>
      <c r="CA9723" s="188"/>
      <c r="CB9723" s="174" t="str">
        <f t="shared" si="950"/>
        <v/>
      </c>
      <c r="CC9723" s="174" t="str">
        <f t="shared" si="951"/>
        <v/>
      </c>
      <c r="CH9723" s="139"/>
      <c r="CI9723" s="139"/>
      <c r="CJ9723" s="174"/>
    </row>
    <row r="9724" spans="76:88" ht="20.100000000000001" customHeight="1" x14ac:dyDescent="0.25">
      <c r="BX9724" s="190"/>
      <c r="BY9724" s="191"/>
      <c r="BZ9724" s="188"/>
      <c r="CA9724" s="188"/>
      <c r="CB9724" s="174" t="str">
        <f t="shared" si="950"/>
        <v/>
      </c>
      <c r="CC9724" s="174" t="str">
        <f t="shared" si="951"/>
        <v/>
      </c>
      <c r="CH9724" s="139"/>
      <c r="CI9724" s="139"/>
      <c r="CJ9724" s="174"/>
    </row>
    <row r="9725" spans="76:88" ht="20.100000000000001" customHeight="1" x14ac:dyDescent="0.25">
      <c r="BX9725" s="190"/>
      <c r="BY9725" s="191"/>
      <c r="BZ9725" s="188"/>
      <c r="CA9725" s="188"/>
      <c r="CB9725" s="174" t="str">
        <f t="shared" si="950"/>
        <v/>
      </c>
      <c r="CC9725" s="174" t="str">
        <f t="shared" si="951"/>
        <v/>
      </c>
      <c r="CH9725" s="139"/>
      <c r="CI9725" s="139"/>
      <c r="CJ9725" s="174"/>
    </row>
    <row r="9726" spans="76:88" ht="20.100000000000001" customHeight="1" x14ac:dyDescent="0.25">
      <c r="BX9726" s="190"/>
      <c r="BY9726" s="191"/>
      <c r="BZ9726" s="188"/>
      <c r="CA9726" s="188"/>
      <c r="CB9726" s="174" t="str">
        <f t="shared" si="950"/>
        <v/>
      </c>
      <c r="CC9726" s="174" t="str">
        <f t="shared" si="951"/>
        <v/>
      </c>
      <c r="CH9726" s="139"/>
      <c r="CI9726" s="139"/>
      <c r="CJ9726" s="174"/>
    </row>
    <row r="9727" spans="76:88" ht="20.100000000000001" customHeight="1" x14ac:dyDescent="0.25">
      <c r="BX9727" s="190"/>
      <c r="BY9727" s="191"/>
      <c r="BZ9727" s="188"/>
      <c r="CA9727" s="188"/>
      <c r="CB9727" s="174" t="str">
        <f t="shared" si="950"/>
        <v/>
      </c>
      <c r="CC9727" s="174" t="str">
        <f t="shared" si="951"/>
        <v/>
      </c>
      <c r="CH9727" s="139"/>
      <c r="CI9727" s="139"/>
      <c r="CJ9727" s="174"/>
    </row>
    <row r="9728" spans="76:88" ht="20.100000000000001" customHeight="1" x14ac:dyDescent="0.25">
      <c r="BX9728" s="190"/>
      <c r="BY9728" s="191"/>
      <c r="BZ9728" s="188"/>
      <c r="CA9728" s="188"/>
      <c r="CB9728" s="174" t="str">
        <f t="shared" si="950"/>
        <v/>
      </c>
      <c r="CC9728" s="174" t="str">
        <f t="shared" si="951"/>
        <v/>
      </c>
      <c r="CH9728" s="139"/>
      <c r="CI9728" s="139"/>
      <c r="CJ9728" s="174"/>
    </row>
    <row r="9729" spans="76:88" ht="20.100000000000001" customHeight="1" x14ac:dyDescent="0.25">
      <c r="BX9729" s="190"/>
      <c r="BY9729" s="191"/>
      <c r="BZ9729" s="188"/>
      <c r="CA9729" s="188"/>
      <c r="CB9729" s="174" t="str">
        <f t="shared" si="950"/>
        <v/>
      </c>
      <c r="CC9729" s="174" t="str">
        <f t="shared" si="951"/>
        <v/>
      </c>
      <c r="CH9729" s="139"/>
      <c r="CI9729" s="139"/>
      <c r="CJ9729" s="174"/>
    </row>
    <row r="9730" spans="76:88" ht="20.100000000000001" customHeight="1" x14ac:dyDescent="0.25">
      <c r="BX9730" s="190"/>
      <c r="BY9730" s="191"/>
      <c r="BZ9730" s="188"/>
      <c r="CA9730" s="188"/>
      <c r="CB9730" s="174" t="str">
        <f t="shared" si="950"/>
        <v/>
      </c>
      <c r="CC9730" s="174" t="str">
        <f t="shared" si="951"/>
        <v/>
      </c>
      <c r="CH9730" s="139"/>
      <c r="CI9730" s="139"/>
      <c r="CJ9730" s="174"/>
    </row>
    <row r="9731" spans="76:88" ht="20.100000000000001" customHeight="1" x14ac:dyDescent="0.25">
      <c r="BX9731" s="190"/>
      <c r="BY9731" s="191"/>
      <c r="BZ9731" s="188"/>
      <c r="CA9731" s="188"/>
      <c r="CB9731" s="174" t="str">
        <f t="shared" si="950"/>
        <v/>
      </c>
      <c r="CC9731" s="174" t="str">
        <f t="shared" si="951"/>
        <v/>
      </c>
      <c r="CH9731" s="139"/>
      <c r="CI9731" s="139"/>
      <c r="CJ9731" s="174"/>
    </row>
    <row r="9732" spans="76:88" ht="20.100000000000001" customHeight="1" x14ac:dyDescent="0.25">
      <c r="BX9732" s="190"/>
      <c r="BY9732" s="191"/>
      <c r="BZ9732" s="188"/>
      <c r="CA9732" s="188"/>
      <c r="CB9732" s="174" t="str">
        <f t="shared" si="950"/>
        <v/>
      </c>
      <c r="CC9732" s="174" t="str">
        <f t="shared" si="951"/>
        <v/>
      </c>
      <c r="CH9732" s="139"/>
      <c r="CI9732" s="139"/>
      <c r="CJ9732" s="174"/>
    </row>
    <row r="9733" spans="76:88" ht="20.100000000000001" customHeight="1" x14ac:dyDescent="0.25">
      <c r="BX9733" s="190"/>
      <c r="BY9733" s="191"/>
      <c r="BZ9733" s="188"/>
      <c r="CA9733" s="188"/>
      <c r="CB9733" s="174" t="str">
        <f t="shared" si="950"/>
        <v/>
      </c>
      <c r="CC9733" s="174" t="str">
        <f t="shared" si="951"/>
        <v/>
      </c>
      <c r="CH9733" s="139"/>
      <c r="CI9733" s="139"/>
      <c r="CJ9733" s="174"/>
    </row>
    <row r="9734" spans="76:88" ht="20.100000000000001" customHeight="1" x14ac:dyDescent="0.25">
      <c r="BX9734" s="190"/>
      <c r="BY9734" s="191"/>
      <c r="BZ9734" s="188"/>
      <c r="CA9734" s="188"/>
      <c r="CB9734" s="174" t="str">
        <f t="shared" si="950"/>
        <v/>
      </c>
      <c r="CC9734" s="174" t="str">
        <f t="shared" si="951"/>
        <v/>
      </c>
      <c r="CH9734" s="139"/>
      <c r="CI9734" s="139"/>
      <c r="CJ9734" s="174"/>
    </row>
    <row r="9735" spans="76:88" ht="20.100000000000001" customHeight="1" x14ac:dyDescent="0.25">
      <c r="BX9735" s="190"/>
      <c r="BY9735" s="191"/>
      <c r="BZ9735" s="188"/>
      <c r="CA9735" s="188"/>
      <c r="CB9735" s="174" t="str">
        <f t="shared" si="950"/>
        <v/>
      </c>
      <c r="CC9735" s="174" t="str">
        <f t="shared" si="951"/>
        <v/>
      </c>
      <c r="CH9735" s="139"/>
      <c r="CI9735" s="139"/>
      <c r="CJ9735" s="174"/>
    </row>
    <row r="9736" spans="76:88" ht="20.100000000000001" customHeight="1" x14ac:dyDescent="0.25">
      <c r="BX9736" s="190"/>
      <c r="BY9736" s="191"/>
      <c r="BZ9736" s="188"/>
      <c r="CA9736" s="188"/>
      <c r="CB9736" s="174" t="str">
        <f t="shared" si="950"/>
        <v/>
      </c>
      <c r="CC9736" s="174" t="str">
        <f t="shared" si="951"/>
        <v/>
      </c>
      <c r="CH9736" s="139"/>
      <c r="CI9736" s="139"/>
      <c r="CJ9736" s="174"/>
    </row>
    <row r="9737" spans="76:88" ht="20.100000000000001" customHeight="1" x14ac:dyDescent="0.25">
      <c r="BX9737" s="190"/>
      <c r="BY9737" s="191"/>
      <c r="BZ9737" s="188"/>
      <c r="CA9737" s="188"/>
      <c r="CB9737" s="174" t="str">
        <f t="shared" si="950"/>
        <v/>
      </c>
      <c r="CC9737" s="174" t="str">
        <f t="shared" si="951"/>
        <v/>
      </c>
      <c r="CH9737" s="139"/>
      <c r="CI9737" s="139"/>
      <c r="CJ9737" s="174"/>
    </row>
    <row r="9738" spans="76:88" ht="20.100000000000001" customHeight="1" x14ac:dyDescent="0.25">
      <c r="BX9738" s="190"/>
      <c r="BY9738" s="191"/>
      <c r="BZ9738" s="188"/>
      <c r="CA9738" s="188"/>
      <c r="CB9738" s="174" t="str">
        <f t="shared" si="950"/>
        <v/>
      </c>
      <c r="CC9738" s="174" t="str">
        <f t="shared" si="951"/>
        <v/>
      </c>
      <c r="CH9738" s="139"/>
      <c r="CI9738" s="139"/>
      <c r="CJ9738" s="174"/>
    </row>
    <row r="9739" spans="76:88" ht="20.100000000000001" customHeight="1" x14ac:dyDescent="0.25">
      <c r="BX9739" s="190"/>
      <c r="BY9739" s="191"/>
      <c r="BZ9739" s="188"/>
      <c r="CA9739" s="188"/>
      <c r="CB9739" s="174" t="str">
        <f t="shared" si="950"/>
        <v/>
      </c>
      <c r="CC9739" s="174" t="str">
        <f t="shared" si="951"/>
        <v/>
      </c>
      <c r="CH9739" s="139"/>
      <c r="CI9739" s="139"/>
      <c r="CJ9739" s="174"/>
    </row>
    <row r="9740" spans="76:88" ht="20.100000000000001" customHeight="1" x14ac:dyDescent="0.25">
      <c r="BX9740" s="190"/>
      <c r="BY9740" s="191"/>
      <c r="BZ9740" s="188"/>
      <c r="CA9740" s="188"/>
      <c r="CB9740" s="174" t="str">
        <f t="shared" si="950"/>
        <v/>
      </c>
      <c r="CC9740" s="174" t="str">
        <f t="shared" si="951"/>
        <v/>
      </c>
      <c r="CH9740" s="139"/>
      <c r="CI9740" s="139"/>
      <c r="CJ9740" s="174"/>
    </row>
    <row r="9741" spans="76:88" ht="20.100000000000001" customHeight="1" x14ac:dyDescent="0.25">
      <c r="BX9741" s="190"/>
      <c r="BY9741" s="191"/>
      <c r="BZ9741" s="188"/>
      <c r="CA9741" s="188"/>
      <c r="CB9741" s="174" t="str">
        <f t="shared" si="950"/>
        <v/>
      </c>
      <c r="CC9741" s="174" t="str">
        <f t="shared" si="951"/>
        <v/>
      </c>
      <c r="CH9741" s="139"/>
      <c r="CI9741" s="139"/>
      <c r="CJ9741" s="174"/>
    </row>
    <row r="9742" spans="76:88" ht="20.100000000000001" customHeight="1" x14ac:dyDescent="0.25">
      <c r="BX9742" s="190"/>
      <c r="BY9742" s="191"/>
      <c r="BZ9742" s="188"/>
      <c r="CA9742" s="188"/>
      <c r="CB9742" s="174" t="str">
        <f t="shared" si="950"/>
        <v/>
      </c>
      <c r="CC9742" s="174" t="str">
        <f t="shared" si="951"/>
        <v/>
      </c>
      <c r="CH9742" s="139"/>
      <c r="CI9742" s="139"/>
      <c r="CJ9742" s="174"/>
    </row>
    <row r="9743" spans="76:88" ht="20.100000000000001" customHeight="1" x14ac:dyDescent="0.25">
      <c r="BX9743" s="190"/>
      <c r="BY9743" s="191"/>
      <c r="BZ9743" s="188"/>
      <c r="CA9743" s="188"/>
      <c r="CB9743" s="174" t="str">
        <f t="shared" si="950"/>
        <v/>
      </c>
      <c r="CC9743" s="174" t="str">
        <f t="shared" si="951"/>
        <v/>
      </c>
      <c r="CH9743" s="139"/>
      <c r="CI9743" s="139"/>
      <c r="CJ9743" s="174"/>
    </row>
    <row r="9744" spans="76:88" ht="20.100000000000001" customHeight="1" x14ac:dyDescent="0.25">
      <c r="BX9744" s="190"/>
      <c r="BY9744" s="191"/>
      <c r="BZ9744" s="188"/>
      <c r="CA9744" s="188"/>
      <c r="CB9744" s="174" t="str">
        <f t="shared" ref="CB9744:CB9807" si="952">IF($CA9744&gt;(Y$555),$BZ9744,"")</f>
        <v/>
      </c>
      <c r="CC9744" s="174" t="str">
        <f t="shared" ref="CC9744:CC9807" si="953">IF($CA9744&gt;(AA$557),$BZ9744,"")</f>
        <v/>
      </c>
      <c r="CH9744" s="139"/>
      <c r="CI9744" s="139"/>
      <c r="CJ9744" s="174"/>
    </row>
    <row r="9745" spans="76:88" ht="20.100000000000001" customHeight="1" x14ac:dyDescent="0.25">
      <c r="BX9745" s="190"/>
      <c r="BY9745" s="191"/>
      <c r="BZ9745" s="188"/>
      <c r="CA9745" s="188"/>
      <c r="CB9745" s="174" t="str">
        <f t="shared" si="952"/>
        <v/>
      </c>
      <c r="CC9745" s="174" t="str">
        <f t="shared" si="953"/>
        <v/>
      </c>
      <c r="CH9745" s="139"/>
      <c r="CI9745" s="139"/>
      <c r="CJ9745" s="174"/>
    </row>
    <row r="9746" spans="76:88" ht="20.100000000000001" customHeight="1" x14ac:dyDescent="0.25">
      <c r="BX9746" s="190"/>
      <c r="BY9746" s="191"/>
      <c r="BZ9746" s="188"/>
      <c r="CA9746" s="188"/>
      <c r="CB9746" s="174" t="str">
        <f t="shared" si="952"/>
        <v/>
      </c>
      <c r="CC9746" s="174" t="str">
        <f t="shared" si="953"/>
        <v/>
      </c>
      <c r="CH9746" s="139"/>
      <c r="CI9746" s="139"/>
      <c r="CJ9746" s="174"/>
    </row>
    <row r="9747" spans="76:88" ht="20.100000000000001" customHeight="1" x14ac:dyDescent="0.25">
      <c r="BX9747" s="190"/>
      <c r="BY9747" s="191"/>
      <c r="BZ9747" s="188"/>
      <c r="CA9747" s="188"/>
      <c r="CB9747" s="174" t="str">
        <f t="shared" si="952"/>
        <v/>
      </c>
      <c r="CC9747" s="174" t="str">
        <f t="shared" si="953"/>
        <v/>
      </c>
      <c r="CH9747" s="139"/>
      <c r="CI9747" s="139"/>
      <c r="CJ9747" s="174"/>
    </row>
    <row r="9748" spans="76:88" ht="20.100000000000001" customHeight="1" x14ac:dyDescent="0.25">
      <c r="BX9748" s="190"/>
      <c r="BY9748" s="191"/>
      <c r="BZ9748" s="188"/>
      <c r="CA9748" s="188"/>
      <c r="CB9748" s="174" t="str">
        <f t="shared" si="952"/>
        <v/>
      </c>
      <c r="CC9748" s="174" t="str">
        <f t="shared" si="953"/>
        <v/>
      </c>
      <c r="CH9748" s="139"/>
      <c r="CI9748" s="139"/>
      <c r="CJ9748" s="174"/>
    </row>
    <row r="9749" spans="76:88" ht="20.100000000000001" customHeight="1" x14ac:dyDescent="0.25">
      <c r="BX9749" s="190"/>
      <c r="BY9749" s="191"/>
      <c r="BZ9749" s="188"/>
      <c r="CA9749" s="188"/>
      <c r="CB9749" s="174" t="str">
        <f t="shared" si="952"/>
        <v/>
      </c>
      <c r="CC9749" s="174" t="str">
        <f t="shared" si="953"/>
        <v/>
      </c>
      <c r="CH9749" s="139"/>
      <c r="CI9749" s="139"/>
      <c r="CJ9749" s="174"/>
    </row>
    <row r="9750" spans="76:88" ht="20.100000000000001" customHeight="1" x14ac:dyDescent="0.25">
      <c r="BX9750" s="190"/>
      <c r="BY9750" s="191"/>
      <c r="BZ9750" s="188"/>
      <c r="CA9750" s="188"/>
      <c r="CB9750" s="174" t="str">
        <f t="shared" si="952"/>
        <v/>
      </c>
      <c r="CC9750" s="174" t="str">
        <f t="shared" si="953"/>
        <v/>
      </c>
      <c r="CH9750" s="139"/>
      <c r="CI9750" s="139"/>
      <c r="CJ9750" s="174"/>
    </row>
    <row r="9751" spans="76:88" ht="20.100000000000001" customHeight="1" x14ac:dyDescent="0.25">
      <c r="BX9751" s="190"/>
      <c r="BY9751" s="191"/>
      <c r="BZ9751" s="188"/>
      <c r="CA9751" s="188"/>
      <c r="CB9751" s="174" t="str">
        <f t="shared" si="952"/>
        <v/>
      </c>
      <c r="CC9751" s="174" t="str">
        <f t="shared" si="953"/>
        <v/>
      </c>
      <c r="CH9751" s="139"/>
      <c r="CI9751" s="139"/>
      <c r="CJ9751" s="174"/>
    </row>
    <row r="9752" spans="76:88" ht="20.100000000000001" customHeight="1" x14ac:dyDescent="0.25">
      <c r="BX9752" s="190"/>
      <c r="BY9752" s="191"/>
      <c r="BZ9752" s="188"/>
      <c r="CA9752" s="188"/>
      <c r="CB9752" s="174" t="str">
        <f t="shared" si="952"/>
        <v/>
      </c>
      <c r="CC9752" s="174" t="str">
        <f t="shared" si="953"/>
        <v/>
      </c>
      <c r="CH9752" s="139"/>
      <c r="CI9752" s="139"/>
      <c r="CJ9752" s="174"/>
    </row>
    <row r="9753" spans="76:88" ht="20.100000000000001" customHeight="1" x14ac:dyDescent="0.25">
      <c r="BX9753" s="190"/>
      <c r="BY9753" s="191"/>
      <c r="BZ9753" s="188"/>
      <c r="CA9753" s="188"/>
      <c r="CB9753" s="174" t="str">
        <f t="shared" si="952"/>
        <v/>
      </c>
      <c r="CC9753" s="174" t="str">
        <f t="shared" si="953"/>
        <v/>
      </c>
      <c r="CH9753" s="139"/>
      <c r="CI9753" s="139"/>
      <c r="CJ9753" s="174"/>
    </row>
    <row r="9754" spans="76:88" ht="20.100000000000001" customHeight="1" x14ac:dyDescent="0.25">
      <c r="BX9754" s="190"/>
      <c r="BY9754" s="191"/>
      <c r="BZ9754" s="188"/>
      <c r="CA9754" s="188"/>
      <c r="CB9754" s="174" t="str">
        <f t="shared" si="952"/>
        <v/>
      </c>
      <c r="CC9754" s="174" t="str">
        <f t="shared" si="953"/>
        <v/>
      </c>
      <c r="CH9754" s="139"/>
      <c r="CI9754" s="139"/>
      <c r="CJ9754" s="174"/>
    </row>
    <row r="9755" spans="76:88" ht="20.100000000000001" customHeight="1" x14ac:dyDescent="0.25">
      <c r="BX9755" s="190"/>
      <c r="BY9755" s="191"/>
      <c r="BZ9755" s="188"/>
      <c r="CA9755" s="188"/>
      <c r="CB9755" s="174" t="str">
        <f t="shared" si="952"/>
        <v/>
      </c>
      <c r="CC9755" s="174" t="str">
        <f t="shared" si="953"/>
        <v/>
      </c>
      <c r="CH9755" s="139"/>
      <c r="CI9755" s="139"/>
      <c r="CJ9755" s="174"/>
    </row>
    <row r="9756" spans="76:88" ht="20.100000000000001" customHeight="1" x14ac:dyDescent="0.25">
      <c r="BX9756" s="190"/>
      <c r="BY9756" s="191"/>
      <c r="BZ9756" s="188"/>
      <c r="CA9756" s="188"/>
      <c r="CB9756" s="174" t="str">
        <f t="shared" si="952"/>
        <v/>
      </c>
      <c r="CC9756" s="174" t="str">
        <f t="shared" si="953"/>
        <v/>
      </c>
      <c r="CH9756" s="139"/>
      <c r="CI9756" s="139"/>
      <c r="CJ9756" s="174"/>
    </row>
    <row r="9757" spans="76:88" ht="20.100000000000001" customHeight="1" x14ac:dyDescent="0.25">
      <c r="BX9757" s="190"/>
      <c r="BY9757" s="191"/>
      <c r="BZ9757" s="188"/>
      <c r="CA9757" s="188"/>
      <c r="CB9757" s="174" t="str">
        <f t="shared" si="952"/>
        <v/>
      </c>
      <c r="CC9757" s="174" t="str">
        <f t="shared" si="953"/>
        <v/>
      </c>
      <c r="CH9757" s="139"/>
      <c r="CI9757" s="139"/>
      <c r="CJ9757" s="174"/>
    </row>
    <row r="9758" spans="76:88" ht="20.100000000000001" customHeight="1" x14ac:dyDescent="0.25">
      <c r="BX9758" s="190"/>
      <c r="BY9758" s="191"/>
      <c r="BZ9758" s="188"/>
      <c r="CA9758" s="188"/>
      <c r="CB9758" s="174" t="str">
        <f t="shared" si="952"/>
        <v/>
      </c>
      <c r="CC9758" s="174" t="str">
        <f t="shared" si="953"/>
        <v/>
      </c>
      <c r="CH9758" s="139"/>
      <c r="CI9758" s="139"/>
      <c r="CJ9758" s="174"/>
    </row>
    <row r="9759" spans="76:88" ht="20.100000000000001" customHeight="1" x14ac:dyDescent="0.25">
      <c r="BX9759" s="190"/>
      <c r="BY9759" s="191"/>
      <c r="BZ9759" s="188"/>
      <c r="CA9759" s="188"/>
      <c r="CB9759" s="174" t="str">
        <f t="shared" si="952"/>
        <v/>
      </c>
      <c r="CC9759" s="174" t="str">
        <f t="shared" si="953"/>
        <v/>
      </c>
      <c r="CH9759" s="139"/>
      <c r="CI9759" s="139"/>
      <c r="CJ9759" s="174"/>
    </row>
    <row r="9760" spans="76:88" ht="20.100000000000001" customHeight="1" x14ac:dyDescent="0.25">
      <c r="BX9760" s="190"/>
      <c r="BY9760" s="191"/>
      <c r="BZ9760" s="188"/>
      <c r="CA9760" s="188"/>
      <c r="CB9760" s="174" t="str">
        <f t="shared" si="952"/>
        <v/>
      </c>
      <c r="CC9760" s="174" t="str">
        <f t="shared" si="953"/>
        <v/>
      </c>
      <c r="CH9760" s="139"/>
      <c r="CI9760" s="139"/>
      <c r="CJ9760" s="174"/>
    </row>
    <row r="9761" spans="76:88" ht="20.100000000000001" customHeight="1" x14ac:dyDescent="0.25">
      <c r="BX9761" s="190"/>
      <c r="BY9761" s="191"/>
      <c r="BZ9761" s="188"/>
      <c r="CA9761" s="188"/>
      <c r="CB9761" s="174" t="str">
        <f t="shared" si="952"/>
        <v/>
      </c>
      <c r="CC9761" s="174" t="str">
        <f t="shared" si="953"/>
        <v/>
      </c>
      <c r="CH9761" s="139"/>
      <c r="CI9761" s="139"/>
      <c r="CJ9761" s="174"/>
    </row>
    <row r="9762" spans="76:88" ht="20.100000000000001" customHeight="1" x14ac:dyDescent="0.25">
      <c r="BX9762" s="190"/>
      <c r="BY9762" s="191"/>
      <c r="BZ9762" s="188"/>
      <c r="CA9762" s="188"/>
      <c r="CB9762" s="174" t="str">
        <f t="shared" si="952"/>
        <v/>
      </c>
      <c r="CC9762" s="174" t="str">
        <f t="shared" si="953"/>
        <v/>
      </c>
      <c r="CH9762" s="139"/>
      <c r="CI9762" s="139"/>
      <c r="CJ9762" s="174"/>
    </row>
    <row r="9763" spans="76:88" ht="20.100000000000001" customHeight="1" x14ac:dyDescent="0.25">
      <c r="BX9763" s="190"/>
      <c r="BY9763" s="191"/>
      <c r="BZ9763" s="188"/>
      <c r="CA9763" s="188"/>
      <c r="CB9763" s="174" t="str">
        <f t="shared" si="952"/>
        <v/>
      </c>
      <c r="CC9763" s="174" t="str">
        <f t="shared" si="953"/>
        <v/>
      </c>
      <c r="CH9763" s="139"/>
      <c r="CI9763" s="139"/>
      <c r="CJ9763" s="174"/>
    </row>
    <row r="9764" spans="76:88" ht="20.100000000000001" customHeight="1" x14ac:dyDescent="0.25">
      <c r="BX9764" s="190"/>
      <c r="BY9764" s="191"/>
      <c r="BZ9764" s="188"/>
      <c r="CA9764" s="188"/>
      <c r="CB9764" s="174" t="str">
        <f t="shared" si="952"/>
        <v/>
      </c>
      <c r="CC9764" s="174" t="str">
        <f t="shared" si="953"/>
        <v/>
      </c>
      <c r="CH9764" s="139"/>
      <c r="CI9764" s="139"/>
      <c r="CJ9764" s="174"/>
    </row>
    <row r="9765" spans="76:88" ht="20.100000000000001" customHeight="1" x14ac:dyDescent="0.25">
      <c r="BX9765" s="190"/>
      <c r="BY9765" s="191"/>
      <c r="BZ9765" s="188"/>
      <c r="CA9765" s="188"/>
      <c r="CB9765" s="174" t="str">
        <f t="shared" si="952"/>
        <v/>
      </c>
      <c r="CC9765" s="174" t="str">
        <f t="shared" si="953"/>
        <v/>
      </c>
      <c r="CH9765" s="139"/>
      <c r="CI9765" s="139"/>
      <c r="CJ9765" s="174"/>
    </row>
    <row r="9766" spans="76:88" ht="20.100000000000001" customHeight="1" x14ac:dyDescent="0.25">
      <c r="BX9766" s="190"/>
      <c r="BY9766" s="191"/>
      <c r="BZ9766" s="188"/>
      <c r="CA9766" s="188"/>
      <c r="CB9766" s="174" t="str">
        <f t="shared" si="952"/>
        <v/>
      </c>
      <c r="CC9766" s="174" t="str">
        <f t="shared" si="953"/>
        <v/>
      </c>
      <c r="CH9766" s="139"/>
      <c r="CI9766" s="139"/>
      <c r="CJ9766" s="174"/>
    </row>
    <row r="9767" spans="76:88" ht="20.100000000000001" customHeight="1" x14ac:dyDescent="0.25">
      <c r="BX9767" s="190"/>
      <c r="BY9767" s="191"/>
      <c r="BZ9767" s="188"/>
      <c r="CA9767" s="188"/>
      <c r="CB9767" s="174" t="str">
        <f t="shared" si="952"/>
        <v/>
      </c>
      <c r="CC9767" s="174" t="str">
        <f t="shared" si="953"/>
        <v/>
      </c>
      <c r="CH9767" s="139"/>
      <c r="CI9767" s="139"/>
      <c r="CJ9767" s="174"/>
    </row>
    <row r="9768" spans="76:88" ht="20.100000000000001" customHeight="1" x14ac:dyDescent="0.25">
      <c r="BX9768" s="190"/>
      <c r="BY9768" s="191"/>
      <c r="BZ9768" s="188"/>
      <c r="CA9768" s="188"/>
      <c r="CB9768" s="174" t="str">
        <f t="shared" si="952"/>
        <v/>
      </c>
      <c r="CC9768" s="174" t="str">
        <f t="shared" si="953"/>
        <v/>
      </c>
      <c r="CH9768" s="139"/>
      <c r="CI9768" s="139"/>
      <c r="CJ9768" s="174"/>
    </row>
    <row r="9769" spans="76:88" ht="20.100000000000001" customHeight="1" x14ac:dyDescent="0.25">
      <c r="BX9769" s="190"/>
      <c r="BY9769" s="191"/>
      <c r="BZ9769" s="188"/>
      <c r="CA9769" s="188"/>
      <c r="CB9769" s="174" t="str">
        <f t="shared" si="952"/>
        <v/>
      </c>
      <c r="CC9769" s="174" t="str">
        <f t="shared" si="953"/>
        <v/>
      </c>
      <c r="CH9769" s="139"/>
      <c r="CI9769" s="139"/>
      <c r="CJ9769" s="174"/>
    </row>
    <row r="9770" spans="76:88" ht="20.100000000000001" customHeight="1" x14ac:dyDescent="0.25">
      <c r="BX9770" s="190"/>
      <c r="BY9770" s="191"/>
      <c r="BZ9770" s="188"/>
      <c r="CA9770" s="188"/>
      <c r="CB9770" s="174" t="str">
        <f t="shared" si="952"/>
        <v/>
      </c>
      <c r="CC9770" s="174" t="str">
        <f t="shared" si="953"/>
        <v/>
      </c>
      <c r="CH9770" s="139"/>
      <c r="CI9770" s="139"/>
      <c r="CJ9770" s="174"/>
    </row>
    <row r="9771" spans="76:88" ht="20.100000000000001" customHeight="1" x14ac:dyDescent="0.25">
      <c r="BX9771" s="190"/>
      <c r="BY9771" s="191"/>
      <c r="BZ9771" s="188"/>
      <c r="CA9771" s="188"/>
      <c r="CB9771" s="174" t="str">
        <f t="shared" si="952"/>
        <v/>
      </c>
      <c r="CC9771" s="174" t="str">
        <f t="shared" si="953"/>
        <v/>
      </c>
      <c r="CH9771" s="139"/>
      <c r="CI9771" s="139"/>
      <c r="CJ9771" s="174"/>
    </row>
    <row r="9772" spans="76:88" ht="20.100000000000001" customHeight="1" x14ac:dyDescent="0.25">
      <c r="BX9772" s="190"/>
      <c r="BY9772" s="191"/>
      <c r="BZ9772" s="188"/>
      <c r="CA9772" s="188"/>
      <c r="CB9772" s="174" t="str">
        <f t="shared" si="952"/>
        <v/>
      </c>
      <c r="CC9772" s="174" t="str">
        <f t="shared" si="953"/>
        <v/>
      </c>
      <c r="CH9772" s="139"/>
      <c r="CI9772" s="139"/>
      <c r="CJ9772" s="174"/>
    </row>
    <row r="9773" spans="76:88" ht="20.100000000000001" customHeight="1" x14ac:dyDescent="0.25">
      <c r="BX9773" s="190"/>
      <c r="BY9773" s="191"/>
      <c r="BZ9773" s="188"/>
      <c r="CA9773" s="188"/>
      <c r="CB9773" s="174" t="str">
        <f t="shared" si="952"/>
        <v/>
      </c>
      <c r="CC9773" s="174" t="str">
        <f t="shared" si="953"/>
        <v/>
      </c>
      <c r="CH9773" s="139"/>
      <c r="CI9773" s="139"/>
      <c r="CJ9773" s="174"/>
    </row>
    <row r="9774" spans="76:88" ht="20.100000000000001" customHeight="1" x14ac:dyDescent="0.25">
      <c r="BX9774" s="190"/>
      <c r="BY9774" s="191"/>
      <c r="BZ9774" s="188"/>
      <c r="CA9774" s="188"/>
      <c r="CB9774" s="174" t="str">
        <f t="shared" si="952"/>
        <v/>
      </c>
      <c r="CC9774" s="174" t="str">
        <f t="shared" si="953"/>
        <v/>
      </c>
      <c r="CH9774" s="139"/>
      <c r="CI9774" s="139"/>
      <c r="CJ9774" s="174"/>
    </row>
    <row r="9775" spans="76:88" ht="20.100000000000001" customHeight="1" x14ac:dyDescent="0.25">
      <c r="BX9775" s="190"/>
      <c r="BY9775" s="191"/>
      <c r="BZ9775" s="188"/>
      <c r="CA9775" s="188"/>
      <c r="CB9775" s="174" t="str">
        <f t="shared" si="952"/>
        <v/>
      </c>
      <c r="CC9775" s="174" t="str">
        <f t="shared" si="953"/>
        <v/>
      </c>
      <c r="CH9775" s="139"/>
      <c r="CI9775" s="139"/>
      <c r="CJ9775" s="174"/>
    </row>
    <row r="9776" spans="76:88" ht="20.100000000000001" customHeight="1" x14ac:dyDescent="0.25">
      <c r="BX9776" s="190"/>
      <c r="BY9776" s="191"/>
      <c r="BZ9776" s="188"/>
      <c r="CA9776" s="188"/>
      <c r="CB9776" s="174" t="str">
        <f t="shared" si="952"/>
        <v/>
      </c>
      <c r="CC9776" s="174" t="str">
        <f t="shared" si="953"/>
        <v/>
      </c>
      <c r="CH9776" s="139"/>
      <c r="CI9776" s="139"/>
      <c r="CJ9776" s="174"/>
    </row>
    <row r="9777" spans="76:88" ht="20.100000000000001" customHeight="1" x14ac:dyDescent="0.25">
      <c r="BX9777" s="190"/>
      <c r="BY9777" s="191"/>
      <c r="BZ9777" s="188"/>
      <c r="CA9777" s="188"/>
      <c r="CB9777" s="174" t="str">
        <f t="shared" si="952"/>
        <v/>
      </c>
      <c r="CC9777" s="174" t="str">
        <f t="shared" si="953"/>
        <v/>
      </c>
      <c r="CH9777" s="139"/>
      <c r="CI9777" s="139"/>
      <c r="CJ9777" s="174"/>
    </row>
    <row r="9778" spans="76:88" ht="20.100000000000001" customHeight="1" x14ac:dyDescent="0.25">
      <c r="BX9778" s="190"/>
      <c r="BY9778" s="191"/>
      <c r="BZ9778" s="188"/>
      <c r="CA9778" s="188"/>
      <c r="CB9778" s="174" t="str">
        <f t="shared" si="952"/>
        <v/>
      </c>
      <c r="CC9778" s="174" t="str">
        <f t="shared" si="953"/>
        <v/>
      </c>
      <c r="CH9778" s="139"/>
      <c r="CI9778" s="139"/>
      <c r="CJ9778" s="174"/>
    </row>
    <row r="9779" spans="76:88" ht="20.100000000000001" customHeight="1" x14ac:dyDescent="0.25">
      <c r="BX9779" s="190"/>
      <c r="BY9779" s="191"/>
      <c r="BZ9779" s="188"/>
      <c r="CA9779" s="188"/>
      <c r="CB9779" s="174" t="str">
        <f t="shared" si="952"/>
        <v/>
      </c>
      <c r="CC9779" s="174" t="str">
        <f t="shared" si="953"/>
        <v/>
      </c>
      <c r="CH9779" s="139"/>
      <c r="CI9779" s="139"/>
      <c r="CJ9779" s="174"/>
    </row>
    <row r="9780" spans="76:88" ht="20.100000000000001" customHeight="1" x14ac:dyDescent="0.25">
      <c r="BX9780" s="190"/>
      <c r="BY9780" s="191"/>
      <c r="BZ9780" s="188"/>
      <c r="CA9780" s="188"/>
      <c r="CB9780" s="174" t="str">
        <f t="shared" si="952"/>
        <v/>
      </c>
      <c r="CC9780" s="174" t="str">
        <f t="shared" si="953"/>
        <v/>
      </c>
      <c r="CH9780" s="139"/>
      <c r="CI9780" s="139"/>
      <c r="CJ9780" s="174"/>
    </row>
    <row r="9781" spans="76:88" ht="20.100000000000001" customHeight="1" x14ac:dyDescent="0.25">
      <c r="BX9781" s="190"/>
      <c r="BY9781" s="191"/>
      <c r="BZ9781" s="188"/>
      <c r="CA9781" s="188"/>
      <c r="CB9781" s="174" t="str">
        <f t="shared" si="952"/>
        <v/>
      </c>
      <c r="CC9781" s="174" t="str">
        <f t="shared" si="953"/>
        <v/>
      </c>
      <c r="CH9781" s="139"/>
      <c r="CI9781" s="139"/>
      <c r="CJ9781" s="174"/>
    </row>
    <row r="9782" spans="76:88" ht="20.100000000000001" customHeight="1" x14ac:dyDescent="0.25">
      <c r="BX9782" s="190"/>
      <c r="BY9782" s="191"/>
      <c r="BZ9782" s="188"/>
      <c r="CA9782" s="188"/>
      <c r="CB9782" s="174" t="str">
        <f t="shared" si="952"/>
        <v/>
      </c>
      <c r="CC9782" s="174" t="str">
        <f t="shared" si="953"/>
        <v/>
      </c>
      <c r="CH9782" s="139"/>
      <c r="CI9782" s="139"/>
      <c r="CJ9782" s="174"/>
    </row>
    <row r="9783" spans="76:88" ht="20.100000000000001" customHeight="1" x14ac:dyDescent="0.25">
      <c r="BX9783" s="190"/>
      <c r="BY9783" s="191"/>
      <c r="BZ9783" s="188"/>
      <c r="CA9783" s="188"/>
      <c r="CB9783" s="174" t="str">
        <f t="shared" si="952"/>
        <v/>
      </c>
      <c r="CC9783" s="174" t="str">
        <f t="shared" si="953"/>
        <v/>
      </c>
      <c r="CH9783" s="139"/>
      <c r="CI9783" s="139"/>
      <c r="CJ9783" s="174"/>
    </row>
    <row r="9784" spans="76:88" ht="20.100000000000001" customHeight="1" x14ac:dyDescent="0.25">
      <c r="BX9784" s="190"/>
      <c r="BY9784" s="191"/>
      <c r="BZ9784" s="188"/>
      <c r="CA9784" s="188"/>
      <c r="CB9784" s="174" t="str">
        <f t="shared" si="952"/>
        <v/>
      </c>
      <c r="CC9784" s="174" t="str">
        <f t="shared" si="953"/>
        <v/>
      </c>
      <c r="CH9784" s="139"/>
      <c r="CI9784" s="139"/>
      <c r="CJ9784" s="174"/>
    </row>
    <row r="9785" spans="76:88" ht="20.100000000000001" customHeight="1" x14ac:dyDescent="0.25">
      <c r="BX9785" s="190"/>
      <c r="BY9785" s="191"/>
      <c r="BZ9785" s="188"/>
      <c r="CA9785" s="188"/>
      <c r="CB9785" s="174" t="str">
        <f t="shared" si="952"/>
        <v/>
      </c>
      <c r="CC9785" s="174" t="str">
        <f t="shared" si="953"/>
        <v/>
      </c>
      <c r="CH9785" s="139"/>
      <c r="CI9785" s="139"/>
      <c r="CJ9785" s="174"/>
    </row>
    <row r="9786" spans="76:88" ht="20.100000000000001" customHeight="1" x14ac:dyDescent="0.25">
      <c r="BX9786" s="190"/>
      <c r="BY9786" s="191"/>
      <c r="BZ9786" s="188"/>
      <c r="CA9786" s="188"/>
      <c r="CB9786" s="174" t="str">
        <f t="shared" si="952"/>
        <v/>
      </c>
      <c r="CC9786" s="174" t="str">
        <f t="shared" si="953"/>
        <v/>
      </c>
      <c r="CH9786" s="139"/>
      <c r="CI9786" s="139"/>
      <c r="CJ9786" s="174"/>
    </row>
    <row r="9787" spans="76:88" ht="20.100000000000001" customHeight="1" x14ac:dyDescent="0.25">
      <c r="BX9787" s="190"/>
      <c r="BY9787" s="191"/>
      <c r="BZ9787" s="188"/>
      <c r="CA9787" s="188"/>
      <c r="CB9787" s="174" t="str">
        <f t="shared" si="952"/>
        <v/>
      </c>
      <c r="CC9787" s="174" t="str">
        <f t="shared" si="953"/>
        <v/>
      </c>
      <c r="CH9787" s="139"/>
      <c r="CI9787" s="139"/>
      <c r="CJ9787" s="174"/>
    </row>
    <row r="9788" spans="76:88" ht="20.100000000000001" customHeight="1" x14ac:dyDescent="0.25">
      <c r="BX9788" s="190"/>
      <c r="BY9788" s="191"/>
      <c r="BZ9788" s="188"/>
      <c r="CA9788" s="188"/>
      <c r="CB9788" s="174" t="str">
        <f t="shared" si="952"/>
        <v/>
      </c>
      <c r="CC9788" s="174" t="str">
        <f t="shared" si="953"/>
        <v/>
      </c>
      <c r="CH9788" s="139"/>
      <c r="CI9788" s="139"/>
      <c r="CJ9788" s="174"/>
    </row>
    <row r="9789" spans="76:88" ht="20.100000000000001" customHeight="1" x14ac:dyDescent="0.25">
      <c r="BX9789" s="190"/>
      <c r="BY9789" s="191"/>
      <c r="BZ9789" s="188"/>
      <c r="CA9789" s="188"/>
      <c r="CB9789" s="174" t="str">
        <f t="shared" si="952"/>
        <v/>
      </c>
      <c r="CC9789" s="174" t="str">
        <f t="shared" si="953"/>
        <v/>
      </c>
      <c r="CH9789" s="139"/>
      <c r="CI9789" s="139"/>
      <c r="CJ9789" s="174"/>
    </row>
    <row r="9790" spans="76:88" ht="20.100000000000001" customHeight="1" x14ac:dyDescent="0.25">
      <c r="BX9790" s="190"/>
      <c r="BY9790" s="191"/>
      <c r="BZ9790" s="188"/>
      <c r="CA9790" s="188"/>
      <c r="CB9790" s="174" t="str">
        <f t="shared" si="952"/>
        <v/>
      </c>
      <c r="CC9790" s="174" t="str">
        <f t="shared" si="953"/>
        <v/>
      </c>
      <c r="CH9790" s="139"/>
      <c r="CI9790" s="139"/>
      <c r="CJ9790" s="174"/>
    </row>
    <row r="9791" spans="76:88" ht="20.100000000000001" customHeight="1" x14ac:dyDescent="0.25">
      <c r="BX9791" s="190"/>
      <c r="BY9791" s="191"/>
      <c r="BZ9791" s="188"/>
      <c r="CA9791" s="188"/>
      <c r="CB9791" s="174" t="str">
        <f t="shared" si="952"/>
        <v/>
      </c>
      <c r="CC9791" s="174" t="str">
        <f t="shared" si="953"/>
        <v/>
      </c>
      <c r="CH9791" s="139"/>
      <c r="CI9791" s="139"/>
      <c r="CJ9791" s="174"/>
    </row>
    <row r="9792" spans="76:88" ht="20.100000000000001" customHeight="1" x14ac:dyDescent="0.25">
      <c r="BX9792" s="190"/>
      <c r="BY9792" s="191"/>
      <c r="BZ9792" s="188"/>
      <c r="CA9792" s="188"/>
      <c r="CB9792" s="174" t="str">
        <f t="shared" si="952"/>
        <v/>
      </c>
      <c r="CC9792" s="174" t="str">
        <f t="shared" si="953"/>
        <v/>
      </c>
      <c r="CH9792" s="139"/>
      <c r="CI9792" s="139"/>
      <c r="CJ9792" s="174"/>
    </row>
    <row r="9793" spans="76:88" ht="20.100000000000001" customHeight="1" x14ac:dyDescent="0.25">
      <c r="BX9793" s="190"/>
      <c r="BY9793" s="191"/>
      <c r="BZ9793" s="188"/>
      <c r="CA9793" s="188"/>
      <c r="CB9793" s="174" t="str">
        <f t="shared" si="952"/>
        <v/>
      </c>
      <c r="CC9793" s="174" t="str">
        <f t="shared" si="953"/>
        <v/>
      </c>
      <c r="CH9793" s="139"/>
      <c r="CI9793" s="139"/>
      <c r="CJ9793" s="174"/>
    </row>
    <row r="9794" spans="76:88" ht="20.100000000000001" customHeight="1" x14ac:dyDescent="0.25">
      <c r="BX9794" s="190"/>
      <c r="BY9794" s="191"/>
      <c r="BZ9794" s="188"/>
      <c r="CA9794" s="188"/>
      <c r="CB9794" s="174" t="str">
        <f t="shared" si="952"/>
        <v/>
      </c>
      <c r="CC9794" s="174" t="str">
        <f t="shared" si="953"/>
        <v/>
      </c>
      <c r="CH9794" s="139"/>
      <c r="CI9794" s="139"/>
      <c r="CJ9794" s="174"/>
    </row>
    <row r="9795" spans="76:88" ht="20.100000000000001" customHeight="1" x14ac:dyDescent="0.25">
      <c r="BX9795" s="190"/>
      <c r="BY9795" s="191"/>
      <c r="BZ9795" s="188"/>
      <c r="CA9795" s="188"/>
      <c r="CB9795" s="174" t="str">
        <f t="shared" si="952"/>
        <v/>
      </c>
      <c r="CC9795" s="174" t="str">
        <f t="shared" si="953"/>
        <v/>
      </c>
      <c r="CH9795" s="139"/>
      <c r="CI9795" s="139"/>
      <c r="CJ9795" s="174"/>
    </row>
    <row r="9796" spans="76:88" ht="20.100000000000001" customHeight="1" x14ac:dyDescent="0.25">
      <c r="BX9796" s="190"/>
      <c r="BY9796" s="191"/>
      <c r="BZ9796" s="188"/>
      <c r="CA9796" s="188"/>
      <c r="CB9796" s="174" t="str">
        <f t="shared" si="952"/>
        <v/>
      </c>
      <c r="CC9796" s="174" t="str">
        <f t="shared" si="953"/>
        <v/>
      </c>
      <c r="CH9796" s="139"/>
      <c r="CI9796" s="139"/>
      <c r="CJ9796" s="174"/>
    </row>
    <row r="9797" spans="76:88" ht="20.100000000000001" customHeight="1" x14ac:dyDescent="0.25">
      <c r="BX9797" s="190"/>
      <c r="BY9797" s="191"/>
      <c r="BZ9797" s="188"/>
      <c r="CA9797" s="188"/>
      <c r="CB9797" s="174" t="str">
        <f t="shared" si="952"/>
        <v/>
      </c>
      <c r="CC9797" s="174" t="str">
        <f t="shared" si="953"/>
        <v/>
      </c>
      <c r="CH9797" s="139"/>
      <c r="CI9797" s="139"/>
      <c r="CJ9797" s="174"/>
    </row>
    <row r="9798" spans="76:88" ht="20.100000000000001" customHeight="1" x14ac:dyDescent="0.25">
      <c r="BX9798" s="190"/>
      <c r="BY9798" s="191"/>
      <c r="BZ9798" s="188"/>
      <c r="CA9798" s="188"/>
      <c r="CB9798" s="174" t="str">
        <f t="shared" si="952"/>
        <v/>
      </c>
      <c r="CC9798" s="174" t="str">
        <f t="shared" si="953"/>
        <v/>
      </c>
      <c r="CH9798" s="139"/>
      <c r="CI9798" s="139"/>
      <c r="CJ9798" s="174"/>
    </row>
    <row r="9799" spans="76:88" ht="20.100000000000001" customHeight="1" x14ac:dyDescent="0.25">
      <c r="BX9799" s="190"/>
      <c r="BY9799" s="191"/>
      <c r="BZ9799" s="188"/>
      <c r="CA9799" s="188"/>
      <c r="CB9799" s="174" t="str">
        <f t="shared" si="952"/>
        <v/>
      </c>
      <c r="CC9799" s="174" t="str">
        <f t="shared" si="953"/>
        <v/>
      </c>
      <c r="CH9799" s="139"/>
      <c r="CI9799" s="139"/>
      <c r="CJ9799" s="174"/>
    </row>
    <row r="9800" spans="76:88" ht="20.100000000000001" customHeight="1" x14ac:dyDescent="0.25">
      <c r="BX9800" s="190"/>
      <c r="BY9800" s="191"/>
      <c r="BZ9800" s="188"/>
      <c r="CA9800" s="188"/>
      <c r="CB9800" s="174" t="str">
        <f t="shared" si="952"/>
        <v/>
      </c>
      <c r="CC9800" s="174" t="str">
        <f t="shared" si="953"/>
        <v/>
      </c>
      <c r="CH9800" s="139"/>
      <c r="CI9800" s="139"/>
      <c r="CJ9800" s="174"/>
    </row>
    <row r="9801" spans="76:88" ht="20.100000000000001" customHeight="1" x14ac:dyDescent="0.25">
      <c r="BX9801" s="190"/>
      <c r="BY9801" s="191"/>
      <c r="BZ9801" s="188"/>
      <c r="CA9801" s="188"/>
      <c r="CB9801" s="174" t="str">
        <f t="shared" si="952"/>
        <v/>
      </c>
      <c r="CC9801" s="174" t="str">
        <f t="shared" si="953"/>
        <v/>
      </c>
      <c r="CH9801" s="139"/>
      <c r="CI9801" s="139"/>
      <c r="CJ9801" s="174"/>
    </row>
    <row r="9802" spans="76:88" ht="20.100000000000001" customHeight="1" x14ac:dyDescent="0.25">
      <c r="BX9802" s="190"/>
      <c r="BY9802" s="191"/>
      <c r="BZ9802" s="188"/>
      <c r="CA9802" s="188"/>
      <c r="CB9802" s="174" t="str">
        <f t="shared" si="952"/>
        <v/>
      </c>
      <c r="CC9802" s="174" t="str">
        <f t="shared" si="953"/>
        <v/>
      </c>
      <c r="CH9802" s="139"/>
      <c r="CI9802" s="139"/>
      <c r="CJ9802" s="174"/>
    </row>
    <row r="9803" spans="76:88" ht="20.100000000000001" customHeight="1" x14ac:dyDescent="0.25">
      <c r="BX9803" s="190"/>
      <c r="BY9803" s="191"/>
      <c r="BZ9803" s="188"/>
      <c r="CA9803" s="188"/>
      <c r="CB9803" s="174" t="str">
        <f t="shared" si="952"/>
        <v/>
      </c>
      <c r="CC9803" s="174" t="str">
        <f t="shared" si="953"/>
        <v/>
      </c>
      <c r="CH9803" s="139"/>
      <c r="CI9803" s="139"/>
      <c r="CJ9803" s="174"/>
    </row>
    <row r="9804" spans="76:88" ht="20.100000000000001" customHeight="1" x14ac:dyDescent="0.25">
      <c r="BX9804" s="190"/>
      <c r="BY9804" s="191"/>
      <c r="BZ9804" s="188"/>
      <c r="CA9804" s="188"/>
      <c r="CB9804" s="174" t="str">
        <f t="shared" si="952"/>
        <v/>
      </c>
      <c r="CC9804" s="174" t="str">
        <f t="shared" si="953"/>
        <v/>
      </c>
      <c r="CH9804" s="139"/>
      <c r="CI9804" s="139"/>
      <c r="CJ9804" s="174"/>
    </row>
    <row r="9805" spans="76:88" ht="20.100000000000001" customHeight="1" x14ac:dyDescent="0.25">
      <c r="BX9805" s="190"/>
      <c r="BY9805" s="191"/>
      <c r="BZ9805" s="188"/>
      <c r="CA9805" s="188"/>
      <c r="CB9805" s="174" t="str">
        <f t="shared" si="952"/>
        <v/>
      </c>
      <c r="CC9805" s="174" t="str">
        <f t="shared" si="953"/>
        <v/>
      </c>
      <c r="CH9805" s="139"/>
      <c r="CI9805" s="139"/>
      <c r="CJ9805" s="174"/>
    </row>
    <row r="9806" spans="76:88" ht="20.100000000000001" customHeight="1" x14ac:dyDescent="0.25">
      <c r="BX9806" s="190"/>
      <c r="BY9806" s="191"/>
      <c r="BZ9806" s="188"/>
      <c r="CA9806" s="188"/>
      <c r="CB9806" s="174" t="str">
        <f t="shared" si="952"/>
        <v/>
      </c>
      <c r="CC9806" s="174" t="str">
        <f t="shared" si="953"/>
        <v/>
      </c>
      <c r="CH9806" s="139"/>
      <c r="CI9806" s="139"/>
      <c r="CJ9806" s="174"/>
    </row>
    <row r="9807" spans="76:88" ht="20.100000000000001" customHeight="1" x14ac:dyDescent="0.25">
      <c r="BX9807" s="190"/>
      <c r="BY9807" s="191"/>
      <c r="BZ9807" s="188"/>
      <c r="CA9807" s="188"/>
      <c r="CB9807" s="174" t="str">
        <f t="shared" si="952"/>
        <v/>
      </c>
      <c r="CC9807" s="174" t="str">
        <f t="shared" si="953"/>
        <v/>
      </c>
      <c r="CH9807" s="139"/>
      <c r="CI9807" s="139"/>
      <c r="CJ9807" s="174"/>
    </row>
    <row r="9808" spans="76:88" ht="20.100000000000001" customHeight="1" x14ac:dyDescent="0.25">
      <c r="BX9808" s="190"/>
      <c r="BY9808" s="191"/>
      <c r="BZ9808" s="188"/>
      <c r="CA9808" s="188"/>
      <c r="CB9808" s="174" t="str">
        <f t="shared" ref="CB9808:CB9871" si="954">IF($CA9808&gt;(Y$555),$BZ9808,"")</f>
        <v/>
      </c>
      <c r="CC9808" s="174" t="str">
        <f t="shared" ref="CC9808:CC9871" si="955">IF($CA9808&gt;(AA$557),$BZ9808,"")</f>
        <v/>
      </c>
      <c r="CH9808" s="139"/>
      <c r="CI9808" s="139"/>
      <c r="CJ9808" s="174"/>
    </row>
    <row r="9809" spans="76:88" ht="20.100000000000001" customHeight="1" x14ac:dyDescent="0.25">
      <c r="BX9809" s="190"/>
      <c r="BY9809" s="191"/>
      <c r="BZ9809" s="188"/>
      <c r="CA9809" s="188"/>
      <c r="CB9809" s="174" t="str">
        <f t="shared" si="954"/>
        <v/>
      </c>
      <c r="CC9809" s="174" t="str">
        <f t="shared" si="955"/>
        <v/>
      </c>
      <c r="CH9809" s="139"/>
      <c r="CI9809" s="139"/>
      <c r="CJ9809" s="174"/>
    </row>
    <row r="9810" spans="76:88" ht="20.100000000000001" customHeight="1" x14ac:dyDescent="0.25">
      <c r="BX9810" s="190"/>
      <c r="BY9810" s="191"/>
      <c r="BZ9810" s="188"/>
      <c r="CA9810" s="188"/>
      <c r="CB9810" s="174" t="str">
        <f t="shared" si="954"/>
        <v/>
      </c>
      <c r="CC9810" s="174" t="str">
        <f t="shared" si="955"/>
        <v/>
      </c>
      <c r="CH9810" s="139"/>
      <c r="CI9810" s="139"/>
      <c r="CJ9810" s="174"/>
    </row>
    <row r="9811" spans="76:88" ht="20.100000000000001" customHeight="1" x14ac:dyDescent="0.25">
      <c r="BX9811" s="190"/>
      <c r="BY9811" s="191"/>
      <c r="BZ9811" s="188"/>
      <c r="CA9811" s="188"/>
      <c r="CB9811" s="174" t="str">
        <f t="shared" si="954"/>
        <v/>
      </c>
      <c r="CC9811" s="174" t="str">
        <f t="shared" si="955"/>
        <v/>
      </c>
      <c r="CH9811" s="139"/>
      <c r="CI9811" s="139"/>
      <c r="CJ9811" s="174"/>
    </row>
    <row r="9812" spans="76:88" ht="20.100000000000001" customHeight="1" x14ac:dyDescent="0.25">
      <c r="BX9812" s="190"/>
      <c r="BY9812" s="191"/>
      <c r="BZ9812" s="188"/>
      <c r="CA9812" s="188"/>
      <c r="CB9812" s="174" t="str">
        <f t="shared" si="954"/>
        <v/>
      </c>
      <c r="CC9812" s="174" t="str">
        <f t="shared" si="955"/>
        <v/>
      </c>
      <c r="CH9812" s="139"/>
      <c r="CI9812" s="139"/>
      <c r="CJ9812" s="174"/>
    </row>
    <row r="9813" spans="76:88" ht="20.100000000000001" customHeight="1" x14ac:dyDescent="0.25">
      <c r="BX9813" s="190"/>
      <c r="BY9813" s="191"/>
      <c r="BZ9813" s="188"/>
      <c r="CA9813" s="188"/>
      <c r="CB9813" s="174" t="str">
        <f t="shared" si="954"/>
        <v/>
      </c>
      <c r="CC9813" s="174" t="str">
        <f t="shared" si="955"/>
        <v/>
      </c>
      <c r="CH9813" s="139"/>
      <c r="CI9813" s="139"/>
      <c r="CJ9813" s="174"/>
    </row>
    <row r="9814" spans="76:88" ht="20.100000000000001" customHeight="1" x14ac:dyDescent="0.25">
      <c r="BX9814" s="190"/>
      <c r="BY9814" s="191"/>
      <c r="BZ9814" s="188"/>
      <c r="CA9814" s="188"/>
      <c r="CB9814" s="174" t="str">
        <f t="shared" si="954"/>
        <v/>
      </c>
      <c r="CC9814" s="174" t="str">
        <f t="shared" si="955"/>
        <v/>
      </c>
      <c r="CH9814" s="139"/>
      <c r="CI9814" s="139"/>
      <c r="CJ9814" s="174"/>
    </row>
    <row r="9815" spans="76:88" ht="20.100000000000001" customHeight="1" x14ac:dyDescent="0.25">
      <c r="BX9815" s="190"/>
      <c r="BY9815" s="191"/>
      <c r="BZ9815" s="188"/>
      <c r="CA9815" s="188"/>
      <c r="CB9815" s="174" t="str">
        <f t="shared" si="954"/>
        <v/>
      </c>
      <c r="CC9815" s="174" t="str">
        <f t="shared" si="955"/>
        <v/>
      </c>
      <c r="CH9815" s="139"/>
      <c r="CI9815" s="139"/>
      <c r="CJ9815" s="174"/>
    </row>
    <row r="9816" spans="76:88" ht="20.100000000000001" customHeight="1" x14ac:dyDescent="0.25">
      <c r="BX9816" s="190"/>
      <c r="BY9816" s="191"/>
      <c r="BZ9816" s="188"/>
      <c r="CA9816" s="188"/>
      <c r="CB9816" s="174" t="str">
        <f t="shared" si="954"/>
        <v/>
      </c>
      <c r="CC9816" s="174" t="str">
        <f t="shared" si="955"/>
        <v/>
      </c>
      <c r="CH9816" s="139"/>
      <c r="CI9816" s="139"/>
      <c r="CJ9816" s="174"/>
    </row>
    <row r="9817" spans="76:88" ht="20.100000000000001" customHeight="1" x14ac:dyDescent="0.25">
      <c r="BX9817" s="190"/>
      <c r="BY9817" s="191"/>
      <c r="BZ9817" s="188"/>
      <c r="CA9817" s="188"/>
      <c r="CB9817" s="174" t="str">
        <f t="shared" si="954"/>
        <v/>
      </c>
      <c r="CC9817" s="174" t="str">
        <f t="shared" si="955"/>
        <v/>
      </c>
      <c r="CH9817" s="139"/>
      <c r="CI9817" s="139"/>
      <c r="CJ9817" s="174"/>
    </row>
    <row r="9818" spans="76:88" ht="20.100000000000001" customHeight="1" x14ac:dyDescent="0.25">
      <c r="BX9818" s="190"/>
      <c r="BY9818" s="191"/>
      <c r="BZ9818" s="188"/>
      <c r="CA9818" s="188"/>
      <c r="CB9818" s="174" t="str">
        <f t="shared" si="954"/>
        <v/>
      </c>
      <c r="CC9818" s="174" t="str">
        <f t="shared" si="955"/>
        <v/>
      </c>
      <c r="CH9818" s="139"/>
      <c r="CI9818" s="139"/>
      <c r="CJ9818" s="174"/>
    </row>
    <row r="9819" spans="76:88" ht="20.100000000000001" customHeight="1" x14ac:dyDescent="0.25">
      <c r="BX9819" s="190"/>
      <c r="BY9819" s="191"/>
      <c r="BZ9819" s="188"/>
      <c r="CA9819" s="188"/>
      <c r="CB9819" s="174" t="str">
        <f t="shared" si="954"/>
        <v/>
      </c>
      <c r="CC9819" s="174" t="str">
        <f t="shared" si="955"/>
        <v/>
      </c>
      <c r="CH9819" s="139"/>
      <c r="CI9819" s="139"/>
      <c r="CJ9819" s="174"/>
    </row>
    <row r="9820" spans="76:88" ht="20.100000000000001" customHeight="1" x14ac:dyDescent="0.25">
      <c r="BX9820" s="190"/>
      <c r="BY9820" s="191"/>
      <c r="BZ9820" s="188"/>
      <c r="CA9820" s="188"/>
      <c r="CB9820" s="174" t="str">
        <f t="shared" si="954"/>
        <v/>
      </c>
      <c r="CC9820" s="174" t="str">
        <f t="shared" si="955"/>
        <v/>
      </c>
      <c r="CH9820" s="139"/>
      <c r="CI9820" s="139"/>
      <c r="CJ9820" s="174"/>
    </row>
    <row r="9821" spans="76:88" ht="20.100000000000001" customHeight="1" x14ac:dyDescent="0.25">
      <c r="BX9821" s="190"/>
      <c r="BY9821" s="191"/>
      <c r="BZ9821" s="188"/>
      <c r="CA9821" s="188"/>
      <c r="CB9821" s="174" t="str">
        <f t="shared" si="954"/>
        <v/>
      </c>
      <c r="CC9821" s="174" t="str">
        <f t="shared" si="955"/>
        <v/>
      </c>
      <c r="CH9821" s="139"/>
      <c r="CI9821" s="139"/>
      <c r="CJ9821" s="174"/>
    </row>
    <row r="9822" spans="76:88" ht="20.100000000000001" customHeight="1" x14ac:dyDescent="0.25">
      <c r="BX9822" s="190"/>
      <c r="BY9822" s="191"/>
      <c r="BZ9822" s="188"/>
      <c r="CA9822" s="188"/>
      <c r="CB9822" s="174" t="str">
        <f t="shared" si="954"/>
        <v/>
      </c>
      <c r="CC9822" s="174" t="str">
        <f t="shared" si="955"/>
        <v/>
      </c>
      <c r="CH9822" s="139"/>
      <c r="CI9822" s="139"/>
      <c r="CJ9822" s="174"/>
    </row>
    <row r="9823" spans="76:88" ht="20.100000000000001" customHeight="1" x14ac:dyDescent="0.25">
      <c r="BX9823" s="190"/>
      <c r="BY9823" s="191"/>
      <c r="BZ9823" s="188"/>
      <c r="CA9823" s="188"/>
      <c r="CB9823" s="174" t="str">
        <f t="shared" si="954"/>
        <v/>
      </c>
      <c r="CC9823" s="174" t="str">
        <f t="shared" si="955"/>
        <v/>
      </c>
      <c r="CH9823" s="139"/>
      <c r="CI9823" s="139"/>
      <c r="CJ9823" s="174"/>
    </row>
    <row r="9824" spans="76:88" ht="20.100000000000001" customHeight="1" x14ac:dyDescent="0.25">
      <c r="BX9824" s="190"/>
      <c r="BY9824" s="191"/>
      <c r="BZ9824" s="188"/>
      <c r="CA9824" s="188"/>
      <c r="CB9824" s="174" t="str">
        <f t="shared" si="954"/>
        <v/>
      </c>
      <c r="CC9824" s="174" t="str">
        <f t="shared" si="955"/>
        <v/>
      </c>
      <c r="CH9824" s="139"/>
      <c r="CI9824" s="139"/>
      <c r="CJ9824" s="174"/>
    </row>
    <row r="9825" spans="76:88" ht="20.100000000000001" customHeight="1" x14ac:dyDescent="0.25">
      <c r="BX9825" s="190"/>
      <c r="BY9825" s="191"/>
      <c r="BZ9825" s="188"/>
      <c r="CA9825" s="188"/>
      <c r="CB9825" s="174" t="str">
        <f t="shared" si="954"/>
        <v/>
      </c>
      <c r="CC9825" s="174" t="str">
        <f t="shared" si="955"/>
        <v/>
      </c>
      <c r="CH9825" s="139"/>
      <c r="CI9825" s="139"/>
      <c r="CJ9825" s="174"/>
    </row>
    <row r="9826" spans="76:88" ht="20.100000000000001" customHeight="1" x14ac:dyDescent="0.25">
      <c r="BX9826" s="190"/>
      <c r="BY9826" s="191"/>
      <c r="BZ9826" s="188"/>
      <c r="CA9826" s="188"/>
      <c r="CB9826" s="174" t="str">
        <f t="shared" si="954"/>
        <v/>
      </c>
      <c r="CC9826" s="174" t="str">
        <f t="shared" si="955"/>
        <v/>
      </c>
      <c r="CH9826" s="139"/>
      <c r="CI9826" s="139"/>
      <c r="CJ9826" s="174"/>
    </row>
    <row r="9827" spans="76:88" ht="20.100000000000001" customHeight="1" x14ac:dyDescent="0.25">
      <c r="BX9827" s="190"/>
      <c r="BY9827" s="191"/>
      <c r="BZ9827" s="188"/>
      <c r="CA9827" s="188"/>
      <c r="CB9827" s="174" t="str">
        <f t="shared" si="954"/>
        <v/>
      </c>
      <c r="CC9827" s="174" t="str">
        <f t="shared" si="955"/>
        <v/>
      </c>
      <c r="CH9827" s="139"/>
      <c r="CI9827" s="139"/>
      <c r="CJ9827" s="174"/>
    </row>
    <row r="9828" spans="76:88" ht="20.100000000000001" customHeight="1" x14ac:dyDescent="0.25">
      <c r="BX9828" s="190"/>
      <c r="BY9828" s="191"/>
      <c r="BZ9828" s="188"/>
      <c r="CA9828" s="188"/>
      <c r="CB9828" s="174" t="str">
        <f t="shared" si="954"/>
        <v/>
      </c>
      <c r="CC9828" s="174" t="str">
        <f t="shared" si="955"/>
        <v/>
      </c>
      <c r="CH9828" s="139"/>
      <c r="CI9828" s="139"/>
      <c r="CJ9828" s="174"/>
    </row>
    <row r="9829" spans="76:88" ht="20.100000000000001" customHeight="1" x14ac:dyDescent="0.25">
      <c r="BX9829" s="190"/>
      <c r="BY9829" s="191"/>
      <c r="BZ9829" s="188"/>
      <c r="CA9829" s="188"/>
      <c r="CB9829" s="174" t="str">
        <f t="shared" si="954"/>
        <v/>
      </c>
      <c r="CC9829" s="174" t="str">
        <f t="shared" si="955"/>
        <v/>
      </c>
      <c r="CH9829" s="139"/>
      <c r="CI9829" s="139"/>
      <c r="CJ9829" s="174"/>
    </row>
    <row r="9830" spans="76:88" ht="20.100000000000001" customHeight="1" x14ac:dyDescent="0.25">
      <c r="BX9830" s="190"/>
      <c r="BY9830" s="191"/>
      <c r="BZ9830" s="188"/>
      <c r="CA9830" s="188"/>
      <c r="CB9830" s="174" t="str">
        <f t="shared" si="954"/>
        <v/>
      </c>
      <c r="CC9830" s="174" t="str">
        <f t="shared" si="955"/>
        <v/>
      </c>
      <c r="CH9830" s="139"/>
      <c r="CI9830" s="139"/>
      <c r="CJ9830" s="174"/>
    </row>
    <row r="9831" spans="76:88" ht="20.100000000000001" customHeight="1" x14ac:dyDescent="0.25">
      <c r="BX9831" s="190"/>
      <c r="BY9831" s="191"/>
      <c r="BZ9831" s="188"/>
      <c r="CA9831" s="188"/>
      <c r="CB9831" s="174" t="str">
        <f t="shared" si="954"/>
        <v/>
      </c>
      <c r="CC9831" s="174" t="str">
        <f t="shared" si="955"/>
        <v/>
      </c>
      <c r="CH9831" s="139"/>
      <c r="CI9831" s="139"/>
      <c r="CJ9831" s="174"/>
    </row>
    <row r="9832" spans="76:88" ht="20.100000000000001" customHeight="1" x14ac:dyDescent="0.25">
      <c r="BX9832" s="190"/>
      <c r="BY9832" s="191"/>
      <c r="BZ9832" s="188"/>
      <c r="CA9832" s="188"/>
      <c r="CB9832" s="174" t="str">
        <f t="shared" si="954"/>
        <v/>
      </c>
      <c r="CC9832" s="174" t="str">
        <f t="shared" si="955"/>
        <v/>
      </c>
      <c r="CH9832" s="139"/>
      <c r="CI9832" s="139"/>
      <c r="CJ9832" s="174"/>
    </row>
    <row r="9833" spans="76:88" ht="20.100000000000001" customHeight="1" x14ac:dyDescent="0.25">
      <c r="BX9833" s="190"/>
      <c r="BY9833" s="191"/>
      <c r="BZ9833" s="188"/>
      <c r="CA9833" s="188"/>
      <c r="CB9833" s="174" t="str">
        <f t="shared" si="954"/>
        <v/>
      </c>
      <c r="CC9833" s="174" t="str">
        <f t="shared" si="955"/>
        <v/>
      </c>
      <c r="CH9833" s="139"/>
      <c r="CI9833" s="139"/>
      <c r="CJ9833" s="174"/>
    </row>
    <row r="9834" spans="76:88" ht="20.100000000000001" customHeight="1" x14ac:dyDescent="0.25">
      <c r="BX9834" s="190"/>
      <c r="BY9834" s="191"/>
      <c r="BZ9834" s="188"/>
      <c r="CA9834" s="188"/>
      <c r="CB9834" s="174" t="str">
        <f t="shared" si="954"/>
        <v/>
      </c>
      <c r="CC9834" s="174" t="str">
        <f t="shared" si="955"/>
        <v/>
      </c>
      <c r="CH9834" s="139"/>
      <c r="CI9834" s="139"/>
      <c r="CJ9834" s="174"/>
    </row>
    <row r="9835" spans="76:88" ht="20.100000000000001" customHeight="1" x14ac:dyDescent="0.25">
      <c r="BX9835" s="190"/>
      <c r="BY9835" s="191"/>
      <c r="BZ9835" s="188"/>
      <c r="CA9835" s="188"/>
      <c r="CB9835" s="174" t="str">
        <f t="shared" si="954"/>
        <v/>
      </c>
      <c r="CC9835" s="174" t="str">
        <f t="shared" si="955"/>
        <v/>
      </c>
      <c r="CH9835" s="139"/>
      <c r="CI9835" s="139"/>
      <c r="CJ9835" s="174"/>
    </row>
    <row r="9836" spans="76:88" ht="20.100000000000001" customHeight="1" x14ac:dyDescent="0.25">
      <c r="BX9836" s="190"/>
      <c r="BY9836" s="191"/>
      <c r="BZ9836" s="188"/>
      <c r="CA9836" s="188"/>
      <c r="CB9836" s="174" t="str">
        <f t="shared" si="954"/>
        <v/>
      </c>
      <c r="CC9836" s="174" t="str">
        <f t="shared" si="955"/>
        <v/>
      </c>
      <c r="CH9836" s="139"/>
      <c r="CI9836" s="139"/>
      <c r="CJ9836" s="174"/>
    </row>
    <row r="9837" spans="76:88" ht="20.100000000000001" customHeight="1" x14ac:dyDescent="0.25">
      <c r="BX9837" s="190"/>
      <c r="BY9837" s="191"/>
      <c r="BZ9837" s="188"/>
      <c r="CA9837" s="188"/>
      <c r="CB9837" s="174" t="str">
        <f t="shared" si="954"/>
        <v/>
      </c>
      <c r="CC9837" s="174" t="str">
        <f t="shared" si="955"/>
        <v/>
      </c>
      <c r="CH9837" s="139"/>
      <c r="CI9837" s="139"/>
      <c r="CJ9837" s="174"/>
    </row>
    <row r="9838" spans="76:88" ht="20.100000000000001" customHeight="1" x14ac:dyDescent="0.25">
      <c r="BX9838" s="190"/>
      <c r="BY9838" s="191"/>
      <c r="BZ9838" s="188"/>
      <c r="CA9838" s="188"/>
      <c r="CB9838" s="174" t="str">
        <f t="shared" si="954"/>
        <v/>
      </c>
      <c r="CC9838" s="174" t="str">
        <f t="shared" si="955"/>
        <v/>
      </c>
      <c r="CH9838" s="139"/>
      <c r="CI9838" s="139"/>
      <c r="CJ9838" s="174"/>
    </row>
    <row r="9839" spans="76:88" ht="20.100000000000001" customHeight="1" x14ac:dyDescent="0.25">
      <c r="BX9839" s="190"/>
      <c r="BY9839" s="191"/>
      <c r="BZ9839" s="188"/>
      <c r="CA9839" s="188"/>
      <c r="CB9839" s="174" t="str">
        <f t="shared" si="954"/>
        <v/>
      </c>
      <c r="CC9839" s="174" t="str">
        <f t="shared" si="955"/>
        <v/>
      </c>
      <c r="CH9839" s="139"/>
      <c r="CI9839" s="139"/>
      <c r="CJ9839" s="174"/>
    </row>
    <row r="9840" spans="76:88" ht="20.100000000000001" customHeight="1" x14ac:dyDescent="0.25">
      <c r="BX9840" s="190"/>
      <c r="BY9840" s="191"/>
      <c r="BZ9840" s="188"/>
      <c r="CA9840" s="188"/>
      <c r="CB9840" s="174" t="str">
        <f t="shared" si="954"/>
        <v/>
      </c>
      <c r="CC9840" s="174" t="str">
        <f t="shared" si="955"/>
        <v/>
      </c>
      <c r="CH9840" s="139"/>
      <c r="CI9840" s="139"/>
      <c r="CJ9840" s="174"/>
    </row>
    <row r="9841" spans="76:88" ht="20.100000000000001" customHeight="1" x14ac:dyDescent="0.25">
      <c r="BX9841" s="190"/>
      <c r="BY9841" s="191"/>
      <c r="BZ9841" s="188"/>
      <c r="CA9841" s="188"/>
      <c r="CB9841" s="174" t="str">
        <f t="shared" si="954"/>
        <v/>
      </c>
      <c r="CC9841" s="174" t="str">
        <f t="shared" si="955"/>
        <v/>
      </c>
      <c r="CH9841" s="139"/>
      <c r="CI9841" s="139"/>
      <c r="CJ9841" s="174"/>
    </row>
    <row r="9842" spans="76:88" ht="20.100000000000001" customHeight="1" x14ac:dyDescent="0.25">
      <c r="BX9842" s="190"/>
      <c r="BY9842" s="191"/>
      <c r="BZ9842" s="188"/>
      <c r="CA9842" s="188"/>
      <c r="CB9842" s="174" t="str">
        <f t="shared" si="954"/>
        <v/>
      </c>
      <c r="CC9842" s="174" t="str">
        <f t="shared" si="955"/>
        <v/>
      </c>
      <c r="CH9842" s="139"/>
      <c r="CI9842" s="139"/>
      <c r="CJ9842" s="174"/>
    </row>
    <row r="9843" spans="76:88" ht="20.100000000000001" customHeight="1" x14ac:dyDescent="0.25">
      <c r="BX9843" s="190"/>
      <c r="BY9843" s="191"/>
      <c r="BZ9843" s="188"/>
      <c r="CA9843" s="188"/>
      <c r="CB9843" s="174" t="str">
        <f t="shared" si="954"/>
        <v/>
      </c>
      <c r="CC9843" s="174" t="str">
        <f t="shared" si="955"/>
        <v/>
      </c>
      <c r="CH9843" s="139"/>
      <c r="CI9843" s="139"/>
      <c r="CJ9843" s="174"/>
    </row>
    <row r="9844" spans="76:88" ht="20.100000000000001" customHeight="1" x14ac:dyDescent="0.25">
      <c r="BX9844" s="190"/>
      <c r="BY9844" s="191"/>
      <c r="BZ9844" s="188"/>
      <c r="CA9844" s="188"/>
      <c r="CB9844" s="174" t="str">
        <f t="shared" si="954"/>
        <v/>
      </c>
      <c r="CC9844" s="174" t="str">
        <f t="shared" si="955"/>
        <v/>
      </c>
      <c r="CH9844" s="139"/>
      <c r="CI9844" s="139"/>
      <c r="CJ9844" s="174"/>
    </row>
    <row r="9845" spans="76:88" ht="20.100000000000001" customHeight="1" x14ac:dyDescent="0.25">
      <c r="BX9845" s="190"/>
      <c r="BY9845" s="191"/>
      <c r="BZ9845" s="188"/>
      <c r="CA9845" s="188"/>
      <c r="CB9845" s="174" t="str">
        <f t="shared" si="954"/>
        <v/>
      </c>
      <c r="CC9845" s="174" t="str">
        <f t="shared" si="955"/>
        <v/>
      </c>
      <c r="CH9845" s="139"/>
      <c r="CI9845" s="139"/>
      <c r="CJ9845" s="174"/>
    </row>
    <row r="9846" spans="76:88" ht="20.100000000000001" customHeight="1" x14ac:dyDescent="0.25">
      <c r="BX9846" s="190"/>
      <c r="BY9846" s="191"/>
      <c r="BZ9846" s="188"/>
      <c r="CA9846" s="188"/>
      <c r="CB9846" s="174" t="str">
        <f t="shared" si="954"/>
        <v/>
      </c>
      <c r="CC9846" s="174" t="str">
        <f t="shared" si="955"/>
        <v/>
      </c>
      <c r="CH9846" s="139"/>
      <c r="CI9846" s="139"/>
      <c r="CJ9846" s="174"/>
    </row>
    <row r="9847" spans="76:88" ht="20.100000000000001" customHeight="1" x14ac:dyDescent="0.25">
      <c r="BX9847" s="190"/>
      <c r="BY9847" s="191"/>
      <c r="BZ9847" s="188"/>
      <c r="CA9847" s="188"/>
      <c r="CB9847" s="174" t="str">
        <f t="shared" si="954"/>
        <v/>
      </c>
      <c r="CC9847" s="174" t="str">
        <f t="shared" si="955"/>
        <v/>
      </c>
      <c r="CH9847" s="139"/>
      <c r="CI9847" s="139"/>
      <c r="CJ9847" s="174"/>
    </row>
    <row r="9848" spans="76:88" ht="20.100000000000001" customHeight="1" x14ac:dyDescent="0.25">
      <c r="BX9848" s="190"/>
      <c r="BY9848" s="191"/>
      <c r="BZ9848" s="188"/>
      <c r="CA9848" s="188"/>
      <c r="CB9848" s="174" t="str">
        <f t="shared" si="954"/>
        <v/>
      </c>
      <c r="CC9848" s="174" t="str">
        <f t="shared" si="955"/>
        <v/>
      </c>
      <c r="CH9848" s="139"/>
      <c r="CI9848" s="139"/>
      <c r="CJ9848" s="174"/>
    </row>
    <row r="9849" spans="76:88" ht="20.100000000000001" customHeight="1" x14ac:dyDescent="0.25">
      <c r="BX9849" s="190"/>
      <c r="BY9849" s="191"/>
      <c r="BZ9849" s="188"/>
      <c r="CA9849" s="188"/>
      <c r="CB9849" s="174" t="str">
        <f t="shared" si="954"/>
        <v/>
      </c>
      <c r="CC9849" s="174" t="str">
        <f t="shared" si="955"/>
        <v/>
      </c>
      <c r="CH9849" s="139"/>
      <c r="CI9849" s="139"/>
      <c r="CJ9849" s="174"/>
    </row>
    <row r="9850" spans="76:88" ht="20.100000000000001" customHeight="1" x14ac:dyDescent="0.25">
      <c r="BX9850" s="190"/>
      <c r="BY9850" s="191"/>
      <c r="BZ9850" s="188"/>
      <c r="CA9850" s="188"/>
      <c r="CB9850" s="174" t="str">
        <f t="shared" si="954"/>
        <v/>
      </c>
      <c r="CC9850" s="174" t="str">
        <f t="shared" si="955"/>
        <v/>
      </c>
      <c r="CH9850" s="139"/>
      <c r="CI9850" s="139"/>
      <c r="CJ9850" s="174"/>
    </row>
    <row r="9851" spans="76:88" ht="20.100000000000001" customHeight="1" x14ac:dyDescent="0.25">
      <c r="BX9851" s="190"/>
      <c r="BY9851" s="191"/>
      <c r="BZ9851" s="188"/>
      <c r="CA9851" s="188"/>
      <c r="CB9851" s="174" t="str">
        <f t="shared" si="954"/>
        <v/>
      </c>
      <c r="CC9851" s="174" t="str">
        <f t="shared" si="955"/>
        <v/>
      </c>
      <c r="CH9851" s="139"/>
      <c r="CI9851" s="139"/>
      <c r="CJ9851" s="174"/>
    </row>
    <row r="9852" spans="76:88" ht="20.100000000000001" customHeight="1" x14ac:dyDescent="0.25">
      <c r="BX9852" s="190"/>
      <c r="BY9852" s="191"/>
      <c r="BZ9852" s="188"/>
      <c r="CA9852" s="188"/>
      <c r="CB9852" s="174" t="str">
        <f t="shared" si="954"/>
        <v/>
      </c>
      <c r="CC9852" s="174" t="str">
        <f t="shared" si="955"/>
        <v/>
      </c>
      <c r="CH9852" s="139"/>
      <c r="CI9852" s="139"/>
      <c r="CJ9852" s="174"/>
    </row>
    <row r="9853" spans="76:88" ht="20.100000000000001" customHeight="1" x14ac:dyDescent="0.25">
      <c r="BX9853" s="190"/>
      <c r="BY9853" s="191"/>
      <c r="BZ9853" s="188"/>
      <c r="CA9853" s="188"/>
      <c r="CB9853" s="174" t="str">
        <f t="shared" si="954"/>
        <v/>
      </c>
      <c r="CC9853" s="174" t="str">
        <f t="shared" si="955"/>
        <v/>
      </c>
      <c r="CH9853" s="139"/>
      <c r="CI9853" s="139"/>
      <c r="CJ9853" s="174"/>
    </row>
    <row r="9854" spans="76:88" ht="20.100000000000001" customHeight="1" x14ac:dyDescent="0.25">
      <c r="BX9854" s="190"/>
      <c r="BY9854" s="191"/>
      <c r="BZ9854" s="188"/>
      <c r="CA9854" s="188"/>
      <c r="CB9854" s="174" t="str">
        <f t="shared" si="954"/>
        <v/>
      </c>
      <c r="CC9854" s="174" t="str">
        <f t="shared" si="955"/>
        <v/>
      </c>
      <c r="CH9854" s="139"/>
      <c r="CI9854" s="139"/>
      <c r="CJ9854" s="174"/>
    </row>
    <row r="9855" spans="76:88" ht="20.100000000000001" customHeight="1" x14ac:dyDescent="0.25">
      <c r="BX9855" s="190"/>
      <c r="BY9855" s="191"/>
      <c r="BZ9855" s="188"/>
      <c r="CA9855" s="188"/>
      <c r="CB9855" s="174" t="str">
        <f t="shared" si="954"/>
        <v/>
      </c>
      <c r="CC9855" s="174" t="str">
        <f t="shared" si="955"/>
        <v/>
      </c>
      <c r="CH9855" s="139"/>
      <c r="CI9855" s="139"/>
      <c r="CJ9855" s="174"/>
    </row>
    <row r="9856" spans="76:88" ht="20.100000000000001" customHeight="1" x14ac:dyDescent="0.25">
      <c r="BX9856" s="190"/>
      <c r="BY9856" s="191"/>
      <c r="BZ9856" s="188"/>
      <c r="CA9856" s="188"/>
      <c r="CB9856" s="174" t="str">
        <f t="shared" si="954"/>
        <v/>
      </c>
      <c r="CC9856" s="174" t="str">
        <f t="shared" si="955"/>
        <v/>
      </c>
      <c r="CH9856" s="139"/>
      <c r="CI9856" s="139"/>
      <c r="CJ9856" s="174"/>
    </row>
    <row r="9857" spans="76:88" ht="20.100000000000001" customHeight="1" x14ac:dyDescent="0.25">
      <c r="BX9857" s="190"/>
      <c r="BY9857" s="191"/>
      <c r="BZ9857" s="188"/>
      <c r="CA9857" s="188"/>
      <c r="CB9857" s="174" t="str">
        <f t="shared" si="954"/>
        <v/>
      </c>
      <c r="CC9857" s="174" t="str">
        <f t="shared" si="955"/>
        <v/>
      </c>
      <c r="CH9857" s="139"/>
      <c r="CI9857" s="139"/>
      <c r="CJ9857" s="174"/>
    </row>
    <row r="9858" spans="76:88" ht="20.100000000000001" customHeight="1" x14ac:dyDescent="0.25">
      <c r="BX9858" s="190"/>
      <c r="BY9858" s="191"/>
      <c r="BZ9858" s="188"/>
      <c r="CA9858" s="188"/>
      <c r="CB9858" s="174" t="str">
        <f t="shared" si="954"/>
        <v/>
      </c>
      <c r="CC9858" s="174" t="str">
        <f t="shared" si="955"/>
        <v/>
      </c>
      <c r="CH9858" s="139"/>
      <c r="CI9858" s="139"/>
      <c r="CJ9858" s="174"/>
    </row>
    <row r="9859" spans="76:88" ht="20.100000000000001" customHeight="1" x14ac:dyDescent="0.25">
      <c r="BX9859" s="190"/>
      <c r="BY9859" s="191"/>
      <c r="BZ9859" s="188"/>
      <c r="CA9859" s="188"/>
      <c r="CB9859" s="174" t="str">
        <f t="shared" si="954"/>
        <v/>
      </c>
      <c r="CC9859" s="174" t="str">
        <f t="shared" si="955"/>
        <v/>
      </c>
      <c r="CH9859" s="139"/>
      <c r="CI9859" s="139"/>
      <c r="CJ9859" s="174"/>
    </row>
    <row r="9860" spans="76:88" ht="20.100000000000001" customHeight="1" x14ac:dyDescent="0.25">
      <c r="BX9860" s="190"/>
      <c r="BY9860" s="191"/>
      <c r="BZ9860" s="188"/>
      <c r="CA9860" s="188"/>
      <c r="CB9860" s="174" t="str">
        <f t="shared" si="954"/>
        <v/>
      </c>
      <c r="CC9860" s="174" t="str">
        <f t="shared" si="955"/>
        <v/>
      </c>
      <c r="CH9860" s="139"/>
      <c r="CI9860" s="139"/>
      <c r="CJ9860" s="174"/>
    </row>
    <row r="9861" spans="76:88" ht="20.100000000000001" customHeight="1" x14ac:dyDescent="0.25">
      <c r="BX9861" s="190"/>
      <c r="BY9861" s="191"/>
      <c r="BZ9861" s="188"/>
      <c r="CA9861" s="188"/>
      <c r="CB9861" s="174" t="str">
        <f t="shared" si="954"/>
        <v/>
      </c>
      <c r="CC9861" s="174" t="str">
        <f t="shared" si="955"/>
        <v/>
      </c>
      <c r="CH9861" s="139"/>
      <c r="CI9861" s="139"/>
      <c r="CJ9861" s="174"/>
    </row>
    <row r="9862" spans="76:88" ht="20.100000000000001" customHeight="1" x14ac:dyDescent="0.25">
      <c r="BX9862" s="190"/>
      <c r="BY9862" s="191"/>
      <c r="BZ9862" s="188"/>
      <c r="CA9862" s="188"/>
      <c r="CB9862" s="174" t="str">
        <f t="shared" si="954"/>
        <v/>
      </c>
      <c r="CC9862" s="174" t="str">
        <f t="shared" si="955"/>
        <v/>
      </c>
      <c r="CH9862" s="139"/>
      <c r="CI9862" s="139"/>
      <c r="CJ9862" s="174"/>
    </row>
    <row r="9863" spans="76:88" ht="20.100000000000001" customHeight="1" x14ac:dyDescent="0.25">
      <c r="BX9863" s="190"/>
      <c r="BY9863" s="191"/>
      <c r="BZ9863" s="188"/>
      <c r="CA9863" s="188"/>
      <c r="CB9863" s="174" t="str">
        <f t="shared" si="954"/>
        <v/>
      </c>
      <c r="CC9863" s="174" t="str">
        <f t="shared" si="955"/>
        <v/>
      </c>
      <c r="CH9863" s="139"/>
      <c r="CI9863" s="139"/>
      <c r="CJ9863" s="174"/>
    </row>
    <row r="9864" spans="76:88" ht="20.100000000000001" customHeight="1" x14ac:dyDescent="0.25">
      <c r="BX9864" s="190"/>
      <c r="BY9864" s="191"/>
      <c r="BZ9864" s="188"/>
      <c r="CA9864" s="188"/>
      <c r="CB9864" s="174" t="str">
        <f t="shared" si="954"/>
        <v/>
      </c>
      <c r="CC9864" s="174" t="str">
        <f t="shared" si="955"/>
        <v/>
      </c>
      <c r="CH9864" s="139"/>
      <c r="CI9864" s="139"/>
      <c r="CJ9864" s="174"/>
    </row>
    <row r="9865" spans="76:88" ht="20.100000000000001" customHeight="1" x14ac:dyDescent="0.25">
      <c r="BX9865" s="190"/>
      <c r="BY9865" s="191"/>
      <c r="BZ9865" s="188"/>
      <c r="CA9865" s="188"/>
      <c r="CB9865" s="174" t="str">
        <f t="shared" si="954"/>
        <v/>
      </c>
      <c r="CC9865" s="174" t="str">
        <f t="shared" si="955"/>
        <v/>
      </c>
      <c r="CH9865" s="139"/>
      <c r="CI9865" s="139"/>
      <c r="CJ9865" s="174"/>
    </row>
    <row r="9866" spans="76:88" ht="20.100000000000001" customHeight="1" x14ac:dyDescent="0.25">
      <c r="BX9866" s="190"/>
      <c r="BY9866" s="191"/>
      <c r="BZ9866" s="188"/>
      <c r="CA9866" s="188"/>
      <c r="CB9866" s="174" t="str">
        <f t="shared" si="954"/>
        <v/>
      </c>
      <c r="CC9866" s="174" t="str">
        <f t="shared" si="955"/>
        <v/>
      </c>
      <c r="CH9866" s="139"/>
      <c r="CI9866" s="139"/>
      <c r="CJ9866" s="174"/>
    </row>
    <row r="9867" spans="76:88" ht="20.100000000000001" customHeight="1" x14ac:dyDescent="0.25">
      <c r="BX9867" s="190"/>
      <c r="BY9867" s="191"/>
      <c r="BZ9867" s="188"/>
      <c r="CA9867" s="188"/>
      <c r="CB9867" s="174" t="str">
        <f t="shared" si="954"/>
        <v/>
      </c>
      <c r="CC9867" s="174" t="str">
        <f t="shared" si="955"/>
        <v/>
      </c>
      <c r="CH9867" s="139"/>
      <c r="CI9867" s="139"/>
      <c r="CJ9867" s="174"/>
    </row>
    <row r="9868" spans="76:88" ht="20.100000000000001" customHeight="1" x14ac:dyDescent="0.25">
      <c r="BX9868" s="190"/>
      <c r="BY9868" s="191"/>
      <c r="BZ9868" s="188"/>
      <c r="CA9868" s="188"/>
      <c r="CB9868" s="174" t="str">
        <f t="shared" si="954"/>
        <v/>
      </c>
      <c r="CC9868" s="174" t="str">
        <f t="shared" si="955"/>
        <v/>
      </c>
      <c r="CH9868" s="139"/>
      <c r="CI9868" s="139"/>
      <c r="CJ9868" s="174"/>
    </row>
    <row r="9869" spans="76:88" ht="20.100000000000001" customHeight="1" x14ac:dyDescent="0.25">
      <c r="BX9869" s="190"/>
      <c r="BY9869" s="191"/>
      <c r="BZ9869" s="188"/>
      <c r="CA9869" s="188"/>
      <c r="CB9869" s="174" t="str">
        <f t="shared" si="954"/>
        <v/>
      </c>
      <c r="CC9869" s="174" t="str">
        <f t="shared" si="955"/>
        <v/>
      </c>
      <c r="CH9869" s="139"/>
      <c r="CI9869" s="139"/>
      <c r="CJ9869" s="174"/>
    </row>
    <row r="9870" spans="76:88" ht="20.100000000000001" customHeight="1" x14ac:dyDescent="0.25">
      <c r="BX9870" s="190"/>
      <c r="BY9870" s="191"/>
      <c r="BZ9870" s="188"/>
      <c r="CA9870" s="188"/>
      <c r="CB9870" s="174" t="str">
        <f t="shared" si="954"/>
        <v/>
      </c>
      <c r="CC9870" s="174" t="str">
        <f t="shared" si="955"/>
        <v/>
      </c>
      <c r="CH9870" s="139"/>
      <c r="CI9870" s="139"/>
      <c r="CJ9870" s="174"/>
    </row>
    <row r="9871" spans="76:88" ht="20.100000000000001" customHeight="1" x14ac:dyDescent="0.25">
      <c r="BX9871" s="190"/>
      <c r="BY9871" s="191"/>
      <c r="BZ9871" s="188"/>
      <c r="CA9871" s="188"/>
      <c r="CB9871" s="174" t="str">
        <f t="shared" si="954"/>
        <v/>
      </c>
      <c r="CC9871" s="174" t="str">
        <f t="shared" si="955"/>
        <v/>
      </c>
      <c r="CH9871" s="139"/>
      <c r="CI9871" s="139"/>
      <c r="CJ9871" s="174"/>
    </row>
    <row r="9872" spans="76:88" ht="20.100000000000001" customHeight="1" x14ac:dyDescent="0.25">
      <c r="BX9872" s="190"/>
      <c r="BY9872" s="191"/>
      <c r="BZ9872" s="188"/>
      <c r="CA9872" s="188"/>
      <c r="CB9872" s="174" t="str">
        <f t="shared" ref="CB9872:CB9935" si="956">IF($CA9872&gt;(Y$555),$BZ9872,"")</f>
        <v/>
      </c>
      <c r="CC9872" s="174" t="str">
        <f t="shared" ref="CC9872:CC9935" si="957">IF($CA9872&gt;(AA$557),$BZ9872,"")</f>
        <v/>
      </c>
      <c r="CH9872" s="139"/>
      <c r="CI9872" s="139"/>
      <c r="CJ9872" s="174"/>
    </row>
    <row r="9873" spans="76:88" ht="20.100000000000001" customHeight="1" x14ac:dyDescent="0.25">
      <c r="BX9873" s="190"/>
      <c r="BY9873" s="191"/>
      <c r="BZ9873" s="188"/>
      <c r="CA9873" s="188"/>
      <c r="CB9873" s="174" t="str">
        <f t="shared" si="956"/>
        <v/>
      </c>
      <c r="CC9873" s="174" t="str">
        <f t="shared" si="957"/>
        <v/>
      </c>
      <c r="CH9873" s="139"/>
      <c r="CI9873" s="139"/>
      <c r="CJ9873" s="174"/>
    </row>
    <row r="9874" spans="76:88" ht="20.100000000000001" customHeight="1" x14ac:dyDescent="0.25">
      <c r="BX9874" s="190"/>
      <c r="BY9874" s="191"/>
      <c r="BZ9874" s="188"/>
      <c r="CA9874" s="188"/>
      <c r="CB9874" s="174" t="str">
        <f t="shared" si="956"/>
        <v/>
      </c>
      <c r="CC9874" s="174" t="str">
        <f t="shared" si="957"/>
        <v/>
      </c>
      <c r="CH9874" s="139"/>
      <c r="CI9874" s="139"/>
      <c r="CJ9874" s="174"/>
    </row>
    <row r="9875" spans="76:88" ht="20.100000000000001" customHeight="1" x14ac:dyDescent="0.25">
      <c r="BX9875" s="190"/>
      <c r="BY9875" s="191"/>
      <c r="BZ9875" s="188"/>
      <c r="CA9875" s="188"/>
      <c r="CB9875" s="174" t="str">
        <f t="shared" si="956"/>
        <v/>
      </c>
      <c r="CC9875" s="174" t="str">
        <f t="shared" si="957"/>
        <v/>
      </c>
      <c r="CH9875" s="139"/>
      <c r="CI9875" s="139"/>
      <c r="CJ9875" s="174"/>
    </row>
    <row r="9876" spans="76:88" ht="20.100000000000001" customHeight="1" x14ac:dyDescent="0.25">
      <c r="BX9876" s="190"/>
      <c r="BY9876" s="191"/>
      <c r="BZ9876" s="188"/>
      <c r="CA9876" s="188"/>
      <c r="CB9876" s="174" t="str">
        <f t="shared" si="956"/>
        <v/>
      </c>
      <c r="CC9876" s="174" t="str">
        <f t="shared" si="957"/>
        <v/>
      </c>
      <c r="CH9876" s="139"/>
      <c r="CI9876" s="139"/>
      <c r="CJ9876" s="174"/>
    </row>
    <row r="9877" spans="76:88" ht="20.100000000000001" customHeight="1" x14ac:dyDescent="0.25">
      <c r="BX9877" s="190"/>
      <c r="BY9877" s="191"/>
      <c r="BZ9877" s="188"/>
      <c r="CA9877" s="188"/>
      <c r="CB9877" s="174" t="str">
        <f t="shared" si="956"/>
        <v/>
      </c>
      <c r="CC9877" s="174" t="str">
        <f t="shared" si="957"/>
        <v/>
      </c>
      <c r="CH9877" s="139"/>
      <c r="CI9877" s="139"/>
      <c r="CJ9877" s="174"/>
    </row>
    <row r="9878" spans="76:88" ht="20.100000000000001" customHeight="1" x14ac:dyDescent="0.25">
      <c r="BX9878" s="190"/>
      <c r="BY9878" s="191"/>
      <c r="BZ9878" s="188"/>
      <c r="CA9878" s="188"/>
      <c r="CB9878" s="174" t="str">
        <f t="shared" si="956"/>
        <v/>
      </c>
      <c r="CC9878" s="174" t="str">
        <f t="shared" si="957"/>
        <v/>
      </c>
      <c r="CH9878" s="139"/>
      <c r="CI9878" s="139"/>
      <c r="CJ9878" s="174"/>
    </row>
    <row r="9879" spans="76:88" ht="20.100000000000001" customHeight="1" x14ac:dyDescent="0.25">
      <c r="BX9879" s="190"/>
      <c r="BY9879" s="191"/>
      <c r="BZ9879" s="188"/>
      <c r="CA9879" s="188"/>
      <c r="CB9879" s="174" t="str">
        <f t="shared" si="956"/>
        <v/>
      </c>
      <c r="CC9879" s="174" t="str">
        <f t="shared" si="957"/>
        <v/>
      </c>
      <c r="CH9879" s="139"/>
      <c r="CI9879" s="139"/>
      <c r="CJ9879" s="174"/>
    </row>
    <row r="9880" spans="76:88" ht="20.100000000000001" customHeight="1" x14ac:dyDescent="0.25">
      <c r="BX9880" s="190"/>
      <c r="BY9880" s="191"/>
      <c r="BZ9880" s="188"/>
      <c r="CA9880" s="188"/>
      <c r="CB9880" s="174" t="str">
        <f t="shared" si="956"/>
        <v/>
      </c>
      <c r="CC9880" s="174" t="str">
        <f t="shared" si="957"/>
        <v/>
      </c>
      <c r="CH9880" s="139"/>
      <c r="CI9880" s="139"/>
      <c r="CJ9880" s="174"/>
    </row>
    <row r="9881" spans="76:88" ht="20.100000000000001" customHeight="1" x14ac:dyDescent="0.25">
      <c r="BX9881" s="190"/>
      <c r="BY9881" s="191"/>
      <c r="BZ9881" s="188"/>
      <c r="CA9881" s="188"/>
      <c r="CB9881" s="174" t="str">
        <f t="shared" si="956"/>
        <v/>
      </c>
      <c r="CC9881" s="174" t="str">
        <f t="shared" si="957"/>
        <v/>
      </c>
      <c r="CH9881" s="139"/>
      <c r="CI9881" s="139"/>
      <c r="CJ9881" s="174"/>
    </row>
    <row r="9882" spans="76:88" ht="20.100000000000001" customHeight="1" x14ac:dyDescent="0.25">
      <c r="BX9882" s="190"/>
      <c r="BY9882" s="191"/>
      <c r="BZ9882" s="188"/>
      <c r="CA9882" s="188"/>
      <c r="CB9882" s="174" t="str">
        <f t="shared" si="956"/>
        <v/>
      </c>
      <c r="CC9882" s="174" t="str">
        <f t="shared" si="957"/>
        <v/>
      </c>
      <c r="CH9882" s="139"/>
      <c r="CI9882" s="139"/>
      <c r="CJ9882" s="174"/>
    </row>
    <row r="9883" spans="76:88" ht="20.100000000000001" customHeight="1" x14ac:dyDescent="0.25">
      <c r="BX9883" s="190"/>
      <c r="BY9883" s="191"/>
      <c r="BZ9883" s="188"/>
      <c r="CA9883" s="188"/>
      <c r="CB9883" s="174" t="str">
        <f t="shared" si="956"/>
        <v/>
      </c>
      <c r="CC9883" s="174" t="str">
        <f t="shared" si="957"/>
        <v/>
      </c>
      <c r="CH9883" s="139"/>
      <c r="CI9883" s="139"/>
      <c r="CJ9883" s="174"/>
    </row>
    <row r="9884" spans="76:88" ht="20.100000000000001" customHeight="1" x14ac:dyDescent="0.25">
      <c r="BX9884" s="190"/>
      <c r="BY9884" s="191"/>
      <c r="BZ9884" s="188"/>
      <c r="CA9884" s="188"/>
      <c r="CB9884" s="174" t="str">
        <f t="shared" si="956"/>
        <v/>
      </c>
      <c r="CC9884" s="174" t="str">
        <f t="shared" si="957"/>
        <v/>
      </c>
      <c r="CH9884" s="139"/>
      <c r="CI9884" s="139"/>
      <c r="CJ9884" s="174"/>
    </row>
    <row r="9885" spans="76:88" ht="20.100000000000001" customHeight="1" x14ac:dyDescent="0.25">
      <c r="BX9885" s="190"/>
      <c r="BY9885" s="191"/>
      <c r="BZ9885" s="188"/>
      <c r="CA9885" s="188"/>
      <c r="CB9885" s="174" t="str">
        <f t="shared" si="956"/>
        <v/>
      </c>
      <c r="CC9885" s="174" t="str">
        <f t="shared" si="957"/>
        <v/>
      </c>
      <c r="CH9885" s="139"/>
      <c r="CI9885" s="139"/>
      <c r="CJ9885" s="174"/>
    </row>
    <row r="9886" spans="76:88" ht="20.100000000000001" customHeight="1" x14ac:dyDescent="0.25">
      <c r="BX9886" s="190"/>
      <c r="BY9886" s="191"/>
      <c r="BZ9886" s="188"/>
      <c r="CA9886" s="188"/>
      <c r="CB9886" s="174" t="str">
        <f t="shared" si="956"/>
        <v/>
      </c>
      <c r="CC9886" s="174" t="str">
        <f t="shared" si="957"/>
        <v/>
      </c>
      <c r="CH9886" s="139"/>
      <c r="CI9886" s="139"/>
      <c r="CJ9886" s="174"/>
    </row>
    <row r="9887" spans="76:88" ht="20.100000000000001" customHeight="1" x14ac:dyDescent="0.25">
      <c r="BX9887" s="190"/>
      <c r="BY9887" s="191"/>
      <c r="BZ9887" s="188"/>
      <c r="CA9887" s="188"/>
      <c r="CB9887" s="174" t="str">
        <f t="shared" si="956"/>
        <v/>
      </c>
      <c r="CC9887" s="174" t="str">
        <f t="shared" si="957"/>
        <v/>
      </c>
      <c r="CH9887" s="139"/>
      <c r="CI9887" s="139"/>
      <c r="CJ9887" s="174"/>
    </row>
    <row r="9888" spans="76:88" ht="20.100000000000001" customHeight="1" x14ac:dyDescent="0.25">
      <c r="BX9888" s="190"/>
      <c r="BY9888" s="191"/>
      <c r="BZ9888" s="188"/>
      <c r="CA9888" s="188"/>
      <c r="CB9888" s="174" t="str">
        <f t="shared" si="956"/>
        <v/>
      </c>
      <c r="CC9888" s="174" t="str">
        <f t="shared" si="957"/>
        <v/>
      </c>
      <c r="CH9888" s="139"/>
      <c r="CI9888" s="139"/>
      <c r="CJ9888" s="174"/>
    </row>
    <row r="9889" spans="76:88" ht="20.100000000000001" customHeight="1" x14ac:dyDescent="0.25">
      <c r="BX9889" s="190"/>
      <c r="BY9889" s="191"/>
      <c r="BZ9889" s="188"/>
      <c r="CA9889" s="188"/>
      <c r="CB9889" s="174" t="str">
        <f t="shared" si="956"/>
        <v/>
      </c>
      <c r="CC9889" s="174" t="str">
        <f t="shared" si="957"/>
        <v/>
      </c>
      <c r="CH9889" s="139"/>
      <c r="CI9889" s="139"/>
      <c r="CJ9889" s="174"/>
    </row>
    <row r="9890" spans="76:88" ht="20.100000000000001" customHeight="1" x14ac:dyDescent="0.25">
      <c r="BX9890" s="190"/>
      <c r="BY9890" s="191"/>
      <c r="BZ9890" s="188"/>
      <c r="CA9890" s="188"/>
      <c r="CB9890" s="174" t="str">
        <f t="shared" si="956"/>
        <v/>
      </c>
      <c r="CC9890" s="174" t="str">
        <f t="shared" si="957"/>
        <v/>
      </c>
      <c r="CH9890" s="139"/>
      <c r="CI9890" s="139"/>
      <c r="CJ9890" s="174"/>
    </row>
    <row r="9891" spans="76:88" ht="20.100000000000001" customHeight="1" x14ac:dyDescent="0.25">
      <c r="BX9891" s="190"/>
      <c r="BY9891" s="191"/>
      <c r="BZ9891" s="188"/>
      <c r="CA9891" s="188"/>
      <c r="CB9891" s="174" t="str">
        <f t="shared" si="956"/>
        <v/>
      </c>
      <c r="CC9891" s="174" t="str">
        <f t="shared" si="957"/>
        <v/>
      </c>
      <c r="CH9891" s="139"/>
      <c r="CI9891" s="139"/>
      <c r="CJ9891" s="174"/>
    </row>
    <row r="9892" spans="76:88" ht="20.100000000000001" customHeight="1" x14ac:dyDescent="0.25">
      <c r="BX9892" s="190"/>
      <c r="BY9892" s="191"/>
      <c r="BZ9892" s="188"/>
      <c r="CA9892" s="188"/>
      <c r="CB9892" s="174" t="str">
        <f t="shared" si="956"/>
        <v/>
      </c>
      <c r="CC9892" s="174" t="str">
        <f t="shared" si="957"/>
        <v/>
      </c>
      <c r="CH9892" s="139"/>
      <c r="CI9892" s="139"/>
      <c r="CJ9892" s="174"/>
    </row>
    <row r="9893" spans="76:88" ht="20.100000000000001" customHeight="1" x14ac:dyDescent="0.25">
      <c r="BX9893" s="190"/>
      <c r="BY9893" s="191"/>
      <c r="BZ9893" s="188"/>
      <c r="CA9893" s="188"/>
      <c r="CB9893" s="174" t="str">
        <f t="shared" si="956"/>
        <v/>
      </c>
      <c r="CC9893" s="174" t="str">
        <f t="shared" si="957"/>
        <v/>
      </c>
      <c r="CH9893" s="139"/>
      <c r="CI9893" s="139"/>
      <c r="CJ9893" s="174"/>
    </row>
    <row r="9894" spans="76:88" ht="20.100000000000001" customHeight="1" x14ac:dyDescent="0.25">
      <c r="BX9894" s="190"/>
      <c r="BY9894" s="191"/>
      <c r="BZ9894" s="188"/>
      <c r="CA9894" s="188"/>
      <c r="CB9894" s="174" t="str">
        <f t="shared" si="956"/>
        <v/>
      </c>
      <c r="CC9894" s="174" t="str">
        <f t="shared" si="957"/>
        <v/>
      </c>
      <c r="CH9894" s="139"/>
      <c r="CI9894" s="139"/>
      <c r="CJ9894" s="174"/>
    </row>
    <row r="9895" spans="76:88" ht="20.100000000000001" customHeight="1" x14ac:dyDescent="0.25">
      <c r="BX9895" s="190"/>
      <c r="BY9895" s="191"/>
      <c r="BZ9895" s="188"/>
      <c r="CA9895" s="188"/>
      <c r="CB9895" s="174" t="str">
        <f t="shared" si="956"/>
        <v/>
      </c>
      <c r="CC9895" s="174" t="str">
        <f t="shared" si="957"/>
        <v/>
      </c>
      <c r="CH9895" s="139"/>
      <c r="CI9895" s="139"/>
      <c r="CJ9895" s="174"/>
    </row>
    <row r="9896" spans="76:88" ht="20.100000000000001" customHeight="1" x14ac:dyDescent="0.25">
      <c r="BX9896" s="190"/>
      <c r="BY9896" s="191"/>
      <c r="BZ9896" s="188"/>
      <c r="CA9896" s="188"/>
      <c r="CB9896" s="174" t="str">
        <f t="shared" si="956"/>
        <v/>
      </c>
      <c r="CC9896" s="174" t="str">
        <f t="shared" si="957"/>
        <v/>
      </c>
      <c r="CH9896" s="139"/>
      <c r="CI9896" s="139"/>
      <c r="CJ9896" s="174"/>
    </row>
    <row r="9897" spans="76:88" ht="20.100000000000001" customHeight="1" x14ac:dyDescent="0.25">
      <c r="BX9897" s="190"/>
      <c r="BY9897" s="191"/>
      <c r="BZ9897" s="188"/>
      <c r="CA9897" s="188"/>
      <c r="CB9897" s="174" t="str">
        <f t="shared" si="956"/>
        <v/>
      </c>
      <c r="CC9897" s="174" t="str">
        <f t="shared" si="957"/>
        <v/>
      </c>
      <c r="CH9897" s="139"/>
      <c r="CI9897" s="139"/>
      <c r="CJ9897" s="174"/>
    </row>
    <row r="9898" spans="76:88" ht="20.100000000000001" customHeight="1" x14ac:dyDescent="0.25">
      <c r="BX9898" s="190"/>
      <c r="BY9898" s="191"/>
      <c r="BZ9898" s="188"/>
      <c r="CA9898" s="188"/>
      <c r="CB9898" s="174" t="str">
        <f t="shared" si="956"/>
        <v/>
      </c>
      <c r="CC9898" s="174" t="str">
        <f t="shared" si="957"/>
        <v/>
      </c>
      <c r="CH9898" s="139"/>
      <c r="CI9898" s="139"/>
      <c r="CJ9898" s="174"/>
    </row>
    <row r="9899" spans="76:88" ht="20.100000000000001" customHeight="1" x14ac:dyDescent="0.25">
      <c r="BX9899" s="190"/>
      <c r="BY9899" s="191"/>
      <c r="BZ9899" s="188"/>
      <c r="CA9899" s="188"/>
      <c r="CB9899" s="174" t="str">
        <f t="shared" si="956"/>
        <v/>
      </c>
      <c r="CC9899" s="174" t="str">
        <f t="shared" si="957"/>
        <v/>
      </c>
      <c r="CH9899" s="139"/>
      <c r="CI9899" s="139"/>
      <c r="CJ9899" s="174"/>
    </row>
    <row r="9900" spans="76:88" ht="20.100000000000001" customHeight="1" x14ac:dyDescent="0.25">
      <c r="BX9900" s="190"/>
      <c r="BY9900" s="191"/>
      <c r="BZ9900" s="188"/>
      <c r="CA9900" s="188"/>
      <c r="CB9900" s="174" t="str">
        <f t="shared" si="956"/>
        <v/>
      </c>
      <c r="CC9900" s="174" t="str">
        <f t="shared" si="957"/>
        <v/>
      </c>
      <c r="CH9900" s="139"/>
      <c r="CI9900" s="139"/>
      <c r="CJ9900" s="174"/>
    </row>
    <row r="9901" spans="76:88" ht="20.100000000000001" customHeight="1" x14ac:dyDescent="0.25">
      <c r="BX9901" s="190"/>
      <c r="BY9901" s="191"/>
      <c r="BZ9901" s="188"/>
      <c r="CA9901" s="188"/>
      <c r="CB9901" s="174" t="str">
        <f t="shared" si="956"/>
        <v/>
      </c>
      <c r="CC9901" s="174" t="str">
        <f t="shared" si="957"/>
        <v/>
      </c>
      <c r="CH9901" s="139"/>
      <c r="CI9901" s="139"/>
      <c r="CJ9901" s="174"/>
    </row>
    <row r="9902" spans="76:88" ht="20.100000000000001" customHeight="1" x14ac:dyDescent="0.25">
      <c r="BX9902" s="190"/>
      <c r="BY9902" s="191"/>
      <c r="BZ9902" s="188"/>
      <c r="CA9902" s="188"/>
      <c r="CB9902" s="174" t="str">
        <f t="shared" si="956"/>
        <v/>
      </c>
      <c r="CC9902" s="174" t="str">
        <f t="shared" si="957"/>
        <v/>
      </c>
      <c r="CH9902" s="139"/>
      <c r="CI9902" s="139"/>
      <c r="CJ9902" s="174"/>
    </row>
    <row r="9903" spans="76:88" ht="20.100000000000001" customHeight="1" x14ac:dyDescent="0.25">
      <c r="BX9903" s="190"/>
      <c r="BY9903" s="191"/>
      <c r="BZ9903" s="188"/>
      <c r="CA9903" s="188"/>
      <c r="CB9903" s="174" t="str">
        <f t="shared" si="956"/>
        <v/>
      </c>
      <c r="CC9903" s="174" t="str">
        <f t="shared" si="957"/>
        <v/>
      </c>
      <c r="CH9903" s="139"/>
      <c r="CI9903" s="139"/>
      <c r="CJ9903" s="174"/>
    </row>
    <row r="9904" spans="76:88" ht="20.100000000000001" customHeight="1" x14ac:dyDescent="0.25">
      <c r="BX9904" s="190"/>
      <c r="BY9904" s="191"/>
      <c r="BZ9904" s="188"/>
      <c r="CA9904" s="188"/>
      <c r="CB9904" s="174" t="str">
        <f t="shared" si="956"/>
        <v/>
      </c>
      <c r="CC9904" s="174" t="str">
        <f t="shared" si="957"/>
        <v/>
      </c>
      <c r="CH9904" s="139"/>
      <c r="CI9904" s="139"/>
      <c r="CJ9904" s="174"/>
    </row>
    <row r="9905" spans="76:88" ht="20.100000000000001" customHeight="1" x14ac:dyDescent="0.25">
      <c r="BX9905" s="190"/>
      <c r="BY9905" s="191"/>
      <c r="BZ9905" s="188"/>
      <c r="CA9905" s="188"/>
      <c r="CB9905" s="174" t="str">
        <f t="shared" si="956"/>
        <v/>
      </c>
      <c r="CC9905" s="174" t="str">
        <f t="shared" si="957"/>
        <v/>
      </c>
      <c r="CH9905" s="139"/>
      <c r="CI9905" s="139"/>
      <c r="CJ9905" s="174"/>
    </row>
    <row r="9906" spans="76:88" ht="20.100000000000001" customHeight="1" x14ac:dyDescent="0.25">
      <c r="BX9906" s="190"/>
      <c r="BY9906" s="191"/>
      <c r="BZ9906" s="188"/>
      <c r="CA9906" s="188"/>
      <c r="CB9906" s="174" t="str">
        <f t="shared" si="956"/>
        <v/>
      </c>
      <c r="CC9906" s="174" t="str">
        <f t="shared" si="957"/>
        <v/>
      </c>
      <c r="CH9906" s="139"/>
      <c r="CI9906" s="139"/>
      <c r="CJ9906" s="174"/>
    </row>
    <row r="9907" spans="76:88" ht="20.100000000000001" customHeight="1" x14ac:dyDescent="0.25">
      <c r="BX9907" s="190"/>
      <c r="BY9907" s="191"/>
      <c r="BZ9907" s="188"/>
      <c r="CA9907" s="188"/>
      <c r="CB9907" s="174" t="str">
        <f t="shared" si="956"/>
        <v/>
      </c>
      <c r="CC9907" s="174" t="str">
        <f t="shared" si="957"/>
        <v/>
      </c>
      <c r="CH9907" s="139"/>
      <c r="CI9907" s="139"/>
      <c r="CJ9907" s="174"/>
    </row>
    <row r="9908" spans="76:88" ht="20.100000000000001" customHeight="1" x14ac:dyDescent="0.25">
      <c r="BX9908" s="190"/>
      <c r="BY9908" s="191"/>
      <c r="BZ9908" s="188"/>
      <c r="CA9908" s="188"/>
      <c r="CB9908" s="174" t="str">
        <f t="shared" si="956"/>
        <v/>
      </c>
      <c r="CC9908" s="174" t="str">
        <f t="shared" si="957"/>
        <v/>
      </c>
      <c r="CH9908" s="139"/>
      <c r="CI9908" s="139"/>
      <c r="CJ9908" s="174"/>
    </row>
    <row r="9909" spans="76:88" ht="20.100000000000001" customHeight="1" x14ac:dyDescent="0.25">
      <c r="BX9909" s="190"/>
      <c r="BY9909" s="191"/>
      <c r="BZ9909" s="188"/>
      <c r="CA9909" s="188"/>
      <c r="CB9909" s="174" t="str">
        <f t="shared" si="956"/>
        <v/>
      </c>
      <c r="CC9909" s="174" t="str">
        <f t="shared" si="957"/>
        <v/>
      </c>
      <c r="CH9909" s="139"/>
      <c r="CI9909" s="139"/>
      <c r="CJ9909" s="174"/>
    </row>
    <row r="9910" spans="76:88" ht="20.100000000000001" customHeight="1" x14ac:dyDescent="0.25">
      <c r="BX9910" s="190"/>
      <c r="BY9910" s="191"/>
      <c r="BZ9910" s="188"/>
      <c r="CA9910" s="188"/>
      <c r="CB9910" s="174" t="str">
        <f t="shared" si="956"/>
        <v/>
      </c>
      <c r="CC9910" s="174" t="str">
        <f t="shared" si="957"/>
        <v/>
      </c>
      <c r="CH9910" s="139"/>
      <c r="CI9910" s="139"/>
      <c r="CJ9910" s="174"/>
    </row>
    <row r="9911" spans="76:88" ht="20.100000000000001" customHeight="1" x14ac:dyDescent="0.25">
      <c r="BX9911" s="190"/>
      <c r="BY9911" s="191"/>
      <c r="BZ9911" s="188"/>
      <c r="CA9911" s="188"/>
      <c r="CB9911" s="174" t="str">
        <f t="shared" si="956"/>
        <v/>
      </c>
      <c r="CC9911" s="174" t="str">
        <f t="shared" si="957"/>
        <v/>
      </c>
      <c r="CH9911" s="139"/>
      <c r="CI9911" s="139"/>
      <c r="CJ9911" s="174"/>
    </row>
    <row r="9912" spans="76:88" ht="20.100000000000001" customHeight="1" x14ac:dyDescent="0.25">
      <c r="BX9912" s="190"/>
      <c r="BY9912" s="191"/>
      <c r="BZ9912" s="188"/>
      <c r="CA9912" s="188"/>
      <c r="CB9912" s="174" t="str">
        <f t="shared" si="956"/>
        <v/>
      </c>
      <c r="CC9912" s="174" t="str">
        <f t="shared" si="957"/>
        <v/>
      </c>
      <c r="CH9912" s="139"/>
      <c r="CI9912" s="139"/>
      <c r="CJ9912" s="174"/>
    </row>
    <row r="9913" spans="76:88" ht="20.100000000000001" customHeight="1" x14ac:dyDescent="0.25">
      <c r="BX9913" s="190"/>
      <c r="BY9913" s="191"/>
      <c r="BZ9913" s="188"/>
      <c r="CA9913" s="188"/>
      <c r="CB9913" s="174" t="str">
        <f t="shared" si="956"/>
        <v/>
      </c>
      <c r="CC9913" s="174" t="str">
        <f t="shared" si="957"/>
        <v/>
      </c>
      <c r="CH9913" s="139"/>
      <c r="CI9913" s="139"/>
      <c r="CJ9913" s="174"/>
    </row>
    <row r="9914" spans="76:88" ht="20.100000000000001" customHeight="1" x14ac:dyDescent="0.25">
      <c r="BX9914" s="190"/>
      <c r="BY9914" s="191"/>
      <c r="BZ9914" s="188"/>
      <c r="CA9914" s="188"/>
      <c r="CB9914" s="174" t="str">
        <f t="shared" si="956"/>
        <v/>
      </c>
      <c r="CC9914" s="174" t="str">
        <f t="shared" si="957"/>
        <v/>
      </c>
      <c r="CH9914" s="139"/>
      <c r="CI9914" s="139"/>
      <c r="CJ9914" s="174"/>
    </row>
    <row r="9915" spans="76:88" ht="20.100000000000001" customHeight="1" x14ac:dyDescent="0.25">
      <c r="BX9915" s="190"/>
      <c r="BY9915" s="191"/>
      <c r="BZ9915" s="188"/>
      <c r="CA9915" s="188"/>
      <c r="CB9915" s="174" t="str">
        <f t="shared" si="956"/>
        <v/>
      </c>
      <c r="CC9915" s="174" t="str">
        <f t="shared" si="957"/>
        <v/>
      </c>
      <c r="CH9915" s="139"/>
      <c r="CI9915" s="139"/>
      <c r="CJ9915" s="174"/>
    </row>
    <row r="9916" spans="76:88" ht="20.100000000000001" customHeight="1" x14ac:dyDescent="0.25">
      <c r="BX9916" s="190"/>
      <c r="BY9916" s="191"/>
      <c r="BZ9916" s="188"/>
      <c r="CA9916" s="188"/>
      <c r="CB9916" s="174" t="str">
        <f t="shared" si="956"/>
        <v/>
      </c>
      <c r="CC9916" s="174" t="str">
        <f t="shared" si="957"/>
        <v/>
      </c>
      <c r="CH9916" s="139"/>
      <c r="CI9916" s="139"/>
      <c r="CJ9916" s="174"/>
    </row>
    <row r="9917" spans="76:88" ht="20.100000000000001" customHeight="1" x14ac:dyDescent="0.25">
      <c r="BX9917" s="190"/>
      <c r="BY9917" s="191"/>
      <c r="BZ9917" s="188"/>
      <c r="CA9917" s="188"/>
      <c r="CB9917" s="174" t="str">
        <f t="shared" si="956"/>
        <v/>
      </c>
      <c r="CC9917" s="174" t="str">
        <f t="shared" si="957"/>
        <v/>
      </c>
      <c r="CH9917" s="139"/>
      <c r="CI9917" s="139"/>
      <c r="CJ9917" s="174"/>
    </row>
    <row r="9918" spans="76:88" ht="20.100000000000001" customHeight="1" x14ac:dyDescent="0.25">
      <c r="BX9918" s="190"/>
      <c r="BY9918" s="191"/>
      <c r="BZ9918" s="188"/>
      <c r="CA9918" s="188"/>
      <c r="CB9918" s="174" t="str">
        <f t="shared" si="956"/>
        <v/>
      </c>
      <c r="CC9918" s="174" t="str">
        <f t="shared" si="957"/>
        <v/>
      </c>
      <c r="CH9918" s="139"/>
      <c r="CI9918" s="139"/>
      <c r="CJ9918" s="174"/>
    </row>
    <row r="9919" spans="76:88" ht="20.100000000000001" customHeight="1" x14ac:dyDescent="0.25">
      <c r="BX9919" s="190"/>
      <c r="BY9919" s="191"/>
      <c r="BZ9919" s="188"/>
      <c r="CA9919" s="188"/>
      <c r="CB9919" s="174" t="str">
        <f t="shared" si="956"/>
        <v/>
      </c>
      <c r="CC9919" s="174" t="str">
        <f t="shared" si="957"/>
        <v/>
      </c>
      <c r="CH9919" s="139"/>
      <c r="CI9919" s="139"/>
      <c r="CJ9919" s="174"/>
    </row>
    <row r="9920" spans="76:88" ht="20.100000000000001" customHeight="1" x14ac:dyDescent="0.25">
      <c r="BX9920" s="190"/>
      <c r="BY9920" s="191"/>
      <c r="BZ9920" s="188"/>
      <c r="CA9920" s="188"/>
      <c r="CB9920" s="174" t="str">
        <f t="shared" si="956"/>
        <v/>
      </c>
      <c r="CC9920" s="174" t="str">
        <f t="shared" si="957"/>
        <v/>
      </c>
      <c r="CH9920" s="139"/>
      <c r="CI9920" s="139"/>
      <c r="CJ9920" s="174"/>
    </row>
    <row r="9921" spans="76:88" ht="20.100000000000001" customHeight="1" x14ac:dyDescent="0.25">
      <c r="BX9921" s="190"/>
      <c r="BY9921" s="191"/>
      <c r="BZ9921" s="188"/>
      <c r="CA9921" s="188"/>
      <c r="CB9921" s="174" t="str">
        <f t="shared" si="956"/>
        <v/>
      </c>
      <c r="CC9921" s="174" t="str">
        <f t="shared" si="957"/>
        <v/>
      </c>
      <c r="CH9921" s="139"/>
      <c r="CI9921" s="139"/>
      <c r="CJ9921" s="174"/>
    </row>
    <row r="9922" spans="76:88" ht="20.100000000000001" customHeight="1" x14ac:dyDescent="0.25">
      <c r="BX9922" s="190"/>
      <c r="BY9922" s="191"/>
      <c r="BZ9922" s="188"/>
      <c r="CA9922" s="188"/>
      <c r="CB9922" s="174" t="str">
        <f t="shared" si="956"/>
        <v/>
      </c>
      <c r="CC9922" s="174" t="str">
        <f t="shared" si="957"/>
        <v/>
      </c>
      <c r="CH9922" s="139"/>
      <c r="CI9922" s="139"/>
      <c r="CJ9922" s="174"/>
    </row>
    <row r="9923" spans="76:88" ht="20.100000000000001" customHeight="1" x14ac:dyDescent="0.25">
      <c r="BX9923" s="190"/>
      <c r="BY9923" s="191"/>
      <c r="BZ9923" s="188"/>
      <c r="CA9923" s="188"/>
      <c r="CB9923" s="174" t="str">
        <f t="shared" si="956"/>
        <v/>
      </c>
      <c r="CC9923" s="174" t="str">
        <f t="shared" si="957"/>
        <v/>
      </c>
      <c r="CH9923" s="139"/>
      <c r="CI9923" s="139"/>
      <c r="CJ9923" s="174"/>
    </row>
    <row r="9924" spans="76:88" ht="20.100000000000001" customHeight="1" x14ac:dyDescent="0.25">
      <c r="BX9924" s="190"/>
      <c r="BY9924" s="191"/>
      <c r="BZ9924" s="188"/>
      <c r="CA9924" s="188"/>
      <c r="CB9924" s="174" t="str">
        <f t="shared" si="956"/>
        <v/>
      </c>
      <c r="CC9924" s="174" t="str">
        <f t="shared" si="957"/>
        <v/>
      </c>
      <c r="CH9924" s="139"/>
      <c r="CI9924" s="139"/>
      <c r="CJ9924" s="174"/>
    </row>
    <row r="9925" spans="76:88" ht="20.100000000000001" customHeight="1" x14ac:dyDescent="0.25">
      <c r="BX9925" s="190"/>
      <c r="BY9925" s="191"/>
      <c r="BZ9925" s="188"/>
      <c r="CA9925" s="188"/>
      <c r="CB9925" s="174" t="str">
        <f t="shared" si="956"/>
        <v/>
      </c>
      <c r="CC9925" s="174" t="str">
        <f t="shared" si="957"/>
        <v/>
      </c>
      <c r="CH9925" s="139"/>
      <c r="CI9925" s="139"/>
      <c r="CJ9925" s="174"/>
    </row>
    <row r="9926" spans="76:88" ht="20.100000000000001" customHeight="1" x14ac:dyDescent="0.25">
      <c r="BX9926" s="190"/>
      <c r="BY9926" s="191"/>
      <c r="BZ9926" s="188"/>
      <c r="CA9926" s="188"/>
      <c r="CB9926" s="174" t="str">
        <f t="shared" si="956"/>
        <v/>
      </c>
      <c r="CC9926" s="174" t="str">
        <f t="shared" si="957"/>
        <v/>
      </c>
      <c r="CH9926" s="139"/>
      <c r="CI9926" s="139"/>
      <c r="CJ9926" s="174"/>
    </row>
    <row r="9927" spans="76:88" ht="20.100000000000001" customHeight="1" x14ac:dyDescent="0.25">
      <c r="BX9927" s="190"/>
      <c r="BY9927" s="191"/>
      <c r="BZ9927" s="188"/>
      <c r="CA9927" s="188"/>
      <c r="CB9927" s="174" t="str">
        <f t="shared" si="956"/>
        <v/>
      </c>
      <c r="CC9927" s="174" t="str">
        <f t="shared" si="957"/>
        <v/>
      </c>
      <c r="CH9927" s="139"/>
      <c r="CI9927" s="139"/>
      <c r="CJ9927" s="174"/>
    </row>
    <row r="9928" spans="76:88" ht="20.100000000000001" customHeight="1" x14ac:dyDescent="0.25">
      <c r="BX9928" s="190"/>
      <c r="BY9928" s="191"/>
      <c r="BZ9928" s="188"/>
      <c r="CA9928" s="188"/>
      <c r="CB9928" s="174" t="str">
        <f t="shared" si="956"/>
        <v/>
      </c>
      <c r="CC9928" s="174" t="str">
        <f t="shared" si="957"/>
        <v/>
      </c>
      <c r="CH9928" s="139"/>
      <c r="CI9928" s="139"/>
      <c r="CJ9928" s="174"/>
    </row>
    <row r="9929" spans="76:88" ht="20.100000000000001" customHeight="1" x14ac:dyDescent="0.25">
      <c r="BX9929" s="190"/>
      <c r="BY9929" s="191"/>
      <c r="BZ9929" s="188"/>
      <c r="CA9929" s="188"/>
      <c r="CB9929" s="174" t="str">
        <f t="shared" si="956"/>
        <v/>
      </c>
      <c r="CC9929" s="174" t="str">
        <f t="shared" si="957"/>
        <v/>
      </c>
      <c r="CH9929" s="139"/>
      <c r="CI9929" s="139"/>
      <c r="CJ9929" s="174"/>
    </row>
    <row r="9930" spans="76:88" ht="20.100000000000001" customHeight="1" x14ac:dyDescent="0.25">
      <c r="BX9930" s="190"/>
      <c r="BY9930" s="191"/>
      <c r="BZ9930" s="188"/>
      <c r="CA9930" s="188"/>
      <c r="CB9930" s="174" t="str">
        <f t="shared" si="956"/>
        <v/>
      </c>
      <c r="CC9930" s="174" t="str">
        <f t="shared" si="957"/>
        <v/>
      </c>
      <c r="CH9930" s="139"/>
      <c r="CI9930" s="139"/>
      <c r="CJ9930" s="174"/>
    </row>
    <row r="9931" spans="76:88" ht="20.100000000000001" customHeight="1" x14ac:dyDescent="0.25">
      <c r="BX9931" s="190"/>
      <c r="BY9931" s="191"/>
      <c r="BZ9931" s="188"/>
      <c r="CA9931" s="188"/>
      <c r="CB9931" s="174" t="str">
        <f t="shared" si="956"/>
        <v/>
      </c>
      <c r="CC9931" s="174" t="str">
        <f t="shared" si="957"/>
        <v/>
      </c>
      <c r="CH9931" s="139"/>
      <c r="CI9931" s="139"/>
      <c r="CJ9931" s="174"/>
    </row>
    <row r="9932" spans="76:88" ht="20.100000000000001" customHeight="1" x14ac:dyDescent="0.25">
      <c r="BX9932" s="190"/>
      <c r="BY9932" s="191"/>
      <c r="BZ9932" s="188"/>
      <c r="CA9932" s="188"/>
      <c r="CB9932" s="174" t="str">
        <f t="shared" si="956"/>
        <v/>
      </c>
      <c r="CC9932" s="174" t="str">
        <f t="shared" si="957"/>
        <v/>
      </c>
      <c r="CH9932" s="139"/>
      <c r="CI9932" s="139"/>
      <c r="CJ9932" s="174"/>
    </row>
    <row r="9933" spans="76:88" ht="20.100000000000001" customHeight="1" x14ac:dyDescent="0.25">
      <c r="BX9933" s="190"/>
      <c r="BY9933" s="191"/>
      <c r="BZ9933" s="188"/>
      <c r="CA9933" s="188"/>
      <c r="CB9933" s="174" t="str">
        <f t="shared" si="956"/>
        <v/>
      </c>
      <c r="CC9933" s="174" t="str">
        <f t="shared" si="957"/>
        <v/>
      </c>
      <c r="CH9933" s="139"/>
      <c r="CI9933" s="139"/>
      <c r="CJ9933" s="174"/>
    </row>
    <row r="9934" spans="76:88" ht="20.100000000000001" customHeight="1" x14ac:dyDescent="0.25">
      <c r="BX9934" s="190"/>
      <c r="BY9934" s="191"/>
      <c r="BZ9934" s="188"/>
      <c r="CA9934" s="188"/>
      <c r="CB9934" s="174" t="str">
        <f t="shared" si="956"/>
        <v/>
      </c>
      <c r="CC9934" s="174" t="str">
        <f t="shared" si="957"/>
        <v/>
      </c>
      <c r="CH9934" s="139"/>
      <c r="CI9934" s="139"/>
      <c r="CJ9934" s="174"/>
    </row>
    <row r="9935" spans="76:88" ht="20.100000000000001" customHeight="1" x14ac:dyDescent="0.25">
      <c r="BX9935" s="190"/>
      <c r="BY9935" s="191"/>
      <c r="BZ9935" s="188"/>
      <c r="CA9935" s="188"/>
      <c r="CB9935" s="174" t="str">
        <f t="shared" si="956"/>
        <v/>
      </c>
      <c r="CC9935" s="174" t="str">
        <f t="shared" si="957"/>
        <v/>
      </c>
      <c r="CH9935" s="139"/>
      <c r="CI9935" s="139"/>
      <c r="CJ9935" s="174"/>
    </row>
    <row r="9936" spans="76:88" ht="20.100000000000001" customHeight="1" x14ac:dyDescent="0.25">
      <c r="BX9936" s="190"/>
      <c r="BY9936" s="191"/>
      <c r="BZ9936" s="188"/>
      <c r="CA9936" s="188"/>
      <c r="CB9936" s="174" t="str">
        <f t="shared" ref="CB9936:CB9999" si="958">IF($CA9936&gt;(Y$555),$BZ9936,"")</f>
        <v/>
      </c>
      <c r="CC9936" s="174" t="str">
        <f t="shared" ref="CC9936:CC9999" si="959">IF($CA9936&gt;(AA$557),$BZ9936,"")</f>
        <v/>
      </c>
      <c r="CH9936" s="139"/>
      <c r="CI9936" s="139"/>
      <c r="CJ9936" s="174"/>
    </row>
    <row r="9937" spans="76:88" ht="20.100000000000001" customHeight="1" x14ac:dyDescent="0.25">
      <c r="BX9937" s="190"/>
      <c r="BY9937" s="191"/>
      <c r="BZ9937" s="188"/>
      <c r="CA9937" s="188"/>
      <c r="CB9937" s="174" t="str">
        <f t="shared" si="958"/>
        <v/>
      </c>
      <c r="CC9937" s="174" t="str">
        <f t="shared" si="959"/>
        <v/>
      </c>
      <c r="CH9937" s="139"/>
      <c r="CI9937" s="139"/>
      <c r="CJ9937" s="174"/>
    </row>
    <row r="9938" spans="76:88" ht="20.100000000000001" customHeight="1" x14ac:dyDescent="0.25">
      <c r="BX9938" s="190"/>
      <c r="BY9938" s="191"/>
      <c r="BZ9938" s="188"/>
      <c r="CA9938" s="188"/>
      <c r="CB9938" s="174" t="str">
        <f t="shared" si="958"/>
        <v/>
      </c>
      <c r="CC9938" s="174" t="str">
        <f t="shared" si="959"/>
        <v/>
      </c>
      <c r="CH9938" s="139"/>
      <c r="CI9938" s="139"/>
      <c r="CJ9938" s="174"/>
    </row>
    <row r="9939" spans="76:88" ht="20.100000000000001" customHeight="1" x14ac:dyDescent="0.25">
      <c r="BX9939" s="190"/>
      <c r="BY9939" s="191"/>
      <c r="BZ9939" s="188"/>
      <c r="CA9939" s="188"/>
      <c r="CB9939" s="174" t="str">
        <f t="shared" si="958"/>
        <v/>
      </c>
      <c r="CC9939" s="174" t="str">
        <f t="shared" si="959"/>
        <v/>
      </c>
      <c r="CH9939" s="139"/>
      <c r="CI9939" s="139"/>
      <c r="CJ9939" s="174"/>
    </row>
    <row r="9940" spans="76:88" ht="20.100000000000001" customHeight="1" x14ac:dyDescent="0.25">
      <c r="BX9940" s="190"/>
      <c r="BY9940" s="191"/>
      <c r="BZ9940" s="188"/>
      <c r="CA9940" s="188"/>
      <c r="CB9940" s="174" t="str">
        <f t="shared" si="958"/>
        <v/>
      </c>
      <c r="CC9940" s="174" t="str">
        <f t="shared" si="959"/>
        <v/>
      </c>
      <c r="CH9940" s="139"/>
      <c r="CI9940" s="139"/>
      <c r="CJ9940" s="174"/>
    </row>
    <row r="9941" spans="76:88" ht="20.100000000000001" customHeight="1" x14ac:dyDescent="0.25">
      <c r="BX9941" s="190"/>
      <c r="BY9941" s="191"/>
      <c r="BZ9941" s="188"/>
      <c r="CA9941" s="188"/>
      <c r="CB9941" s="174" t="str">
        <f t="shared" si="958"/>
        <v/>
      </c>
      <c r="CC9941" s="174" t="str">
        <f t="shared" si="959"/>
        <v/>
      </c>
      <c r="CH9941" s="139"/>
      <c r="CI9941" s="139"/>
      <c r="CJ9941" s="174"/>
    </row>
    <row r="9942" spans="76:88" ht="20.100000000000001" customHeight="1" x14ac:dyDescent="0.25">
      <c r="BX9942" s="190"/>
      <c r="BY9942" s="191"/>
      <c r="BZ9942" s="188"/>
      <c r="CA9942" s="188"/>
      <c r="CB9942" s="174" t="str">
        <f t="shared" si="958"/>
        <v/>
      </c>
      <c r="CC9942" s="174" t="str">
        <f t="shared" si="959"/>
        <v/>
      </c>
      <c r="CH9942" s="139"/>
      <c r="CI9942" s="139"/>
      <c r="CJ9942" s="174"/>
    </row>
    <row r="9943" spans="76:88" ht="20.100000000000001" customHeight="1" x14ac:dyDescent="0.25">
      <c r="BX9943" s="190"/>
      <c r="BY9943" s="191"/>
      <c r="BZ9943" s="188"/>
      <c r="CA9943" s="188"/>
      <c r="CB9943" s="174" t="str">
        <f t="shared" si="958"/>
        <v/>
      </c>
      <c r="CC9943" s="174" t="str">
        <f t="shared" si="959"/>
        <v/>
      </c>
      <c r="CH9943" s="139"/>
      <c r="CI9943" s="139"/>
      <c r="CJ9943" s="174"/>
    </row>
    <row r="9944" spans="76:88" ht="20.100000000000001" customHeight="1" x14ac:dyDescent="0.25">
      <c r="BX9944" s="190"/>
      <c r="BY9944" s="191"/>
      <c r="BZ9944" s="188"/>
      <c r="CA9944" s="188"/>
      <c r="CB9944" s="174" t="str">
        <f t="shared" si="958"/>
        <v/>
      </c>
      <c r="CC9944" s="174" t="str">
        <f t="shared" si="959"/>
        <v/>
      </c>
      <c r="CH9944" s="139"/>
      <c r="CI9944" s="139"/>
      <c r="CJ9944" s="174"/>
    </row>
    <row r="9945" spans="76:88" ht="20.100000000000001" customHeight="1" x14ac:dyDescent="0.25">
      <c r="BX9945" s="190"/>
      <c r="BY9945" s="191"/>
      <c r="BZ9945" s="188"/>
      <c r="CA9945" s="188"/>
      <c r="CB9945" s="174" t="str">
        <f t="shared" si="958"/>
        <v/>
      </c>
      <c r="CC9945" s="174" t="str">
        <f t="shared" si="959"/>
        <v/>
      </c>
      <c r="CH9945" s="139"/>
      <c r="CI9945" s="139"/>
      <c r="CJ9945" s="174"/>
    </row>
    <row r="9946" spans="76:88" ht="20.100000000000001" customHeight="1" x14ac:dyDescent="0.25">
      <c r="BX9946" s="190"/>
      <c r="BY9946" s="191"/>
      <c r="BZ9946" s="188"/>
      <c r="CA9946" s="188"/>
      <c r="CB9946" s="174" t="str">
        <f t="shared" si="958"/>
        <v/>
      </c>
      <c r="CC9946" s="174" t="str">
        <f t="shared" si="959"/>
        <v/>
      </c>
      <c r="CH9946" s="139"/>
      <c r="CI9946" s="139"/>
      <c r="CJ9946" s="174"/>
    </row>
    <row r="9947" spans="76:88" ht="20.100000000000001" customHeight="1" x14ac:dyDescent="0.25">
      <c r="BX9947" s="190"/>
      <c r="BY9947" s="191"/>
      <c r="BZ9947" s="188"/>
      <c r="CA9947" s="188"/>
      <c r="CB9947" s="174" t="str">
        <f t="shared" si="958"/>
        <v/>
      </c>
      <c r="CC9947" s="174" t="str">
        <f t="shared" si="959"/>
        <v/>
      </c>
      <c r="CH9947" s="139"/>
      <c r="CI9947" s="139"/>
      <c r="CJ9947" s="174"/>
    </row>
    <row r="9948" spans="76:88" ht="20.100000000000001" customHeight="1" x14ac:dyDescent="0.25">
      <c r="BX9948" s="190"/>
      <c r="BY9948" s="191"/>
      <c r="BZ9948" s="188"/>
      <c r="CA9948" s="188"/>
      <c r="CB9948" s="174" t="str">
        <f t="shared" si="958"/>
        <v/>
      </c>
      <c r="CC9948" s="174" t="str">
        <f t="shared" si="959"/>
        <v/>
      </c>
      <c r="CH9948" s="139"/>
      <c r="CI9948" s="139"/>
      <c r="CJ9948" s="174"/>
    </row>
    <row r="9949" spans="76:88" ht="20.100000000000001" customHeight="1" x14ac:dyDescent="0.25">
      <c r="BX9949" s="190"/>
      <c r="BY9949" s="191"/>
      <c r="BZ9949" s="188"/>
      <c r="CA9949" s="188"/>
      <c r="CB9949" s="174" t="str">
        <f t="shared" si="958"/>
        <v/>
      </c>
      <c r="CC9949" s="174" t="str">
        <f t="shared" si="959"/>
        <v/>
      </c>
      <c r="CH9949" s="139"/>
      <c r="CI9949" s="139"/>
      <c r="CJ9949" s="174"/>
    </row>
    <row r="9950" spans="76:88" ht="20.100000000000001" customHeight="1" x14ac:dyDescent="0.25">
      <c r="BX9950" s="190"/>
      <c r="BY9950" s="191"/>
      <c r="BZ9950" s="188"/>
      <c r="CA9950" s="188"/>
      <c r="CB9950" s="174" t="str">
        <f t="shared" si="958"/>
        <v/>
      </c>
      <c r="CC9950" s="174" t="str">
        <f t="shared" si="959"/>
        <v/>
      </c>
      <c r="CH9950" s="139"/>
      <c r="CI9950" s="139"/>
      <c r="CJ9950" s="174"/>
    </row>
    <row r="9951" spans="76:88" ht="20.100000000000001" customHeight="1" x14ac:dyDescent="0.25">
      <c r="BX9951" s="190"/>
      <c r="BY9951" s="191"/>
      <c r="BZ9951" s="188"/>
      <c r="CA9951" s="188"/>
      <c r="CB9951" s="174" t="str">
        <f t="shared" si="958"/>
        <v/>
      </c>
      <c r="CC9951" s="174" t="str">
        <f t="shared" si="959"/>
        <v/>
      </c>
      <c r="CH9951" s="139"/>
      <c r="CI9951" s="139"/>
      <c r="CJ9951" s="174"/>
    </row>
    <row r="9952" spans="76:88" ht="20.100000000000001" customHeight="1" x14ac:dyDescent="0.25">
      <c r="BX9952" s="190"/>
      <c r="BY9952" s="191"/>
      <c r="BZ9952" s="188"/>
      <c r="CA9952" s="188"/>
      <c r="CB9952" s="174" t="str">
        <f t="shared" si="958"/>
        <v/>
      </c>
      <c r="CC9952" s="174" t="str">
        <f t="shared" si="959"/>
        <v/>
      </c>
      <c r="CH9952" s="139"/>
      <c r="CI9952" s="139"/>
      <c r="CJ9952" s="174"/>
    </row>
    <row r="9953" spans="76:88" ht="20.100000000000001" customHeight="1" x14ac:dyDescent="0.25">
      <c r="BX9953" s="190"/>
      <c r="BY9953" s="191"/>
      <c r="BZ9953" s="188"/>
      <c r="CA9953" s="188"/>
      <c r="CB9953" s="174" t="str">
        <f t="shared" si="958"/>
        <v/>
      </c>
      <c r="CC9953" s="174" t="str">
        <f t="shared" si="959"/>
        <v/>
      </c>
      <c r="CH9953" s="139"/>
      <c r="CI9953" s="139"/>
      <c r="CJ9953" s="174"/>
    </row>
    <row r="9954" spans="76:88" ht="20.100000000000001" customHeight="1" x14ac:dyDescent="0.25">
      <c r="BX9954" s="190"/>
      <c r="BY9954" s="191"/>
      <c r="BZ9954" s="188"/>
      <c r="CA9954" s="188"/>
      <c r="CB9954" s="174" t="str">
        <f t="shared" si="958"/>
        <v/>
      </c>
      <c r="CC9954" s="174" t="str">
        <f t="shared" si="959"/>
        <v/>
      </c>
      <c r="CH9954" s="139"/>
      <c r="CI9954" s="139"/>
      <c r="CJ9954" s="174"/>
    </row>
    <row r="9955" spans="76:88" ht="20.100000000000001" customHeight="1" x14ac:dyDescent="0.25">
      <c r="BX9955" s="190"/>
      <c r="BY9955" s="191"/>
      <c r="BZ9955" s="188"/>
      <c r="CA9955" s="188"/>
      <c r="CB9955" s="174" t="str">
        <f t="shared" si="958"/>
        <v/>
      </c>
      <c r="CC9955" s="174" t="str">
        <f t="shared" si="959"/>
        <v/>
      </c>
      <c r="CH9955" s="139"/>
      <c r="CI9955" s="139"/>
      <c r="CJ9955" s="174"/>
    </row>
    <row r="9956" spans="76:88" ht="20.100000000000001" customHeight="1" x14ac:dyDescent="0.25">
      <c r="BX9956" s="190"/>
      <c r="BY9956" s="191"/>
      <c r="BZ9956" s="188"/>
      <c r="CA9956" s="188"/>
      <c r="CB9956" s="174" t="str">
        <f t="shared" si="958"/>
        <v/>
      </c>
      <c r="CC9956" s="174" t="str">
        <f t="shared" si="959"/>
        <v/>
      </c>
      <c r="CH9956" s="139"/>
      <c r="CI9956" s="139"/>
      <c r="CJ9956" s="174"/>
    </row>
    <row r="9957" spans="76:88" ht="20.100000000000001" customHeight="1" x14ac:dyDescent="0.25">
      <c r="BX9957" s="190"/>
      <c r="BY9957" s="191"/>
      <c r="BZ9957" s="188"/>
      <c r="CA9957" s="188"/>
      <c r="CB9957" s="174" t="str">
        <f t="shared" si="958"/>
        <v/>
      </c>
      <c r="CC9957" s="174" t="str">
        <f t="shared" si="959"/>
        <v/>
      </c>
      <c r="CH9957" s="139"/>
      <c r="CI9957" s="139"/>
      <c r="CJ9957" s="174"/>
    </row>
    <row r="9958" spans="76:88" ht="20.100000000000001" customHeight="1" x14ac:dyDescent="0.25">
      <c r="BX9958" s="190"/>
      <c r="BY9958" s="191"/>
      <c r="BZ9958" s="188"/>
      <c r="CA9958" s="188"/>
      <c r="CB9958" s="174" t="str">
        <f t="shared" si="958"/>
        <v/>
      </c>
      <c r="CC9958" s="174" t="str">
        <f t="shared" si="959"/>
        <v/>
      </c>
      <c r="CH9958" s="139"/>
      <c r="CI9958" s="139"/>
      <c r="CJ9958" s="174"/>
    </row>
    <row r="9959" spans="76:88" ht="20.100000000000001" customHeight="1" x14ac:dyDescent="0.25">
      <c r="BX9959" s="190"/>
      <c r="BY9959" s="191"/>
      <c r="BZ9959" s="188"/>
      <c r="CA9959" s="188"/>
      <c r="CB9959" s="174" t="str">
        <f t="shared" si="958"/>
        <v/>
      </c>
      <c r="CC9959" s="174" t="str">
        <f t="shared" si="959"/>
        <v/>
      </c>
      <c r="CH9959" s="139"/>
      <c r="CI9959" s="139"/>
      <c r="CJ9959" s="174"/>
    </row>
    <row r="9960" spans="76:88" ht="20.100000000000001" customHeight="1" x14ac:dyDescent="0.25">
      <c r="BX9960" s="190"/>
      <c r="BY9960" s="191"/>
      <c r="BZ9960" s="188"/>
      <c r="CA9960" s="188"/>
      <c r="CB9960" s="174" t="str">
        <f t="shared" si="958"/>
        <v/>
      </c>
      <c r="CC9960" s="174" t="str">
        <f t="shared" si="959"/>
        <v/>
      </c>
      <c r="CH9960" s="139"/>
      <c r="CI9960" s="139"/>
      <c r="CJ9960" s="174"/>
    </row>
    <row r="9961" spans="76:88" ht="20.100000000000001" customHeight="1" x14ac:dyDescent="0.25">
      <c r="BX9961" s="190"/>
      <c r="BY9961" s="191"/>
      <c r="BZ9961" s="188"/>
      <c r="CA9961" s="188"/>
      <c r="CB9961" s="174" t="str">
        <f t="shared" si="958"/>
        <v/>
      </c>
      <c r="CC9961" s="174" t="str">
        <f t="shared" si="959"/>
        <v/>
      </c>
      <c r="CH9961" s="139"/>
      <c r="CI9961" s="139"/>
      <c r="CJ9961" s="174"/>
    </row>
    <row r="9962" spans="76:88" ht="20.100000000000001" customHeight="1" x14ac:dyDescent="0.25">
      <c r="BX9962" s="190"/>
      <c r="BY9962" s="191"/>
      <c r="BZ9962" s="188"/>
      <c r="CA9962" s="188"/>
      <c r="CB9962" s="174" t="str">
        <f t="shared" si="958"/>
        <v/>
      </c>
      <c r="CC9962" s="174" t="str">
        <f t="shared" si="959"/>
        <v/>
      </c>
      <c r="CH9962" s="139"/>
      <c r="CI9962" s="139"/>
      <c r="CJ9962" s="174"/>
    </row>
    <row r="9963" spans="76:88" ht="20.100000000000001" customHeight="1" x14ac:dyDescent="0.25">
      <c r="BX9963" s="190"/>
      <c r="BY9963" s="191"/>
      <c r="BZ9963" s="188"/>
      <c r="CA9963" s="188"/>
      <c r="CB9963" s="174" t="str">
        <f t="shared" si="958"/>
        <v/>
      </c>
      <c r="CC9963" s="174" t="str">
        <f t="shared" si="959"/>
        <v/>
      </c>
      <c r="CH9963" s="139"/>
      <c r="CI9963" s="139"/>
      <c r="CJ9963" s="174"/>
    </row>
    <row r="9964" spans="76:88" ht="20.100000000000001" customHeight="1" x14ac:dyDescent="0.25">
      <c r="BX9964" s="190"/>
      <c r="BY9964" s="191"/>
      <c r="BZ9964" s="188"/>
      <c r="CA9964" s="188"/>
      <c r="CB9964" s="174" t="str">
        <f t="shared" si="958"/>
        <v/>
      </c>
      <c r="CC9964" s="174" t="str">
        <f t="shared" si="959"/>
        <v/>
      </c>
      <c r="CH9964" s="139"/>
      <c r="CI9964" s="139"/>
      <c r="CJ9964" s="174"/>
    </row>
    <row r="9965" spans="76:88" ht="20.100000000000001" customHeight="1" x14ac:dyDescent="0.25">
      <c r="BX9965" s="190"/>
      <c r="BY9965" s="191"/>
      <c r="BZ9965" s="188"/>
      <c r="CA9965" s="188"/>
      <c r="CB9965" s="174" t="str">
        <f t="shared" si="958"/>
        <v/>
      </c>
      <c r="CC9965" s="174" t="str">
        <f t="shared" si="959"/>
        <v/>
      </c>
      <c r="CH9965" s="139"/>
      <c r="CI9965" s="139"/>
      <c r="CJ9965" s="174"/>
    </row>
    <row r="9966" spans="76:88" ht="20.100000000000001" customHeight="1" x14ac:dyDescent="0.25">
      <c r="BX9966" s="190"/>
      <c r="BY9966" s="191"/>
      <c r="BZ9966" s="188"/>
      <c r="CA9966" s="188"/>
      <c r="CB9966" s="174" t="str">
        <f t="shared" si="958"/>
        <v/>
      </c>
      <c r="CC9966" s="174" t="str">
        <f t="shared" si="959"/>
        <v/>
      </c>
      <c r="CH9966" s="139"/>
      <c r="CI9966" s="139"/>
      <c r="CJ9966" s="174"/>
    </row>
    <row r="9967" spans="76:88" ht="20.100000000000001" customHeight="1" x14ac:dyDescent="0.25">
      <c r="BX9967" s="190"/>
      <c r="BY9967" s="191"/>
      <c r="BZ9967" s="188"/>
      <c r="CA9967" s="188"/>
      <c r="CB9967" s="174" t="str">
        <f t="shared" si="958"/>
        <v/>
      </c>
      <c r="CC9967" s="174" t="str">
        <f t="shared" si="959"/>
        <v/>
      </c>
      <c r="CH9967" s="139"/>
      <c r="CI9967" s="139"/>
      <c r="CJ9967" s="174"/>
    </row>
    <row r="9968" spans="76:88" ht="20.100000000000001" customHeight="1" x14ac:dyDescent="0.25">
      <c r="BX9968" s="190"/>
      <c r="BY9968" s="191"/>
      <c r="BZ9968" s="188"/>
      <c r="CA9968" s="188"/>
      <c r="CB9968" s="174" t="str">
        <f t="shared" si="958"/>
        <v/>
      </c>
      <c r="CC9968" s="174" t="str">
        <f t="shared" si="959"/>
        <v/>
      </c>
      <c r="CH9968" s="139"/>
      <c r="CI9968" s="139"/>
      <c r="CJ9968" s="174"/>
    </row>
    <row r="9969" spans="76:88" ht="20.100000000000001" customHeight="1" x14ac:dyDescent="0.25">
      <c r="BX9969" s="190"/>
      <c r="BY9969" s="191"/>
      <c r="BZ9969" s="188"/>
      <c r="CA9969" s="188"/>
      <c r="CB9969" s="174" t="str">
        <f t="shared" si="958"/>
        <v/>
      </c>
      <c r="CC9969" s="174" t="str">
        <f t="shared" si="959"/>
        <v/>
      </c>
      <c r="CH9969" s="139"/>
      <c r="CI9969" s="139"/>
      <c r="CJ9969" s="174"/>
    </row>
    <row r="9970" spans="76:88" ht="20.100000000000001" customHeight="1" x14ac:dyDescent="0.25">
      <c r="BX9970" s="190"/>
      <c r="BY9970" s="191"/>
      <c r="BZ9970" s="188"/>
      <c r="CA9970" s="188"/>
      <c r="CB9970" s="174" t="str">
        <f t="shared" si="958"/>
        <v/>
      </c>
      <c r="CC9970" s="174" t="str">
        <f t="shared" si="959"/>
        <v/>
      </c>
      <c r="CH9970" s="139"/>
      <c r="CI9970" s="139"/>
      <c r="CJ9970" s="174"/>
    </row>
    <row r="9971" spans="76:88" ht="20.100000000000001" customHeight="1" x14ac:dyDescent="0.25">
      <c r="BX9971" s="190"/>
      <c r="BY9971" s="191"/>
      <c r="BZ9971" s="188"/>
      <c r="CA9971" s="188"/>
      <c r="CB9971" s="174" t="str">
        <f t="shared" si="958"/>
        <v/>
      </c>
      <c r="CC9971" s="174" t="str">
        <f t="shared" si="959"/>
        <v/>
      </c>
      <c r="CH9971" s="139"/>
      <c r="CI9971" s="139"/>
      <c r="CJ9971" s="174"/>
    </row>
    <row r="9972" spans="76:88" ht="20.100000000000001" customHeight="1" x14ac:dyDescent="0.25">
      <c r="BX9972" s="190"/>
      <c r="BY9972" s="191"/>
      <c r="BZ9972" s="188"/>
      <c r="CA9972" s="188"/>
      <c r="CB9972" s="174" t="str">
        <f t="shared" si="958"/>
        <v/>
      </c>
      <c r="CC9972" s="174" t="str">
        <f t="shared" si="959"/>
        <v/>
      </c>
      <c r="CH9972" s="139"/>
      <c r="CI9972" s="139"/>
      <c r="CJ9972" s="174"/>
    </row>
    <row r="9973" spans="76:88" ht="20.100000000000001" customHeight="1" x14ac:dyDescent="0.25">
      <c r="BX9973" s="190"/>
      <c r="BY9973" s="191"/>
      <c r="BZ9973" s="188"/>
      <c r="CA9973" s="188"/>
      <c r="CB9973" s="174" t="str">
        <f t="shared" si="958"/>
        <v/>
      </c>
      <c r="CC9973" s="174" t="str">
        <f t="shared" si="959"/>
        <v/>
      </c>
      <c r="CH9973" s="139"/>
      <c r="CI9973" s="139"/>
      <c r="CJ9973" s="174"/>
    </row>
    <row r="9974" spans="76:88" ht="20.100000000000001" customHeight="1" x14ac:dyDescent="0.25">
      <c r="BX9974" s="190"/>
      <c r="BY9974" s="191"/>
      <c r="BZ9974" s="188"/>
      <c r="CA9974" s="188"/>
      <c r="CB9974" s="174" t="str">
        <f t="shared" si="958"/>
        <v/>
      </c>
      <c r="CC9974" s="174" t="str">
        <f t="shared" si="959"/>
        <v/>
      </c>
      <c r="CH9974" s="139"/>
      <c r="CI9974" s="139"/>
      <c r="CJ9974" s="174"/>
    </row>
    <row r="9975" spans="76:88" ht="20.100000000000001" customHeight="1" x14ac:dyDescent="0.25">
      <c r="BX9975" s="190"/>
      <c r="BY9975" s="191"/>
      <c r="BZ9975" s="188"/>
      <c r="CA9975" s="188"/>
      <c r="CB9975" s="174" t="str">
        <f t="shared" si="958"/>
        <v/>
      </c>
      <c r="CC9975" s="174" t="str">
        <f t="shared" si="959"/>
        <v/>
      </c>
      <c r="CH9975" s="139"/>
      <c r="CI9975" s="139"/>
      <c r="CJ9975" s="174"/>
    </row>
    <row r="9976" spans="76:88" ht="20.100000000000001" customHeight="1" x14ac:dyDescent="0.25">
      <c r="BX9976" s="190"/>
      <c r="BY9976" s="191"/>
      <c r="BZ9976" s="188"/>
      <c r="CA9976" s="188"/>
      <c r="CB9976" s="174" t="str">
        <f t="shared" si="958"/>
        <v/>
      </c>
      <c r="CC9976" s="174" t="str">
        <f t="shared" si="959"/>
        <v/>
      </c>
      <c r="CH9976" s="139"/>
      <c r="CI9976" s="139"/>
      <c r="CJ9976" s="174"/>
    </row>
    <row r="9977" spans="76:88" ht="20.100000000000001" customHeight="1" x14ac:dyDescent="0.25">
      <c r="BX9977" s="190"/>
      <c r="BY9977" s="191"/>
      <c r="BZ9977" s="188"/>
      <c r="CA9977" s="188"/>
      <c r="CB9977" s="174" t="str">
        <f t="shared" si="958"/>
        <v/>
      </c>
      <c r="CC9977" s="174" t="str">
        <f t="shared" si="959"/>
        <v/>
      </c>
      <c r="CH9977" s="139"/>
      <c r="CI9977" s="139"/>
      <c r="CJ9977" s="174"/>
    </row>
    <row r="9978" spans="76:88" ht="20.100000000000001" customHeight="1" x14ac:dyDescent="0.25">
      <c r="BX9978" s="190"/>
      <c r="BY9978" s="191"/>
      <c r="BZ9978" s="188"/>
      <c r="CA9978" s="188"/>
      <c r="CB9978" s="174" t="str">
        <f t="shared" si="958"/>
        <v/>
      </c>
      <c r="CC9978" s="174" t="str">
        <f t="shared" si="959"/>
        <v/>
      </c>
      <c r="CH9978" s="139"/>
      <c r="CI9978" s="139"/>
      <c r="CJ9978" s="174"/>
    </row>
    <row r="9979" spans="76:88" ht="20.100000000000001" customHeight="1" x14ac:dyDescent="0.25">
      <c r="BX9979" s="190"/>
      <c r="BY9979" s="191"/>
      <c r="BZ9979" s="188"/>
      <c r="CA9979" s="188"/>
      <c r="CB9979" s="174" t="str">
        <f t="shared" si="958"/>
        <v/>
      </c>
      <c r="CC9979" s="174" t="str">
        <f t="shared" si="959"/>
        <v/>
      </c>
      <c r="CH9979" s="139"/>
      <c r="CI9979" s="139"/>
      <c r="CJ9979" s="174"/>
    </row>
    <row r="9980" spans="76:88" ht="20.100000000000001" customHeight="1" x14ac:dyDescent="0.25">
      <c r="BX9980" s="190"/>
      <c r="BY9980" s="191"/>
      <c r="BZ9980" s="188"/>
      <c r="CA9980" s="188"/>
      <c r="CB9980" s="174" t="str">
        <f t="shared" si="958"/>
        <v/>
      </c>
      <c r="CC9980" s="174" t="str">
        <f t="shared" si="959"/>
        <v/>
      </c>
      <c r="CH9980" s="139"/>
      <c r="CI9980" s="139"/>
      <c r="CJ9980" s="174"/>
    </row>
    <row r="9981" spans="76:88" ht="20.100000000000001" customHeight="1" x14ac:dyDescent="0.25">
      <c r="BX9981" s="190"/>
      <c r="BY9981" s="191"/>
      <c r="BZ9981" s="188"/>
      <c r="CA9981" s="188"/>
      <c r="CB9981" s="174" t="str">
        <f t="shared" si="958"/>
        <v/>
      </c>
      <c r="CC9981" s="174" t="str">
        <f t="shared" si="959"/>
        <v/>
      </c>
      <c r="CH9981" s="139"/>
      <c r="CI9981" s="139"/>
      <c r="CJ9981" s="174"/>
    </row>
    <row r="9982" spans="76:88" ht="20.100000000000001" customHeight="1" x14ac:dyDescent="0.25">
      <c r="BX9982" s="190"/>
      <c r="BY9982" s="191"/>
      <c r="BZ9982" s="188"/>
      <c r="CA9982" s="188"/>
      <c r="CB9982" s="174" t="str">
        <f t="shared" si="958"/>
        <v/>
      </c>
      <c r="CC9982" s="174" t="str">
        <f t="shared" si="959"/>
        <v/>
      </c>
      <c r="CH9982" s="139"/>
      <c r="CI9982" s="139"/>
      <c r="CJ9982" s="174"/>
    </row>
    <row r="9983" spans="76:88" ht="20.100000000000001" customHeight="1" x14ac:dyDescent="0.25">
      <c r="BX9983" s="190"/>
      <c r="BY9983" s="191"/>
      <c r="BZ9983" s="188"/>
      <c r="CA9983" s="188"/>
      <c r="CB9983" s="174" t="str">
        <f t="shared" si="958"/>
        <v/>
      </c>
      <c r="CC9983" s="174" t="str">
        <f t="shared" si="959"/>
        <v/>
      </c>
      <c r="CH9983" s="139"/>
      <c r="CI9983" s="139"/>
      <c r="CJ9983" s="174"/>
    </row>
    <row r="9984" spans="76:88" ht="20.100000000000001" customHeight="1" x14ac:dyDescent="0.25">
      <c r="BX9984" s="190"/>
      <c r="BY9984" s="191"/>
      <c r="BZ9984" s="188"/>
      <c r="CA9984" s="188"/>
      <c r="CB9984" s="174" t="str">
        <f t="shared" si="958"/>
        <v/>
      </c>
      <c r="CC9984" s="174" t="str">
        <f t="shared" si="959"/>
        <v/>
      </c>
      <c r="CH9984" s="139"/>
      <c r="CI9984" s="139"/>
      <c r="CJ9984" s="174"/>
    </row>
    <row r="9985" spans="76:88" ht="20.100000000000001" customHeight="1" x14ac:dyDescent="0.25">
      <c r="BX9985" s="190"/>
      <c r="BY9985" s="191"/>
      <c r="BZ9985" s="188"/>
      <c r="CA9985" s="188"/>
      <c r="CB9985" s="174" t="str">
        <f t="shared" si="958"/>
        <v/>
      </c>
      <c r="CC9985" s="174" t="str">
        <f t="shared" si="959"/>
        <v/>
      </c>
      <c r="CH9985" s="139"/>
      <c r="CI9985" s="139"/>
      <c r="CJ9985" s="174"/>
    </row>
    <row r="9986" spans="76:88" ht="20.100000000000001" customHeight="1" x14ac:dyDescent="0.25">
      <c r="BX9986" s="190"/>
      <c r="BY9986" s="191"/>
      <c r="BZ9986" s="188"/>
      <c r="CA9986" s="188"/>
      <c r="CB9986" s="174" t="str">
        <f t="shared" si="958"/>
        <v/>
      </c>
      <c r="CC9986" s="174" t="str">
        <f t="shared" si="959"/>
        <v/>
      </c>
      <c r="CH9986" s="139"/>
      <c r="CI9986" s="139"/>
      <c r="CJ9986" s="174"/>
    </row>
    <row r="9987" spans="76:88" ht="20.100000000000001" customHeight="1" x14ac:dyDescent="0.25">
      <c r="BX9987" s="190"/>
      <c r="BY9987" s="191"/>
      <c r="BZ9987" s="188"/>
      <c r="CA9987" s="188"/>
      <c r="CB9987" s="174" t="str">
        <f t="shared" si="958"/>
        <v/>
      </c>
      <c r="CC9987" s="174" t="str">
        <f t="shared" si="959"/>
        <v/>
      </c>
      <c r="CH9987" s="139"/>
      <c r="CI9987" s="139"/>
      <c r="CJ9987" s="174"/>
    </row>
    <row r="9988" spans="76:88" ht="20.100000000000001" customHeight="1" x14ac:dyDescent="0.25">
      <c r="BX9988" s="190"/>
      <c r="BY9988" s="191"/>
      <c r="BZ9988" s="188"/>
      <c r="CA9988" s="188"/>
      <c r="CB9988" s="174" t="str">
        <f t="shared" si="958"/>
        <v/>
      </c>
      <c r="CC9988" s="174" t="str">
        <f t="shared" si="959"/>
        <v/>
      </c>
      <c r="CH9988" s="139"/>
      <c r="CI9988" s="139"/>
      <c r="CJ9988" s="174"/>
    </row>
    <row r="9989" spans="76:88" ht="20.100000000000001" customHeight="1" x14ac:dyDescent="0.25">
      <c r="BX9989" s="190"/>
      <c r="BY9989" s="191"/>
      <c r="BZ9989" s="188"/>
      <c r="CA9989" s="188"/>
      <c r="CB9989" s="174" t="str">
        <f t="shared" si="958"/>
        <v/>
      </c>
      <c r="CC9989" s="174" t="str">
        <f t="shared" si="959"/>
        <v/>
      </c>
      <c r="CH9989" s="139"/>
      <c r="CI9989" s="139"/>
      <c r="CJ9989" s="174"/>
    </row>
    <row r="9990" spans="76:88" ht="20.100000000000001" customHeight="1" x14ac:dyDescent="0.25">
      <c r="BX9990" s="190"/>
      <c r="BY9990" s="191"/>
      <c r="BZ9990" s="188"/>
      <c r="CA9990" s="188"/>
      <c r="CB9990" s="174" t="str">
        <f t="shared" si="958"/>
        <v/>
      </c>
      <c r="CC9990" s="174" t="str">
        <f t="shared" si="959"/>
        <v/>
      </c>
      <c r="CH9990" s="139"/>
      <c r="CI9990" s="139"/>
      <c r="CJ9990" s="174"/>
    </row>
    <row r="9991" spans="76:88" ht="20.100000000000001" customHeight="1" x14ac:dyDescent="0.25">
      <c r="BX9991" s="190"/>
      <c r="BY9991" s="191"/>
      <c r="BZ9991" s="188"/>
      <c r="CA9991" s="188"/>
      <c r="CB9991" s="174" t="str">
        <f t="shared" si="958"/>
        <v/>
      </c>
      <c r="CC9991" s="174" t="str">
        <f t="shared" si="959"/>
        <v/>
      </c>
      <c r="CH9991" s="139"/>
      <c r="CI9991" s="139"/>
      <c r="CJ9991" s="174"/>
    </row>
    <row r="9992" spans="76:88" ht="20.100000000000001" customHeight="1" x14ac:dyDescent="0.25">
      <c r="BX9992" s="190"/>
      <c r="BY9992" s="191"/>
      <c r="BZ9992" s="188"/>
      <c r="CA9992" s="188"/>
      <c r="CB9992" s="174" t="str">
        <f t="shared" si="958"/>
        <v/>
      </c>
      <c r="CC9992" s="174" t="str">
        <f t="shared" si="959"/>
        <v/>
      </c>
      <c r="CH9992" s="139"/>
      <c r="CI9992" s="139"/>
      <c r="CJ9992" s="174"/>
    </row>
    <row r="9993" spans="76:88" ht="20.100000000000001" customHeight="1" x14ac:dyDescent="0.25">
      <c r="BX9993" s="190"/>
      <c r="BY9993" s="191"/>
      <c r="BZ9993" s="188"/>
      <c r="CA9993" s="188"/>
      <c r="CB9993" s="174" t="str">
        <f t="shared" si="958"/>
        <v/>
      </c>
      <c r="CC9993" s="174" t="str">
        <f t="shared" si="959"/>
        <v/>
      </c>
      <c r="CH9993" s="139"/>
      <c r="CI9993" s="139"/>
      <c r="CJ9993" s="174"/>
    </row>
    <row r="9994" spans="76:88" ht="20.100000000000001" customHeight="1" x14ac:dyDescent="0.25">
      <c r="BX9994" s="190"/>
      <c r="BY9994" s="191"/>
      <c r="BZ9994" s="188"/>
      <c r="CA9994" s="188"/>
      <c r="CB9994" s="174" t="str">
        <f t="shared" si="958"/>
        <v/>
      </c>
      <c r="CC9994" s="174" t="str">
        <f t="shared" si="959"/>
        <v/>
      </c>
      <c r="CH9994" s="139"/>
      <c r="CI9994" s="139"/>
      <c r="CJ9994" s="174"/>
    </row>
    <row r="9995" spans="76:88" ht="20.100000000000001" customHeight="1" x14ac:dyDescent="0.25">
      <c r="BX9995" s="190"/>
      <c r="BY9995" s="191"/>
      <c r="BZ9995" s="188"/>
      <c r="CA9995" s="188"/>
      <c r="CB9995" s="174" t="str">
        <f t="shared" si="958"/>
        <v/>
      </c>
      <c r="CC9995" s="174" t="str">
        <f t="shared" si="959"/>
        <v/>
      </c>
      <c r="CH9995" s="139"/>
      <c r="CI9995" s="139"/>
      <c r="CJ9995" s="174"/>
    </row>
    <row r="9996" spans="76:88" ht="20.100000000000001" customHeight="1" x14ac:dyDescent="0.25">
      <c r="BX9996" s="190"/>
      <c r="BY9996" s="191"/>
      <c r="BZ9996" s="188"/>
      <c r="CA9996" s="188"/>
      <c r="CB9996" s="174" t="str">
        <f t="shared" si="958"/>
        <v/>
      </c>
      <c r="CC9996" s="174" t="str">
        <f t="shared" si="959"/>
        <v/>
      </c>
      <c r="CH9996" s="139"/>
      <c r="CI9996" s="139"/>
      <c r="CJ9996" s="174"/>
    </row>
    <row r="9997" spans="76:88" ht="20.100000000000001" customHeight="1" x14ac:dyDescent="0.25">
      <c r="BX9997" s="190"/>
      <c r="BY9997" s="191"/>
      <c r="BZ9997" s="188"/>
      <c r="CA9997" s="188"/>
      <c r="CB9997" s="174" t="str">
        <f t="shared" si="958"/>
        <v/>
      </c>
      <c r="CC9997" s="174" t="str">
        <f t="shared" si="959"/>
        <v/>
      </c>
      <c r="CH9997" s="139"/>
      <c r="CI9997" s="139"/>
      <c r="CJ9997" s="174"/>
    </row>
    <row r="9998" spans="76:88" ht="20.100000000000001" customHeight="1" x14ac:dyDescent="0.25">
      <c r="BX9998" s="190"/>
      <c r="BY9998" s="191"/>
      <c r="BZ9998" s="188"/>
      <c r="CA9998" s="188"/>
      <c r="CB9998" s="174" t="str">
        <f t="shared" si="958"/>
        <v/>
      </c>
      <c r="CC9998" s="174" t="str">
        <f t="shared" si="959"/>
        <v/>
      </c>
      <c r="CH9998" s="139"/>
      <c r="CI9998" s="139"/>
      <c r="CJ9998" s="174"/>
    </row>
    <row r="9999" spans="76:88" ht="20.100000000000001" customHeight="1" x14ac:dyDescent="0.25">
      <c r="BX9999" s="190"/>
      <c r="BY9999" s="191"/>
      <c r="BZ9999" s="188"/>
      <c r="CA9999" s="188"/>
      <c r="CB9999" s="174" t="str">
        <f t="shared" si="958"/>
        <v/>
      </c>
      <c r="CC9999" s="174" t="str">
        <f t="shared" si="959"/>
        <v/>
      </c>
      <c r="CH9999" s="139"/>
      <c r="CI9999" s="139"/>
      <c r="CJ9999" s="174"/>
    </row>
    <row r="10000" spans="76:88" ht="20.100000000000001" customHeight="1" x14ac:dyDescent="0.25">
      <c r="BX10000" s="190"/>
      <c r="BY10000" s="191"/>
      <c r="BZ10000" s="188"/>
      <c r="CA10000" s="188"/>
      <c r="CB10000" s="174" t="str">
        <f t="shared" ref="CB10000:CB10063" si="960">IF($CA10000&gt;(Y$555),$BZ10000,"")</f>
        <v/>
      </c>
      <c r="CC10000" s="174" t="str">
        <f t="shared" ref="CC10000:CC10063" si="961">IF($CA10000&gt;(AA$557),$BZ10000,"")</f>
        <v/>
      </c>
      <c r="CH10000" s="139"/>
      <c r="CI10000" s="139"/>
      <c r="CJ10000" s="174"/>
    </row>
    <row r="10001" spans="76:88" ht="20.100000000000001" customHeight="1" x14ac:dyDescent="0.25">
      <c r="BX10001" s="190"/>
      <c r="BY10001" s="191"/>
      <c r="BZ10001" s="188"/>
      <c r="CA10001" s="188"/>
      <c r="CB10001" s="174" t="str">
        <f t="shared" si="960"/>
        <v/>
      </c>
      <c r="CC10001" s="174" t="str">
        <f t="shared" si="961"/>
        <v/>
      </c>
      <c r="CH10001" s="139"/>
      <c r="CI10001" s="139"/>
      <c r="CJ10001" s="174"/>
    </row>
    <row r="10002" spans="76:88" ht="20.100000000000001" customHeight="1" x14ac:dyDescent="0.25">
      <c r="BX10002" s="190"/>
      <c r="BY10002" s="191"/>
      <c r="BZ10002" s="188"/>
      <c r="CA10002" s="188"/>
      <c r="CB10002" s="174" t="str">
        <f t="shared" si="960"/>
        <v/>
      </c>
      <c r="CC10002" s="174" t="str">
        <f t="shared" si="961"/>
        <v/>
      </c>
      <c r="CH10002" s="139"/>
      <c r="CI10002" s="139"/>
      <c r="CJ10002" s="174"/>
    </row>
    <row r="10003" spans="76:88" ht="20.100000000000001" customHeight="1" x14ac:dyDescent="0.25">
      <c r="BX10003" s="190"/>
      <c r="BY10003" s="191"/>
      <c r="BZ10003" s="188"/>
      <c r="CA10003" s="188"/>
      <c r="CB10003" s="174" t="str">
        <f t="shared" si="960"/>
        <v/>
      </c>
      <c r="CC10003" s="174" t="str">
        <f t="shared" si="961"/>
        <v/>
      </c>
      <c r="CH10003" s="139"/>
      <c r="CI10003" s="139"/>
      <c r="CJ10003" s="174"/>
    </row>
    <row r="10004" spans="76:88" ht="20.100000000000001" customHeight="1" x14ac:dyDescent="0.25">
      <c r="BX10004" s="190"/>
      <c r="BY10004" s="191"/>
      <c r="BZ10004" s="188"/>
      <c r="CA10004" s="188"/>
      <c r="CB10004" s="174" t="str">
        <f t="shared" si="960"/>
        <v/>
      </c>
      <c r="CC10004" s="174" t="str">
        <f t="shared" si="961"/>
        <v/>
      </c>
      <c r="CH10004" s="139"/>
      <c r="CI10004" s="139"/>
      <c r="CJ10004" s="174"/>
    </row>
    <row r="10005" spans="76:88" ht="20.100000000000001" customHeight="1" x14ac:dyDescent="0.25">
      <c r="BX10005" s="190"/>
      <c r="BY10005" s="191"/>
      <c r="BZ10005" s="188"/>
      <c r="CA10005" s="188"/>
      <c r="CB10005" s="174" t="str">
        <f t="shared" si="960"/>
        <v/>
      </c>
      <c r="CC10005" s="174" t="str">
        <f t="shared" si="961"/>
        <v/>
      </c>
      <c r="CH10005" s="139"/>
      <c r="CI10005" s="139"/>
      <c r="CJ10005" s="174"/>
    </row>
    <row r="10006" spans="76:88" ht="20.100000000000001" customHeight="1" x14ac:dyDescent="0.25">
      <c r="BX10006" s="190"/>
      <c r="BY10006" s="191"/>
      <c r="BZ10006" s="188"/>
      <c r="CA10006" s="188"/>
      <c r="CB10006" s="174" t="str">
        <f t="shared" si="960"/>
        <v/>
      </c>
      <c r="CC10006" s="174" t="str">
        <f t="shared" si="961"/>
        <v/>
      </c>
      <c r="CH10006" s="139"/>
      <c r="CI10006" s="139"/>
      <c r="CJ10006" s="174"/>
    </row>
    <row r="10007" spans="76:88" ht="20.100000000000001" customHeight="1" x14ac:dyDescent="0.25">
      <c r="BX10007" s="190"/>
      <c r="BY10007" s="191"/>
      <c r="BZ10007" s="188"/>
      <c r="CA10007" s="188"/>
      <c r="CB10007" s="174" t="str">
        <f t="shared" si="960"/>
        <v/>
      </c>
      <c r="CC10007" s="174" t="str">
        <f t="shared" si="961"/>
        <v/>
      </c>
      <c r="CH10007" s="139"/>
      <c r="CI10007" s="139"/>
      <c r="CJ10007" s="174"/>
    </row>
    <row r="10008" spans="76:88" ht="20.100000000000001" customHeight="1" x14ac:dyDescent="0.25">
      <c r="BX10008" s="190"/>
      <c r="BY10008" s="191"/>
      <c r="BZ10008" s="188"/>
      <c r="CA10008" s="188"/>
      <c r="CB10008" s="174" t="str">
        <f t="shared" si="960"/>
        <v/>
      </c>
      <c r="CC10008" s="174" t="str">
        <f t="shared" si="961"/>
        <v/>
      </c>
      <c r="CH10008" s="139"/>
      <c r="CI10008" s="139"/>
      <c r="CJ10008" s="174"/>
    </row>
    <row r="10009" spans="76:88" ht="20.100000000000001" customHeight="1" x14ac:dyDescent="0.25">
      <c r="BX10009" s="190"/>
      <c r="BY10009" s="191"/>
      <c r="BZ10009" s="188"/>
      <c r="CA10009" s="188"/>
      <c r="CB10009" s="174" t="str">
        <f t="shared" si="960"/>
        <v/>
      </c>
      <c r="CC10009" s="174" t="str">
        <f t="shared" si="961"/>
        <v/>
      </c>
      <c r="CH10009" s="139"/>
      <c r="CI10009" s="139"/>
      <c r="CJ10009" s="174"/>
    </row>
    <row r="10010" spans="76:88" ht="20.100000000000001" customHeight="1" x14ac:dyDescent="0.25">
      <c r="BX10010" s="190"/>
      <c r="BY10010" s="191"/>
      <c r="BZ10010" s="188"/>
      <c r="CA10010" s="188"/>
      <c r="CB10010" s="174" t="str">
        <f t="shared" si="960"/>
        <v/>
      </c>
      <c r="CC10010" s="174" t="str">
        <f t="shared" si="961"/>
        <v/>
      </c>
      <c r="CH10010" s="139"/>
      <c r="CI10010" s="139"/>
      <c r="CJ10010" s="174"/>
    </row>
    <row r="10011" spans="76:88" ht="20.100000000000001" customHeight="1" x14ac:dyDescent="0.25">
      <c r="BX10011" s="190"/>
      <c r="BY10011" s="191"/>
      <c r="BZ10011" s="188"/>
      <c r="CA10011" s="188"/>
      <c r="CB10011" s="174" t="str">
        <f t="shared" si="960"/>
        <v/>
      </c>
      <c r="CC10011" s="174" t="str">
        <f t="shared" si="961"/>
        <v/>
      </c>
      <c r="CH10011" s="139"/>
      <c r="CI10011" s="139"/>
      <c r="CJ10011" s="174"/>
    </row>
    <row r="10012" spans="76:88" ht="20.100000000000001" customHeight="1" x14ac:dyDescent="0.25">
      <c r="BX10012" s="190"/>
      <c r="BY10012" s="191"/>
      <c r="BZ10012" s="188"/>
      <c r="CA10012" s="188"/>
      <c r="CB10012" s="174" t="str">
        <f t="shared" si="960"/>
        <v/>
      </c>
      <c r="CC10012" s="174" t="str">
        <f t="shared" si="961"/>
        <v/>
      </c>
      <c r="CH10012" s="139"/>
      <c r="CI10012" s="139"/>
      <c r="CJ10012" s="174"/>
    </row>
    <row r="10013" spans="76:88" ht="20.100000000000001" customHeight="1" x14ac:dyDescent="0.25">
      <c r="BX10013" s="190"/>
      <c r="BY10013" s="191"/>
      <c r="BZ10013" s="188"/>
      <c r="CA10013" s="188"/>
      <c r="CB10013" s="174" t="str">
        <f t="shared" si="960"/>
        <v/>
      </c>
      <c r="CC10013" s="174" t="str">
        <f t="shared" si="961"/>
        <v/>
      </c>
      <c r="CH10013" s="139"/>
      <c r="CI10013" s="139"/>
      <c r="CJ10013" s="174"/>
    </row>
    <row r="10014" spans="76:88" ht="20.100000000000001" customHeight="1" x14ac:dyDescent="0.25">
      <c r="BX10014" s="190"/>
      <c r="BY10014" s="191"/>
      <c r="BZ10014" s="188"/>
      <c r="CA10014" s="188"/>
      <c r="CB10014" s="174" t="str">
        <f t="shared" si="960"/>
        <v/>
      </c>
      <c r="CC10014" s="174" t="str">
        <f t="shared" si="961"/>
        <v/>
      </c>
      <c r="CH10014" s="139"/>
      <c r="CI10014" s="139"/>
      <c r="CJ10014" s="174"/>
    </row>
    <row r="10015" spans="76:88" ht="20.100000000000001" customHeight="1" x14ac:dyDescent="0.25">
      <c r="BX10015" s="190"/>
      <c r="BY10015" s="191"/>
      <c r="BZ10015" s="188"/>
      <c r="CA10015" s="188"/>
      <c r="CB10015" s="174" t="str">
        <f t="shared" si="960"/>
        <v/>
      </c>
      <c r="CC10015" s="174" t="str">
        <f t="shared" si="961"/>
        <v/>
      </c>
      <c r="CH10015" s="139"/>
      <c r="CI10015" s="139"/>
      <c r="CJ10015" s="174"/>
    </row>
    <row r="10016" spans="76:88" ht="20.100000000000001" customHeight="1" x14ac:dyDescent="0.25">
      <c r="BX10016" s="190"/>
      <c r="BY10016" s="191"/>
      <c r="BZ10016" s="188"/>
      <c r="CA10016" s="188"/>
      <c r="CB10016" s="174" t="str">
        <f t="shared" si="960"/>
        <v/>
      </c>
      <c r="CC10016" s="174" t="str">
        <f t="shared" si="961"/>
        <v/>
      </c>
      <c r="CH10016" s="139"/>
      <c r="CI10016" s="139"/>
      <c r="CJ10016" s="174"/>
    </row>
    <row r="10017" spans="76:88" ht="20.100000000000001" customHeight="1" x14ac:dyDescent="0.25">
      <c r="BX10017" s="190"/>
      <c r="BY10017" s="191"/>
      <c r="BZ10017" s="188"/>
      <c r="CA10017" s="188"/>
      <c r="CB10017" s="174" t="str">
        <f t="shared" si="960"/>
        <v/>
      </c>
      <c r="CC10017" s="174" t="str">
        <f t="shared" si="961"/>
        <v/>
      </c>
      <c r="CH10017" s="139"/>
      <c r="CI10017" s="139"/>
      <c r="CJ10017" s="174"/>
    </row>
    <row r="10018" spans="76:88" ht="20.100000000000001" customHeight="1" x14ac:dyDescent="0.25">
      <c r="BX10018" s="190"/>
      <c r="BY10018" s="191"/>
      <c r="BZ10018" s="188"/>
      <c r="CA10018" s="188"/>
      <c r="CB10018" s="174" t="str">
        <f t="shared" si="960"/>
        <v/>
      </c>
      <c r="CC10018" s="174" t="str">
        <f t="shared" si="961"/>
        <v/>
      </c>
      <c r="CH10018" s="139"/>
      <c r="CI10018" s="139"/>
      <c r="CJ10018" s="174"/>
    </row>
    <row r="10019" spans="76:88" ht="20.100000000000001" customHeight="1" x14ac:dyDescent="0.25">
      <c r="BX10019" s="190"/>
      <c r="BY10019" s="191"/>
      <c r="BZ10019" s="188"/>
      <c r="CA10019" s="188"/>
      <c r="CB10019" s="174" t="str">
        <f t="shared" si="960"/>
        <v/>
      </c>
      <c r="CC10019" s="174" t="str">
        <f t="shared" si="961"/>
        <v/>
      </c>
      <c r="CH10019" s="139"/>
      <c r="CI10019" s="139"/>
      <c r="CJ10019" s="174"/>
    </row>
    <row r="10020" spans="76:88" ht="20.100000000000001" customHeight="1" x14ac:dyDescent="0.25">
      <c r="BX10020" s="190"/>
      <c r="BY10020" s="191"/>
      <c r="BZ10020" s="188"/>
      <c r="CA10020" s="188"/>
      <c r="CB10020" s="174" t="str">
        <f t="shared" si="960"/>
        <v/>
      </c>
      <c r="CC10020" s="174" t="str">
        <f t="shared" si="961"/>
        <v/>
      </c>
      <c r="CH10020" s="139"/>
      <c r="CI10020" s="139"/>
      <c r="CJ10020" s="174"/>
    </row>
    <row r="10021" spans="76:88" ht="20.100000000000001" customHeight="1" x14ac:dyDescent="0.25">
      <c r="BX10021" s="190"/>
      <c r="BY10021" s="191"/>
      <c r="BZ10021" s="188"/>
      <c r="CA10021" s="188"/>
      <c r="CB10021" s="174" t="str">
        <f t="shared" si="960"/>
        <v/>
      </c>
      <c r="CC10021" s="174" t="str">
        <f t="shared" si="961"/>
        <v/>
      </c>
      <c r="CH10021" s="139"/>
      <c r="CI10021" s="139"/>
      <c r="CJ10021" s="174"/>
    </row>
    <row r="10022" spans="76:88" ht="20.100000000000001" customHeight="1" x14ac:dyDescent="0.25">
      <c r="BX10022" s="190"/>
      <c r="BY10022" s="191"/>
      <c r="BZ10022" s="188"/>
      <c r="CA10022" s="188"/>
      <c r="CB10022" s="174" t="str">
        <f t="shared" si="960"/>
        <v/>
      </c>
      <c r="CC10022" s="174" t="str">
        <f t="shared" si="961"/>
        <v/>
      </c>
      <c r="CH10022" s="139"/>
      <c r="CI10022" s="139"/>
      <c r="CJ10022" s="174"/>
    </row>
    <row r="10023" spans="76:88" ht="20.100000000000001" customHeight="1" x14ac:dyDescent="0.25">
      <c r="BX10023" s="190"/>
      <c r="BY10023" s="191"/>
      <c r="BZ10023" s="188"/>
      <c r="CA10023" s="188"/>
      <c r="CB10023" s="174" t="str">
        <f t="shared" si="960"/>
        <v/>
      </c>
      <c r="CC10023" s="174" t="str">
        <f t="shared" si="961"/>
        <v/>
      </c>
      <c r="CH10023" s="139"/>
      <c r="CI10023" s="139"/>
      <c r="CJ10023" s="174"/>
    </row>
    <row r="10024" spans="76:88" ht="20.100000000000001" customHeight="1" x14ac:dyDescent="0.25">
      <c r="BX10024" s="190"/>
      <c r="BY10024" s="191"/>
      <c r="BZ10024" s="188"/>
      <c r="CA10024" s="188"/>
      <c r="CB10024" s="174" t="str">
        <f t="shared" si="960"/>
        <v/>
      </c>
      <c r="CC10024" s="174" t="str">
        <f t="shared" si="961"/>
        <v/>
      </c>
      <c r="CH10024" s="139"/>
      <c r="CI10024" s="139"/>
      <c r="CJ10024" s="174"/>
    </row>
    <row r="10025" spans="76:88" ht="20.100000000000001" customHeight="1" x14ac:dyDescent="0.25">
      <c r="BX10025" s="190"/>
      <c r="BY10025" s="191"/>
      <c r="BZ10025" s="188"/>
      <c r="CA10025" s="188"/>
      <c r="CB10025" s="174" t="str">
        <f t="shared" si="960"/>
        <v/>
      </c>
      <c r="CC10025" s="174" t="str">
        <f t="shared" si="961"/>
        <v/>
      </c>
      <c r="CH10025" s="139"/>
      <c r="CI10025" s="139"/>
      <c r="CJ10025" s="174"/>
    </row>
    <row r="10026" spans="76:88" ht="20.100000000000001" customHeight="1" x14ac:dyDescent="0.25">
      <c r="BX10026" s="190"/>
      <c r="BY10026" s="191"/>
      <c r="BZ10026" s="188"/>
      <c r="CA10026" s="188"/>
      <c r="CB10026" s="174" t="str">
        <f t="shared" si="960"/>
        <v/>
      </c>
      <c r="CC10026" s="174" t="str">
        <f t="shared" si="961"/>
        <v/>
      </c>
      <c r="CH10026" s="139"/>
      <c r="CI10026" s="139"/>
      <c r="CJ10026" s="174"/>
    </row>
    <row r="10027" spans="76:88" ht="20.100000000000001" customHeight="1" x14ac:dyDescent="0.25">
      <c r="BX10027" s="190"/>
      <c r="BY10027" s="191"/>
      <c r="BZ10027" s="188"/>
      <c r="CA10027" s="188"/>
      <c r="CB10027" s="174" t="str">
        <f t="shared" si="960"/>
        <v/>
      </c>
      <c r="CC10027" s="174" t="str">
        <f t="shared" si="961"/>
        <v/>
      </c>
      <c r="CH10027" s="139"/>
      <c r="CI10027" s="139"/>
      <c r="CJ10027" s="174"/>
    </row>
    <row r="10028" spans="76:88" ht="20.100000000000001" customHeight="1" x14ac:dyDescent="0.25">
      <c r="BX10028" s="190"/>
      <c r="BY10028" s="191"/>
      <c r="BZ10028" s="188"/>
      <c r="CA10028" s="188"/>
      <c r="CB10028" s="174" t="str">
        <f t="shared" si="960"/>
        <v/>
      </c>
      <c r="CC10028" s="174" t="str">
        <f t="shared" si="961"/>
        <v/>
      </c>
      <c r="CH10028" s="139"/>
      <c r="CI10028" s="139"/>
      <c r="CJ10028" s="174"/>
    </row>
    <row r="10029" spans="76:88" ht="20.100000000000001" customHeight="1" x14ac:dyDescent="0.25">
      <c r="BX10029" s="190"/>
      <c r="BY10029" s="191"/>
      <c r="BZ10029" s="188"/>
      <c r="CA10029" s="188"/>
      <c r="CB10029" s="174" t="str">
        <f t="shared" si="960"/>
        <v/>
      </c>
      <c r="CC10029" s="174" t="str">
        <f t="shared" si="961"/>
        <v/>
      </c>
      <c r="CH10029" s="139"/>
      <c r="CI10029" s="139"/>
      <c r="CJ10029" s="174"/>
    </row>
    <row r="10030" spans="76:88" ht="20.100000000000001" customHeight="1" x14ac:dyDescent="0.25">
      <c r="BX10030" s="190"/>
      <c r="BY10030" s="191"/>
      <c r="BZ10030" s="188"/>
      <c r="CA10030" s="188"/>
      <c r="CB10030" s="174" t="str">
        <f t="shared" si="960"/>
        <v/>
      </c>
      <c r="CC10030" s="174" t="str">
        <f t="shared" si="961"/>
        <v/>
      </c>
      <c r="CH10030" s="139"/>
      <c r="CI10030" s="139"/>
      <c r="CJ10030" s="174"/>
    </row>
    <row r="10031" spans="76:88" ht="20.100000000000001" customHeight="1" x14ac:dyDescent="0.25">
      <c r="BX10031" s="190"/>
      <c r="BY10031" s="191"/>
      <c r="BZ10031" s="188"/>
      <c r="CA10031" s="188"/>
      <c r="CB10031" s="174" t="str">
        <f t="shared" si="960"/>
        <v/>
      </c>
      <c r="CC10031" s="174" t="str">
        <f t="shared" si="961"/>
        <v/>
      </c>
      <c r="CH10031" s="139"/>
      <c r="CI10031" s="139"/>
      <c r="CJ10031" s="174"/>
    </row>
    <row r="10032" spans="76:88" ht="20.100000000000001" customHeight="1" x14ac:dyDescent="0.25">
      <c r="BX10032" s="190"/>
      <c r="BY10032" s="191"/>
      <c r="BZ10032" s="188"/>
      <c r="CA10032" s="188"/>
      <c r="CB10032" s="174" t="str">
        <f t="shared" si="960"/>
        <v/>
      </c>
      <c r="CC10032" s="174" t="str">
        <f t="shared" si="961"/>
        <v/>
      </c>
      <c r="CH10032" s="139"/>
      <c r="CI10032" s="139"/>
      <c r="CJ10032" s="174"/>
    </row>
    <row r="10033" spans="76:88" ht="20.100000000000001" customHeight="1" x14ac:dyDescent="0.25">
      <c r="BX10033" s="190"/>
      <c r="BY10033" s="191"/>
      <c r="BZ10033" s="188"/>
      <c r="CA10033" s="188"/>
      <c r="CB10033" s="174" t="str">
        <f t="shared" si="960"/>
        <v/>
      </c>
      <c r="CC10033" s="174" t="str">
        <f t="shared" si="961"/>
        <v/>
      </c>
      <c r="CH10033" s="139"/>
      <c r="CI10033" s="139"/>
      <c r="CJ10033" s="174"/>
    </row>
    <row r="10034" spans="76:88" ht="20.100000000000001" customHeight="1" x14ac:dyDescent="0.25">
      <c r="BX10034" s="190"/>
      <c r="BY10034" s="191"/>
      <c r="BZ10034" s="188"/>
      <c r="CA10034" s="188"/>
      <c r="CB10034" s="174" t="str">
        <f t="shared" si="960"/>
        <v/>
      </c>
      <c r="CC10034" s="174" t="str">
        <f t="shared" si="961"/>
        <v/>
      </c>
      <c r="CH10034" s="139"/>
      <c r="CI10034" s="139"/>
      <c r="CJ10034" s="174"/>
    </row>
    <row r="10035" spans="76:88" ht="20.100000000000001" customHeight="1" x14ac:dyDescent="0.25">
      <c r="BX10035" s="190"/>
      <c r="BY10035" s="191"/>
      <c r="BZ10035" s="188"/>
      <c r="CA10035" s="188"/>
      <c r="CB10035" s="174" t="str">
        <f t="shared" si="960"/>
        <v/>
      </c>
      <c r="CC10035" s="174" t="str">
        <f t="shared" si="961"/>
        <v/>
      </c>
      <c r="CH10035" s="139"/>
      <c r="CI10035" s="139"/>
      <c r="CJ10035" s="174"/>
    </row>
    <row r="10036" spans="76:88" ht="20.100000000000001" customHeight="1" x14ac:dyDescent="0.25">
      <c r="BX10036" s="190"/>
      <c r="BY10036" s="191"/>
      <c r="BZ10036" s="188"/>
      <c r="CA10036" s="188"/>
      <c r="CB10036" s="174" t="str">
        <f t="shared" si="960"/>
        <v/>
      </c>
      <c r="CC10036" s="174" t="str">
        <f t="shared" si="961"/>
        <v/>
      </c>
      <c r="CH10036" s="139"/>
      <c r="CI10036" s="139"/>
      <c r="CJ10036" s="174"/>
    </row>
    <row r="10037" spans="76:88" ht="20.100000000000001" customHeight="1" x14ac:dyDescent="0.25">
      <c r="BX10037" s="190"/>
      <c r="BY10037" s="191"/>
      <c r="BZ10037" s="188"/>
      <c r="CA10037" s="188"/>
      <c r="CB10037" s="174" t="str">
        <f t="shared" si="960"/>
        <v/>
      </c>
      <c r="CC10037" s="174" t="str">
        <f t="shared" si="961"/>
        <v/>
      </c>
      <c r="CH10037" s="139"/>
      <c r="CI10037" s="139"/>
      <c r="CJ10037" s="174"/>
    </row>
    <row r="10038" spans="76:88" ht="20.100000000000001" customHeight="1" x14ac:dyDescent="0.25">
      <c r="BX10038" s="190"/>
      <c r="BY10038" s="191"/>
      <c r="BZ10038" s="188"/>
      <c r="CA10038" s="188"/>
      <c r="CB10038" s="174" t="str">
        <f t="shared" si="960"/>
        <v/>
      </c>
      <c r="CC10038" s="174" t="str">
        <f t="shared" si="961"/>
        <v/>
      </c>
      <c r="CH10038" s="139"/>
      <c r="CI10038" s="139"/>
      <c r="CJ10038" s="174"/>
    </row>
    <row r="10039" spans="76:88" ht="20.100000000000001" customHeight="1" x14ac:dyDescent="0.25">
      <c r="BX10039" s="190"/>
      <c r="BY10039" s="191"/>
      <c r="BZ10039" s="188"/>
      <c r="CA10039" s="188"/>
      <c r="CB10039" s="174" t="str">
        <f t="shared" si="960"/>
        <v/>
      </c>
      <c r="CC10039" s="174" t="str">
        <f t="shared" si="961"/>
        <v/>
      </c>
      <c r="CH10039" s="139"/>
      <c r="CI10039" s="139"/>
      <c r="CJ10039" s="174"/>
    </row>
    <row r="10040" spans="76:88" ht="20.100000000000001" customHeight="1" x14ac:dyDescent="0.25">
      <c r="BX10040" s="190"/>
      <c r="BY10040" s="191"/>
      <c r="BZ10040" s="188"/>
      <c r="CA10040" s="188"/>
      <c r="CB10040" s="174" t="str">
        <f t="shared" si="960"/>
        <v/>
      </c>
      <c r="CC10040" s="174" t="str">
        <f t="shared" si="961"/>
        <v/>
      </c>
      <c r="CH10040" s="139"/>
      <c r="CI10040" s="139"/>
      <c r="CJ10040" s="174"/>
    </row>
    <row r="10041" spans="76:88" ht="20.100000000000001" customHeight="1" x14ac:dyDescent="0.25">
      <c r="BX10041" s="190"/>
      <c r="BY10041" s="191"/>
      <c r="BZ10041" s="188"/>
      <c r="CA10041" s="188"/>
      <c r="CB10041" s="174" t="str">
        <f t="shared" si="960"/>
        <v/>
      </c>
      <c r="CC10041" s="174" t="str">
        <f t="shared" si="961"/>
        <v/>
      </c>
      <c r="CH10041" s="139"/>
      <c r="CI10041" s="139"/>
      <c r="CJ10041" s="174"/>
    </row>
    <row r="10042" spans="76:88" ht="20.100000000000001" customHeight="1" x14ac:dyDescent="0.25">
      <c r="BX10042" s="190"/>
      <c r="BY10042" s="191"/>
      <c r="BZ10042" s="188"/>
      <c r="CA10042" s="188"/>
      <c r="CB10042" s="174" t="str">
        <f t="shared" si="960"/>
        <v/>
      </c>
      <c r="CC10042" s="174" t="str">
        <f t="shared" si="961"/>
        <v/>
      </c>
      <c r="CH10042" s="139"/>
      <c r="CI10042" s="139"/>
      <c r="CJ10042" s="174"/>
    </row>
    <row r="10043" spans="76:88" ht="20.100000000000001" customHeight="1" x14ac:dyDescent="0.25">
      <c r="BX10043" s="190"/>
      <c r="BY10043" s="191"/>
      <c r="BZ10043" s="188"/>
      <c r="CA10043" s="188"/>
      <c r="CB10043" s="174" t="str">
        <f t="shared" si="960"/>
        <v/>
      </c>
      <c r="CC10043" s="174" t="str">
        <f t="shared" si="961"/>
        <v/>
      </c>
      <c r="CH10043" s="139"/>
      <c r="CI10043" s="139"/>
      <c r="CJ10043" s="174"/>
    </row>
    <row r="10044" spans="76:88" ht="20.100000000000001" customHeight="1" x14ac:dyDescent="0.25">
      <c r="BX10044" s="190"/>
      <c r="BY10044" s="191"/>
      <c r="BZ10044" s="188"/>
      <c r="CA10044" s="188"/>
      <c r="CB10044" s="174" t="str">
        <f t="shared" si="960"/>
        <v/>
      </c>
      <c r="CC10044" s="174" t="str">
        <f t="shared" si="961"/>
        <v/>
      </c>
      <c r="CH10044" s="139"/>
      <c r="CI10044" s="139"/>
      <c r="CJ10044" s="174"/>
    </row>
    <row r="10045" spans="76:88" ht="20.100000000000001" customHeight="1" x14ac:dyDescent="0.25">
      <c r="BX10045" s="190"/>
      <c r="BY10045" s="191"/>
      <c r="BZ10045" s="188"/>
      <c r="CA10045" s="188"/>
      <c r="CB10045" s="174" t="str">
        <f t="shared" si="960"/>
        <v/>
      </c>
      <c r="CC10045" s="174" t="str">
        <f t="shared" si="961"/>
        <v/>
      </c>
      <c r="CH10045" s="139"/>
      <c r="CI10045" s="139"/>
      <c r="CJ10045" s="174"/>
    </row>
    <row r="10046" spans="76:88" ht="20.100000000000001" customHeight="1" x14ac:dyDescent="0.25">
      <c r="BX10046" s="190"/>
      <c r="BY10046" s="191"/>
      <c r="BZ10046" s="188"/>
      <c r="CA10046" s="188"/>
      <c r="CB10046" s="174" t="str">
        <f t="shared" si="960"/>
        <v/>
      </c>
      <c r="CC10046" s="174" t="str">
        <f t="shared" si="961"/>
        <v/>
      </c>
      <c r="CH10046" s="139"/>
      <c r="CI10046" s="139"/>
      <c r="CJ10046" s="174"/>
    </row>
    <row r="10047" spans="76:88" ht="20.100000000000001" customHeight="1" x14ac:dyDescent="0.25">
      <c r="BX10047" s="190"/>
      <c r="BY10047" s="191"/>
      <c r="BZ10047" s="188"/>
      <c r="CA10047" s="188"/>
      <c r="CB10047" s="174" t="str">
        <f t="shared" si="960"/>
        <v/>
      </c>
      <c r="CC10047" s="174" t="str">
        <f t="shared" si="961"/>
        <v/>
      </c>
      <c r="CH10047" s="139"/>
      <c r="CI10047" s="139"/>
      <c r="CJ10047" s="174"/>
    </row>
    <row r="10048" spans="76:88" ht="20.100000000000001" customHeight="1" x14ac:dyDescent="0.25">
      <c r="BX10048" s="190"/>
      <c r="BY10048" s="191"/>
      <c r="BZ10048" s="188"/>
      <c r="CA10048" s="188"/>
      <c r="CB10048" s="174" t="str">
        <f t="shared" si="960"/>
        <v/>
      </c>
      <c r="CC10048" s="174" t="str">
        <f t="shared" si="961"/>
        <v/>
      </c>
      <c r="CH10048" s="139"/>
      <c r="CI10048" s="139"/>
      <c r="CJ10048" s="174"/>
    </row>
    <row r="10049" spans="76:88" ht="20.100000000000001" customHeight="1" x14ac:dyDescent="0.25">
      <c r="BX10049" s="190"/>
      <c r="BY10049" s="191"/>
      <c r="BZ10049" s="188"/>
      <c r="CA10049" s="188"/>
      <c r="CB10049" s="174" t="str">
        <f t="shared" si="960"/>
        <v/>
      </c>
      <c r="CC10049" s="174" t="str">
        <f t="shared" si="961"/>
        <v/>
      </c>
      <c r="CH10049" s="139"/>
      <c r="CI10049" s="139"/>
      <c r="CJ10049" s="174"/>
    </row>
    <row r="10050" spans="76:88" ht="20.100000000000001" customHeight="1" x14ac:dyDescent="0.25">
      <c r="BX10050" s="190"/>
      <c r="BY10050" s="191"/>
      <c r="BZ10050" s="188"/>
      <c r="CA10050" s="188"/>
      <c r="CB10050" s="174" t="str">
        <f t="shared" si="960"/>
        <v/>
      </c>
      <c r="CC10050" s="174" t="str">
        <f t="shared" si="961"/>
        <v/>
      </c>
      <c r="CH10050" s="139"/>
      <c r="CI10050" s="139"/>
      <c r="CJ10050" s="174"/>
    </row>
    <row r="10051" spans="76:88" ht="20.100000000000001" customHeight="1" x14ac:dyDescent="0.25">
      <c r="BX10051" s="190"/>
      <c r="BY10051" s="191"/>
      <c r="BZ10051" s="188"/>
      <c r="CA10051" s="188"/>
      <c r="CB10051" s="174" t="str">
        <f t="shared" si="960"/>
        <v/>
      </c>
      <c r="CC10051" s="174" t="str">
        <f t="shared" si="961"/>
        <v/>
      </c>
      <c r="CH10051" s="139"/>
      <c r="CI10051" s="139"/>
      <c r="CJ10051" s="174"/>
    </row>
    <row r="10052" spans="76:88" ht="20.100000000000001" customHeight="1" x14ac:dyDescent="0.25">
      <c r="BX10052" s="190"/>
      <c r="BY10052" s="191"/>
      <c r="BZ10052" s="188"/>
      <c r="CA10052" s="188"/>
      <c r="CB10052" s="174" t="str">
        <f t="shared" si="960"/>
        <v/>
      </c>
      <c r="CC10052" s="174" t="str">
        <f t="shared" si="961"/>
        <v/>
      </c>
      <c r="CH10052" s="139"/>
      <c r="CI10052" s="139"/>
      <c r="CJ10052" s="174"/>
    </row>
    <row r="10053" spans="76:88" ht="20.100000000000001" customHeight="1" x14ac:dyDescent="0.25">
      <c r="BX10053" s="190"/>
      <c r="BY10053" s="191"/>
      <c r="BZ10053" s="188"/>
      <c r="CA10053" s="188"/>
      <c r="CB10053" s="174" t="str">
        <f t="shared" si="960"/>
        <v/>
      </c>
      <c r="CC10053" s="174" t="str">
        <f t="shared" si="961"/>
        <v/>
      </c>
      <c r="CH10053" s="139"/>
      <c r="CI10053" s="139"/>
      <c r="CJ10053" s="174"/>
    </row>
    <row r="10054" spans="76:88" ht="20.100000000000001" customHeight="1" x14ac:dyDescent="0.25">
      <c r="BX10054" s="190"/>
      <c r="BY10054" s="191"/>
      <c r="BZ10054" s="188"/>
      <c r="CA10054" s="188"/>
      <c r="CB10054" s="174" t="str">
        <f t="shared" si="960"/>
        <v/>
      </c>
      <c r="CC10054" s="174" t="str">
        <f t="shared" si="961"/>
        <v/>
      </c>
      <c r="CH10054" s="139"/>
      <c r="CI10054" s="139"/>
      <c r="CJ10054" s="174"/>
    </row>
    <row r="10055" spans="76:88" ht="20.100000000000001" customHeight="1" x14ac:dyDescent="0.25">
      <c r="BX10055" s="190"/>
      <c r="BY10055" s="191"/>
      <c r="BZ10055" s="188"/>
      <c r="CA10055" s="188"/>
      <c r="CB10055" s="174" t="str">
        <f t="shared" si="960"/>
        <v/>
      </c>
      <c r="CC10055" s="174" t="str">
        <f t="shared" si="961"/>
        <v/>
      </c>
      <c r="CH10055" s="139"/>
      <c r="CI10055" s="139"/>
      <c r="CJ10055" s="174"/>
    </row>
    <row r="10056" spans="76:88" ht="20.100000000000001" customHeight="1" x14ac:dyDescent="0.25">
      <c r="BX10056" s="190"/>
      <c r="BY10056" s="191"/>
      <c r="BZ10056" s="188"/>
      <c r="CA10056" s="188"/>
      <c r="CB10056" s="174" t="str">
        <f t="shared" si="960"/>
        <v/>
      </c>
      <c r="CC10056" s="174" t="str">
        <f t="shared" si="961"/>
        <v/>
      </c>
      <c r="CH10056" s="139"/>
      <c r="CI10056" s="139"/>
      <c r="CJ10056" s="174"/>
    </row>
    <row r="10057" spans="76:88" ht="20.100000000000001" customHeight="1" x14ac:dyDescent="0.25">
      <c r="BX10057" s="190"/>
      <c r="BY10057" s="191"/>
      <c r="BZ10057" s="188"/>
      <c r="CA10057" s="188"/>
      <c r="CB10057" s="174" t="str">
        <f t="shared" si="960"/>
        <v/>
      </c>
      <c r="CC10057" s="174" t="str">
        <f t="shared" si="961"/>
        <v/>
      </c>
      <c r="CH10057" s="139"/>
      <c r="CI10057" s="139"/>
      <c r="CJ10057" s="174"/>
    </row>
    <row r="10058" spans="76:88" ht="20.100000000000001" customHeight="1" x14ac:dyDescent="0.25">
      <c r="BX10058" s="190"/>
      <c r="BY10058" s="191"/>
      <c r="BZ10058" s="188"/>
      <c r="CA10058" s="188"/>
      <c r="CB10058" s="174" t="str">
        <f t="shared" si="960"/>
        <v/>
      </c>
      <c r="CC10058" s="174" t="str">
        <f t="shared" si="961"/>
        <v/>
      </c>
      <c r="CH10058" s="139"/>
      <c r="CI10058" s="139"/>
      <c r="CJ10058" s="174"/>
    </row>
    <row r="10059" spans="76:88" ht="20.100000000000001" customHeight="1" x14ac:dyDescent="0.25">
      <c r="BX10059" s="190"/>
      <c r="BY10059" s="191"/>
      <c r="BZ10059" s="188"/>
      <c r="CA10059" s="188"/>
      <c r="CB10059" s="174" t="str">
        <f t="shared" si="960"/>
        <v/>
      </c>
      <c r="CC10059" s="174" t="str">
        <f t="shared" si="961"/>
        <v/>
      </c>
      <c r="CH10059" s="139"/>
      <c r="CI10059" s="139"/>
      <c r="CJ10059" s="174"/>
    </row>
    <row r="10060" spans="76:88" ht="20.100000000000001" customHeight="1" x14ac:dyDescent="0.25">
      <c r="BX10060" s="190"/>
      <c r="BY10060" s="191"/>
      <c r="BZ10060" s="188"/>
      <c r="CA10060" s="188"/>
      <c r="CB10060" s="174" t="str">
        <f t="shared" si="960"/>
        <v/>
      </c>
      <c r="CC10060" s="174" t="str">
        <f t="shared" si="961"/>
        <v/>
      </c>
      <c r="CH10060" s="139"/>
      <c r="CI10060" s="139"/>
      <c r="CJ10060" s="174"/>
    </row>
    <row r="10061" spans="76:88" ht="20.100000000000001" customHeight="1" x14ac:dyDescent="0.25">
      <c r="BX10061" s="190"/>
      <c r="BY10061" s="191"/>
      <c r="BZ10061" s="188"/>
      <c r="CA10061" s="188"/>
      <c r="CB10061" s="174" t="str">
        <f t="shared" si="960"/>
        <v/>
      </c>
      <c r="CC10061" s="174" t="str">
        <f t="shared" si="961"/>
        <v/>
      </c>
      <c r="CH10061" s="139"/>
      <c r="CI10061" s="139"/>
      <c r="CJ10061" s="174"/>
    </row>
    <row r="10062" spans="76:88" ht="20.100000000000001" customHeight="1" x14ac:dyDescent="0.25">
      <c r="BX10062" s="190"/>
      <c r="BY10062" s="191"/>
      <c r="BZ10062" s="188"/>
      <c r="CA10062" s="188"/>
      <c r="CB10062" s="174" t="str">
        <f t="shared" si="960"/>
        <v/>
      </c>
      <c r="CC10062" s="174" t="str">
        <f t="shared" si="961"/>
        <v/>
      </c>
      <c r="CH10062" s="139"/>
      <c r="CI10062" s="139"/>
      <c r="CJ10062" s="174"/>
    </row>
    <row r="10063" spans="76:88" ht="20.100000000000001" customHeight="1" x14ac:dyDescent="0.25">
      <c r="BX10063" s="190"/>
      <c r="BY10063" s="191"/>
      <c r="BZ10063" s="188"/>
      <c r="CA10063" s="188"/>
      <c r="CB10063" s="174" t="str">
        <f t="shared" si="960"/>
        <v/>
      </c>
      <c r="CC10063" s="174" t="str">
        <f t="shared" si="961"/>
        <v/>
      </c>
      <c r="CH10063" s="139"/>
      <c r="CI10063" s="139"/>
      <c r="CJ10063" s="174"/>
    </row>
    <row r="10064" spans="76:88" ht="20.100000000000001" customHeight="1" x14ac:dyDescent="0.25">
      <c r="BX10064" s="190"/>
      <c r="BY10064" s="191"/>
      <c r="BZ10064" s="188"/>
      <c r="CA10064" s="188"/>
      <c r="CB10064" s="174" t="str">
        <f t="shared" ref="CB10064:CB10072" si="962">IF($CA10064&gt;(Y$555),$BZ10064,"")</f>
        <v/>
      </c>
      <c r="CC10064" s="174" t="str">
        <f t="shared" ref="CC10064:CC10072" si="963">IF($CA10064&gt;(AA$557),$BZ10064,"")</f>
        <v/>
      </c>
      <c r="CH10064" s="139"/>
      <c r="CI10064" s="139"/>
      <c r="CJ10064" s="174"/>
    </row>
    <row r="10065" spans="76:88" ht="20.100000000000001" customHeight="1" x14ac:dyDescent="0.25">
      <c r="BX10065" s="190"/>
      <c r="BY10065" s="191"/>
      <c r="BZ10065" s="188"/>
      <c r="CA10065" s="188"/>
      <c r="CB10065" s="174" t="str">
        <f t="shared" si="962"/>
        <v/>
      </c>
      <c r="CC10065" s="174" t="str">
        <f t="shared" si="963"/>
        <v/>
      </c>
      <c r="CH10065" s="139"/>
      <c r="CI10065" s="139"/>
      <c r="CJ10065" s="174"/>
    </row>
    <row r="10066" spans="76:88" ht="20.100000000000001" customHeight="1" x14ac:dyDescent="0.25">
      <c r="BX10066" s="190"/>
      <c r="BY10066" s="191"/>
      <c r="BZ10066" s="188"/>
      <c r="CA10066" s="188"/>
      <c r="CB10066" s="174" t="str">
        <f t="shared" si="962"/>
        <v/>
      </c>
      <c r="CC10066" s="174" t="str">
        <f t="shared" si="963"/>
        <v/>
      </c>
      <c r="CH10066" s="139"/>
      <c r="CI10066" s="139"/>
      <c r="CJ10066" s="174"/>
    </row>
    <row r="10067" spans="76:88" ht="20.100000000000001" customHeight="1" x14ac:dyDescent="0.25">
      <c r="BX10067" s="190"/>
      <c r="BY10067" s="191"/>
      <c r="BZ10067" s="188"/>
      <c r="CA10067" s="188"/>
      <c r="CB10067" s="174" t="str">
        <f t="shared" si="962"/>
        <v/>
      </c>
      <c r="CC10067" s="174" t="str">
        <f t="shared" si="963"/>
        <v/>
      </c>
      <c r="CH10067" s="139"/>
      <c r="CI10067" s="139"/>
      <c r="CJ10067" s="174"/>
    </row>
    <row r="10068" spans="76:88" ht="20.100000000000001" customHeight="1" x14ac:dyDescent="0.25">
      <c r="BX10068" s="190"/>
      <c r="BY10068" s="191"/>
      <c r="BZ10068" s="188"/>
      <c r="CA10068" s="188"/>
      <c r="CB10068" s="174" t="str">
        <f t="shared" si="962"/>
        <v/>
      </c>
      <c r="CC10068" s="174" t="str">
        <f t="shared" si="963"/>
        <v/>
      </c>
      <c r="CH10068" s="139"/>
      <c r="CI10068" s="139"/>
      <c r="CJ10068" s="174"/>
    </row>
    <row r="10069" spans="76:88" ht="20.100000000000001" customHeight="1" x14ac:dyDescent="0.25">
      <c r="BX10069" s="190"/>
      <c r="BY10069" s="191"/>
      <c r="BZ10069" s="188"/>
      <c r="CA10069" s="188"/>
      <c r="CB10069" s="174" t="str">
        <f t="shared" si="962"/>
        <v/>
      </c>
      <c r="CC10069" s="174" t="str">
        <f t="shared" si="963"/>
        <v/>
      </c>
      <c r="CH10069" s="139"/>
      <c r="CI10069" s="139"/>
      <c r="CJ10069" s="174"/>
    </row>
    <row r="10070" spans="76:88" ht="20.100000000000001" customHeight="1" x14ac:dyDescent="0.25">
      <c r="BX10070" s="190"/>
      <c r="BY10070" s="191"/>
      <c r="BZ10070" s="188"/>
      <c r="CA10070" s="188"/>
      <c r="CB10070" s="174" t="str">
        <f t="shared" si="962"/>
        <v/>
      </c>
      <c r="CC10070" s="174" t="str">
        <f t="shared" si="963"/>
        <v/>
      </c>
      <c r="CH10070" s="139"/>
      <c r="CI10070" s="139"/>
      <c r="CJ10070" s="174"/>
    </row>
    <row r="10071" spans="76:88" ht="20.100000000000001" customHeight="1" x14ac:dyDescent="0.25">
      <c r="BX10071" s="190"/>
      <c r="BY10071" s="191"/>
      <c r="BZ10071" s="188"/>
      <c r="CA10071" s="188"/>
      <c r="CB10071" s="174" t="str">
        <f t="shared" si="962"/>
        <v/>
      </c>
      <c r="CC10071" s="174" t="str">
        <f t="shared" si="963"/>
        <v/>
      </c>
      <c r="CH10071" s="139"/>
      <c r="CI10071" s="139"/>
      <c r="CJ10071" s="174"/>
    </row>
    <row r="10072" spans="76:88" ht="20.100000000000001" customHeight="1" x14ac:dyDescent="0.25">
      <c r="BX10072" s="190"/>
      <c r="BY10072" s="191"/>
      <c r="BZ10072" s="188"/>
      <c r="CA10072" s="188"/>
      <c r="CB10072" s="174" t="str">
        <f t="shared" si="962"/>
        <v/>
      </c>
      <c r="CC10072" s="174" t="str">
        <f t="shared" si="963"/>
        <v/>
      </c>
      <c r="CH10072" s="139"/>
      <c r="CI10072" s="139"/>
      <c r="CJ10072" s="174"/>
    </row>
    <row r="10073" spans="76:88" ht="20.100000000000001" customHeight="1" x14ac:dyDescent="0.25">
      <c r="CJ10073" s="174"/>
    </row>
    <row r="10074" spans="76:88" ht="20.100000000000001" customHeight="1" x14ac:dyDescent="0.25">
      <c r="CJ10074" s="174"/>
    </row>
    <row r="10075" spans="76:88" ht="20.100000000000001" customHeight="1" x14ac:dyDescent="0.25">
      <c r="CJ10075" s="174"/>
    </row>
    <row r="10076" spans="76:88" ht="20.100000000000001" customHeight="1" x14ac:dyDescent="0.25">
      <c r="CJ10076" s="174"/>
    </row>
    <row r="10077" spans="76:88" ht="20.100000000000001" customHeight="1" x14ac:dyDescent="0.25">
      <c r="CJ10077" s="174"/>
    </row>
    <row r="10078" spans="76:88" ht="20.100000000000001" customHeight="1" x14ac:dyDescent="0.25">
      <c r="CJ10078" s="174"/>
    </row>
    <row r="10079" spans="76:88" ht="20.100000000000001" customHeight="1" x14ac:dyDescent="0.25">
      <c r="CJ10079" s="174"/>
    </row>
    <row r="10080" spans="76:88" ht="20.100000000000001" customHeight="1" x14ac:dyDescent="0.25">
      <c r="CJ10080" s="174"/>
    </row>
    <row r="10081" spans="88:88" ht="20.100000000000001" customHeight="1" x14ac:dyDescent="0.25">
      <c r="CJ10081" s="174"/>
    </row>
    <row r="10082" spans="88:88" ht="20.100000000000001" customHeight="1" x14ac:dyDescent="0.25">
      <c r="CJ10082" s="174"/>
    </row>
    <row r="10083" spans="88:88" ht="20.100000000000001" customHeight="1" x14ac:dyDescent="0.25">
      <c r="CJ10083" s="174"/>
    </row>
    <row r="10084" spans="88:88" ht="20.100000000000001" customHeight="1" x14ac:dyDescent="0.25">
      <c r="CJ10084" s="174"/>
    </row>
    <row r="10085" spans="88:88" ht="20.100000000000001" customHeight="1" x14ac:dyDescent="0.25">
      <c r="CJ10085" s="174"/>
    </row>
    <row r="10086" spans="88:88" ht="20.100000000000001" customHeight="1" x14ac:dyDescent="0.25">
      <c r="CJ10086" s="174"/>
    </row>
    <row r="10087" spans="88:88" ht="20.100000000000001" customHeight="1" x14ac:dyDescent="0.25">
      <c r="CJ10087" s="174"/>
    </row>
    <row r="10088" spans="88:88" ht="20.100000000000001" customHeight="1" x14ac:dyDescent="0.25">
      <c r="CJ10088" s="174"/>
    </row>
  </sheetData>
  <autoFilter ref="A10:F25" xr:uid="{18CA3339-6272-475F-A9BE-AC367CACDF3B}"/>
  <mergeCells count="190">
    <mergeCell ref="K27:O27"/>
    <mergeCell ref="K28:M28"/>
    <mergeCell ref="A8:F8"/>
    <mergeCell ref="B101:B102"/>
    <mergeCell ref="A7:F7"/>
    <mergeCell ref="K39:M40"/>
    <mergeCell ref="N39:N40"/>
    <mergeCell ref="O39:O40"/>
    <mergeCell ref="K37:M38"/>
    <mergeCell ref="N37:N38"/>
    <mergeCell ref="O37:O38"/>
    <mergeCell ref="B9:E9"/>
    <mergeCell ref="J82:L82"/>
    <mergeCell ref="N25:O25"/>
    <mergeCell ref="L9:L10"/>
    <mergeCell ref="M9:M10"/>
    <mergeCell ref="N9:O10"/>
    <mergeCell ref="N11:O11"/>
    <mergeCell ref="N12:O12"/>
    <mergeCell ref="N13:O13"/>
    <mergeCell ref="N14:O14"/>
    <mergeCell ref="N15:O15"/>
    <mergeCell ref="K7:S7"/>
    <mergeCell ref="J79:L79"/>
    <mergeCell ref="K314:L314"/>
    <mergeCell ref="K315:L315"/>
    <mergeCell ref="A279:C279"/>
    <mergeCell ref="A398:I400"/>
    <mergeCell ref="A405:I405"/>
    <mergeCell ref="A406:I406"/>
    <mergeCell ref="A374:I377"/>
    <mergeCell ref="A407:I407"/>
    <mergeCell ref="A369:I369"/>
    <mergeCell ref="F308:G308"/>
    <mergeCell ref="F309:G309"/>
    <mergeCell ref="H309:I309"/>
    <mergeCell ref="H310:I310"/>
    <mergeCell ref="H307:I307"/>
    <mergeCell ref="H308:I308"/>
    <mergeCell ref="F310:G310"/>
    <mergeCell ref="A346:I346"/>
    <mergeCell ref="A313:I313"/>
    <mergeCell ref="A348:I348"/>
    <mergeCell ref="A44:I44"/>
    <mergeCell ref="B78:C78"/>
    <mergeCell ref="A205:F205"/>
    <mergeCell ref="A52:I52"/>
    <mergeCell ref="B85:I85"/>
    <mergeCell ref="A55:I55"/>
    <mergeCell ref="A176:F176"/>
    <mergeCell ref="A101:A108"/>
    <mergeCell ref="C101:C102"/>
    <mergeCell ref="D101:F101"/>
    <mergeCell ref="B130:C130"/>
    <mergeCell ref="A111:I111"/>
    <mergeCell ref="A173:I173"/>
    <mergeCell ref="B150:C150"/>
    <mergeCell ref="N541:S541"/>
    <mergeCell ref="D58:E58"/>
    <mergeCell ref="D59:E59"/>
    <mergeCell ref="D66:E66"/>
    <mergeCell ref="J80:L80"/>
    <mergeCell ref="A96:I99"/>
    <mergeCell ref="K29:M30"/>
    <mergeCell ref="N29:N30"/>
    <mergeCell ref="O29:O30"/>
    <mergeCell ref="K31:M32"/>
    <mergeCell ref="N31:N32"/>
    <mergeCell ref="O31:O32"/>
    <mergeCell ref="K33:M34"/>
    <mergeCell ref="N33:N34"/>
    <mergeCell ref="O33:O34"/>
    <mergeCell ref="K35:M36"/>
    <mergeCell ref="N35:N36"/>
    <mergeCell ref="O35:O36"/>
    <mergeCell ref="A87:F87"/>
    <mergeCell ref="A35:I35"/>
    <mergeCell ref="J81:L81"/>
    <mergeCell ref="J83:L83"/>
    <mergeCell ref="E467:F467"/>
    <mergeCell ref="C473:E473"/>
    <mergeCell ref="C475:C476"/>
    <mergeCell ref="D475:D476"/>
    <mergeCell ref="E475:E476"/>
    <mergeCell ref="A470:I470"/>
    <mergeCell ref="A521:F521"/>
    <mergeCell ref="C504:F504"/>
    <mergeCell ref="C506:F506"/>
    <mergeCell ref="C508:F508"/>
    <mergeCell ref="B498:C498"/>
    <mergeCell ref="B499:C499"/>
    <mergeCell ref="B500:C500"/>
    <mergeCell ref="D498:E498"/>
    <mergeCell ref="F498:G498"/>
    <mergeCell ref="D499:E499"/>
    <mergeCell ref="A520:I520"/>
    <mergeCell ref="F499:G499"/>
    <mergeCell ref="D500:E500"/>
    <mergeCell ref="F500:G500"/>
    <mergeCell ref="A473:B474"/>
    <mergeCell ref="A475:B476"/>
    <mergeCell ref="A277:I277"/>
    <mergeCell ref="A248:I248"/>
    <mergeCell ref="A246:I246"/>
    <mergeCell ref="A247:I247"/>
    <mergeCell ref="A460:I460"/>
    <mergeCell ref="A343:I343"/>
    <mergeCell ref="A372:I372"/>
    <mergeCell ref="A253:I254"/>
    <mergeCell ref="A251:I251"/>
    <mergeCell ref="A300:B300"/>
    <mergeCell ref="A301:B301"/>
    <mergeCell ref="A302:B302"/>
    <mergeCell ref="A303:B303"/>
    <mergeCell ref="A304:B304"/>
    <mergeCell ref="A315:I319"/>
    <mergeCell ref="G267:H267"/>
    <mergeCell ref="G268:H268"/>
    <mergeCell ref="F262:G262"/>
    <mergeCell ref="F263:G263"/>
    <mergeCell ref="A445:I445"/>
    <mergeCell ref="A403:I403"/>
    <mergeCell ref="A437:I437"/>
    <mergeCell ref="R20:S20"/>
    <mergeCell ref="R21:S21"/>
    <mergeCell ref="R22:S22"/>
    <mergeCell ref="R23:S23"/>
    <mergeCell ref="R24:S24"/>
    <mergeCell ref="A5:I5"/>
    <mergeCell ref="A492:H496"/>
    <mergeCell ref="A491:H491"/>
    <mergeCell ref="A71:I71"/>
    <mergeCell ref="F307:G307"/>
    <mergeCell ref="J74:L74"/>
    <mergeCell ref="F265:G265"/>
    <mergeCell ref="F261:G261"/>
    <mergeCell ref="A255:F255"/>
    <mergeCell ref="A178:F178"/>
    <mergeCell ref="A208:F208"/>
    <mergeCell ref="F264:G264"/>
    <mergeCell ref="F257:G257"/>
    <mergeCell ref="F258:G258"/>
    <mergeCell ref="H208:I208"/>
    <mergeCell ref="G178:I178"/>
    <mergeCell ref="H176:I176"/>
    <mergeCell ref="A180:I184"/>
    <mergeCell ref="A94:F94"/>
    <mergeCell ref="R9:S10"/>
    <mergeCell ref="P9:P10"/>
    <mergeCell ref="Q9:Q10"/>
    <mergeCell ref="B170:C170"/>
    <mergeCell ref="C37:D37"/>
    <mergeCell ref="E37:F37"/>
    <mergeCell ref="C38:D38"/>
    <mergeCell ref="E38:F38"/>
    <mergeCell ref="C39:D39"/>
    <mergeCell ref="E39:F39"/>
    <mergeCell ref="C40:D40"/>
    <mergeCell ref="E40:F40"/>
    <mergeCell ref="C41:D41"/>
    <mergeCell ref="E41:F41"/>
    <mergeCell ref="R25:S25"/>
    <mergeCell ref="R11:S11"/>
    <mergeCell ref="R12:S12"/>
    <mergeCell ref="R13:S13"/>
    <mergeCell ref="R14:S14"/>
    <mergeCell ref="R15:S15"/>
    <mergeCell ref="R16:S16"/>
    <mergeCell ref="R17:S17"/>
    <mergeCell ref="R18:S18"/>
    <mergeCell ref="R19:S19"/>
    <mergeCell ref="K9:K10"/>
    <mergeCell ref="N17:O17"/>
    <mergeCell ref="N18:O18"/>
    <mergeCell ref="N19:O19"/>
    <mergeCell ref="N20:O20"/>
    <mergeCell ref="N21:O21"/>
    <mergeCell ref="N22:O22"/>
    <mergeCell ref="N23:O23"/>
    <mergeCell ref="N24:O24"/>
    <mergeCell ref="N16:O16"/>
    <mergeCell ref="A533:I533"/>
    <mergeCell ref="A534:I534"/>
    <mergeCell ref="A535:I535"/>
    <mergeCell ref="A536:I536"/>
    <mergeCell ref="A537:I537"/>
    <mergeCell ref="A538:I538"/>
    <mergeCell ref="A539:I539"/>
    <mergeCell ref="A540:I540"/>
    <mergeCell ref="A541:I541"/>
  </mergeCells>
  <phoneticPr fontId="4" type="noConversion"/>
  <conditionalFormatting sqref="C442:F442 G467:I467">
    <cfRule type="containsText" dxfId="16" priority="38" operator="containsText" text="Inadmissível">
      <formula>NOT(ISERROR(SEARCH("Inadmissível",C442)))</formula>
    </cfRule>
  </conditionalFormatting>
  <conditionalFormatting sqref="F79:F83 J88 G93:I94 I96:I99 I197:J197 J214">
    <cfRule type="cellIs" dxfId="15" priority="59" operator="greaterThan">
      <formula>0.3</formula>
    </cfRule>
  </conditionalFormatting>
  <conditionalFormatting sqref="G268:H268">
    <cfRule type="containsText" dxfId="14" priority="3" operator="containsText" text="Não se pode rejeitar a hipótese nula">
      <formula>NOT(ISERROR(SEARCH("Não se pode rejeitar a hipótese nula",G268)))</formula>
    </cfRule>
  </conditionalFormatting>
  <conditionalFormatting sqref="H107">
    <cfRule type="cellIs" dxfId="13" priority="13" operator="greaterThan">
      <formula>0.05</formula>
    </cfRule>
  </conditionalFormatting>
  <conditionalFormatting sqref="J431">
    <cfRule type="cellIs" dxfId="12" priority="28" operator="greaterThan">
      <formula>0.05</formula>
    </cfRule>
  </conditionalFormatting>
  <conditionalFormatting sqref="K44:K60 H134:H148 K176:K199 A178 A208:H208 H330:H336">
    <cfRule type="containsText" dxfId="11" priority="35" operator="containsText" text="Ponto atípico">
      <formula>NOT(ISERROR(SEARCH("Ponto atípico",A44)))</formula>
    </cfRule>
  </conditionalFormatting>
  <conditionalFormatting sqref="K238:K246">
    <cfRule type="containsText" dxfId="10" priority="31" operator="containsText" text="Ponto influenciante">
      <formula>NOT(ISERROR(SEARCH("Ponto influenciante",K238)))</formula>
    </cfRule>
  </conditionalFormatting>
  <conditionalFormatting sqref="K314:K320">
    <cfRule type="containsText" dxfId="9" priority="30" operator="containsText" text="A hipótese nula não pode ser rejeitada">
      <formula>NOT(ISERROR(SEARCH("A hipótese nula não pode ser rejeitada",K314)))</formula>
    </cfRule>
  </conditionalFormatting>
  <conditionalFormatting sqref="L11:L25 G134:G148">
    <cfRule type="cellIs" dxfId="8" priority="2" operator="notBetween">
      <formula>-2</formula>
      <formula>2</formula>
    </cfRule>
  </conditionalFormatting>
  <conditionalFormatting sqref="M11:M25">
    <cfRule type="cellIs" dxfId="7" priority="21" operator="greaterThan">
      <formula>1</formula>
    </cfRule>
  </conditionalFormatting>
  <conditionalFormatting sqref="N11:N25">
    <cfRule type="containsText" dxfId="6" priority="22" operator="containsText" text="Esse é o elemento com maior influência sobre os resultados da regressão">
      <formula>NOT(ISERROR(SEARCH("Esse é o elemento com maior influência sobre os resultados da regressão",N11)))</formula>
    </cfRule>
  </conditionalFormatting>
  <conditionalFormatting sqref="N29 F74 H258">
    <cfRule type="cellIs" dxfId="5" priority="49" operator="greaterThan">
      <formula>0.05</formula>
    </cfRule>
  </conditionalFormatting>
  <conditionalFormatting sqref="O29:O40 W30:AC39 P40 S40:AC40">
    <cfRule type="containsText" dxfId="4" priority="19" operator="containsText" text="Revisar os elementos da amostra">
      <formula>NOT(ISERROR(SEARCH("Revisar os elementos da amostra",O29)))</formula>
    </cfRule>
  </conditionalFormatting>
  <conditionalFormatting sqref="Q11:Q25">
    <cfRule type="cellIs" dxfId="3" priority="4" operator="lessThan">
      <formula>0.1</formula>
    </cfRule>
  </conditionalFormatting>
  <conditionalFormatting sqref="R11:R25">
    <cfRule type="containsText" dxfId="2" priority="6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8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CC6F6-A068-4B85-87EA-7359CE4CA19D}">
  <dimension ref="A1:BG146"/>
  <sheetViews>
    <sheetView workbookViewId="0">
      <selection sqref="A1:AM1"/>
    </sheetView>
  </sheetViews>
  <sheetFormatPr defaultColWidth="3.625" defaultRowHeight="20.100000000000001" customHeight="1" x14ac:dyDescent="0.25"/>
  <cols>
    <col min="42" max="43" width="3.625" style="77"/>
    <col min="44" max="16384" width="3.625" style="78"/>
  </cols>
  <sheetData>
    <row r="1" spans="1:59" s="77" customFormat="1" ht="20.100000000000001" customHeight="1" x14ac:dyDescent="0.25">
      <c r="A1" s="290" t="s">
        <v>186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76"/>
      <c r="AO1" s="76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</row>
    <row r="2" spans="1:59" s="77" customFormat="1" ht="20.100000000000001" customHeight="1" x14ac:dyDescent="0.25">
      <c r="A2" s="290" t="s">
        <v>187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76"/>
      <c r="AO2" s="76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</row>
    <row r="3" spans="1:59" s="77" customFormat="1" ht="20.100000000000001" customHeight="1" x14ac:dyDescent="0.25">
      <c r="A3" s="79"/>
      <c r="B3" s="79"/>
      <c r="C3" s="79"/>
      <c r="D3" s="79"/>
      <c r="E3" s="75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6"/>
      <c r="AO3" s="76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</row>
    <row r="4" spans="1:59" s="77" customFormat="1" ht="20.100000000000001" customHeight="1" x14ac:dyDescent="0.25">
      <c r="A4" s="79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/>
      <c r="AO4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</row>
    <row r="5" spans="1:59" s="77" customFormat="1" ht="20.100000000000001" customHeight="1" x14ac:dyDescent="0.25">
      <c r="A5" s="290" t="s">
        <v>188</v>
      </c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/>
      <c r="AO5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</row>
    <row r="6" spans="1:59" s="77" customFormat="1" ht="20.100000000000001" customHeight="1" x14ac:dyDescent="0.25"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</row>
    <row r="7" spans="1:59" s="77" customFormat="1" ht="20.100000000000001" customHeight="1" thickBot="1" x14ac:dyDescent="0.3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/>
      <c r="AO7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</row>
    <row r="8" spans="1:59" s="77" customFormat="1" ht="20.100000000000001" customHeight="1" x14ac:dyDescent="0.25">
      <c r="A8" s="267" t="s">
        <v>189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9"/>
      <c r="AN8"/>
      <c r="AO8"/>
      <c r="AR8" s="78"/>
      <c r="AS8" s="78"/>
      <c r="AT8" s="78"/>
      <c r="AU8" s="78"/>
      <c r="AV8" s="78"/>
      <c r="AW8" s="78"/>
      <c r="AX8" s="78"/>
      <c r="AY8" s="78"/>
      <c r="AZ8" s="78"/>
      <c r="BA8" s="78"/>
      <c r="BB8" s="78"/>
      <c r="BC8" s="78"/>
      <c r="BD8" s="78"/>
      <c r="BE8" s="78"/>
      <c r="BF8" s="78"/>
      <c r="BG8" s="78"/>
    </row>
    <row r="9" spans="1:59" s="77" customFormat="1" ht="20.100000000000001" customHeight="1" x14ac:dyDescent="0.25">
      <c r="A9" s="81"/>
      <c r="B9"/>
      <c r="C9"/>
      <c r="D9"/>
      <c r="E9"/>
      <c r="F9"/>
      <c r="G9"/>
      <c r="H9"/>
      <c r="I9"/>
      <c r="J9"/>
      <c r="K9" s="8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 s="83"/>
      <c r="AN9"/>
      <c r="AO9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</row>
    <row r="10" spans="1:59" s="77" customFormat="1" ht="20.100000000000001" customHeight="1" x14ac:dyDescent="0.25">
      <c r="A10" s="81"/>
      <c r="B10" s="271" t="s">
        <v>190</v>
      </c>
      <c r="C10" s="271"/>
      <c r="D10" s="271"/>
      <c r="E10" s="271"/>
      <c r="F10" s="271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83"/>
      <c r="AN10"/>
      <c r="AO10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</row>
    <row r="11" spans="1:59" s="77" customFormat="1" ht="20.100000000000001" customHeight="1" x14ac:dyDescent="0.25">
      <c r="A11" s="81"/>
      <c r="B11" s="285" t="s">
        <v>191</v>
      </c>
      <c r="C11" s="286"/>
      <c r="D11" s="286"/>
      <c r="E11" s="286"/>
      <c r="F11" s="286"/>
      <c r="G11" s="286"/>
      <c r="H11" s="286"/>
      <c r="I11" s="286"/>
      <c r="J11" s="286"/>
      <c r="K11" s="287"/>
      <c r="L11" s="271"/>
      <c r="M11" s="271"/>
      <c r="N11" s="271"/>
      <c r="O11" s="271"/>
      <c r="P11" s="271"/>
      <c r="Q11" s="271"/>
      <c r="R11" s="271"/>
      <c r="S11" s="271"/>
      <c r="T11" s="271"/>
      <c r="U11" s="271"/>
      <c r="V11" s="271"/>
      <c r="W11" s="271"/>
      <c r="X11" s="271"/>
      <c r="Y11" s="271"/>
      <c r="Z11" s="271"/>
      <c r="AA11" s="271"/>
      <c r="AB11" s="271"/>
      <c r="AC11" s="271"/>
      <c r="AD11" s="271"/>
      <c r="AE11" s="271"/>
      <c r="AF11" s="271"/>
      <c r="AG11" s="271"/>
      <c r="AH11" s="271"/>
      <c r="AI11" s="271"/>
      <c r="AJ11" s="271"/>
      <c r="AK11" s="271"/>
      <c r="AL11" s="271"/>
      <c r="AM11" s="83"/>
      <c r="AN11"/>
      <c r="AO11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</row>
    <row r="12" spans="1:59" s="77" customFormat="1" ht="20.100000000000001" customHeight="1" x14ac:dyDescent="0.25">
      <c r="A12" s="81"/>
      <c r="B12" s="285" t="s">
        <v>192</v>
      </c>
      <c r="C12" s="286"/>
      <c r="D12" s="286"/>
      <c r="E12" s="286"/>
      <c r="F12" s="286"/>
      <c r="G12" s="286"/>
      <c r="H12" s="286"/>
      <c r="I12" s="286"/>
      <c r="J12" s="286"/>
      <c r="K12" s="287"/>
      <c r="L12" s="271"/>
      <c r="M12" s="271"/>
      <c r="N12" s="271"/>
      <c r="O12" s="271"/>
      <c r="P12" s="271"/>
      <c r="Q12" s="271"/>
      <c r="R12" s="271"/>
      <c r="S12" s="271"/>
      <c r="T12" s="271"/>
      <c r="U12" s="271"/>
      <c r="V12" s="271"/>
      <c r="W12" s="271"/>
      <c r="X12" s="271"/>
      <c r="Y12" s="271"/>
      <c r="Z12" s="271"/>
      <c r="AA12" s="271"/>
      <c r="AB12" s="271"/>
      <c r="AC12" s="271"/>
      <c r="AD12" s="271"/>
      <c r="AE12" s="271"/>
      <c r="AF12" s="271"/>
      <c r="AG12" s="271"/>
      <c r="AH12" s="271"/>
      <c r="AI12" s="271"/>
      <c r="AJ12" s="271"/>
      <c r="AK12" s="271"/>
      <c r="AL12" s="271"/>
      <c r="AM12" s="83"/>
      <c r="AN12"/>
      <c r="AO12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</row>
    <row r="13" spans="1:59" s="77" customFormat="1" ht="20.100000000000001" customHeight="1" x14ac:dyDescent="0.25">
      <c r="A13" s="81"/>
      <c r="B13" s="285" t="s">
        <v>193</v>
      </c>
      <c r="C13" s="286"/>
      <c r="D13" s="286"/>
      <c r="E13" s="286"/>
      <c r="F13" s="286"/>
      <c r="G13" s="286"/>
      <c r="H13" s="286"/>
      <c r="I13" s="286"/>
      <c r="J13" s="286"/>
      <c r="K13" s="287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83"/>
      <c r="AN13"/>
      <c r="AO13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</row>
    <row r="14" spans="1:59" s="77" customFormat="1" ht="20.100000000000001" customHeight="1" x14ac:dyDescent="0.25">
      <c r="A14" s="81"/>
      <c r="B14" s="285" t="s">
        <v>194</v>
      </c>
      <c r="C14" s="286"/>
      <c r="D14" s="286"/>
      <c r="E14" s="286"/>
      <c r="F14" s="286"/>
      <c r="G14" s="286"/>
      <c r="H14" s="286"/>
      <c r="I14" s="286"/>
      <c r="J14" s="286"/>
      <c r="K14" s="287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288"/>
      <c r="AJ14" s="288"/>
      <c r="AK14" s="288"/>
      <c r="AL14" s="288"/>
      <c r="AM14" s="83"/>
      <c r="AN14"/>
      <c r="AO14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</row>
    <row r="15" spans="1:59" s="77" customFormat="1" ht="20.100000000000001" customHeight="1" x14ac:dyDescent="0.25">
      <c r="A15" s="81"/>
      <c r="B15" s="285" t="s">
        <v>195</v>
      </c>
      <c r="C15" s="286"/>
      <c r="D15" s="286"/>
      <c r="E15" s="286"/>
      <c r="F15" s="286"/>
      <c r="G15" s="286"/>
      <c r="H15" s="286"/>
      <c r="I15" s="286"/>
      <c r="J15" s="286"/>
      <c r="K15" s="287"/>
      <c r="L15" s="289"/>
      <c r="M15" s="289"/>
      <c r="N15" s="289"/>
      <c r="O15" s="289"/>
      <c r="P15" s="289"/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83"/>
      <c r="AN15"/>
      <c r="AO15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</row>
    <row r="16" spans="1:59" s="77" customFormat="1" ht="20.100000000000001" customHeight="1" x14ac:dyDescent="0.25">
      <c r="A16" s="81"/>
      <c r="B16" s="281" t="s">
        <v>196</v>
      </c>
      <c r="C16" s="282"/>
      <c r="D16" s="282"/>
      <c r="E16" s="282"/>
      <c r="F16" s="282"/>
      <c r="G16" s="282"/>
      <c r="H16" s="282"/>
      <c r="I16" s="282"/>
      <c r="J16" s="282"/>
      <c r="K16" s="283"/>
      <c r="L16" s="284"/>
      <c r="M16" s="284"/>
      <c r="N16" s="284"/>
      <c r="O16" s="284"/>
      <c r="P16" s="284"/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4"/>
      <c r="AC16" s="284"/>
      <c r="AD16" s="284"/>
      <c r="AE16" s="284"/>
      <c r="AF16" s="284"/>
      <c r="AG16" s="284"/>
      <c r="AH16" s="284"/>
      <c r="AI16" s="284"/>
      <c r="AJ16" s="284"/>
      <c r="AK16" s="284"/>
      <c r="AL16" s="284"/>
      <c r="AM16" s="83"/>
      <c r="AN16"/>
      <c r="AO16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</row>
    <row r="17" spans="1:59" s="77" customFormat="1" ht="20.100000000000001" customHeight="1" x14ac:dyDescent="0.25">
      <c r="A17" s="81"/>
      <c r="B17" s="281" t="s">
        <v>197</v>
      </c>
      <c r="C17" s="282"/>
      <c r="D17" s="282"/>
      <c r="E17" s="282"/>
      <c r="F17" s="282"/>
      <c r="G17" s="282"/>
      <c r="H17" s="282"/>
      <c r="I17" s="282"/>
      <c r="J17" s="282"/>
      <c r="K17" s="283"/>
      <c r="L17" s="284"/>
      <c r="M17" s="284"/>
      <c r="N17" s="284"/>
      <c r="O17" s="284"/>
      <c r="P17" s="284"/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4"/>
      <c r="AC17" s="284"/>
      <c r="AD17" s="284"/>
      <c r="AE17" s="284"/>
      <c r="AF17" s="284"/>
      <c r="AG17" s="284"/>
      <c r="AH17" s="284"/>
      <c r="AI17" s="284"/>
      <c r="AJ17" s="284"/>
      <c r="AK17" s="284"/>
      <c r="AL17" s="284"/>
      <c r="AM17" s="83"/>
      <c r="AN17"/>
      <c r="AO17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</row>
    <row r="18" spans="1:59" s="77" customFormat="1" ht="20.100000000000001" customHeight="1" x14ac:dyDescent="0.25">
      <c r="A18" s="81"/>
      <c r="B18" s="281" t="s">
        <v>198</v>
      </c>
      <c r="C18" s="282"/>
      <c r="D18" s="282"/>
      <c r="E18" s="282"/>
      <c r="F18" s="282"/>
      <c r="G18" s="282"/>
      <c r="H18" s="282"/>
      <c r="I18" s="282"/>
      <c r="J18" s="282"/>
      <c r="K18" s="283"/>
      <c r="L18" s="284"/>
      <c r="M18" s="284"/>
      <c r="N18" s="284"/>
      <c r="O18" s="284"/>
      <c r="P18" s="284"/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4"/>
      <c r="AC18" s="284"/>
      <c r="AD18" s="284"/>
      <c r="AE18" s="284"/>
      <c r="AF18" s="284"/>
      <c r="AG18" s="284"/>
      <c r="AH18" s="284"/>
      <c r="AI18" s="284"/>
      <c r="AJ18" s="284"/>
      <c r="AK18" s="284"/>
      <c r="AL18" s="284"/>
      <c r="AM18" s="83"/>
      <c r="AN18"/>
      <c r="AO1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</row>
    <row r="19" spans="1:59" s="77" customFormat="1" ht="20.100000000000001" customHeight="1" thickBot="1" x14ac:dyDescent="0.3">
      <c r="A19" s="85"/>
      <c r="B19" s="80"/>
      <c r="C19" s="80"/>
      <c r="D19" s="80"/>
      <c r="E19" s="80"/>
      <c r="F19" s="80"/>
      <c r="G19" s="80"/>
      <c r="H19" s="80"/>
      <c r="I19" s="80"/>
      <c r="J19" s="80"/>
      <c r="K19" s="86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7"/>
      <c r="AN19"/>
      <c r="AO19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</row>
    <row r="20" spans="1:59" s="77" customFormat="1" ht="20.100000000000001" customHeight="1" thickBot="1" x14ac:dyDescent="0.3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/>
      <c r="AO20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</row>
    <row r="21" spans="1:59" s="77" customFormat="1" ht="20.100000000000001" customHeight="1" x14ac:dyDescent="0.25">
      <c r="A21" s="267" t="s">
        <v>199</v>
      </c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9"/>
      <c r="AN21"/>
      <c r="AO21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</row>
    <row r="22" spans="1:59" s="77" customFormat="1" ht="20.100000000000001" customHeight="1" x14ac:dyDescent="0.25">
      <c r="A22" s="81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 s="83"/>
      <c r="AN22"/>
      <c r="AO22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</row>
    <row r="23" spans="1:59" s="77" customFormat="1" ht="20.100000000000001" customHeight="1" x14ac:dyDescent="0.25">
      <c r="A23" s="81"/>
      <c r="B23" s="284" t="s">
        <v>200</v>
      </c>
      <c r="C23" s="284"/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4"/>
      <c r="AC23" s="284"/>
      <c r="AD23" s="284"/>
      <c r="AE23" s="284"/>
      <c r="AF23" s="284"/>
      <c r="AG23" s="284"/>
      <c r="AH23" s="284"/>
      <c r="AI23" s="284"/>
      <c r="AJ23" s="284"/>
      <c r="AK23" s="284"/>
      <c r="AL23" s="284"/>
      <c r="AM23" s="83"/>
      <c r="AN23"/>
      <c r="AO23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</row>
    <row r="24" spans="1:59" s="77" customFormat="1" ht="20.100000000000001" customHeight="1" x14ac:dyDescent="0.25">
      <c r="A24" s="81"/>
      <c r="B24" s="284" t="s">
        <v>201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4"/>
      <c r="AL24" s="284"/>
      <c r="AM24" s="83"/>
      <c r="AN24"/>
      <c r="AO24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</row>
    <row r="25" spans="1:59" s="77" customFormat="1" ht="20.100000000000001" customHeight="1" x14ac:dyDescent="0.25">
      <c r="A25" s="81"/>
      <c r="B25" s="284" t="s">
        <v>202</v>
      </c>
      <c r="C25" s="284"/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83"/>
      <c r="AN25"/>
      <c r="AO25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</row>
    <row r="26" spans="1:59" s="77" customFormat="1" ht="20.100000000000001" customHeight="1" thickBot="1" x14ac:dyDescent="0.3">
      <c r="A26" s="85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7"/>
      <c r="AN26"/>
      <c r="AO26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</row>
    <row r="27" spans="1:59" s="77" customFormat="1" ht="20.100000000000001" customHeight="1" x14ac:dyDescent="0.25">
      <c r="A27" s="275" t="s">
        <v>203</v>
      </c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76"/>
      <c r="AN27"/>
      <c r="AO27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</row>
    <row r="28" spans="1:59" s="77" customFormat="1" ht="20.100000000000001" customHeight="1" x14ac:dyDescent="0.25">
      <c r="A28" s="81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 s="83"/>
      <c r="AN28"/>
      <c r="AO2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</row>
    <row r="29" spans="1:59" s="77" customFormat="1" ht="20.100000000000001" customHeight="1" x14ac:dyDescent="0.25">
      <c r="A29" s="81"/>
      <c r="B29" s="279" t="s">
        <v>204</v>
      </c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/>
      <c r="P29"/>
      <c r="Q29"/>
      <c r="R29"/>
      <c r="S29"/>
      <c r="T29"/>
      <c r="U29"/>
      <c r="V29" s="280" t="s">
        <v>205</v>
      </c>
      <c r="W29" s="280"/>
      <c r="X29" s="280"/>
      <c r="Y29" s="280"/>
      <c r="Z29" s="280"/>
      <c r="AA29" s="280"/>
      <c r="AB29" s="280"/>
      <c r="AC29" s="280"/>
      <c r="AD29" s="280"/>
      <c r="AE29" s="280"/>
      <c r="AF29" s="280"/>
      <c r="AG29" s="280"/>
      <c r="AH29" s="280"/>
      <c r="AI29" s="280"/>
      <c r="AJ29" s="280"/>
      <c r="AK29" s="280"/>
      <c r="AL29" s="280"/>
      <c r="AM29" s="90"/>
      <c r="AN29" s="89"/>
      <c r="AO29" s="89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</row>
    <row r="30" spans="1:59" s="77" customFormat="1" ht="20.100000000000001" customHeight="1" x14ac:dyDescent="0.25">
      <c r="A30" s="81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 s="83"/>
      <c r="AN30"/>
      <c r="AO30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</row>
    <row r="31" spans="1:59" s="77" customFormat="1" ht="20.100000000000001" customHeight="1" x14ac:dyDescent="0.25">
      <c r="A31" s="81"/>
      <c r="B31" s="84"/>
      <c r="C31" s="91" t="s">
        <v>206</v>
      </c>
      <c r="D31"/>
      <c r="E31"/>
      <c r="J31" s="84"/>
      <c r="K31" s="91" t="s">
        <v>207</v>
      </c>
      <c r="L31"/>
      <c r="M31"/>
      <c r="N31"/>
      <c r="O31"/>
      <c r="P31"/>
      <c r="Q31"/>
      <c r="R31"/>
      <c r="S31"/>
      <c r="T31"/>
      <c r="U31"/>
      <c r="V31" s="84"/>
      <c r="W31" s="92" t="s">
        <v>208</v>
      </c>
      <c r="X31" s="91"/>
      <c r="Y31" s="91"/>
      <c r="Z31" s="91"/>
      <c r="AA31" s="91"/>
      <c r="AB31" s="91"/>
      <c r="AC31" s="91"/>
      <c r="AD31" s="91"/>
      <c r="AE31" s="84"/>
      <c r="AF31" s="92" t="s">
        <v>209</v>
      </c>
      <c r="AH31"/>
      <c r="AI31"/>
      <c r="AJ31" s="91"/>
      <c r="AK31" s="91"/>
      <c r="AL31" s="91"/>
      <c r="AM31" s="93"/>
      <c r="AN31" s="91"/>
      <c r="AO31" s="91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</row>
    <row r="32" spans="1:59" s="77" customFormat="1" ht="20.100000000000001" customHeight="1" x14ac:dyDescent="0.25">
      <c r="A32"/>
      <c r="B32"/>
      <c r="C32"/>
      <c r="D32"/>
      <c r="E32"/>
      <c r="J32"/>
      <c r="K32" s="91"/>
      <c r="L32"/>
      <c r="M32"/>
      <c r="N32"/>
      <c r="O32"/>
      <c r="P32"/>
      <c r="Q32"/>
      <c r="R32"/>
      <c r="S32"/>
      <c r="T32"/>
      <c r="U32"/>
      <c r="V32"/>
      <c r="W32"/>
      <c r="X32" s="91"/>
      <c r="Y32" s="91"/>
      <c r="Z32" s="91"/>
      <c r="AA32" s="91"/>
      <c r="AB32" s="91"/>
      <c r="AC32" s="91"/>
      <c r="AD32" s="91"/>
      <c r="AE32"/>
      <c r="AF32"/>
      <c r="AH32"/>
      <c r="AI32"/>
      <c r="AJ32" s="91"/>
      <c r="AK32" s="91"/>
      <c r="AL32" s="91"/>
      <c r="AM32" s="93"/>
      <c r="AN32" s="91"/>
      <c r="AO32" s="91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</row>
    <row r="33" spans="1:59" s="77" customFormat="1" ht="20.100000000000001" customHeight="1" x14ac:dyDescent="0.25">
      <c r="A33" s="81"/>
      <c r="B33" s="84"/>
      <c r="C33" s="91" t="s">
        <v>210</v>
      </c>
      <c r="D33"/>
      <c r="E33"/>
      <c r="J33" s="84"/>
      <c r="K33" s="91" t="s">
        <v>211</v>
      </c>
      <c r="L33"/>
      <c r="M33"/>
      <c r="N33"/>
      <c r="O33"/>
      <c r="P33"/>
      <c r="Q33"/>
      <c r="R33"/>
      <c r="S33"/>
      <c r="T33"/>
      <c r="U33"/>
      <c r="V33" s="84"/>
      <c r="W33" s="92" t="s">
        <v>212</v>
      </c>
      <c r="X33" s="91"/>
      <c r="Y33" s="91"/>
      <c r="Z33" s="91"/>
      <c r="AA33" s="91"/>
      <c r="AB33" s="91"/>
      <c r="AC33" s="91"/>
      <c r="AD33" s="91"/>
      <c r="AE33" s="84"/>
      <c r="AF33" s="92" t="s">
        <v>213</v>
      </c>
      <c r="AG33" s="91"/>
      <c r="AH33" s="91"/>
      <c r="AI33" s="91"/>
      <c r="AJ33" s="91"/>
      <c r="AK33" s="91"/>
      <c r="AL33" s="91"/>
      <c r="AM33" s="83"/>
      <c r="AN33"/>
      <c r="AO33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</row>
    <row r="34" spans="1:59" s="77" customFormat="1" ht="20.100000000000001" customHeight="1" x14ac:dyDescent="0.25">
      <c r="A34" s="81"/>
      <c r="C34" s="91"/>
      <c r="D34"/>
      <c r="E34"/>
      <c r="K34" s="91"/>
      <c r="L34"/>
      <c r="M34"/>
      <c r="N34"/>
      <c r="O34"/>
      <c r="P34"/>
      <c r="Q34"/>
      <c r="R34"/>
      <c r="S34"/>
      <c r="T34"/>
      <c r="U34"/>
      <c r="V34"/>
      <c r="W34"/>
      <c r="X34" s="91"/>
      <c r="Y34" s="91"/>
      <c r="Z34" s="91"/>
      <c r="AA34" s="91"/>
      <c r="AB34" s="91"/>
      <c r="AC34" s="91"/>
      <c r="AD34" s="91"/>
      <c r="AF34" s="91"/>
      <c r="AG34" s="91"/>
      <c r="AH34" s="91"/>
      <c r="AI34" s="91"/>
      <c r="AJ34" s="91"/>
      <c r="AK34" s="91"/>
      <c r="AL34" s="91"/>
      <c r="AM34" s="83"/>
      <c r="AN34"/>
      <c r="AO34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59" s="77" customFormat="1" ht="20.100000000000001" customHeight="1" x14ac:dyDescent="0.25">
      <c r="A35" s="81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84"/>
      <c r="W35" s="92" t="s">
        <v>214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 s="83"/>
      <c r="AN35"/>
      <c r="AO35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</row>
    <row r="36" spans="1:59" s="77" customFormat="1" ht="20.100000000000001" customHeight="1" x14ac:dyDescent="0.25">
      <c r="A36" s="81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91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 s="83"/>
      <c r="AN36"/>
      <c r="AO36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</row>
    <row r="37" spans="1:59" s="77" customFormat="1" ht="20.100000000000001" customHeight="1" x14ac:dyDescent="0.25">
      <c r="A37" s="81"/>
      <c r="B37" s="272" t="s">
        <v>215</v>
      </c>
      <c r="C37" s="273"/>
      <c r="D37" s="273"/>
      <c r="E37" s="273"/>
      <c r="F37" s="273"/>
      <c r="G37" s="273"/>
      <c r="H37" s="274"/>
      <c r="J37" s="84"/>
      <c r="K37" s="91" t="s">
        <v>216</v>
      </c>
      <c r="L37"/>
      <c r="M37"/>
      <c r="O37"/>
      <c r="P37"/>
      <c r="Q37"/>
      <c r="R37"/>
      <c r="S37"/>
      <c r="T37"/>
      <c r="U37"/>
      <c r="V37" s="84"/>
      <c r="W37" s="91" t="s">
        <v>217</v>
      </c>
      <c r="X37"/>
      <c r="Y37"/>
      <c r="AC37"/>
      <c r="AD37"/>
      <c r="AE37"/>
      <c r="AF37"/>
      <c r="AG37"/>
      <c r="AH37"/>
      <c r="AI37"/>
      <c r="AJ37"/>
      <c r="AK37"/>
      <c r="AL37"/>
      <c r="AM37" s="83"/>
      <c r="AN37"/>
      <c r="AO37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</row>
    <row r="38" spans="1:59" s="77" customFormat="1" ht="20.100000000000001" customHeight="1" thickBot="1" x14ac:dyDescent="0.3">
      <c r="A38" s="85"/>
      <c r="B38" s="80"/>
      <c r="C38" s="80"/>
      <c r="D38" s="80"/>
      <c r="E38" s="80"/>
      <c r="F38" s="80"/>
      <c r="G38" s="80"/>
      <c r="H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94"/>
      <c r="W38" s="95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7"/>
      <c r="AN38"/>
      <c r="AO3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</row>
    <row r="39" spans="1:59" s="77" customFormat="1" ht="20.100000000000001" customHeight="1" x14ac:dyDescent="0.25">
      <c r="A39" s="267" t="s">
        <v>218</v>
      </c>
      <c r="B39" s="268"/>
      <c r="C39" s="268"/>
      <c r="D39" s="268"/>
      <c r="E39" s="268"/>
      <c r="F39" s="268"/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9"/>
      <c r="AN39" s="89"/>
      <c r="AO39" s="89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</row>
    <row r="40" spans="1:59" s="77" customFormat="1" ht="20.100000000000001" customHeight="1" x14ac:dyDescent="0.25">
      <c r="A40" s="81"/>
      <c r="B40" s="96"/>
      <c r="C40" s="97"/>
      <c r="D40" s="97"/>
      <c r="E40" s="97"/>
      <c r="F40" s="97"/>
      <c r="G40" s="97"/>
      <c r="H40" s="97"/>
      <c r="I40" s="97"/>
      <c r="J40" s="98"/>
      <c r="K40" s="98"/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7"/>
      <c r="W40" s="97"/>
      <c r="X40" s="97"/>
      <c r="Y40" s="97"/>
      <c r="Z40" s="97"/>
      <c r="AA40" s="97"/>
      <c r="AB40" s="97"/>
      <c r="AC40" s="99"/>
      <c r="AD40" s="99"/>
      <c r="AE40" s="99"/>
      <c r="AF40" s="99"/>
      <c r="AG40" s="99"/>
      <c r="AH40" s="99"/>
      <c r="AI40" s="97"/>
      <c r="AJ40" s="97"/>
      <c r="AK40" s="97"/>
      <c r="AL40" s="97"/>
      <c r="AM40" s="100"/>
      <c r="AN40" s="97"/>
      <c r="AO40" s="97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</row>
    <row r="41" spans="1:59" s="77" customFormat="1" ht="20.100000000000001" customHeight="1" x14ac:dyDescent="0.25">
      <c r="A41" s="81"/>
      <c r="B41" s="101"/>
      <c r="C41" s="91" t="s">
        <v>219</v>
      </c>
      <c r="D41" s="97"/>
      <c r="E41" s="97"/>
      <c r="F41" s="97"/>
      <c r="G41" s="97"/>
      <c r="H41" s="97"/>
      <c r="I41" s="97"/>
      <c r="J41" s="89"/>
      <c r="K41" s="101"/>
      <c r="L41" s="91" t="s">
        <v>220</v>
      </c>
      <c r="M41" s="91"/>
      <c r="N41" s="91"/>
      <c r="O41" s="91"/>
      <c r="P41" s="91"/>
      <c r="Q41"/>
      <c r="R41" s="101"/>
      <c r="S41" s="91" t="s">
        <v>221</v>
      </c>
      <c r="V41"/>
      <c r="W41"/>
      <c r="X41" s="91"/>
      <c r="Y41" s="91"/>
      <c r="Z41" s="101"/>
      <c r="AA41" s="91" t="s">
        <v>222</v>
      </c>
      <c r="AD41" s="91"/>
      <c r="AE41" s="91"/>
      <c r="AG41"/>
      <c r="AH41"/>
      <c r="AI41" s="102"/>
      <c r="AL41" s="91"/>
      <c r="AM41" s="93"/>
      <c r="AN41" s="91"/>
      <c r="AO41" s="91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</row>
    <row r="42" spans="1:59" s="77" customFormat="1" ht="20.100000000000001" customHeight="1" x14ac:dyDescent="0.25">
      <c r="A42" s="81"/>
      <c r="B42" s="89"/>
      <c r="C42" s="91"/>
      <c r="D42" s="97"/>
      <c r="E42" s="97"/>
      <c r="F42" s="97"/>
      <c r="G42" s="97"/>
      <c r="H42" s="97"/>
      <c r="I42" s="97"/>
      <c r="J42" s="89"/>
      <c r="K42" s="91"/>
      <c r="L42" s="91"/>
      <c r="M42" s="91"/>
      <c r="N42" s="91"/>
      <c r="O42" s="91"/>
      <c r="P42" s="91"/>
      <c r="Q42"/>
      <c r="R42" s="91"/>
      <c r="S42" s="91"/>
      <c r="V42"/>
      <c r="W42"/>
      <c r="X42" s="91"/>
      <c r="Y42" s="91"/>
      <c r="Z42" s="91"/>
      <c r="AA42" s="91"/>
      <c r="AD42" s="91"/>
      <c r="AE42" s="91"/>
      <c r="AG42"/>
      <c r="AH42"/>
      <c r="AI42" s="91"/>
      <c r="AL42" s="91"/>
      <c r="AM42" s="93"/>
      <c r="AN42" s="91"/>
      <c r="AO42" s="91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</row>
    <row r="43" spans="1:59" s="77" customFormat="1" ht="20.100000000000001" customHeight="1" x14ac:dyDescent="0.25">
      <c r="A43" s="81"/>
      <c r="B43" s="101"/>
      <c r="C43" s="91" t="s">
        <v>223</v>
      </c>
      <c r="D43" s="97"/>
      <c r="E43" s="97"/>
      <c r="F43" s="97"/>
      <c r="G43" s="97"/>
      <c r="H43" s="97"/>
      <c r="I43" s="97"/>
      <c r="J43" s="89"/>
      <c r="K43" s="101"/>
      <c r="L43" s="91" t="s">
        <v>224</v>
      </c>
      <c r="M43" s="91"/>
      <c r="N43" s="91"/>
      <c r="O43" s="91"/>
      <c r="P43" s="91"/>
      <c r="Q43"/>
      <c r="R43" s="101"/>
      <c r="S43" s="91" t="s">
        <v>225</v>
      </c>
      <c r="V43"/>
      <c r="W43"/>
      <c r="X43" s="91"/>
      <c r="Y43" s="91"/>
      <c r="Z43" s="101"/>
      <c r="AA43" s="91" t="s">
        <v>226</v>
      </c>
      <c r="AD43" s="91"/>
      <c r="AE43" s="91"/>
      <c r="AG43"/>
      <c r="AH43"/>
      <c r="AI43" s="91"/>
      <c r="AL43" s="91"/>
      <c r="AM43" s="93"/>
      <c r="AN43" s="91"/>
      <c r="AO43" s="91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</row>
    <row r="44" spans="1:59" s="77" customFormat="1" ht="20.100000000000001" customHeight="1" thickBot="1" x14ac:dyDescent="0.3">
      <c r="A44" s="85"/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7"/>
      <c r="AN44"/>
      <c r="AO44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</row>
    <row r="45" spans="1:59" s="77" customFormat="1" ht="20.100000000000001" customHeight="1" x14ac:dyDescent="0.25">
      <c r="A45" s="275" t="s">
        <v>227</v>
      </c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76"/>
      <c r="AN45" s="89"/>
      <c r="AO45" s="89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</row>
    <row r="46" spans="1:59" s="77" customFormat="1" ht="20.100000000000001" customHeight="1" x14ac:dyDescent="0.25">
      <c r="A46" s="81"/>
      <c r="B46" s="96"/>
      <c r="C46" s="97"/>
      <c r="D46" s="97"/>
      <c r="E46" s="97"/>
      <c r="F46" s="97"/>
      <c r="G46" s="97"/>
      <c r="H46" s="97"/>
      <c r="I46" s="97"/>
      <c r="J46" s="98"/>
      <c r="K46" s="98"/>
      <c r="L46" s="98"/>
      <c r="M46" s="98"/>
      <c r="N46" s="98"/>
      <c r="O46" s="98"/>
      <c r="P46" s="98"/>
      <c r="Q46" s="98"/>
      <c r="R46" s="98"/>
      <c r="S46" s="98"/>
      <c r="T46" s="98"/>
      <c r="U46" s="98"/>
      <c r="V46" s="97"/>
      <c r="W46" s="97"/>
      <c r="X46" s="97"/>
      <c r="Y46" s="97"/>
      <c r="Z46" s="97"/>
      <c r="AA46" s="97"/>
      <c r="AB46" s="97"/>
      <c r="AC46" s="99"/>
      <c r="AD46" s="99"/>
      <c r="AE46" s="99"/>
      <c r="AF46" s="99"/>
      <c r="AG46" s="99"/>
      <c r="AH46" s="99"/>
      <c r="AI46" s="97"/>
      <c r="AJ46" s="97"/>
      <c r="AK46" s="97"/>
      <c r="AL46" s="97"/>
      <c r="AM46" s="100"/>
      <c r="AN46" s="97"/>
      <c r="AO46" s="97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</row>
    <row r="47" spans="1:59" s="77" customFormat="1" ht="20.100000000000001" customHeight="1" x14ac:dyDescent="0.25">
      <c r="A47" s="81"/>
      <c r="B47" s="101"/>
      <c r="C47" s="91" t="s">
        <v>228</v>
      </c>
      <c r="D47" s="97"/>
      <c r="E47" s="97"/>
      <c r="F47" s="97"/>
      <c r="G47" s="97"/>
      <c r="H47" s="97"/>
      <c r="I47" s="97"/>
      <c r="J47" s="89"/>
      <c r="K47" s="101"/>
      <c r="L47" s="91" t="s">
        <v>229</v>
      </c>
      <c r="M47" s="91"/>
      <c r="N47" s="91"/>
      <c r="O47" s="91"/>
      <c r="P47" s="91"/>
      <c r="Q47"/>
      <c r="R47" s="101"/>
      <c r="S47" s="91" t="s">
        <v>230</v>
      </c>
      <c r="V47"/>
      <c r="W47"/>
      <c r="X47" s="91"/>
      <c r="Y47" s="91"/>
      <c r="Z47" s="101"/>
      <c r="AA47" s="91" t="s">
        <v>231</v>
      </c>
      <c r="AD47" s="91"/>
      <c r="AE47" s="91"/>
      <c r="AG47"/>
      <c r="AH47"/>
      <c r="AI47" s="102"/>
      <c r="AL47" s="91"/>
      <c r="AM47" s="93"/>
      <c r="AN47" s="91"/>
      <c r="AO47" s="91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</row>
    <row r="48" spans="1:59" s="77" customFormat="1" ht="20.100000000000001" customHeight="1" x14ac:dyDescent="0.25">
      <c r="A48" s="81"/>
      <c r="B48" s="89"/>
      <c r="C48" s="91"/>
      <c r="D48" s="97"/>
      <c r="E48" s="97"/>
      <c r="F48" s="97"/>
      <c r="G48" s="97"/>
      <c r="H48" s="97"/>
      <c r="I48" s="97"/>
      <c r="J48" s="89"/>
      <c r="K48" s="91"/>
      <c r="L48" s="91"/>
      <c r="M48" s="91"/>
      <c r="N48" s="91"/>
      <c r="O48" s="91"/>
      <c r="P48" s="91"/>
      <c r="Q48"/>
      <c r="R48" s="91"/>
      <c r="S48" s="91"/>
      <c r="V48"/>
      <c r="W48"/>
      <c r="X48" s="91"/>
      <c r="Y48" s="91"/>
      <c r="Z48" s="91"/>
      <c r="AA48" s="91"/>
      <c r="AD48" s="91"/>
      <c r="AE48" s="91"/>
      <c r="AG48"/>
      <c r="AH48"/>
      <c r="AI48" s="91"/>
      <c r="AL48" s="91"/>
      <c r="AM48" s="93"/>
      <c r="AN48" s="91"/>
      <c r="AO48" s="91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</row>
    <row r="49" spans="1:59" s="77" customFormat="1" ht="20.100000000000001" customHeight="1" x14ac:dyDescent="0.25">
      <c r="A49" s="81"/>
      <c r="B49" s="101"/>
      <c r="C49" s="91" t="s">
        <v>232</v>
      </c>
      <c r="D49" s="97"/>
      <c r="E49" s="97"/>
      <c r="F49" s="97"/>
      <c r="G49" s="97"/>
      <c r="H49" s="97"/>
      <c r="I49" s="97"/>
      <c r="J49" s="89"/>
      <c r="K49" s="101"/>
      <c r="L49" s="91" t="s">
        <v>233</v>
      </c>
      <c r="M49" s="91"/>
      <c r="N49" s="91"/>
      <c r="O49" s="91"/>
      <c r="P49" s="91"/>
      <c r="Q49"/>
      <c r="R49" s="101"/>
      <c r="S49" s="91" t="s">
        <v>234</v>
      </c>
      <c r="V49"/>
      <c r="W49"/>
      <c r="X49" s="91"/>
      <c r="Y49" s="91"/>
      <c r="Z49" s="101"/>
      <c r="AA49" s="91" t="s">
        <v>235</v>
      </c>
      <c r="AD49" s="91"/>
      <c r="AE49" s="91"/>
      <c r="AG49"/>
      <c r="AH49"/>
      <c r="AI49" s="91"/>
      <c r="AL49" s="91"/>
      <c r="AM49" s="93"/>
      <c r="AN49" s="91"/>
      <c r="AO49" s="91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</row>
    <row r="50" spans="1:59" s="77" customFormat="1" ht="20.100000000000001" customHeight="1" thickBot="1" x14ac:dyDescent="0.3">
      <c r="A50" s="85"/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7"/>
      <c r="AN50"/>
      <c r="AO50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</row>
    <row r="51" spans="1:59" s="77" customFormat="1" ht="20.100000000000001" customHeight="1" x14ac:dyDescent="0.25">
      <c r="A51" s="267" t="s">
        <v>236</v>
      </c>
      <c r="B51" s="268"/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9"/>
      <c r="AN51" s="89"/>
      <c r="AO51" s="89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</row>
    <row r="52" spans="1:59" s="77" customFormat="1" ht="20.100000000000001" customHeight="1" x14ac:dyDescent="0.25">
      <c r="A52" s="81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 s="83"/>
      <c r="AN52"/>
      <c r="AO52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</row>
    <row r="53" spans="1:59" s="77" customFormat="1" ht="20.100000000000001" customHeight="1" x14ac:dyDescent="0.25">
      <c r="A53" s="81"/>
      <c r="B53" s="277" t="s">
        <v>237</v>
      </c>
      <c r="C53" s="278"/>
      <c r="D53" s="278"/>
      <c r="E53" s="278"/>
      <c r="F53" s="278"/>
      <c r="G53" s="278"/>
      <c r="H53" s="278"/>
      <c r="I53" s="278"/>
      <c r="J53" s="278"/>
      <c r="K53" s="271"/>
      <c r="L53" s="271"/>
      <c r="M53" s="271"/>
      <c r="N53" s="271"/>
      <c r="O53" s="271"/>
      <c r="P53"/>
      <c r="Q53" s="277" t="s">
        <v>238</v>
      </c>
      <c r="R53" s="278"/>
      <c r="S53" s="278"/>
      <c r="T53" s="278"/>
      <c r="U53" s="278"/>
      <c r="V53" s="278"/>
      <c r="W53" s="278"/>
      <c r="X53" s="270"/>
      <c r="Y53" s="270"/>
      <c r="Z53" s="270"/>
      <c r="AA53" s="270"/>
      <c r="AB53"/>
      <c r="AC53" s="277" t="s">
        <v>239</v>
      </c>
      <c r="AD53" s="278"/>
      <c r="AE53" s="278"/>
      <c r="AF53" s="278"/>
      <c r="AG53" s="278"/>
      <c r="AH53" s="278"/>
      <c r="AI53" s="278"/>
      <c r="AJ53" s="270"/>
      <c r="AK53" s="270"/>
      <c r="AL53" s="270"/>
      <c r="AM53" s="83"/>
      <c r="AN53"/>
      <c r="AO53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</row>
    <row r="54" spans="1:59" s="77" customFormat="1" ht="20.100000000000001" customHeight="1" x14ac:dyDescent="0.25">
      <c r="A54" s="81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 s="83"/>
      <c r="AN54"/>
      <c r="AO54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</row>
    <row r="55" spans="1:59" s="77" customFormat="1" ht="20.100000000000001" customHeight="1" x14ac:dyDescent="0.25">
      <c r="A55" s="81"/>
      <c r="B55" s="270" t="s">
        <v>240</v>
      </c>
      <c r="C55" s="270"/>
      <c r="D55" s="270"/>
      <c r="E55" s="270"/>
      <c r="F55" s="270"/>
      <c r="G55" s="270"/>
      <c r="H55" s="270"/>
      <c r="I55" s="270"/>
      <c r="J55" s="270"/>
      <c r="K55"/>
      <c r="L55" s="84"/>
      <c r="M55" s="91" t="s">
        <v>241</v>
      </c>
      <c r="N55"/>
      <c r="O55"/>
      <c r="P55"/>
      <c r="Q55" s="84"/>
      <c r="R55" s="91" t="s">
        <v>242</v>
      </c>
      <c r="S55"/>
      <c r="T55"/>
      <c r="U55"/>
      <c r="V55"/>
      <c r="W55" s="84"/>
      <c r="X55" s="91" t="s">
        <v>243</v>
      </c>
      <c r="Y55"/>
      <c r="Z55"/>
      <c r="AA55"/>
      <c r="AB55"/>
      <c r="AE55"/>
      <c r="AF55"/>
      <c r="AG55"/>
      <c r="AH55"/>
      <c r="AI55"/>
      <c r="AJ55"/>
      <c r="AK55"/>
      <c r="AL55"/>
      <c r="AM55" s="83"/>
      <c r="AN55"/>
      <c r="AO55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</row>
    <row r="56" spans="1:59" s="77" customFormat="1" ht="20.100000000000001" customHeight="1" x14ac:dyDescent="0.25">
      <c r="A56" s="81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 s="83"/>
      <c r="AN56"/>
      <c r="AO56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</row>
    <row r="57" spans="1:59" s="77" customFormat="1" ht="20.100000000000001" customHeight="1" x14ac:dyDescent="0.25">
      <c r="A57" s="81"/>
      <c r="B57" s="270" t="s">
        <v>244</v>
      </c>
      <c r="C57" s="270"/>
      <c r="D57" s="270"/>
      <c r="E57" s="270"/>
      <c r="F57" s="270"/>
      <c r="G57" s="270"/>
      <c r="H57" s="270"/>
      <c r="I57" s="270"/>
      <c r="J57" s="270"/>
      <c r="K57"/>
      <c r="L57" s="84"/>
      <c r="M57" s="91" t="s">
        <v>245</v>
      </c>
      <c r="N57"/>
      <c r="O57"/>
      <c r="P57"/>
      <c r="Q57" s="84"/>
      <c r="R57" s="91" t="s">
        <v>246</v>
      </c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 s="83"/>
      <c r="AN57"/>
      <c r="AO57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</row>
    <row r="58" spans="1:59" s="77" customFormat="1" ht="20.100000000000001" customHeight="1" x14ac:dyDescent="0.25">
      <c r="A58" s="81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 s="83"/>
      <c r="AN58"/>
      <c r="AO5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</row>
    <row r="59" spans="1:59" s="77" customFormat="1" ht="20.100000000000001" customHeight="1" x14ac:dyDescent="0.25">
      <c r="A59" s="81"/>
      <c r="B59" s="270" t="s">
        <v>247</v>
      </c>
      <c r="C59" s="270"/>
      <c r="D59" s="270"/>
      <c r="E59" s="270"/>
      <c r="F59" s="270"/>
      <c r="G59" s="270"/>
      <c r="H59" s="270"/>
      <c r="I59" s="270"/>
      <c r="J59" s="270"/>
      <c r="K59"/>
      <c r="L59" s="84"/>
      <c r="M59" s="91" t="s">
        <v>248</v>
      </c>
      <c r="N59"/>
      <c r="O59"/>
      <c r="P59"/>
      <c r="Q59" s="84"/>
      <c r="R59" s="91" t="s">
        <v>249</v>
      </c>
      <c r="S59"/>
      <c r="T59"/>
      <c r="U59"/>
      <c r="V59"/>
      <c r="W59" s="84"/>
      <c r="X59" s="91" t="s">
        <v>250</v>
      </c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 s="83"/>
      <c r="AN59"/>
      <c r="AO59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</row>
    <row r="60" spans="1:59" s="77" customFormat="1" ht="20.100000000000001" customHeight="1" x14ac:dyDescent="0.25">
      <c r="A60" s="81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 s="83"/>
      <c r="AN60"/>
      <c r="AO60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</row>
    <row r="61" spans="1:59" s="77" customFormat="1" ht="20.100000000000001" customHeight="1" x14ac:dyDescent="0.25">
      <c r="A61" s="81"/>
      <c r="B61" s="270" t="s">
        <v>251</v>
      </c>
      <c r="C61" s="270"/>
      <c r="D61" s="270"/>
      <c r="E61" s="270"/>
      <c r="F61" s="270"/>
      <c r="G61" s="270"/>
      <c r="H61" s="270"/>
      <c r="I61" s="270"/>
      <c r="J61" s="270"/>
      <c r="K61"/>
      <c r="L61" s="84"/>
      <c r="M61" s="91" t="s">
        <v>252</v>
      </c>
      <c r="N61"/>
      <c r="O61"/>
      <c r="P61"/>
      <c r="Q61" s="84"/>
      <c r="R61" s="91" t="s">
        <v>253</v>
      </c>
      <c r="S61"/>
      <c r="T61"/>
      <c r="U61"/>
      <c r="V61"/>
      <c r="W61" s="84"/>
      <c r="X61" s="91" t="s">
        <v>254</v>
      </c>
      <c r="Y61"/>
      <c r="Z61"/>
      <c r="AA61"/>
      <c r="AB61"/>
      <c r="AC61" s="84"/>
      <c r="AD61" s="91" t="s">
        <v>255</v>
      </c>
      <c r="AE61"/>
      <c r="AF61"/>
      <c r="AG61"/>
      <c r="AH61"/>
      <c r="AI61"/>
      <c r="AJ61"/>
      <c r="AK61"/>
      <c r="AL61"/>
      <c r="AM61" s="83"/>
      <c r="AN61"/>
      <c r="AO61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</row>
    <row r="62" spans="1:59" s="77" customFormat="1" ht="20.100000000000001" customHeight="1" x14ac:dyDescent="0.25">
      <c r="A62" s="81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 s="83"/>
      <c r="AN62"/>
      <c r="AO62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</row>
    <row r="63" spans="1:59" s="77" customFormat="1" ht="20.100000000000001" customHeight="1" x14ac:dyDescent="0.25">
      <c r="A63" s="81"/>
      <c r="B63" s="270" t="s">
        <v>256</v>
      </c>
      <c r="C63" s="270"/>
      <c r="D63" s="270"/>
      <c r="E63" s="270"/>
      <c r="F63" s="270"/>
      <c r="G63" s="270"/>
      <c r="H63" s="270"/>
      <c r="I63" s="270"/>
      <c r="J63" s="270"/>
      <c r="K63"/>
      <c r="L63" s="84"/>
      <c r="M63" s="91" t="s">
        <v>257</v>
      </c>
      <c r="N63"/>
      <c r="O63"/>
      <c r="P63"/>
      <c r="Q63" s="84"/>
      <c r="R63" s="91" t="s">
        <v>258</v>
      </c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 s="83"/>
      <c r="AN63"/>
      <c r="AO63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</row>
    <row r="64" spans="1:59" s="77" customFormat="1" ht="20.100000000000001" customHeight="1" x14ac:dyDescent="0.25">
      <c r="A64" s="81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 s="83"/>
      <c r="AN64"/>
      <c r="AO64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</row>
    <row r="65" spans="1:59" s="77" customFormat="1" ht="20.100000000000001" customHeight="1" x14ac:dyDescent="0.25">
      <c r="A65" s="81"/>
      <c r="B65" s="270" t="s">
        <v>259</v>
      </c>
      <c r="C65" s="270"/>
      <c r="D65" s="270"/>
      <c r="E65" s="270"/>
      <c r="F65" s="270"/>
      <c r="G65" s="270"/>
      <c r="H65" s="270"/>
      <c r="I65" s="270"/>
      <c r="J65" s="270"/>
      <c r="K65"/>
      <c r="L65" s="84"/>
      <c r="M65" s="91" t="s">
        <v>260</v>
      </c>
      <c r="N65"/>
      <c r="O65"/>
      <c r="P65"/>
      <c r="Q65" s="84"/>
      <c r="R65" s="91" t="s">
        <v>261</v>
      </c>
      <c r="S65"/>
      <c r="T65"/>
      <c r="U65"/>
      <c r="V65"/>
      <c r="W65" s="84"/>
      <c r="X65" s="91" t="s">
        <v>262</v>
      </c>
      <c r="Y65"/>
      <c r="Z65"/>
      <c r="AA65"/>
      <c r="AB65"/>
      <c r="AD65" s="91"/>
      <c r="AE65"/>
      <c r="AF65"/>
      <c r="AG65"/>
      <c r="AH65"/>
      <c r="AI65"/>
      <c r="AJ65"/>
      <c r="AK65"/>
      <c r="AL65"/>
      <c r="AM65" s="83"/>
      <c r="AN65"/>
      <c r="AO65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</row>
    <row r="66" spans="1:59" s="77" customFormat="1" ht="20.100000000000001" customHeight="1" thickBot="1" x14ac:dyDescent="0.3">
      <c r="A66" s="85"/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7"/>
      <c r="AN66"/>
      <c r="AO66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</row>
    <row r="67" spans="1:59" s="77" customFormat="1" ht="20.100000000000001" customHeight="1" x14ac:dyDescent="0.25">
      <c r="A67" s="267" t="s">
        <v>263</v>
      </c>
      <c r="B67" s="268"/>
      <c r="C67" s="268"/>
      <c r="D67" s="268"/>
      <c r="E67" s="268"/>
      <c r="F67" s="268"/>
      <c r="G67" s="268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9"/>
      <c r="AN67" s="89"/>
      <c r="AO67" s="89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</row>
    <row r="68" spans="1:59" s="77" customFormat="1" ht="20.100000000000001" customHeight="1" x14ac:dyDescent="0.25">
      <c r="A68" s="81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 s="83"/>
      <c r="AN68"/>
      <c r="AO6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</row>
    <row r="69" spans="1:59" s="77" customFormat="1" ht="20.100000000000001" customHeight="1" x14ac:dyDescent="0.25">
      <c r="A69" s="81"/>
      <c r="B69" s="270" t="s">
        <v>264</v>
      </c>
      <c r="C69" s="270"/>
      <c r="D69" s="270"/>
      <c r="E69" s="270"/>
      <c r="F69" s="270"/>
      <c r="G69" s="270"/>
      <c r="H69" s="270"/>
      <c r="I69" s="270"/>
      <c r="J69" s="270"/>
      <c r="K69"/>
      <c r="L69" s="84"/>
      <c r="M69" s="91" t="s">
        <v>265</v>
      </c>
      <c r="N69"/>
      <c r="O69"/>
      <c r="P69"/>
      <c r="Q69" s="84"/>
      <c r="R69" s="91" t="s">
        <v>266</v>
      </c>
      <c r="S69"/>
      <c r="T69"/>
      <c r="U69"/>
      <c r="V69"/>
      <c r="W69" s="84"/>
      <c r="X69" s="91" t="s">
        <v>245</v>
      </c>
      <c r="Y69"/>
      <c r="Z69"/>
      <c r="AA69"/>
      <c r="AB69"/>
      <c r="AC69" s="84"/>
      <c r="AD69" s="91" t="s">
        <v>267</v>
      </c>
      <c r="AE69"/>
      <c r="AF69"/>
      <c r="AG69"/>
      <c r="AH69"/>
      <c r="AI69"/>
      <c r="AJ69"/>
      <c r="AK69"/>
      <c r="AL69"/>
      <c r="AM69" s="83"/>
      <c r="AN69"/>
      <c r="AO69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</row>
    <row r="70" spans="1:59" s="77" customFormat="1" ht="20.100000000000001" customHeight="1" x14ac:dyDescent="0.25">
      <c r="A70" s="81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 s="83"/>
      <c r="AN70"/>
      <c r="AO70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</row>
    <row r="71" spans="1:59" s="77" customFormat="1" ht="20.100000000000001" customHeight="1" x14ac:dyDescent="0.25">
      <c r="A71" s="81"/>
      <c r="B71" s="270" t="s">
        <v>268</v>
      </c>
      <c r="C71" s="270"/>
      <c r="D71" s="270"/>
      <c r="E71" s="270"/>
      <c r="F71" s="270"/>
      <c r="G71" s="270"/>
      <c r="H71" s="270"/>
      <c r="I71" s="270"/>
      <c r="J71" s="270"/>
      <c r="K71"/>
      <c r="L71" s="84"/>
      <c r="M71" s="91" t="s">
        <v>269</v>
      </c>
      <c r="N71"/>
      <c r="O71"/>
      <c r="P71"/>
      <c r="Q71" s="84"/>
      <c r="R71" s="91" t="s">
        <v>270</v>
      </c>
      <c r="S71"/>
      <c r="T71"/>
      <c r="U71"/>
      <c r="V71"/>
      <c r="W71" s="84"/>
      <c r="X71" s="91" t="s">
        <v>271</v>
      </c>
      <c r="Y71"/>
      <c r="Z71"/>
      <c r="AA71"/>
      <c r="AB71"/>
      <c r="AC71" s="84"/>
      <c r="AD71" s="91" t="s">
        <v>272</v>
      </c>
      <c r="AE71"/>
      <c r="AF71"/>
      <c r="AG71"/>
      <c r="AH71"/>
      <c r="AI71"/>
      <c r="AJ71"/>
      <c r="AK71"/>
      <c r="AL71"/>
      <c r="AM71" s="83"/>
      <c r="AN71"/>
      <c r="AO71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</row>
    <row r="72" spans="1:59" s="77" customFormat="1" ht="20.100000000000001" customHeight="1" x14ac:dyDescent="0.25">
      <c r="A72" s="81"/>
      <c r="B72" s="97"/>
      <c r="C72" s="97"/>
      <c r="D72" s="97"/>
      <c r="E72" s="97"/>
      <c r="F72" s="97"/>
      <c r="G72" s="97"/>
      <c r="H72" s="97"/>
      <c r="I72" s="97"/>
      <c r="J72" s="97"/>
      <c r="K72"/>
      <c r="M72" s="91"/>
      <c r="N72"/>
      <c r="O72"/>
      <c r="P72"/>
      <c r="R72" s="91"/>
      <c r="S72"/>
      <c r="T72"/>
      <c r="U72"/>
      <c r="V72"/>
      <c r="X72" s="91"/>
      <c r="Y72"/>
      <c r="Z72"/>
      <c r="AA72"/>
      <c r="AB72"/>
      <c r="AD72" s="91"/>
      <c r="AE72"/>
      <c r="AF72"/>
      <c r="AG72"/>
      <c r="AH72"/>
      <c r="AI72"/>
      <c r="AJ72"/>
      <c r="AK72"/>
      <c r="AL72"/>
      <c r="AM72" s="83"/>
      <c r="AN72"/>
      <c r="AO72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</row>
    <row r="73" spans="1:59" s="77" customFormat="1" ht="20.100000000000001" customHeight="1" x14ac:dyDescent="0.25">
      <c r="A73" s="81"/>
      <c r="B73" s="97"/>
      <c r="C73" s="97"/>
      <c r="D73" s="97"/>
      <c r="E73" s="97"/>
      <c r="F73" s="97"/>
      <c r="G73" s="97"/>
      <c r="H73" s="97"/>
      <c r="I73" s="97"/>
      <c r="J73" s="97"/>
      <c r="K73"/>
      <c r="L73" s="84"/>
      <c r="M73" s="91" t="s">
        <v>273</v>
      </c>
      <c r="N73"/>
      <c r="O73"/>
      <c r="P73"/>
      <c r="Q73" s="84"/>
      <c r="R73" s="91" t="s">
        <v>274</v>
      </c>
      <c r="S73"/>
      <c r="T73"/>
      <c r="U73"/>
      <c r="V73"/>
      <c r="W73" s="84"/>
      <c r="X73" s="91" t="s">
        <v>275</v>
      </c>
      <c r="Y73"/>
      <c r="Z73"/>
      <c r="AA73"/>
      <c r="AB73"/>
      <c r="AD73" s="91"/>
      <c r="AE73"/>
      <c r="AF73"/>
      <c r="AG73"/>
      <c r="AH73"/>
      <c r="AI73"/>
      <c r="AJ73"/>
      <c r="AK73"/>
      <c r="AL73"/>
      <c r="AM73" s="83"/>
      <c r="AN73"/>
      <c r="AO73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</row>
    <row r="74" spans="1:59" s="77" customFormat="1" ht="20.100000000000001" customHeight="1" thickBot="1" x14ac:dyDescent="0.3">
      <c r="A74" s="85"/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7"/>
      <c r="AN74"/>
      <c r="AO74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</row>
    <row r="75" spans="1:59" s="77" customFormat="1" ht="20.100000000000001" customHeight="1" x14ac:dyDescent="0.25">
      <c r="A75" s="267" t="s">
        <v>276</v>
      </c>
      <c r="B75" s="268"/>
      <c r="C75" s="268"/>
      <c r="D75" s="268"/>
      <c r="E75" s="268"/>
      <c r="F75" s="268"/>
      <c r="G75" s="268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9"/>
      <c r="AN75" s="89"/>
      <c r="AO75" s="89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</row>
    <row r="76" spans="1:59" s="77" customFormat="1" ht="20.100000000000001" customHeight="1" x14ac:dyDescent="0.25">
      <c r="A76" s="81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 s="83"/>
      <c r="AN76"/>
      <c r="AO76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</row>
    <row r="77" spans="1:59" s="77" customFormat="1" ht="20.100000000000001" customHeight="1" x14ac:dyDescent="0.25">
      <c r="A77" s="81"/>
      <c r="B77" s="270" t="s">
        <v>277</v>
      </c>
      <c r="C77" s="270"/>
      <c r="D77" s="270"/>
      <c r="E77" s="270"/>
      <c r="F77" s="270"/>
      <c r="G77" s="270"/>
      <c r="H77" s="270"/>
      <c r="I77" s="270"/>
      <c r="J77" s="270"/>
      <c r="K77"/>
      <c r="L77" s="84"/>
      <c r="M77" s="91" t="s">
        <v>278</v>
      </c>
      <c r="N77"/>
      <c r="O77"/>
      <c r="P77"/>
      <c r="Q77"/>
      <c r="R77" s="84"/>
      <c r="S77" s="91" t="s">
        <v>279</v>
      </c>
      <c r="T77"/>
      <c r="U77"/>
      <c r="V77"/>
      <c r="W77" s="84"/>
      <c r="X77" s="91" t="s">
        <v>280</v>
      </c>
      <c r="AA77"/>
      <c r="AB77"/>
      <c r="AC77"/>
      <c r="AD77"/>
      <c r="AF77"/>
      <c r="AG77"/>
      <c r="AH77"/>
      <c r="AI77"/>
      <c r="AJ77"/>
      <c r="AK77"/>
      <c r="AL77"/>
      <c r="AM77" s="83"/>
      <c r="AN77"/>
      <c r="AO77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</row>
    <row r="78" spans="1:59" s="77" customFormat="1" ht="20.100000000000001" customHeight="1" x14ac:dyDescent="0.25">
      <c r="A78" s="81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AA78"/>
      <c r="AB78"/>
      <c r="AC78"/>
      <c r="AD78"/>
      <c r="AE78"/>
      <c r="AF78"/>
      <c r="AG78"/>
      <c r="AH78"/>
      <c r="AI78"/>
      <c r="AJ78"/>
      <c r="AK78"/>
      <c r="AL78"/>
      <c r="AM78" s="83"/>
      <c r="AN78"/>
      <c r="AO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</row>
    <row r="79" spans="1:59" s="77" customFormat="1" ht="20.100000000000001" customHeight="1" x14ac:dyDescent="0.25">
      <c r="A79" s="81"/>
      <c r="B79" s="270" t="s">
        <v>281</v>
      </c>
      <c r="C79" s="270"/>
      <c r="D79" s="270"/>
      <c r="E79" s="270"/>
      <c r="F79" s="270"/>
      <c r="G79" s="270"/>
      <c r="H79" s="270"/>
      <c r="I79" s="270"/>
      <c r="J79" s="270"/>
      <c r="K79"/>
      <c r="L79" s="84"/>
      <c r="M79" s="91" t="s">
        <v>278</v>
      </c>
      <c r="N79"/>
      <c r="O79"/>
      <c r="P79"/>
      <c r="Q79"/>
      <c r="R79" s="84"/>
      <c r="S79" s="91" t="s">
        <v>224</v>
      </c>
      <c r="T79"/>
      <c r="U79"/>
      <c r="V79"/>
      <c r="W79" s="84"/>
      <c r="X79" s="91" t="s">
        <v>282</v>
      </c>
      <c r="AA79"/>
      <c r="AC79" s="91"/>
      <c r="AD79"/>
      <c r="AE79"/>
      <c r="AF79"/>
      <c r="AG79"/>
      <c r="AH79"/>
      <c r="AI79"/>
      <c r="AJ79"/>
      <c r="AK79"/>
      <c r="AL79"/>
      <c r="AM79" s="83"/>
      <c r="AN79"/>
      <c r="AO79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</row>
    <row r="80" spans="1:59" s="77" customFormat="1" ht="20.100000000000001" customHeight="1" thickBot="1" x14ac:dyDescent="0.3">
      <c r="A80" s="103"/>
      <c r="B80" s="104"/>
      <c r="C80" s="104"/>
      <c r="D80" s="104"/>
      <c r="E80" s="104"/>
      <c r="F80" s="104"/>
      <c r="G80" s="104"/>
      <c r="H80" s="104"/>
      <c r="I80" s="104"/>
      <c r="J80" s="80"/>
      <c r="K80" s="94"/>
      <c r="L80" s="95"/>
      <c r="M80" s="80"/>
      <c r="N80" s="80"/>
      <c r="O80" s="80"/>
      <c r="P80" s="94"/>
      <c r="Q80" s="95"/>
      <c r="R80" s="80"/>
      <c r="S80" s="80"/>
      <c r="T80" s="80"/>
      <c r="U80" s="80"/>
      <c r="V80" s="94"/>
      <c r="W80" s="95"/>
      <c r="X80" s="80"/>
      <c r="Y80" s="80"/>
      <c r="Z80" s="80"/>
      <c r="AA80" s="80"/>
      <c r="AB80" s="94"/>
      <c r="AC80" s="95"/>
      <c r="AD80" s="80"/>
      <c r="AE80" s="80"/>
      <c r="AF80" s="80"/>
      <c r="AG80" s="80"/>
      <c r="AH80" s="80"/>
      <c r="AI80" s="80"/>
      <c r="AJ80" s="80"/>
      <c r="AK80" s="80"/>
      <c r="AL80" s="80"/>
      <c r="AM80" s="87"/>
      <c r="AN80"/>
      <c r="AO80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</row>
    <row r="81" spans="1:59" s="77" customFormat="1" ht="20.100000000000001" customHeight="1" x14ac:dyDescent="0.25">
      <c r="A81" s="267" t="s">
        <v>283</v>
      </c>
      <c r="B81" s="268"/>
      <c r="C81" s="268"/>
      <c r="D81" s="268"/>
      <c r="E81" s="268"/>
      <c r="F81" s="268"/>
      <c r="G81" s="268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9"/>
      <c r="AN81" s="89"/>
      <c r="AO81" s="89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</row>
    <row r="82" spans="1:59" s="77" customFormat="1" ht="20.100000000000001" customHeight="1" x14ac:dyDescent="0.25">
      <c r="A82" s="81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 s="83"/>
      <c r="AN82"/>
      <c r="AO82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</row>
    <row r="83" spans="1:59" s="77" customFormat="1" ht="20.100000000000001" customHeight="1" x14ac:dyDescent="0.25">
      <c r="A83" s="81"/>
      <c r="B83" s="97"/>
      <c r="C83" s="101"/>
      <c r="D83" s="91" t="s">
        <v>284</v>
      </c>
      <c r="E83" s="97"/>
      <c r="F83" s="97"/>
      <c r="G83" s="97"/>
      <c r="H83" s="97"/>
      <c r="K83"/>
      <c r="L83" s="101"/>
      <c r="M83" s="91" t="s">
        <v>285</v>
      </c>
      <c r="N83"/>
      <c r="Q83"/>
      <c r="R83" s="101"/>
      <c r="S83" s="91" t="s">
        <v>286</v>
      </c>
      <c r="T83"/>
      <c r="U83"/>
      <c r="V83"/>
      <c r="Y83" s="101"/>
      <c r="Z83" s="91" t="s">
        <v>287</v>
      </c>
      <c r="AA83"/>
      <c r="AB83"/>
      <c r="AF83"/>
      <c r="AG83"/>
      <c r="AH83"/>
      <c r="AI83"/>
      <c r="AJ83"/>
      <c r="AK83"/>
      <c r="AL83"/>
      <c r="AM83" s="83"/>
      <c r="AN83"/>
      <c r="AO83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</row>
    <row r="84" spans="1:59" s="77" customFormat="1" ht="20.100000000000001" customHeight="1" x14ac:dyDescent="0.25">
      <c r="A84" s="81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 s="83"/>
      <c r="AN84"/>
      <c r="AO84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</row>
    <row r="85" spans="1:59" s="77" customFormat="1" ht="20.100000000000001" customHeight="1" x14ac:dyDescent="0.25">
      <c r="A85" s="81"/>
      <c r="B85" s="97"/>
      <c r="C85" s="101"/>
      <c r="D85" s="91" t="s">
        <v>289</v>
      </c>
      <c r="E85" s="97"/>
      <c r="F85" s="97"/>
      <c r="G85" s="97"/>
      <c r="H85" s="97"/>
      <c r="I85" s="97"/>
      <c r="J85" s="97"/>
      <c r="K85"/>
      <c r="L85" s="101"/>
      <c r="M85" s="91" t="s">
        <v>290</v>
      </c>
      <c r="N85"/>
      <c r="O85"/>
      <c r="P85"/>
      <c r="Q85"/>
      <c r="R85" s="101"/>
      <c r="S85" s="91" t="s">
        <v>288</v>
      </c>
      <c r="T85"/>
      <c r="U85"/>
      <c r="V85"/>
      <c r="W85"/>
      <c r="X85"/>
      <c r="Z85" s="91"/>
      <c r="AA85"/>
      <c r="AC85" s="91"/>
      <c r="AD85"/>
      <c r="AE85"/>
      <c r="AF85"/>
      <c r="AG85"/>
      <c r="AH85"/>
      <c r="AI85"/>
      <c r="AJ85"/>
      <c r="AK85"/>
      <c r="AL85"/>
      <c r="AM85" s="83"/>
      <c r="AN85"/>
      <c r="AO85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</row>
    <row r="86" spans="1:59" s="77" customFormat="1" ht="20.100000000000001" customHeight="1" thickBot="1" x14ac:dyDescent="0.3">
      <c r="A86" s="103"/>
      <c r="B86" s="104"/>
      <c r="C86" s="104"/>
      <c r="D86" s="104"/>
      <c r="E86" s="104"/>
      <c r="F86" s="104"/>
      <c r="G86" s="104"/>
      <c r="H86" s="104"/>
      <c r="I86" s="104"/>
      <c r="J86" s="80"/>
      <c r="K86" s="94"/>
      <c r="L86" s="95"/>
      <c r="M86" s="80"/>
      <c r="N86" s="80"/>
      <c r="O86" s="80"/>
      <c r="P86" s="94"/>
      <c r="Q86" s="95"/>
      <c r="R86" s="80"/>
      <c r="S86" s="80"/>
      <c r="T86" s="80"/>
      <c r="U86" s="80"/>
      <c r="V86" s="94"/>
      <c r="W86" s="95"/>
      <c r="X86" s="80"/>
      <c r="Y86" s="80"/>
      <c r="Z86" s="80"/>
      <c r="AA86" s="80"/>
      <c r="AB86" s="94"/>
      <c r="AC86" s="95"/>
      <c r="AD86" s="80"/>
      <c r="AE86" s="80"/>
      <c r="AF86" s="80"/>
      <c r="AG86" s="80"/>
      <c r="AH86" s="80"/>
      <c r="AI86" s="80"/>
      <c r="AJ86" s="80"/>
      <c r="AK86" s="80"/>
      <c r="AL86" s="80"/>
      <c r="AM86" s="87"/>
      <c r="AN86"/>
      <c r="AO86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</row>
    <row r="87" spans="1:59" s="77" customFormat="1" ht="20.100000000000001" customHeight="1" x14ac:dyDescent="0.25">
      <c r="A87" s="267" t="s">
        <v>291</v>
      </c>
      <c r="B87" s="268"/>
      <c r="C87" s="268"/>
      <c r="D87" s="268"/>
      <c r="E87" s="268"/>
      <c r="F87" s="268"/>
      <c r="G87" s="268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9"/>
      <c r="AN87" s="89"/>
      <c r="AO87" s="89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</row>
    <row r="88" spans="1:59" s="77" customFormat="1" ht="20.100000000000001" customHeight="1" x14ac:dyDescent="0.25">
      <c r="A88" s="81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 s="83"/>
      <c r="AN88"/>
      <c r="AO8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</row>
    <row r="89" spans="1:59" s="77" customFormat="1" ht="20.100000000000001" customHeight="1" x14ac:dyDescent="0.25">
      <c r="A89" s="81"/>
      <c r="B89" s="270" t="s">
        <v>292</v>
      </c>
      <c r="C89" s="270"/>
      <c r="D89" s="270"/>
      <c r="E89" s="270"/>
      <c r="F89" s="270"/>
      <c r="G89" s="270"/>
      <c r="H89" s="270"/>
      <c r="I89" s="270"/>
      <c r="J89" s="270"/>
      <c r="K89" s="270"/>
      <c r="L89" s="270"/>
      <c r="M89" s="270"/>
      <c r="N89" s="270"/>
      <c r="O89" s="270"/>
      <c r="P89" s="270"/>
      <c r="Q89" s="97"/>
      <c r="R89" s="97"/>
      <c r="S89" s="97"/>
      <c r="T89" s="270" t="s">
        <v>293</v>
      </c>
      <c r="U89" s="270"/>
      <c r="V89" s="270"/>
      <c r="W89" s="270"/>
      <c r="X89" s="270"/>
      <c r="Y89" s="270"/>
      <c r="Z89" s="270"/>
      <c r="AA89" s="270"/>
      <c r="AB89" s="270"/>
      <c r="AC89" s="270"/>
      <c r="AD89" s="270"/>
      <c r="AE89" s="270"/>
      <c r="AF89" s="270"/>
      <c r="AG89" s="270"/>
      <c r="AH89" s="270"/>
      <c r="AI89" s="97"/>
      <c r="AJ89" s="97"/>
      <c r="AK89" s="97"/>
      <c r="AL89" s="97"/>
      <c r="AM89" s="83"/>
      <c r="AN89"/>
      <c r="AO89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</row>
    <row r="90" spans="1:59" s="77" customFormat="1" ht="20.100000000000001" customHeight="1" x14ac:dyDescent="0.25">
      <c r="A90" s="8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 s="83"/>
      <c r="AN90"/>
      <c r="AO90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</row>
    <row r="91" spans="1:59" s="77" customFormat="1" ht="20.100000000000001" customHeight="1" x14ac:dyDescent="0.25">
      <c r="A91" s="81"/>
      <c r="B91" s="270" t="s">
        <v>294</v>
      </c>
      <c r="C91" s="270"/>
      <c r="D91" s="270"/>
      <c r="E91" s="270"/>
      <c r="F91" s="270"/>
      <c r="G91" s="270"/>
      <c r="H91" s="270"/>
      <c r="I91" s="270"/>
      <c r="J91" s="270"/>
      <c r="K91"/>
      <c r="L91" s="271"/>
      <c r="M91" s="271"/>
      <c r="N91" s="271"/>
      <c r="O91" s="271"/>
      <c r="P91" s="271"/>
      <c r="R91" s="91"/>
      <c r="S91"/>
      <c r="T91" s="270" t="s">
        <v>294</v>
      </c>
      <c r="U91" s="270"/>
      <c r="V91" s="270"/>
      <c r="W91" s="270"/>
      <c r="X91" s="270"/>
      <c r="Y91" s="270"/>
      <c r="Z91" s="270"/>
      <c r="AA91" s="270"/>
      <c r="AB91" s="270"/>
      <c r="AC91"/>
      <c r="AD91" s="271"/>
      <c r="AE91" s="271"/>
      <c r="AF91" s="271"/>
      <c r="AG91" s="271"/>
      <c r="AH91" s="271"/>
      <c r="AI91"/>
      <c r="AJ91"/>
      <c r="AK91"/>
      <c r="AL91"/>
      <c r="AM91" s="83"/>
      <c r="AN91"/>
      <c r="AO91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</row>
    <row r="92" spans="1:59" s="77" customFormat="1" ht="20.100000000000001" customHeight="1" x14ac:dyDescent="0.25">
      <c r="A92" s="8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 s="83"/>
      <c r="AN92"/>
      <c r="AO92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</row>
    <row r="93" spans="1:59" s="77" customFormat="1" ht="20.100000000000001" customHeight="1" x14ac:dyDescent="0.25">
      <c r="A93" s="81"/>
      <c r="B93" s="270" t="s">
        <v>295</v>
      </c>
      <c r="C93" s="270"/>
      <c r="D93" s="270"/>
      <c r="E93" s="270"/>
      <c r="F93" s="270"/>
      <c r="G93" s="270"/>
      <c r="H93" s="270"/>
      <c r="I93" s="270"/>
      <c r="J93" s="270"/>
      <c r="K93"/>
      <c r="L93" s="271"/>
      <c r="M93" s="271"/>
      <c r="N93" s="271"/>
      <c r="O93" s="271"/>
      <c r="P93" s="271"/>
      <c r="R93" s="91"/>
      <c r="S93"/>
      <c r="T93" s="270" t="s">
        <v>296</v>
      </c>
      <c r="U93" s="270"/>
      <c r="V93" s="270"/>
      <c r="W93" s="270"/>
      <c r="X93" s="270"/>
      <c r="Y93" s="270"/>
      <c r="Z93" s="270"/>
      <c r="AA93" s="270"/>
      <c r="AB93" s="270"/>
      <c r="AC93" s="97"/>
      <c r="AD93" s="270"/>
      <c r="AE93" s="270"/>
      <c r="AF93" s="270"/>
      <c r="AG93" s="270"/>
      <c r="AH93" s="270"/>
      <c r="AI93"/>
      <c r="AJ93"/>
      <c r="AK93"/>
      <c r="AL93"/>
      <c r="AM93" s="83"/>
      <c r="AN93"/>
      <c r="AO93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</row>
    <row r="94" spans="1:59" s="77" customFormat="1" ht="20.100000000000001" customHeight="1" x14ac:dyDescent="0.25">
      <c r="A94" s="8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70"/>
      <c r="U94" s="270"/>
      <c r="V94" s="270"/>
      <c r="W94" s="270"/>
      <c r="X94" s="270"/>
      <c r="Y94" s="270"/>
      <c r="Z94" s="270"/>
      <c r="AA94" s="270"/>
      <c r="AB94" s="270"/>
      <c r="AC94"/>
      <c r="AD94" s="270"/>
      <c r="AE94" s="270"/>
      <c r="AF94" s="270"/>
      <c r="AG94" s="270"/>
      <c r="AH94" s="270"/>
      <c r="AI94"/>
      <c r="AJ94"/>
      <c r="AK94"/>
      <c r="AL94"/>
      <c r="AM94" s="83"/>
      <c r="AN94"/>
      <c r="AO94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</row>
    <row r="95" spans="1:59" s="77" customFormat="1" ht="20.100000000000001" customHeight="1" x14ac:dyDescent="0.25">
      <c r="A95" s="81"/>
      <c r="B95" s="270" t="s">
        <v>297</v>
      </c>
      <c r="C95" s="270"/>
      <c r="D95" s="270"/>
      <c r="E95" s="270"/>
      <c r="F95" s="270"/>
      <c r="G95" s="270"/>
      <c r="H95" s="270"/>
      <c r="I95" s="270"/>
      <c r="J95" s="270"/>
      <c r="K95"/>
      <c r="L95" s="271"/>
      <c r="M95" s="271"/>
      <c r="N95" s="271"/>
      <c r="O95" s="271"/>
      <c r="P95" s="271"/>
      <c r="R95" s="91"/>
      <c r="S95"/>
      <c r="T95" s="270"/>
      <c r="U95" s="270"/>
      <c r="V95" s="270"/>
      <c r="W95" s="270"/>
      <c r="X95" s="270"/>
      <c r="Y95" s="270"/>
      <c r="Z95" s="270"/>
      <c r="AA95" s="270"/>
      <c r="AB95" s="270"/>
      <c r="AC95"/>
      <c r="AD95" s="270"/>
      <c r="AE95" s="270"/>
      <c r="AF95" s="270"/>
      <c r="AG95" s="270"/>
      <c r="AH95" s="270"/>
      <c r="AI95"/>
      <c r="AJ95"/>
      <c r="AK95"/>
      <c r="AL95"/>
      <c r="AM95" s="83"/>
      <c r="AN95"/>
      <c r="AO95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</row>
    <row r="96" spans="1:59" s="77" customFormat="1" ht="20.100000000000001" customHeight="1" thickBot="1" x14ac:dyDescent="0.3">
      <c r="A96" s="85"/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7"/>
      <c r="AN96"/>
      <c r="AO96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</row>
    <row r="97" spans="1:59" s="77" customFormat="1" ht="20.100000000000001" customHeight="1" x14ac:dyDescent="0.25">
      <c r="A97" s="267" t="s">
        <v>298</v>
      </c>
      <c r="B97" s="268"/>
      <c r="C97" s="268"/>
      <c r="D97" s="268"/>
      <c r="E97" s="268"/>
      <c r="F97" s="268"/>
      <c r="G97" s="268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9"/>
      <c r="AN97" s="97"/>
      <c r="AO97" s="97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</row>
    <row r="98" spans="1:59" s="77" customFormat="1" ht="20.100000000000001" customHeight="1" x14ac:dyDescent="0.25">
      <c r="A98" s="8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 s="83"/>
      <c r="AN98"/>
      <c r="AO9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</row>
    <row r="99" spans="1:59" s="77" customFormat="1" ht="20.100000000000001" customHeight="1" x14ac:dyDescent="0.25">
      <c r="A99" s="81"/>
      <c r="B99" s="270" t="s">
        <v>299</v>
      </c>
      <c r="C99" s="270"/>
      <c r="D99" s="270"/>
      <c r="E99" s="270"/>
      <c r="F99" s="270"/>
      <c r="G99" s="270"/>
      <c r="H99" s="270"/>
      <c r="I99" s="270"/>
      <c r="J99" s="270"/>
      <c r="K99"/>
      <c r="L99" s="84"/>
      <c r="M99" s="91" t="s">
        <v>300</v>
      </c>
      <c r="Q99" s="84"/>
      <c r="R99" s="91" t="s">
        <v>301</v>
      </c>
      <c r="T99" s="105"/>
      <c r="U99" s="105"/>
      <c r="V99" s="105"/>
      <c r="W99" s="84"/>
      <c r="X99" t="s">
        <v>302</v>
      </c>
      <c r="Y99" s="105"/>
      <c r="Z99" s="105"/>
      <c r="AA99" s="105"/>
      <c r="AB99"/>
      <c r="AC99" s="84"/>
      <c r="AD99" t="s">
        <v>303</v>
      </c>
      <c r="AE99"/>
      <c r="AF99"/>
      <c r="AG99"/>
      <c r="AH99"/>
      <c r="AI99"/>
      <c r="AJ99"/>
      <c r="AK99"/>
      <c r="AL99"/>
      <c r="AM99" s="83"/>
      <c r="AN99"/>
      <c r="AO99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</row>
    <row r="100" spans="1:59" s="77" customFormat="1" ht="20.100000000000001" customHeight="1" x14ac:dyDescent="0.25">
      <c r="A100" s="8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 s="83"/>
      <c r="AN100"/>
      <c r="AO100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</row>
    <row r="101" spans="1:59" s="77" customFormat="1" ht="20.100000000000001" customHeight="1" x14ac:dyDescent="0.25">
      <c r="A101" s="81"/>
      <c r="B101" s="270" t="s">
        <v>304</v>
      </c>
      <c r="C101" s="270"/>
      <c r="D101" s="270"/>
      <c r="E101" s="270"/>
      <c r="F101" s="270"/>
      <c r="G101" s="270"/>
      <c r="H101" s="270"/>
      <c r="I101" s="270"/>
      <c r="J101" s="270"/>
      <c r="K101"/>
      <c r="P101"/>
      <c r="R101" s="91"/>
      <c r="S101"/>
      <c r="T101"/>
      <c r="U101"/>
      <c r="V101"/>
      <c r="X101" s="91"/>
      <c r="Y101"/>
      <c r="Z101"/>
      <c r="AA101"/>
      <c r="AB101"/>
      <c r="AC101"/>
      <c r="AE101"/>
      <c r="AF101"/>
      <c r="AG101"/>
      <c r="AH101"/>
      <c r="AI101"/>
      <c r="AJ101"/>
      <c r="AK101"/>
      <c r="AL101"/>
      <c r="AM101" s="83"/>
      <c r="AN101"/>
      <c r="AO101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</row>
    <row r="102" spans="1:59" s="77" customFormat="1" ht="20.100000000000001" customHeight="1" x14ac:dyDescent="0.25">
      <c r="A102" s="81"/>
      <c r="B102" s="270"/>
      <c r="C102" s="270"/>
      <c r="D102" s="270"/>
      <c r="E102" s="270"/>
      <c r="F102" s="270"/>
      <c r="G102" s="270"/>
      <c r="H102" s="270"/>
      <c r="I102" s="270"/>
      <c r="J102" s="270"/>
      <c r="K102"/>
      <c r="L102" s="84"/>
      <c r="M102" s="91" t="s">
        <v>305</v>
      </c>
      <c r="Q102" s="84"/>
      <c r="R102" s="91" t="s">
        <v>306</v>
      </c>
      <c r="T102" s="105"/>
      <c r="U102" s="105"/>
      <c r="V102" s="105"/>
      <c r="W102" s="84"/>
      <c r="X102" s="91" t="s">
        <v>307</v>
      </c>
      <c r="Y102" s="105"/>
      <c r="Z102" s="105"/>
      <c r="AA102" s="105"/>
      <c r="AB102"/>
      <c r="AC102" s="84"/>
      <c r="AD102" s="77" t="s">
        <v>308</v>
      </c>
      <c r="AE102"/>
      <c r="AF102"/>
      <c r="AG102"/>
      <c r="AH102"/>
      <c r="AI102"/>
      <c r="AJ102"/>
      <c r="AK102"/>
      <c r="AL102"/>
      <c r="AM102" s="83"/>
      <c r="AN102"/>
      <c r="AO102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</row>
    <row r="103" spans="1:59" s="77" customFormat="1" ht="20.100000000000001" customHeight="1" x14ac:dyDescent="0.25">
      <c r="A103" s="81"/>
      <c r="B103" s="270"/>
      <c r="C103" s="270"/>
      <c r="D103" s="270"/>
      <c r="E103" s="270"/>
      <c r="F103" s="270"/>
      <c r="G103" s="270"/>
      <c r="H103" s="270"/>
      <c r="I103" s="270"/>
      <c r="J103" s="270"/>
      <c r="K103"/>
      <c r="P103"/>
      <c r="R103" s="91"/>
      <c r="S103"/>
      <c r="T103"/>
      <c r="U103"/>
      <c r="V103"/>
      <c r="X103" s="91"/>
      <c r="Y103"/>
      <c r="Z103"/>
      <c r="AA103"/>
      <c r="AB103"/>
      <c r="AC103"/>
      <c r="AE103"/>
      <c r="AF103"/>
      <c r="AG103"/>
      <c r="AH103"/>
      <c r="AI103"/>
      <c r="AJ103"/>
      <c r="AK103"/>
      <c r="AL103"/>
      <c r="AM103" s="83"/>
      <c r="AN103"/>
      <c r="AO103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</row>
    <row r="104" spans="1:59" s="77" customFormat="1" ht="20.100000000000001" customHeight="1" x14ac:dyDescent="0.25">
      <c r="A104" s="81"/>
      <c r="B104" s="270"/>
      <c r="C104" s="270"/>
      <c r="D104" s="270"/>
      <c r="E104" s="270"/>
      <c r="F104" s="270"/>
      <c r="G104" s="270"/>
      <c r="H104" s="270"/>
      <c r="I104" s="270"/>
      <c r="J104" s="270"/>
      <c r="K104"/>
      <c r="L104" s="84"/>
      <c r="M104" s="91" t="s">
        <v>309</v>
      </c>
      <c r="Q104" s="84"/>
      <c r="R104" s="91" t="s">
        <v>310</v>
      </c>
      <c r="T104" s="105"/>
      <c r="U104" s="105"/>
      <c r="V104" s="105"/>
      <c r="W104" s="84"/>
      <c r="X104" s="91" t="s">
        <v>311</v>
      </c>
      <c r="Y104" s="105"/>
      <c r="Z104" s="105"/>
      <c r="AA104" s="105"/>
      <c r="AB104"/>
      <c r="AC104" s="84"/>
      <c r="AD104" s="77" t="s">
        <v>312</v>
      </c>
      <c r="AE104"/>
      <c r="AF104"/>
      <c r="AG104"/>
      <c r="AH104"/>
      <c r="AI104"/>
      <c r="AJ104"/>
      <c r="AK104"/>
      <c r="AL104"/>
      <c r="AM104" s="83"/>
      <c r="AN104"/>
      <c r="AO104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</row>
    <row r="105" spans="1:59" s="77" customFormat="1" ht="20.100000000000001" customHeight="1" x14ac:dyDescent="0.25">
      <c r="A105" s="81"/>
      <c r="B105" s="270"/>
      <c r="C105" s="270"/>
      <c r="D105" s="270"/>
      <c r="E105" s="270"/>
      <c r="F105" s="270"/>
      <c r="G105" s="270"/>
      <c r="H105" s="270"/>
      <c r="I105" s="270"/>
      <c r="J105" s="270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 s="83"/>
      <c r="AN105"/>
      <c r="AO105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</row>
    <row r="106" spans="1:59" s="77" customFormat="1" ht="20.100000000000001" customHeight="1" x14ac:dyDescent="0.25">
      <c r="A106" s="81"/>
      <c r="B106" s="270"/>
      <c r="C106" s="270"/>
      <c r="D106" s="270"/>
      <c r="E106" s="270"/>
      <c r="F106" s="270"/>
      <c r="G106" s="270"/>
      <c r="H106" s="270"/>
      <c r="I106" s="270"/>
      <c r="J106" s="270"/>
      <c r="K106"/>
      <c r="L106" s="84"/>
      <c r="M106" s="91" t="s">
        <v>313</v>
      </c>
      <c r="R106" s="91"/>
      <c r="T106" s="105"/>
      <c r="U106" s="105"/>
      <c r="V106" s="105"/>
      <c r="W106" s="84"/>
      <c r="X106" s="91" t="s">
        <v>314</v>
      </c>
      <c r="Y106" s="105"/>
      <c r="Z106" s="105"/>
      <c r="AA106" s="105"/>
      <c r="AB106"/>
      <c r="AC106" s="84"/>
      <c r="AD106" s="91" t="s">
        <v>315</v>
      </c>
      <c r="AE106"/>
      <c r="AF106"/>
      <c r="AG106"/>
      <c r="AH106"/>
      <c r="AI106"/>
      <c r="AJ106"/>
      <c r="AK106"/>
      <c r="AL106"/>
      <c r="AM106" s="83"/>
      <c r="AN106"/>
      <c r="AO106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</row>
    <row r="107" spans="1:59" s="77" customFormat="1" ht="20.100000000000001" customHeight="1" x14ac:dyDescent="0.25">
      <c r="A107" s="81"/>
      <c r="B107" s="270"/>
      <c r="C107" s="270"/>
      <c r="D107" s="270"/>
      <c r="E107" s="270"/>
      <c r="F107" s="270"/>
      <c r="G107" s="270"/>
      <c r="H107" s="270"/>
      <c r="I107" s="270"/>
      <c r="J107" s="270"/>
      <c r="K107"/>
      <c r="M107" s="91"/>
      <c r="R107" s="91"/>
      <c r="T107" s="105"/>
      <c r="U107" s="105"/>
      <c r="V107" s="105"/>
      <c r="X107" s="91"/>
      <c r="Y107" s="105"/>
      <c r="Z107" s="105"/>
      <c r="AA107" s="105"/>
      <c r="AB107"/>
      <c r="AD107"/>
      <c r="AE107"/>
      <c r="AF107"/>
      <c r="AG107"/>
      <c r="AH107"/>
      <c r="AI107"/>
      <c r="AJ107"/>
      <c r="AK107"/>
      <c r="AL107"/>
      <c r="AM107" s="83"/>
      <c r="AN107"/>
      <c r="AO107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</row>
    <row r="108" spans="1:59" s="77" customFormat="1" ht="20.100000000000001" customHeight="1" x14ac:dyDescent="0.25">
      <c r="A108" s="81"/>
      <c r="B108" s="270"/>
      <c r="C108" s="270"/>
      <c r="D108" s="270"/>
      <c r="E108" s="270"/>
      <c r="F108" s="270"/>
      <c r="G108" s="270"/>
      <c r="H108" s="270"/>
      <c r="I108" s="270"/>
      <c r="J108" s="270"/>
      <c r="K108"/>
      <c r="L108" s="84"/>
      <c r="M108" s="91" t="s">
        <v>316</v>
      </c>
      <c r="P108"/>
      <c r="R108" s="91"/>
      <c r="S108"/>
      <c r="T108"/>
      <c r="U108"/>
      <c r="V108"/>
      <c r="X108" s="91"/>
      <c r="Y108"/>
      <c r="Z108"/>
      <c r="AA108"/>
      <c r="AB108"/>
      <c r="AD108" s="91"/>
      <c r="AE108"/>
      <c r="AF108"/>
      <c r="AG108"/>
      <c r="AH108"/>
      <c r="AI108"/>
      <c r="AJ108"/>
      <c r="AK108"/>
      <c r="AL108"/>
      <c r="AM108" s="83"/>
      <c r="AN108"/>
      <c r="AO10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</row>
    <row r="109" spans="1:59" s="77" customFormat="1" ht="20.100000000000001" customHeight="1" thickBot="1" x14ac:dyDescent="0.3">
      <c r="A109" s="85"/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7"/>
      <c r="AN109"/>
      <c r="AO109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</row>
    <row r="110" spans="1:59" s="77" customFormat="1" ht="20.100000000000001" customHeight="1" x14ac:dyDescent="0.25">
      <c r="A110" s="267" t="s">
        <v>317</v>
      </c>
      <c r="B110" s="268"/>
      <c r="C110" s="268"/>
      <c r="D110" s="268"/>
      <c r="E110" s="268"/>
      <c r="F110" s="268"/>
      <c r="G110" s="268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9"/>
      <c r="AN110" s="97"/>
      <c r="AO110" s="97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</row>
    <row r="111" spans="1:59" s="77" customFormat="1" ht="20.100000000000001" customHeight="1" x14ac:dyDescent="0.25">
      <c r="A111" s="8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 s="83"/>
      <c r="AN111" s="97"/>
      <c r="AO111" s="97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</row>
    <row r="112" spans="1:59" s="77" customFormat="1" ht="20.100000000000001" customHeight="1" x14ac:dyDescent="0.25">
      <c r="A112" s="81"/>
      <c r="B112"/>
      <c r="C112" s="101"/>
      <c r="D112" s="106" t="s">
        <v>318</v>
      </c>
      <c r="E112" s="89"/>
      <c r="F112" s="89"/>
      <c r="G112" s="89"/>
      <c r="H112" s="101"/>
      <c r="I112" s="91" t="s">
        <v>319</v>
      </c>
      <c r="J112" s="89"/>
      <c r="K112" s="89"/>
      <c r="L112" s="89"/>
      <c r="M112" s="89"/>
      <c r="N112" s="89"/>
      <c r="O112" s="89"/>
      <c r="P112" s="107"/>
      <c r="Q112" s="91" t="s">
        <v>320</v>
      </c>
      <c r="R112" s="89"/>
      <c r="S112" s="91"/>
      <c r="T112" s="91"/>
      <c r="U112" s="91"/>
      <c r="V112" s="9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 s="83"/>
      <c r="AN112"/>
      <c r="AO112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</row>
    <row r="113" spans="1:59" s="77" customFormat="1" ht="20.100000000000001" customHeight="1" x14ac:dyDescent="0.25">
      <c r="A113" s="81"/>
      <c r="B113"/>
      <c r="C113" s="105"/>
      <c r="D113" s="89"/>
      <c r="E113" s="89"/>
      <c r="F113" s="89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91"/>
      <c r="T113" s="91"/>
      <c r="U113" s="91"/>
      <c r="V113" s="9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 s="83"/>
      <c r="AN113"/>
      <c r="AO113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</row>
    <row r="114" spans="1:59" s="77" customFormat="1" ht="20.100000000000001" customHeight="1" x14ac:dyDescent="0.25">
      <c r="A114" s="81"/>
      <c r="B114"/>
      <c r="C114" s="84"/>
      <c r="D114" s="91" t="s">
        <v>321</v>
      </c>
      <c r="I114" s="91"/>
      <c r="J114" s="91"/>
      <c r="K114" s="91"/>
      <c r="L114" s="108"/>
      <c r="P114" s="84"/>
      <c r="Q114" s="91" t="s">
        <v>322</v>
      </c>
      <c r="R114" s="108"/>
      <c r="T114" s="9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 s="83"/>
      <c r="AN114"/>
      <c r="AO114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</row>
    <row r="115" spans="1:59" s="77" customFormat="1" ht="20.100000000000001" customHeight="1" x14ac:dyDescent="0.25">
      <c r="A115" s="81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 s="83"/>
      <c r="AN115"/>
      <c r="AO115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</row>
    <row r="116" spans="1:59" s="77" customFormat="1" ht="20.100000000000001" customHeight="1" x14ac:dyDescent="0.25">
      <c r="A116" s="81"/>
      <c r="B116"/>
      <c r="C116" s="84"/>
      <c r="D116" s="91" t="s">
        <v>323</v>
      </c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 s="83"/>
      <c r="AN116"/>
      <c r="AO116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</row>
    <row r="117" spans="1:59" s="77" customFormat="1" ht="20.100000000000001" customHeight="1" thickBot="1" x14ac:dyDescent="0.3">
      <c r="A117" s="85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7"/>
      <c r="AN117"/>
      <c r="AO117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</row>
    <row r="118" spans="1:59" s="77" customFormat="1" ht="20.100000000000001" customHeight="1" x14ac:dyDescent="0.25">
      <c r="A118" s="267" t="s">
        <v>324</v>
      </c>
      <c r="B118" s="268"/>
      <c r="C118" s="268"/>
      <c r="D118" s="268"/>
      <c r="E118" s="268"/>
      <c r="F118" s="268"/>
      <c r="G118" s="268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9"/>
      <c r="AN118" s="97"/>
      <c r="AO118" s="97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</row>
    <row r="119" spans="1:59" s="77" customFormat="1" ht="20.100000000000001" customHeight="1" x14ac:dyDescent="0.25">
      <c r="A119" s="81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 s="83"/>
      <c r="AN119" s="97"/>
      <c r="AO119" s="97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</row>
    <row r="120" spans="1:59" s="77" customFormat="1" ht="20.100000000000001" customHeight="1" x14ac:dyDescent="0.25">
      <c r="A120" s="81"/>
      <c r="B120"/>
      <c r="C120" s="101"/>
      <c r="D120" s="106" t="s">
        <v>318</v>
      </c>
      <c r="E120" s="89"/>
      <c r="F120" s="89"/>
      <c r="G120" s="89"/>
      <c r="H120" s="101"/>
      <c r="I120" s="91" t="s">
        <v>325</v>
      </c>
      <c r="J120" s="89"/>
      <c r="K120" s="89"/>
      <c r="L120" s="89"/>
      <c r="M120" s="89"/>
      <c r="N120" s="89"/>
      <c r="O120" s="89"/>
      <c r="P120" s="107"/>
      <c r="Q120" s="91" t="s">
        <v>326</v>
      </c>
      <c r="R120" s="89"/>
      <c r="S120" s="91"/>
      <c r="T120" s="91"/>
      <c r="U120" s="91"/>
      <c r="V120" s="91"/>
      <c r="W120" s="84"/>
      <c r="X120" s="91" t="s">
        <v>327</v>
      </c>
      <c r="Y120"/>
      <c r="Z120"/>
      <c r="AA120"/>
      <c r="AB120"/>
      <c r="AC120" s="84"/>
      <c r="AD120" s="91" t="s">
        <v>328</v>
      </c>
      <c r="AE120"/>
      <c r="AF120"/>
      <c r="AG120"/>
      <c r="AH120"/>
      <c r="AI120"/>
      <c r="AJ120"/>
      <c r="AK120"/>
      <c r="AL120"/>
      <c r="AM120" s="83"/>
      <c r="AN120"/>
      <c r="AO120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</row>
    <row r="121" spans="1:59" s="77" customFormat="1" ht="20.100000000000001" customHeight="1" x14ac:dyDescent="0.25">
      <c r="A121" s="81"/>
      <c r="B121"/>
      <c r="C121" s="105"/>
      <c r="D121" s="89"/>
      <c r="E121" s="89"/>
      <c r="F121" s="89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91"/>
      <c r="T121" s="91"/>
      <c r="U121" s="91"/>
      <c r="V121" s="9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 s="83"/>
      <c r="AN121"/>
      <c r="AO121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</row>
    <row r="122" spans="1:59" s="77" customFormat="1" ht="20.100000000000001" customHeight="1" x14ac:dyDescent="0.25">
      <c r="A122" s="81"/>
      <c r="B122"/>
      <c r="C122" s="84"/>
      <c r="D122" s="91" t="s">
        <v>329</v>
      </c>
      <c r="H122" s="84"/>
      <c r="I122" s="91" t="s">
        <v>323</v>
      </c>
      <c r="J122" s="108"/>
      <c r="K122" s="91"/>
      <c r="L122" s="108"/>
      <c r="P122"/>
      <c r="Q122"/>
      <c r="R122"/>
      <c r="T122" s="91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 s="83"/>
      <c r="AN122"/>
      <c r="AO122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</row>
    <row r="123" spans="1:59" s="77" customFormat="1" ht="20.100000000000001" customHeight="1" thickBot="1" x14ac:dyDescent="0.3">
      <c r="A123" s="85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7"/>
      <c r="AN123"/>
      <c r="AO123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</row>
    <row r="124" spans="1:59" s="77" customFormat="1" ht="20.100000000000001" customHeight="1" x14ac:dyDescent="0.25">
      <c r="A124" s="267" t="s">
        <v>330</v>
      </c>
      <c r="B124" s="268"/>
      <c r="C124" s="268"/>
      <c r="D124" s="268"/>
      <c r="E124" s="268"/>
      <c r="F124" s="268"/>
      <c r="G124" s="268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9"/>
      <c r="AN124" s="97"/>
      <c r="AO124" s="97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</row>
    <row r="125" spans="1:59" s="77" customFormat="1" ht="20.100000000000001" customHeight="1" x14ac:dyDescent="0.25">
      <c r="A125" s="81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 s="83"/>
      <c r="AN125"/>
      <c r="AO125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</row>
    <row r="126" spans="1:59" s="77" customFormat="1" ht="20.100000000000001" customHeight="1" x14ac:dyDescent="0.25">
      <c r="A126" s="81"/>
      <c r="B126" s="256" t="s">
        <v>331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/>
      <c r="AG126" s="109"/>
      <c r="AH126" s="91" t="s">
        <v>332</v>
      </c>
      <c r="AI126"/>
      <c r="AJ126" s="109"/>
      <c r="AK126" s="91" t="s">
        <v>333</v>
      </c>
      <c r="AL126"/>
      <c r="AM126" s="83"/>
      <c r="AN126"/>
      <c r="AO126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</row>
    <row r="127" spans="1:59" s="77" customFormat="1" ht="20.100000000000001" customHeight="1" x14ac:dyDescent="0.25">
      <c r="A127" s="81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/>
      <c r="AD127"/>
      <c r="AE127"/>
      <c r="AF127"/>
      <c r="AG127" s="110"/>
      <c r="AH127" s="110"/>
      <c r="AI127"/>
      <c r="AJ127" s="110"/>
      <c r="AK127" s="110"/>
      <c r="AL127"/>
      <c r="AM127" s="83"/>
      <c r="AN127"/>
      <c r="AO127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</row>
    <row r="128" spans="1:59" customFormat="1" ht="20.100000000000001" customHeight="1" x14ac:dyDescent="0.25">
      <c r="A128" s="81"/>
      <c r="B128" s="257" t="s">
        <v>334</v>
      </c>
      <c r="C128" s="257"/>
      <c r="D128" s="257"/>
      <c r="E128" s="257"/>
      <c r="F128" s="257"/>
      <c r="G128" s="257"/>
      <c r="H128" s="257"/>
      <c r="I128" s="257"/>
      <c r="J128" s="257"/>
      <c r="K128" s="257"/>
      <c r="L128" s="257"/>
      <c r="M128" s="257"/>
      <c r="N128" s="257"/>
      <c r="O128" s="257"/>
      <c r="P128" s="257"/>
      <c r="Q128" s="257"/>
      <c r="R128" s="257"/>
      <c r="S128" s="257"/>
      <c r="T128" s="257"/>
      <c r="U128" s="257"/>
      <c r="V128" s="257"/>
      <c r="W128" s="257"/>
      <c r="X128" s="257"/>
      <c r="Y128" s="257"/>
      <c r="Z128" s="257"/>
      <c r="AA128" s="257"/>
      <c r="AB128" s="257"/>
      <c r="AG128" s="109"/>
      <c r="AH128" s="91" t="s">
        <v>332</v>
      </c>
      <c r="AJ128" s="109"/>
      <c r="AK128" s="91" t="s">
        <v>333</v>
      </c>
      <c r="AM128" s="83"/>
      <c r="AP128" s="77"/>
      <c r="AQ128" s="77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</row>
    <row r="129" spans="1:59" customFormat="1" ht="20.100000000000001" customHeight="1" x14ac:dyDescent="0.25">
      <c r="A129" s="81"/>
      <c r="B129" s="258"/>
      <c r="C129" s="258"/>
      <c r="D129" s="258"/>
      <c r="E129" s="258"/>
      <c r="F129" s="91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G129" s="110"/>
      <c r="AH129" s="110"/>
      <c r="AJ129" s="110"/>
      <c r="AK129" s="110"/>
      <c r="AM129" s="83"/>
      <c r="AP129" s="77"/>
      <c r="AQ129" s="77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</row>
    <row r="130" spans="1:59" customFormat="1" ht="20.100000000000001" customHeight="1" x14ac:dyDescent="0.25">
      <c r="A130" s="81"/>
      <c r="B130" s="257" t="s">
        <v>335</v>
      </c>
      <c r="C130" s="257"/>
      <c r="D130" s="257"/>
      <c r="E130" s="257"/>
      <c r="F130" s="257"/>
      <c r="G130" s="257"/>
      <c r="H130" s="257"/>
      <c r="I130" s="257"/>
      <c r="J130" s="257"/>
      <c r="K130" s="257"/>
      <c r="L130" s="257"/>
      <c r="M130" s="257"/>
      <c r="N130" s="257"/>
      <c r="O130" s="257"/>
      <c r="P130" s="257"/>
      <c r="Q130" s="257"/>
      <c r="R130" s="257"/>
      <c r="S130" s="257"/>
      <c r="T130" s="257"/>
      <c r="U130" s="257"/>
      <c r="V130" s="257"/>
      <c r="W130" s="257"/>
      <c r="X130" s="257"/>
      <c r="Y130" s="257"/>
      <c r="Z130" s="257"/>
      <c r="AA130" s="257"/>
      <c r="AB130" s="257"/>
      <c r="AG130" s="109"/>
      <c r="AH130" s="91" t="s">
        <v>332</v>
      </c>
      <c r="AJ130" s="109"/>
      <c r="AK130" s="91" t="s">
        <v>333</v>
      </c>
      <c r="AM130" s="83"/>
      <c r="AP130" s="77"/>
      <c r="AQ130" s="77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</row>
    <row r="131" spans="1:59" customFormat="1" ht="20.100000000000001" customHeight="1" x14ac:dyDescent="0.25">
      <c r="A131" s="81"/>
      <c r="B131" s="258"/>
      <c r="C131" s="258"/>
      <c r="D131" s="258"/>
      <c r="E131" s="258"/>
      <c r="F131" s="91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G131" s="110"/>
      <c r="AH131" s="110"/>
      <c r="AJ131" s="110"/>
      <c r="AK131" s="110"/>
      <c r="AM131" s="83"/>
      <c r="AP131" s="77"/>
      <c r="AQ131" s="77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</row>
    <row r="132" spans="1:59" customFormat="1" ht="20.100000000000001" customHeight="1" x14ac:dyDescent="0.25">
      <c r="A132" s="81"/>
      <c r="B132" s="257" t="s">
        <v>336</v>
      </c>
      <c r="C132" s="257"/>
      <c r="D132" s="257"/>
      <c r="E132" s="257"/>
      <c r="F132" s="257"/>
      <c r="G132" s="257"/>
      <c r="H132" s="257"/>
      <c r="I132" s="257"/>
      <c r="J132" s="257"/>
      <c r="K132" s="257"/>
      <c r="L132" s="257"/>
      <c r="M132" s="257"/>
      <c r="N132" s="257"/>
      <c r="O132" s="257"/>
      <c r="P132" s="257"/>
      <c r="Q132" s="257"/>
      <c r="R132" s="257"/>
      <c r="S132" s="257"/>
      <c r="T132" s="257"/>
      <c r="U132" s="257"/>
      <c r="V132" s="257"/>
      <c r="W132" s="257"/>
      <c r="X132" s="257"/>
      <c r="Y132" s="257"/>
      <c r="Z132" s="257"/>
      <c r="AA132" s="257"/>
      <c r="AB132" s="257"/>
      <c r="AG132" s="109"/>
      <c r="AH132" s="91" t="s">
        <v>332</v>
      </c>
      <c r="AJ132" s="109"/>
      <c r="AK132" s="91" t="s">
        <v>333</v>
      </c>
      <c r="AM132" s="83"/>
      <c r="AP132" s="77"/>
      <c r="AQ132" s="77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</row>
    <row r="133" spans="1:59" customFormat="1" ht="20.100000000000001" customHeight="1" x14ac:dyDescent="0.25">
      <c r="A133" s="81"/>
      <c r="B133" s="258"/>
      <c r="C133" s="258"/>
      <c r="D133" s="258"/>
      <c r="E133" s="258"/>
      <c r="F133" s="91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G133" s="110"/>
      <c r="AH133" s="110"/>
      <c r="AJ133" s="110"/>
      <c r="AK133" s="110"/>
      <c r="AM133" s="83"/>
      <c r="AP133" s="77"/>
      <c r="AQ133" s="77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</row>
    <row r="134" spans="1:59" customFormat="1" ht="20.100000000000001" customHeight="1" x14ac:dyDescent="0.25">
      <c r="A134" s="81"/>
      <c r="B134" s="256" t="s">
        <v>337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G134" s="109"/>
      <c r="AH134" s="91" t="s">
        <v>332</v>
      </c>
      <c r="AJ134" s="109"/>
      <c r="AK134" s="91" t="s">
        <v>333</v>
      </c>
      <c r="AM134" s="83"/>
      <c r="AP134" s="77"/>
      <c r="AQ134" s="77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</row>
    <row r="135" spans="1:59" customFormat="1" ht="20.100000000000001" customHeight="1" x14ac:dyDescent="0.25">
      <c r="A135" s="81"/>
      <c r="AM135" s="83"/>
      <c r="AP135" s="77"/>
      <c r="AQ135" s="77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</row>
    <row r="136" spans="1:59" customFormat="1" ht="20.100000000000001" customHeight="1" x14ac:dyDescent="0.25">
      <c r="A136" s="81"/>
      <c r="B136" s="256" t="s">
        <v>338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M136" s="83"/>
      <c r="AP136" s="77"/>
      <c r="AQ136" s="77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</row>
    <row r="137" spans="1:59" customFormat="1" ht="20.100000000000001" customHeight="1" x14ac:dyDescent="0.25">
      <c r="A137" s="81"/>
      <c r="B137" s="265"/>
      <c r="C137" s="265"/>
      <c r="D137" s="265"/>
      <c r="E137" s="265"/>
      <c r="F137" s="265"/>
      <c r="G137" s="265"/>
      <c r="H137" s="265"/>
      <c r="I137" s="265"/>
      <c r="J137" s="265"/>
      <c r="K137" s="265"/>
      <c r="L137" s="265"/>
      <c r="M137" s="265"/>
      <c r="N137" s="265"/>
      <c r="O137" s="265"/>
      <c r="P137" s="265"/>
      <c r="Q137" s="265"/>
      <c r="R137" s="265"/>
      <c r="S137" s="265"/>
      <c r="T137" s="265"/>
      <c r="U137" s="265"/>
      <c r="V137" s="265"/>
      <c r="W137" s="265"/>
      <c r="X137" s="265"/>
      <c r="Y137" s="265"/>
      <c r="Z137" s="265"/>
      <c r="AA137" s="265"/>
      <c r="AB137" s="265"/>
      <c r="AC137" s="265"/>
      <c r="AD137" s="265"/>
      <c r="AE137" s="265"/>
      <c r="AF137" s="265"/>
      <c r="AG137" s="265"/>
      <c r="AH137" s="265"/>
      <c r="AI137" s="265"/>
      <c r="AJ137" s="265"/>
      <c r="AK137" s="265"/>
      <c r="AM137" s="83"/>
      <c r="AP137" s="77"/>
      <c r="AQ137" s="77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</row>
    <row r="138" spans="1:59" customFormat="1" ht="20.100000000000001" customHeight="1" x14ac:dyDescent="0.25">
      <c r="A138" s="81"/>
      <c r="B138" s="265"/>
      <c r="C138" s="265"/>
      <c r="D138" s="265"/>
      <c r="E138" s="265"/>
      <c r="F138" s="265"/>
      <c r="G138" s="265"/>
      <c r="H138" s="265"/>
      <c r="I138" s="265"/>
      <c r="J138" s="265"/>
      <c r="K138" s="265"/>
      <c r="L138" s="265"/>
      <c r="M138" s="265"/>
      <c r="N138" s="265"/>
      <c r="O138" s="265"/>
      <c r="P138" s="265"/>
      <c r="Q138" s="265"/>
      <c r="R138" s="265"/>
      <c r="S138" s="265"/>
      <c r="T138" s="265"/>
      <c r="U138" s="265"/>
      <c r="V138" s="265"/>
      <c r="W138" s="265"/>
      <c r="X138" s="265"/>
      <c r="Y138" s="265"/>
      <c r="Z138" s="265"/>
      <c r="AA138" s="265"/>
      <c r="AB138" s="265"/>
      <c r="AC138" s="265"/>
      <c r="AD138" s="265"/>
      <c r="AE138" s="265"/>
      <c r="AF138" s="265"/>
      <c r="AG138" s="265"/>
      <c r="AH138" s="265"/>
      <c r="AI138" s="265"/>
      <c r="AJ138" s="265"/>
      <c r="AK138" s="265"/>
      <c r="AM138" s="83"/>
      <c r="AP138" s="77"/>
      <c r="AQ138" s="77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</row>
    <row r="139" spans="1:59" s="77" customFormat="1" ht="20.100000000000001" customHeight="1" x14ac:dyDescent="0.25">
      <c r="A139" s="81"/>
      <c r="B139" s="266"/>
      <c r="C139" s="266"/>
      <c r="D139" s="266"/>
      <c r="E139" s="266"/>
      <c r="F139" s="266"/>
      <c r="G139" s="266"/>
      <c r="H139" s="266"/>
      <c r="I139" s="266"/>
      <c r="J139" s="266"/>
      <c r="K139" s="266"/>
      <c r="L139" s="266"/>
      <c r="M139" s="266"/>
      <c r="N139" s="266"/>
      <c r="O139" s="266"/>
      <c r="P139" s="266"/>
      <c r="Q139" s="266"/>
      <c r="R139" s="266"/>
      <c r="S139" s="266"/>
      <c r="T139" s="266"/>
      <c r="U139" s="266"/>
      <c r="V139" s="266"/>
      <c r="W139" s="266"/>
      <c r="X139" s="266"/>
      <c r="Y139" s="266"/>
      <c r="Z139" s="266"/>
      <c r="AA139" s="266"/>
      <c r="AB139" s="266"/>
      <c r="AC139" s="266"/>
      <c r="AD139" s="266"/>
      <c r="AE139" s="266"/>
      <c r="AF139" s="266"/>
      <c r="AG139" s="266"/>
      <c r="AH139" s="266"/>
      <c r="AI139" s="266"/>
      <c r="AJ139" s="266"/>
      <c r="AK139" s="266"/>
      <c r="AL139"/>
      <c r="AM139" s="83"/>
      <c r="AN139"/>
      <c r="AO139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</row>
    <row r="140" spans="1:59" s="77" customFormat="1" ht="20.100000000000001" customHeight="1" thickBot="1" x14ac:dyDescent="0.3">
      <c r="A140" s="85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7"/>
      <c r="AN140"/>
      <c r="AO140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</row>
    <row r="141" spans="1:59" s="77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</row>
    <row r="142" spans="1:59" s="77" customFormat="1" ht="20.100000000000001" customHeight="1" thickBot="1" x14ac:dyDescent="0.3">
      <c r="A142" s="259" t="s">
        <v>339</v>
      </c>
      <c r="B142" s="260"/>
      <c r="C142" s="260"/>
      <c r="D142" s="260"/>
      <c r="E142" s="260"/>
      <c r="F142" s="260"/>
      <c r="G142" s="260"/>
      <c r="H142" s="260"/>
      <c r="I142" s="260"/>
      <c r="J142" s="260"/>
      <c r="K142" s="261"/>
      <c r="L142" s="262"/>
      <c r="M142" s="263"/>
      <c r="N142" s="263"/>
      <c r="O142" s="263"/>
      <c r="P142" s="263"/>
      <c r="Q142" s="263"/>
      <c r="R142" s="263"/>
      <c r="S142" s="263"/>
      <c r="T142" s="263"/>
      <c r="U142" s="263"/>
      <c r="V142" s="263"/>
      <c r="W142" s="263"/>
      <c r="X142" s="263"/>
      <c r="Y142" s="263"/>
      <c r="Z142" s="263"/>
      <c r="AA142" s="263"/>
      <c r="AB142" s="263"/>
      <c r="AC142" s="263"/>
      <c r="AD142" s="263"/>
      <c r="AE142" s="263"/>
      <c r="AF142" s="263"/>
      <c r="AG142" s="263"/>
      <c r="AH142" s="263"/>
      <c r="AI142" s="263"/>
      <c r="AJ142" s="263"/>
      <c r="AK142" s="263"/>
      <c r="AL142" s="263"/>
      <c r="AM142" s="264"/>
      <c r="AN142"/>
      <c r="AO142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</row>
    <row r="143" spans="1:59" s="77" customFormat="1" ht="20.100000000000001" customHeight="1" thickBo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</row>
    <row r="144" spans="1:59" s="77" customFormat="1" ht="20.100000000000001" customHeight="1" thickBot="1" x14ac:dyDescent="0.3">
      <c r="A144" s="250" t="s">
        <v>340</v>
      </c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  <c r="L144" s="251"/>
      <c r="M144" s="251"/>
      <c r="N144" s="251"/>
      <c r="O144" s="251"/>
      <c r="P144" s="251"/>
      <c r="Q144" s="252"/>
      <c r="R144" s="253" t="s">
        <v>341</v>
      </c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F144" s="254"/>
      <c r="AG144" s="254"/>
      <c r="AH144" s="254"/>
      <c r="AI144" s="254"/>
      <c r="AJ144" s="254"/>
      <c r="AK144" s="254"/>
      <c r="AL144" s="254"/>
      <c r="AM144" s="255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</row>
    <row r="146" spans="1:39" ht="20.100000000000001" customHeight="1" x14ac:dyDescent="0.25">
      <c r="A146" s="249" t="s">
        <v>391</v>
      </c>
      <c r="B146" s="249"/>
      <c r="C146" s="249"/>
      <c r="D146" s="249"/>
      <c r="E146" s="249"/>
      <c r="F146" s="249"/>
      <c r="G146" s="249"/>
      <c r="H146" s="249"/>
      <c r="I146" s="249"/>
      <c r="J146" s="249"/>
      <c r="K146" s="249"/>
      <c r="L146" s="249"/>
      <c r="M146" s="249"/>
      <c r="N146" s="249"/>
      <c r="O146" s="249"/>
      <c r="P146" s="249"/>
      <c r="Q146" s="249"/>
      <c r="R146" s="249"/>
      <c r="S146" s="249"/>
      <c r="T146" s="249"/>
      <c r="U146" s="249"/>
      <c r="V146" s="249"/>
      <c r="W146" s="249"/>
      <c r="X146" s="249"/>
      <c r="Y146" s="249"/>
      <c r="Z146" s="249"/>
      <c r="AA146" s="249"/>
      <c r="AB146" s="249"/>
      <c r="AC146" s="249"/>
      <c r="AD146" s="249"/>
      <c r="AE146" s="249"/>
      <c r="AF146" s="249"/>
      <c r="AG146" s="249"/>
      <c r="AH146" s="249"/>
      <c r="AI146" s="249"/>
      <c r="AJ146" s="249"/>
      <c r="AK146" s="249"/>
      <c r="AL146" s="249"/>
      <c r="AM146" s="249"/>
    </row>
  </sheetData>
  <mergeCells count="89">
    <mergeCell ref="A1:AM1"/>
    <mergeCell ref="A2:AM2"/>
    <mergeCell ref="A5:AM5"/>
    <mergeCell ref="A8:AM8"/>
    <mergeCell ref="B10:K10"/>
    <mergeCell ref="L10:AL10"/>
    <mergeCell ref="B11:K11"/>
    <mergeCell ref="L11:AL11"/>
    <mergeCell ref="B12:K12"/>
    <mergeCell ref="L12:AL12"/>
    <mergeCell ref="B13:K13"/>
    <mergeCell ref="L13:AL13"/>
    <mergeCell ref="B14:K14"/>
    <mergeCell ref="L14:AL14"/>
    <mergeCell ref="B15:K15"/>
    <mergeCell ref="L15:AL15"/>
    <mergeCell ref="B16:K16"/>
    <mergeCell ref="L16:AL16"/>
    <mergeCell ref="B29:N29"/>
    <mergeCell ref="V29:AL29"/>
    <mergeCell ref="B17:K17"/>
    <mergeCell ref="L17:AL17"/>
    <mergeCell ref="B18:K18"/>
    <mergeCell ref="L18:AL18"/>
    <mergeCell ref="A21:AM21"/>
    <mergeCell ref="B23:K23"/>
    <mergeCell ref="L23:AL23"/>
    <mergeCell ref="B24:K24"/>
    <mergeCell ref="L24:AL24"/>
    <mergeCell ref="B25:K25"/>
    <mergeCell ref="L25:AL25"/>
    <mergeCell ref="A27:AM27"/>
    <mergeCell ref="B37:H37"/>
    <mergeCell ref="A39:AM39"/>
    <mergeCell ref="A45:AM45"/>
    <mergeCell ref="A51:AM51"/>
    <mergeCell ref="B53:J53"/>
    <mergeCell ref="K53:O53"/>
    <mergeCell ref="Q53:W53"/>
    <mergeCell ref="X53:AA53"/>
    <mergeCell ref="AC53:AI53"/>
    <mergeCell ref="AJ53:AL53"/>
    <mergeCell ref="B79:J79"/>
    <mergeCell ref="B55:J55"/>
    <mergeCell ref="B57:J57"/>
    <mergeCell ref="B59:J59"/>
    <mergeCell ref="B61:J61"/>
    <mergeCell ref="B63:J63"/>
    <mergeCell ref="B65:J65"/>
    <mergeCell ref="A67:AM67"/>
    <mergeCell ref="B69:J69"/>
    <mergeCell ref="B71:J71"/>
    <mergeCell ref="A75:AM75"/>
    <mergeCell ref="B77:J77"/>
    <mergeCell ref="A81:AM81"/>
    <mergeCell ref="A87:AM87"/>
    <mergeCell ref="B89:P89"/>
    <mergeCell ref="T89:AH89"/>
    <mergeCell ref="B91:J91"/>
    <mergeCell ref="L91:P91"/>
    <mergeCell ref="T91:AB91"/>
    <mergeCell ref="AD91:AH91"/>
    <mergeCell ref="A124:AM124"/>
    <mergeCell ref="B93:J93"/>
    <mergeCell ref="L93:P93"/>
    <mergeCell ref="T93:AB95"/>
    <mergeCell ref="AD93:AH95"/>
    <mergeCell ref="B95:J95"/>
    <mergeCell ref="L95:P95"/>
    <mergeCell ref="A97:AM97"/>
    <mergeCell ref="B99:J99"/>
    <mergeCell ref="B101:J108"/>
    <mergeCell ref="A110:AM110"/>
    <mergeCell ref="A118:AM118"/>
    <mergeCell ref="A146:AM146"/>
    <mergeCell ref="A144:Q144"/>
    <mergeCell ref="R144:AM144"/>
    <mergeCell ref="B126:AE126"/>
    <mergeCell ref="B128:AB128"/>
    <mergeCell ref="B129:E129"/>
    <mergeCell ref="B130:AB130"/>
    <mergeCell ref="B131:E131"/>
    <mergeCell ref="B132:AB132"/>
    <mergeCell ref="B133:E133"/>
    <mergeCell ref="B134:AE134"/>
    <mergeCell ref="B136:AE136"/>
    <mergeCell ref="A142:K142"/>
    <mergeCell ref="L142:AM142"/>
    <mergeCell ref="B137:AK139"/>
  </mergeCells>
  <conditionalFormatting sqref="G131:AB131 AG131:AH131 AJ131:AK131">
    <cfRule type="expression" dxfId="1" priority="2" stopIfTrue="1">
      <formula>IF(AND(#REF!="",#REF!="SIM"),TRUE,FALSE)</formula>
    </cfRule>
  </conditionalFormatting>
  <conditionalFormatting sqref="AG127:AH127 AJ127:AK127 G129:AB129 AG129:AH129 AJ129:AK129 G133:AB133 AG133:AH133 AJ133:AK133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C99 AC102 AC104 AC107" xr:uid="{7DFF79D7-8578-4CC7-B074-D2621415D59D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15736DA3-790E-4B60-9521-529BFA9CF5D8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2024-07-11T23:44:14Z</cp:lastPrinted>
  <dcterms:created xsi:type="dcterms:W3CDTF">2024-06-07T15:06:55Z</dcterms:created>
  <dcterms:modified xsi:type="dcterms:W3CDTF">2024-08-08T01:30:59Z</dcterms:modified>
  <cp:category>Regressão linear múltipla</cp:category>
</cp:coreProperties>
</file>